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EstaPasta_de_trabalho" defaultThemeVersion="124226"/>
  <bookViews>
    <workbookView xWindow="0" yWindow="0" windowWidth="19440" windowHeight="7530" tabRatio="0"/>
  </bookViews>
  <sheets>
    <sheet name="Ini" sheetId="30" r:id="rId1"/>
    <sheet name="Duv" sheetId="31" r:id="rId2"/>
    <sheet name="Sug" sheetId="32" r:id="rId3"/>
    <sheet name="Sou" sheetId="33" r:id="rId4"/>
    <sheet name="PG" sheetId="3" r:id="rId5"/>
    <sheet name="PI_For" sheetId="12" r:id="rId6"/>
    <sheet name="PI_Pro" sheetId="13" r:id="rId7"/>
    <sheet name="Entrada" sheetId="4" r:id="rId8"/>
    <sheet name="Saída" sheetId="14" r:id="rId9"/>
    <sheet name="Inv" sheetId="5" r:id="rId10"/>
    <sheet name="RC" sheetId="6" r:id="rId11"/>
    <sheet name="RC_atual" sheetId="25" r:id="rId12"/>
    <sheet name="RC_ind" sheetId="26" r:id="rId13"/>
    <sheet name="Graf" sheetId="7" r:id="rId14"/>
    <sheet name="RI" sheetId="29" r:id="rId15"/>
  </sheets>
  <definedNames>
    <definedName name="__xlcn.WorksheetConnection_ProC5H561" hidden="1">#REF!</definedName>
    <definedName name="_Fornecedor">OFFSET(PI_For!$B$8,0,0,COUNTA(PI_For!$B:$B))</definedName>
    <definedName name="_Funcionario">OFFSET(PI_Pro!$B$8,0,0,COUNTA(PI_Pro!$B:$B))</definedName>
    <definedName name="_Produto">OFFSET(PG!$C$8,0,0,COUNTA(PG!$C:$C))</definedName>
    <definedName name="_xlnm.Print_Area" localSheetId="7">INDIRECT("Entrada!$B$4:$J$"&amp;COUNTA(Entrada!$B:$B)+4)</definedName>
    <definedName name="_xlnm.Print_Area" localSheetId="9">INDIRECT("Inv!$B$4:$I$"&amp;COUNTA(PG!$B:$B)+4)</definedName>
    <definedName name="_xlnm.Print_Area" localSheetId="4">INDIRECT("PG!$B$4:$G$"&amp;COUNTA(PG!$B:$B)+4)</definedName>
    <definedName name="_xlnm.Print_Area" localSheetId="5">INDIRECT("PI_For!$B$4:$E$"&amp;COUNTA(PI_For!$B:$B)+4)</definedName>
    <definedName name="_xlnm.Print_Area" localSheetId="6">INDIRECT("PI_Pro!$B$4:$E$"&amp;COUNTA(PI_Pro!$B:$B)+4)</definedName>
    <definedName name="_xlnm.Print_Area" localSheetId="10">INDIRECT("'RC'!$B$4:$M$"&amp;COUNTA(PG!$B:$B)+4)</definedName>
    <definedName name="_xlnm.Print_Area" localSheetId="11">RC_atual!$B$4:$I$24</definedName>
    <definedName name="_xlnm.Print_Area" localSheetId="12">RC_ind!$B$4:$H$29</definedName>
    <definedName name="_xlnm.Print_Area" localSheetId="14">RI!$B$6:$J$58</definedName>
    <definedName name="_xlnm.Print_Area" localSheetId="8">INDIRECT("Saída!$B$4:$G$"&amp;COUNTA(Saída!$B:$B)+4)</definedName>
  </definedNames>
  <calcPr calcId="145621"/>
</workbook>
</file>

<file path=xl/calcChain.xml><?xml version="1.0" encoding="utf-8"?>
<calcChain xmlns="http://schemas.openxmlformats.org/spreadsheetml/2006/main">
  <c r="N9" i="3" l="1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8" i="3"/>
  <c r="J9" i="3" l="1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C9" i="26"/>
  <c r="B28" i="31" l="1"/>
  <c r="B27" i="31"/>
  <c r="I9" i="3" l="1"/>
  <c r="K9" i="3"/>
  <c r="O9" i="3"/>
  <c r="I10" i="3"/>
  <c r="K10" i="3"/>
  <c r="O10" i="3"/>
  <c r="I11" i="3"/>
  <c r="K11" i="3"/>
  <c r="O11" i="3"/>
  <c r="I12" i="3"/>
  <c r="K12" i="3"/>
  <c r="O12" i="3"/>
  <c r="I13" i="3"/>
  <c r="K13" i="3"/>
  <c r="O13" i="3"/>
  <c r="I14" i="3"/>
  <c r="K14" i="3"/>
  <c r="O14" i="3"/>
  <c r="I15" i="3"/>
  <c r="K15" i="3"/>
  <c r="O15" i="3"/>
  <c r="I16" i="3"/>
  <c r="K16" i="3"/>
  <c r="O16" i="3"/>
  <c r="I17" i="3"/>
  <c r="K17" i="3"/>
  <c r="O17" i="3"/>
  <c r="I18" i="3"/>
  <c r="K18" i="3"/>
  <c r="L18" i="3"/>
  <c r="O18" i="3"/>
  <c r="I19" i="3"/>
  <c r="K19" i="3"/>
  <c r="L19" i="3"/>
  <c r="O19" i="3"/>
  <c r="P19" i="3"/>
  <c r="I20" i="3"/>
  <c r="K20" i="3"/>
  <c r="L20" i="3"/>
  <c r="O20" i="3"/>
  <c r="P20" i="3"/>
  <c r="I21" i="3"/>
  <c r="K21" i="3"/>
  <c r="L21" i="3"/>
  <c r="O21" i="3"/>
  <c r="P21" i="3"/>
  <c r="I22" i="3"/>
  <c r="K22" i="3"/>
  <c r="L22" i="3"/>
  <c r="O22" i="3"/>
  <c r="P22" i="3"/>
  <c r="I23" i="3"/>
  <c r="K23" i="3"/>
  <c r="L23" i="3"/>
  <c r="O23" i="3"/>
  <c r="P23" i="3"/>
  <c r="I24" i="3"/>
  <c r="K24" i="3"/>
  <c r="L24" i="3"/>
  <c r="O24" i="3"/>
  <c r="P24" i="3"/>
  <c r="I25" i="3"/>
  <c r="K25" i="3"/>
  <c r="L25" i="3"/>
  <c r="O25" i="3"/>
  <c r="P25" i="3"/>
  <c r="I26" i="3"/>
  <c r="K26" i="3"/>
  <c r="L26" i="3"/>
  <c r="O26" i="3"/>
  <c r="P26" i="3"/>
  <c r="I27" i="3"/>
  <c r="K27" i="3"/>
  <c r="L27" i="3"/>
  <c r="O27" i="3"/>
  <c r="P27" i="3"/>
  <c r="I28" i="3"/>
  <c r="K28" i="3"/>
  <c r="L28" i="3"/>
  <c r="O28" i="3"/>
  <c r="P28" i="3"/>
  <c r="I29" i="3"/>
  <c r="K29" i="3"/>
  <c r="L29" i="3"/>
  <c r="O29" i="3"/>
  <c r="P29" i="3"/>
  <c r="I30" i="3"/>
  <c r="K30" i="3"/>
  <c r="L30" i="3"/>
  <c r="O30" i="3"/>
  <c r="P30" i="3"/>
  <c r="I31" i="3"/>
  <c r="K31" i="3"/>
  <c r="L31" i="3"/>
  <c r="O31" i="3"/>
  <c r="P31" i="3"/>
  <c r="I32" i="3"/>
  <c r="K32" i="3"/>
  <c r="L32" i="3"/>
  <c r="O32" i="3"/>
  <c r="P32" i="3"/>
  <c r="I33" i="3"/>
  <c r="K33" i="3"/>
  <c r="L33" i="3"/>
  <c r="O33" i="3"/>
  <c r="P33" i="3"/>
  <c r="I34" i="3"/>
  <c r="K34" i="3"/>
  <c r="L34" i="3"/>
  <c r="O34" i="3"/>
  <c r="P34" i="3"/>
  <c r="I35" i="3"/>
  <c r="K35" i="3"/>
  <c r="L35" i="3"/>
  <c r="O35" i="3"/>
  <c r="P35" i="3"/>
  <c r="I36" i="3"/>
  <c r="K36" i="3"/>
  <c r="L36" i="3"/>
  <c r="O36" i="3"/>
  <c r="P36" i="3"/>
  <c r="I37" i="3"/>
  <c r="K37" i="3"/>
  <c r="L37" i="3"/>
  <c r="O37" i="3"/>
  <c r="P37" i="3"/>
  <c r="I38" i="3"/>
  <c r="K38" i="3"/>
  <c r="L38" i="3"/>
  <c r="O38" i="3"/>
  <c r="P38" i="3"/>
  <c r="I39" i="3"/>
  <c r="K39" i="3"/>
  <c r="L39" i="3"/>
  <c r="O39" i="3"/>
  <c r="P39" i="3"/>
  <c r="I40" i="3"/>
  <c r="K40" i="3"/>
  <c r="L40" i="3"/>
  <c r="O40" i="3"/>
  <c r="P40" i="3"/>
  <c r="I41" i="3"/>
  <c r="K41" i="3"/>
  <c r="L41" i="3"/>
  <c r="O41" i="3"/>
  <c r="P41" i="3"/>
  <c r="I42" i="3"/>
  <c r="K42" i="3"/>
  <c r="L42" i="3"/>
  <c r="O42" i="3"/>
  <c r="P42" i="3"/>
  <c r="I43" i="3"/>
  <c r="K43" i="3"/>
  <c r="L43" i="3"/>
  <c r="O43" i="3"/>
  <c r="P43" i="3"/>
  <c r="I44" i="3"/>
  <c r="K44" i="3"/>
  <c r="L44" i="3"/>
  <c r="O44" i="3"/>
  <c r="P44" i="3"/>
  <c r="I45" i="3"/>
  <c r="K45" i="3"/>
  <c r="L45" i="3"/>
  <c r="O45" i="3"/>
  <c r="P45" i="3"/>
  <c r="I46" i="3"/>
  <c r="K46" i="3"/>
  <c r="L46" i="3"/>
  <c r="O46" i="3"/>
  <c r="P46" i="3"/>
  <c r="I47" i="3"/>
  <c r="K47" i="3"/>
  <c r="L47" i="3"/>
  <c r="O47" i="3"/>
  <c r="P47" i="3"/>
  <c r="I48" i="3"/>
  <c r="K48" i="3"/>
  <c r="L48" i="3"/>
  <c r="O48" i="3"/>
  <c r="P48" i="3"/>
  <c r="I49" i="3"/>
  <c r="K49" i="3"/>
  <c r="L49" i="3"/>
  <c r="O49" i="3"/>
  <c r="P49" i="3"/>
  <c r="I50" i="3"/>
  <c r="K50" i="3"/>
  <c r="L50" i="3"/>
  <c r="O50" i="3"/>
  <c r="P50" i="3"/>
  <c r="I51" i="3"/>
  <c r="K51" i="3"/>
  <c r="L51" i="3"/>
  <c r="O51" i="3"/>
  <c r="P51" i="3"/>
  <c r="I52" i="3"/>
  <c r="K52" i="3"/>
  <c r="L52" i="3"/>
  <c r="O52" i="3"/>
  <c r="P52" i="3"/>
  <c r="I53" i="3"/>
  <c r="K53" i="3"/>
  <c r="L53" i="3"/>
  <c r="O53" i="3"/>
  <c r="P53" i="3"/>
  <c r="I54" i="3"/>
  <c r="K54" i="3"/>
  <c r="L54" i="3"/>
  <c r="O54" i="3"/>
  <c r="P54" i="3"/>
  <c r="I55" i="3"/>
  <c r="K55" i="3"/>
  <c r="L55" i="3"/>
  <c r="O55" i="3"/>
  <c r="P55" i="3"/>
  <c r="I56" i="3"/>
  <c r="K56" i="3"/>
  <c r="L56" i="3"/>
  <c r="O56" i="3"/>
  <c r="P56" i="3"/>
  <c r="I57" i="3"/>
  <c r="K57" i="3"/>
  <c r="L57" i="3"/>
  <c r="O57" i="3"/>
  <c r="P57" i="3"/>
  <c r="I58" i="3"/>
  <c r="K58" i="3"/>
  <c r="L58" i="3"/>
  <c r="O58" i="3"/>
  <c r="P58" i="3"/>
  <c r="I59" i="3"/>
  <c r="K59" i="3"/>
  <c r="L59" i="3"/>
  <c r="O59" i="3"/>
  <c r="P59" i="3"/>
  <c r="I60" i="3"/>
  <c r="K60" i="3"/>
  <c r="L60" i="3"/>
  <c r="O60" i="3"/>
  <c r="P60" i="3"/>
  <c r="I61" i="3"/>
  <c r="K61" i="3"/>
  <c r="L61" i="3"/>
  <c r="O61" i="3"/>
  <c r="P61" i="3"/>
  <c r="I62" i="3"/>
  <c r="K62" i="3"/>
  <c r="L62" i="3"/>
  <c r="O62" i="3"/>
  <c r="P62" i="3"/>
  <c r="I63" i="3"/>
  <c r="K63" i="3"/>
  <c r="L63" i="3"/>
  <c r="O63" i="3"/>
  <c r="P63" i="3"/>
  <c r="I64" i="3"/>
  <c r="K64" i="3"/>
  <c r="L64" i="3"/>
  <c r="O64" i="3"/>
  <c r="P64" i="3"/>
  <c r="I65" i="3"/>
  <c r="K65" i="3"/>
  <c r="L65" i="3"/>
  <c r="O65" i="3"/>
  <c r="P65" i="3"/>
  <c r="I66" i="3"/>
  <c r="K66" i="3"/>
  <c r="L66" i="3"/>
  <c r="O66" i="3"/>
  <c r="P66" i="3"/>
  <c r="I67" i="3"/>
  <c r="K67" i="3"/>
  <c r="L67" i="3"/>
  <c r="O67" i="3"/>
  <c r="P67" i="3"/>
  <c r="I68" i="3"/>
  <c r="K68" i="3"/>
  <c r="L68" i="3"/>
  <c r="O68" i="3"/>
  <c r="P68" i="3"/>
  <c r="I69" i="3"/>
  <c r="K69" i="3"/>
  <c r="L69" i="3"/>
  <c r="O69" i="3"/>
  <c r="P69" i="3"/>
  <c r="I70" i="3"/>
  <c r="K70" i="3"/>
  <c r="L70" i="3"/>
  <c r="O70" i="3"/>
  <c r="P70" i="3"/>
  <c r="I71" i="3"/>
  <c r="K71" i="3"/>
  <c r="L71" i="3"/>
  <c r="O71" i="3"/>
  <c r="P71" i="3"/>
  <c r="I72" i="3"/>
  <c r="K72" i="3"/>
  <c r="L72" i="3"/>
  <c r="O72" i="3"/>
  <c r="P72" i="3"/>
  <c r="I73" i="3"/>
  <c r="K73" i="3"/>
  <c r="L73" i="3"/>
  <c r="O73" i="3"/>
  <c r="P73" i="3"/>
  <c r="I74" i="3"/>
  <c r="K74" i="3"/>
  <c r="L74" i="3"/>
  <c r="O74" i="3"/>
  <c r="P74" i="3"/>
  <c r="I75" i="3"/>
  <c r="K75" i="3"/>
  <c r="L75" i="3"/>
  <c r="O75" i="3"/>
  <c r="P75" i="3"/>
  <c r="I76" i="3"/>
  <c r="K76" i="3"/>
  <c r="L76" i="3"/>
  <c r="O76" i="3"/>
  <c r="P76" i="3"/>
  <c r="I77" i="3"/>
  <c r="K77" i="3"/>
  <c r="L77" i="3"/>
  <c r="O77" i="3"/>
  <c r="P77" i="3"/>
  <c r="I78" i="3"/>
  <c r="K78" i="3"/>
  <c r="L78" i="3"/>
  <c r="O78" i="3"/>
  <c r="P78" i="3"/>
  <c r="I79" i="3"/>
  <c r="K79" i="3"/>
  <c r="L79" i="3"/>
  <c r="O79" i="3"/>
  <c r="P79" i="3"/>
  <c r="I80" i="3"/>
  <c r="K80" i="3"/>
  <c r="L80" i="3"/>
  <c r="O80" i="3"/>
  <c r="P80" i="3"/>
  <c r="I81" i="3"/>
  <c r="K81" i="3"/>
  <c r="L81" i="3"/>
  <c r="O81" i="3"/>
  <c r="P81" i="3"/>
  <c r="I82" i="3"/>
  <c r="K82" i="3"/>
  <c r="L82" i="3"/>
  <c r="O82" i="3"/>
  <c r="P82" i="3"/>
  <c r="I83" i="3"/>
  <c r="K83" i="3"/>
  <c r="L83" i="3"/>
  <c r="O83" i="3"/>
  <c r="P83" i="3"/>
  <c r="I84" i="3"/>
  <c r="K84" i="3"/>
  <c r="L84" i="3"/>
  <c r="O84" i="3"/>
  <c r="P84" i="3"/>
  <c r="I85" i="3"/>
  <c r="K85" i="3"/>
  <c r="L85" i="3"/>
  <c r="O85" i="3"/>
  <c r="P85" i="3"/>
  <c r="I86" i="3"/>
  <c r="K86" i="3"/>
  <c r="L86" i="3"/>
  <c r="O86" i="3"/>
  <c r="P86" i="3"/>
  <c r="I87" i="3"/>
  <c r="K87" i="3"/>
  <c r="L87" i="3"/>
  <c r="O87" i="3"/>
  <c r="P87" i="3"/>
  <c r="I88" i="3"/>
  <c r="K88" i="3"/>
  <c r="L88" i="3"/>
  <c r="O88" i="3"/>
  <c r="P88" i="3"/>
  <c r="I89" i="3"/>
  <c r="K89" i="3"/>
  <c r="L89" i="3"/>
  <c r="O89" i="3"/>
  <c r="P89" i="3"/>
  <c r="I90" i="3"/>
  <c r="K90" i="3"/>
  <c r="L90" i="3"/>
  <c r="O90" i="3"/>
  <c r="P90" i="3"/>
  <c r="I91" i="3"/>
  <c r="K91" i="3"/>
  <c r="L91" i="3"/>
  <c r="O91" i="3"/>
  <c r="P91" i="3"/>
  <c r="I92" i="3"/>
  <c r="K92" i="3"/>
  <c r="L92" i="3"/>
  <c r="O92" i="3"/>
  <c r="P92" i="3"/>
  <c r="I93" i="3"/>
  <c r="K93" i="3"/>
  <c r="L93" i="3"/>
  <c r="O93" i="3"/>
  <c r="P93" i="3"/>
  <c r="I94" i="3"/>
  <c r="K94" i="3"/>
  <c r="L94" i="3"/>
  <c r="O94" i="3"/>
  <c r="P94" i="3"/>
  <c r="I95" i="3"/>
  <c r="K95" i="3"/>
  <c r="L95" i="3"/>
  <c r="O95" i="3"/>
  <c r="P95" i="3"/>
  <c r="I96" i="3"/>
  <c r="K96" i="3"/>
  <c r="L96" i="3"/>
  <c r="O96" i="3"/>
  <c r="P96" i="3"/>
  <c r="I97" i="3"/>
  <c r="K97" i="3"/>
  <c r="L97" i="3"/>
  <c r="O97" i="3"/>
  <c r="P97" i="3"/>
  <c r="I98" i="3"/>
  <c r="K98" i="3"/>
  <c r="L98" i="3"/>
  <c r="O98" i="3"/>
  <c r="P98" i="3"/>
  <c r="I99" i="3"/>
  <c r="K99" i="3"/>
  <c r="L99" i="3"/>
  <c r="O99" i="3"/>
  <c r="P99" i="3"/>
  <c r="I100" i="3"/>
  <c r="K100" i="3"/>
  <c r="L100" i="3"/>
  <c r="O100" i="3"/>
  <c r="P100" i="3"/>
  <c r="I101" i="3"/>
  <c r="K101" i="3"/>
  <c r="L101" i="3"/>
  <c r="O101" i="3"/>
  <c r="P101" i="3"/>
  <c r="I102" i="3"/>
  <c r="K102" i="3"/>
  <c r="L102" i="3"/>
  <c r="O102" i="3"/>
  <c r="P102" i="3"/>
  <c r="I103" i="3"/>
  <c r="K103" i="3"/>
  <c r="L103" i="3"/>
  <c r="O103" i="3"/>
  <c r="P103" i="3"/>
  <c r="I104" i="3"/>
  <c r="K104" i="3"/>
  <c r="L104" i="3"/>
  <c r="O104" i="3"/>
  <c r="P104" i="3"/>
  <c r="I105" i="3"/>
  <c r="K105" i="3"/>
  <c r="L105" i="3"/>
  <c r="O105" i="3"/>
  <c r="P105" i="3"/>
  <c r="I106" i="3"/>
  <c r="K106" i="3"/>
  <c r="L106" i="3"/>
  <c r="O106" i="3"/>
  <c r="P106" i="3"/>
  <c r="I107" i="3"/>
  <c r="K107" i="3"/>
  <c r="L107" i="3"/>
  <c r="O107" i="3"/>
  <c r="P107" i="3"/>
  <c r="I108" i="3"/>
  <c r="K108" i="3"/>
  <c r="L108" i="3"/>
  <c r="O108" i="3"/>
  <c r="P108" i="3"/>
  <c r="I109" i="3"/>
  <c r="K109" i="3"/>
  <c r="L109" i="3"/>
  <c r="O109" i="3"/>
  <c r="P109" i="3"/>
  <c r="I110" i="3"/>
  <c r="K110" i="3"/>
  <c r="L110" i="3"/>
  <c r="O110" i="3"/>
  <c r="P110" i="3"/>
  <c r="I111" i="3"/>
  <c r="K111" i="3"/>
  <c r="L111" i="3"/>
  <c r="O111" i="3"/>
  <c r="P111" i="3"/>
  <c r="I112" i="3"/>
  <c r="K112" i="3"/>
  <c r="L112" i="3"/>
  <c r="O112" i="3"/>
  <c r="P112" i="3"/>
  <c r="I113" i="3"/>
  <c r="K113" i="3"/>
  <c r="L113" i="3"/>
  <c r="O113" i="3"/>
  <c r="P113" i="3"/>
  <c r="I114" i="3"/>
  <c r="K114" i="3"/>
  <c r="L114" i="3"/>
  <c r="O114" i="3"/>
  <c r="P114" i="3"/>
  <c r="I115" i="3"/>
  <c r="K115" i="3"/>
  <c r="L115" i="3"/>
  <c r="O115" i="3"/>
  <c r="P115" i="3"/>
  <c r="I116" i="3"/>
  <c r="K116" i="3"/>
  <c r="L116" i="3"/>
  <c r="O116" i="3"/>
  <c r="P116" i="3"/>
  <c r="I117" i="3"/>
  <c r="K117" i="3"/>
  <c r="L117" i="3"/>
  <c r="O117" i="3"/>
  <c r="P117" i="3"/>
  <c r="I118" i="3"/>
  <c r="K118" i="3"/>
  <c r="L118" i="3"/>
  <c r="O118" i="3"/>
  <c r="P118" i="3"/>
  <c r="I119" i="3"/>
  <c r="K119" i="3"/>
  <c r="L119" i="3"/>
  <c r="O119" i="3"/>
  <c r="P119" i="3"/>
  <c r="I120" i="3"/>
  <c r="K120" i="3"/>
  <c r="L120" i="3"/>
  <c r="O120" i="3"/>
  <c r="P120" i="3"/>
  <c r="I121" i="3"/>
  <c r="K121" i="3"/>
  <c r="L121" i="3"/>
  <c r="O121" i="3"/>
  <c r="P121" i="3"/>
  <c r="I122" i="3"/>
  <c r="K122" i="3"/>
  <c r="L122" i="3"/>
  <c r="O122" i="3"/>
  <c r="P122" i="3"/>
  <c r="I123" i="3"/>
  <c r="K123" i="3"/>
  <c r="L123" i="3"/>
  <c r="O123" i="3"/>
  <c r="P123" i="3"/>
  <c r="I124" i="3"/>
  <c r="K124" i="3"/>
  <c r="L124" i="3"/>
  <c r="O124" i="3"/>
  <c r="P124" i="3"/>
  <c r="I125" i="3"/>
  <c r="K125" i="3"/>
  <c r="L125" i="3"/>
  <c r="O125" i="3"/>
  <c r="P125" i="3"/>
  <c r="I126" i="3"/>
  <c r="K126" i="3"/>
  <c r="L126" i="3"/>
  <c r="O126" i="3"/>
  <c r="P126" i="3"/>
  <c r="I127" i="3"/>
  <c r="K127" i="3"/>
  <c r="L127" i="3"/>
  <c r="O127" i="3"/>
  <c r="P127" i="3"/>
  <c r="I128" i="3"/>
  <c r="K128" i="3"/>
  <c r="L128" i="3"/>
  <c r="O128" i="3"/>
  <c r="P128" i="3"/>
  <c r="I129" i="3"/>
  <c r="K129" i="3"/>
  <c r="L129" i="3"/>
  <c r="O129" i="3"/>
  <c r="P129" i="3"/>
  <c r="I130" i="3"/>
  <c r="K130" i="3"/>
  <c r="L130" i="3"/>
  <c r="O130" i="3"/>
  <c r="P130" i="3"/>
  <c r="I131" i="3"/>
  <c r="K131" i="3"/>
  <c r="L131" i="3"/>
  <c r="O131" i="3"/>
  <c r="P131" i="3"/>
  <c r="I132" i="3"/>
  <c r="K132" i="3"/>
  <c r="L132" i="3"/>
  <c r="O132" i="3"/>
  <c r="P132" i="3"/>
  <c r="I133" i="3"/>
  <c r="K133" i="3"/>
  <c r="L133" i="3"/>
  <c r="O133" i="3"/>
  <c r="P133" i="3"/>
  <c r="I134" i="3"/>
  <c r="K134" i="3"/>
  <c r="L134" i="3"/>
  <c r="O134" i="3"/>
  <c r="P134" i="3"/>
  <c r="I135" i="3"/>
  <c r="K135" i="3"/>
  <c r="L135" i="3"/>
  <c r="O135" i="3"/>
  <c r="P135" i="3"/>
  <c r="I136" i="3"/>
  <c r="K136" i="3"/>
  <c r="L136" i="3"/>
  <c r="O136" i="3"/>
  <c r="P136" i="3"/>
  <c r="I137" i="3"/>
  <c r="K137" i="3"/>
  <c r="L137" i="3"/>
  <c r="O137" i="3"/>
  <c r="P137" i="3"/>
  <c r="I138" i="3"/>
  <c r="K138" i="3"/>
  <c r="L138" i="3"/>
  <c r="O138" i="3"/>
  <c r="P138" i="3"/>
  <c r="I139" i="3"/>
  <c r="K139" i="3"/>
  <c r="L139" i="3"/>
  <c r="O139" i="3"/>
  <c r="P139" i="3"/>
  <c r="I140" i="3"/>
  <c r="K140" i="3"/>
  <c r="L140" i="3"/>
  <c r="O140" i="3"/>
  <c r="P140" i="3"/>
  <c r="I141" i="3"/>
  <c r="K141" i="3"/>
  <c r="L141" i="3"/>
  <c r="O141" i="3"/>
  <c r="P141" i="3"/>
  <c r="I142" i="3"/>
  <c r="K142" i="3"/>
  <c r="L142" i="3"/>
  <c r="O142" i="3"/>
  <c r="P142" i="3"/>
  <c r="I143" i="3"/>
  <c r="K143" i="3"/>
  <c r="L143" i="3"/>
  <c r="O143" i="3"/>
  <c r="P143" i="3"/>
  <c r="I144" i="3"/>
  <c r="K144" i="3"/>
  <c r="L144" i="3"/>
  <c r="O144" i="3"/>
  <c r="P144" i="3"/>
  <c r="I145" i="3"/>
  <c r="K145" i="3"/>
  <c r="L145" i="3"/>
  <c r="O145" i="3"/>
  <c r="P145" i="3"/>
  <c r="I146" i="3"/>
  <c r="K146" i="3"/>
  <c r="L146" i="3"/>
  <c r="O146" i="3"/>
  <c r="P146" i="3"/>
  <c r="I147" i="3"/>
  <c r="K147" i="3"/>
  <c r="L147" i="3"/>
  <c r="O147" i="3"/>
  <c r="P147" i="3"/>
  <c r="I148" i="3"/>
  <c r="K148" i="3"/>
  <c r="L148" i="3"/>
  <c r="O148" i="3"/>
  <c r="P148" i="3"/>
  <c r="I149" i="3"/>
  <c r="K149" i="3"/>
  <c r="L149" i="3"/>
  <c r="O149" i="3"/>
  <c r="P149" i="3"/>
  <c r="I150" i="3"/>
  <c r="K150" i="3"/>
  <c r="L150" i="3"/>
  <c r="O150" i="3"/>
  <c r="P150" i="3"/>
  <c r="I151" i="3"/>
  <c r="K151" i="3"/>
  <c r="L151" i="3"/>
  <c r="O151" i="3"/>
  <c r="P151" i="3"/>
  <c r="I152" i="3"/>
  <c r="K152" i="3"/>
  <c r="L152" i="3"/>
  <c r="O152" i="3"/>
  <c r="P152" i="3"/>
  <c r="I153" i="3"/>
  <c r="K153" i="3"/>
  <c r="L153" i="3"/>
  <c r="O153" i="3"/>
  <c r="P153" i="3"/>
  <c r="I154" i="3"/>
  <c r="K154" i="3"/>
  <c r="L154" i="3"/>
  <c r="O154" i="3"/>
  <c r="P154" i="3"/>
  <c r="I155" i="3"/>
  <c r="K155" i="3"/>
  <c r="L155" i="3"/>
  <c r="O155" i="3"/>
  <c r="P155" i="3"/>
  <c r="I156" i="3"/>
  <c r="K156" i="3"/>
  <c r="L156" i="3"/>
  <c r="O156" i="3"/>
  <c r="P156" i="3"/>
  <c r="I157" i="3"/>
  <c r="K157" i="3"/>
  <c r="L157" i="3"/>
  <c r="O157" i="3"/>
  <c r="P157" i="3"/>
  <c r="I158" i="3"/>
  <c r="K158" i="3"/>
  <c r="L158" i="3"/>
  <c r="O158" i="3"/>
  <c r="P158" i="3"/>
  <c r="I159" i="3"/>
  <c r="K159" i="3"/>
  <c r="L159" i="3"/>
  <c r="O159" i="3"/>
  <c r="P159" i="3"/>
  <c r="I160" i="3"/>
  <c r="K160" i="3"/>
  <c r="L160" i="3"/>
  <c r="O160" i="3"/>
  <c r="P160" i="3"/>
  <c r="I161" i="3"/>
  <c r="K161" i="3"/>
  <c r="L161" i="3"/>
  <c r="O161" i="3"/>
  <c r="P161" i="3"/>
  <c r="I162" i="3"/>
  <c r="K162" i="3"/>
  <c r="L162" i="3"/>
  <c r="O162" i="3"/>
  <c r="P162" i="3"/>
  <c r="I163" i="3"/>
  <c r="K163" i="3"/>
  <c r="L163" i="3"/>
  <c r="O163" i="3"/>
  <c r="P163" i="3"/>
  <c r="I164" i="3"/>
  <c r="K164" i="3"/>
  <c r="L164" i="3"/>
  <c r="O164" i="3"/>
  <c r="P164" i="3"/>
  <c r="I165" i="3"/>
  <c r="K165" i="3"/>
  <c r="L165" i="3"/>
  <c r="O165" i="3"/>
  <c r="P165" i="3"/>
  <c r="I166" i="3"/>
  <c r="K166" i="3"/>
  <c r="L166" i="3"/>
  <c r="O166" i="3"/>
  <c r="P166" i="3"/>
  <c r="I167" i="3"/>
  <c r="K167" i="3"/>
  <c r="L167" i="3"/>
  <c r="O167" i="3"/>
  <c r="P167" i="3"/>
  <c r="I168" i="3"/>
  <c r="K168" i="3"/>
  <c r="L168" i="3"/>
  <c r="O168" i="3"/>
  <c r="P168" i="3"/>
  <c r="I169" i="3"/>
  <c r="K169" i="3"/>
  <c r="L169" i="3"/>
  <c r="O169" i="3"/>
  <c r="P169" i="3"/>
  <c r="I170" i="3"/>
  <c r="K170" i="3"/>
  <c r="L170" i="3"/>
  <c r="O170" i="3"/>
  <c r="P170" i="3"/>
  <c r="I171" i="3"/>
  <c r="K171" i="3"/>
  <c r="L171" i="3"/>
  <c r="O171" i="3"/>
  <c r="P171" i="3"/>
  <c r="I172" i="3"/>
  <c r="K172" i="3"/>
  <c r="L172" i="3"/>
  <c r="O172" i="3"/>
  <c r="P172" i="3"/>
  <c r="I173" i="3"/>
  <c r="K173" i="3"/>
  <c r="L173" i="3"/>
  <c r="O173" i="3"/>
  <c r="P173" i="3"/>
  <c r="I174" i="3"/>
  <c r="K174" i="3"/>
  <c r="L174" i="3"/>
  <c r="O174" i="3"/>
  <c r="P174" i="3"/>
  <c r="I175" i="3"/>
  <c r="K175" i="3"/>
  <c r="L175" i="3"/>
  <c r="O175" i="3"/>
  <c r="P175" i="3"/>
  <c r="I176" i="3"/>
  <c r="K176" i="3"/>
  <c r="L176" i="3"/>
  <c r="O176" i="3"/>
  <c r="P176" i="3"/>
  <c r="I177" i="3"/>
  <c r="K177" i="3"/>
  <c r="L177" i="3"/>
  <c r="O177" i="3"/>
  <c r="P177" i="3"/>
  <c r="I178" i="3"/>
  <c r="K178" i="3"/>
  <c r="L178" i="3"/>
  <c r="O178" i="3"/>
  <c r="P178" i="3"/>
  <c r="I179" i="3"/>
  <c r="K179" i="3"/>
  <c r="L179" i="3"/>
  <c r="O179" i="3"/>
  <c r="P179" i="3"/>
  <c r="I180" i="3"/>
  <c r="K180" i="3"/>
  <c r="L180" i="3"/>
  <c r="O180" i="3"/>
  <c r="P180" i="3"/>
  <c r="I181" i="3"/>
  <c r="K181" i="3"/>
  <c r="L181" i="3"/>
  <c r="O181" i="3"/>
  <c r="P181" i="3"/>
  <c r="I182" i="3"/>
  <c r="K182" i="3"/>
  <c r="L182" i="3"/>
  <c r="O182" i="3"/>
  <c r="P182" i="3"/>
  <c r="I183" i="3"/>
  <c r="K183" i="3"/>
  <c r="L183" i="3"/>
  <c r="O183" i="3"/>
  <c r="P183" i="3"/>
  <c r="I184" i="3"/>
  <c r="K184" i="3"/>
  <c r="L184" i="3"/>
  <c r="O184" i="3"/>
  <c r="P184" i="3"/>
  <c r="I185" i="3"/>
  <c r="K185" i="3"/>
  <c r="L185" i="3"/>
  <c r="O185" i="3"/>
  <c r="P185" i="3"/>
  <c r="I186" i="3"/>
  <c r="K186" i="3"/>
  <c r="L186" i="3"/>
  <c r="O186" i="3"/>
  <c r="P186" i="3"/>
  <c r="I187" i="3"/>
  <c r="K187" i="3"/>
  <c r="L187" i="3"/>
  <c r="O187" i="3"/>
  <c r="P187" i="3"/>
  <c r="I188" i="3"/>
  <c r="K188" i="3"/>
  <c r="L188" i="3"/>
  <c r="O188" i="3"/>
  <c r="P188" i="3"/>
  <c r="I189" i="3"/>
  <c r="K189" i="3"/>
  <c r="L189" i="3"/>
  <c r="O189" i="3"/>
  <c r="P189" i="3"/>
  <c r="I190" i="3"/>
  <c r="K190" i="3"/>
  <c r="L190" i="3"/>
  <c r="O190" i="3"/>
  <c r="P190" i="3"/>
  <c r="I191" i="3"/>
  <c r="K191" i="3"/>
  <c r="L191" i="3"/>
  <c r="O191" i="3"/>
  <c r="P191" i="3"/>
  <c r="I192" i="3"/>
  <c r="K192" i="3"/>
  <c r="L192" i="3"/>
  <c r="O192" i="3"/>
  <c r="P192" i="3"/>
  <c r="I193" i="3"/>
  <c r="K193" i="3"/>
  <c r="L193" i="3"/>
  <c r="O193" i="3"/>
  <c r="P193" i="3"/>
  <c r="I194" i="3"/>
  <c r="K194" i="3"/>
  <c r="L194" i="3"/>
  <c r="O194" i="3"/>
  <c r="P194" i="3"/>
  <c r="I195" i="3"/>
  <c r="K195" i="3"/>
  <c r="L195" i="3"/>
  <c r="O195" i="3"/>
  <c r="P195" i="3"/>
  <c r="I196" i="3"/>
  <c r="K196" i="3"/>
  <c r="L196" i="3"/>
  <c r="O196" i="3"/>
  <c r="P196" i="3"/>
  <c r="I197" i="3"/>
  <c r="K197" i="3"/>
  <c r="L197" i="3"/>
  <c r="O197" i="3"/>
  <c r="P197" i="3"/>
  <c r="I198" i="3"/>
  <c r="K198" i="3"/>
  <c r="L198" i="3"/>
  <c r="O198" i="3"/>
  <c r="P198" i="3"/>
  <c r="I199" i="3"/>
  <c r="K199" i="3"/>
  <c r="L199" i="3"/>
  <c r="O199" i="3"/>
  <c r="P199" i="3"/>
  <c r="I200" i="3"/>
  <c r="K200" i="3"/>
  <c r="L200" i="3"/>
  <c r="O200" i="3"/>
  <c r="P200" i="3"/>
  <c r="I201" i="3"/>
  <c r="K201" i="3"/>
  <c r="L201" i="3"/>
  <c r="O201" i="3"/>
  <c r="P201" i="3"/>
  <c r="I202" i="3"/>
  <c r="K202" i="3"/>
  <c r="L202" i="3"/>
  <c r="O202" i="3"/>
  <c r="P202" i="3"/>
  <c r="I203" i="3"/>
  <c r="K203" i="3"/>
  <c r="L203" i="3"/>
  <c r="O203" i="3"/>
  <c r="P203" i="3"/>
  <c r="I204" i="3"/>
  <c r="K204" i="3"/>
  <c r="L204" i="3"/>
  <c r="O204" i="3"/>
  <c r="P204" i="3"/>
  <c r="I205" i="3"/>
  <c r="K205" i="3"/>
  <c r="L205" i="3"/>
  <c r="O205" i="3"/>
  <c r="P205" i="3"/>
  <c r="I206" i="3"/>
  <c r="K206" i="3"/>
  <c r="L206" i="3"/>
  <c r="O206" i="3"/>
  <c r="P206" i="3"/>
  <c r="I207" i="3"/>
  <c r="K207" i="3"/>
  <c r="L207" i="3"/>
  <c r="O207" i="3"/>
  <c r="P207" i="3"/>
  <c r="I208" i="3"/>
  <c r="K208" i="3"/>
  <c r="L208" i="3"/>
  <c r="O208" i="3"/>
  <c r="P208" i="3"/>
  <c r="I209" i="3"/>
  <c r="K209" i="3"/>
  <c r="L209" i="3"/>
  <c r="O209" i="3"/>
  <c r="P209" i="3"/>
  <c r="I210" i="3"/>
  <c r="K210" i="3"/>
  <c r="L210" i="3"/>
  <c r="O210" i="3"/>
  <c r="P210" i="3"/>
  <c r="I211" i="3"/>
  <c r="K211" i="3"/>
  <c r="L211" i="3"/>
  <c r="O211" i="3"/>
  <c r="P211" i="3"/>
  <c r="I212" i="3"/>
  <c r="K212" i="3"/>
  <c r="L212" i="3"/>
  <c r="O212" i="3"/>
  <c r="P212" i="3"/>
  <c r="I213" i="3"/>
  <c r="K213" i="3"/>
  <c r="L213" i="3"/>
  <c r="O213" i="3"/>
  <c r="P213" i="3"/>
  <c r="I214" i="3"/>
  <c r="K214" i="3"/>
  <c r="L214" i="3"/>
  <c r="O214" i="3"/>
  <c r="P214" i="3"/>
  <c r="I215" i="3"/>
  <c r="K215" i="3"/>
  <c r="L215" i="3"/>
  <c r="O215" i="3"/>
  <c r="P215" i="3"/>
  <c r="I216" i="3"/>
  <c r="K216" i="3"/>
  <c r="L216" i="3"/>
  <c r="O216" i="3"/>
  <c r="P216" i="3"/>
  <c r="I217" i="3"/>
  <c r="K217" i="3"/>
  <c r="L217" i="3"/>
  <c r="O217" i="3"/>
  <c r="P217" i="3"/>
  <c r="I218" i="3"/>
  <c r="K218" i="3"/>
  <c r="L218" i="3"/>
  <c r="O218" i="3"/>
  <c r="P218" i="3"/>
  <c r="I219" i="3"/>
  <c r="K219" i="3"/>
  <c r="L219" i="3"/>
  <c r="O219" i="3"/>
  <c r="P219" i="3"/>
  <c r="I220" i="3"/>
  <c r="K220" i="3"/>
  <c r="L220" i="3"/>
  <c r="O220" i="3"/>
  <c r="P220" i="3"/>
  <c r="I221" i="3"/>
  <c r="M221" i="3" s="1"/>
  <c r="K221" i="3"/>
  <c r="L221" i="3"/>
  <c r="O221" i="3"/>
  <c r="P221" i="3"/>
  <c r="I222" i="3"/>
  <c r="K222" i="3"/>
  <c r="L222" i="3"/>
  <c r="O222" i="3"/>
  <c r="P222" i="3"/>
  <c r="I223" i="3"/>
  <c r="K223" i="3"/>
  <c r="L223" i="3"/>
  <c r="O223" i="3"/>
  <c r="P223" i="3"/>
  <c r="I224" i="3"/>
  <c r="K224" i="3"/>
  <c r="L224" i="3"/>
  <c r="O224" i="3"/>
  <c r="P224" i="3"/>
  <c r="I225" i="3"/>
  <c r="K225" i="3"/>
  <c r="L225" i="3"/>
  <c r="O225" i="3"/>
  <c r="P225" i="3"/>
  <c r="I226" i="3"/>
  <c r="K226" i="3"/>
  <c r="L226" i="3"/>
  <c r="O226" i="3"/>
  <c r="P226" i="3"/>
  <c r="I227" i="3"/>
  <c r="K227" i="3"/>
  <c r="L227" i="3"/>
  <c r="O227" i="3"/>
  <c r="P227" i="3"/>
  <c r="I228" i="3"/>
  <c r="K228" i="3"/>
  <c r="L228" i="3"/>
  <c r="O228" i="3"/>
  <c r="P228" i="3"/>
  <c r="I229" i="3"/>
  <c r="K229" i="3"/>
  <c r="L229" i="3"/>
  <c r="O229" i="3"/>
  <c r="P229" i="3"/>
  <c r="I230" i="3"/>
  <c r="K230" i="3"/>
  <c r="L230" i="3"/>
  <c r="O230" i="3"/>
  <c r="P230" i="3"/>
  <c r="I231" i="3"/>
  <c r="K231" i="3"/>
  <c r="L231" i="3"/>
  <c r="O231" i="3"/>
  <c r="P231" i="3"/>
  <c r="I232" i="3"/>
  <c r="K232" i="3"/>
  <c r="L232" i="3"/>
  <c r="O232" i="3"/>
  <c r="P232" i="3"/>
  <c r="I233" i="3"/>
  <c r="K233" i="3"/>
  <c r="L233" i="3"/>
  <c r="O233" i="3"/>
  <c r="P233" i="3"/>
  <c r="I234" i="3"/>
  <c r="K234" i="3"/>
  <c r="L234" i="3"/>
  <c r="O234" i="3"/>
  <c r="P234" i="3"/>
  <c r="I235" i="3"/>
  <c r="K235" i="3"/>
  <c r="L235" i="3"/>
  <c r="O235" i="3"/>
  <c r="P235" i="3"/>
  <c r="I236" i="3"/>
  <c r="K236" i="3"/>
  <c r="L236" i="3"/>
  <c r="O236" i="3"/>
  <c r="P236" i="3"/>
  <c r="I237" i="3"/>
  <c r="M237" i="3" s="1"/>
  <c r="K237" i="3"/>
  <c r="L237" i="3"/>
  <c r="O237" i="3"/>
  <c r="P237" i="3"/>
  <c r="I238" i="3"/>
  <c r="K238" i="3"/>
  <c r="L238" i="3"/>
  <c r="O238" i="3"/>
  <c r="P238" i="3"/>
  <c r="I239" i="3"/>
  <c r="K239" i="3"/>
  <c r="L239" i="3"/>
  <c r="O239" i="3"/>
  <c r="P239" i="3"/>
  <c r="I240" i="3"/>
  <c r="K240" i="3"/>
  <c r="L240" i="3"/>
  <c r="O240" i="3"/>
  <c r="P240" i="3"/>
  <c r="I241" i="3"/>
  <c r="K241" i="3"/>
  <c r="L241" i="3"/>
  <c r="O241" i="3"/>
  <c r="P241" i="3"/>
  <c r="I242" i="3"/>
  <c r="K242" i="3"/>
  <c r="L242" i="3"/>
  <c r="O242" i="3"/>
  <c r="P242" i="3"/>
  <c r="I243" i="3"/>
  <c r="K243" i="3"/>
  <c r="L243" i="3"/>
  <c r="O243" i="3"/>
  <c r="P243" i="3"/>
  <c r="I244" i="3"/>
  <c r="K244" i="3"/>
  <c r="L244" i="3"/>
  <c r="O244" i="3"/>
  <c r="P244" i="3"/>
  <c r="I245" i="3"/>
  <c r="K245" i="3"/>
  <c r="L245" i="3"/>
  <c r="O245" i="3"/>
  <c r="P245" i="3"/>
  <c r="I246" i="3"/>
  <c r="K246" i="3"/>
  <c r="L246" i="3"/>
  <c r="O246" i="3"/>
  <c r="P246" i="3"/>
  <c r="I247" i="3"/>
  <c r="K247" i="3"/>
  <c r="L247" i="3"/>
  <c r="O247" i="3"/>
  <c r="P247" i="3"/>
  <c r="I248" i="3"/>
  <c r="K248" i="3"/>
  <c r="L248" i="3"/>
  <c r="O248" i="3"/>
  <c r="P248" i="3"/>
  <c r="I249" i="3"/>
  <c r="K249" i="3"/>
  <c r="L249" i="3"/>
  <c r="O249" i="3"/>
  <c r="P249" i="3"/>
  <c r="I250" i="3"/>
  <c r="K250" i="3"/>
  <c r="L250" i="3"/>
  <c r="O250" i="3"/>
  <c r="P250" i="3"/>
  <c r="I251" i="3"/>
  <c r="K251" i="3"/>
  <c r="L251" i="3"/>
  <c r="O251" i="3"/>
  <c r="P251" i="3"/>
  <c r="I252" i="3"/>
  <c r="K252" i="3"/>
  <c r="L252" i="3"/>
  <c r="O252" i="3"/>
  <c r="P252" i="3"/>
  <c r="I253" i="3"/>
  <c r="K253" i="3"/>
  <c r="L253" i="3"/>
  <c r="O253" i="3"/>
  <c r="P253" i="3"/>
  <c r="I254" i="3"/>
  <c r="K254" i="3"/>
  <c r="L254" i="3"/>
  <c r="O254" i="3"/>
  <c r="P254" i="3"/>
  <c r="I255" i="3"/>
  <c r="K255" i="3"/>
  <c r="L255" i="3"/>
  <c r="O255" i="3"/>
  <c r="P255" i="3"/>
  <c r="I256" i="3"/>
  <c r="K256" i="3"/>
  <c r="L256" i="3"/>
  <c r="O256" i="3"/>
  <c r="P256" i="3"/>
  <c r="I257" i="3"/>
  <c r="K257" i="3"/>
  <c r="L257" i="3"/>
  <c r="O257" i="3"/>
  <c r="P257" i="3"/>
  <c r="I258" i="3"/>
  <c r="K258" i="3"/>
  <c r="L258" i="3"/>
  <c r="O258" i="3"/>
  <c r="P258" i="3"/>
  <c r="I259" i="3"/>
  <c r="K259" i="3"/>
  <c r="L259" i="3"/>
  <c r="O259" i="3"/>
  <c r="P259" i="3"/>
  <c r="I260" i="3"/>
  <c r="K260" i="3"/>
  <c r="L260" i="3"/>
  <c r="O260" i="3"/>
  <c r="P260" i="3"/>
  <c r="I261" i="3"/>
  <c r="K261" i="3"/>
  <c r="L261" i="3"/>
  <c r="O261" i="3"/>
  <c r="P261" i="3"/>
  <c r="I262" i="3"/>
  <c r="K262" i="3"/>
  <c r="L262" i="3"/>
  <c r="O262" i="3"/>
  <c r="P262" i="3"/>
  <c r="I263" i="3"/>
  <c r="K263" i="3"/>
  <c r="L263" i="3"/>
  <c r="O263" i="3"/>
  <c r="P263" i="3"/>
  <c r="I264" i="3"/>
  <c r="K264" i="3"/>
  <c r="L264" i="3"/>
  <c r="O264" i="3"/>
  <c r="P264" i="3"/>
  <c r="I265" i="3"/>
  <c r="K265" i="3"/>
  <c r="L265" i="3"/>
  <c r="O265" i="3"/>
  <c r="P265" i="3"/>
  <c r="I266" i="3"/>
  <c r="K266" i="3"/>
  <c r="L266" i="3"/>
  <c r="O266" i="3"/>
  <c r="P266" i="3"/>
  <c r="I267" i="3"/>
  <c r="K267" i="3"/>
  <c r="L267" i="3"/>
  <c r="O267" i="3"/>
  <c r="P267" i="3"/>
  <c r="I268" i="3"/>
  <c r="K268" i="3"/>
  <c r="L268" i="3"/>
  <c r="O268" i="3"/>
  <c r="P268" i="3"/>
  <c r="I269" i="3"/>
  <c r="K269" i="3"/>
  <c r="L269" i="3"/>
  <c r="O269" i="3"/>
  <c r="P269" i="3"/>
  <c r="I270" i="3"/>
  <c r="K270" i="3"/>
  <c r="L270" i="3"/>
  <c r="O270" i="3"/>
  <c r="P270" i="3"/>
  <c r="I271" i="3"/>
  <c r="K271" i="3"/>
  <c r="L271" i="3"/>
  <c r="O271" i="3"/>
  <c r="P271" i="3"/>
  <c r="I272" i="3"/>
  <c r="K272" i="3"/>
  <c r="L272" i="3"/>
  <c r="O272" i="3"/>
  <c r="P272" i="3"/>
  <c r="I273" i="3"/>
  <c r="K273" i="3"/>
  <c r="L273" i="3"/>
  <c r="O273" i="3"/>
  <c r="P273" i="3"/>
  <c r="I274" i="3"/>
  <c r="K274" i="3"/>
  <c r="L274" i="3"/>
  <c r="O274" i="3"/>
  <c r="P274" i="3"/>
  <c r="I275" i="3"/>
  <c r="K275" i="3"/>
  <c r="L275" i="3"/>
  <c r="O275" i="3"/>
  <c r="P275" i="3"/>
  <c r="I276" i="3"/>
  <c r="K276" i="3"/>
  <c r="L276" i="3"/>
  <c r="O276" i="3"/>
  <c r="P276" i="3"/>
  <c r="I277" i="3"/>
  <c r="K277" i="3"/>
  <c r="L277" i="3"/>
  <c r="O277" i="3"/>
  <c r="P277" i="3"/>
  <c r="I278" i="3"/>
  <c r="K278" i="3"/>
  <c r="L278" i="3"/>
  <c r="O278" i="3"/>
  <c r="P278" i="3"/>
  <c r="I279" i="3"/>
  <c r="K279" i="3"/>
  <c r="L279" i="3"/>
  <c r="O279" i="3"/>
  <c r="P279" i="3"/>
  <c r="I280" i="3"/>
  <c r="K280" i="3"/>
  <c r="L280" i="3"/>
  <c r="O280" i="3"/>
  <c r="P280" i="3"/>
  <c r="I281" i="3"/>
  <c r="K281" i="3"/>
  <c r="L281" i="3"/>
  <c r="O281" i="3"/>
  <c r="P281" i="3"/>
  <c r="I282" i="3"/>
  <c r="K282" i="3"/>
  <c r="L282" i="3"/>
  <c r="O282" i="3"/>
  <c r="P282" i="3"/>
  <c r="I283" i="3"/>
  <c r="K283" i="3"/>
  <c r="L283" i="3"/>
  <c r="O283" i="3"/>
  <c r="P283" i="3"/>
  <c r="I284" i="3"/>
  <c r="K284" i="3"/>
  <c r="L284" i="3"/>
  <c r="O284" i="3"/>
  <c r="P284" i="3"/>
  <c r="I285" i="3"/>
  <c r="K285" i="3"/>
  <c r="L285" i="3"/>
  <c r="O285" i="3"/>
  <c r="P285" i="3"/>
  <c r="I286" i="3"/>
  <c r="K286" i="3"/>
  <c r="L286" i="3"/>
  <c r="O286" i="3"/>
  <c r="P286" i="3"/>
  <c r="I287" i="3"/>
  <c r="K287" i="3"/>
  <c r="L287" i="3"/>
  <c r="O287" i="3"/>
  <c r="P287" i="3"/>
  <c r="I288" i="3"/>
  <c r="K288" i="3"/>
  <c r="L288" i="3"/>
  <c r="O288" i="3"/>
  <c r="P288" i="3"/>
  <c r="I289" i="3"/>
  <c r="M289" i="3" s="1"/>
  <c r="K289" i="3"/>
  <c r="L289" i="3"/>
  <c r="O289" i="3"/>
  <c r="P289" i="3"/>
  <c r="I290" i="3"/>
  <c r="K290" i="3"/>
  <c r="L290" i="3"/>
  <c r="O290" i="3"/>
  <c r="P290" i="3"/>
  <c r="I291" i="3"/>
  <c r="K291" i="3"/>
  <c r="L291" i="3"/>
  <c r="O291" i="3"/>
  <c r="P291" i="3"/>
  <c r="I292" i="3"/>
  <c r="K292" i="3"/>
  <c r="L292" i="3"/>
  <c r="O292" i="3"/>
  <c r="P292" i="3"/>
  <c r="I293" i="3"/>
  <c r="K293" i="3"/>
  <c r="L293" i="3"/>
  <c r="O293" i="3"/>
  <c r="P293" i="3"/>
  <c r="I294" i="3"/>
  <c r="K294" i="3"/>
  <c r="L294" i="3"/>
  <c r="O294" i="3"/>
  <c r="P294" i="3"/>
  <c r="I295" i="3"/>
  <c r="K295" i="3"/>
  <c r="L295" i="3"/>
  <c r="O295" i="3"/>
  <c r="P295" i="3"/>
  <c r="I296" i="3"/>
  <c r="K296" i="3"/>
  <c r="L296" i="3"/>
  <c r="O296" i="3"/>
  <c r="P296" i="3"/>
  <c r="I297" i="3"/>
  <c r="K297" i="3"/>
  <c r="L297" i="3"/>
  <c r="O297" i="3"/>
  <c r="P297" i="3"/>
  <c r="I298" i="3"/>
  <c r="K298" i="3"/>
  <c r="L298" i="3"/>
  <c r="O298" i="3"/>
  <c r="P298" i="3"/>
  <c r="I299" i="3"/>
  <c r="K299" i="3"/>
  <c r="L299" i="3"/>
  <c r="O299" i="3"/>
  <c r="P299" i="3"/>
  <c r="I300" i="3"/>
  <c r="K300" i="3"/>
  <c r="L300" i="3"/>
  <c r="O300" i="3"/>
  <c r="P300" i="3"/>
  <c r="I301" i="3"/>
  <c r="K301" i="3"/>
  <c r="L301" i="3"/>
  <c r="O301" i="3"/>
  <c r="P301" i="3"/>
  <c r="I302" i="3"/>
  <c r="K302" i="3"/>
  <c r="L302" i="3"/>
  <c r="O302" i="3"/>
  <c r="P302" i="3"/>
  <c r="I303" i="3"/>
  <c r="K303" i="3"/>
  <c r="L303" i="3"/>
  <c r="O303" i="3"/>
  <c r="P303" i="3"/>
  <c r="I304" i="3"/>
  <c r="K304" i="3"/>
  <c r="L304" i="3"/>
  <c r="O304" i="3"/>
  <c r="P304" i="3"/>
  <c r="I305" i="3"/>
  <c r="K305" i="3"/>
  <c r="L305" i="3"/>
  <c r="O305" i="3"/>
  <c r="P305" i="3"/>
  <c r="I306" i="3"/>
  <c r="K306" i="3"/>
  <c r="L306" i="3"/>
  <c r="O306" i="3"/>
  <c r="P306" i="3"/>
  <c r="I307" i="3"/>
  <c r="K307" i="3"/>
  <c r="L307" i="3"/>
  <c r="O307" i="3"/>
  <c r="P307" i="3"/>
  <c r="I308" i="3"/>
  <c r="K308" i="3"/>
  <c r="L308" i="3"/>
  <c r="O308" i="3"/>
  <c r="P308" i="3"/>
  <c r="I309" i="3"/>
  <c r="K309" i="3"/>
  <c r="L309" i="3"/>
  <c r="O309" i="3"/>
  <c r="P309" i="3"/>
  <c r="I310" i="3"/>
  <c r="K310" i="3"/>
  <c r="L310" i="3"/>
  <c r="O310" i="3"/>
  <c r="P310" i="3"/>
  <c r="I311" i="3"/>
  <c r="K311" i="3"/>
  <c r="L311" i="3"/>
  <c r="O311" i="3"/>
  <c r="P311" i="3"/>
  <c r="I312" i="3"/>
  <c r="K312" i="3"/>
  <c r="L312" i="3"/>
  <c r="O312" i="3"/>
  <c r="P312" i="3"/>
  <c r="I313" i="3"/>
  <c r="K313" i="3"/>
  <c r="L313" i="3"/>
  <c r="O313" i="3"/>
  <c r="P313" i="3"/>
  <c r="I314" i="3"/>
  <c r="K314" i="3"/>
  <c r="L314" i="3"/>
  <c r="O314" i="3"/>
  <c r="P314" i="3"/>
  <c r="I315" i="3"/>
  <c r="K315" i="3"/>
  <c r="L315" i="3"/>
  <c r="O315" i="3"/>
  <c r="P315" i="3"/>
  <c r="I316" i="3"/>
  <c r="K316" i="3"/>
  <c r="L316" i="3"/>
  <c r="O316" i="3"/>
  <c r="P316" i="3"/>
  <c r="I317" i="3"/>
  <c r="K317" i="3"/>
  <c r="L317" i="3"/>
  <c r="O317" i="3"/>
  <c r="P317" i="3"/>
  <c r="I318" i="3"/>
  <c r="K318" i="3"/>
  <c r="L318" i="3"/>
  <c r="O318" i="3"/>
  <c r="P318" i="3"/>
  <c r="I319" i="3"/>
  <c r="K319" i="3"/>
  <c r="L319" i="3"/>
  <c r="O319" i="3"/>
  <c r="P319" i="3"/>
  <c r="I320" i="3"/>
  <c r="K320" i="3"/>
  <c r="L320" i="3"/>
  <c r="O320" i="3"/>
  <c r="P320" i="3"/>
  <c r="I321" i="3"/>
  <c r="K321" i="3"/>
  <c r="L321" i="3"/>
  <c r="O321" i="3"/>
  <c r="P321" i="3"/>
  <c r="I322" i="3"/>
  <c r="K322" i="3"/>
  <c r="L322" i="3"/>
  <c r="O322" i="3"/>
  <c r="P322" i="3"/>
  <c r="I323" i="3"/>
  <c r="K323" i="3"/>
  <c r="L323" i="3"/>
  <c r="O323" i="3"/>
  <c r="P323" i="3"/>
  <c r="I324" i="3"/>
  <c r="K324" i="3"/>
  <c r="L324" i="3"/>
  <c r="O324" i="3"/>
  <c r="P324" i="3"/>
  <c r="I325" i="3"/>
  <c r="K325" i="3"/>
  <c r="L325" i="3"/>
  <c r="O325" i="3"/>
  <c r="P325" i="3"/>
  <c r="I326" i="3"/>
  <c r="K326" i="3"/>
  <c r="L326" i="3"/>
  <c r="O326" i="3"/>
  <c r="P326" i="3"/>
  <c r="I327" i="3"/>
  <c r="K327" i="3"/>
  <c r="L327" i="3"/>
  <c r="O327" i="3"/>
  <c r="P327" i="3"/>
  <c r="I328" i="3"/>
  <c r="K328" i="3"/>
  <c r="L328" i="3"/>
  <c r="O328" i="3"/>
  <c r="P328" i="3"/>
  <c r="I329" i="3"/>
  <c r="K329" i="3"/>
  <c r="L329" i="3"/>
  <c r="O329" i="3"/>
  <c r="P329" i="3"/>
  <c r="I330" i="3"/>
  <c r="K330" i="3"/>
  <c r="L330" i="3"/>
  <c r="O330" i="3"/>
  <c r="P330" i="3"/>
  <c r="I331" i="3"/>
  <c r="K331" i="3"/>
  <c r="L331" i="3"/>
  <c r="O331" i="3"/>
  <c r="P331" i="3"/>
  <c r="I332" i="3"/>
  <c r="K332" i="3"/>
  <c r="L332" i="3"/>
  <c r="O332" i="3"/>
  <c r="P332" i="3"/>
  <c r="I333" i="3"/>
  <c r="K333" i="3"/>
  <c r="L333" i="3"/>
  <c r="O333" i="3"/>
  <c r="P333" i="3"/>
  <c r="I334" i="3"/>
  <c r="K334" i="3"/>
  <c r="L334" i="3"/>
  <c r="O334" i="3"/>
  <c r="P334" i="3"/>
  <c r="I335" i="3"/>
  <c r="K335" i="3"/>
  <c r="L335" i="3"/>
  <c r="O335" i="3"/>
  <c r="P335" i="3"/>
  <c r="I336" i="3"/>
  <c r="K336" i="3"/>
  <c r="L336" i="3"/>
  <c r="O336" i="3"/>
  <c r="P336" i="3"/>
  <c r="I337" i="3"/>
  <c r="K337" i="3"/>
  <c r="L337" i="3"/>
  <c r="O337" i="3"/>
  <c r="P337" i="3"/>
  <c r="I338" i="3"/>
  <c r="K338" i="3"/>
  <c r="L338" i="3"/>
  <c r="O338" i="3"/>
  <c r="P338" i="3"/>
  <c r="I339" i="3"/>
  <c r="K339" i="3"/>
  <c r="L339" i="3"/>
  <c r="O339" i="3"/>
  <c r="P339" i="3"/>
  <c r="I340" i="3"/>
  <c r="K340" i="3"/>
  <c r="L340" i="3"/>
  <c r="O340" i="3"/>
  <c r="P340" i="3"/>
  <c r="I341" i="3"/>
  <c r="K341" i="3"/>
  <c r="L341" i="3"/>
  <c r="O341" i="3"/>
  <c r="P341" i="3"/>
  <c r="I342" i="3"/>
  <c r="K342" i="3"/>
  <c r="L342" i="3"/>
  <c r="O342" i="3"/>
  <c r="P342" i="3"/>
  <c r="I343" i="3"/>
  <c r="K343" i="3"/>
  <c r="L343" i="3"/>
  <c r="O343" i="3"/>
  <c r="P343" i="3"/>
  <c r="I344" i="3"/>
  <c r="K344" i="3"/>
  <c r="L344" i="3"/>
  <c r="O344" i="3"/>
  <c r="P344" i="3"/>
  <c r="I345" i="3"/>
  <c r="K345" i="3"/>
  <c r="L345" i="3"/>
  <c r="O345" i="3"/>
  <c r="P345" i="3"/>
  <c r="I346" i="3"/>
  <c r="K346" i="3"/>
  <c r="L346" i="3"/>
  <c r="O346" i="3"/>
  <c r="P346" i="3"/>
  <c r="I347" i="3"/>
  <c r="K347" i="3"/>
  <c r="L347" i="3"/>
  <c r="O347" i="3"/>
  <c r="P347" i="3"/>
  <c r="I348" i="3"/>
  <c r="K348" i="3"/>
  <c r="L348" i="3"/>
  <c r="O348" i="3"/>
  <c r="P348" i="3"/>
  <c r="I349" i="3"/>
  <c r="K349" i="3"/>
  <c r="L349" i="3"/>
  <c r="O349" i="3"/>
  <c r="P349" i="3"/>
  <c r="I350" i="3"/>
  <c r="K350" i="3"/>
  <c r="L350" i="3"/>
  <c r="O350" i="3"/>
  <c r="P350" i="3"/>
  <c r="I351" i="3"/>
  <c r="K351" i="3"/>
  <c r="L351" i="3"/>
  <c r="O351" i="3"/>
  <c r="P351" i="3"/>
  <c r="I352" i="3"/>
  <c r="K352" i="3"/>
  <c r="L352" i="3"/>
  <c r="O352" i="3"/>
  <c r="P352" i="3"/>
  <c r="I353" i="3"/>
  <c r="K353" i="3"/>
  <c r="L353" i="3"/>
  <c r="O353" i="3"/>
  <c r="P353" i="3"/>
  <c r="I354" i="3"/>
  <c r="K354" i="3"/>
  <c r="L354" i="3"/>
  <c r="O354" i="3"/>
  <c r="P354" i="3"/>
  <c r="I355" i="3"/>
  <c r="K355" i="3"/>
  <c r="L355" i="3"/>
  <c r="O355" i="3"/>
  <c r="P355" i="3"/>
  <c r="I356" i="3"/>
  <c r="K356" i="3"/>
  <c r="L356" i="3"/>
  <c r="O356" i="3"/>
  <c r="P356" i="3"/>
  <c r="I357" i="3"/>
  <c r="K357" i="3"/>
  <c r="L357" i="3"/>
  <c r="O357" i="3"/>
  <c r="P357" i="3"/>
  <c r="I358" i="3"/>
  <c r="K358" i="3"/>
  <c r="L358" i="3"/>
  <c r="O358" i="3"/>
  <c r="P358" i="3"/>
  <c r="I359" i="3"/>
  <c r="K359" i="3"/>
  <c r="L359" i="3"/>
  <c r="O359" i="3"/>
  <c r="P359" i="3"/>
  <c r="I360" i="3"/>
  <c r="K360" i="3"/>
  <c r="L360" i="3"/>
  <c r="O360" i="3"/>
  <c r="P360" i="3"/>
  <c r="I361" i="3"/>
  <c r="K361" i="3"/>
  <c r="L361" i="3"/>
  <c r="O361" i="3"/>
  <c r="P361" i="3"/>
  <c r="I362" i="3"/>
  <c r="K362" i="3"/>
  <c r="L362" i="3"/>
  <c r="O362" i="3"/>
  <c r="P362" i="3"/>
  <c r="I363" i="3"/>
  <c r="K363" i="3"/>
  <c r="L363" i="3"/>
  <c r="O363" i="3"/>
  <c r="P363" i="3"/>
  <c r="I364" i="3"/>
  <c r="K364" i="3"/>
  <c r="L364" i="3"/>
  <c r="O364" i="3"/>
  <c r="P364" i="3"/>
  <c r="I365" i="3"/>
  <c r="K365" i="3"/>
  <c r="L365" i="3"/>
  <c r="O365" i="3"/>
  <c r="P365" i="3"/>
  <c r="I366" i="3"/>
  <c r="K366" i="3"/>
  <c r="L366" i="3"/>
  <c r="O366" i="3"/>
  <c r="P366" i="3"/>
  <c r="I367" i="3"/>
  <c r="K367" i="3"/>
  <c r="L367" i="3"/>
  <c r="O367" i="3"/>
  <c r="P367" i="3"/>
  <c r="I368" i="3"/>
  <c r="K368" i="3"/>
  <c r="L368" i="3"/>
  <c r="O368" i="3"/>
  <c r="P368" i="3"/>
  <c r="I369" i="3"/>
  <c r="K369" i="3"/>
  <c r="L369" i="3"/>
  <c r="O369" i="3"/>
  <c r="P369" i="3"/>
  <c r="I370" i="3"/>
  <c r="K370" i="3"/>
  <c r="L370" i="3"/>
  <c r="O370" i="3"/>
  <c r="P370" i="3"/>
  <c r="I371" i="3"/>
  <c r="K371" i="3"/>
  <c r="L371" i="3"/>
  <c r="O371" i="3"/>
  <c r="P371" i="3"/>
  <c r="I372" i="3"/>
  <c r="K372" i="3"/>
  <c r="L372" i="3"/>
  <c r="O372" i="3"/>
  <c r="P372" i="3"/>
  <c r="I373" i="3"/>
  <c r="K373" i="3"/>
  <c r="L373" i="3"/>
  <c r="O373" i="3"/>
  <c r="P373" i="3"/>
  <c r="I374" i="3"/>
  <c r="K374" i="3"/>
  <c r="L374" i="3"/>
  <c r="O374" i="3"/>
  <c r="P374" i="3"/>
  <c r="I375" i="3"/>
  <c r="K375" i="3"/>
  <c r="L375" i="3"/>
  <c r="O375" i="3"/>
  <c r="P375" i="3"/>
  <c r="I376" i="3"/>
  <c r="K376" i="3"/>
  <c r="L376" i="3"/>
  <c r="O376" i="3"/>
  <c r="P376" i="3"/>
  <c r="I377" i="3"/>
  <c r="K377" i="3"/>
  <c r="L377" i="3"/>
  <c r="O377" i="3"/>
  <c r="P377" i="3"/>
  <c r="I378" i="3"/>
  <c r="K378" i="3"/>
  <c r="L378" i="3"/>
  <c r="O378" i="3"/>
  <c r="P378" i="3"/>
  <c r="I379" i="3"/>
  <c r="K379" i="3"/>
  <c r="L379" i="3"/>
  <c r="O379" i="3"/>
  <c r="P379" i="3"/>
  <c r="I380" i="3"/>
  <c r="K380" i="3"/>
  <c r="L380" i="3"/>
  <c r="O380" i="3"/>
  <c r="P380" i="3"/>
  <c r="I381" i="3"/>
  <c r="K381" i="3"/>
  <c r="L381" i="3"/>
  <c r="O381" i="3"/>
  <c r="P381" i="3"/>
  <c r="I382" i="3"/>
  <c r="K382" i="3"/>
  <c r="L382" i="3"/>
  <c r="O382" i="3"/>
  <c r="P382" i="3"/>
  <c r="I383" i="3"/>
  <c r="K383" i="3"/>
  <c r="L383" i="3"/>
  <c r="O383" i="3"/>
  <c r="P383" i="3"/>
  <c r="I384" i="3"/>
  <c r="K384" i="3"/>
  <c r="L384" i="3"/>
  <c r="O384" i="3"/>
  <c r="P384" i="3"/>
  <c r="I385" i="3"/>
  <c r="K385" i="3"/>
  <c r="L385" i="3"/>
  <c r="O385" i="3"/>
  <c r="P385" i="3"/>
  <c r="I386" i="3"/>
  <c r="K386" i="3"/>
  <c r="L386" i="3"/>
  <c r="O386" i="3"/>
  <c r="P386" i="3"/>
  <c r="I387" i="3"/>
  <c r="K387" i="3"/>
  <c r="L387" i="3"/>
  <c r="O387" i="3"/>
  <c r="P387" i="3"/>
  <c r="I388" i="3"/>
  <c r="K388" i="3"/>
  <c r="L388" i="3"/>
  <c r="O388" i="3"/>
  <c r="P388" i="3"/>
  <c r="I389" i="3"/>
  <c r="K389" i="3"/>
  <c r="L389" i="3"/>
  <c r="O389" i="3"/>
  <c r="P389" i="3"/>
  <c r="I390" i="3"/>
  <c r="K390" i="3"/>
  <c r="L390" i="3"/>
  <c r="O390" i="3"/>
  <c r="P390" i="3"/>
  <c r="I391" i="3"/>
  <c r="K391" i="3"/>
  <c r="L391" i="3"/>
  <c r="O391" i="3"/>
  <c r="P391" i="3"/>
  <c r="I392" i="3"/>
  <c r="K392" i="3"/>
  <c r="L392" i="3"/>
  <c r="O392" i="3"/>
  <c r="P392" i="3"/>
  <c r="I393" i="3"/>
  <c r="K393" i="3"/>
  <c r="L393" i="3"/>
  <c r="O393" i="3"/>
  <c r="P393" i="3"/>
  <c r="I394" i="3"/>
  <c r="K394" i="3"/>
  <c r="L394" i="3"/>
  <c r="O394" i="3"/>
  <c r="P394" i="3"/>
  <c r="I395" i="3"/>
  <c r="K395" i="3"/>
  <c r="L395" i="3"/>
  <c r="O395" i="3"/>
  <c r="P395" i="3"/>
  <c r="I396" i="3"/>
  <c r="K396" i="3"/>
  <c r="L396" i="3"/>
  <c r="O396" i="3"/>
  <c r="P396" i="3"/>
  <c r="I397" i="3"/>
  <c r="K397" i="3"/>
  <c r="L397" i="3"/>
  <c r="O397" i="3"/>
  <c r="P397" i="3"/>
  <c r="I398" i="3"/>
  <c r="K398" i="3"/>
  <c r="L398" i="3"/>
  <c r="O398" i="3"/>
  <c r="P398" i="3"/>
  <c r="I399" i="3"/>
  <c r="K399" i="3"/>
  <c r="L399" i="3"/>
  <c r="O399" i="3"/>
  <c r="P399" i="3"/>
  <c r="I400" i="3"/>
  <c r="K400" i="3"/>
  <c r="L400" i="3"/>
  <c r="O400" i="3"/>
  <c r="P400" i="3"/>
  <c r="I401" i="3"/>
  <c r="K401" i="3"/>
  <c r="L401" i="3"/>
  <c r="O401" i="3"/>
  <c r="P401" i="3"/>
  <c r="I402" i="3"/>
  <c r="K402" i="3"/>
  <c r="L402" i="3"/>
  <c r="O402" i="3"/>
  <c r="P402" i="3"/>
  <c r="I403" i="3"/>
  <c r="K403" i="3"/>
  <c r="L403" i="3"/>
  <c r="O403" i="3"/>
  <c r="P403" i="3"/>
  <c r="I404" i="3"/>
  <c r="K404" i="3"/>
  <c r="L404" i="3"/>
  <c r="O404" i="3"/>
  <c r="P404" i="3"/>
  <c r="I405" i="3"/>
  <c r="K405" i="3"/>
  <c r="L405" i="3"/>
  <c r="O405" i="3"/>
  <c r="P405" i="3"/>
  <c r="I406" i="3"/>
  <c r="K406" i="3"/>
  <c r="L406" i="3"/>
  <c r="O406" i="3"/>
  <c r="P406" i="3"/>
  <c r="I407" i="3"/>
  <c r="K407" i="3"/>
  <c r="L407" i="3"/>
  <c r="O407" i="3"/>
  <c r="P407" i="3"/>
  <c r="I408" i="3"/>
  <c r="K408" i="3"/>
  <c r="L408" i="3"/>
  <c r="O408" i="3"/>
  <c r="P408" i="3"/>
  <c r="I409" i="3"/>
  <c r="K409" i="3"/>
  <c r="L409" i="3"/>
  <c r="O409" i="3"/>
  <c r="P409" i="3"/>
  <c r="I410" i="3"/>
  <c r="K410" i="3"/>
  <c r="L410" i="3"/>
  <c r="O410" i="3"/>
  <c r="P410" i="3"/>
  <c r="I411" i="3"/>
  <c r="K411" i="3"/>
  <c r="L411" i="3"/>
  <c r="O411" i="3"/>
  <c r="P411" i="3"/>
  <c r="I412" i="3"/>
  <c r="K412" i="3"/>
  <c r="L412" i="3"/>
  <c r="O412" i="3"/>
  <c r="P412" i="3"/>
  <c r="I413" i="3"/>
  <c r="K413" i="3"/>
  <c r="L413" i="3"/>
  <c r="O413" i="3"/>
  <c r="P413" i="3"/>
  <c r="I414" i="3"/>
  <c r="K414" i="3"/>
  <c r="L414" i="3"/>
  <c r="O414" i="3"/>
  <c r="P414" i="3"/>
  <c r="I415" i="3"/>
  <c r="K415" i="3"/>
  <c r="L415" i="3"/>
  <c r="O415" i="3"/>
  <c r="P415" i="3"/>
  <c r="I416" i="3"/>
  <c r="K416" i="3"/>
  <c r="L416" i="3"/>
  <c r="O416" i="3"/>
  <c r="P416" i="3"/>
  <c r="I417" i="3"/>
  <c r="K417" i="3"/>
  <c r="L417" i="3"/>
  <c r="O417" i="3"/>
  <c r="P417" i="3"/>
  <c r="I418" i="3"/>
  <c r="K418" i="3"/>
  <c r="L418" i="3"/>
  <c r="O418" i="3"/>
  <c r="P418" i="3"/>
  <c r="I419" i="3"/>
  <c r="K419" i="3"/>
  <c r="L419" i="3"/>
  <c r="O419" i="3"/>
  <c r="P419" i="3"/>
  <c r="I420" i="3"/>
  <c r="K420" i="3"/>
  <c r="L420" i="3"/>
  <c r="O420" i="3"/>
  <c r="P420" i="3"/>
  <c r="I421" i="3"/>
  <c r="K421" i="3"/>
  <c r="L421" i="3"/>
  <c r="O421" i="3"/>
  <c r="P421" i="3"/>
  <c r="I422" i="3"/>
  <c r="K422" i="3"/>
  <c r="L422" i="3"/>
  <c r="O422" i="3"/>
  <c r="P422" i="3"/>
  <c r="I423" i="3"/>
  <c r="K423" i="3"/>
  <c r="L423" i="3"/>
  <c r="O423" i="3"/>
  <c r="P423" i="3"/>
  <c r="I424" i="3"/>
  <c r="K424" i="3"/>
  <c r="L424" i="3"/>
  <c r="O424" i="3"/>
  <c r="P424" i="3"/>
  <c r="I425" i="3"/>
  <c r="K425" i="3"/>
  <c r="L425" i="3"/>
  <c r="O425" i="3"/>
  <c r="P425" i="3"/>
  <c r="I426" i="3"/>
  <c r="K426" i="3"/>
  <c r="L426" i="3"/>
  <c r="O426" i="3"/>
  <c r="P426" i="3"/>
  <c r="I427" i="3"/>
  <c r="K427" i="3"/>
  <c r="L427" i="3"/>
  <c r="O427" i="3"/>
  <c r="P427" i="3"/>
  <c r="I428" i="3"/>
  <c r="K428" i="3"/>
  <c r="L428" i="3"/>
  <c r="O428" i="3"/>
  <c r="P428" i="3"/>
  <c r="I429" i="3"/>
  <c r="K429" i="3"/>
  <c r="L429" i="3"/>
  <c r="O429" i="3"/>
  <c r="P429" i="3"/>
  <c r="I430" i="3"/>
  <c r="K430" i="3"/>
  <c r="L430" i="3"/>
  <c r="O430" i="3"/>
  <c r="P430" i="3"/>
  <c r="I431" i="3"/>
  <c r="K431" i="3"/>
  <c r="L431" i="3"/>
  <c r="O431" i="3"/>
  <c r="P431" i="3"/>
  <c r="I432" i="3"/>
  <c r="K432" i="3"/>
  <c r="L432" i="3"/>
  <c r="O432" i="3"/>
  <c r="P432" i="3"/>
  <c r="I433" i="3"/>
  <c r="K433" i="3"/>
  <c r="L433" i="3"/>
  <c r="O433" i="3"/>
  <c r="P433" i="3"/>
  <c r="I434" i="3"/>
  <c r="K434" i="3"/>
  <c r="L434" i="3"/>
  <c r="O434" i="3"/>
  <c r="P434" i="3"/>
  <c r="I435" i="3"/>
  <c r="K435" i="3"/>
  <c r="L435" i="3"/>
  <c r="O435" i="3"/>
  <c r="P435" i="3"/>
  <c r="I436" i="3"/>
  <c r="K436" i="3"/>
  <c r="L436" i="3"/>
  <c r="O436" i="3"/>
  <c r="P436" i="3"/>
  <c r="I437" i="3"/>
  <c r="K437" i="3"/>
  <c r="L437" i="3"/>
  <c r="O437" i="3"/>
  <c r="P437" i="3"/>
  <c r="I438" i="3"/>
  <c r="K438" i="3"/>
  <c r="L438" i="3"/>
  <c r="O438" i="3"/>
  <c r="P438" i="3"/>
  <c r="I439" i="3"/>
  <c r="K439" i="3"/>
  <c r="L439" i="3"/>
  <c r="O439" i="3"/>
  <c r="P439" i="3"/>
  <c r="I440" i="3"/>
  <c r="K440" i="3"/>
  <c r="L440" i="3"/>
  <c r="O440" i="3"/>
  <c r="P440" i="3"/>
  <c r="I441" i="3"/>
  <c r="K441" i="3"/>
  <c r="L441" i="3"/>
  <c r="O441" i="3"/>
  <c r="P441" i="3"/>
  <c r="I442" i="3"/>
  <c r="K442" i="3"/>
  <c r="L442" i="3"/>
  <c r="O442" i="3"/>
  <c r="P442" i="3"/>
  <c r="I443" i="3"/>
  <c r="K443" i="3"/>
  <c r="L443" i="3"/>
  <c r="O443" i="3"/>
  <c r="P443" i="3"/>
  <c r="I444" i="3"/>
  <c r="K444" i="3"/>
  <c r="L444" i="3"/>
  <c r="O444" i="3"/>
  <c r="P444" i="3"/>
  <c r="I445" i="3"/>
  <c r="K445" i="3"/>
  <c r="L445" i="3"/>
  <c r="O445" i="3"/>
  <c r="P445" i="3"/>
  <c r="I446" i="3"/>
  <c r="K446" i="3"/>
  <c r="L446" i="3"/>
  <c r="O446" i="3"/>
  <c r="P446" i="3"/>
  <c r="I447" i="3"/>
  <c r="K447" i="3"/>
  <c r="L447" i="3"/>
  <c r="O447" i="3"/>
  <c r="P447" i="3"/>
  <c r="I448" i="3"/>
  <c r="K448" i="3"/>
  <c r="L448" i="3"/>
  <c r="O448" i="3"/>
  <c r="P448" i="3"/>
  <c r="I449" i="3"/>
  <c r="K449" i="3"/>
  <c r="L449" i="3"/>
  <c r="O449" i="3"/>
  <c r="P449" i="3"/>
  <c r="I450" i="3"/>
  <c r="K450" i="3"/>
  <c r="L450" i="3"/>
  <c r="O450" i="3"/>
  <c r="P450" i="3"/>
  <c r="I451" i="3"/>
  <c r="K451" i="3"/>
  <c r="L451" i="3"/>
  <c r="O451" i="3"/>
  <c r="P451" i="3"/>
  <c r="I452" i="3"/>
  <c r="K452" i="3"/>
  <c r="L452" i="3"/>
  <c r="O452" i="3"/>
  <c r="P452" i="3"/>
  <c r="I453" i="3"/>
  <c r="K453" i="3"/>
  <c r="L453" i="3"/>
  <c r="O453" i="3"/>
  <c r="P453" i="3"/>
  <c r="I454" i="3"/>
  <c r="K454" i="3"/>
  <c r="L454" i="3"/>
  <c r="O454" i="3"/>
  <c r="P454" i="3"/>
  <c r="I455" i="3"/>
  <c r="K455" i="3"/>
  <c r="L455" i="3"/>
  <c r="O455" i="3"/>
  <c r="P455" i="3"/>
  <c r="I456" i="3"/>
  <c r="K456" i="3"/>
  <c r="L456" i="3"/>
  <c r="O456" i="3"/>
  <c r="P456" i="3"/>
  <c r="I457" i="3"/>
  <c r="K457" i="3"/>
  <c r="L457" i="3"/>
  <c r="O457" i="3"/>
  <c r="P457" i="3"/>
  <c r="I458" i="3"/>
  <c r="K458" i="3"/>
  <c r="L458" i="3"/>
  <c r="O458" i="3"/>
  <c r="P458" i="3"/>
  <c r="I459" i="3"/>
  <c r="K459" i="3"/>
  <c r="L459" i="3"/>
  <c r="O459" i="3"/>
  <c r="P459" i="3"/>
  <c r="I460" i="3"/>
  <c r="K460" i="3"/>
  <c r="L460" i="3"/>
  <c r="O460" i="3"/>
  <c r="P460" i="3"/>
  <c r="I461" i="3"/>
  <c r="K461" i="3"/>
  <c r="L461" i="3"/>
  <c r="O461" i="3"/>
  <c r="P461" i="3"/>
  <c r="I462" i="3"/>
  <c r="K462" i="3"/>
  <c r="L462" i="3"/>
  <c r="O462" i="3"/>
  <c r="P462" i="3"/>
  <c r="I463" i="3"/>
  <c r="K463" i="3"/>
  <c r="L463" i="3"/>
  <c r="O463" i="3"/>
  <c r="P463" i="3"/>
  <c r="I464" i="3"/>
  <c r="K464" i="3"/>
  <c r="L464" i="3"/>
  <c r="O464" i="3"/>
  <c r="P464" i="3"/>
  <c r="I465" i="3"/>
  <c r="K465" i="3"/>
  <c r="L465" i="3"/>
  <c r="O465" i="3"/>
  <c r="P465" i="3"/>
  <c r="I466" i="3"/>
  <c r="K466" i="3"/>
  <c r="L466" i="3"/>
  <c r="O466" i="3"/>
  <c r="P466" i="3"/>
  <c r="I467" i="3"/>
  <c r="K467" i="3"/>
  <c r="L467" i="3"/>
  <c r="O467" i="3"/>
  <c r="P467" i="3"/>
  <c r="I468" i="3"/>
  <c r="K468" i="3"/>
  <c r="L468" i="3"/>
  <c r="O468" i="3"/>
  <c r="P468" i="3"/>
  <c r="I469" i="3"/>
  <c r="K469" i="3"/>
  <c r="L469" i="3"/>
  <c r="O469" i="3"/>
  <c r="P469" i="3"/>
  <c r="I470" i="3"/>
  <c r="K470" i="3"/>
  <c r="L470" i="3"/>
  <c r="O470" i="3"/>
  <c r="P470" i="3"/>
  <c r="I471" i="3"/>
  <c r="K471" i="3"/>
  <c r="L471" i="3"/>
  <c r="O471" i="3"/>
  <c r="P471" i="3"/>
  <c r="I472" i="3"/>
  <c r="K472" i="3"/>
  <c r="L472" i="3"/>
  <c r="O472" i="3"/>
  <c r="P472" i="3"/>
  <c r="I473" i="3"/>
  <c r="K473" i="3"/>
  <c r="L473" i="3"/>
  <c r="O473" i="3"/>
  <c r="P473" i="3"/>
  <c r="I474" i="3"/>
  <c r="K474" i="3"/>
  <c r="L474" i="3"/>
  <c r="O474" i="3"/>
  <c r="P474" i="3"/>
  <c r="I475" i="3"/>
  <c r="K475" i="3"/>
  <c r="L475" i="3"/>
  <c r="O475" i="3"/>
  <c r="P475" i="3"/>
  <c r="I476" i="3"/>
  <c r="K476" i="3"/>
  <c r="L476" i="3"/>
  <c r="O476" i="3"/>
  <c r="P476" i="3"/>
  <c r="I477" i="3"/>
  <c r="K477" i="3"/>
  <c r="L477" i="3"/>
  <c r="O477" i="3"/>
  <c r="P477" i="3"/>
  <c r="I478" i="3"/>
  <c r="K478" i="3"/>
  <c r="L478" i="3"/>
  <c r="O478" i="3"/>
  <c r="P478" i="3"/>
  <c r="I479" i="3"/>
  <c r="K479" i="3"/>
  <c r="L479" i="3"/>
  <c r="O479" i="3"/>
  <c r="P479" i="3"/>
  <c r="I480" i="3"/>
  <c r="K480" i="3"/>
  <c r="L480" i="3"/>
  <c r="O480" i="3"/>
  <c r="P480" i="3"/>
  <c r="I481" i="3"/>
  <c r="K481" i="3"/>
  <c r="L481" i="3"/>
  <c r="O481" i="3"/>
  <c r="P481" i="3"/>
  <c r="I482" i="3"/>
  <c r="K482" i="3"/>
  <c r="L482" i="3"/>
  <c r="O482" i="3"/>
  <c r="P482" i="3"/>
  <c r="I483" i="3"/>
  <c r="K483" i="3"/>
  <c r="L483" i="3"/>
  <c r="O483" i="3"/>
  <c r="P483" i="3"/>
  <c r="I484" i="3"/>
  <c r="K484" i="3"/>
  <c r="L484" i="3"/>
  <c r="O484" i="3"/>
  <c r="P484" i="3"/>
  <c r="I485" i="3"/>
  <c r="K485" i="3"/>
  <c r="L485" i="3"/>
  <c r="O485" i="3"/>
  <c r="P485" i="3"/>
  <c r="I486" i="3"/>
  <c r="K486" i="3"/>
  <c r="L486" i="3"/>
  <c r="O486" i="3"/>
  <c r="P486" i="3"/>
  <c r="I487" i="3"/>
  <c r="K487" i="3"/>
  <c r="L487" i="3"/>
  <c r="O487" i="3"/>
  <c r="P487" i="3"/>
  <c r="I488" i="3"/>
  <c r="K488" i="3"/>
  <c r="L488" i="3"/>
  <c r="O488" i="3"/>
  <c r="P488" i="3"/>
  <c r="I489" i="3"/>
  <c r="K489" i="3"/>
  <c r="L489" i="3"/>
  <c r="O489" i="3"/>
  <c r="P489" i="3"/>
  <c r="I490" i="3"/>
  <c r="K490" i="3"/>
  <c r="L490" i="3"/>
  <c r="O490" i="3"/>
  <c r="P490" i="3"/>
  <c r="I491" i="3"/>
  <c r="K491" i="3"/>
  <c r="L491" i="3"/>
  <c r="O491" i="3"/>
  <c r="P491" i="3"/>
  <c r="I492" i="3"/>
  <c r="K492" i="3"/>
  <c r="L492" i="3"/>
  <c r="O492" i="3"/>
  <c r="P492" i="3"/>
  <c r="I493" i="3"/>
  <c r="K493" i="3"/>
  <c r="L493" i="3"/>
  <c r="O493" i="3"/>
  <c r="P493" i="3"/>
  <c r="I494" i="3"/>
  <c r="K494" i="3"/>
  <c r="L494" i="3"/>
  <c r="O494" i="3"/>
  <c r="P494" i="3"/>
  <c r="I495" i="3"/>
  <c r="K495" i="3"/>
  <c r="L495" i="3"/>
  <c r="O495" i="3"/>
  <c r="P495" i="3"/>
  <c r="I496" i="3"/>
  <c r="K496" i="3"/>
  <c r="L496" i="3"/>
  <c r="O496" i="3"/>
  <c r="P496" i="3"/>
  <c r="I497" i="3"/>
  <c r="K497" i="3"/>
  <c r="L497" i="3"/>
  <c r="O497" i="3"/>
  <c r="P497" i="3"/>
  <c r="I498" i="3"/>
  <c r="K498" i="3"/>
  <c r="L498" i="3"/>
  <c r="O498" i="3"/>
  <c r="P498" i="3"/>
  <c r="I499" i="3"/>
  <c r="K499" i="3"/>
  <c r="L499" i="3"/>
  <c r="O499" i="3"/>
  <c r="P499" i="3"/>
  <c r="I500" i="3"/>
  <c r="K500" i="3"/>
  <c r="L500" i="3"/>
  <c r="O500" i="3"/>
  <c r="P500" i="3"/>
  <c r="I501" i="3"/>
  <c r="K501" i="3"/>
  <c r="L501" i="3"/>
  <c r="O501" i="3"/>
  <c r="P501" i="3"/>
  <c r="I502" i="3"/>
  <c r="K502" i="3"/>
  <c r="L502" i="3"/>
  <c r="O502" i="3"/>
  <c r="P502" i="3"/>
  <c r="I503" i="3"/>
  <c r="K503" i="3"/>
  <c r="L503" i="3"/>
  <c r="O503" i="3"/>
  <c r="P503" i="3"/>
  <c r="I504" i="3"/>
  <c r="K504" i="3"/>
  <c r="L504" i="3"/>
  <c r="O504" i="3"/>
  <c r="P504" i="3"/>
  <c r="I505" i="3"/>
  <c r="K505" i="3"/>
  <c r="L505" i="3"/>
  <c r="O505" i="3"/>
  <c r="P505" i="3"/>
  <c r="I506" i="3"/>
  <c r="K506" i="3"/>
  <c r="L506" i="3"/>
  <c r="O506" i="3"/>
  <c r="P506" i="3"/>
  <c r="I507" i="3"/>
  <c r="K507" i="3"/>
  <c r="L507" i="3"/>
  <c r="O507" i="3"/>
  <c r="P507" i="3"/>
  <c r="I508" i="3"/>
  <c r="K508" i="3"/>
  <c r="L508" i="3"/>
  <c r="O508" i="3"/>
  <c r="P508" i="3"/>
  <c r="I509" i="3"/>
  <c r="K509" i="3"/>
  <c r="L509" i="3"/>
  <c r="O509" i="3"/>
  <c r="P509" i="3"/>
  <c r="I510" i="3"/>
  <c r="K510" i="3"/>
  <c r="L510" i="3"/>
  <c r="O510" i="3"/>
  <c r="P510" i="3"/>
  <c r="I511" i="3"/>
  <c r="K511" i="3"/>
  <c r="L511" i="3"/>
  <c r="O511" i="3"/>
  <c r="P511" i="3"/>
  <c r="I512" i="3"/>
  <c r="K512" i="3"/>
  <c r="L512" i="3"/>
  <c r="O512" i="3"/>
  <c r="P512" i="3"/>
  <c r="I513" i="3"/>
  <c r="K513" i="3"/>
  <c r="L513" i="3"/>
  <c r="O513" i="3"/>
  <c r="P513" i="3"/>
  <c r="I514" i="3"/>
  <c r="K514" i="3"/>
  <c r="L514" i="3"/>
  <c r="O514" i="3"/>
  <c r="P514" i="3"/>
  <c r="I515" i="3"/>
  <c r="K515" i="3"/>
  <c r="L515" i="3"/>
  <c r="O515" i="3"/>
  <c r="P515" i="3"/>
  <c r="I516" i="3"/>
  <c r="K516" i="3"/>
  <c r="L516" i="3"/>
  <c r="O516" i="3"/>
  <c r="P516" i="3"/>
  <c r="I517" i="3"/>
  <c r="K517" i="3"/>
  <c r="L517" i="3"/>
  <c r="O517" i="3"/>
  <c r="P517" i="3"/>
  <c r="I518" i="3"/>
  <c r="K518" i="3"/>
  <c r="L518" i="3"/>
  <c r="O518" i="3"/>
  <c r="P518" i="3"/>
  <c r="I519" i="3"/>
  <c r="K519" i="3"/>
  <c r="L519" i="3"/>
  <c r="O519" i="3"/>
  <c r="P519" i="3"/>
  <c r="I520" i="3"/>
  <c r="K520" i="3"/>
  <c r="L520" i="3"/>
  <c r="O520" i="3"/>
  <c r="P520" i="3"/>
  <c r="I521" i="3"/>
  <c r="K521" i="3"/>
  <c r="L521" i="3"/>
  <c r="O521" i="3"/>
  <c r="P521" i="3"/>
  <c r="I522" i="3"/>
  <c r="K522" i="3"/>
  <c r="L522" i="3"/>
  <c r="O522" i="3"/>
  <c r="P522" i="3"/>
  <c r="I523" i="3"/>
  <c r="K523" i="3"/>
  <c r="L523" i="3"/>
  <c r="O523" i="3"/>
  <c r="P523" i="3"/>
  <c r="I524" i="3"/>
  <c r="K524" i="3"/>
  <c r="L524" i="3"/>
  <c r="O524" i="3"/>
  <c r="P524" i="3"/>
  <c r="I525" i="3"/>
  <c r="K525" i="3"/>
  <c r="L525" i="3"/>
  <c r="O525" i="3"/>
  <c r="P525" i="3"/>
  <c r="I526" i="3"/>
  <c r="K526" i="3"/>
  <c r="L526" i="3"/>
  <c r="O526" i="3"/>
  <c r="P526" i="3"/>
  <c r="I527" i="3"/>
  <c r="K527" i="3"/>
  <c r="L527" i="3"/>
  <c r="O527" i="3"/>
  <c r="P527" i="3"/>
  <c r="I528" i="3"/>
  <c r="K528" i="3"/>
  <c r="L528" i="3"/>
  <c r="O528" i="3"/>
  <c r="P528" i="3"/>
  <c r="I529" i="3"/>
  <c r="K529" i="3"/>
  <c r="L529" i="3"/>
  <c r="O529" i="3"/>
  <c r="P529" i="3"/>
  <c r="I530" i="3"/>
  <c r="K530" i="3"/>
  <c r="L530" i="3"/>
  <c r="O530" i="3"/>
  <c r="P530" i="3"/>
  <c r="I531" i="3"/>
  <c r="K531" i="3"/>
  <c r="L531" i="3"/>
  <c r="O531" i="3"/>
  <c r="P531" i="3"/>
  <c r="I532" i="3"/>
  <c r="K532" i="3"/>
  <c r="L532" i="3"/>
  <c r="O532" i="3"/>
  <c r="P532" i="3"/>
  <c r="I533" i="3"/>
  <c r="K533" i="3"/>
  <c r="L533" i="3"/>
  <c r="O533" i="3"/>
  <c r="P533" i="3"/>
  <c r="I534" i="3"/>
  <c r="K534" i="3"/>
  <c r="L534" i="3"/>
  <c r="O534" i="3"/>
  <c r="P534" i="3"/>
  <c r="I535" i="3"/>
  <c r="K535" i="3"/>
  <c r="L535" i="3"/>
  <c r="O535" i="3"/>
  <c r="P535" i="3"/>
  <c r="I536" i="3"/>
  <c r="K536" i="3"/>
  <c r="L536" i="3"/>
  <c r="O536" i="3"/>
  <c r="P536" i="3"/>
  <c r="I537" i="3"/>
  <c r="K537" i="3"/>
  <c r="L537" i="3"/>
  <c r="O537" i="3"/>
  <c r="P537" i="3"/>
  <c r="I538" i="3"/>
  <c r="K538" i="3"/>
  <c r="L538" i="3"/>
  <c r="O538" i="3"/>
  <c r="P538" i="3"/>
  <c r="I539" i="3"/>
  <c r="K539" i="3"/>
  <c r="L539" i="3"/>
  <c r="O539" i="3"/>
  <c r="P539" i="3"/>
  <c r="I540" i="3"/>
  <c r="K540" i="3"/>
  <c r="L540" i="3"/>
  <c r="O540" i="3"/>
  <c r="P540" i="3"/>
  <c r="I541" i="3"/>
  <c r="K541" i="3"/>
  <c r="L541" i="3"/>
  <c r="O541" i="3"/>
  <c r="P541" i="3"/>
  <c r="I542" i="3"/>
  <c r="K542" i="3"/>
  <c r="L542" i="3"/>
  <c r="O542" i="3"/>
  <c r="P542" i="3"/>
  <c r="I543" i="3"/>
  <c r="K543" i="3"/>
  <c r="L543" i="3"/>
  <c r="O543" i="3"/>
  <c r="P543" i="3"/>
  <c r="I544" i="3"/>
  <c r="K544" i="3"/>
  <c r="L544" i="3"/>
  <c r="O544" i="3"/>
  <c r="P544" i="3"/>
  <c r="I545" i="3"/>
  <c r="K545" i="3"/>
  <c r="L545" i="3"/>
  <c r="O545" i="3"/>
  <c r="P545" i="3"/>
  <c r="I546" i="3"/>
  <c r="K546" i="3"/>
  <c r="L546" i="3"/>
  <c r="O546" i="3"/>
  <c r="P546" i="3"/>
  <c r="I547" i="3"/>
  <c r="K547" i="3"/>
  <c r="L547" i="3"/>
  <c r="O547" i="3"/>
  <c r="P547" i="3"/>
  <c r="I548" i="3"/>
  <c r="K548" i="3"/>
  <c r="L548" i="3"/>
  <c r="O548" i="3"/>
  <c r="P548" i="3"/>
  <c r="I549" i="3"/>
  <c r="K549" i="3"/>
  <c r="L549" i="3"/>
  <c r="O549" i="3"/>
  <c r="P549" i="3"/>
  <c r="I550" i="3"/>
  <c r="K550" i="3"/>
  <c r="L550" i="3"/>
  <c r="O550" i="3"/>
  <c r="P550" i="3"/>
  <c r="I551" i="3"/>
  <c r="K551" i="3"/>
  <c r="L551" i="3"/>
  <c r="O551" i="3"/>
  <c r="P551" i="3"/>
  <c r="I552" i="3"/>
  <c r="K552" i="3"/>
  <c r="L552" i="3"/>
  <c r="O552" i="3"/>
  <c r="P552" i="3"/>
  <c r="I553" i="3"/>
  <c r="K553" i="3"/>
  <c r="L553" i="3"/>
  <c r="O553" i="3"/>
  <c r="P553" i="3"/>
  <c r="I554" i="3"/>
  <c r="K554" i="3"/>
  <c r="L554" i="3"/>
  <c r="O554" i="3"/>
  <c r="P554" i="3"/>
  <c r="I555" i="3"/>
  <c r="K555" i="3"/>
  <c r="L555" i="3"/>
  <c r="O555" i="3"/>
  <c r="P555" i="3"/>
  <c r="I556" i="3"/>
  <c r="K556" i="3"/>
  <c r="L556" i="3"/>
  <c r="O556" i="3"/>
  <c r="P556" i="3"/>
  <c r="I557" i="3"/>
  <c r="K557" i="3"/>
  <c r="L557" i="3"/>
  <c r="O557" i="3"/>
  <c r="P557" i="3"/>
  <c r="I558" i="3"/>
  <c r="K558" i="3"/>
  <c r="L558" i="3"/>
  <c r="O558" i="3"/>
  <c r="P558" i="3"/>
  <c r="I559" i="3"/>
  <c r="K559" i="3"/>
  <c r="L559" i="3"/>
  <c r="O559" i="3"/>
  <c r="P559" i="3"/>
  <c r="I560" i="3"/>
  <c r="K560" i="3"/>
  <c r="L560" i="3"/>
  <c r="O560" i="3"/>
  <c r="P560" i="3"/>
  <c r="I561" i="3"/>
  <c r="K561" i="3"/>
  <c r="L561" i="3"/>
  <c r="O561" i="3"/>
  <c r="P561" i="3"/>
  <c r="I562" i="3"/>
  <c r="K562" i="3"/>
  <c r="L562" i="3"/>
  <c r="O562" i="3"/>
  <c r="P562" i="3"/>
  <c r="I563" i="3"/>
  <c r="K563" i="3"/>
  <c r="L563" i="3"/>
  <c r="O563" i="3"/>
  <c r="P563" i="3"/>
  <c r="I564" i="3"/>
  <c r="K564" i="3"/>
  <c r="L564" i="3"/>
  <c r="O564" i="3"/>
  <c r="P564" i="3"/>
  <c r="I565" i="3"/>
  <c r="K565" i="3"/>
  <c r="L565" i="3"/>
  <c r="O565" i="3"/>
  <c r="P565" i="3"/>
  <c r="I566" i="3"/>
  <c r="K566" i="3"/>
  <c r="L566" i="3"/>
  <c r="O566" i="3"/>
  <c r="P566" i="3"/>
  <c r="I567" i="3"/>
  <c r="K567" i="3"/>
  <c r="L567" i="3"/>
  <c r="O567" i="3"/>
  <c r="P567" i="3"/>
  <c r="I568" i="3"/>
  <c r="K568" i="3"/>
  <c r="L568" i="3"/>
  <c r="O568" i="3"/>
  <c r="P568" i="3"/>
  <c r="I569" i="3"/>
  <c r="K569" i="3"/>
  <c r="L569" i="3"/>
  <c r="O569" i="3"/>
  <c r="P569" i="3"/>
  <c r="I570" i="3"/>
  <c r="K570" i="3"/>
  <c r="L570" i="3"/>
  <c r="O570" i="3"/>
  <c r="P570" i="3"/>
  <c r="I571" i="3"/>
  <c r="K571" i="3"/>
  <c r="L571" i="3"/>
  <c r="O571" i="3"/>
  <c r="P571" i="3"/>
  <c r="I572" i="3"/>
  <c r="K572" i="3"/>
  <c r="L572" i="3"/>
  <c r="O572" i="3"/>
  <c r="P572" i="3"/>
  <c r="I573" i="3"/>
  <c r="K573" i="3"/>
  <c r="L573" i="3"/>
  <c r="O573" i="3"/>
  <c r="P573" i="3"/>
  <c r="I574" i="3"/>
  <c r="K574" i="3"/>
  <c r="L574" i="3"/>
  <c r="O574" i="3"/>
  <c r="P574" i="3"/>
  <c r="I575" i="3"/>
  <c r="K575" i="3"/>
  <c r="L575" i="3"/>
  <c r="O575" i="3"/>
  <c r="P575" i="3"/>
  <c r="I576" i="3"/>
  <c r="K576" i="3"/>
  <c r="L576" i="3"/>
  <c r="O576" i="3"/>
  <c r="P576" i="3"/>
  <c r="I577" i="3"/>
  <c r="K577" i="3"/>
  <c r="L577" i="3"/>
  <c r="O577" i="3"/>
  <c r="P577" i="3"/>
  <c r="I578" i="3"/>
  <c r="K578" i="3"/>
  <c r="L578" i="3"/>
  <c r="O578" i="3"/>
  <c r="P578" i="3"/>
  <c r="I579" i="3"/>
  <c r="K579" i="3"/>
  <c r="L579" i="3"/>
  <c r="O579" i="3"/>
  <c r="P579" i="3"/>
  <c r="I580" i="3"/>
  <c r="K580" i="3"/>
  <c r="L580" i="3"/>
  <c r="O580" i="3"/>
  <c r="P580" i="3"/>
  <c r="I581" i="3"/>
  <c r="K581" i="3"/>
  <c r="L581" i="3"/>
  <c r="O581" i="3"/>
  <c r="P581" i="3"/>
  <c r="I582" i="3"/>
  <c r="K582" i="3"/>
  <c r="L582" i="3"/>
  <c r="O582" i="3"/>
  <c r="P582" i="3"/>
  <c r="I583" i="3"/>
  <c r="K583" i="3"/>
  <c r="L583" i="3"/>
  <c r="O583" i="3"/>
  <c r="P583" i="3"/>
  <c r="I584" i="3"/>
  <c r="K584" i="3"/>
  <c r="L584" i="3"/>
  <c r="O584" i="3"/>
  <c r="P584" i="3"/>
  <c r="I585" i="3"/>
  <c r="K585" i="3"/>
  <c r="L585" i="3"/>
  <c r="O585" i="3"/>
  <c r="P585" i="3"/>
  <c r="I586" i="3"/>
  <c r="K586" i="3"/>
  <c r="L586" i="3"/>
  <c r="O586" i="3"/>
  <c r="P586" i="3"/>
  <c r="I587" i="3"/>
  <c r="K587" i="3"/>
  <c r="L587" i="3"/>
  <c r="O587" i="3"/>
  <c r="P587" i="3"/>
  <c r="I588" i="3"/>
  <c r="K588" i="3"/>
  <c r="L588" i="3"/>
  <c r="O588" i="3"/>
  <c r="P588" i="3"/>
  <c r="I589" i="3"/>
  <c r="K589" i="3"/>
  <c r="L589" i="3"/>
  <c r="O589" i="3"/>
  <c r="P589" i="3"/>
  <c r="I590" i="3"/>
  <c r="K590" i="3"/>
  <c r="L590" i="3"/>
  <c r="O590" i="3"/>
  <c r="P590" i="3"/>
  <c r="I591" i="3"/>
  <c r="K591" i="3"/>
  <c r="L591" i="3"/>
  <c r="O591" i="3"/>
  <c r="P591" i="3"/>
  <c r="I592" i="3"/>
  <c r="K592" i="3"/>
  <c r="L592" i="3"/>
  <c r="O592" i="3"/>
  <c r="P592" i="3"/>
  <c r="I593" i="3"/>
  <c r="K593" i="3"/>
  <c r="L593" i="3"/>
  <c r="O593" i="3"/>
  <c r="P593" i="3"/>
  <c r="I594" i="3"/>
  <c r="K594" i="3"/>
  <c r="L594" i="3"/>
  <c r="O594" i="3"/>
  <c r="P594" i="3"/>
  <c r="I595" i="3"/>
  <c r="K595" i="3"/>
  <c r="L595" i="3"/>
  <c r="O595" i="3"/>
  <c r="P595" i="3"/>
  <c r="I596" i="3"/>
  <c r="K596" i="3"/>
  <c r="L596" i="3"/>
  <c r="O596" i="3"/>
  <c r="P596" i="3"/>
  <c r="I597" i="3"/>
  <c r="K597" i="3"/>
  <c r="L597" i="3"/>
  <c r="O597" i="3"/>
  <c r="P597" i="3"/>
  <c r="I598" i="3"/>
  <c r="K598" i="3"/>
  <c r="L598" i="3"/>
  <c r="O598" i="3"/>
  <c r="P598" i="3"/>
  <c r="I599" i="3"/>
  <c r="K599" i="3"/>
  <c r="L599" i="3"/>
  <c r="O599" i="3"/>
  <c r="P599" i="3"/>
  <c r="I600" i="3"/>
  <c r="K600" i="3"/>
  <c r="L600" i="3"/>
  <c r="O600" i="3"/>
  <c r="P600" i="3"/>
  <c r="I601" i="3"/>
  <c r="K601" i="3"/>
  <c r="L601" i="3"/>
  <c r="O601" i="3"/>
  <c r="P601" i="3"/>
  <c r="I602" i="3"/>
  <c r="K602" i="3"/>
  <c r="L602" i="3"/>
  <c r="O602" i="3"/>
  <c r="P602" i="3"/>
  <c r="I603" i="3"/>
  <c r="K603" i="3"/>
  <c r="L603" i="3"/>
  <c r="O603" i="3"/>
  <c r="P603" i="3"/>
  <c r="I604" i="3"/>
  <c r="K604" i="3"/>
  <c r="L604" i="3"/>
  <c r="O604" i="3"/>
  <c r="P604" i="3"/>
  <c r="I605" i="3"/>
  <c r="K605" i="3"/>
  <c r="L605" i="3"/>
  <c r="O605" i="3"/>
  <c r="P605" i="3"/>
  <c r="I606" i="3"/>
  <c r="K606" i="3"/>
  <c r="L606" i="3"/>
  <c r="O606" i="3"/>
  <c r="P606" i="3"/>
  <c r="I607" i="3"/>
  <c r="K607" i="3"/>
  <c r="L607" i="3"/>
  <c r="O607" i="3"/>
  <c r="P607" i="3"/>
  <c r="I608" i="3"/>
  <c r="K608" i="3"/>
  <c r="L608" i="3"/>
  <c r="O608" i="3"/>
  <c r="P608" i="3"/>
  <c r="I609" i="3"/>
  <c r="K609" i="3"/>
  <c r="L609" i="3"/>
  <c r="O609" i="3"/>
  <c r="P609" i="3"/>
  <c r="I610" i="3"/>
  <c r="K610" i="3"/>
  <c r="L610" i="3"/>
  <c r="O610" i="3"/>
  <c r="P610" i="3"/>
  <c r="I611" i="3"/>
  <c r="K611" i="3"/>
  <c r="L611" i="3"/>
  <c r="O611" i="3"/>
  <c r="P611" i="3"/>
  <c r="I612" i="3"/>
  <c r="K612" i="3"/>
  <c r="L612" i="3"/>
  <c r="O612" i="3"/>
  <c r="P612" i="3"/>
  <c r="I613" i="3"/>
  <c r="K613" i="3"/>
  <c r="L613" i="3"/>
  <c r="O613" i="3"/>
  <c r="P613" i="3"/>
  <c r="I614" i="3"/>
  <c r="K614" i="3"/>
  <c r="L614" i="3"/>
  <c r="O614" i="3"/>
  <c r="P614" i="3"/>
  <c r="I615" i="3"/>
  <c r="K615" i="3"/>
  <c r="L615" i="3"/>
  <c r="O615" i="3"/>
  <c r="P615" i="3"/>
  <c r="I616" i="3"/>
  <c r="K616" i="3"/>
  <c r="L616" i="3"/>
  <c r="O616" i="3"/>
  <c r="P616" i="3"/>
  <c r="I617" i="3"/>
  <c r="K617" i="3"/>
  <c r="L617" i="3"/>
  <c r="O617" i="3"/>
  <c r="P617" i="3"/>
  <c r="I618" i="3"/>
  <c r="K618" i="3"/>
  <c r="L618" i="3"/>
  <c r="O618" i="3"/>
  <c r="P618" i="3"/>
  <c r="I619" i="3"/>
  <c r="K619" i="3"/>
  <c r="L619" i="3"/>
  <c r="O619" i="3"/>
  <c r="P619" i="3"/>
  <c r="I620" i="3"/>
  <c r="K620" i="3"/>
  <c r="L620" i="3"/>
  <c r="O620" i="3"/>
  <c r="P620" i="3"/>
  <c r="I621" i="3"/>
  <c r="K621" i="3"/>
  <c r="L621" i="3"/>
  <c r="O621" i="3"/>
  <c r="P621" i="3"/>
  <c r="I622" i="3"/>
  <c r="K622" i="3"/>
  <c r="L622" i="3"/>
  <c r="O622" i="3"/>
  <c r="P622" i="3"/>
  <c r="I623" i="3"/>
  <c r="K623" i="3"/>
  <c r="L623" i="3"/>
  <c r="O623" i="3"/>
  <c r="P623" i="3"/>
  <c r="I624" i="3"/>
  <c r="K624" i="3"/>
  <c r="L624" i="3"/>
  <c r="O624" i="3"/>
  <c r="P624" i="3"/>
  <c r="I625" i="3"/>
  <c r="K625" i="3"/>
  <c r="L625" i="3"/>
  <c r="O625" i="3"/>
  <c r="P625" i="3"/>
  <c r="I626" i="3"/>
  <c r="K626" i="3"/>
  <c r="L626" i="3"/>
  <c r="O626" i="3"/>
  <c r="P626" i="3"/>
  <c r="I627" i="3"/>
  <c r="K627" i="3"/>
  <c r="L627" i="3"/>
  <c r="O627" i="3"/>
  <c r="P627" i="3"/>
  <c r="I628" i="3"/>
  <c r="K628" i="3"/>
  <c r="L628" i="3"/>
  <c r="O628" i="3"/>
  <c r="P628" i="3"/>
  <c r="I629" i="3"/>
  <c r="K629" i="3"/>
  <c r="L629" i="3"/>
  <c r="O629" i="3"/>
  <c r="P629" i="3"/>
  <c r="I630" i="3"/>
  <c r="K630" i="3"/>
  <c r="L630" i="3"/>
  <c r="O630" i="3"/>
  <c r="P630" i="3"/>
  <c r="I631" i="3"/>
  <c r="K631" i="3"/>
  <c r="L631" i="3"/>
  <c r="O631" i="3"/>
  <c r="P631" i="3"/>
  <c r="I632" i="3"/>
  <c r="K632" i="3"/>
  <c r="L632" i="3"/>
  <c r="O632" i="3"/>
  <c r="P632" i="3"/>
  <c r="I633" i="3"/>
  <c r="K633" i="3"/>
  <c r="L633" i="3"/>
  <c r="O633" i="3"/>
  <c r="P633" i="3"/>
  <c r="I634" i="3"/>
  <c r="K634" i="3"/>
  <c r="L634" i="3"/>
  <c r="O634" i="3"/>
  <c r="P634" i="3"/>
  <c r="I635" i="3"/>
  <c r="K635" i="3"/>
  <c r="L635" i="3"/>
  <c r="O635" i="3"/>
  <c r="P635" i="3"/>
  <c r="I636" i="3"/>
  <c r="K636" i="3"/>
  <c r="L636" i="3"/>
  <c r="O636" i="3"/>
  <c r="P636" i="3"/>
  <c r="I637" i="3"/>
  <c r="K637" i="3"/>
  <c r="L637" i="3"/>
  <c r="O637" i="3"/>
  <c r="P637" i="3"/>
  <c r="I638" i="3"/>
  <c r="K638" i="3"/>
  <c r="L638" i="3"/>
  <c r="O638" i="3"/>
  <c r="P638" i="3"/>
  <c r="I639" i="3"/>
  <c r="K639" i="3"/>
  <c r="L639" i="3"/>
  <c r="O639" i="3"/>
  <c r="P639" i="3"/>
  <c r="I640" i="3"/>
  <c r="K640" i="3"/>
  <c r="L640" i="3"/>
  <c r="O640" i="3"/>
  <c r="P640" i="3"/>
  <c r="I641" i="3"/>
  <c r="K641" i="3"/>
  <c r="L641" i="3"/>
  <c r="O641" i="3"/>
  <c r="P641" i="3"/>
  <c r="I642" i="3"/>
  <c r="K642" i="3"/>
  <c r="L642" i="3"/>
  <c r="O642" i="3"/>
  <c r="P642" i="3"/>
  <c r="I643" i="3"/>
  <c r="K643" i="3"/>
  <c r="L643" i="3"/>
  <c r="O643" i="3"/>
  <c r="P643" i="3"/>
  <c r="I644" i="3"/>
  <c r="K644" i="3"/>
  <c r="L644" i="3"/>
  <c r="O644" i="3"/>
  <c r="P644" i="3"/>
  <c r="I645" i="3"/>
  <c r="K645" i="3"/>
  <c r="L645" i="3"/>
  <c r="O645" i="3"/>
  <c r="P645" i="3"/>
  <c r="I646" i="3"/>
  <c r="K646" i="3"/>
  <c r="L646" i="3"/>
  <c r="O646" i="3"/>
  <c r="P646" i="3"/>
  <c r="I647" i="3"/>
  <c r="K647" i="3"/>
  <c r="L647" i="3"/>
  <c r="O647" i="3"/>
  <c r="P647" i="3"/>
  <c r="I648" i="3"/>
  <c r="K648" i="3"/>
  <c r="L648" i="3"/>
  <c r="O648" i="3"/>
  <c r="P648" i="3"/>
  <c r="I649" i="3"/>
  <c r="K649" i="3"/>
  <c r="L649" i="3"/>
  <c r="O649" i="3"/>
  <c r="P649" i="3"/>
  <c r="I650" i="3"/>
  <c r="K650" i="3"/>
  <c r="L650" i="3"/>
  <c r="O650" i="3"/>
  <c r="P650" i="3"/>
  <c r="I651" i="3"/>
  <c r="K651" i="3"/>
  <c r="L651" i="3"/>
  <c r="O651" i="3"/>
  <c r="P651" i="3"/>
  <c r="I652" i="3"/>
  <c r="K652" i="3"/>
  <c r="L652" i="3"/>
  <c r="O652" i="3"/>
  <c r="P652" i="3"/>
  <c r="I653" i="3"/>
  <c r="K653" i="3"/>
  <c r="L653" i="3"/>
  <c r="O653" i="3"/>
  <c r="P653" i="3"/>
  <c r="I654" i="3"/>
  <c r="K654" i="3"/>
  <c r="L654" i="3"/>
  <c r="O654" i="3"/>
  <c r="P654" i="3"/>
  <c r="I655" i="3"/>
  <c r="K655" i="3"/>
  <c r="L655" i="3"/>
  <c r="O655" i="3"/>
  <c r="P655" i="3"/>
  <c r="I656" i="3"/>
  <c r="K656" i="3"/>
  <c r="L656" i="3"/>
  <c r="O656" i="3"/>
  <c r="P656" i="3"/>
  <c r="I657" i="3"/>
  <c r="K657" i="3"/>
  <c r="L657" i="3"/>
  <c r="O657" i="3"/>
  <c r="P657" i="3"/>
  <c r="I658" i="3"/>
  <c r="K658" i="3"/>
  <c r="L658" i="3"/>
  <c r="O658" i="3"/>
  <c r="P658" i="3"/>
  <c r="I659" i="3"/>
  <c r="K659" i="3"/>
  <c r="L659" i="3"/>
  <c r="O659" i="3"/>
  <c r="P659" i="3"/>
  <c r="I660" i="3"/>
  <c r="K660" i="3"/>
  <c r="L660" i="3"/>
  <c r="O660" i="3"/>
  <c r="P660" i="3"/>
  <c r="I661" i="3"/>
  <c r="K661" i="3"/>
  <c r="L661" i="3"/>
  <c r="O661" i="3"/>
  <c r="P661" i="3"/>
  <c r="I662" i="3"/>
  <c r="K662" i="3"/>
  <c r="L662" i="3"/>
  <c r="O662" i="3"/>
  <c r="P662" i="3"/>
  <c r="I663" i="3"/>
  <c r="K663" i="3"/>
  <c r="L663" i="3"/>
  <c r="O663" i="3"/>
  <c r="P663" i="3"/>
  <c r="I664" i="3"/>
  <c r="K664" i="3"/>
  <c r="L664" i="3"/>
  <c r="O664" i="3"/>
  <c r="P664" i="3"/>
  <c r="I665" i="3"/>
  <c r="K665" i="3"/>
  <c r="L665" i="3"/>
  <c r="O665" i="3"/>
  <c r="P665" i="3"/>
  <c r="I666" i="3"/>
  <c r="K666" i="3"/>
  <c r="L666" i="3"/>
  <c r="O666" i="3"/>
  <c r="P666" i="3"/>
  <c r="I667" i="3"/>
  <c r="K667" i="3"/>
  <c r="L667" i="3"/>
  <c r="O667" i="3"/>
  <c r="P667" i="3"/>
  <c r="I668" i="3"/>
  <c r="K668" i="3"/>
  <c r="L668" i="3"/>
  <c r="O668" i="3"/>
  <c r="P668" i="3"/>
  <c r="I669" i="3"/>
  <c r="K669" i="3"/>
  <c r="L669" i="3"/>
  <c r="O669" i="3"/>
  <c r="P669" i="3"/>
  <c r="I670" i="3"/>
  <c r="K670" i="3"/>
  <c r="L670" i="3"/>
  <c r="O670" i="3"/>
  <c r="P670" i="3"/>
  <c r="I671" i="3"/>
  <c r="K671" i="3"/>
  <c r="L671" i="3"/>
  <c r="O671" i="3"/>
  <c r="P671" i="3"/>
  <c r="I672" i="3"/>
  <c r="K672" i="3"/>
  <c r="L672" i="3"/>
  <c r="O672" i="3"/>
  <c r="P672" i="3"/>
  <c r="I673" i="3"/>
  <c r="K673" i="3"/>
  <c r="L673" i="3"/>
  <c r="O673" i="3"/>
  <c r="P673" i="3"/>
  <c r="I674" i="3"/>
  <c r="K674" i="3"/>
  <c r="L674" i="3"/>
  <c r="O674" i="3"/>
  <c r="P674" i="3"/>
  <c r="I675" i="3"/>
  <c r="K675" i="3"/>
  <c r="L675" i="3"/>
  <c r="O675" i="3"/>
  <c r="P675" i="3"/>
  <c r="I676" i="3"/>
  <c r="K676" i="3"/>
  <c r="L676" i="3"/>
  <c r="O676" i="3"/>
  <c r="P676" i="3"/>
  <c r="I677" i="3"/>
  <c r="K677" i="3"/>
  <c r="L677" i="3"/>
  <c r="O677" i="3"/>
  <c r="P677" i="3"/>
  <c r="I678" i="3"/>
  <c r="K678" i="3"/>
  <c r="L678" i="3"/>
  <c r="O678" i="3"/>
  <c r="P678" i="3"/>
  <c r="I679" i="3"/>
  <c r="K679" i="3"/>
  <c r="L679" i="3"/>
  <c r="O679" i="3"/>
  <c r="P679" i="3"/>
  <c r="I680" i="3"/>
  <c r="K680" i="3"/>
  <c r="L680" i="3"/>
  <c r="O680" i="3"/>
  <c r="P680" i="3"/>
  <c r="I681" i="3"/>
  <c r="K681" i="3"/>
  <c r="L681" i="3"/>
  <c r="O681" i="3"/>
  <c r="P681" i="3"/>
  <c r="I682" i="3"/>
  <c r="K682" i="3"/>
  <c r="L682" i="3"/>
  <c r="O682" i="3"/>
  <c r="P682" i="3"/>
  <c r="I683" i="3"/>
  <c r="K683" i="3"/>
  <c r="L683" i="3"/>
  <c r="O683" i="3"/>
  <c r="P683" i="3"/>
  <c r="I684" i="3"/>
  <c r="K684" i="3"/>
  <c r="L684" i="3"/>
  <c r="O684" i="3"/>
  <c r="P684" i="3"/>
  <c r="I685" i="3"/>
  <c r="K685" i="3"/>
  <c r="L685" i="3"/>
  <c r="O685" i="3"/>
  <c r="P685" i="3"/>
  <c r="I686" i="3"/>
  <c r="K686" i="3"/>
  <c r="L686" i="3"/>
  <c r="O686" i="3"/>
  <c r="P686" i="3"/>
  <c r="I687" i="3"/>
  <c r="K687" i="3"/>
  <c r="L687" i="3"/>
  <c r="O687" i="3"/>
  <c r="P687" i="3"/>
  <c r="I688" i="3"/>
  <c r="K688" i="3"/>
  <c r="L688" i="3"/>
  <c r="O688" i="3"/>
  <c r="P688" i="3"/>
  <c r="I689" i="3"/>
  <c r="K689" i="3"/>
  <c r="L689" i="3"/>
  <c r="O689" i="3"/>
  <c r="P689" i="3"/>
  <c r="I690" i="3"/>
  <c r="K690" i="3"/>
  <c r="L690" i="3"/>
  <c r="O690" i="3"/>
  <c r="P690" i="3"/>
  <c r="I691" i="3"/>
  <c r="K691" i="3"/>
  <c r="L691" i="3"/>
  <c r="O691" i="3"/>
  <c r="P691" i="3"/>
  <c r="I692" i="3"/>
  <c r="K692" i="3"/>
  <c r="L692" i="3"/>
  <c r="O692" i="3"/>
  <c r="P692" i="3"/>
  <c r="I693" i="3"/>
  <c r="K693" i="3"/>
  <c r="L693" i="3"/>
  <c r="O693" i="3"/>
  <c r="P693" i="3"/>
  <c r="I694" i="3"/>
  <c r="K694" i="3"/>
  <c r="L694" i="3"/>
  <c r="O694" i="3"/>
  <c r="P694" i="3"/>
  <c r="I695" i="3"/>
  <c r="K695" i="3"/>
  <c r="L695" i="3"/>
  <c r="O695" i="3"/>
  <c r="P695" i="3"/>
  <c r="I696" i="3"/>
  <c r="K696" i="3"/>
  <c r="L696" i="3"/>
  <c r="O696" i="3"/>
  <c r="P696" i="3"/>
  <c r="I697" i="3"/>
  <c r="K697" i="3"/>
  <c r="L697" i="3"/>
  <c r="O697" i="3"/>
  <c r="P697" i="3"/>
  <c r="I698" i="3"/>
  <c r="K698" i="3"/>
  <c r="L698" i="3"/>
  <c r="O698" i="3"/>
  <c r="P698" i="3"/>
  <c r="I699" i="3"/>
  <c r="K699" i="3"/>
  <c r="L699" i="3"/>
  <c r="O699" i="3"/>
  <c r="P699" i="3"/>
  <c r="I700" i="3"/>
  <c r="K700" i="3"/>
  <c r="L700" i="3"/>
  <c r="O700" i="3"/>
  <c r="P700" i="3"/>
  <c r="I701" i="3"/>
  <c r="K701" i="3"/>
  <c r="L701" i="3"/>
  <c r="O701" i="3"/>
  <c r="P701" i="3"/>
  <c r="I702" i="3"/>
  <c r="K702" i="3"/>
  <c r="L702" i="3"/>
  <c r="O702" i="3"/>
  <c r="P702" i="3"/>
  <c r="I703" i="3"/>
  <c r="K703" i="3"/>
  <c r="L703" i="3"/>
  <c r="O703" i="3"/>
  <c r="P703" i="3"/>
  <c r="I704" i="3"/>
  <c r="K704" i="3"/>
  <c r="L704" i="3"/>
  <c r="O704" i="3"/>
  <c r="P704" i="3"/>
  <c r="I705" i="3"/>
  <c r="K705" i="3"/>
  <c r="L705" i="3"/>
  <c r="O705" i="3"/>
  <c r="P705" i="3"/>
  <c r="I706" i="3"/>
  <c r="K706" i="3"/>
  <c r="L706" i="3"/>
  <c r="O706" i="3"/>
  <c r="P706" i="3"/>
  <c r="I707" i="3"/>
  <c r="K707" i="3"/>
  <c r="L707" i="3"/>
  <c r="O707" i="3"/>
  <c r="P707" i="3"/>
  <c r="I708" i="3"/>
  <c r="K708" i="3"/>
  <c r="L708" i="3"/>
  <c r="O708" i="3"/>
  <c r="P708" i="3"/>
  <c r="I709" i="3"/>
  <c r="K709" i="3"/>
  <c r="L709" i="3"/>
  <c r="O709" i="3"/>
  <c r="P709" i="3"/>
  <c r="I710" i="3"/>
  <c r="K710" i="3"/>
  <c r="L710" i="3"/>
  <c r="O710" i="3"/>
  <c r="P710" i="3"/>
  <c r="I711" i="3"/>
  <c r="K711" i="3"/>
  <c r="L711" i="3"/>
  <c r="O711" i="3"/>
  <c r="P711" i="3"/>
  <c r="I712" i="3"/>
  <c r="K712" i="3"/>
  <c r="L712" i="3"/>
  <c r="O712" i="3"/>
  <c r="P712" i="3"/>
  <c r="I713" i="3"/>
  <c r="K713" i="3"/>
  <c r="L713" i="3"/>
  <c r="O713" i="3"/>
  <c r="P713" i="3"/>
  <c r="I714" i="3"/>
  <c r="K714" i="3"/>
  <c r="L714" i="3"/>
  <c r="O714" i="3"/>
  <c r="P714" i="3"/>
  <c r="I715" i="3"/>
  <c r="K715" i="3"/>
  <c r="L715" i="3"/>
  <c r="O715" i="3"/>
  <c r="P715" i="3"/>
  <c r="I716" i="3"/>
  <c r="K716" i="3"/>
  <c r="L716" i="3"/>
  <c r="O716" i="3"/>
  <c r="P716" i="3"/>
  <c r="I717" i="3"/>
  <c r="K717" i="3"/>
  <c r="L717" i="3"/>
  <c r="O717" i="3"/>
  <c r="P717" i="3"/>
  <c r="I718" i="3"/>
  <c r="K718" i="3"/>
  <c r="L718" i="3"/>
  <c r="O718" i="3"/>
  <c r="P718" i="3"/>
  <c r="I719" i="3"/>
  <c r="K719" i="3"/>
  <c r="L719" i="3"/>
  <c r="O719" i="3"/>
  <c r="P719" i="3"/>
  <c r="I720" i="3"/>
  <c r="K720" i="3"/>
  <c r="L720" i="3"/>
  <c r="O720" i="3"/>
  <c r="P720" i="3"/>
  <c r="I721" i="3"/>
  <c r="K721" i="3"/>
  <c r="L721" i="3"/>
  <c r="O721" i="3"/>
  <c r="P721" i="3"/>
  <c r="I722" i="3"/>
  <c r="K722" i="3"/>
  <c r="L722" i="3"/>
  <c r="O722" i="3"/>
  <c r="P722" i="3"/>
  <c r="I723" i="3"/>
  <c r="K723" i="3"/>
  <c r="L723" i="3"/>
  <c r="O723" i="3"/>
  <c r="P723" i="3"/>
  <c r="I724" i="3"/>
  <c r="K724" i="3"/>
  <c r="L724" i="3"/>
  <c r="O724" i="3"/>
  <c r="P724" i="3"/>
  <c r="I725" i="3"/>
  <c r="K725" i="3"/>
  <c r="L725" i="3"/>
  <c r="O725" i="3"/>
  <c r="P725" i="3"/>
  <c r="I726" i="3"/>
  <c r="K726" i="3"/>
  <c r="L726" i="3"/>
  <c r="O726" i="3"/>
  <c r="P726" i="3"/>
  <c r="I727" i="3"/>
  <c r="K727" i="3"/>
  <c r="L727" i="3"/>
  <c r="O727" i="3"/>
  <c r="P727" i="3"/>
  <c r="I728" i="3"/>
  <c r="K728" i="3"/>
  <c r="L728" i="3"/>
  <c r="O728" i="3"/>
  <c r="P728" i="3"/>
  <c r="I729" i="3"/>
  <c r="K729" i="3"/>
  <c r="L729" i="3"/>
  <c r="O729" i="3"/>
  <c r="P729" i="3"/>
  <c r="I730" i="3"/>
  <c r="K730" i="3"/>
  <c r="L730" i="3"/>
  <c r="O730" i="3"/>
  <c r="P730" i="3"/>
  <c r="I731" i="3"/>
  <c r="K731" i="3"/>
  <c r="L731" i="3"/>
  <c r="O731" i="3"/>
  <c r="P731" i="3"/>
  <c r="I732" i="3"/>
  <c r="K732" i="3"/>
  <c r="L732" i="3"/>
  <c r="O732" i="3"/>
  <c r="P732" i="3"/>
  <c r="I733" i="3"/>
  <c r="K733" i="3"/>
  <c r="L733" i="3"/>
  <c r="O733" i="3"/>
  <c r="P733" i="3"/>
  <c r="I734" i="3"/>
  <c r="K734" i="3"/>
  <c r="L734" i="3"/>
  <c r="O734" i="3"/>
  <c r="P734" i="3"/>
  <c r="I735" i="3"/>
  <c r="K735" i="3"/>
  <c r="L735" i="3"/>
  <c r="O735" i="3"/>
  <c r="P735" i="3"/>
  <c r="I736" i="3"/>
  <c r="K736" i="3"/>
  <c r="L736" i="3"/>
  <c r="O736" i="3"/>
  <c r="P736" i="3"/>
  <c r="I737" i="3"/>
  <c r="K737" i="3"/>
  <c r="L737" i="3"/>
  <c r="O737" i="3"/>
  <c r="P737" i="3"/>
  <c r="I738" i="3"/>
  <c r="K738" i="3"/>
  <c r="L738" i="3"/>
  <c r="O738" i="3"/>
  <c r="P738" i="3"/>
  <c r="I739" i="3"/>
  <c r="K739" i="3"/>
  <c r="L739" i="3"/>
  <c r="O739" i="3"/>
  <c r="P739" i="3"/>
  <c r="I740" i="3"/>
  <c r="K740" i="3"/>
  <c r="L740" i="3"/>
  <c r="O740" i="3"/>
  <c r="P740" i="3"/>
  <c r="I741" i="3"/>
  <c r="K741" i="3"/>
  <c r="L741" i="3"/>
  <c r="O741" i="3"/>
  <c r="P741" i="3"/>
  <c r="I742" i="3"/>
  <c r="K742" i="3"/>
  <c r="L742" i="3"/>
  <c r="O742" i="3"/>
  <c r="P742" i="3"/>
  <c r="I743" i="3"/>
  <c r="K743" i="3"/>
  <c r="L743" i="3"/>
  <c r="O743" i="3"/>
  <c r="P743" i="3"/>
  <c r="I744" i="3"/>
  <c r="K744" i="3"/>
  <c r="L744" i="3"/>
  <c r="O744" i="3"/>
  <c r="P744" i="3"/>
  <c r="I745" i="3"/>
  <c r="K745" i="3"/>
  <c r="L745" i="3"/>
  <c r="O745" i="3"/>
  <c r="P745" i="3"/>
  <c r="I746" i="3"/>
  <c r="K746" i="3"/>
  <c r="L746" i="3"/>
  <c r="O746" i="3"/>
  <c r="P746" i="3"/>
  <c r="I747" i="3"/>
  <c r="K747" i="3"/>
  <c r="L747" i="3"/>
  <c r="O747" i="3"/>
  <c r="P747" i="3"/>
  <c r="I748" i="3"/>
  <c r="K748" i="3"/>
  <c r="L748" i="3"/>
  <c r="O748" i="3"/>
  <c r="P748" i="3"/>
  <c r="I749" i="3"/>
  <c r="K749" i="3"/>
  <c r="L749" i="3"/>
  <c r="O749" i="3"/>
  <c r="P749" i="3"/>
  <c r="I750" i="3"/>
  <c r="K750" i="3"/>
  <c r="L750" i="3"/>
  <c r="O750" i="3"/>
  <c r="P750" i="3"/>
  <c r="I751" i="3"/>
  <c r="K751" i="3"/>
  <c r="L751" i="3"/>
  <c r="O751" i="3"/>
  <c r="P751" i="3"/>
  <c r="I752" i="3"/>
  <c r="K752" i="3"/>
  <c r="L752" i="3"/>
  <c r="O752" i="3"/>
  <c r="P752" i="3"/>
  <c r="I753" i="3"/>
  <c r="K753" i="3"/>
  <c r="L753" i="3"/>
  <c r="O753" i="3"/>
  <c r="P753" i="3"/>
  <c r="I754" i="3"/>
  <c r="K754" i="3"/>
  <c r="L754" i="3"/>
  <c r="O754" i="3"/>
  <c r="P754" i="3"/>
  <c r="I755" i="3"/>
  <c r="K755" i="3"/>
  <c r="L755" i="3"/>
  <c r="O755" i="3"/>
  <c r="P755" i="3"/>
  <c r="I756" i="3"/>
  <c r="K756" i="3"/>
  <c r="L756" i="3"/>
  <c r="O756" i="3"/>
  <c r="P756" i="3"/>
  <c r="I757" i="3"/>
  <c r="K757" i="3"/>
  <c r="L757" i="3"/>
  <c r="O757" i="3"/>
  <c r="P757" i="3"/>
  <c r="I758" i="3"/>
  <c r="K758" i="3"/>
  <c r="L758" i="3"/>
  <c r="O758" i="3"/>
  <c r="P758" i="3"/>
  <c r="I759" i="3"/>
  <c r="K759" i="3"/>
  <c r="L759" i="3"/>
  <c r="O759" i="3"/>
  <c r="P759" i="3"/>
  <c r="I760" i="3"/>
  <c r="K760" i="3"/>
  <c r="L760" i="3"/>
  <c r="O760" i="3"/>
  <c r="P760" i="3"/>
  <c r="I761" i="3"/>
  <c r="K761" i="3"/>
  <c r="L761" i="3"/>
  <c r="O761" i="3"/>
  <c r="P761" i="3"/>
  <c r="I762" i="3"/>
  <c r="K762" i="3"/>
  <c r="L762" i="3"/>
  <c r="O762" i="3"/>
  <c r="P762" i="3"/>
  <c r="I763" i="3"/>
  <c r="K763" i="3"/>
  <c r="L763" i="3"/>
  <c r="O763" i="3"/>
  <c r="P763" i="3"/>
  <c r="I764" i="3"/>
  <c r="K764" i="3"/>
  <c r="L764" i="3"/>
  <c r="O764" i="3"/>
  <c r="P764" i="3"/>
  <c r="I765" i="3"/>
  <c r="K765" i="3"/>
  <c r="L765" i="3"/>
  <c r="O765" i="3"/>
  <c r="P765" i="3"/>
  <c r="I766" i="3"/>
  <c r="K766" i="3"/>
  <c r="L766" i="3"/>
  <c r="O766" i="3"/>
  <c r="P766" i="3"/>
  <c r="I767" i="3"/>
  <c r="K767" i="3"/>
  <c r="L767" i="3"/>
  <c r="O767" i="3"/>
  <c r="P767" i="3"/>
  <c r="I768" i="3"/>
  <c r="K768" i="3"/>
  <c r="L768" i="3"/>
  <c r="O768" i="3"/>
  <c r="P768" i="3"/>
  <c r="I769" i="3"/>
  <c r="K769" i="3"/>
  <c r="L769" i="3"/>
  <c r="O769" i="3"/>
  <c r="P769" i="3"/>
  <c r="I770" i="3"/>
  <c r="K770" i="3"/>
  <c r="L770" i="3"/>
  <c r="O770" i="3"/>
  <c r="P770" i="3"/>
  <c r="I771" i="3"/>
  <c r="K771" i="3"/>
  <c r="L771" i="3"/>
  <c r="O771" i="3"/>
  <c r="P771" i="3"/>
  <c r="I772" i="3"/>
  <c r="K772" i="3"/>
  <c r="L772" i="3"/>
  <c r="O772" i="3"/>
  <c r="P772" i="3"/>
  <c r="I773" i="3"/>
  <c r="K773" i="3"/>
  <c r="L773" i="3"/>
  <c r="O773" i="3"/>
  <c r="P773" i="3"/>
  <c r="I774" i="3"/>
  <c r="K774" i="3"/>
  <c r="L774" i="3"/>
  <c r="O774" i="3"/>
  <c r="P774" i="3"/>
  <c r="I775" i="3"/>
  <c r="K775" i="3"/>
  <c r="L775" i="3"/>
  <c r="O775" i="3"/>
  <c r="P775" i="3"/>
  <c r="I776" i="3"/>
  <c r="K776" i="3"/>
  <c r="L776" i="3"/>
  <c r="O776" i="3"/>
  <c r="P776" i="3"/>
  <c r="I777" i="3"/>
  <c r="K777" i="3"/>
  <c r="L777" i="3"/>
  <c r="O777" i="3"/>
  <c r="P777" i="3"/>
  <c r="I778" i="3"/>
  <c r="K778" i="3"/>
  <c r="L778" i="3"/>
  <c r="O778" i="3"/>
  <c r="P778" i="3"/>
  <c r="I779" i="3"/>
  <c r="K779" i="3"/>
  <c r="L779" i="3"/>
  <c r="O779" i="3"/>
  <c r="P779" i="3"/>
  <c r="I780" i="3"/>
  <c r="K780" i="3"/>
  <c r="L780" i="3"/>
  <c r="O780" i="3"/>
  <c r="P780" i="3"/>
  <c r="I781" i="3"/>
  <c r="K781" i="3"/>
  <c r="L781" i="3"/>
  <c r="O781" i="3"/>
  <c r="P781" i="3"/>
  <c r="I782" i="3"/>
  <c r="K782" i="3"/>
  <c r="L782" i="3"/>
  <c r="O782" i="3"/>
  <c r="P782" i="3"/>
  <c r="I783" i="3"/>
  <c r="K783" i="3"/>
  <c r="L783" i="3"/>
  <c r="O783" i="3"/>
  <c r="P783" i="3"/>
  <c r="I784" i="3"/>
  <c r="K784" i="3"/>
  <c r="L784" i="3"/>
  <c r="O784" i="3"/>
  <c r="P784" i="3"/>
  <c r="I785" i="3"/>
  <c r="K785" i="3"/>
  <c r="L785" i="3"/>
  <c r="O785" i="3"/>
  <c r="P785" i="3"/>
  <c r="I786" i="3"/>
  <c r="K786" i="3"/>
  <c r="L786" i="3"/>
  <c r="O786" i="3"/>
  <c r="P786" i="3"/>
  <c r="I787" i="3"/>
  <c r="K787" i="3"/>
  <c r="L787" i="3"/>
  <c r="O787" i="3"/>
  <c r="P787" i="3"/>
  <c r="I788" i="3"/>
  <c r="K788" i="3"/>
  <c r="L788" i="3"/>
  <c r="O788" i="3"/>
  <c r="P788" i="3"/>
  <c r="I789" i="3"/>
  <c r="K789" i="3"/>
  <c r="L789" i="3"/>
  <c r="O789" i="3"/>
  <c r="P789" i="3"/>
  <c r="I790" i="3"/>
  <c r="K790" i="3"/>
  <c r="L790" i="3"/>
  <c r="O790" i="3"/>
  <c r="P790" i="3"/>
  <c r="I791" i="3"/>
  <c r="K791" i="3"/>
  <c r="L791" i="3"/>
  <c r="O791" i="3"/>
  <c r="P791" i="3"/>
  <c r="I792" i="3"/>
  <c r="K792" i="3"/>
  <c r="L792" i="3"/>
  <c r="O792" i="3"/>
  <c r="P792" i="3"/>
  <c r="I793" i="3"/>
  <c r="K793" i="3"/>
  <c r="L793" i="3"/>
  <c r="O793" i="3"/>
  <c r="P793" i="3"/>
  <c r="I794" i="3"/>
  <c r="K794" i="3"/>
  <c r="L794" i="3"/>
  <c r="O794" i="3"/>
  <c r="P794" i="3"/>
  <c r="I795" i="3"/>
  <c r="K795" i="3"/>
  <c r="L795" i="3"/>
  <c r="O795" i="3"/>
  <c r="P795" i="3"/>
  <c r="I796" i="3"/>
  <c r="K796" i="3"/>
  <c r="L796" i="3"/>
  <c r="O796" i="3"/>
  <c r="P796" i="3"/>
  <c r="I797" i="3"/>
  <c r="K797" i="3"/>
  <c r="L797" i="3"/>
  <c r="O797" i="3"/>
  <c r="P797" i="3"/>
  <c r="I798" i="3"/>
  <c r="K798" i="3"/>
  <c r="L798" i="3"/>
  <c r="O798" i="3"/>
  <c r="P798" i="3"/>
  <c r="I799" i="3"/>
  <c r="K799" i="3"/>
  <c r="L799" i="3"/>
  <c r="O799" i="3"/>
  <c r="P799" i="3"/>
  <c r="I800" i="3"/>
  <c r="K800" i="3"/>
  <c r="L800" i="3"/>
  <c r="O800" i="3"/>
  <c r="P800" i="3"/>
  <c r="I801" i="3"/>
  <c r="K801" i="3"/>
  <c r="L801" i="3"/>
  <c r="O801" i="3"/>
  <c r="P801" i="3"/>
  <c r="I802" i="3"/>
  <c r="K802" i="3"/>
  <c r="L802" i="3"/>
  <c r="O802" i="3"/>
  <c r="P802" i="3"/>
  <c r="I803" i="3"/>
  <c r="K803" i="3"/>
  <c r="L803" i="3"/>
  <c r="O803" i="3"/>
  <c r="P803" i="3"/>
  <c r="I804" i="3"/>
  <c r="K804" i="3"/>
  <c r="L804" i="3"/>
  <c r="O804" i="3"/>
  <c r="P804" i="3"/>
  <c r="I805" i="3"/>
  <c r="K805" i="3"/>
  <c r="L805" i="3"/>
  <c r="O805" i="3"/>
  <c r="P805" i="3"/>
  <c r="I806" i="3"/>
  <c r="K806" i="3"/>
  <c r="L806" i="3"/>
  <c r="O806" i="3"/>
  <c r="P806" i="3"/>
  <c r="I807" i="3"/>
  <c r="K807" i="3"/>
  <c r="L807" i="3"/>
  <c r="O807" i="3"/>
  <c r="P807" i="3"/>
  <c r="I808" i="3"/>
  <c r="K808" i="3"/>
  <c r="L808" i="3"/>
  <c r="O808" i="3"/>
  <c r="P808" i="3"/>
  <c r="I809" i="3"/>
  <c r="K809" i="3"/>
  <c r="L809" i="3"/>
  <c r="O809" i="3"/>
  <c r="P809" i="3"/>
  <c r="I810" i="3"/>
  <c r="K810" i="3"/>
  <c r="L810" i="3"/>
  <c r="O810" i="3"/>
  <c r="P810" i="3"/>
  <c r="I811" i="3"/>
  <c r="K811" i="3"/>
  <c r="L811" i="3"/>
  <c r="O811" i="3"/>
  <c r="P811" i="3"/>
  <c r="I812" i="3"/>
  <c r="K812" i="3"/>
  <c r="L812" i="3"/>
  <c r="O812" i="3"/>
  <c r="P812" i="3"/>
  <c r="I813" i="3"/>
  <c r="K813" i="3"/>
  <c r="L813" i="3"/>
  <c r="O813" i="3"/>
  <c r="P813" i="3"/>
  <c r="I814" i="3"/>
  <c r="K814" i="3"/>
  <c r="L814" i="3"/>
  <c r="O814" i="3"/>
  <c r="P814" i="3"/>
  <c r="I815" i="3"/>
  <c r="K815" i="3"/>
  <c r="L815" i="3"/>
  <c r="O815" i="3"/>
  <c r="P815" i="3"/>
  <c r="I816" i="3"/>
  <c r="K816" i="3"/>
  <c r="L816" i="3"/>
  <c r="O816" i="3"/>
  <c r="P816" i="3"/>
  <c r="I817" i="3"/>
  <c r="K817" i="3"/>
  <c r="L817" i="3"/>
  <c r="O817" i="3"/>
  <c r="P817" i="3"/>
  <c r="I818" i="3"/>
  <c r="K818" i="3"/>
  <c r="L818" i="3"/>
  <c r="O818" i="3"/>
  <c r="P818" i="3"/>
  <c r="I819" i="3"/>
  <c r="K819" i="3"/>
  <c r="L819" i="3"/>
  <c r="O819" i="3"/>
  <c r="P819" i="3"/>
  <c r="I820" i="3"/>
  <c r="K820" i="3"/>
  <c r="L820" i="3"/>
  <c r="O820" i="3"/>
  <c r="P820" i="3"/>
  <c r="I821" i="3"/>
  <c r="K821" i="3"/>
  <c r="L821" i="3"/>
  <c r="O821" i="3"/>
  <c r="P821" i="3"/>
  <c r="I822" i="3"/>
  <c r="K822" i="3"/>
  <c r="L822" i="3"/>
  <c r="O822" i="3"/>
  <c r="P822" i="3"/>
  <c r="I823" i="3"/>
  <c r="K823" i="3"/>
  <c r="L823" i="3"/>
  <c r="O823" i="3"/>
  <c r="P823" i="3"/>
  <c r="I824" i="3"/>
  <c r="K824" i="3"/>
  <c r="L824" i="3"/>
  <c r="O824" i="3"/>
  <c r="P824" i="3"/>
  <c r="I825" i="3"/>
  <c r="K825" i="3"/>
  <c r="L825" i="3"/>
  <c r="O825" i="3"/>
  <c r="P825" i="3"/>
  <c r="I826" i="3"/>
  <c r="K826" i="3"/>
  <c r="L826" i="3"/>
  <c r="O826" i="3"/>
  <c r="P826" i="3"/>
  <c r="I827" i="3"/>
  <c r="K827" i="3"/>
  <c r="L827" i="3"/>
  <c r="O827" i="3"/>
  <c r="P827" i="3"/>
  <c r="I828" i="3"/>
  <c r="K828" i="3"/>
  <c r="L828" i="3"/>
  <c r="O828" i="3"/>
  <c r="P828" i="3"/>
  <c r="I829" i="3"/>
  <c r="K829" i="3"/>
  <c r="L829" i="3"/>
  <c r="O829" i="3"/>
  <c r="P829" i="3"/>
  <c r="I830" i="3"/>
  <c r="K830" i="3"/>
  <c r="L830" i="3"/>
  <c r="O830" i="3"/>
  <c r="P830" i="3"/>
  <c r="I831" i="3"/>
  <c r="K831" i="3"/>
  <c r="L831" i="3"/>
  <c r="O831" i="3"/>
  <c r="P831" i="3"/>
  <c r="I832" i="3"/>
  <c r="K832" i="3"/>
  <c r="L832" i="3"/>
  <c r="O832" i="3"/>
  <c r="P832" i="3"/>
  <c r="I833" i="3"/>
  <c r="K833" i="3"/>
  <c r="L833" i="3"/>
  <c r="O833" i="3"/>
  <c r="P833" i="3"/>
  <c r="I834" i="3"/>
  <c r="K834" i="3"/>
  <c r="L834" i="3"/>
  <c r="O834" i="3"/>
  <c r="P834" i="3"/>
  <c r="I835" i="3"/>
  <c r="K835" i="3"/>
  <c r="L835" i="3"/>
  <c r="O835" i="3"/>
  <c r="P835" i="3"/>
  <c r="I836" i="3"/>
  <c r="K836" i="3"/>
  <c r="L836" i="3"/>
  <c r="O836" i="3"/>
  <c r="P836" i="3"/>
  <c r="I837" i="3"/>
  <c r="K837" i="3"/>
  <c r="L837" i="3"/>
  <c r="O837" i="3"/>
  <c r="P837" i="3"/>
  <c r="I838" i="3"/>
  <c r="K838" i="3"/>
  <c r="L838" i="3"/>
  <c r="O838" i="3"/>
  <c r="P838" i="3"/>
  <c r="I839" i="3"/>
  <c r="K839" i="3"/>
  <c r="L839" i="3"/>
  <c r="O839" i="3"/>
  <c r="P839" i="3"/>
  <c r="I840" i="3"/>
  <c r="K840" i="3"/>
  <c r="L840" i="3"/>
  <c r="O840" i="3"/>
  <c r="P840" i="3"/>
  <c r="I841" i="3"/>
  <c r="K841" i="3"/>
  <c r="L841" i="3"/>
  <c r="O841" i="3"/>
  <c r="P841" i="3"/>
  <c r="I842" i="3"/>
  <c r="K842" i="3"/>
  <c r="L842" i="3"/>
  <c r="O842" i="3"/>
  <c r="P842" i="3"/>
  <c r="I843" i="3"/>
  <c r="K843" i="3"/>
  <c r="L843" i="3"/>
  <c r="O843" i="3"/>
  <c r="P843" i="3"/>
  <c r="I844" i="3"/>
  <c r="K844" i="3"/>
  <c r="L844" i="3"/>
  <c r="O844" i="3"/>
  <c r="P844" i="3"/>
  <c r="I845" i="3"/>
  <c r="K845" i="3"/>
  <c r="L845" i="3"/>
  <c r="O845" i="3"/>
  <c r="P845" i="3"/>
  <c r="I846" i="3"/>
  <c r="K846" i="3"/>
  <c r="L846" i="3"/>
  <c r="O846" i="3"/>
  <c r="P846" i="3"/>
  <c r="I847" i="3"/>
  <c r="K847" i="3"/>
  <c r="L847" i="3"/>
  <c r="O847" i="3"/>
  <c r="P847" i="3"/>
  <c r="I848" i="3"/>
  <c r="K848" i="3"/>
  <c r="L848" i="3"/>
  <c r="O848" i="3"/>
  <c r="P848" i="3"/>
  <c r="I849" i="3"/>
  <c r="K849" i="3"/>
  <c r="L849" i="3"/>
  <c r="O849" i="3"/>
  <c r="P849" i="3"/>
  <c r="I850" i="3"/>
  <c r="K850" i="3"/>
  <c r="L850" i="3"/>
  <c r="O850" i="3"/>
  <c r="P850" i="3"/>
  <c r="I851" i="3"/>
  <c r="K851" i="3"/>
  <c r="L851" i="3"/>
  <c r="O851" i="3"/>
  <c r="P851" i="3"/>
  <c r="I852" i="3"/>
  <c r="K852" i="3"/>
  <c r="L852" i="3"/>
  <c r="O852" i="3"/>
  <c r="P852" i="3"/>
  <c r="I853" i="3"/>
  <c r="K853" i="3"/>
  <c r="L853" i="3"/>
  <c r="O853" i="3"/>
  <c r="P853" i="3"/>
  <c r="I854" i="3"/>
  <c r="K854" i="3"/>
  <c r="L854" i="3"/>
  <c r="O854" i="3"/>
  <c r="P854" i="3"/>
  <c r="I855" i="3"/>
  <c r="K855" i="3"/>
  <c r="L855" i="3"/>
  <c r="O855" i="3"/>
  <c r="P855" i="3"/>
  <c r="I856" i="3"/>
  <c r="K856" i="3"/>
  <c r="L856" i="3"/>
  <c r="O856" i="3"/>
  <c r="P856" i="3"/>
  <c r="I857" i="3"/>
  <c r="K857" i="3"/>
  <c r="L857" i="3"/>
  <c r="O857" i="3"/>
  <c r="P857" i="3"/>
  <c r="I858" i="3"/>
  <c r="K858" i="3"/>
  <c r="L858" i="3"/>
  <c r="O858" i="3"/>
  <c r="P858" i="3"/>
  <c r="I859" i="3"/>
  <c r="K859" i="3"/>
  <c r="L859" i="3"/>
  <c r="O859" i="3"/>
  <c r="P859" i="3"/>
  <c r="I860" i="3"/>
  <c r="K860" i="3"/>
  <c r="L860" i="3"/>
  <c r="O860" i="3"/>
  <c r="P860" i="3"/>
  <c r="I861" i="3"/>
  <c r="K861" i="3"/>
  <c r="L861" i="3"/>
  <c r="O861" i="3"/>
  <c r="P861" i="3"/>
  <c r="I862" i="3"/>
  <c r="K862" i="3"/>
  <c r="L862" i="3"/>
  <c r="O862" i="3"/>
  <c r="P862" i="3"/>
  <c r="I863" i="3"/>
  <c r="K863" i="3"/>
  <c r="L863" i="3"/>
  <c r="O863" i="3"/>
  <c r="P863" i="3"/>
  <c r="I864" i="3"/>
  <c r="K864" i="3"/>
  <c r="L864" i="3"/>
  <c r="O864" i="3"/>
  <c r="P864" i="3"/>
  <c r="I865" i="3"/>
  <c r="K865" i="3"/>
  <c r="L865" i="3"/>
  <c r="O865" i="3"/>
  <c r="P865" i="3"/>
  <c r="I866" i="3"/>
  <c r="K866" i="3"/>
  <c r="L866" i="3"/>
  <c r="O866" i="3"/>
  <c r="P866" i="3"/>
  <c r="I867" i="3"/>
  <c r="K867" i="3"/>
  <c r="L867" i="3"/>
  <c r="O867" i="3"/>
  <c r="P867" i="3"/>
  <c r="I868" i="3"/>
  <c r="K868" i="3"/>
  <c r="L868" i="3"/>
  <c r="O868" i="3"/>
  <c r="P868" i="3"/>
  <c r="I869" i="3"/>
  <c r="K869" i="3"/>
  <c r="L869" i="3"/>
  <c r="O869" i="3"/>
  <c r="P869" i="3"/>
  <c r="I870" i="3"/>
  <c r="K870" i="3"/>
  <c r="L870" i="3"/>
  <c r="O870" i="3"/>
  <c r="P870" i="3"/>
  <c r="I871" i="3"/>
  <c r="K871" i="3"/>
  <c r="L871" i="3"/>
  <c r="O871" i="3"/>
  <c r="P871" i="3"/>
  <c r="I872" i="3"/>
  <c r="K872" i="3"/>
  <c r="L872" i="3"/>
  <c r="O872" i="3"/>
  <c r="P872" i="3"/>
  <c r="I873" i="3"/>
  <c r="K873" i="3"/>
  <c r="L873" i="3"/>
  <c r="O873" i="3"/>
  <c r="P873" i="3"/>
  <c r="I874" i="3"/>
  <c r="K874" i="3"/>
  <c r="L874" i="3"/>
  <c r="O874" i="3"/>
  <c r="P874" i="3"/>
  <c r="I875" i="3"/>
  <c r="K875" i="3"/>
  <c r="L875" i="3"/>
  <c r="O875" i="3"/>
  <c r="P875" i="3"/>
  <c r="I876" i="3"/>
  <c r="K876" i="3"/>
  <c r="L876" i="3"/>
  <c r="O876" i="3"/>
  <c r="P876" i="3"/>
  <c r="I877" i="3"/>
  <c r="K877" i="3"/>
  <c r="L877" i="3"/>
  <c r="O877" i="3"/>
  <c r="P877" i="3"/>
  <c r="I878" i="3"/>
  <c r="K878" i="3"/>
  <c r="L878" i="3"/>
  <c r="O878" i="3"/>
  <c r="P878" i="3"/>
  <c r="I879" i="3"/>
  <c r="K879" i="3"/>
  <c r="L879" i="3"/>
  <c r="O879" i="3"/>
  <c r="P879" i="3"/>
  <c r="I880" i="3"/>
  <c r="K880" i="3"/>
  <c r="L880" i="3"/>
  <c r="O880" i="3"/>
  <c r="P880" i="3"/>
  <c r="I881" i="3"/>
  <c r="K881" i="3"/>
  <c r="L881" i="3"/>
  <c r="O881" i="3"/>
  <c r="P881" i="3"/>
  <c r="I882" i="3"/>
  <c r="K882" i="3"/>
  <c r="L882" i="3"/>
  <c r="O882" i="3"/>
  <c r="P882" i="3"/>
  <c r="I883" i="3"/>
  <c r="K883" i="3"/>
  <c r="L883" i="3"/>
  <c r="O883" i="3"/>
  <c r="P883" i="3"/>
  <c r="I884" i="3"/>
  <c r="K884" i="3"/>
  <c r="L884" i="3"/>
  <c r="O884" i="3"/>
  <c r="P884" i="3"/>
  <c r="I885" i="3"/>
  <c r="K885" i="3"/>
  <c r="L885" i="3"/>
  <c r="O885" i="3"/>
  <c r="P885" i="3"/>
  <c r="I886" i="3"/>
  <c r="K886" i="3"/>
  <c r="L886" i="3"/>
  <c r="O886" i="3"/>
  <c r="P886" i="3"/>
  <c r="I887" i="3"/>
  <c r="K887" i="3"/>
  <c r="L887" i="3"/>
  <c r="O887" i="3"/>
  <c r="P887" i="3"/>
  <c r="I888" i="3"/>
  <c r="K888" i="3"/>
  <c r="L888" i="3"/>
  <c r="O888" i="3"/>
  <c r="P888" i="3"/>
  <c r="I889" i="3"/>
  <c r="K889" i="3"/>
  <c r="L889" i="3"/>
  <c r="O889" i="3"/>
  <c r="P889" i="3"/>
  <c r="I890" i="3"/>
  <c r="K890" i="3"/>
  <c r="L890" i="3"/>
  <c r="O890" i="3"/>
  <c r="P890" i="3"/>
  <c r="I891" i="3"/>
  <c r="K891" i="3"/>
  <c r="L891" i="3"/>
  <c r="O891" i="3"/>
  <c r="P891" i="3"/>
  <c r="I892" i="3"/>
  <c r="K892" i="3"/>
  <c r="L892" i="3"/>
  <c r="O892" i="3"/>
  <c r="P892" i="3"/>
  <c r="I893" i="3"/>
  <c r="K893" i="3"/>
  <c r="L893" i="3"/>
  <c r="O893" i="3"/>
  <c r="P893" i="3"/>
  <c r="I894" i="3"/>
  <c r="K894" i="3"/>
  <c r="L894" i="3"/>
  <c r="O894" i="3"/>
  <c r="P894" i="3"/>
  <c r="I895" i="3"/>
  <c r="K895" i="3"/>
  <c r="L895" i="3"/>
  <c r="O895" i="3"/>
  <c r="P895" i="3"/>
  <c r="I896" i="3"/>
  <c r="K896" i="3"/>
  <c r="L896" i="3"/>
  <c r="O896" i="3"/>
  <c r="P896" i="3"/>
  <c r="I897" i="3"/>
  <c r="K897" i="3"/>
  <c r="L897" i="3"/>
  <c r="O897" i="3"/>
  <c r="P897" i="3"/>
  <c r="I898" i="3"/>
  <c r="K898" i="3"/>
  <c r="L898" i="3"/>
  <c r="O898" i="3"/>
  <c r="P898" i="3"/>
  <c r="I899" i="3"/>
  <c r="K899" i="3"/>
  <c r="L899" i="3"/>
  <c r="O899" i="3"/>
  <c r="P899" i="3"/>
  <c r="I900" i="3"/>
  <c r="K900" i="3"/>
  <c r="L900" i="3"/>
  <c r="O900" i="3"/>
  <c r="P900" i="3"/>
  <c r="I901" i="3"/>
  <c r="K901" i="3"/>
  <c r="L901" i="3"/>
  <c r="O901" i="3"/>
  <c r="P901" i="3"/>
  <c r="I902" i="3"/>
  <c r="K902" i="3"/>
  <c r="L902" i="3"/>
  <c r="O902" i="3"/>
  <c r="P902" i="3"/>
  <c r="I903" i="3"/>
  <c r="K903" i="3"/>
  <c r="L903" i="3"/>
  <c r="O903" i="3"/>
  <c r="P903" i="3"/>
  <c r="I904" i="3"/>
  <c r="K904" i="3"/>
  <c r="L904" i="3"/>
  <c r="O904" i="3"/>
  <c r="P904" i="3"/>
  <c r="I905" i="3"/>
  <c r="K905" i="3"/>
  <c r="L905" i="3"/>
  <c r="O905" i="3"/>
  <c r="P905" i="3"/>
  <c r="I906" i="3"/>
  <c r="K906" i="3"/>
  <c r="L906" i="3"/>
  <c r="O906" i="3"/>
  <c r="P906" i="3"/>
  <c r="I907" i="3"/>
  <c r="K907" i="3"/>
  <c r="L907" i="3"/>
  <c r="O907" i="3"/>
  <c r="P907" i="3"/>
  <c r="I908" i="3"/>
  <c r="K908" i="3"/>
  <c r="L908" i="3"/>
  <c r="O908" i="3"/>
  <c r="P908" i="3"/>
  <c r="I909" i="3"/>
  <c r="K909" i="3"/>
  <c r="L909" i="3"/>
  <c r="O909" i="3"/>
  <c r="P909" i="3"/>
  <c r="I910" i="3"/>
  <c r="K910" i="3"/>
  <c r="L910" i="3"/>
  <c r="O910" i="3"/>
  <c r="P910" i="3"/>
  <c r="I911" i="3"/>
  <c r="K911" i="3"/>
  <c r="L911" i="3"/>
  <c r="O911" i="3"/>
  <c r="P911" i="3"/>
  <c r="I912" i="3"/>
  <c r="K912" i="3"/>
  <c r="L912" i="3"/>
  <c r="O912" i="3"/>
  <c r="P912" i="3"/>
  <c r="I913" i="3"/>
  <c r="K913" i="3"/>
  <c r="L913" i="3"/>
  <c r="O913" i="3"/>
  <c r="P913" i="3"/>
  <c r="I914" i="3"/>
  <c r="K914" i="3"/>
  <c r="L914" i="3"/>
  <c r="O914" i="3"/>
  <c r="P914" i="3"/>
  <c r="I915" i="3"/>
  <c r="K915" i="3"/>
  <c r="L915" i="3"/>
  <c r="O915" i="3"/>
  <c r="P915" i="3"/>
  <c r="I916" i="3"/>
  <c r="K916" i="3"/>
  <c r="L916" i="3"/>
  <c r="O916" i="3"/>
  <c r="P916" i="3"/>
  <c r="I917" i="3"/>
  <c r="K917" i="3"/>
  <c r="L917" i="3"/>
  <c r="O917" i="3"/>
  <c r="P917" i="3"/>
  <c r="I918" i="3"/>
  <c r="K918" i="3"/>
  <c r="L918" i="3"/>
  <c r="O918" i="3"/>
  <c r="P918" i="3"/>
  <c r="I919" i="3"/>
  <c r="K919" i="3"/>
  <c r="L919" i="3"/>
  <c r="O919" i="3"/>
  <c r="P919" i="3"/>
  <c r="I920" i="3"/>
  <c r="K920" i="3"/>
  <c r="L920" i="3"/>
  <c r="O920" i="3"/>
  <c r="P920" i="3"/>
  <c r="I921" i="3"/>
  <c r="K921" i="3"/>
  <c r="L921" i="3"/>
  <c r="O921" i="3"/>
  <c r="P921" i="3"/>
  <c r="I922" i="3"/>
  <c r="K922" i="3"/>
  <c r="L922" i="3"/>
  <c r="O922" i="3"/>
  <c r="P922" i="3"/>
  <c r="I923" i="3"/>
  <c r="K923" i="3"/>
  <c r="L923" i="3"/>
  <c r="O923" i="3"/>
  <c r="P923" i="3"/>
  <c r="I924" i="3"/>
  <c r="K924" i="3"/>
  <c r="L924" i="3"/>
  <c r="O924" i="3"/>
  <c r="P924" i="3"/>
  <c r="I925" i="3"/>
  <c r="K925" i="3"/>
  <c r="L925" i="3"/>
  <c r="O925" i="3"/>
  <c r="P925" i="3"/>
  <c r="I926" i="3"/>
  <c r="K926" i="3"/>
  <c r="L926" i="3"/>
  <c r="O926" i="3"/>
  <c r="P926" i="3"/>
  <c r="I927" i="3"/>
  <c r="K927" i="3"/>
  <c r="L927" i="3"/>
  <c r="O927" i="3"/>
  <c r="P927" i="3"/>
  <c r="I928" i="3"/>
  <c r="K928" i="3"/>
  <c r="L928" i="3"/>
  <c r="O928" i="3"/>
  <c r="P928" i="3"/>
  <c r="I929" i="3"/>
  <c r="K929" i="3"/>
  <c r="L929" i="3"/>
  <c r="O929" i="3"/>
  <c r="P929" i="3"/>
  <c r="I930" i="3"/>
  <c r="K930" i="3"/>
  <c r="L930" i="3"/>
  <c r="O930" i="3"/>
  <c r="P930" i="3"/>
  <c r="I931" i="3"/>
  <c r="K931" i="3"/>
  <c r="L931" i="3"/>
  <c r="O931" i="3"/>
  <c r="P931" i="3"/>
  <c r="I932" i="3"/>
  <c r="K932" i="3"/>
  <c r="L932" i="3"/>
  <c r="O932" i="3"/>
  <c r="P932" i="3"/>
  <c r="I933" i="3"/>
  <c r="K933" i="3"/>
  <c r="L933" i="3"/>
  <c r="O933" i="3"/>
  <c r="P933" i="3"/>
  <c r="I934" i="3"/>
  <c r="K934" i="3"/>
  <c r="L934" i="3"/>
  <c r="O934" i="3"/>
  <c r="P934" i="3"/>
  <c r="I935" i="3"/>
  <c r="K935" i="3"/>
  <c r="L935" i="3"/>
  <c r="O935" i="3"/>
  <c r="P935" i="3"/>
  <c r="I936" i="3"/>
  <c r="K936" i="3"/>
  <c r="L936" i="3"/>
  <c r="O936" i="3"/>
  <c r="P936" i="3"/>
  <c r="I937" i="3"/>
  <c r="K937" i="3"/>
  <c r="L937" i="3"/>
  <c r="O937" i="3"/>
  <c r="P937" i="3"/>
  <c r="I938" i="3"/>
  <c r="K938" i="3"/>
  <c r="L938" i="3"/>
  <c r="O938" i="3"/>
  <c r="P938" i="3"/>
  <c r="I939" i="3"/>
  <c r="K939" i="3"/>
  <c r="L939" i="3"/>
  <c r="O939" i="3"/>
  <c r="P939" i="3"/>
  <c r="I940" i="3"/>
  <c r="K940" i="3"/>
  <c r="L940" i="3"/>
  <c r="O940" i="3"/>
  <c r="P940" i="3"/>
  <c r="I941" i="3"/>
  <c r="K941" i="3"/>
  <c r="L941" i="3"/>
  <c r="O941" i="3"/>
  <c r="P941" i="3"/>
  <c r="I942" i="3"/>
  <c r="K942" i="3"/>
  <c r="L942" i="3"/>
  <c r="O942" i="3"/>
  <c r="P942" i="3"/>
  <c r="I943" i="3"/>
  <c r="K943" i="3"/>
  <c r="L943" i="3"/>
  <c r="O943" i="3"/>
  <c r="P943" i="3"/>
  <c r="I944" i="3"/>
  <c r="K944" i="3"/>
  <c r="L944" i="3"/>
  <c r="O944" i="3"/>
  <c r="P944" i="3"/>
  <c r="I945" i="3"/>
  <c r="K945" i="3"/>
  <c r="L945" i="3"/>
  <c r="O945" i="3"/>
  <c r="P945" i="3"/>
  <c r="I946" i="3"/>
  <c r="K946" i="3"/>
  <c r="L946" i="3"/>
  <c r="O946" i="3"/>
  <c r="P946" i="3"/>
  <c r="I947" i="3"/>
  <c r="K947" i="3"/>
  <c r="L947" i="3"/>
  <c r="O947" i="3"/>
  <c r="P947" i="3"/>
  <c r="I948" i="3"/>
  <c r="K948" i="3"/>
  <c r="L948" i="3"/>
  <c r="O948" i="3"/>
  <c r="P948" i="3"/>
  <c r="I949" i="3"/>
  <c r="K949" i="3"/>
  <c r="L949" i="3"/>
  <c r="O949" i="3"/>
  <c r="P949" i="3"/>
  <c r="I950" i="3"/>
  <c r="K950" i="3"/>
  <c r="L950" i="3"/>
  <c r="O950" i="3"/>
  <c r="P950" i="3"/>
  <c r="I951" i="3"/>
  <c r="K951" i="3"/>
  <c r="L951" i="3"/>
  <c r="O951" i="3"/>
  <c r="P951" i="3"/>
  <c r="I952" i="3"/>
  <c r="K952" i="3"/>
  <c r="L952" i="3"/>
  <c r="O952" i="3"/>
  <c r="P952" i="3"/>
  <c r="I953" i="3"/>
  <c r="K953" i="3"/>
  <c r="L953" i="3"/>
  <c r="O953" i="3"/>
  <c r="P953" i="3"/>
  <c r="I954" i="3"/>
  <c r="K954" i="3"/>
  <c r="L954" i="3"/>
  <c r="O954" i="3"/>
  <c r="P954" i="3"/>
  <c r="I955" i="3"/>
  <c r="K955" i="3"/>
  <c r="L955" i="3"/>
  <c r="O955" i="3"/>
  <c r="P955" i="3"/>
  <c r="I956" i="3"/>
  <c r="K956" i="3"/>
  <c r="L956" i="3"/>
  <c r="O956" i="3"/>
  <c r="P956" i="3"/>
  <c r="I957" i="3"/>
  <c r="K957" i="3"/>
  <c r="L957" i="3"/>
  <c r="O957" i="3"/>
  <c r="P957" i="3"/>
  <c r="I958" i="3"/>
  <c r="K958" i="3"/>
  <c r="L958" i="3"/>
  <c r="O958" i="3"/>
  <c r="P958" i="3"/>
  <c r="I959" i="3"/>
  <c r="K959" i="3"/>
  <c r="L959" i="3"/>
  <c r="O959" i="3"/>
  <c r="P959" i="3"/>
  <c r="I960" i="3"/>
  <c r="K960" i="3"/>
  <c r="L960" i="3"/>
  <c r="O960" i="3"/>
  <c r="P960" i="3"/>
  <c r="I961" i="3"/>
  <c r="K961" i="3"/>
  <c r="L961" i="3"/>
  <c r="O961" i="3"/>
  <c r="P961" i="3"/>
  <c r="I962" i="3"/>
  <c r="K962" i="3"/>
  <c r="L962" i="3"/>
  <c r="O962" i="3"/>
  <c r="P962" i="3"/>
  <c r="I963" i="3"/>
  <c r="K963" i="3"/>
  <c r="L963" i="3"/>
  <c r="O963" i="3"/>
  <c r="P963" i="3"/>
  <c r="I964" i="3"/>
  <c r="K964" i="3"/>
  <c r="L964" i="3"/>
  <c r="O964" i="3"/>
  <c r="P964" i="3"/>
  <c r="I965" i="3"/>
  <c r="K965" i="3"/>
  <c r="L965" i="3"/>
  <c r="O965" i="3"/>
  <c r="P965" i="3"/>
  <c r="I966" i="3"/>
  <c r="K966" i="3"/>
  <c r="L966" i="3"/>
  <c r="O966" i="3"/>
  <c r="P966" i="3"/>
  <c r="I967" i="3"/>
  <c r="K967" i="3"/>
  <c r="L967" i="3"/>
  <c r="O967" i="3"/>
  <c r="P967" i="3"/>
  <c r="I968" i="3"/>
  <c r="K968" i="3"/>
  <c r="L968" i="3"/>
  <c r="O968" i="3"/>
  <c r="P968" i="3"/>
  <c r="I969" i="3"/>
  <c r="K969" i="3"/>
  <c r="L969" i="3"/>
  <c r="O969" i="3"/>
  <c r="P969" i="3"/>
  <c r="I970" i="3"/>
  <c r="K970" i="3"/>
  <c r="L970" i="3"/>
  <c r="O970" i="3"/>
  <c r="P970" i="3"/>
  <c r="I971" i="3"/>
  <c r="K971" i="3"/>
  <c r="L971" i="3"/>
  <c r="O971" i="3"/>
  <c r="P971" i="3"/>
  <c r="I972" i="3"/>
  <c r="K972" i="3"/>
  <c r="L972" i="3"/>
  <c r="O972" i="3"/>
  <c r="P972" i="3"/>
  <c r="I973" i="3"/>
  <c r="K973" i="3"/>
  <c r="L973" i="3"/>
  <c r="O973" i="3"/>
  <c r="P973" i="3"/>
  <c r="I974" i="3"/>
  <c r="K974" i="3"/>
  <c r="L974" i="3"/>
  <c r="O974" i="3"/>
  <c r="P974" i="3"/>
  <c r="I975" i="3"/>
  <c r="K975" i="3"/>
  <c r="L975" i="3"/>
  <c r="O975" i="3"/>
  <c r="P975" i="3"/>
  <c r="I976" i="3"/>
  <c r="K976" i="3"/>
  <c r="L976" i="3"/>
  <c r="O976" i="3"/>
  <c r="P976" i="3"/>
  <c r="I977" i="3"/>
  <c r="K977" i="3"/>
  <c r="L977" i="3"/>
  <c r="O977" i="3"/>
  <c r="P977" i="3"/>
  <c r="I978" i="3"/>
  <c r="K978" i="3"/>
  <c r="L978" i="3"/>
  <c r="O978" i="3"/>
  <c r="P978" i="3"/>
  <c r="I979" i="3"/>
  <c r="K979" i="3"/>
  <c r="L979" i="3"/>
  <c r="O979" i="3"/>
  <c r="P979" i="3"/>
  <c r="I980" i="3"/>
  <c r="K980" i="3"/>
  <c r="L980" i="3"/>
  <c r="O980" i="3"/>
  <c r="P980" i="3"/>
  <c r="I981" i="3"/>
  <c r="K981" i="3"/>
  <c r="L981" i="3"/>
  <c r="O981" i="3"/>
  <c r="P981" i="3"/>
  <c r="I982" i="3"/>
  <c r="K982" i="3"/>
  <c r="L982" i="3"/>
  <c r="O982" i="3"/>
  <c r="P982" i="3"/>
  <c r="I983" i="3"/>
  <c r="K983" i="3"/>
  <c r="L983" i="3"/>
  <c r="O983" i="3"/>
  <c r="P983" i="3"/>
  <c r="I984" i="3"/>
  <c r="K984" i="3"/>
  <c r="L984" i="3"/>
  <c r="O984" i="3"/>
  <c r="P984" i="3"/>
  <c r="I985" i="3"/>
  <c r="K985" i="3"/>
  <c r="L985" i="3"/>
  <c r="O985" i="3"/>
  <c r="P985" i="3"/>
  <c r="I986" i="3"/>
  <c r="K986" i="3"/>
  <c r="L986" i="3"/>
  <c r="O986" i="3"/>
  <c r="P986" i="3"/>
  <c r="I987" i="3"/>
  <c r="K987" i="3"/>
  <c r="L987" i="3"/>
  <c r="O987" i="3"/>
  <c r="P987" i="3"/>
  <c r="I988" i="3"/>
  <c r="K988" i="3"/>
  <c r="L988" i="3"/>
  <c r="O988" i="3"/>
  <c r="P988" i="3"/>
  <c r="I989" i="3"/>
  <c r="K989" i="3"/>
  <c r="L989" i="3"/>
  <c r="O989" i="3"/>
  <c r="P989" i="3"/>
  <c r="I990" i="3"/>
  <c r="K990" i="3"/>
  <c r="L990" i="3"/>
  <c r="O990" i="3"/>
  <c r="P990" i="3"/>
  <c r="I991" i="3"/>
  <c r="K991" i="3"/>
  <c r="L991" i="3"/>
  <c r="O991" i="3"/>
  <c r="P991" i="3"/>
  <c r="I992" i="3"/>
  <c r="K992" i="3"/>
  <c r="L992" i="3"/>
  <c r="O992" i="3"/>
  <c r="P992" i="3"/>
  <c r="I993" i="3"/>
  <c r="K993" i="3"/>
  <c r="L993" i="3"/>
  <c r="O993" i="3"/>
  <c r="P993" i="3"/>
  <c r="I994" i="3"/>
  <c r="K994" i="3"/>
  <c r="L994" i="3"/>
  <c r="O994" i="3"/>
  <c r="P994" i="3"/>
  <c r="I995" i="3"/>
  <c r="K995" i="3"/>
  <c r="L995" i="3"/>
  <c r="O995" i="3"/>
  <c r="P995" i="3"/>
  <c r="I996" i="3"/>
  <c r="K996" i="3"/>
  <c r="L996" i="3"/>
  <c r="O996" i="3"/>
  <c r="P996" i="3"/>
  <c r="I997" i="3"/>
  <c r="K997" i="3"/>
  <c r="L997" i="3"/>
  <c r="O997" i="3"/>
  <c r="P997" i="3"/>
  <c r="I998" i="3"/>
  <c r="K998" i="3"/>
  <c r="L998" i="3"/>
  <c r="O998" i="3"/>
  <c r="P998" i="3"/>
  <c r="I999" i="3"/>
  <c r="K999" i="3"/>
  <c r="L999" i="3"/>
  <c r="O999" i="3"/>
  <c r="P999" i="3"/>
  <c r="I1000" i="3"/>
  <c r="K1000" i="3"/>
  <c r="L1000" i="3"/>
  <c r="O1000" i="3"/>
  <c r="P1000" i="3"/>
  <c r="I1001" i="3"/>
  <c r="K1001" i="3"/>
  <c r="L1001" i="3"/>
  <c r="O1001" i="3"/>
  <c r="P1001" i="3"/>
  <c r="I1002" i="3"/>
  <c r="K1002" i="3"/>
  <c r="L1002" i="3"/>
  <c r="O1002" i="3"/>
  <c r="P1002" i="3"/>
  <c r="I1003" i="3"/>
  <c r="K1003" i="3"/>
  <c r="L1003" i="3"/>
  <c r="O1003" i="3"/>
  <c r="P1003" i="3"/>
  <c r="I1004" i="3"/>
  <c r="K1004" i="3"/>
  <c r="L1004" i="3"/>
  <c r="O1004" i="3"/>
  <c r="P1004" i="3"/>
  <c r="I1005" i="3"/>
  <c r="K1005" i="3"/>
  <c r="L1005" i="3"/>
  <c r="O1005" i="3"/>
  <c r="P1005" i="3"/>
  <c r="I1006" i="3"/>
  <c r="K1006" i="3"/>
  <c r="L1006" i="3"/>
  <c r="O1006" i="3"/>
  <c r="P1006" i="3"/>
  <c r="I1007" i="3"/>
  <c r="K1007" i="3"/>
  <c r="L1007" i="3"/>
  <c r="O1007" i="3"/>
  <c r="P1007" i="3"/>
  <c r="M930" i="3" l="1"/>
  <c r="M951" i="3"/>
  <c r="M943" i="3"/>
  <c r="M935" i="3"/>
  <c r="M479" i="3"/>
  <c r="M287" i="3"/>
  <c r="M235" i="3"/>
  <c r="M219" i="3"/>
  <c r="M478" i="3"/>
  <c r="M290" i="3"/>
  <c r="M286" i="3"/>
  <c r="M889" i="3"/>
  <c r="M481" i="3"/>
  <c r="M477" i="3"/>
  <c r="M916" i="3"/>
  <c r="M884" i="3"/>
  <c r="M876" i="3"/>
  <c r="M480" i="3"/>
  <c r="M476" i="3"/>
  <c r="M372" i="3"/>
  <c r="M288" i="3"/>
  <c r="M875" i="3"/>
  <c r="M871" i="3"/>
  <c r="M867" i="3"/>
  <c r="M863" i="3"/>
  <c r="M859" i="3"/>
  <c r="M855" i="3"/>
  <c r="M851" i="3"/>
  <c r="M847" i="3"/>
  <c r="M843" i="3"/>
  <c r="M839" i="3"/>
  <c r="M835" i="3"/>
  <c r="M831" i="3"/>
  <c r="K827" i="5"/>
  <c r="M827" i="3"/>
  <c r="K823" i="5"/>
  <c r="M823" i="3"/>
  <c r="K819" i="5"/>
  <c r="M819" i="3"/>
  <c r="K815" i="5"/>
  <c r="F815" i="5" s="1"/>
  <c r="M815" i="3"/>
  <c r="K811" i="5"/>
  <c r="M811" i="3"/>
  <c r="K807" i="5"/>
  <c r="M807" i="3"/>
  <c r="K803" i="5"/>
  <c r="F803" i="5" s="1"/>
  <c r="M803" i="3"/>
  <c r="K799" i="5"/>
  <c r="M799" i="3"/>
  <c r="K795" i="5"/>
  <c r="F795" i="5" s="1"/>
  <c r="M795" i="3"/>
  <c r="K791" i="5"/>
  <c r="F791" i="5" s="1"/>
  <c r="M791" i="3"/>
  <c r="K787" i="5"/>
  <c r="M787" i="3"/>
  <c r="K783" i="5"/>
  <c r="M783" i="3"/>
  <c r="K779" i="5"/>
  <c r="M779" i="3"/>
  <c r="K775" i="5"/>
  <c r="M775" i="3"/>
  <c r="K771" i="5"/>
  <c r="F771" i="5" s="1"/>
  <c r="M771" i="3"/>
  <c r="K767" i="5"/>
  <c r="M767" i="3"/>
  <c r="K763" i="5"/>
  <c r="M763" i="3"/>
  <c r="K759" i="5"/>
  <c r="M759" i="3"/>
  <c r="K755" i="5"/>
  <c r="M755" i="3"/>
  <c r="K751" i="5"/>
  <c r="M751" i="3"/>
  <c r="K747" i="5"/>
  <c r="M747" i="3"/>
  <c r="K743" i="5"/>
  <c r="M743" i="3"/>
  <c r="K739" i="5"/>
  <c r="M739" i="3"/>
  <c r="K735" i="5"/>
  <c r="M735" i="3"/>
  <c r="K731" i="5"/>
  <c r="M731" i="3"/>
  <c r="K727" i="5"/>
  <c r="M727" i="3"/>
  <c r="K723" i="5"/>
  <c r="M723" i="3"/>
  <c r="K719" i="5"/>
  <c r="M719" i="3"/>
  <c r="K715" i="5"/>
  <c r="M715" i="3"/>
  <c r="K711" i="5"/>
  <c r="M711" i="3"/>
  <c r="K707" i="5"/>
  <c r="F707" i="5" s="1"/>
  <c r="M707" i="3"/>
  <c r="K703" i="5"/>
  <c r="F703" i="5" s="1"/>
  <c r="M703" i="3"/>
  <c r="K699" i="5"/>
  <c r="F699" i="5" s="1"/>
  <c r="M699" i="3"/>
  <c r="K695" i="5"/>
  <c r="F695" i="5" s="1"/>
  <c r="M695" i="3"/>
  <c r="K691" i="5"/>
  <c r="F691" i="5" s="1"/>
  <c r="M691" i="3"/>
  <c r="K687" i="5"/>
  <c r="F687" i="5" s="1"/>
  <c r="M687" i="3"/>
  <c r="K683" i="5"/>
  <c r="F683" i="5" s="1"/>
  <c r="M683" i="3"/>
  <c r="K679" i="5"/>
  <c r="F679" i="5" s="1"/>
  <c r="M679" i="3"/>
  <c r="K675" i="5"/>
  <c r="F675" i="5" s="1"/>
  <c r="M675" i="3"/>
  <c r="K671" i="5"/>
  <c r="F671" i="5" s="1"/>
  <c r="M671" i="3"/>
  <c r="K667" i="5"/>
  <c r="F667" i="5" s="1"/>
  <c r="M667" i="3"/>
  <c r="K663" i="5"/>
  <c r="F663" i="5" s="1"/>
  <c r="M663" i="3"/>
  <c r="K659" i="5"/>
  <c r="F659" i="5" s="1"/>
  <c r="M659" i="3"/>
  <c r="K655" i="5"/>
  <c r="L655" i="6" s="1"/>
  <c r="M655" i="3"/>
  <c r="K651" i="5"/>
  <c r="M651" i="3"/>
  <c r="K647" i="5"/>
  <c r="M647" i="3"/>
  <c r="M643" i="3"/>
  <c r="M639" i="3"/>
  <c r="K635" i="5"/>
  <c r="F635" i="5" s="1"/>
  <c r="M635" i="3"/>
  <c r="K631" i="5"/>
  <c r="F631" i="5" s="1"/>
  <c r="M631" i="3"/>
  <c r="K627" i="5"/>
  <c r="F627" i="5" s="1"/>
  <c r="M627" i="3"/>
  <c r="K623" i="5"/>
  <c r="F623" i="5" s="1"/>
  <c r="M623" i="3"/>
  <c r="K619" i="5"/>
  <c r="F619" i="5" s="1"/>
  <c r="M619" i="3"/>
  <c r="K615" i="5"/>
  <c r="F615" i="5" s="1"/>
  <c r="M615" i="3"/>
  <c r="K611" i="5"/>
  <c r="M611" i="3"/>
  <c r="K607" i="5"/>
  <c r="M607" i="3"/>
  <c r="K603" i="5"/>
  <c r="F603" i="5" s="1"/>
  <c r="M603" i="3"/>
  <c r="K599" i="5"/>
  <c r="M599" i="3"/>
  <c r="K595" i="5"/>
  <c r="M595" i="3"/>
  <c r="K591" i="5"/>
  <c r="F591" i="5" s="1"/>
  <c r="M591" i="3"/>
  <c r="K587" i="5"/>
  <c r="F587" i="5" s="1"/>
  <c r="M587" i="3"/>
  <c r="K583" i="5"/>
  <c r="F583" i="5" s="1"/>
  <c r="M583" i="3"/>
  <c r="K579" i="5"/>
  <c r="M579" i="3"/>
  <c r="K575" i="5"/>
  <c r="M575" i="3"/>
  <c r="K571" i="5"/>
  <c r="M571" i="3"/>
  <c r="K567" i="5"/>
  <c r="F567" i="5" s="1"/>
  <c r="M567" i="3"/>
  <c r="K563" i="5"/>
  <c r="M563" i="3"/>
  <c r="K559" i="5"/>
  <c r="F559" i="5" s="1"/>
  <c r="M559" i="3"/>
  <c r="K555" i="5"/>
  <c r="M555" i="3"/>
  <c r="K551" i="5"/>
  <c r="M551" i="3"/>
  <c r="K547" i="5"/>
  <c r="M547" i="3"/>
  <c r="K543" i="5"/>
  <c r="F543" i="5" s="1"/>
  <c r="M543" i="3"/>
  <c r="K539" i="5"/>
  <c r="M539" i="3"/>
  <c r="K535" i="5"/>
  <c r="M535" i="3"/>
  <c r="K531" i="5"/>
  <c r="M531" i="3"/>
  <c r="K527" i="5"/>
  <c r="M527" i="3"/>
  <c r="K523" i="5"/>
  <c r="M523" i="3"/>
  <c r="K519" i="5"/>
  <c r="F519" i="5" s="1"/>
  <c r="M519" i="3"/>
  <c r="K515" i="5"/>
  <c r="M515" i="3"/>
  <c r="K511" i="5"/>
  <c r="M511" i="3"/>
  <c r="K507" i="5"/>
  <c r="M507" i="3"/>
  <c r="K503" i="5"/>
  <c r="F503" i="5" s="1"/>
  <c r="M503" i="3"/>
  <c r="K499" i="5"/>
  <c r="M499" i="3"/>
  <c r="K495" i="5"/>
  <c r="F495" i="5" s="1"/>
  <c r="M495" i="3"/>
  <c r="K491" i="5"/>
  <c r="M491" i="3"/>
  <c r="K487" i="5"/>
  <c r="F487" i="5" s="1"/>
  <c r="M487" i="3"/>
  <c r="K483" i="5"/>
  <c r="M483" i="3"/>
  <c r="K475" i="5"/>
  <c r="M475" i="3"/>
  <c r="K471" i="5"/>
  <c r="M471" i="3"/>
  <c r="K467" i="5"/>
  <c r="M467" i="3"/>
  <c r="K463" i="5"/>
  <c r="M463" i="3"/>
  <c r="K459" i="5"/>
  <c r="M459" i="3"/>
  <c r="K455" i="5"/>
  <c r="M455" i="3"/>
  <c r="K451" i="5"/>
  <c r="M451" i="3"/>
  <c r="K447" i="5"/>
  <c r="M447" i="3"/>
  <c r="K443" i="5"/>
  <c r="M443" i="3"/>
  <c r="K439" i="5"/>
  <c r="M439" i="3"/>
  <c r="K435" i="5"/>
  <c r="M435" i="3"/>
  <c r="K431" i="5"/>
  <c r="M431" i="3"/>
  <c r="K427" i="5"/>
  <c r="M427" i="3"/>
  <c r="K423" i="5"/>
  <c r="M423" i="3"/>
  <c r="K419" i="5"/>
  <c r="M419" i="3"/>
  <c r="K415" i="5"/>
  <c r="M415" i="3"/>
  <c r="K411" i="5"/>
  <c r="M411" i="3"/>
  <c r="K407" i="5"/>
  <c r="M407" i="3"/>
  <c r="K403" i="5"/>
  <c r="M403" i="3"/>
  <c r="K399" i="5"/>
  <c r="M399" i="3"/>
  <c r="K395" i="5"/>
  <c r="M395" i="3"/>
  <c r="K391" i="5"/>
  <c r="M391" i="3"/>
  <c r="K387" i="5"/>
  <c r="M387" i="3"/>
  <c r="K383" i="5"/>
  <c r="M383" i="3"/>
  <c r="K379" i="5"/>
  <c r="F379" i="5" s="1"/>
  <c r="M379" i="3"/>
  <c r="K375" i="5"/>
  <c r="M375" i="3"/>
  <c r="K371" i="5"/>
  <c r="M371" i="3"/>
  <c r="K367" i="5"/>
  <c r="M367" i="3"/>
  <c r="K363" i="5"/>
  <c r="M363" i="3"/>
  <c r="K359" i="5"/>
  <c r="M359" i="3"/>
  <c r="K355" i="5"/>
  <c r="M355" i="3"/>
  <c r="K351" i="5"/>
  <c r="M351" i="3"/>
  <c r="K347" i="5"/>
  <c r="M347" i="3"/>
  <c r="K343" i="5"/>
  <c r="M343" i="3"/>
  <c r="K339" i="5"/>
  <c r="M339" i="3"/>
  <c r="K335" i="5"/>
  <c r="M335" i="3"/>
  <c r="K331" i="5"/>
  <c r="M331" i="3"/>
  <c r="K327" i="5"/>
  <c r="M327" i="3"/>
  <c r="K323" i="5"/>
  <c r="M323" i="3"/>
  <c r="K319" i="5"/>
  <c r="M319" i="3"/>
  <c r="K315" i="5"/>
  <c r="M315" i="3"/>
  <c r="K311" i="5"/>
  <c r="M311" i="3"/>
  <c r="K307" i="5"/>
  <c r="M307" i="3"/>
  <c r="K303" i="5"/>
  <c r="M303" i="3"/>
  <c r="K299" i="5"/>
  <c r="M299" i="3"/>
  <c r="K295" i="5"/>
  <c r="M295" i="3"/>
  <c r="K291" i="5"/>
  <c r="M291" i="3"/>
  <c r="K283" i="5"/>
  <c r="M283" i="3"/>
  <c r="K279" i="5"/>
  <c r="M279" i="3"/>
  <c r="K275" i="5"/>
  <c r="M275" i="3"/>
  <c r="K271" i="5"/>
  <c r="F271" i="5" s="1"/>
  <c r="M271" i="3"/>
  <c r="K267" i="5"/>
  <c r="F267" i="5" s="1"/>
  <c r="M267" i="3"/>
  <c r="M263" i="3"/>
  <c r="K259" i="5"/>
  <c r="M259" i="3"/>
  <c r="M255" i="3"/>
  <c r="M251" i="3"/>
  <c r="K247" i="5"/>
  <c r="F247" i="5" s="1"/>
  <c r="M247" i="3"/>
  <c r="K243" i="5"/>
  <c r="M243" i="3"/>
  <c r="K239" i="5"/>
  <c r="F239" i="5" s="1"/>
  <c r="M239" i="3"/>
  <c r="K231" i="5"/>
  <c r="M231" i="3"/>
  <c r="K227" i="5"/>
  <c r="F227" i="5" s="1"/>
  <c r="M227" i="3"/>
  <c r="K223" i="5"/>
  <c r="F223" i="5" s="1"/>
  <c r="M223" i="3"/>
  <c r="K215" i="5"/>
  <c r="F215" i="5" s="1"/>
  <c r="M215" i="3"/>
  <c r="K211" i="5"/>
  <c r="F211" i="5" s="1"/>
  <c r="M211" i="3"/>
  <c r="K207" i="5"/>
  <c r="F207" i="5" s="1"/>
  <c r="M207" i="3"/>
  <c r="M203" i="3"/>
  <c r="K199" i="5"/>
  <c r="M199" i="3"/>
  <c r="K195" i="5"/>
  <c r="M195" i="3"/>
  <c r="K191" i="5"/>
  <c r="F191" i="5" s="1"/>
  <c r="M191" i="3"/>
  <c r="K187" i="5"/>
  <c r="M187" i="3"/>
  <c r="K183" i="5"/>
  <c r="M183" i="3"/>
  <c r="K179" i="5"/>
  <c r="F179" i="5" s="1"/>
  <c r="M179" i="3"/>
  <c r="K175" i="5"/>
  <c r="M175" i="3"/>
  <c r="K171" i="5"/>
  <c r="F171" i="5" s="1"/>
  <c r="M171" i="3"/>
  <c r="K167" i="5"/>
  <c r="M167" i="3"/>
  <c r="K163" i="5"/>
  <c r="M163" i="3"/>
  <c r="K159" i="5"/>
  <c r="M159" i="3"/>
  <c r="K155" i="5"/>
  <c r="F155" i="5" s="1"/>
  <c r="M155" i="3"/>
  <c r="K151" i="5"/>
  <c r="M151" i="3"/>
  <c r="K147" i="5"/>
  <c r="M147" i="3"/>
  <c r="M143" i="3"/>
  <c r="K139" i="5"/>
  <c r="F139" i="5" s="1"/>
  <c r="M139" i="3"/>
  <c r="K135" i="5"/>
  <c r="M135" i="3"/>
  <c r="K131" i="5"/>
  <c r="F131" i="5" s="1"/>
  <c r="M131" i="3"/>
  <c r="K127" i="5"/>
  <c r="M127" i="3"/>
  <c r="K123" i="5"/>
  <c r="F123" i="5" s="1"/>
  <c r="M123" i="3"/>
  <c r="K119" i="5"/>
  <c r="F119" i="5" s="1"/>
  <c r="M119" i="3"/>
  <c r="K115" i="5"/>
  <c r="M115" i="3"/>
  <c r="K111" i="5"/>
  <c r="M111" i="3"/>
  <c r="M107" i="3"/>
  <c r="M103" i="3"/>
  <c r="M99" i="3"/>
  <c r="M95" i="3"/>
  <c r="M91" i="3"/>
  <c r="M87" i="3"/>
  <c r="M83" i="3"/>
  <c r="M79" i="3"/>
  <c r="M75" i="3"/>
  <c r="M71" i="3"/>
  <c r="M67" i="3"/>
  <c r="M63" i="3"/>
  <c r="M59" i="3"/>
  <c r="M55" i="3"/>
  <c r="M51" i="3"/>
  <c r="M47" i="3"/>
  <c r="M43" i="3"/>
  <c r="M39" i="3"/>
  <c r="M35" i="3"/>
  <c r="M31" i="3"/>
  <c r="M27" i="3"/>
  <c r="M23" i="3"/>
  <c r="M19" i="3"/>
  <c r="M18" i="3"/>
  <c r="M14" i="3"/>
  <c r="M10" i="3"/>
  <c r="K1003" i="5"/>
  <c r="M1003" i="3"/>
  <c r="K995" i="5"/>
  <c r="M995" i="3"/>
  <c r="K983" i="5"/>
  <c r="F983" i="5" s="1"/>
  <c r="M983" i="3"/>
  <c r="K967" i="5"/>
  <c r="F967" i="5" s="1"/>
  <c r="M967" i="3"/>
  <c r="K955" i="5"/>
  <c r="F955" i="5" s="1"/>
  <c r="M955" i="3"/>
  <c r="K939" i="5"/>
  <c r="M939" i="3"/>
  <c r="K927" i="5"/>
  <c r="M927" i="3"/>
  <c r="K911" i="5"/>
  <c r="M911" i="3"/>
  <c r="K899" i="5"/>
  <c r="M899" i="3"/>
  <c r="K887" i="5"/>
  <c r="M887" i="3"/>
  <c r="K1006" i="5"/>
  <c r="F1006" i="5" s="1"/>
  <c r="M1006" i="3"/>
  <c r="K994" i="5"/>
  <c r="M994" i="3"/>
  <c r="K990" i="5"/>
  <c r="M990" i="3"/>
  <c r="K966" i="5"/>
  <c r="M966" i="3"/>
  <c r="K962" i="5"/>
  <c r="L962" i="6" s="1"/>
  <c r="M962" i="3"/>
  <c r="K958" i="5"/>
  <c r="F958" i="5" s="1"/>
  <c r="M958" i="3"/>
  <c r="M954" i="3"/>
  <c r="K950" i="5"/>
  <c r="F950" i="5" s="1"/>
  <c r="M950" i="3"/>
  <c r="K942" i="5"/>
  <c r="F942" i="5" s="1"/>
  <c r="M942" i="3"/>
  <c r="K938" i="5"/>
  <c r="M938" i="3"/>
  <c r="K934" i="5"/>
  <c r="L934" i="6" s="1"/>
  <c r="M934" i="3"/>
  <c r="K926" i="5"/>
  <c r="M926" i="3"/>
  <c r="K922" i="5"/>
  <c r="M922" i="3"/>
  <c r="M918" i="3"/>
  <c r="K914" i="5"/>
  <c r="M914" i="3"/>
  <c r="K910" i="5"/>
  <c r="F910" i="5" s="1"/>
  <c r="M910" i="3"/>
  <c r="K906" i="5"/>
  <c r="M906" i="3"/>
  <c r="K902" i="5"/>
  <c r="M902" i="3"/>
  <c r="K898" i="5"/>
  <c r="F898" i="5" s="1"/>
  <c r="M898" i="3"/>
  <c r="M894" i="3"/>
  <c r="K890" i="5"/>
  <c r="M890" i="3"/>
  <c r="K886" i="5"/>
  <c r="M886" i="3"/>
  <c r="K882" i="5"/>
  <c r="M882" i="3"/>
  <c r="K878" i="5"/>
  <c r="M878" i="3"/>
  <c r="K874" i="5"/>
  <c r="M874" i="3"/>
  <c r="K870" i="5"/>
  <c r="M870" i="3"/>
  <c r="K866" i="5"/>
  <c r="M866" i="3"/>
  <c r="K862" i="5"/>
  <c r="M862" i="3"/>
  <c r="K858" i="5"/>
  <c r="M858" i="3"/>
  <c r="K854" i="5"/>
  <c r="M854" i="3"/>
  <c r="K850" i="5"/>
  <c r="M850" i="3"/>
  <c r="K846" i="5"/>
  <c r="M846" i="3"/>
  <c r="K842" i="5"/>
  <c r="M842" i="3"/>
  <c r="K838" i="5"/>
  <c r="M838" i="3"/>
  <c r="K834" i="5"/>
  <c r="M834" i="3"/>
  <c r="K830" i="5"/>
  <c r="M830" i="3"/>
  <c r="K826" i="5"/>
  <c r="M826" i="3"/>
  <c r="K822" i="5"/>
  <c r="M822" i="3"/>
  <c r="K818" i="5"/>
  <c r="M818" i="3"/>
  <c r="K814" i="5"/>
  <c r="M814" i="3"/>
  <c r="K810" i="5"/>
  <c r="F810" i="5" s="1"/>
  <c r="M810" i="3"/>
  <c r="K806" i="5"/>
  <c r="M806" i="3"/>
  <c r="K802" i="5"/>
  <c r="M802" i="3"/>
  <c r="K798" i="5"/>
  <c r="F798" i="5" s="1"/>
  <c r="M798" i="3"/>
  <c r="K794" i="5"/>
  <c r="M794" i="3"/>
  <c r="K790" i="5"/>
  <c r="L790" i="6" s="1"/>
  <c r="M790" i="3"/>
  <c r="K786" i="5"/>
  <c r="M786" i="3"/>
  <c r="K782" i="5"/>
  <c r="M782" i="3"/>
  <c r="K778" i="5"/>
  <c r="M778" i="3"/>
  <c r="K774" i="5"/>
  <c r="M774" i="3"/>
  <c r="K770" i="5"/>
  <c r="M770" i="3"/>
  <c r="K766" i="5"/>
  <c r="F766" i="5" s="1"/>
  <c r="M766" i="3"/>
  <c r="K762" i="5"/>
  <c r="F762" i="5" s="1"/>
  <c r="M762" i="3"/>
  <c r="K758" i="5"/>
  <c r="F758" i="5" s="1"/>
  <c r="M758" i="3"/>
  <c r="K754" i="5"/>
  <c r="M754" i="3"/>
  <c r="K750" i="5"/>
  <c r="M750" i="3"/>
  <c r="K746" i="5"/>
  <c r="M746" i="3"/>
  <c r="K742" i="5"/>
  <c r="M742" i="3"/>
  <c r="K738" i="5"/>
  <c r="M738" i="3"/>
  <c r="K734" i="5"/>
  <c r="M734" i="3"/>
  <c r="K730" i="5"/>
  <c r="M730" i="3"/>
  <c r="K726" i="5"/>
  <c r="M726" i="3"/>
  <c r="K722" i="5"/>
  <c r="M722" i="3"/>
  <c r="K718" i="5"/>
  <c r="M718" i="3"/>
  <c r="K714" i="5"/>
  <c r="M714" i="3"/>
  <c r="K710" i="5"/>
  <c r="M710" i="3"/>
  <c r="K706" i="5"/>
  <c r="F706" i="5" s="1"/>
  <c r="M706" i="3"/>
  <c r="K702" i="5"/>
  <c r="F702" i="5" s="1"/>
  <c r="M702" i="3"/>
  <c r="K698" i="5"/>
  <c r="F698" i="5" s="1"/>
  <c r="M698" i="3"/>
  <c r="K694" i="5"/>
  <c r="M694" i="3"/>
  <c r="K690" i="5"/>
  <c r="M690" i="3"/>
  <c r="K686" i="5"/>
  <c r="M686" i="3"/>
  <c r="K682" i="5"/>
  <c r="M682" i="3"/>
  <c r="K678" i="5"/>
  <c r="M678" i="3"/>
  <c r="M674" i="3"/>
  <c r="K670" i="5"/>
  <c r="F670" i="5" s="1"/>
  <c r="M670" i="3"/>
  <c r="K666" i="5"/>
  <c r="F666" i="5" s="1"/>
  <c r="M666" i="3"/>
  <c r="K662" i="5"/>
  <c r="F662" i="5" s="1"/>
  <c r="M662" i="3"/>
  <c r="K658" i="5"/>
  <c r="M658" i="3"/>
  <c r="K654" i="5"/>
  <c r="F654" i="5" s="1"/>
  <c r="M654" i="3"/>
  <c r="K650" i="5"/>
  <c r="M650" i="3"/>
  <c r="K646" i="5"/>
  <c r="F646" i="5" s="1"/>
  <c r="M646" i="3"/>
  <c r="K642" i="5"/>
  <c r="F642" i="5" s="1"/>
  <c r="M642" i="3"/>
  <c r="K638" i="5"/>
  <c r="F638" i="5" s="1"/>
  <c r="M638" i="3"/>
  <c r="K634" i="5"/>
  <c r="M634" i="3"/>
  <c r="K630" i="5"/>
  <c r="M630" i="3"/>
  <c r="K626" i="5"/>
  <c r="F626" i="5" s="1"/>
  <c r="M626" i="3"/>
  <c r="M622" i="3"/>
  <c r="K618" i="5"/>
  <c r="F618" i="5" s="1"/>
  <c r="M618" i="3"/>
  <c r="K614" i="5"/>
  <c r="F614" i="5" s="1"/>
  <c r="M614" i="3"/>
  <c r="K610" i="5"/>
  <c r="F610" i="5" s="1"/>
  <c r="M610" i="3"/>
  <c r="K606" i="5"/>
  <c r="M606" i="3"/>
  <c r="K602" i="5"/>
  <c r="F602" i="5" s="1"/>
  <c r="M602" i="3"/>
  <c r="K598" i="5"/>
  <c r="F598" i="5" s="1"/>
  <c r="M598" i="3"/>
  <c r="K594" i="5"/>
  <c r="M594" i="3"/>
  <c r="K590" i="5"/>
  <c r="F590" i="5" s="1"/>
  <c r="M590" i="3"/>
  <c r="K586" i="5"/>
  <c r="M586" i="3"/>
  <c r="K582" i="5"/>
  <c r="F582" i="5" s="1"/>
  <c r="M582" i="3"/>
  <c r="K578" i="5"/>
  <c r="M578" i="3"/>
  <c r="K574" i="5"/>
  <c r="M574" i="3"/>
  <c r="K570" i="5"/>
  <c r="F570" i="5" s="1"/>
  <c r="M570" i="3"/>
  <c r="K566" i="5"/>
  <c r="M566" i="3"/>
  <c r="K562" i="5"/>
  <c r="M562" i="3"/>
  <c r="K558" i="5"/>
  <c r="M558" i="3"/>
  <c r="K554" i="5"/>
  <c r="M554" i="3"/>
  <c r="K550" i="5"/>
  <c r="M550" i="3"/>
  <c r="K546" i="5"/>
  <c r="M546" i="3"/>
  <c r="M542" i="3"/>
  <c r="K538" i="5"/>
  <c r="M538" i="3"/>
  <c r="K534" i="5"/>
  <c r="F534" i="5" s="1"/>
  <c r="M534" i="3"/>
  <c r="K530" i="5"/>
  <c r="M530" i="3"/>
  <c r="K526" i="5"/>
  <c r="F526" i="5" s="1"/>
  <c r="M526" i="3"/>
  <c r="K522" i="5"/>
  <c r="F522" i="5" s="1"/>
  <c r="M522" i="3"/>
  <c r="M518" i="3"/>
  <c r="K514" i="5"/>
  <c r="M514" i="3"/>
  <c r="K510" i="5"/>
  <c r="F510" i="5" s="1"/>
  <c r="M510" i="3"/>
  <c r="K506" i="5"/>
  <c r="M506" i="3"/>
  <c r="K502" i="5"/>
  <c r="M502" i="3"/>
  <c r="K498" i="5"/>
  <c r="M498" i="3"/>
  <c r="K494" i="5"/>
  <c r="M494" i="3"/>
  <c r="K490" i="5"/>
  <c r="M490" i="3"/>
  <c r="K486" i="5"/>
  <c r="F486" i="5" s="1"/>
  <c r="M486" i="3"/>
  <c r="K482" i="5"/>
  <c r="M482" i="3"/>
  <c r="K474" i="5"/>
  <c r="M474" i="3"/>
  <c r="K470" i="5"/>
  <c r="F470" i="5" s="1"/>
  <c r="M470" i="3"/>
  <c r="K466" i="5"/>
  <c r="M466" i="3"/>
  <c r="K462" i="5"/>
  <c r="F462" i="5" s="1"/>
  <c r="M462" i="3"/>
  <c r="K458" i="5"/>
  <c r="M458" i="3"/>
  <c r="K454" i="5"/>
  <c r="M454" i="3"/>
  <c r="K450" i="5"/>
  <c r="M450" i="3"/>
  <c r="K446" i="5"/>
  <c r="M446" i="3"/>
  <c r="K442" i="5"/>
  <c r="M442" i="3"/>
  <c r="K438" i="5"/>
  <c r="M438" i="3"/>
  <c r="K434" i="5"/>
  <c r="M434" i="3"/>
  <c r="K430" i="5"/>
  <c r="M430" i="3"/>
  <c r="K426" i="5"/>
  <c r="M426" i="3"/>
  <c r="K422" i="5"/>
  <c r="M422" i="3"/>
  <c r="K418" i="5"/>
  <c r="M418" i="3"/>
  <c r="K414" i="5"/>
  <c r="M414" i="3"/>
  <c r="K410" i="5"/>
  <c r="M410" i="3"/>
  <c r="K406" i="5"/>
  <c r="M406" i="3"/>
  <c r="K402" i="5"/>
  <c r="M402" i="3"/>
  <c r="K398" i="5"/>
  <c r="M398" i="3"/>
  <c r="K394" i="5"/>
  <c r="M394" i="3"/>
  <c r="K390" i="5"/>
  <c r="M390" i="3"/>
  <c r="K386" i="5"/>
  <c r="M386" i="3"/>
  <c r="K382" i="5"/>
  <c r="M382" i="3"/>
  <c r="K378" i="5"/>
  <c r="M378" i="3"/>
  <c r="K374" i="5"/>
  <c r="M374" i="3"/>
  <c r="K370" i="5"/>
  <c r="M370" i="3"/>
  <c r="K366" i="5"/>
  <c r="M366" i="3"/>
  <c r="K362" i="5"/>
  <c r="M362" i="3"/>
  <c r="K358" i="5"/>
  <c r="M358" i="3"/>
  <c r="K354" i="5"/>
  <c r="M354" i="3"/>
  <c r="K350" i="5"/>
  <c r="M350" i="3"/>
  <c r="K346" i="5"/>
  <c r="M346" i="3"/>
  <c r="K342" i="5"/>
  <c r="M342" i="3"/>
  <c r="K338" i="5"/>
  <c r="F338" i="5" s="1"/>
  <c r="M338" i="3"/>
  <c r="K334" i="5"/>
  <c r="M334" i="3"/>
  <c r="K330" i="5"/>
  <c r="M330" i="3"/>
  <c r="K326" i="5"/>
  <c r="F326" i="5" s="1"/>
  <c r="M326" i="3"/>
  <c r="K322" i="5"/>
  <c r="F322" i="5" s="1"/>
  <c r="M322" i="3"/>
  <c r="K318" i="5"/>
  <c r="M318" i="3"/>
  <c r="K314" i="5"/>
  <c r="F314" i="5" s="1"/>
  <c r="M314" i="3"/>
  <c r="K310" i="5"/>
  <c r="F310" i="5" s="1"/>
  <c r="M310" i="3"/>
  <c r="K306" i="5"/>
  <c r="F306" i="5" s="1"/>
  <c r="M306" i="3"/>
  <c r="K302" i="5"/>
  <c r="F302" i="5" s="1"/>
  <c r="M302" i="3"/>
  <c r="K298" i="5"/>
  <c r="M298" i="3"/>
  <c r="K294" i="5"/>
  <c r="M294" i="3"/>
  <c r="K282" i="5"/>
  <c r="M282" i="3"/>
  <c r="K278" i="5"/>
  <c r="F278" i="5" s="1"/>
  <c r="M278" i="3"/>
  <c r="K274" i="5"/>
  <c r="F274" i="5" s="1"/>
  <c r="M274" i="3"/>
  <c r="K270" i="5"/>
  <c r="F270" i="5" s="1"/>
  <c r="M270" i="3"/>
  <c r="K266" i="5"/>
  <c r="F266" i="5" s="1"/>
  <c r="M266" i="3"/>
  <c r="K262" i="5"/>
  <c r="F262" i="5" s="1"/>
  <c r="M262" i="3"/>
  <c r="K258" i="5"/>
  <c r="F258" i="5" s="1"/>
  <c r="M258" i="3"/>
  <c r="K254" i="5"/>
  <c r="F254" i="5" s="1"/>
  <c r="M254" i="3"/>
  <c r="K250" i="5"/>
  <c r="M250" i="3"/>
  <c r="K246" i="5"/>
  <c r="F246" i="5" s="1"/>
  <c r="M246" i="3"/>
  <c r="K242" i="5"/>
  <c r="F242" i="5" s="1"/>
  <c r="M242" i="3"/>
  <c r="K238" i="5"/>
  <c r="F238" i="5" s="1"/>
  <c r="M238" i="3"/>
  <c r="K234" i="5"/>
  <c r="F234" i="5" s="1"/>
  <c r="M234" i="3"/>
  <c r="K230" i="5"/>
  <c r="F230" i="5" s="1"/>
  <c r="M230" i="3"/>
  <c r="K226" i="5"/>
  <c r="F226" i="5" s="1"/>
  <c r="M226" i="3"/>
  <c r="K222" i="5"/>
  <c r="F222" i="5" s="1"/>
  <c r="M222" i="3"/>
  <c r="K218" i="5"/>
  <c r="F218" i="5" s="1"/>
  <c r="M218" i="3"/>
  <c r="K214" i="5"/>
  <c r="F214" i="5" s="1"/>
  <c r="M214" i="3"/>
  <c r="K210" i="5"/>
  <c r="F210" i="5" s="1"/>
  <c r="M210" i="3"/>
  <c r="K206" i="5"/>
  <c r="F206" i="5" s="1"/>
  <c r="M206" i="3"/>
  <c r="K202" i="5"/>
  <c r="F202" i="5" s="1"/>
  <c r="M202" i="3"/>
  <c r="K198" i="5"/>
  <c r="M198" i="3"/>
  <c r="K194" i="5"/>
  <c r="F194" i="5" s="1"/>
  <c r="M194" i="3"/>
  <c r="K190" i="5"/>
  <c r="F190" i="5" s="1"/>
  <c r="M190" i="3"/>
  <c r="K186" i="5"/>
  <c r="F186" i="5" s="1"/>
  <c r="M186" i="3"/>
  <c r="K182" i="5"/>
  <c r="M182" i="3"/>
  <c r="K178" i="5"/>
  <c r="F178" i="5" s="1"/>
  <c r="M178" i="3"/>
  <c r="K174" i="5"/>
  <c r="F174" i="5" s="1"/>
  <c r="M174" i="3"/>
  <c r="K170" i="5"/>
  <c r="F170" i="5" s="1"/>
  <c r="M170" i="3"/>
  <c r="K166" i="5"/>
  <c r="M166" i="3"/>
  <c r="K162" i="5"/>
  <c r="F162" i="5" s="1"/>
  <c r="M162" i="3"/>
  <c r="K158" i="5"/>
  <c r="F158" i="5" s="1"/>
  <c r="M158" i="3"/>
  <c r="K154" i="5"/>
  <c r="F154" i="5" s="1"/>
  <c r="M154" i="3"/>
  <c r="K150" i="5"/>
  <c r="M150" i="3"/>
  <c r="K146" i="5"/>
  <c r="F146" i="5" s="1"/>
  <c r="M146" i="3"/>
  <c r="K142" i="5"/>
  <c r="F142" i="5" s="1"/>
  <c r="M142" i="3"/>
  <c r="K138" i="5"/>
  <c r="F138" i="5" s="1"/>
  <c r="M138" i="3"/>
  <c r="K134" i="5"/>
  <c r="F134" i="5" s="1"/>
  <c r="M134" i="3"/>
  <c r="K130" i="5"/>
  <c r="F130" i="5" s="1"/>
  <c r="M130" i="3"/>
  <c r="K126" i="5"/>
  <c r="F126" i="5" s="1"/>
  <c r="M126" i="3"/>
  <c r="K122" i="5"/>
  <c r="F122" i="5" s="1"/>
  <c r="M122" i="3"/>
  <c r="K118" i="5"/>
  <c r="F118" i="5" s="1"/>
  <c r="M118" i="3"/>
  <c r="K114" i="5"/>
  <c r="F114" i="5" s="1"/>
  <c r="M114" i="3"/>
  <c r="K110" i="5"/>
  <c r="F110" i="5" s="1"/>
  <c r="M110" i="3"/>
  <c r="M106" i="3"/>
  <c r="M102" i="3"/>
  <c r="M98" i="3"/>
  <c r="M94" i="3"/>
  <c r="M90" i="3"/>
  <c r="M86" i="3"/>
  <c r="M82" i="3"/>
  <c r="M78" i="3"/>
  <c r="M74" i="3"/>
  <c r="M70" i="3"/>
  <c r="M66" i="3"/>
  <c r="M62" i="3"/>
  <c r="M58" i="3"/>
  <c r="M54" i="3"/>
  <c r="M50" i="3"/>
  <c r="M46" i="3"/>
  <c r="M42" i="3"/>
  <c r="M38" i="3"/>
  <c r="M34" i="3"/>
  <c r="M30" i="3"/>
  <c r="M26" i="3"/>
  <c r="M22" i="3"/>
  <c r="M15" i="3"/>
  <c r="M11" i="3"/>
  <c r="K1007" i="5"/>
  <c r="F1007" i="5" s="1"/>
  <c r="M1007" i="3"/>
  <c r="K991" i="5"/>
  <c r="F991" i="5" s="1"/>
  <c r="M991" i="3"/>
  <c r="K979" i="5"/>
  <c r="F979" i="5" s="1"/>
  <c r="M979" i="3"/>
  <c r="K963" i="5"/>
  <c r="F963" i="5" s="1"/>
  <c r="M963" i="3"/>
  <c r="K923" i="5"/>
  <c r="M923" i="3"/>
  <c r="K907" i="5"/>
  <c r="M907" i="3"/>
  <c r="K895" i="5"/>
  <c r="M895" i="3"/>
  <c r="K879" i="5"/>
  <c r="M879" i="3"/>
  <c r="K998" i="5"/>
  <c r="F998" i="5" s="1"/>
  <c r="M998" i="3"/>
  <c r="K986" i="5"/>
  <c r="F986" i="5" s="1"/>
  <c r="M986" i="3"/>
  <c r="K982" i="5"/>
  <c r="F982" i="5" s="1"/>
  <c r="M982" i="3"/>
  <c r="K978" i="5"/>
  <c r="F978" i="5" s="1"/>
  <c r="M978" i="3"/>
  <c r="K974" i="5"/>
  <c r="L974" i="6" s="1"/>
  <c r="M974" i="3"/>
  <c r="K970" i="5"/>
  <c r="M970" i="3"/>
  <c r="K946" i="5"/>
  <c r="F946" i="5" s="1"/>
  <c r="M946" i="3"/>
  <c r="K1005" i="5"/>
  <c r="F1005" i="5" s="1"/>
  <c r="M1005" i="3"/>
  <c r="K1001" i="5"/>
  <c r="F1001" i="5" s="1"/>
  <c r="M1001" i="3"/>
  <c r="K997" i="5"/>
  <c r="F997" i="5" s="1"/>
  <c r="M997" i="3"/>
  <c r="K993" i="5"/>
  <c r="L993" i="6" s="1"/>
  <c r="M993" i="3"/>
  <c r="K989" i="5"/>
  <c r="F989" i="5" s="1"/>
  <c r="M989" i="3"/>
  <c r="K985" i="5"/>
  <c r="F985" i="5" s="1"/>
  <c r="M985" i="3"/>
  <c r="K981" i="5"/>
  <c r="F981" i="5" s="1"/>
  <c r="M981" i="3"/>
  <c r="K977" i="5"/>
  <c r="F977" i="5" s="1"/>
  <c r="M977" i="3"/>
  <c r="K973" i="5"/>
  <c r="M973" i="3"/>
  <c r="K969" i="5"/>
  <c r="M969" i="3"/>
  <c r="K965" i="5"/>
  <c r="M965" i="3"/>
  <c r="K961" i="5"/>
  <c r="F961" i="5" s="1"/>
  <c r="M961" i="3"/>
  <c r="K957" i="5"/>
  <c r="F957" i="5" s="1"/>
  <c r="M957" i="3"/>
  <c r="K953" i="5"/>
  <c r="F953" i="5" s="1"/>
  <c r="M953" i="3"/>
  <c r="K949" i="5"/>
  <c r="L949" i="6" s="1"/>
  <c r="M949" i="3"/>
  <c r="K945" i="5"/>
  <c r="F945" i="5" s="1"/>
  <c r="M945" i="3"/>
  <c r="K941" i="5"/>
  <c r="M941" i="3"/>
  <c r="K937" i="5"/>
  <c r="F937" i="5" s="1"/>
  <c r="M937" i="3"/>
  <c r="M933" i="3"/>
  <c r="K929" i="5"/>
  <c r="L929" i="6" s="1"/>
  <c r="M929" i="3"/>
  <c r="K925" i="5"/>
  <c r="F925" i="5" s="1"/>
  <c r="M925" i="3"/>
  <c r="K921" i="5"/>
  <c r="F921" i="5" s="1"/>
  <c r="M921" i="3"/>
  <c r="K917" i="5"/>
  <c r="M917" i="3"/>
  <c r="K913" i="5"/>
  <c r="F913" i="5" s="1"/>
  <c r="M913" i="3"/>
  <c r="K909" i="5"/>
  <c r="L909" i="6" s="1"/>
  <c r="M909" i="3"/>
  <c r="K905" i="5"/>
  <c r="F905" i="5" s="1"/>
  <c r="M905" i="3"/>
  <c r="K901" i="5"/>
  <c r="F901" i="5" s="1"/>
  <c r="M901" i="3"/>
  <c r="K897" i="5"/>
  <c r="L897" i="6" s="1"/>
  <c r="M897" i="3"/>
  <c r="K893" i="5"/>
  <c r="F893" i="5" s="1"/>
  <c r="M893" i="3"/>
  <c r="K885" i="5"/>
  <c r="F885" i="5" s="1"/>
  <c r="M885" i="3"/>
  <c r="K881" i="5"/>
  <c r="F881" i="5" s="1"/>
  <c r="M881" i="3"/>
  <c r="K877" i="5"/>
  <c r="F877" i="5" s="1"/>
  <c r="M877" i="3"/>
  <c r="K873" i="5"/>
  <c r="F873" i="5" s="1"/>
  <c r="M873" i="3"/>
  <c r="K869" i="5"/>
  <c r="M869" i="3"/>
  <c r="K865" i="5"/>
  <c r="F865" i="5" s="1"/>
  <c r="M865" i="3"/>
  <c r="K861" i="5"/>
  <c r="F861" i="5" s="1"/>
  <c r="M861" i="3"/>
  <c r="K857" i="5"/>
  <c r="F857" i="5" s="1"/>
  <c r="M857" i="3"/>
  <c r="K853" i="5"/>
  <c r="F853" i="5" s="1"/>
  <c r="M853" i="3"/>
  <c r="K849" i="5"/>
  <c r="F849" i="5" s="1"/>
  <c r="M849" i="3"/>
  <c r="K845" i="5"/>
  <c r="F845" i="5" s="1"/>
  <c r="M845" i="3"/>
  <c r="K841" i="5"/>
  <c r="F841" i="5" s="1"/>
  <c r="M841" i="3"/>
  <c r="K837" i="5"/>
  <c r="F837" i="5" s="1"/>
  <c r="M837" i="3"/>
  <c r="K833" i="5"/>
  <c r="M833" i="3"/>
  <c r="K829" i="5"/>
  <c r="M829" i="3"/>
  <c r="M825" i="3"/>
  <c r="K821" i="5"/>
  <c r="F821" i="5" s="1"/>
  <c r="M821" i="3"/>
  <c r="K817" i="5"/>
  <c r="L817" i="6" s="1"/>
  <c r="M817" i="3"/>
  <c r="K813" i="5"/>
  <c r="M813" i="3"/>
  <c r="K809" i="5"/>
  <c r="F809" i="5" s="1"/>
  <c r="M809" i="3"/>
  <c r="K805" i="5"/>
  <c r="M805" i="3"/>
  <c r="K801" i="5"/>
  <c r="L801" i="6" s="1"/>
  <c r="M801" i="3"/>
  <c r="K797" i="5"/>
  <c r="F797" i="5" s="1"/>
  <c r="M797" i="3"/>
  <c r="K793" i="5"/>
  <c r="M793" i="3"/>
  <c r="K789" i="5"/>
  <c r="L789" i="6" s="1"/>
  <c r="M789" i="3"/>
  <c r="K785" i="5"/>
  <c r="M785" i="3"/>
  <c r="K781" i="5"/>
  <c r="L781" i="6" s="1"/>
  <c r="M781" i="3"/>
  <c r="K777" i="5"/>
  <c r="F777" i="5" s="1"/>
  <c r="M777" i="3"/>
  <c r="K773" i="5"/>
  <c r="M773" i="3"/>
  <c r="K769" i="5"/>
  <c r="F769" i="5" s="1"/>
  <c r="M769" i="3"/>
  <c r="K765" i="5"/>
  <c r="F765" i="5" s="1"/>
  <c r="M765" i="3"/>
  <c r="K761" i="5"/>
  <c r="F761" i="5" s="1"/>
  <c r="M761" i="3"/>
  <c r="K757" i="5"/>
  <c r="F757" i="5" s="1"/>
  <c r="M757" i="3"/>
  <c r="K753" i="5"/>
  <c r="F753" i="5" s="1"/>
  <c r="M753" i="3"/>
  <c r="K749" i="5"/>
  <c r="M749" i="3"/>
  <c r="K745" i="5"/>
  <c r="L745" i="6" s="1"/>
  <c r="M745" i="3"/>
  <c r="K741" i="5"/>
  <c r="F741" i="5" s="1"/>
  <c r="M741" i="3"/>
  <c r="K737" i="5"/>
  <c r="M737" i="3"/>
  <c r="K733" i="5"/>
  <c r="F733" i="5" s="1"/>
  <c r="M733" i="3"/>
  <c r="K729" i="5"/>
  <c r="L729" i="6" s="1"/>
  <c r="M729" i="3"/>
  <c r="K725" i="5"/>
  <c r="F725" i="5" s="1"/>
  <c r="M725" i="3"/>
  <c r="K721" i="5"/>
  <c r="F721" i="5" s="1"/>
  <c r="M721" i="3"/>
  <c r="K717" i="5"/>
  <c r="L717" i="6" s="1"/>
  <c r="M717" i="3"/>
  <c r="K713" i="5"/>
  <c r="L713" i="6" s="1"/>
  <c r="M713" i="3"/>
  <c r="K709" i="5"/>
  <c r="F709" i="5" s="1"/>
  <c r="M709" i="3"/>
  <c r="K705" i="5"/>
  <c r="F705" i="5" s="1"/>
  <c r="M705" i="3"/>
  <c r="K701" i="5"/>
  <c r="F701" i="5" s="1"/>
  <c r="M701" i="3"/>
  <c r="K697" i="5"/>
  <c r="M697" i="3"/>
  <c r="K693" i="5"/>
  <c r="F693" i="5" s="1"/>
  <c r="M693" i="3"/>
  <c r="K689" i="5"/>
  <c r="F689" i="5" s="1"/>
  <c r="M689" i="3"/>
  <c r="K685" i="5"/>
  <c r="M685" i="3"/>
  <c r="K681" i="5"/>
  <c r="F681" i="5" s="1"/>
  <c r="M681" i="3"/>
  <c r="K677" i="5"/>
  <c r="F677" i="5" s="1"/>
  <c r="M677" i="3"/>
  <c r="K673" i="5"/>
  <c r="F673" i="5" s="1"/>
  <c r="M673" i="3"/>
  <c r="K669" i="5"/>
  <c r="F669" i="5" s="1"/>
  <c r="M669" i="3"/>
  <c r="K665" i="5"/>
  <c r="M665" i="3"/>
  <c r="K661" i="5"/>
  <c r="F661" i="5" s="1"/>
  <c r="M661" i="3"/>
  <c r="K657" i="5"/>
  <c r="F657" i="5" s="1"/>
  <c r="M657" i="3"/>
  <c r="K653" i="5"/>
  <c r="F653" i="5" s="1"/>
  <c r="M653" i="3"/>
  <c r="K649" i="5"/>
  <c r="F649" i="5" s="1"/>
  <c r="M649" i="3"/>
  <c r="K645" i="5"/>
  <c r="F645" i="5" s="1"/>
  <c r="M645" i="3"/>
  <c r="K641" i="5"/>
  <c r="F641" i="5" s="1"/>
  <c r="M641" i="3"/>
  <c r="K637" i="5"/>
  <c r="F637" i="5" s="1"/>
  <c r="M637" i="3"/>
  <c r="K633" i="5"/>
  <c r="L633" i="6" s="1"/>
  <c r="M633" i="3"/>
  <c r="K629" i="5"/>
  <c r="F629" i="5" s="1"/>
  <c r="M629" i="3"/>
  <c r="K625" i="5"/>
  <c r="F625" i="5" s="1"/>
  <c r="M625" i="3"/>
  <c r="K621" i="5"/>
  <c r="F621" i="5" s="1"/>
  <c r="M621" i="3"/>
  <c r="K617" i="5"/>
  <c r="F617" i="5" s="1"/>
  <c r="M617" i="3"/>
  <c r="K613" i="5"/>
  <c r="F613" i="5" s="1"/>
  <c r="M613" i="3"/>
  <c r="K609" i="5"/>
  <c r="F609" i="5" s="1"/>
  <c r="M609" i="3"/>
  <c r="K605" i="5"/>
  <c r="F605" i="5" s="1"/>
  <c r="M605" i="3"/>
  <c r="K601" i="5"/>
  <c r="F601" i="5" s="1"/>
  <c r="M601" i="3"/>
  <c r="K597" i="5"/>
  <c r="F597" i="5" s="1"/>
  <c r="M597" i="3"/>
  <c r="K593" i="5"/>
  <c r="F593" i="5" s="1"/>
  <c r="M593" i="3"/>
  <c r="K589" i="5"/>
  <c r="M589" i="3"/>
  <c r="K585" i="5"/>
  <c r="F585" i="5" s="1"/>
  <c r="M585" i="3"/>
  <c r="K581" i="5"/>
  <c r="F581" i="5" s="1"/>
  <c r="M581" i="3"/>
  <c r="K577" i="5"/>
  <c r="F577" i="5" s="1"/>
  <c r="M577" i="3"/>
  <c r="K573" i="5"/>
  <c r="L573" i="6" s="1"/>
  <c r="M573" i="3"/>
  <c r="K569" i="5"/>
  <c r="F569" i="5" s="1"/>
  <c r="M569" i="3"/>
  <c r="K565" i="5"/>
  <c r="L565" i="6" s="1"/>
  <c r="M565" i="3"/>
  <c r="K561" i="5"/>
  <c r="F561" i="5" s="1"/>
  <c r="M561" i="3"/>
  <c r="K557" i="5"/>
  <c r="M557" i="3"/>
  <c r="K553" i="5"/>
  <c r="F553" i="5" s="1"/>
  <c r="M553" i="3"/>
  <c r="K549" i="5"/>
  <c r="F549" i="5" s="1"/>
  <c r="M549" i="3"/>
  <c r="K545" i="5"/>
  <c r="F545" i="5" s="1"/>
  <c r="M545" i="3"/>
  <c r="K541" i="5"/>
  <c r="F541" i="5" s="1"/>
  <c r="M541" i="3"/>
  <c r="K537" i="5"/>
  <c r="F537" i="5" s="1"/>
  <c r="M537" i="3"/>
  <c r="K533" i="5"/>
  <c r="F533" i="5" s="1"/>
  <c r="M533" i="3"/>
  <c r="K529" i="5"/>
  <c r="F529" i="5" s="1"/>
  <c r="M529" i="3"/>
  <c r="K525" i="5"/>
  <c r="F525" i="5" s="1"/>
  <c r="M525" i="3"/>
  <c r="K521" i="5"/>
  <c r="F521" i="5" s="1"/>
  <c r="M521" i="3"/>
  <c r="K517" i="5"/>
  <c r="F517" i="5" s="1"/>
  <c r="M517" i="3"/>
  <c r="K513" i="5"/>
  <c r="F513" i="5" s="1"/>
  <c r="M513" i="3"/>
  <c r="K509" i="5"/>
  <c r="F509" i="5" s="1"/>
  <c r="M509" i="3"/>
  <c r="K505" i="5"/>
  <c r="F505" i="5" s="1"/>
  <c r="M505" i="3"/>
  <c r="K501" i="5"/>
  <c r="F501" i="5" s="1"/>
  <c r="M501" i="3"/>
  <c r="K497" i="5"/>
  <c r="F497" i="5" s="1"/>
  <c r="M497" i="3"/>
  <c r="K493" i="5"/>
  <c r="F493" i="5" s="1"/>
  <c r="M493" i="3"/>
  <c r="K489" i="5"/>
  <c r="F489" i="5" s="1"/>
  <c r="M489" i="3"/>
  <c r="K485" i="5"/>
  <c r="F485" i="5" s="1"/>
  <c r="M485" i="3"/>
  <c r="K473" i="5"/>
  <c r="F473" i="5" s="1"/>
  <c r="M473" i="3"/>
  <c r="K469" i="5"/>
  <c r="F469" i="5" s="1"/>
  <c r="M469" i="3"/>
  <c r="K465" i="5"/>
  <c r="F465" i="5" s="1"/>
  <c r="M465" i="3"/>
  <c r="K461" i="5"/>
  <c r="F461" i="5" s="1"/>
  <c r="M461" i="3"/>
  <c r="K457" i="5"/>
  <c r="F457" i="5" s="1"/>
  <c r="M457" i="3"/>
  <c r="K453" i="5"/>
  <c r="F453" i="5" s="1"/>
  <c r="M453" i="3"/>
  <c r="K449" i="5"/>
  <c r="F449" i="5" s="1"/>
  <c r="M449" i="3"/>
  <c r="K445" i="5"/>
  <c r="F445" i="5" s="1"/>
  <c r="M445" i="3"/>
  <c r="K441" i="5"/>
  <c r="F441" i="5" s="1"/>
  <c r="M441" i="3"/>
  <c r="K437" i="5"/>
  <c r="F437" i="5" s="1"/>
  <c r="M437" i="3"/>
  <c r="K433" i="5"/>
  <c r="F433" i="5" s="1"/>
  <c r="M433" i="3"/>
  <c r="K429" i="5"/>
  <c r="F429" i="5" s="1"/>
  <c r="M429" i="3"/>
  <c r="K425" i="5"/>
  <c r="F425" i="5" s="1"/>
  <c r="M425" i="3"/>
  <c r="K421" i="5"/>
  <c r="F421" i="5" s="1"/>
  <c r="M421" i="3"/>
  <c r="K417" i="5"/>
  <c r="F417" i="5" s="1"/>
  <c r="M417" i="3"/>
  <c r="K413" i="5"/>
  <c r="F413" i="5" s="1"/>
  <c r="M413" i="3"/>
  <c r="K409" i="5"/>
  <c r="F409" i="5" s="1"/>
  <c r="M409" i="3"/>
  <c r="K405" i="5"/>
  <c r="F405" i="5" s="1"/>
  <c r="M405" i="3"/>
  <c r="K401" i="5"/>
  <c r="F401" i="5" s="1"/>
  <c r="M401" i="3"/>
  <c r="K397" i="5"/>
  <c r="F397" i="5" s="1"/>
  <c r="M397" i="3"/>
  <c r="K393" i="5"/>
  <c r="F393" i="5" s="1"/>
  <c r="M393" i="3"/>
  <c r="K389" i="5"/>
  <c r="F389" i="5" s="1"/>
  <c r="M389" i="3"/>
  <c r="K385" i="5"/>
  <c r="F385" i="5" s="1"/>
  <c r="M385" i="3"/>
  <c r="K381" i="5"/>
  <c r="F381" i="5" s="1"/>
  <c r="M381" i="3"/>
  <c r="K377" i="5"/>
  <c r="F377" i="5" s="1"/>
  <c r="M377" i="3"/>
  <c r="K373" i="5"/>
  <c r="F373" i="5" s="1"/>
  <c r="M373" i="3"/>
  <c r="K369" i="5"/>
  <c r="F369" i="5" s="1"/>
  <c r="M369" i="3"/>
  <c r="K365" i="5"/>
  <c r="F365" i="5" s="1"/>
  <c r="M365" i="3"/>
  <c r="K361" i="5"/>
  <c r="F361" i="5" s="1"/>
  <c r="M361" i="3"/>
  <c r="K357" i="5"/>
  <c r="F357" i="5" s="1"/>
  <c r="M357" i="3"/>
  <c r="K353" i="5"/>
  <c r="F353" i="5" s="1"/>
  <c r="M353" i="3"/>
  <c r="K349" i="5"/>
  <c r="F349" i="5" s="1"/>
  <c r="M349" i="3"/>
  <c r="K345" i="5"/>
  <c r="F345" i="5" s="1"/>
  <c r="M345" i="3"/>
  <c r="K341" i="5"/>
  <c r="F341" i="5" s="1"/>
  <c r="M341" i="3"/>
  <c r="K337" i="5"/>
  <c r="F337" i="5" s="1"/>
  <c r="M337" i="3"/>
  <c r="K333" i="5"/>
  <c r="F333" i="5" s="1"/>
  <c r="M333" i="3"/>
  <c r="K329" i="5"/>
  <c r="F329" i="5" s="1"/>
  <c r="M329" i="3"/>
  <c r="K325" i="5"/>
  <c r="M325" i="3"/>
  <c r="K321" i="5"/>
  <c r="F321" i="5" s="1"/>
  <c r="M321" i="3"/>
  <c r="K317" i="5"/>
  <c r="F317" i="5" s="1"/>
  <c r="M317" i="3"/>
  <c r="K313" i="5"/>
  <c r="F313" i="5" s="1"/>
  <c r="M313" i="3"/>
  <c r="K309" i="5"/>
  <c r="F309" i="5" s="1"/>
  <c r="M309" i="3"/>
  <c r="K305" i="5"/>
  <c r="F305" i="5" s="1"/>
  <c r="M305" i="3"/>
  <c r="K301" i="5"/>
  <c r="F301" i="5" s="1"/>
  <c r="M301" i="3"/>
  <c r="K297" i="5"/>
  <c r="F297" i="5" s="1"/>
  <c r="M297" i="3"/>
  <c r="K293" i="5"/>
  <c r="M293" i="3"/>
  <c r="K285" i="5"/>
  <c r="F285" i="5" s="1"/>
  <c r="M285" i="3"/>
  <c r="K281" i="5"/>
  <c r="M281" i="3"/>
  <c r="K277" i="5"/>
  <c r="F277" i="5" s="1"/>
  <c r="M277" i="3"/>
  <c r="K273" i="5"/>
  <c r="M273" i="3"/>
  <c r="K269" i="5"/>
  <c r="F269" i="5" s="1"/>
  <c r="M269" i="3"/>
  <c r="K265" i="5"/>
  <c r="F265" i="5" s="1"/>
  <c r="M265" i="3"/>
  <c r="K261" i="5"/>
  <c r="F261" i="5" s="1"/>
  <c r="M261" i="3"/>
  <c r="K257" i="5"/>
  <c r="F257" i="5" s="1"/>
  <c r="M257" i="3"/>
  <c r="K253" i="5"/>
  <c r="F253" i="5" s="1"/>
  <c r="M253" i="3"/>
  <c r="K249" i="5"/>
  <c r="F249" i="5" s="1"/>
  <c r="M249" i="3"/>
  <c r="K245" i="5"/>
  <c r="F245" i="5" s="1"/>
  <c r="M245" i="3"/>
  <c r="K241" i="5"/>
  <c r="F241" i="5" s="1"/>
  <c r="M241" i="3"/>
  <c r="K233" i="5"/>
  <c r="M233" i="3"/>
  <c r="K229" i="5"/>
  <c r="F229" i="5" s="1"/>
  <c r="M229" i="3"/>
  <c r="K225" i="5"/>
  <c r="F225" i="5" s="1"/>
  <c r="M225" i="3"/>
  <c r="K217" i="5"/>
  <c r="F217" i="5" s="1"/>
  <c r="M217" i="3"/>
  <c r="K213" i="5"/>
  <c r="F213" i="5" s="1"/>
  <c r="M213" i="3"/>
  <c r="K209" i="5"/>
  <c r="M209" i="3"/>
  <c r="K205" i="5"/>
  <c r="F205" i="5" s="1"/>
  <c r="M205" i="3"/>
  <c r="K201" i="5"/>
  <c r="F201" i="5" s="1"/>
  <c r="M201" i="3"/>
  <c r="K197" i="5"/>
  <c r="F197" i="5" s="1"/>
  <c r="M197" i="3"/>
  <c r="K193" i="5"/>
  <c r="F193" i="5" s="1"/>
  <c r="M193" i="3"/>
  <c r="K189" i="5"/>
  <c r="M189" i="3"/>
  <c r="K185" i="5"/>
  <c r="F185" i="5" s="1"/>
  <c r="M185" i="3"/>
  <c r="K181" i="5"/>
  <c r="F181" i="5" s="1"/>
  <c r="M181" i="3"/>
  <c r="K177" i="5"/>
  <c r="F177" i="5" s="1"/>
  <c r="M177" i="3"/>
  <c r="K173" i="5"/>
  <c r="L173" i="6" s="1"/>
  <c r="M173" i="3"/>
  <c r="K169" i="5"/>
  <c r="F169" i="5" s="1"/>
  <c r="M169" i="3"/>
  <c r="K165" i="5"/>
  <c r="F165" i="5" s="1"/>
  <c r="M165" i="3"/>
  <c r="K161" i="5"/>
  <c r="F161" i="5" s="1"/>
  <c r="M161" i="3"/>
  <c r="K157" i="5"/>
  <c r="F157" i="5" s="1"/>
  <c r="M157" i="3"/>
  <c r="K153" i="5"/>
  <c r="F153" i="5" s="1"/>
  <c r="M153" i="3"/>
  <c r="K149" i="5"/>
  <c r="F149" i="5" s="1"/>
  <c r="M149" i="3"/>
  <c r="K145" i="5"/>
  <c r="F145" i="5" s="1"/>
  <c r="M145" i="3"/>
  <c r="K141" i="5"/>
  <c r="L141" i="6" s="1"/>
  <c r="M141" i="3"/>
  <c r="K137" i="5"/>
  <c r="F137" i="5" s="1"/>
  <c r="M137" i="3"/>
  <c r="K133" i="5"/>
  <c r="M133" i="3"/>
  <c r="K129" i="5"/>
  <c r="F129" i="5" s="1"/>
  <c r="M129" i="3"/>
  <c r="K125" i="5"/>
  <c r="F125" i="5" s="1"/>
  <c r="M125" i="3"/>
  <c r="K121" i="5"/>
  <c r="M121" i="3"/>
  <c r="K117" i="5"/>
  <c r="F117" i="5" s="1"/>
  <c r="M117" i="3"/>
  <c r="K113" i="5"/>
  <c r="F113" i="5" s="1"/>
  <c r="M113" i="3"/>
  <c r="K109" i="5"/>
  <c r="F109" i="5" s="1"/>
  <c r="M109" i="3"/>
  <c r="M105" i="3"/>
  <c r="K101" i="5"/>
  <c r="M101" i="3"/>
  <c r="M97" i="3"/>
  <c r="K93" i="5"/>
  <c r="L93" i="6" s="1"/>
  <c r="M93" i="3"/>
  <c r="M89" i="3"/>
  <c r="K85" i="5"/>
  <c r="F85" i="5" s="1"/>
  <c r="M85" i="3"/>
  <c r="M81" i="3"/>
  <c r="K77" i="5"/>
  <c r="L77" i="6" s="1"/>
  <c r="M77" i="3"/>
  <c r="M73" i="3"/>
  <c r="K69" i="5"/>
  <c r="F69" i="5" s="1"/>
  <c r="M69" i="3"/>
  <c r="M65" i="3"/>
  <c r="K61" i="5"/>
  <c r="M61" i="3"/>
  <c r="M57" i="3"/>
  <c r="K53" i="5"/>
  <c r="M53" i="3"/>
  <c r="M49" i="3"/>
  <c r="K45" i="5"/>
  <c r="L45" i="6" s="1"/>
  <c r="M45" i="3"/>
  <c r="M41" i="3"/>
  <c r="K37" i="5"/>
  <c r="M37" i="3"/>
  <c r="M33" i="3"/>
  <c r="K29" i="5"/>
  <c r="M29" i="3"/>
  <c r="M25" i="3"/>
  <c r="K21" i="5"/>
  <c r="L21" i="6" s="1"/>
  <c r="M21" i="3"/>
  <c r="M16" i="3"/>
  <c r="M12" i="3"/>
  <c r="K999" i="5"/>
  <c r="F999" i="5" s="1"/>
  <c r="M999" i="3"/>
  <c r="K987" i="5"/>
  <c r="F987" i="5" s="1"/>
  <c r="M987" i="3"/>
  <c r="K975" i="5"/>
  <c r="M975" i="3"/>
  <c r="K971" i="5"/>
  <c r="M971" i="3"/>
  <c r="K959" i="5"/>
  <c r="M959" i="3"/>
  <c r="K947" i="5"/>
  <c r="F947" i="5" s="1"/>
  <c r="M947" i="3"/>
  <c r="K931" i="5"/>
  <c r="F931" i="5" s="1"/>
  <c r="M931" i="3"/>
  <c r="K919" i="5"/>
  <c r="L919" i="6" s="1"/>
  <c r="M919" i="3"/>
  <c r="K915" i="5"/>
  <c r="F915" i="5" s="1"/>
  <c r="M915" i="3"/>
  <c r="K903" i="5"/>
  <c r="M903" i="3"/>
  <c r="K891" i="5"/>
  <c r="M891" i="3"/>
  <c r="K883" i="5"/>
  <c r="F883" i="5" s="1"/>
  <c r="M883" i="3"/>
  <c r="K1002" i="5"/>
  <c r="F1002" i="5" s="1"/>
  <c r="M1002" i="3"/>
  <c r="K1004" i="5"/>
  <c r="F1004" i="5" s="1"/>
  <c r="M1004" i="3"/>
  <c r="K1000" i="5"/>
  <c r="M1000" i="3"/>
  <c r="K996" i="5"/>
  <c r="M996" i="3"/>
  <c r="K992" i="5"/>
  <c r="F992" i="5" s="1"/>
  <c r="M992" i="3"/>
  <c r="K988" i="5"/>
  <c r="M988" i="3"/>
  <c r="K984" i="5"/>
  <c r="F984" i="5" s="1"/>
  <c r="M984" i="3"/>
  <c r="K980" i="5"/>
  <c r="F980" i="5" s="1"/>
  <c r="M980" i="3"/>
  <c r="K976" i="5"/>
  <c r="M976" i="3"/>
  <c r="K972" i="5"/>
  <c r="M972" i="3"/>
  <c r="K968" i="5"/>
  <c r="M968" i="3"/>
  <c r="K964" i="5"/>
  <c r="F964" i="5" s="1"/>
  <c r="M964" i="3"/>
  <c r="K960" i="5"/>
  <c r="M960" i="3"/>
  <c r="K956" i="5"/>
  <c r="F956" i="5" s="1"/>
  <c r="M956" i="3"/>
  <c r="K952" i="5"/>
  <c r="F952" i="5" s="1"/>
  <c r="M952" i="3"/>
  <c r="K948" i="5"/>
  <c r="M948" i="3"/>
  <c r="K944" i="5"/>
  <c r="F944" i="5" s="1"/>
  <c r="M944" i="3"/>
  <c r="K940" i="5"/>
  <c r="M940" i="3"/>
  <c r="K936" i="5"/>
  <c r="M936" i="3"/>
  <c r="K932" i="5"/>
  <c r="F932" i="5" s="1"/>
  <c r="M932" i="3"/>
  <c r="K928" i="5"/>
  <c r="F928" i="5" s="1"/>
  <c r="M928" i="3"/>
  <c r="K924" i="5"/>
  <c r="L924" i="6" s="1"/>
  <c r="M924" i="3"/>
  <c r="K920" i="5"/>
  <c r="F920" i="5" s="1"/>
  <c r="M920" i="3"/>
  <c r="K912" i="5"/>
  <c r="M912" i="3"/>
  <c r="K908" i="5"/>
  <c r="M908" i="3"/>
  <c r="K904" i="5"/>
  <c r="F904" i="5" s="1"/>
  <c r="M904" i="3"/>
  <c r="K900" i="5"/>
  <c r="L900" i="6" s="1"/>
  <c r="M900" i="3"/>
  <c r="K896" i="5"/>
  <c r="M896" i="3"/>
  <c r="K892" i="5"/>
  <c r="F892" i="5" s="1"/>
  <c r="M892" i="3"/>
  <c r="K888" i="5"/>
  <c r="L888" i="6" s="1"/>
  <c r="M888" i="3"/>
  <c r="K880" i="5"/>
  <c r="F880" i="5" s="1"/>
  <c r="M880" i="3"/>
  <c r="K872" i="5"/>
  <c r="M872" i="3"/>
  <c r="K868" i="5"/>
  <c r="M868" i="3"/>
  <c r="K864" i="5"/>
  <c r="M864" i="3"/>
  <c r="K860" i="5"/>
  <c r="L860" i="6" s="1"/>
  <c r="M860" i="3"/>
  <c r="K856" i="5"/>
  <c r="M856" i="3"/>
  <c r="K852" i="5"/>
  <c r="F852" i="5" s="1"/>
  <c r="M852" i="3"/>
  <c r="K848" i="5"/>
  <c r="L848" i="6" s="1"/>
  <c r="M848" i="3"/>
  <c r="K844" i="5"/>
  <c r="F844" i="5" s="1"/>
  <c r="M844" i="3"/>
  <c r="K840" i="5"/>
  <c r="M840" i="3"/>
  <c r="K836" i="5"/>
  <c r="L836" i="6" s="1"/>
  <c r="M836" i="3"/>
  <c r="K832" i="5"/>
  <c r="M832" i="3"/>
  <c r="K828" i="5"/>
  <c r="M828" i="3"/>
  <c r="K824" i="5"/>
  <c r="M824" i="3"/>
  <c r="K820" i="5"/>
  <c r="F820" i="5" s="1"/>
  <c r="M820" i="3"/>
  <c r="K816" i="5"/>
  <c r="F816" i="5" s="1"/>
  <c r="M816" i="3"/>
  <c r="K812" i="5"/>
  <c r="M812" i="3"/>
  <c r="K808" i="5"/>
  <c r="F808" i="5" s="1"/>
  <c r="M808" i="3"/>
  <c r="K804" i="5"/>
  <c r="M804" i="3"/>
  <c r="K800" i="5"/>
  <c r="F800" i="5" s="1"/>
  <c r="M800" i="3"/>
  <c r="K796" i="5"/>
  <c r="F796" i="5" s="1"/>
  <c r="M796" i="3"/>
  <c r="K792" i="5"/>
  <c r="M792" i="3"/>
  <c r="K788" i="5"/>
  <c r="M788" i="3"/>
  <c r="K784" i="5"/>
  <c r="M784" i="3"/>
  <c r="K780" i="5"/>
  <c r="F780" i="5" s="1"/>
  <c r="M780" i="3"/>
  <c r="K776" i="5"/>
  <c r="M776" i="3"/>
  <c r="K772" i="5"/>
  <c r="F772" i="5" s="1"/>
  <c r="M772" i="3"/>
  <c r="K768" i="5"/>
  <c r="F768" i="5" s="1"/>
  <c r="M768" i="3"/>
  <c r="K764" i="5"/>
  <c r="F764" i="5" s="1"/>
  <c r="M764" i="3"/>
  <c r="K760" i="5"/>
  <c r="F760" i="5" s="1"/>
  <c r="M760" i="3"/>
  <c r="K756" i="5"/>
  <c r="F756" i="5" s="1"/>
  <c r="M756" i="3"/>
  <c r="K752" i="5"/>
  <c r="F752" i="5" s="1"/>
  <c r="M752" i="3"/>
  <c r="K748" i="5"/>
  <c r="F748" i="5" s="1"/>
  <c r="M748" i="3"/>
  <c r="K744" i="5"/>
  <c r="F744" i="5" s="1"/>
  <c r="M744" i="3"/>
  <c r="K740" i="5"/>
  <c r="F740" i="5" s="1"/>
  <c r="M740" i="3"/>
  <c r="K736" i="5"/>
  <c r="F736" i="5" s="1"/>
  <c r="M736" i="3"/>
  <c r="K732" i="5"/>
  <c r="F732" i="5" s="1"/>
  <c r="M732" i="3"/>
  <c r="K728" i="5"/>
  <c r="F728" i="5" s="1"/>
  <c r="M728" i="3"/>
  <c r="K724" i="5"/>
  <c r="F724" i="5" s="1"/>
  <c r="M724" i="3"/>
  <c r="K720" i="5"/>
  <c r="F720" i="5" s="1"/>
  <c r="M720" i="3"/>
  <c r="K716" i="5"/>
  <c r="F716" i="5" s="1"/>
  <c r="M716" i="3"/>
  <c r="K712" i="5"/>
  <c r="F712" i="5" s="1"/>
  <c r="M712" i="3"/>
  <c r="K708" i="5"/>
  <c r="F708" i="5" s="1"/>
  <c r="M708" i="3"/>
  <c r="K704" i="5"/>
  <c r="M704" i="3"/>
  <c r="K700" i="5"/>
  <c r="F700" i="5" s="1"/>
  <c r="M700" i="3"/>
  <c r="K696" i="5"/>
  <c r="M696" i="3"/>
  <c r="K692" i="5"/>
  <c r="F692" i="5" s="1"/>
  <c r="M692" i="3"/>
  <c r="K688" i="5"/>
  <c r="M688" i="3"/>
  <c r="K684" i="5"/>
  <c r="F684" i="5" s="1"/>
  <c r="M684" i="3"/>
  <c r="K680" i="5"/>
  <c r="F680" i="5" s="1"/>
  <c r="M680" i="3"/>
  <c r="K676" i="5"/>
  <c r="F676" i="5" s="1"/>
  <c r="M676" i="3"/>
  <c r="K672" i="5"/>
  <c r="F672" i="5" s="1"/>
  <c r="M672" i="3"/>
  <c r="K668" i="5"/>
  <c r="F668" i="5" s="1"/>
  <c r="M668" i="3"/>
  <c r="K664" i="5"/>
  <c r="L664" i="6" s="1"/>
  <c r="M664" i="3"/>
  <c r="K660" i="5"/>
  <c r="M660" i="3"/>
  <c r="K656" i="5"/>
  <c r="F656" i="5" s="1"/>
  <c r="M656" i="3"/>
  <c r="K652" i="5"/>
  <c r="M652" i="3"/>
  <c r="K648" i="5"/>
  <c r="M648" i="3"/>
  <c r="K644" i="5"/>
  <c r="M644" i="3"/>
  <c r="K640" i="5"/>
  <c r="M640" i="3"/>
  <c r="K636" i="5"/>
  <c r="L636" i="6" s="1"/>
  <c r="M636" i="3"/>
  <c r="K632" i="5"/>
  <c r="M632" i="3"/>
  <c r="K628" i="5"/>
  <c r="F628" i="5" s="1"/>
  <c r="M628" i="3"/>
  <c r="K624" i="5"/>
  <c r="F624" i="5" s="1"/>
  <c r="M624" i="3"/>
  <c r="K620" i="5"/>
  <c r="F620" i="5" s="1"/>
  <c r="M620" i="3"/>
  <c r="K616" i="5"/>
  <c r="F616" i="5" s="1"/>
  <c r="M616" i="3"/>
  <c r="K612" i="5"/>
  <c r="F612" i="5" s="1"/>
  <c r="M612" i="3"/>
  <c r="K608" i="5"/>
  <c r="M608" i="3"/>
  <c r="K604" i="5"/>
  <c r="F604" i="5" s="1"/>
  <c r="M604" i="3"/>
  <c r="K600" i="5"/>
  <c r="F600" i="5" s="1"/>
  <c r="M600" i="3"/>
  <c r="K596" i="5"/>
  <c r="F596" i="5" s="1"/>
  <c r="M596" i="3"/>
  <c r="K592" i="5"/>
  <c r="M592" i="3"/>
  <c r="K588" i="5"/>
  <c r="F588" i="5" s="1"/>
  <c r="M588" i="3"/>
  <c r="K584" i="5"/>
  <c r="L584" i="6" s="1"/>
  <c r="M584" i="3"/>
  <c r="K580" i="5"/>
  <c r="M580" i="3"/>
  <c r="K576" i="5"/>
  <c r="M576" i="3"/>
  <c r="K572" i="5"/>
  <c r="M572" i="3"/>
  <c r="K568" i="5"/>
  <c r="M568" i="3"/>
  <c r="K564" i="5"/>
  <c r="M564" i="3"/>
  <c r="K560" i="5"/>
  <c r="F560" i="5" s="1"/>
  <c r="M560" i="3"/>
  <c r="K556" i="5"/>
  <c r="F556" i="5" s="1"/>
  <c r="M556" i="3"/>
  <c r="K552" i="5"/>
  <c r="F552" i="5" s="1"/>
  <c r="M552" i="3"/>
  <c r="K548" i="5"/>
  <c r="F548" i="5" s="1"/>
  <c r="M548" i="3"/>
  <c r="K544" i="5"/>
  <c r="L544" i="6" s="1"/>
  <c r="M544" i="3"/>
  <c r="K540" i="5"/>
  <c r="F540" i="5" s="1"/>
  <c r="M540" i="3"/>
  <c r="K536" i="5"/>
  <c r="F536" i="5" s="1"/>
  <c r="M536" i="3"/>
  <c r="K532" i="5"/>
  <c r="F532" i="5" s="1"/>
  <c r="M532" i="3"/>
  <c r="K528" i="5"/>
  <c r="M528" i="3"/>
  <c r="K524" i="5"/>
  <c r="F524" i="5" s="1"/>
  <c r="M524" i="3"/>
  <c r="K520" i="5"/>
  <c r="M520" i="3"/>
  <c r="K516" i="5"/>
  <c r="F516" i="5" s="1"/>
  <c r="M516" i="3"/>
  <c r="K512" i="5"/>
  <c r="F512" i="5" s="1"/>
  <c r="M512" i="3"/>
  <c r="K508" i="5"/>
  <c r="L508" i="6" s="1"/>
  <c r="M508" i="3"/>
  <c r="K504" i="5"/>
  <c r="L504" i="6" s="1"/>
  <c r="M504" i="3"/>
  <c r="K500" i="5"/>
  <c r="F500" i="5" s="1"/>
  <c r="M500" i="3"/>
  <c r="K496" i="5"/>
  <c r="F496" i="5" s="1"/>
  <c r="M496" i="3"/>
  <c r="K492" i="5"/>
  <c r="M492" i="3"/>
  <c r="K488" i="5"/>
  <c r="F488" i="5" s="1"/>
  <c r="M488" i="3"/>
  <c r="K484" i="5"/>
  <c r="F484" i="5" s="1"/>
  <c r="M484" i="3"/>
  <c r="K472" i="5"/>
  <c r="F472" i="5" s="1"/>
  <c r="M472" i="3"/>
  <c r="K468" i="5"/>
  <c r="M468" i="3"/>
  <c r="K464" i="5"/>
  <c r="F464" i="5" s="1"/>
  <c r="M464" i="3"/>
  <c r="K460" i="5"/>
  <c r="F460" i="5" s="1"/>
  <c r="M460" i="3"/>
  <c r="K456" i="5"/>
  <c r="F456" i="5" s="1"/>
  <c r="M456" i="3"/>
  <c r="K452" i="5"/>
  <c r="F452" i="5" s="1"/>
  <c r="M452" i="3"/>
  <c r="K448" i="5"/>
  <c r="F448" i="5" s="1"/>
  <c r="M448" i="3"/>
  <c r="K444" i="5"/>
  <c r="F444" i="5" s="1"/>
  <c r="M444" i="3"/>
  <c r="K440" i="5"/>
  <c r="F440" i="5" s="1"/>
  <c r="M440" i="3"/>
  <c r="K436" i="5"/>
  <c r="F436" i="5" s="1"/>
  <c r="M436" i="3"/>
  <c r="K432" i="5"/>
  <c r="F432" i="5" s="1"/>
  <c r="M432" i="3"/>
  <c r="K428" i="5"/>
  <c r="F428" i="5" s="1"/>
  <c r="M428" i="3"/>
  <c r="K424" i="5"/>
  <c r="F424" i="5" s="1"/>
  <c r="M424" i="3"/>
  <c r="K420" i="5"/>
  <c r="F420" i="5" s="1"/>
  <c r="M420" i="3"/>
  <c r="K416" i="5"/>
  <c r="F416" i="5" s="1"/>
  <c r="M416" i="3"/>
  <c r="K412" i="5"/>
  <c r="F412" i="5" s="1"/>
  <c r="M412" i="3"/>
  <c r="K408" i="5"/>
  <c r="F408" i="5" s="1"/>
  <c r="M408" i="3"/>
  <c r="K404" i="5"/>
  <c r="F404" i="5" s="1"/>
  <c r="M404" i="3"/>
  <c r="K400" i="5"/>
  <c r="F400" i="5" s="1"/>
  <c r="M400" i="3"/>
  <c r="K396" i="5"/>
  <c r="F396" i="5" s="1"/>
  <c r="M396" i="3"/>
  <c r="K392" i="5"/>
  <c r="F392" i="5" s="1"/>
  <c r="M392" i="3"/>
  <c r="K388" i="5"/>
  <c r="F388" i="5" s="1"/>
  <c r="M388" i="3"/>
  <c r="K384" i="5"/>
  <c r="F384" i="5" s="1"/>
  <c r="M384" i="3"/>
  <c r="K380" i="5"/>
  <c r="F380" i="5" s="1"/>
  <c r="M380" i="3"/>
  <c r="K376" i="5"/>
  <c r="M376" i="3"/>
  <c r="K368" i="5"/>
  <c r="M368" i="3"/>
  <c r="K364" i="5"/>
  <c r="F364" i="5" s="1"/>
  <c r="M364" i="3"/>
  <c r="K360" i="5"/>
  <c r="M360" i="3"/>
  <c r="K356" i="5"/>
  <c r="L356" i="6" s="1"/>
  <c r="M356" i="3"/>
  <c r="K352" i="5"/>
  <c r="L352" i="6" s="1"/>
  <c r="M352" i="3"/>
  <c r="K348" i="5"/>
  <c r="F348" i="5" s="1"/>
  <c r="M348" i="3"/>
  <c r="K344" i="5"/>
  <c r="M344" i="3"/>
  <c r="K340" i="5"/>
  <c r="L340" i="6" s="1"/>
  <c r="M340" i="3"/>
  <c r="K336" i="5"/>
  <c r="L336" i="6" s="1"/>
  <c r="M336" i="3"/>
  <c r="K332" i="5"/>
  <c r="F332" i="5" s="1"/>
  <c r="M332" i="3"/>
  <c r="K328" i="5"/>
  <c r="F328" i="5" s="1"/>
  <c r="M328" i="3"/>
  <c r="K324" i="5"/>
  <c r="F324" i="5" s="1"/>
  <c r="M324" i="3"/>
  <c r="K320" i="5"/>
  <c r="L320" i="6" s="1"/>
  <c r="M320" i="3"/>
  <c r="K316" i="5"/>
  <c r="F316" i="5" s="1"/>
  <c r="M316" i="3"/>
  <c r="K312" i="5"/>
  <c r="F312" i="5" s="1"/>
  <c r="M312" i="3"/>
  <c r="K308" i="5"/>
  <c r="F308" i="5" s="1"/>
  <c r="M308" i="3"/>
  <c r="K304" i="5"/>
  <c r="F304" i="5" s="1"/>
  <c r="M304" i="3"/>
  <c r="K300" i="5"/>
  <c r="F300" i="5" s="1"/>
  <c r="M300" i="3"/>
  <c r="K296" i="5"/>
  <c r="M296" i="3"/>
  <c r="K292" i="5"/>
  <c r="L292" i="6" s="1"/>
  <c r="M292" i="3"/>
  <c r="K284" i="5"/>
  <c r="M284" i="3"/>
  <c r="K280" i="5"/>
  <c r="F280" i="5" s="1"/>
  <c r="M280" i="3"/>
  <c r="K276" i="5"/>
  <c r="M276" i="3"/>
  <c r="K272" i="5"/>
  <c r="L272" i="6" s="1"/>
  <c r="M272" i="3"/>
  <c r="K268" i="5"/>
  <c r="F268" i="5" s="1"/>
  <c r="M268" i="3"/>
  <c r="K264" i="5"/>
  <c r="F264" i="5" s="1"/>
  <c r="M264" i="3"/>
  <c r="K260" i="5"/>
  <c r="F260" i="5" s="1"/>
  <c r="M260" i="3"/>
  <c r="K256" i="5"/>
  <c r="F256" i="5" s="1"/>
  <c r="M256" i="3"/>
  <c r="K252" i="5"/>
  <c r="F252" i="5" s="1"/>
  <c r="M252" i="3"/>
  <c r="K248" i="5"/>
  <c r="M248" i="3"/>
  <c r="K244" i="5"/>
  <c r="F244" i="5" s="1"/>
  <c r="M244" i="3"/>
  <c r="K240" i="5"/>
  <c r="F240" i="5" s="1"/>
  <c r="M240" i="3"/>
  <c r="K236" i="5"/>
  <c r="F236" i="5" s="1"/>
  <c r="M236" i="3"/>
  <c r="K232" i="5"/>
  <c r="F232" i="5" s="1"/>
  <c r="M232" i="3"/>
  <c r="K228" i="5"/>
  <c r="F228" i="5" s="1"/>
  <c r="M228" i="3"/>
  <c r="K224" i="5"/>
  <c r="F224" i="5" s="1"/>
  <c r="M224" i="3"/>
  <c r="K220" i="5"/>
  <c r="F220" i="5" s="1"/>
  <c r="M220" i="3"/>
  <c r="K216" i="5"/>
  <c r="M216" i="3"/>
  <c r="K212" i="5"/>
  <c r="F212" i="5" s="1"/>
  <c r="M212" i="3"/>
  <c r="K208" i="5"/>
  <c r="F208" i="5" s="1"/>
  <c r="M208" i="3"/>
  <c r="K204" i="5"/>
  <c r="F204" i="5" s="1"/>
  <c r="M204" i="3"/>
  <c r="K200" i="5"/>
  <c r="F200" i="5" s="1"/>
  <c r="M200" i="3"/>
  <c r="K196" i="5"/>
  <c r="F196" i="5" s="1"/>
  <c r="M196" i="3"/>
  <c r="K192" i="5"/>
  <c r="F192" i="5" s="1"/>
  <c r="M192" i="3"/>
  <c r="K188" i="5"/>
  <c r="F188" i="5" s="1"/>
  <c r="M188" i="3"/>
  <c r="K184" i="5"/>
  <c r="F184" i="5" s="1"/>
  <c r="M184" i="3"/>
  <c r="K180" i="5"/>
  <c r="F180" i="5" s="1"/>
  <c r="M180" i="3"/>
  <c r="K176" i="5"/>
  <c r="F176" i="5" s="1"/>
  <c r="M176" i="3"/>
  <c r="K172" i="5"/>
  <c r="F172" i="5" s="1"/>
  <c r="M172" i="3"/>
  <c r="K168" i="5"/>
  <c r="F168" i="5" s="1"/>
  <c r="M168" i="3"/>
  <c r="K164" i="5"/>
  <c r="F164" i="5" s="1"/>
  <c r="M164" i="3"/>
  <c r="K160" i="5"/>
  <c r="F160" i="5" s="1"/>
  <c r="M160" i="3"/>
  <c r="K156" i="5"/>
  <c r="F156" i="5" s="1"/>
  <c r="M156" i="3"/>
  <c r="K152" i="5"/>
  <c r="F152" i="5" s="1"/>
  <c r="M152" i="3"/>
  <c r="K148" i="5"/>
  <c r="M148" i="3"/>
  <c r="K144" i="5"/>
  <c r="F144" i="5" s="1"/>
  <c r="M144" i="3"/>
  <c r="K140" i="5"/>
  <c r="F140" i="5" s="1"/>
  <c r="M140" i="3"/>
  <c r="K136" i="5"/>
  <c r="F136" i="5" s="1"/>
  <c r="M136" i="3"/>
  <c r="K132" i="5"/>
  <c r="F132" i="5" s="1"/>
  <c r="M132" i="3"/>
  <c r="K128" i="5"/>
  <c r="M128" i="3"/>
  <c r="K124" i="5"/>
  <c r="M124" i="3"/>
  <c r="K120" i="5"/>
  <c r="F120" i="5" s="1"/>
  <c r="M120" i="3"/>
  <c r="K116" i="5"/>
  <c r="F116" i="5" s="1"/>
  <c r="M116" i="3"/>
  <c r="K112" i="5"/>
  <c r="F112" i="5" s="1"/>
  <c r="M112" i="3"/>
  <c r="K108" i="5"/>
  <c r="F108" i="5" s="1"/>
  <c r="M108" i="3"/>
  <c r="K104" i="5"/>
  <c r="L104" i="6" s="1"/>
  <c r="M104" i="3"/>
  <c r="K100" i="5"/>
  <c r="F100" i="5" s="1"/>
  <c r="M100" i="3"/>
  <c r="K96" i="5"/>
  <c r="F96" i="5" s="1"/>
  <c r="M96" i="3"/>
  <c r="M92" i="3"/>
  <c r="K88" i="5"/>
  <c r="L88" i="6" s="1"/>
  <c r="M88" i="3"/>
  <c r="K84" i="5"/>
  <c r="L84" i="6" s="1"/>
  <c r="M84" i="3"/>
  <c r="K80" i="5"/>
  <c r="F80" i="5" s="1"/>
  <c r="M80" i="3"/>
  <c r="K76" i="5"/>
  <c r="F76" i="5" s="1"/>
  <c r="M76" i="3"/>
  <c r="K72" i="5"/>
  <c r="F72" i="5" s="1"/>
  <c r="M72" i="3"/>
  <c r="K68" i="5"/>
  <c r="F68" i="5" s="1"/>
  <c r="M68" i="3"/>
  <c r="K64" i="5"/>
  <c r="F64" i="5" s="1"/>
  <c r="M64" i="3"/>
  <c r="K60" i="5"/>
  <c r="L60" i="6" s="1"/>
  <c r="M60" i="3"/>
  <c r="K56" i="5"/>
  <c r="L56" i="6" s="1"/>
  <c r="M56" i="3"/>
  <c r="K52" i="5"/>
  <c r="F52" i="5" s="1"/>
  <c r="M52" i="3"/>
  <c r="K48" i="5"/>
  <c r="M48" i="3"/>
  <c r="K44" i="5"/>
  <c r="F44" i="5" s="1"/>
  <c r="M44" i="3"/>
  <c r="K40" i="5"/>
  <c r="M40" i="3"/>
  <c r="K36" i="5"/>
  <c r="F36" i="5" s="1"/>
  <c r="M36" i="3"/>
  <c r="K32" i="5"/>
  <c r="L32" i="6" s="1"/>
  <c r="M32" i="3"/>
  <c r="M28" i="3"/>
  <c r="K24" i="5"/>
  <c r="F24" i="5" s="1"/>
  <c r="M24" i="3"/>
  <c r="K20" i="5"/>
  <c r="F20" i="5" s="1"/>
  <c r="M20" i="3"/>
  <c r="K17" i="5"/>
  <c r="F17" i="5" s="1"/>
  <c r="M17" i="3"/>
  <c r="K13" i="5"/>
  <c r="M13" i="3"/>
  <c r="M9" i="3"/>
  <c r="K951" i="5"/>
  <c r="K943" i="5"/>
  <c r="K935" i="5"/>
  <c r="K477" i="5"/>
  <c r="K479" i="5"/>
  <c r="K889" i="5"/>
  <c r="K481" i="5"/>
  <c r="K478" i="5"/>
  <c r="F478" i="5" s="1"/>
  <c r="K930" i="5"/>
  <c r="K916" i="5"/>
  <c r="K884" i="5"/>
  <c r="K876" i="5"/>
  <c r="K480" i="5"/>
  <c r="K372" i="5"/>
  <c r="L372" i="6" s="1"/>
  <c r="K235" i="5"/>
  <c r="K219" i="5"/>
  <c r="K290" i="5"/>
  <c r="K288" i="5"/>
  <c r="K286" i="5"/>
  <c r="K237" i="5"/>
  <c r="K221" i="5"/>
  <c r="K289" i="5"/>
  <c r="K287" i="5"/>
  <c r="K867" i="5"/>
  <c r="K542" i="5"/>
  <c r="K518" i="5"/>
  <c r="F518" i="5" s="1"/>
  <c r="K476" i="5"/>
  <c r="F476" i="5" s="1"/>
  <c r="K255" i="5"/>
  <c r="F255" i="5" s="1"/>
  <c r="K251" i="5"/>
  <c r="F251" i="5" s="1"/>
  <c r="K622" i="5"/>
  <c r="F622" i="5" s="1"/>
  <c r="K263" i="5"/>
  <c r="F263" i="5" s="1"/>
  <c r="K875" i="5"/>
  <c r="F875" i="5" s="1"/>
  <c r="K871" i="5"/>
  <c r="F871" i="5" s="1"/>
  <c r="K639" i="5"/>
  <c r="F639" i="5" s="1"/>
  <c r="P18" i="3"/>
  <c r="P17" i="3"/>
  <c r="P14" i="3"/>
  <c r="P13" i="3"/>
  <c r="K933" i="5"/>
  <c r="L933" i="6" s="1"/>
  <c r="K894" i="5"/>
  <c r="F894" i="5" s="1"/>
  <c r="K835" i="5"/>
  <c r="K825" i="5"/>
  <c r="K143" i="5"/>
  <c r="K954" i="5"/>
  <c r="F954" i="5" s="1"/>
  <c r="K863" i="5"/>
  <c r="K859" i="5"/>
  <c r="K855" i="5"/>
  <c r="K851" i="5"/>
  <c r="K847" i="5"/>
  <c r="K843" i="5"/>
  <c r="K839" i="5"/>
  <c r="K918" i="5"/>
  <c r="K831" i="5"/>
  <c r="L831" i="6" s="1"/>
  <c r="K674" i="5"/>
  <c r="F674" i="5" s="1"/>
  <c r="K643" i="5"/>
  <c r="F643" i="5" s="1"/>
  <c r="K203" i="5"/>
  <c r="F203" i="5" s="1"/>
  <c r="P9" i="3"/>
  <c r="P15" i="3"/>
  <c r="P11" i="3"/>
  <c r="P16" i="3"/>
  <c r="P12" i="3"/>
  <c r="P10" i="3"/>
  <c r="J12" i="4"/>
  <c r="J13" i="4"/>
  <c r="J14" i="4"/>
  <c r="J15" i="4"/>
  <c r="I16" i="4"/>
  <c r="J16" i="4"/>
  <c r="I17" i="4"/>
  <c r="J17" i="4"/>
  <c r="I18" i="4"/>
  <c r="J18" i="4"/>
  <c r="I19" i="4"/>
  <c r="J19" i="4"/>
  <c r="I20" i="4"/>
  <c r="J20" i="4"/>
  <c r="I21" i="4"/>
  <c r="J21" i="4"/>
  <c r="I22" i="4"/>
  <c r="J22" i="4"/>
  <c r="I23" i="4"/>
  <c r="J23" i="4"/>
  <c r="I24" i="4"/>
  <c r="J24" i="4"/>
  <c r="I25" i="4"/>
  <c r="J25" i="4"/>
  <c r="I26" i="4"/>
  <c r="J26" i="4"/>
  <c r="I27" i="4"/>
  <c r="J27" i="4"/>
  <c r="I28" i="4"/>
  <c r="J28" i="4"/>
  <c r="I29" i="4"/>
  <c r="J29" i="4"/>
  <c r="I30" i="4"/>
  <c r="J30" i="4"/>
  <c r="I31" i="4"/>
  <c r="J31" i="4"/>
  <c r="I32" i="4"/>
  <c r="J32" i="4"/>
  <c r="I33" i="4"/>
  <c r="J33" i="4"/>
  <c r="I34" i="4"/>
  <c r="J34" i="4"/>
  <c r="I35" i="4"/>
  <c r="J35" i="4"/>
  <c r="I36" i="4"/>
  <c r="J36" i="4"/>
  <c r="I37" i="4"/>
  <c r="J37" i="4"/>
  <c r="I38" i="4"/>
  <c r="J38" i="4"/>
  <c r="I39" i="4"/>
  <c r="J39" i="4"/>
  <c r="I40" i="4"/>
  <c r="J40" i="4"/>
  <c r="I41" i="4"/>
  <c r="J41" i="4"/>
  <c r="I42" i="4"/>
  <c r="J42" i="4"/>
  <c r="I43" i="4"/>
  <c r="J43" i="4"/>
  <c r="I44" i="4"/>
  <c r="J44" i="4"/>
  <c r="I45" i="4"/>
  <c r="J45" i="4"/>
  <c r="I46" i="4"/>
  <c r="J46" i="4"/>
  <c r="I47" i="4"/>
  <c r="J47" i="4"/>
  <c r="I48" i="4"/>
  <c r="J48" i="4"/>
  <c r="I49" i="4"/>
  <c r="J49" i="4"/>
  <c r="I50" i="4"/>
  <c r="J50" i="4"/>
  <c r="I51" i="4"/>
  <c r="J51" i="4"/>
  <c r="I52" i="4"/>
  <c r="J52" i="4"/>
  <c r="I53" i="4"/>
  <c r="J53" i="4"/>
  <c r="I54" i="4"/>
  <c r="J54" i="4"/>
  <c r="I55" i="4"/>
  <c r="J55" i="4"/>
  <c r="I56" i="4"/>
  <c r="J56" i="4"/>
  <c r="I57" i="4"/>
  <c r="J57" i="4"/>
  <c r="I58" i="4"/>
  <c r="J58" i="4"/>
  <c r="I59" i="4"/>
  <c r="J59" i="4"/>
  <c r="I60" i="4"/>
  <c r="J60" i="4"/>
  <c r="I61" i="4"/>
  <c r="J61" i="4"/>
  <c r="I62" i="4"/>
  <c r="J62" i="4"/>
  <c r="I63" i="4"/>
  <c r="J63" i="4"/>
  <c r="I64" i="4"/>
  <c r="J64" i="4"/>
  <c r="I65" i="4"/>
  <c r="J65" i="4"/>
  <c r="I66" i="4"/>
  <c r="J66" i="4"/>
  <c r="I67" i="4"/>
  <c r="J67" i="4"/>
  <c r="I68" i="4"/>
  <c r="J68" i="4"/>
  <c r="I69" i="4"/>
  <c r="J69" i="4"/>
  <c r="I70" i="4"/>
  <c r="J70" i="4"/>
  <c r="I71" i="4"/>
  <c r="J71" i="4"/>
  <c r="I72" i="4"/>
  <c r="J72" i="4"/>
  <c r="I73" i="4"/>
  <c r="J73" i="4"/>
  <c r="I74" i="4"/>
  <c r="J74" i="4"/>
  <c r="I75" i="4"/>
  <c r="J75" i="4"/>
  <c r="I76" i="4"/>
  <c r="J76" i="4"/>
  <c r="I77" i="4"/>
  <c r="J77" i="4"/>
  <c r="I78" i="4"/>
  <c r="J78" i="4"/>
  <c r="I79" i="4"/>
  <c r="J79" i="4"/>
  <c r="I80" i="4"/>
  <c r="J80" i="4"/>
  <c r="I81" i="4"/>
  <c r="J81" i="4"/>
  <c r="I82" i="4"/>
  <c r="J82" i="4"/>
  <c r="I83" i="4"/>
  <c r="J83" i="4"/>
  <c r="I84" i="4"/>
  <c r="J84" i="4"/>
  <c r="I85" i="4"/>
  <c r="J85" i="4"/>
  <c r="I86" i="4"/>
  <c r="J86" i="4"/>
  <c r="I87" i="4"/>
  <c r="J87" i="4"/>
  <c r="I88" i="4"/>
  <c r="J88" i="4"/>
  <c r="I89" i="4"/>
  <c r="J89" i="4"/>
  <c r="I90" i="4"/>
  <c r="J90" i="4"/>
  <c r="I91" i="4"/>
  <c r="J91" i="4"/>
  <c r="I92" i="4"/>
  <c r="J92" i="4"/>
  <c r="I93" i="4"/>
  <c r="J93" i="4"/>
  <c r="I94" i="4"/>
  <c r="J94" i="4"/>
  <c r="I95" i="4"/>
  <c r="J95" i="4"/>
  <c r="I96" i="4"/>
  <c r="J96" i="4"/>
  <c r="I97" i="4"/>
  <c r="J97" i="4"/>
  <c r="I98" i="4"/>
  <c r="J98" i="4"/>
  <c r="I99" i="4"/>
  <c r="J99" i="4"/>
  <c r="I100" i="4"/>
  <c r="J100" i="4"/>
  <c r="I101" i="4"/>
  <c r="J101" i="4"/>
  <c r="I102" i="4"/>
  <c r="J102" i="4"/>
  <c r="I103" i="4"/>
  <c r="J103" i="4"/>
  <c r="I104" i="4"/>
  <c r="J104" i="4"/>
  <c r="I105" i="4"/>
  <c r="J105" i="4"/>
  <c r="I106" i="4"/>
  <c r="J106" i="4"/>
  <c r="I107" i="4"/>
  <c r="J107" i="4"/>
  <c r="I108" i="4"/>
  <c r="J108" i="4"/>
  <c r="I109" i="4"/>
  <c r="J109" i="4"/>
  <c r="I110" i="4"/>
  <c r="J110" i="4"/>
  <c r="I111" i="4"/>
  <c r="J111" i="4"/>
  <c r="I112" i="4"/>
  <c r="J112" i="4"/>
  <c r="I113" i="4"/>
  <c r="J113" i="4"/>
  <c r="I114" i="4"/>
  <c r="J114" i="4"/>
  <c r="I115" i="4"/>
  <c r="J115" i="4"/>
  <c r="I116" i="4"/>
  <c r="J116" i="4"/>
  <c r="I117" i="4"/>
  <c r="J117" i="4"/>
  <c r="I118" i="4"/>
  <c r="J118" i="4"/>
  <c r="I119" i="4"/>
  <c r="J119" i="4"/>
  <c r="I120" i="4"/>
  <c r="J120" i="4"/>
  <c r="I121" i="4"/>
  <c r="J121" i="4"/>
  <c r="I122" i="4"/>
  <c r="J122" i="4"/>
  <c r="I123" i="4"/>
  <c r="J123" i="4"/>
  <c r="I124" i="4"/>
  <c r="J124" i="4"/>
  <c r="I125" i="4"/>
  <c r="J125" i="4"/>
  <c r="I126" i="4"/>
  <c r="J126" i="4"/>
  <c r="I127" i="4"/>
  <c r="J127" i="4"/>
  <c r="I128" i="4"/>
  <c r="J128" i="4"/>
  <c r="I129" i="4"/>
  <c r="J129" i="4"/>
  <c r="I130" i="4"/>
  <c r="J130" i="4"/>
  <c r="I131" i="4"/>
  <c r="J131" i="4"/>
  <c r="I132" i="4"/>
  <c r="J132" i="4"/>
  <c r="I133" i="4"/>
  <c r="J133" i="4"/>
  <c r="I134" i="4"/>
  <c r="J134" i="4"/>
  <c r="I135" i="4"/>
  <c r="J135" i="4"/>
  <c r="I136" i="4"/>
  <c r="J136" i="4"/>
  <c r="I137" i="4"/>
  <c r="J137" i="4"/>
  <c r="I138" i="4"/>
  <c r="J138" i="4"/>
  <c r="I139" i="4"/>
  <c r="J139" i="4"/>
  <c r="I140" i="4"/>
  <c r="J140" i="4"/>
  <c r="I141" i="4"/>
  <c r="J141" i="4"/>
  <c r="I142" i="4"/>
  <c r="J142" i="4"/>
  <c r="I143" i="4"/>
  <c r="J143" i="4"/>
  <c r="I144" i="4"/>
  <c r="J144" i="4"/>
  <c r="I145" i="4"/>
  <c r="J145" i="4"/>
  <c r="I146" i="4"/>
  <c r="J146" i="4"/>
  <c r="I147" i="4"/>
  <c r="J147" i="4"/>
  <c r="I148" i="4"/>
  <c r="J148" i="4"/>
  <c r="I149" i="4"/>
  <c r="J149" i="4"/>
  <c r="I150" i="4"/>
  <c r="J150" i="4"/>
  <c r="I151" i="4"/>
  <c r="J151" i="4"/>
  <c r="I152" i="4"/>
  <c r="J152" i="4"/>
  <c r="I153" i="4"/>
  <c r="J153" i="4"/>
  <c r="I154" i="4"/>
  <c r="J154" i="4"/>
  <c r="I155" i="4"/>
  <c r="J155" i="4"/>
  <c r="I156" i="4"/>
  <c r="J156" i="4"/>
  <c r="I157" i="4"/>
  <c r="J157" i="4"/>
  <c r="I158" i="4"/>
  <c r="J158" i="4"/>
  <c r="I159" i="4"/>
  <c r="J159" i="4"/>
  <c r="I160" i="4"/>
  <c r="J160" i="4"/>
  <c r="I161" i="4"/>
  <c r="J161" i="4"/>
  <c r="I162" i="4"/>
  <c r="J162" i="4"/>
  <c r="I163" i="4"/>
  <c r="J163" i="4"/>
  <c r="I164" i="4"/>
  <c r="J164" i="4"/>
  <c r="I165" i="4"/>
  <c r="J165" i="4"/>
  <c r="I166" i="4"/>
  <c r="J166" i="4"/>
  <c r="I167" i="4"/>
  <c r="J167" i="4"/>
  <c r="I168" i="4"/>
  <c r="J168" i="4"/>
  <c r="I169" i="4"/>
  <c r="J169" i="4"/>
  <c r="I170" i="4"/>
  <c r="J170" i="4"/>
  <c r="I171" i="4"/>
  <c r="J171" i="4"/>
  <c r="I172" i="4"/>
  <c r="J172" i="4"/>
  <c r="I173" i="4"/>
  <c r="J173" i="4"/>
  <c r="I174" i="4"/>
  <c r="J174" i="4"/>
  <c r="I175" i="4"/>
  <c r="J175" i="4"/>
  <c r="I176" i="4"/>
  <c r="J176" i="4"/>
  <c r="I177" i="4"/>
  <c r="J177" i="4"/>
  <c r="I178" i="4"/>
  <c r="J178" i="4"/>
  <c r="I179" i="4"/>
  <c r="J179" i="4"/>
  <c r="I180" i="4"/>
  <c r="J180" i="4"/>
  <c r="I181" i="4"/>
  <c r="J181" i="4"/>
  <c r="I182" i="4"/>
  <c r="J182" i="4"/>
  <c r="I183" i="4"/>
  <c r="J183" i="4"/>
  <c r="I184" i="4"/>
  <c r="J184" i="4"/>
  <c r="I185" i="4"/>
  <c r="J185" i="4"/>
  <c r="I186" i="4"/>
  <c r="J186" i="4"/>
  <c r="I187" i="4"/>
  <c r="J187" i="4"/>
  <c r="I188" i="4"/>
  <c r="J188" i="4"/>
  <c r="I189" i="4"/>
  <c r="J189" i="4"/>
  <c r="I190" i="4"/>
  <c r="J190" i="4"/>
  <c r="I191" i="4"/>
  <c r="J191" i="4"/>
  <c r="I192" i="4"/>
  <c r="J192" i="4"/>
  <c r="I193" i="4"/>
  <c r="J193" i="4"/>
  <c r="I194" i="4"/>
  <c r="J194" i="4"/>
  <c r="I195" i="4"/>
  <c r="J195" i="4"/>
  <c r="I196" i="4"/>
  <c r="J196" i="4"/>
  <c r="I197" i="4"/>
  <c r="J197" i="4"/>
  <c r="I198" i="4"/>
  <c r="J198" i="4"/>
  <c r="I199" i="4"/>
  <c r="J199" i="4"/>
  <c r="I200" i="4"/>
  <c r="J200" i="4"/>
  <c r="I201" i="4"/>
  <c r="J201" i="4"/>
  <c r="I202" i="4"/>
  <c r="J202" i="4"/>
  <c r="I203" i="4"/>
  <c r="J203" i="4"/>
  <c r="I204" i="4"/>
  <c r="J204" i="4"/>
  <c r="I205" i="4"/>
  <c r="J205" i="4"/>
  <c r="I206" i="4"/>
  <c r="J206" i="4"/>
  <c r="I207" i="4"/>
  <c r="J207" i="4"/>
  <c r="I208" i="4"/>
  <c r="J208" i="4"/>
  <c r="I209" i="4"/>
  <c r="J209" i="4"/>
  <c r="I210" i="4"/>
  <c r="J210" i="4"/>
  <c r="I211" i="4"/>
  <c r="J211" i="4"/>
  <c r="I212" i="4"/>
  <c r="J212" i="4"/>
  <c r="I213" i="4"/>
  <c r="J213" i="4"/>
  <c r="I214" i="4"/>
  <c r="J214" i="4"/>
  <c r="I215" i="4"/>
  <c r="J215" i="4"/>
  <c r="I216" i="4"/>
  <c r="J216" i="4"/>
  <c r="I217" i="4"/>
  <c r="J217" i="4"/>
  <c r="I218" i="4"/>
  <c r="J218" i="4"/>
  <c r="I219" i="4"/>
  <c r="J219" i="4"/>
  <c r="I220" i="4"/>
  <c r="J220" i="4"/>
  <c r="I221" i="4"/>
  <c r="J221" i="4"/>
  <c r="I222" i="4"/>
  <c r="J222" i="4"/>
  <c r="I223" i="4"/>
  <c r="J223" i="4"/>
  <c r="I224" i="4"/>
  <c r="J224" i="4"/>
  <c r="I225" i="4"/>
  <c r="J225" i="4"/>
  <c r="I226" i="4"/>
  <c r="J226" i="4"/>
  <c r="I227" i="4"/>
  <c r="J227" i="4"/>
  <c r="I228" i="4"/>
  <c r="J228" i="4"/>
  <c r="I229" i="4"/>
  <c r="J229" i="4"/>
  <c r="I230" i="4"/>
  <c r="J230" i="4"/>
  <c r="I231" i="4"/>
  <c r="J231" i="4"/>
  <c r="I232" i="4"/>
  <c r="J232" i="4"/>
  <c r="I233" i="4"/>
  <c r="J233" i="4"/>
  <c r="I234" i="4"/>
  <c r="J234" i="4"/>
  <c r="I235" i="4"/>
  <c r="J235" i="4"/>
  <c r="I236" i="4"/>
  <c r="J236" i="4"/>
  <c r="I237" i="4"/>
  <c r="J237" i="4"/>
  <c r="I238" i="4"/>
  <c r="J238" i="4"/>
  <c r="I239" i="4"/>
  <c r="J239" i="4"/>
  <c r="I240" i="4"/>
  <c r="J240" i="4"/>
  <c r="I241" i="4"/>
  <c r="J241" i="4"/>
  <c r="I242" i="4"/>
  <c r="J242" i="4"/>
  <c r="I243" i="4"/>
  <c r="J243" i="4"/>
  <c r="I244" i="4"/>
  <c r="J244" i="4"/>
  <c r="I245" i="4"/>
  <c r="J245" i="4"/>
  <c r="I246" i="4"/>
  <c r="J246" i="4"/>
  <c r="I247" i="4"/>
  <c r="J247" i="4"/>
  <c r="I248" i="4"/>
  <c r="J248" i="4"/>
  <c r="I249" i="4"/>
  <c r="J249" i="4"/>
  <c r="I250" i="4"/>
  <c r="J250" i="4"/>
  <c r="I251" i="4"/>
  <c r="J251" i="4"/>
  <c r="I252" i="4"/>
  <c r="J252" i="4"/>
  <c r="I253" i="4"/>
  <c r="J253" i="4"/>
  <c r="I254" i="4"/>
  <c r="J254" i="4"/>
  <c r="I255" i="4"/>
  <c r="J255" i="4"/>
  <c r="I256" i="4"/>
  <c r="J256" i="4"/>
  <c r="I257" i="4"/>
  <c r="J257" i="4"/>
  <c r="I258" i="4"/>
  <c r="J258" i="4"/>
  <c r="I259" i="4"/>
  <c r="J259" i="4"/>
  <c r="I260" i="4"/>
  <c r="J260" i="4"/>
  <c r="I261" i="4"/>
  <c r="J261" i="4"/>
  <c r="I262" i="4"/>
  <c r="J262" i="4"/>
  <c r="I263" i="4"/>
  <c r="J263" i="4"/>
  <c r="I264" i="4"/>
  <c r="J264" i="4"/>
  <c r="I265" i="4"/>
  <c r="J265" i="4"/>
  <c r="I266" i="4"/>
  <c r="J266" i="4"/>
  <c r="I267" i="4"/>
  <c r="J267" i="4"/>
  <c r="I268" i="4"/>
  <c r="J268" i="4"/>
  <c r="I269" i="4"/>
  <c r="J269" i="4"/>
  <c r="I270" i="4"/>
  <c r="J270" i="4"/>
  <c r="I271" i="4"/>
  <c r="J271" i="4"/>
  <c r="I272" i="4"/>
  <c r="J272" i="4"/>
  <c r="I273" i="4"/>
  <c r="J273" i="4"/>
  <c r="I274" i="4"/>
  <c r="J274" i="4"/>
  <c r="I275" i="4"/>
  <c r="J275" i="4"/>
  <c r="I276" i="4"/>
  <c r="J276" i="4"/>
  <c r="I277" i="4"/>
  <c r="J277" i="4"/>
  <c r="I278" i="4"/>
  <c r="J278" i="4"/>
  <c r="I279" i="4"/>
  <c r="J279" i="4"/>
  <c r="I280" i="4"/>
  <c r="J280" i="4"/>
  <c r="I281" i="4"/>
  <c r="J281" i="4"/>
  <c r="I282" i="4"/>
  <c r="J282" i="4"/>
  <c r="I283" i="4"/>
  <c r="J283" i="4"/>
  <c r="I284" i="4"/>
  <c r="J284" i="4"/>
  <c r="I285" i="4"/>
  <c r="J285" i="4"/>
  <c r="I286" i="4"/>
  <c r="J286" i="4"/>
  <c r="I287" i="4"/>
  <c r="J287" i="4"/>
  <c r="I288" i="4"/>
  <c r="J288" i="4"/>
  <c r="I289" i="4"/>
  <c r="J289" i="4"/>
  <c r="I290" i="4"/>
  <c r="J290" i="4"/>
  <c r="I291" i="4"/>
  <c r="J291" i="4"/>
  <c r="I292" i="4"/>
  <c r="J292" i="4"/>
  <c r="I293" i="4"/>
  <c r="J293" i="4"/>
  <c r="I294" i="4"/>
  <c r="J294" i="4"/>
  <c r="I295" i="4"/>
  <c r="J295" i="4"/>
  <c r="I296" i="4"/>
  <c r="J296" i="4"/>
  <c r="I297" i="4"/>
  <c r="J297" i="4"/>
  <c r="I298" i="4"/>
  <c r="J298" i="4"/>
  <c r="I299" i="4"/>
  <c r="J299" i="4"/>
  <c r="I300" i="4"/>
  <c r="J300" i="4"/>
  <c r="I301" i="4"/>
  <c r="J301" i="4"/>
  <c r="I302" i="4"/>
  <c r="J302" i="4"/>
  <c r="I303" i="4"/>
  <c r="J303" i="4"/>
  <c r="I304" i="4"/>
  <c r="J304" i="4"/>
  <c r="I305" i="4"/>
  <c r="J305" i="4"/>
  <c r="I306" i="4"/>
  <c r="J306" i="4"/>
  <c r="I307" i="4"/>
  <c r="J307" i="4"/>
  <c r="I308" i="4"/>
  <c r="J308" i="4"/>
  <c r="I309" i="4"/>
  <c r="J309" i="4"/>
  <c r="I310" i="4"/>
  <c r="J310" i="4"/>
  <c r="I311" i="4"/>
  <c r="J311" i="4"/>
  <c r="I312" i="4"/>
  <c r="J312" i="4"/>
  <c r="I313" i="4"/>
  <c r="J313" i="4"/>
  <c r="I314" i="4"/>
  <c r="J314" i="4"/>
  <c r="I315" i="4"/>
  <c r="J315" i="4"/>
  <c r="I316" i="4"/>
  <c r="J316" i="4"/>
  <c r="I317" i="4"/>
  <c r="J317" i="4"/>
  <c r="I318" i="4"/>
  <c r="J318" i="4"/>
  <c r="I319" i="4"/>
  <c r="J319" i="4"/>
  <c r="I320" i="4"/>
  <c r="J320" i="4"/>
  <c r="I321" i="4"/>
  <c r="J321" i="4"/>
  <c r="I322" i="4"/>
  <c r="J322" i="4"/>
  <c r="I323" i="4"/>
  <c r="J323" i="4"/>
  <c r="I324" i="4"/>
  <c r="J324" i="4"/>
  <c r="I325" i="4"/>
  <c r="J325" i="4"/>
  <c r="I326" i="4"/>
  <c r="J326" i="4"/>
  <c r="I327" i="4"/>
  <c r="J327" i="4"/>
  <c r="I328" i="4"/>
  <c r="J328" i="4"/>
  <c r="I329" i="4"/>
  <c r="J329" i="4"/>
  <c r="I330" i="4"/>
  <c r="J330" i="4"/>
  <c r="I331" i="4"/>
  <c r="J331" i="4"/>
  <c r="I332" i="4"/>
  <c r="J332" i="4"/>
  <c r="I333" i="4"/>
  <c r="J333" i="4"/>
  <c r="I334" i="4"/>
  <c r="J334" i="4"/>
  <c r="I335" i="4"/>
  <c r="J335" i="4"/>
  <c r="I336" i="4"/>
  <c r="J336" i="4"/>
  <c r="I337" i="4"/>
  <c r="J337" i="4"/>
  <c r="I338" i="4"/>
  <c r="J338" i="4"/>
  <c r="I339" i="4"/>
  <c r="J339" i="4"/>
  <c r="I340" i="4"/>
  <c r="J340" i="4"/>
  <c r="I341" i="4"/>
  <c r="J341" i="4"/>
  <c r="I342" i="4"/>
  <c r="J342" i="4"/>
  <c r="I343" i="4"/>
  <c r="J343" i="4"/>
  <c r="I344" i="4"/>
  <c r="J344" i="4"/>
  <c r="I345" i="4"/>
  <c r="J345" i="4"/>
  <c r="I346" i="4"/>
  <c r="J346" i="4"/>
  <c r="I347" i="4"/>
  <c r="J347" i="4"/>
  <c r="I348" i="4"/>
  <c r="J348" i="4"/>
  <c r="I349" i="4"/>
  <c r="J349" i="4"/>
  <c r="I350" i="4"/>
  <c r="J350" i="4"/>
  <c r="I351" i="4"/>
  <c r="J351" i="4"/>
  <c r="I352" i="4"/>
  <c r="J352" i="4"/>
  <c r="I353" i="4"/>
  <c r="J353" i="4"/>
  <c r="I354" i="4"/>
  <c r="J354" i="4"/>
  <c r="I355" i="4"/>
  <c r="J355" i="4"/>
  <c r="I356" i="4"/>
  <c r="J356" i="4"/>
  <c r="I357" i="4"/>
  <c r="J357" i="4"/>
  <c r="I358" i="4"/>
  <c r="J358" i="4"/>
  <c r="I359" i="4"/>
  <c r="J359" i="4"/>
  <c r="I360" i="4"/>
  <c r="J360" i="4"/>
  <c r="I361" i="4"/>
  <c r="J361" i="4"/>
  <c r="I362" i="4"/>
  <c r="J362" i="4"/>
  <c r="I363" i="4"/>
  <c r="J363" i="4"/>
  <c r="I364" i="4"/>
  <c r="J364" i="4"/>
  <c r="I365" i="4"/>
  <c r="J365" i="4"/>
  <c r="I366" i="4"/>
  <c r="J366" i="4"/>
  <c r="I367" i="4"/>
  <c r="J367" i="4"/>
  <c r="I368" i="4"/>
  <c r="J368" i="4"/>
  <c r="I369" i="4"/>
  <c r="J369" i="4"/>
  <c r="I370" i="4"/>
  <c r="J370" i="4"/>
  <c r="I371" i="4"/>
  <c r="J371" i="4"/>
  <c r="I372" i="4"/>
  <c r="J372" i="4"/>
  <c r="I373" i="4"/>
  <c r="J373" i="4"/>
  <c r="I374" i="4"/>
  <c r="J374" i="4"/>
  <c r="I375" i="4"/>
  <c r="J375" i="4"/>
  <c r="I376" i="4"/>
  <c r="J376" i="4"/>
  <c r="I377" i="4"/>
  <c r="J377" i="4"/>
  <c r="I378" i="4"/>
  <c r="J378" i="4"/>
  <c r="I379" i="4"/>
  <c r="J379" i="4"/>
  <c r="I380" i="4"/>
  <c r="J380" i="4"/>
  <c r="I381" i="4"/>
  <c r="J381" i="4"/>
  <c r="I382" i="4"/>
  <c r="J382" i="4"/>
  <c r="I383" i="4"/>
  <c r="J383" i="4"/>
  <c r="I384" i="4"/>
  <c r="J384" i="4"/>
  <c r="I385" i="4"/>
  <c r="J385" i="4"/>
  <c r="I386" i="4"/>
  <c r="J386" i="4"/>
  <c r="I387" i="4"/>
  <c r="J387" i="4"/>
  <c r="I388" i="4"/>
  <c r="J388" i="4"/>
  <c r="I389" i="4"/>
  <c r="J389" i="4"/>
  <c r="I390" i="4"/>
  <c r="J390" i="4"/>
  <c r="I391" i="4"/>
  <c r="J391" i="4"/>
  <c r="I392" i="4"/>
  <c r="J392" i="4"/>
  <c r="I393" i="4"/>
  <c r="J393" i="4"/>
  <c r="I394" i="4"/>
  <c r="J394" i="4"/>
  <c r="I395" i="4"/>
  <c r="J395" i="4"/>
  <c r="I396" i="4"/>
  <c r="J396" i="4"/>
  <c r="I397" i="4"/>
  <c r="J397" i="4"/>
  <c r="I398" i="4"/>
  <c r="J398" i="4"/>
  <c r="I399" i="4"/>
  <c r="J399" i="4"/>
  <c r="I400" i="4"/>
  <c r="J400" i="4"/>
  <c r="I401" i="4"/>
  <c r="J401" i="4"/>
  <c r="I402" i="4"/>
  <c r="J402" i="4"/>
  <c r="I403" i="4"/>
  <c r="J403" i="4"/>
  <c r="I404" i="4"/>
  <c r="J404" i="4"/>
  <c r="I405" i="4"/>
  <c r="J405" i="4"/>
  <c r="I406" i="4"/>
  <c r="J406" i="4"/>
  <c r="I407" i="4"/>
  <c r="J407" i="4"/>
  <c r="I408" i="4"/>
  <c r="J408" i="4"/>
  <c r="I409" i="4"/>
  <c r="J409" i="4"/>
  <c r="I410" i="4"/>
  <c r="J410" i="4"/>
  <c r="I411" i="4"/>
  <c r="J411" i="4"/>
  <c r="I412" i="4"/>
  <c r="J412" i="4"/>
  <c r="I413" i="4"/>
  <c r="J413" i="4"/>
  <c r="I414" i="4"/>
  <c r="J414" i="4"/>
  <c r="I415" i="4"/>
  <c r="J415" i="4"/>
  <c r="I416" i="4"/>
  <c r="J416" i="4"/>
  <c r="I417" i="4"/>
  <c r="J417" i="4"/>
  <c r="I418" i="4"/>
  <c r="J418" i="4"/>
  <c r="I419" i="4"/>
  <c r="J419" i="4"/>
  <c r="I420" i="4"/>
  <c r="J420" i="4"/>
  <c r="I421" i="4"/>
  <c r="J421" i="4"/>
  <c r="I422" i="4"/>
  <c r="J422" i="4"/>
  <c r="I423" i="4"/>
  <c r="J423" i="4"/>
  <c r="I424" i="4"/>
  <c r="J424" i="4"/>
  <c r="I425" i="4"/>
  <c r="J425" i="4"/>
  <c r="I426" i="4"/>
  <c r="J426" i="4"/>
  <c r="I427" i="4"/>
  <c r="J427" i="4"/>
  <c r="I428" i="4"/>
  <c r="J428" i="4"/>
  <c r="I429" i="4"/>
  <c r="J429" i="4"/>
  <c r="I430" i="4"/>
  <c r="J430" i="4"/>
  <c r="I431" i="4"/>
  <c r="J431" i="4"/>
  <c r="I432" i="4"/>
  <c r="J432" i="4"/>
  <c r="I433" i="4"/>
  <c r="J433" i="4"/>
  <c r="I434" i="4"/>
  <c r="J434" i="4"/>
  <c r="I435" i="4"/>
  <c r="J435" i="4"/>
  <c r="I436" i="4"/>
  <c r="J436" i="4"/>
  <c r="I437" i="4"/>
  <c r="J437" i="4"/>
  <c r="I438" i="4"/>
  <c r="J438" i="4"/>
  <c r="I439" i="4"/>
  <c r="J439" i="4"/>
  <c r="I440" i="4"/>
  <c r="J440" i="4"/>
  <c r="I441" i="4"/>
  <c r="J441" i="4"/>
  <c r="I442" i="4"/>
  <c r="J442" i="4"/>
  <c r="I443" i="4"/>
  <c r="J443" i="4"/>
  <c r="I444" i="4"/>
  <c r="J444" i="4"/>
  <c r="I445" i="4"/>
  <c r="J445" i="4"/>
  <c r="I446" i="4"/>
  <c r="J446" i="4"/>
  <c r="I447" i="4"/>
  <c r="J447" i="4"/>
  <c r="I448" i="4"/>
  <c r="J448" i="4"/>
  <c r="I449" i="4"/>
  <c r="J449" i="4"/>
  <c r="I450" i="4"/>
  <c r="J450" i="4"/>
  <c r="I451" i="4"/>
  <c r="J451" i="4"/>
  <c r="I452" i="4"/>
  <c r="J452" i="4"/>
  <c r="I453" i="4"/>
  <c r="J453" i="4"/>
  <c r="I454" i="4"/>
  <c r="J454" i="4"/>
  <c r="I455" i="4"/>
  <c r="J455" i="4"/>
  <c r="I456" i="4"/>
  <c r="J456" i="4"/>
  <c r="I457" i="4"/>
  <c r="J457" i="4"/>
  <c r="I458" i="4"/>
  <c r="J458" i="4"/>
  <c r="I459" i="4"/>
  <c r="J459" i="4"/>
  <c r="I460" i="4"/>
  <c r="J460" i="4"/>
  <c r="I461" i="4"/>
  <c r="J461" i="4"/>
  <c r="I462" i="4"/>
  <c r="J462" i="4"/>
  <c r="I463" i="4"/>
  <c r="J463" i="4"/>
  <c r="I464" i="4"/>
  <c r="J464" i="4"/>
  <c r="I465" i="4"/>
  <c r="J465" i="4"/>
  <c r="I466" i="4"/>
  <c r="J466" i="4"/>
  <c r="I467" i="4"/>
  <c r="J467" i="4"/>
  <c r="I468" i="4"/>
  <c r="J468" i="4"/>
  <c r="I469" i="4"/>
  <c r="J469" i="4"/>
  <c r="I470" i="4"/>
  <c r="J470" i="4"/>
  <c r="I471" i="4"/>
  <c r="J471" i="4"/>
  <c r="I472" i="4"/>
  <c r="J472" i="4"/>
  <c r="I473" i="4"/>
  <c r="J473" i="4"/>
  <c r="I474" i="4"/>
  <c r="J474" i="4"/>
  <c r="I475" i="4"/>
  <c r="J475" i="4"/>
  <c r="I476" i="4"/>
  <c r="J476" i="4"/>
  <c r="I477" i="4"/>
  <c r="J477" i="4"/>
  <c r="I478" i="4"/>
  <c r="J478" i="4"/>
  <c r="I479" i="4"/>
  <c r="J479" i="4"/>
  <c r="I480" i="4"/>
  <c r="J480" i="4"/>
  <c r="I481" i="4"/>
  <c r="J481" i="4"/>
  <c r="I482" i="4"/>
  <c r="J482" i="4"/>
  <c r="I483" i="4"/>
  <c r="J483" i="4"/>
  <c r="I484" i="4"/>
  <c r="J484" i="4"/>
  <c r="I485" i="4"/>
  <c r="J485" i="4"/>
  <c r="I486" i="4"/>
  <c r="J486" i="4"/>
  <c r="I487" i="4"/>
  <c r="J487" i="4"/>
  <c r="I488" i="4"/>
  <c r="J488" i="4"/>
  <c r="I489" i="4"/>
  <c r="J489" i="4"/>
  <c r="I490" i="4"/>
  <c r="J490" i="4"/>
  <c r="I491" i="4"/>
  <c r="J491" i="4"/>
  <c r="I492" i="4"/>
  <c r="J492" i="4"/>
  <c r="I493" i="4"/>
  <c r="J493" i="4"/>
  <c r="I494" i="4"/>
  <c r="J494" i="4"/>
  <c r="I495" i="4"/>
  <c r="J495" i="4"/>
  <c r="I496" i="4"/>
  <c r="J496" i="4"/>
  <c r="I497" i="4"/>
  <c r="J497" i="4"/>
  <c r="I498" i="4"/>
  <c r="J498" i="4"/>
  <c r="I499" i="4"/>
  <c r="J499" i="4"/>
  <c r="I500" i="4"/>
  <c r="J500" i="4"/>
  <c r="I501" i="4"/>
  <c r="J501" i="4"/>
  <c r="I502" i="4"/>
  <c r="J502" i="4"/>
  <c r="I503" i="4"/>
  <c r="J503" i="4"/>
  <c r="I504" i="4"/>
  <c r="J504" i="4"/>
  <c r="I505" i="4"/>
  <c r="J505" i="4"/>
  <c r="I506" i="4"/>
  <c r="J506" i="4"/>
  <c r="I507" i="4"/>
  <c r="J507" i="4"/>
  <c r="I508" i="4"/>
  <c r="J508" i="4"/>
  <c r="I509" i="4"/>
  <c r="J509" i="4"/>
  <c r="I510" i="4"/>
  <c r="J510" i="4"/>
  <c r="I511" i="4"/>
  <c r="J511" i="4"/>
  <c r="I512" i="4"/>
  <c r="J512" i="4"/>
  <c r="I513" i="4"/>
  <c r="J513" i="4"/>
  <c r="I514" i="4"/>
  <c r="J514" i="4"/>
  <c r="I515" i="4"/>
  <c r="J515" i="4"/>
  <c r="I516" i="4"/>
  <c r="J516" i="4"/>
  <c r="I517" i="4"/>
  <c r="J517" i="4"/>
  <c r="I518" i="4"/>
  <c r="J518" i="4"/>
  <c r="I519" i="4"/>
  <c r="J519" i="4"/>
  <c r="I520" i="4"/>
  <c r="J520" i="4"/>
  <c r="I521" i="4"/>
  <c r="J521" i="4"/>
  <c r="I522" i="4"/>
  <c r="J522" i="4"/>
  <c r="I523" i="4"/>
  <c r="J523" i="4"/>
  <c r="I524" i="4"/>
  <c r="J524" i="4"/>
  <c r="I525" i="4"/>
  <c r="J525" i="4"/>
  <c r="I526" i="4"/>
  <c r="J526" i="4"/>
  <c r="I527" i="4"/>
  <c r="J527" i="4"/>
  <c r="I528" i="4"/>
  <c r="J528" i="4"/>
  <c r="I529" i="4"/>
  <c r="J529" i="4"/>
  <c r="I530" i="4"/>
  <c r="J530" i="4"/>
  <c r="I531" i="4"/>
  <c r="J531" i="4"/>
  <c r="I532" i="4"/>
  <c r="J532" i="4"/>
  <c r="I533" i="4"/>
  <c r="J533" i="4"/>
  <c r="I534" i="4"/>
  <c r="J534" i="4"/>
  <c r="I535" i="4"/>
  <c r="J535" i="4"/>
  <c r="I536" i="4"/>
  <c r="J536" i="4"/>
  <c r="I537" i="4"/>
  <c r="J537" i="4"/>
  <c r="I538" i="4"/>
  <c r="J538" i="4"/>
  <c r="I539" i="4"/>
  <c r="J539" i="4"/>
  <c r="I540" i="4"/>
  <c r="J540" i="4"/>
  <c r="I541" i="4"/>
  <c r="J541" i="4"/>
  <c r="I542" i="4"/>
  <c r="J542" i="4"/>
  <c r="I543" i="4"/>
  <c r="J543" i="4"/>
  <c r="I544" i="4"/>
  <c r="J544" i="4"/>
  <c r="I545" i="4"/>
  <c r="J545" i="4"/>
  <c r="I546" i="4"/>
  <c r="J546" i="4"/>
  <c r="I547" i="4"/>
  <c r="J547" i="4"/>
  <c r="I548" i="4"/>
  <c r="J548" i="4"/>
  <c r="I549" i="4"/>
  <c r="J549" i="4"/>
  <c r="I550" i="4"/>
  <c r="J550" i="4"/>
  <c r="I551" i="4"/>
  <c r="J551" i="4"/>
  <c r="I552" i="4"/>
  <c r="J552" i="4"/>
  <c r="I553" i="4"/>
  <c r="J553" i="4"/>
  <c r="I554" i="4"/>
  <c r="J554" i="4"/>
  <c r="I555" i="4"/>
  <c r="J555" i="4"/>
  <c r="I556" i="4"/>
  <c r="J556" i="4"/>
  <c r="I557" i="4"/>
  <c r="J557" i="4"/>
  <c r="I558" i="4"/>
  <c r="J558" i="4"/>
  <c r="I559" i="4"/>
  <c r="J559" i="4"/>
  <c r="I560" i="4"/>
  <c r="J560" i="4"/>
  <c r="I561" i="4"/>
  <c r="J561" i="4"/>
  <c r="I562" i="4"/>
  <c r="J562" i="4"/>
  <c r="I563" i="4"/>
  <c r="J563" i="4"/>
  <c r="I564" i="4"/>
  <c r="J564" i="4"/>
  <c r="I565" i="4"/>
  <c r="J565" i="4"/>
  <c r="I566" i="4"/>
  <c r="J566" i="4"/>
  <c r="I567" i="4"/>
  <c r="J567" i="4"/>
  <c r="I568" i="4"/>
  <c r="J568" i="4"/>
  <c r="I569" i="4"/>
  <c r="J569" i="4"/>
  <c r="I570" i="4"/>
  <c r="J570" i="4"/>
  <c r="I571" i="4"/>
  <c r="J571" i="4"/>
  <c r="I572" i="4"/>
  <c r="J572" i="4"/>
  <c r="I573" i="4"/>
  <c r="J573" i="4"/>
  <c r="I574" i="4"/>
  <c r="J574" i="4"/>
  <c r="I575" i="4"/>
  <c r="J575" i="4"/>
  <c r="I576" i="4"/>
  <c r="J576" i="4"/>
  <c r="I577" i="4"/>
  <c r="J577" i="4"/>
  <c r="I578" i="4"/>
  <c r="J578" i="4"/>
  <c r="I579" i="4"/>
  <c r="J579" i="4"/>
  <c r="I580" i="4"/>
  <c r="J580" i="4"/>
  <c r="I581" i="4"/>
  <c r="J581" i="4"/>
  <c r="I582" i="4"/>
  <c r="J582" i="4"/>
  <c r="I583" i="4"/>
  <c r="J583" i="4"/>
  <c r="I584" i="4"/>
  <c r="J584" i="4"/>
  <c r="I585" i="4"/>
  <c r="J585" i="4"/>
  <c r="I586" i="4"/>
  <c r="J586" i="4"/>
  <c r="I587" i="4"/>
  <c r="J587" i="4"/>
  <c r="I588" i="4"/>
  <c r="J588" i="4"/>
  <c r="I589" i="4"/>
  <c r="J589" i="4"/>
  <c r="I590" i="4"/>
  <c r="J590" i="4"/>
  <c r="I591" i="4"/>
  <c r="J591" i="4"/>
  <c r="I592" i="4"/>
  <c r="J592" i="4"/>
  <c r="I593" i="4"/>
  <c r="J593" i="4"/>
  <c r="I594" i="4"/>
  <c r="J594" i="4"/>
  <c r="I595" i="4"/>
  <c r="J595" i="4"/>
  <c r="I596" i="4"/>
  <c r="J596" i="4"/>
  <c r="I597" i="4"/>
  <c r="J597" i="4"/>
  <c r="I598" i="4"/>
  <c r="J598" i="4"/>
  <c r="I599" i="4"/>
  <c r="J599" i="4"/>
  <c r="I600" i="4"/>
  <c r="J600" i="4"/>
  <c r="I601" i="4"/>
  <c r="J601" i="4"/>
  <c r="I602" i="4"/>
  <c r="J602" i="4"/>
  <c r="I603" i="4"/>
  <c r="J603" i="4"/>
  <c r="I604" i="4"/>
  <c r="J604" i="4"/>
  <c r="I605" i="4"/>
  <c r="J605" i="4"/>
  <c r="I606" i="4"/>
  <c r="J606" i="4"/>
  <c r="I607" i="4"/>
  <c r="J607" i="4"/>
  <c r="I608" i="4"/>
  <c r="J608" i="4"/>
  <c r="I609" i="4"/>
  <c r="J609" i="4"/>
  <c r="I610" i="4"/>
  <c r="J610" i="4"/>
  <c r="I611" i="4"/>
  <c r="J611" i="4"/>
  <c r="I612" i="4"/>
  <c r="J612" i="4"/>
  <c r="I613" i="4"/>
  <c r="J613" i="4"/>
  <c r="I614" i="4"/>
  <c r="J614" i="4"/>
  <c r="I615" i="4"/>
  <c r="J615" i="4"/>
  <c r="I616" i="4"/>
  <c r="J616" i="4"/>
  <c r="I617" i="4"/>
  <c r="J617" i="4"/>
  <c r="I618" i="4"/>
  <c r="J618" i="4"/>
  <c r="I619" i="4"/>
  <c r="J619" i="4"/>
  <c r="I620" i="4"/>
  <c r="J620" i="4"/>
  <c r="I621" i="4"/>
  <c r="J621" i="4"/>
  <c r="I622" i="4"/>
  <c r="J622" i="4"/>
  <c r="I623" i="4"/>
  <c r="J623" i="4"/>
  <c r="I624" i="4"/>
  <c r="J624" i="4"/>
  <c r="I625" i="4"/>
  <c r="J625" i="4"/>
  <c r="I626" i="4"/>
  <c r="J626" i="4"/>
  <c r="I627" i="4"/>
  <c r="J627" i="4"/>
  <c r="I628" i="4"/>
  <c r="J628" i="4"/>
  <c r="I629" i="4"/>
  <c r="J629" i="4"/>
  <c r="I630" i="4"/>
  <c r="J630" i="4"/>
  <c r="I631" i="4"/>
  <c r="J631" i="4"/>
  <c r="I632" i="4"/>
  <c r="J632" i="4"/>
  <c r="I633" i="4"/>
  <c r="J633" i="4"/>
  <c r="I634" i="4"/>
  <c r="J634" i="4"/>
  <c r="I635" i="4"/>
  <c r="J635" i="4"/>
  <c r="I636" i="4"/>
  <c r="J636" i="4"/>
  <c r="I637" i="4"/>
  <c r="J637" i="4"/>
  <c r="I638" i="4"/>
  <c r="J638" i="4"/>
  <c r="I639" i="4"/>
  <c r="J639" i="4"/>
  <c r="I640" i="4"/>
  <c r="J640" i="4"/>
  <c r="I641" i="4"/>
  <c r="J641" i="4"/>
  <c r="I642" i="4"/>
  <c r="J642" i="4"/>
  <c r="I643" i="4"/>
  <c r="J643" i="4"/>
  <c r="I644" i="4"/>
  <c r="J644" i="4"/>
  <c r="I645" i="4"/>
  <c r="J645" i="4"/>
  <c r="I646" i="4"/>
  <c r="J646" i="4"/>
  <c r="I647" i="4"/>
  <c r="J647" i="4"/>
  <c r="I648" i="4"/>
  <c r="J648" i="4"/>
  <c r="I649" i="4"/>
  <c r="J649" i="4"/>
  <c r="I650" i="4"/>
  <c r="J650" i="4"/>
  <c r="I651" i="4"/>
  <c r="J651" i="4"/>
  <c r="I652" i="4"/>
  <c r="J652" i="4"/>
  <c r="I653" i="4"/>
  <c r="J653" i="4"/>
  <c r="I654" i="4"/>
  <c r="J654" i="4"/>
  <c r="I655" i="4"/>
  <c r="J655" i="4"/>
  <c r="I656" i="4"/>
  <c r="J656" i="4"/>
  <c r="I657" i="4"/>
  <c r="J657" i="4"/>
  <c r="I658" i="4"/>
  <c r="J658" i="4"/>
  <c r="I659" i="4"/>
  <c r="J659" i="4"/>
  <c r="I660" i="4"/>
  <c r="J660" i="4"/>
  <c r="I661" i="4"/>
  <c r="J661" i="4"/>
  <c r="I662" i="4"/>
  <c r="J662" i="4"/>
  <c r="I663" i="4"/>
  <c r="J663" i="4"/>
  <c r="I664" i="4"/>
  <c r="J664" i="4"/>
  <c r="I665" i="4"/>
  <c r="J665" i="4"/>
  <c r="I666" i="4"/>
  <c r="J666" i="4"/>
  <c r="I667" i="4"/>
  <c r="J667" i="4"/>
  <c r="I668" i="4"/>
  <c r="J668" i="4"/>
  <c r="I669" i="4"/>
  <c r="J669" i="4"/>
  <c r="I670" i="4"/>
  <c r="J670" i="4"/>
  <c r="I671" i="4"/>
  <c r="J671" i="4"/>
  <c r="I672" i="4"/>
  <c r="J672" i="4"/>
  <c r="I673" i="4"/>
  <c r="J673" i="4"/>
  <c r="I674" i="4"/>
  <c r="J674" i="4"/>
  <c r="I675" i="4"/>
  <c r="J675" i="4"/>
  <c r="I676" i="4"/>
  <c r="J676" i="4"/>
  <c r="I677" i="4"/>
  <c r="J677" i="4"/>
  <c r="I678" i="4"/>
  <c r="J678" i="4"/>
  <c r="I679" i="4"/>
  <c r="J679" i="4"/>
  <c r="I680" i="4"/>
  <c r="J680" i="4"/>
  <c r="I681" i="4"/>
  <c r="J681" i="4"/>
  <c r="I682" i="4"/>
  <c r="J682" i="4"/>
  <c r="I683" i="4"/>
  <c r="J683" i="4"/>
  <c r="I684" i="4"/>
  <c r="J684" i="4"/>
  <c r="I685" i="4"/>
  <c r="J685" i="4"/>
  <c r="I686" i="4"/>
  <c r="J686" i="4"/>
  <c r="I687" i="4"/>
  <c r="J687" i="4"/>
  <c r="I688" i="4"/>
  <c r="J688" i="4"/>
  <c r="I689" i="4"/>
  <c r="J689" i="4"/>
  <c r="I690" i="4"/>
  <c r="J690" i="4"/>
  <c r="I691" i="4"/>
  <c r="J691" i="4"/>
  <c r="I692" i="4"/>
  <c r="J692" i="4"/>
  <c r="I693" i="4"/>
  <c r="J693" i="4"/>
  <c r="I694" i="4"/>
  <c r="J694" i="4"/>
  <c r="I695" i="4"/>
  <c r="J695" i="4"/>
  <c r="I696" i="4"/>
  <c r="J696" i="4"/>
  <c r="I697" i="4"/>
  <c r="J697" i="4"/>
  <c r="I698" i="4"/>
  <c r="J698" i="4"/>
  <c r="I699" i="4"/>
  <c r="J699" i="4"/>
  <c r="I700" i="4"/>
  <c r="J700" i="4"/>
  <c r="I701" i="4"/>
  <c r="J701" i="4"/>
  <c r="I702" i="4"/>
  <c r="J702" i="4"/>
  <c r="I703" i="4"/>
  <c r="J703" i="4"/>
  <c r="I704" i="4"/>
  <c r="J704" i="4"/>
  <c r="I705" i="4"/>
  <c r="J705" i="4"/>
  <c r="I706" i="4"/>
  <c r="J706" i="4"/>
  <c r="I707" i="4"/>
  <c r="J707" i="4"/>
  <c r="I708" i="4"/>
  <c r="J708" i="4"/>
  <c r="I709" i="4"/>
  <c r="J709" i="4"/>
  <c r="I710" i="4"/>
  <c r="J710" i="4"/>
  <c r="I711" i="4"/>
  <c r="J711" i="4"/>
  <c r="I712" i="4"/>
  <c r="J712" i="4"/>
  <c r="I713" i="4"/>
  <c r="J713" i="4"/>
  <c r="I714" i="4"/>
  <c r="J714" i="4"/>
  <c r="I715" i="4"/>
  <c r="J715" i="4"/>
  <c r="I716" i="4"/>
  <c r="J716" i="4"/>
  <c r="I717" i="4"/>
  <c r="J717" i="4"/>
  <c r="I718" i="4"/>
  <c r="J718" i="4"/>
  <c r="I719" i="4"/>
  <c r="J719" i="4"/>
  <c r="I720" i="4"/>
  <c r="J720" i="4"/>
  <c r="I721" i="4"/>
  <c r="J721" i="4"/>
  <c r="I722" i="4"/>
  <c r="J722" i="4"/>
  <c r="I723" i="4"/>
  <c r="J723" i="4"/>
  <c r="I724" i="4"/>
  <c r="J724" i="4"/>
  <c r="I725" i="4"/>
  <c r="J725" i="4"/>
  <c r="I726" i="4"/>
  <c r="J726" i="4"/>
  <c r="I727" i="4"/>
  <c r="J727" i="4"/>
  <c r="I728" i="4"/>
  <c r="J728" i="4"/>
  <c r="I729" i="4"/>
  <c r="J729" i="4"/>
  <c r="I730" i="4"/>
  <c r="J730" i="4"/>
  <c r="I731" i="4"/>
  <c r="J731" i="4"/>
  <c r="I732" i="4"/>
  <c r="J732" i="4"/>
  <c r="I733" i="4"/>
  <c r="J733" i="4"/>
  <c r="I734" i="4"/>
  <c r="J734" i="4"/>
  <c r="I735" i="4"/>
  <c r="J735" i="4"/>
  <c r="I736" i="4"/>
  <c r="J736" i="4"/>
  <c r="I737" i="4"/>
  <c r="J737" i="4"/>
  <c r="I738" i="4"/>
  <c r="J738" i="4"/>
  <c r="I739" i="4"/>
  <c r="J739" i="4"/>
  <c r="I740" i="4"/>
  <c r="J740" i="4"/>
  <c r="I741" i="4"/>
  <c r="J741" i="4"/>
  <c r="I742" i="4"/>
  <c r="J742" i="4"/>
  <c r="I743" i="4"/>
  <c r="J743" i="4"/>
  <c r="I744" i="4"/>
  <c r="J744" i="4"/>
  <c r="I745" i="4"/>
  <c r="J745" i="4"/>
  <c r="I746" i="4"/>
  <c r="J746" i="4"/>
  <c r="I747" i="4"/>
  <c r="J747" i="4"/>
  <c r="I748" i="4"/>
  <c r="J748" i="4"/>
  <c r="I749" i="4"/>
  <c r="J749" i="4"/>
  <c r="I750" i="4"/>
  <c r="J750" i="4"/>
  <c r="I751" i="4"/>
  <c r="J751" i="4"/>
  <c r="I752" i="4"/>
  <c r="J752" i="4"/>
  <c r="I753" i="4"/>
  <c r="J753" i="4"/>
  <c r="I754" i="4"/>
  <c r="J754" i="4"/>
  <c r="I755" i="4"/>
  <c r="J755" i="4"/>
  <c r="I756" i="4"/>
  <c r="J756" i="4"/>
  <c r="I757" i="4"/>
  <c r="J757" i="4"/>
  <c r="I758" i="4"/>
  <c r="J758" i="4"/>
  <c r="I759" i="4"/>
  <c r="J759" i="4"/>
  <c r="I760" i="4"/>
  <c r="J760" i="4"/>
  <c r="I761" i="4"/>
  <c r="J761" i="4"/>
  <c r="I762" i="4"/>
  <c r="J762" i="4"/>
  <c r="I763" i="4"/>
  <c r="J763" i="4"/>
  <c r="I764" i="4"/>
  <c r="J764" i="4"/>
  <c r="I765" i="4"/>
  <c r="J765" i="4"/>
  <c r="I766" i="4"/>
  <c r="J766" i="4"/>
  <c r="I767" i="4"/>
  <c r="J767" i="4"/>
  <c r="I768" i="4"/>
  <c r="J768" i="4"/>
  <c r="I769" i="4"/>
  <c r="J769" i="4"/>
  <c r="I770" i="4"/>
  <c r="J770" i="4"/>
  <c r="I771" i="4"/>
  <c r="J771" i="4"/>
  <c r="I772" i="4"/>
  <c r="J772" i="4"/>
  <c r="I773" i="4"/>
  <c r="J773" i="4"/>
  <c r="I774" i="4"/>
  <c r="J774" i="4"/>
  <c r="I775" i="4"/>
  <c r="J775" i="4"/>
  <c r="I776" i="4"/>
  <c r="J776" i="4"/>
  <c r="I777" i="4"/>
  <c r="J777" i="4"/>
  <c r="I778" i="4"/>
  <c r="J778" i="4"/>
  <c r="I779" i="4"/>
  <c r="J779" i="4"/>
  <c r="I780" i="4"/>
  <c r="J780" i="4"/>
  <c r="I781" i="4"/>
  <c r="J781" i="4"/>
  <c r="I782" i="4"/>
  <c r="J782" i="4"/>
  <c r="I783" i="4"/>
  <c r="J783" i="4"/>
  <c r="I784" i="4"/>
  <c r="J784" i="4"/>
  <c r="I785" i="4"/>
  <c r="J785" i="4"/>
  <c r="I786" i="4"/>
  <c r="J786" i="4"/>
  <c r="I787" i="4"/>
  <c r="J787" i="4"/>
  <c r="I788" i="4"/>
  <c r="J788" i="4"/>
  <c r="I789" i="4"/>
  <c r="J789" i="4"/>
  <c r="I790" i="4"/>
  <c r="J790" i="4"/>
  <c r="I791" i="4"/>
  <c r="J791" i="4"/>
  <c r="I792" i="4"/>
  <c r="J792" i="4"/>
  <c r="I793" i="4"/>
  <c r="J793" i="4"/>
  <c r="I794" i="4"/>
  <c r="J794" i="4"/>
  <c r="I795" i="4"/>
  <c r="J795" i="4"/>
  <c r="I796" i="4"/>
  <c r="J796" i="4"/>
  <c r="I797" i="4"/>
  <c r="J797" i="4"/>
  <c r="I798" i="4"/>
  <c r="J798" i="4"/>
  <c r="I799" i="4"/>
  <c r="J799" i="4"/>
  <c r="I800" i="4"/>
  <c r="J800" i="4"/>
  <c r="I801" i="4"/>
  <c r="J801" i="4"/>
  <c r="I802" i="4"/>
  <c r="J802" i="4"/>
  <c r="I803" i="4"/>
  <c r="J803" i="4"/>
  <c r="I804" i="4"/>
  <c r="J804" i="4"/>
  <c r="I805" i="4"/>
  <c r="J805" i="4"/>
  <c r="I806" i="4"/>
  <c r="J806" i="4"/>
  <c r="I807" i="4"/>
  <c r="J807" i="4"/>
  <c r="I808" i="4"/>
  <c r="J808" i="4"/>
  <c r="I809" i="4"/>
  <c r="J809" i="4"/>
  <c r="I810" i="4"/>
  <c r="J810" i="4"/>
  <c r="I811" i="4"/>
  <c r="J811" i="4"/>
  <c r="I812" i="4"/>
  <c r="J812" i="4"/>
  <c r="I813" i="4"/>
  <c r="J813" i="4"/>
  <c r="I814" i="4"/>
  <c r="J814" i="4"/>
  <c r="I815" i="4"/>
  <c r="J815" i="4"/>
  <c r="I816" i="4"/>
  <c r="J816" i="4"/>
  <c r="I817" i="4"/>
  <c r="J817" i="4"/>
  <c r="I818" i="4"/>
  <c r="J818" i="4"/>
  <c r="I819" i="4"/>
  <c r="J819" i="4"/>
  <c r="I820" i="4"/>
  <c r="J820" i="4"/>
  <c r="I821" i="4"/>
  <c r="J821" i="4"/>
  <c r="I822" i="4"/>
  <c r="J822" i="4"/>
  <c r="I823" i="4"/>
  <c r="J823" i="4"/>
  <c r="I824" i="4"/>
  <c r="J824" i="4"/>
  <c r="I825" i="4"/>
  <c r="J825" i="4"/>
  <c r="I826" i="4"/>
  <c r="J826" i="4"/>
  <c r="I827" i="4"/>
  <c r="J827" i="4"/>
  <c r="I828" i="4"/>
  <c r="J828" i="4"/>
  <c r="I829" i="4"/>
  <c r="J829" i="4"/>
  <c r="I830" i="4"/>
  <c r="J830" i="4"/>
  <c r="I831" i="4"/>
  <c r="J831" i="4"/>
  <c r="I832" i="4"/>
  <c r="J832" i="4"/>
  <c r="I833" i="4"/>
  <c r="J833" i="4"/>
  <c r="I834" i="4"/>
  <c r="J834" i="4"/>
  <c r="I835" i="4"/>
  <c r="J835" i="4"/>
  <c r="I836" i="4"/>
  <c r="J836" i="4"/>
  <c r="I837" i="4"/>
  <c r="J837" i="4"/>
  <c r="I838" i="4"/>
  <c r="J838" i="4"/>
  <c r="I839" i="4"/>
  <c r="J839" i="4"/>
  <c r="I840" i="4"/>
  <c r="J840" i="4"/>
  <c r="I841" i="4"/>
  <c r="J841" i="4"/>
  <c r="I842" i="4"/>
  <c r="J842" i="4"/>
  <c r="I843" i="4"/>
  <c r="J843" i="4"/>
  <c r="I844" i="4"/>
  <c r="J844" i="4"/>
  <c r="I845" i="4"/>
  <c r="J845" i="4"/>
  <c r="I846" i="4"/>
  <c r="J846" i="4"/>
  <c r="I847" i="4"/>
  <c r="J847" i="4"/>
  <c r="I848" i="4"/>
  <c r="J848" i="4"/>
  <c r="I849" i="4"/>
  <c r="J849" i="4"/>
  <c r="I850" i="4"/>
  <c r="J850" i="4"/>
  <c r="I851" i="4"/>
  <c r="J851" i="4"/>
  <c r="I852" i="4"/>
  <c r="J852" i="4"/>
  <c r="I853" i="4"/>
  <c r="J853" i="4"/>
  <c r="I854" i="4"/>
  <c r="J854" i="4"/>
  <c r="I855" i="4"/>
  <c r="J855" i="4"/>
  <c r="I856" i="4"/>
  <c r="J856" i="4"/>
  <c r="I857" i="4"/>
  <c r="J857" i="4"/>
  <c r="I858" i="4"/>
  <c r="J858" i="4"/>
  <c r="I859" i="4"/>
  <c r="J859" i="4"/>
  <c r="I860" i="4"/>
  <c r="J860" i="4"/>
  <c r="I861" i="4"/>
  <c r="J861" i="4"/>
  <c r="I862" i="4"/>
  <c r="J862" i="4"/>
  <c r="I863" i="4"/>
  <c r="J863" i="4"/>
  <c r="I864" i="4"/>
  <c r="J864" i="4"/>
  <c r="I865" i="4"/>
  <c r="J865" i="4"/>
  <c r="I866" i="4"/>
  <c r="J866" i="4"/>
  <c r="I867" i="4"/>
  <c r="J867" i="4"/>
  <c r="I868" i="4"/>
  <c r="J868" i="4"/>
  <c r="I869" i="4"/>
  <c r="J869" i="4"/>
  <c r="I870" i="4"/>
  <c r="J870" i="4"/>
  <c r="I871" i="4"/>
  <c r="J871" i="4"/>
  <c r="I872" i="4"/>
  <c r="J872" i="4"/>
  <c r="I873" i="4"/>
  <c r="J873" i="4"/>
  <c r="I874" i="4"/>
  <c r="J874" i="4"/>
  <c r="I875" i="4"/>
  <c r="J875" i="4"/>
  <c r="I876" i="4"/>
  <c r="J876" i="4"/>
  <c r="I877" i="4"/>
  <c r="J877" i="4"/>
  <c r="I878" i="4"/>
  <c r="J878" i="4"/>
  <c r="I879" i="4"/>
  <c r="J879" i="4"/>
  <c r="I880" i="4"/>
  <c r="J880" i="4"/>
  <c r="I881" i="4"/>
  <c r="J881" i="4"/>
  <c r="I882" i="4"/>
  <c r="J882" i="4"/>
  <c r="I883" i="4"/>
  <c r="J883" i="4"/>
  <c r="I884" i="4"/>
  <c r="J884" i="4"/>
  <c r="I885" i="4"/>
  <c r="J885" i="4"/>
  <c r="I886" i="4"/>
  <c r="J886" i="4"/>
  <c r="I887" i="4"/>
  <c r="J887" i="4"/>
  <c r="I888" i="4"/>
  <c r="J888" i="4"/>
  <c r="I889" i="4"/>
  <c r="J889" i="4"/>
  <c r="I890" i="4"/>
  <c r="J890" i="4"/>
  <c r="I891" i="4"/>
  <c r="J891" i="4"/>
  <c r="I892" i="4"/>
  <c r="J892" i="4"/>
  <c r="I893" i="4"/>
  <c r="J893" i="4"/>
  <c r="I894" i="4"/>
  <c r="J894" i="4"/>
  <c r="I895" i="4"/>
  <c r="J895" i="4"/>
  <c r="I896" i="4"/>
  <c r="J896" i="4"/>
  <c r="I897" i="4"/>
  <c r="J897" i="4"/>
  <c r="I898" i="4"/>
  <c r="J898" i="4"/>
  <c r="I899" i="4"/>
  <c r="J899" i="4"/>
  <c r="I900" i="4"/>
  <c r="J900" i="4"/>
  <c r="I901" i="4"/>
  <c r="J901" i="4"/>
  <c r="I902" i="4"/>
  <c r="J902" i="4"/>
  <c r="I903" i="4"/>
  <c r="J903" i="4"/>
  <c r="I904" i="4"/>
  <c r="J904" i="4"/>
  <c r="I905" i="4"/>
  <c r="J905" i="4"/>
  <c r="I906" i="4"/>
  <c r="J906" i="4"/>
  <c r="I907" i="4"/>
  <c r="J907" i="4"/>
  <c r="I908" i="4"/>
  <c r="J908" i="4"/>
  <c r="I909" i="4"/>
  <c r="J909" i="4"/>
  <c r="I910" i="4"/>
  <c r="J910" i="4"/>
  <c r="I911" i="4"/>
  <c r="J911" i="4"/>
  <c r="I912" i="4"/>
  <c r="J912" i="4"/>
  <c r="I913" i="4"/>
  <c r="J913" i="4"/>
  <c r="I914" i="4"/>
  <c r="J914" i="4"/>
  <c r="I915" i="4"/>
  <c r="J915" i="4"/>
  <c r="I916" i="4"/>
  <c r="J916" i="4"/>
  <c r="I917" i="4"/>
  <c r="J917" i="4"/>
  <c r="I918" i="4"/>
  <c r="J918" i="4"/>
  <c r="I919" i="4"/>
  <c r="J919" i="4"/>
  <c r="I920" i="4"/>
  <c r="J920" i="4"/>
  <c r="I921" i="4"/>
  <c r="J921" i="4"/>
  <c r="I922" i="4"/>
  <c r="J922" i="4"/>
  <c r="I923" i="4"/>
  <c r="J923" i="4"/>
  <c r="I924" i="4"/>
  <c r="J924" i="4"/>
  <c r="I925" i="4"/>
  <c r="J925" i="4"/>
  <c r="I926" i="4"/>
  <c r="J926" i="4"/>
  <c r="I927" i="4"/>
  <c r="J927" i="4"/>
  <c r="I928" i="4"/>
  <c r="J928" i="4"/>
  <c r="I929" i="4"/>
  <c r="J929" i="4"/>
  <c r="I930" i="4"/>
  <c r="J930" i="4"/>
  <c r="I931" i="4"/>
  <c r="J931" i="4"/>
  <c r="I932" i="4"/>
  <c r="J932" i="4"/>
  <c r="I933" i="4"/>
  <c r="J933" i="4"/>
  <c r="I934" i="4"/>
  <c r="J934" i="4"/>
  <c r="I935" i="4"/>
  <c r="J935" i="4"/>
  <c r="I936" i="4"/>
  <c r="J936" i="4"/>
  <c r="I937" i="4"/>
  <c r="J937" i="4"/>
  <c r="I938" i="4"/>
  <c r="J938" i="4"/>
  <c r="I939" i="4"/>
  <c r="J939" i="4"/>
  <c r="I940" i="4"/>
  <c r="J940" i="4"/>
  <c r="I941" i="4"/>
  <c r="J941" i="4"/>
  <c r="I942" i="4"/>
  <c r="J942" i="4"/>
  <c r="I943" i="4"/>
  <c r="J943" i="4"/>
  <c r="I944" i="4"/>
  <c r="J944" i="4"/>
  <c r="I945" i="4"/>
  <c r="J945" i="4"/>
  <c r="I946" i="4"/>
  <c r="J946" i="4"/>
  <c r="I947" i="4"/>
  <c r="J947" i="4"/>
  <c r="I948" i="4"/>
  <c r="J948" i="4"/>
  <c r="I949" i="4"/>
  <c r="J949" i="4"/>
  <c r="I950" i="4"/>
  <c r="J950" i="4"/>
  <c r="I951" i="4"/>
  <c r="J951" i="4"/>
  <c r="I952" i="4"/>
  <c r="J952" i="4"/>
  <c r="I953" i="4"/>
  <c r="J953" i="4"/>
  <c r="I954" i="4"/>
  <c r="J954" i="4"/>
  <c r="I955" i="4"/>
  <c r="J955" i="4"/>
  <c r="I956" i="4"/>
  <c r="J956" i="4"/>
  <c r="I957" i="4"/>
  <c r="J957" i="4"/>
  <c r="I958" i="4"/>
  <c r="J958" i="4"/>
  <c r="I959" i="4"/>
  <c r="J959" i="4"/>
  <c r="I960" i="4"/>
  <c r="J960" i="4"/>
  <c r="I961" i="4"/>
  <c r="J961" i="4"/>
  <c r="I962" i="4"/>
  <c r="J962" i="4"/>
  <c r="I963" i="4"/>
  <c r="J963" i="4"/>
  <c r="I964" i="4"/>
  <c r="J964" i="4"/>
  <c r="I965" i="4"/>
  <c r="J965" i="4"/>
  <c r="I966" i="4"/>
  <c r="J966" i="4"/>
  <c r="I967" i="4"/>
  <c r="J967" i="4"/>
  <c r="I968" i="4"/>
  <c r="J968" i="4"/>
  <c r="I969" i="4"/>
  <c r="J969" i="4"/>
  <c r="I970" i="4"/>
  <c r="J970" i="4"/>
  <c r="I971" i="4"/>
  <c r="J971" i="4"/>
  <c r="I972" i="4"/>
  <c r="J972" i="4"/>
  <c r="I973" i="4"/>
  <c r="J973" i="4"/>
  <c r="I974" i="4"/>
  <c r="J974" i="4"/>
  <c r="I975" i="4"/>
  <c r="J975" i="4"/>
  <c r="I976" i="4"/>
  <c r="J976" i="4"/>
  <c r="I977" i="4"/>
  <c r="J977" i="4"/>
  <c r="I978" i="4"/>
  <c r="J978" i="4"/>
  <c r="I979" i="4"/>
  <c r="J979" i="4"/>
  <c r="I980" i="4"/>
  <c r="J980" i="4"/>
  <c r="I981" i="4"/>
  <c r="J981" i="4"/>
  <c r="I982" i="4"/>
  <c r="J982" i="4"/>
  <c r="I983" i="4"/>
  <c r="J983" i="4"/>
  <c r="I984" i="4"/>
  <c r="J984" i="4"/>
  <c r="I985" i="4"/>
  <c r="J985" i="4"/>
  <c r="I986" i="4"/>
  <c r="J986" i="4"/>
  <c r="I987" i="4"/>
  <c r="J987" i="4"/>
  <c r="I988" i="4"/>
  <c r="J988" i="4"/>
  <c r="I989" i="4"/>
  <c r="J989" i="4"/>
  <c r="I990" i="4"/>
  <c r="J990" i="4"/>
  <c r="I991" i="4"/>
  <c r="J991" i="4"/>
  <c r="I992" i="4"/>
  <c r="J992" i="4"/>
  <c r="I993" i="4"/>
  <c r="J993" i="4"/>
  <c r="I994" i="4"/>
  <c r="J994" i="4"/>
  <c r="I995" i="4"/>
  <c r="J995" i="4"/>
  <c r="I996" i="4"/>
  <c r="J996" i="4"/>
  <c r="I997" i="4"/>
  <c r="J997" i="4"/>
  <c r="I998" i="4"/>
  <c r="J998" i="4"/>
  <c r="I999" i="4"/>
  <c r="J999" i="4"/>
  <c r="I1000" i="4"/>
  <c r="J1000" i="4"/>
  <c r="I1001" i="4"/>
  <c r="J1001" i="4"/>
  <c r="I1002" i="4"/>
  <c r="J1002" i="4"/>
  <c r="I1003" i="4"/>
  <c r="J1003" i="4"/>
  <c r="I1004" i="4"/>
  <c r="J1004" i="4"/>
  <c r="I1005" i="4"/>
  <c r="J1005" i="4"/>
  <c r="I1006" i="4"/>
  <c r="J1006" i="4"/>
  <c r="I1007" i="4"/>
  <c r="J1007" i="4"/>
  <c r="I1008" i="4"/>
  <c r="J1008" i="4"/>
  <c r="I1009" i="4"/>
  <c r="J1009" i="4"/>
  <c r="I1010" i="4"/>
  <c r="J1010" i="4"/>
  <c r="I1011" i="4"/>
  <c r="J1011" i="4"/>
  <c r="I1012" i="4"/>
  <c r="J1012" i="4"/>
  <c r="I1013" i="4"/>
  <c r="J1013" i="4"/>
  <c r="I1014" i="4"/>
  <c r="J1014" i="4"/>
  <c r="I1015" i="4"/>
  <c r="J1015" i="4"/>
  <c r="I1016" i="4"/>
  <c r="J1016" i="4"/>
  <c r="I1017" i="4"/>
  <c r="J1017" i="4"/>
  <c r="I1018" i="4"/>
  <c r="J1018" i="4"/>
  <c r="I1019" i="4"/>
  <c r="J1019" i="4"/>
  <c r="I1020" i="4"/>
  <c r="J1020" i="4"/>
  <c r="I1021" i="4"/>
  <c r="J1021" i="4"/>
  <c r="I1022" i="4"/>
  <c r="J1022" i="4"/>
  <c r="I1023" i="4"/>
  <c r="J1023" i="4"/>
  <c r="I1024" i="4"/>
  <c r="J1024" i="4"/>
  <c r="I1025" i="4"/>
  <c r="J1025" i="4"/>
  <c r="I1026" i="4"/>
  <c r="J1026" i="4"/>
  <c r="I1027" i="4"/>
  <c r="J1027" i="4"/>
  <c r="I1028" i="4"/>
  <c r="J1028" i="4"/>
  <c r="I1029" i="4"/>
  <c r="J1029" i="4"/>
  <c r="I1030" i="4"/>
  <c r="J1030" i="4"/>
  <c r="I1031" i="4"/>
  <c r="J1031" i="4"/>
  <c r="I1032" i="4"/>
  <c r="J1032" i="4"/>
  <c r="I1033" i="4"/>
  <c r="J1033" i="4"/>
  <c r="I1034" i="4"/>
  <c r="J1034" i="4"/>
  <c r="I1035" i="4"/>
  <c r="J1035" i="4"/>
  <c r="I1036" i="4"/>
  <c r="J1036" i="4"/>
  <c r="I1037" i="4"/>
  <c r="J1037" i="4"/>
  <c r="I1038" i="4"/>
  <c r="J1038" i="4"/>
  <c r="I1039" i="4"/>
  <c r="J1039" i="4"/>
  <c r="I1040" i="4"/>
  <c r="J1040" i="4"/>
  <c r="I1041" i="4"/>
  <c r="J1041" i="4"/>
  <c r="I1042" i="4"/>
  <c r="J1042" i="4"/>
  <c r="I1043" i="4"/>
  <c r="J1043" i="4"/>
  <c r="I1044" i="4"/>
  <c r="J1044" i="4"/>
  <c r="I1045" i="4"/>
  <c r="J1045" i="4"/>
  <c r="I1046" i="4"/>
  <c r="J1046" i="4"/>
  <c r="I1047" i="4"/>
  <c r="J1047" i="4"/>
  <c r="I1048" i="4"/>
  <c r="J1048" i="4"/>
  <c r="I1049" i="4"/>
  <c r="J1049" i="4"/>
  <c r="I1050" i="4"/>
  <c r="J1050" i="4"/>
  <c r="I1051" i="4"/>
  <c r="J1051" i="4"/>
  <c r="I1052" i="4"/>
  <c r="J1052" i="4"/>
  <c r="I1053" i="4"/>
  <c r="J1053" i="4"/>
  <c r="I1054" i="4"/>
  <c r="J1054" i="4"/>
  <c r="I1055" i="4"/>
  <c r="J1055" i="4"/>
  <c r="I1056" i="4"/>
  <c r="J1056" i="4"/>
  <c r="I1057" i="4"/>
  <c r="J1057" i="4"/>
  <c r="I1058" i="4"/>
  <c r="J1058" i="4"/>
  <c r="I1059" i="4"/>
  <c r="J1059" i="4"/>
  <c r="I1060" i="4"/>
  <c r="J1060" i="4"/>
  <c r="I1061" i="4"/>
  <c r="J1061" i="4"/>
  <c r="I1062" i="4"/>
  <c r="J1062" i="4"/>
  <c r="I1063" i="4"/>
  <c r="J1063" i="4"/>
  <c r="I1064" i="4"/>
  <c r="J1064" i="4"/>
  <c r="I1065" i="4"/>
  <c r="J1065" i="4"/>
  <c r="I1066" i="4"/>
  <c r="J1066" i="4"/>
  <c r="I1067" i="4"/>
  <c r="J1067" i="4"/>
  <c r="I1068" i="4"/>
  <c r="J1068" i="4"/>
  <c r="I1069" i="4"/>
  <c r="J1069" i="4"/>
  <c r="I1070" i="4"/>
  <c r="J1070" i="4"/>
  <c r="I1071" i="4"/>
  <c r="J1071" i="4"/>
  <c r="I1072" i="4"/>
  <c r="J1072" i="4"/>
  <c r="I1073" i="4"/>
  <c r="J1073" i="4"/>
  <c r="I1074" i="4"/>
  <c r="J1074" i="4"/>
  <c r="I1075" i="4"/>
  <c r="J1075" i="4"/>
  <c r="I1076" i="4"/>
  <c r="J1076" i="4"/>
  <c r="I1077" i="4"/>
  <c r="J1077" i="4"/>
  <c r="I1078" i="4"/>
  <c r="J1078" i="4"/>
  <c r="I1079" i="4"/>
  <c r="J1079" i="4"/>
  <c r="I1080" i="4"/>
  <c r="J1080" i="4"/>
  <c r="I1081" i="4"/>
  <c r="J1081" i="4"/>
  <c r="I1082" i="4"/>
  <c r="J1082" i="4"/>
  <c r="I1083" i="4"/>
  <c r="J1083" i="4"/>
  <c r="I1084" i="4"/>
  <c r="J1084" i="4"/>
  <c r="I1085" i="4"/>
  <c r="J1085" i="4"/>
  <c r="I1086" i="4"/>
  <c r="J1086" i="4"/>
  <c r="I1087" i="4"/>
  <c r="J1087" i="4"/>
  <c r="I1088" i="4"/>
  <c r="J1088" i="4"/>
  <c r="I1089" i="4"/>
  <c r="J1089" i="4"/>
  <c r="I1090" i="4"/>
  <c r="J1090" i="4"/>
  <c r="I1091" i="4"/>
  <c r="J1091" i="4"/>
  <c r="I1092" i="4"/>
  <c r="J1092" i="4"/>
  <c r="I1093" i="4"/>
  <c r="J1093" i="4"/>
  <c r="I1094" i="4"/>
  <c r="J1094" i="4"/>
  <c r="I1095" i="4"/>
  <c r="J1095" i="4"/>
  <c r="I1096" i="4"/>
  <c r="J1096" i="4"/>
  <c r="I1097" i="4"/>
  <c r="J1097" i="4"/>
  <c r="I1098" i="4"/>
  <c r="J1098" i="4"/>
  <c r="I1099" i="4"/>
  <c r="J1099" i="4"/>
  <c r="I1100" i="4"/>
  <c r="J1100" i="4"/>
  <c r="I1101" i="4"/>
  <c r="J1101" i="4"/>
  <c r="I1102" i="4"/>
  <c r="J1102" i="4"/>
  <c r="I1103" i="4"/>
  <c r="J1103" i="4"/>
  <c r="I1104" i="4"/>
  <c r="J1104" i="4"/>
  <c r="I1105" i="4"/>
  <c r="J1105" i="4"/>
  <c r="I1106" i="4"/>
  <c r="J1106" i="4"/>
  <c r="I1107" i="4"/>
  <c r="J1107" i="4"/>
  <c r="I1108" i="4"/>
  <c r="J1108" i="4"/>
  <c r="I1109" i="4"/>
  <c r="J1109" i="4"/>
  <c r="I1110" i="4"/>
  <c r="J1110" i="4"/>
  <c r="I1111" i="4"/>
  <c r="J1111" i="4"/>
  <c r="I1112" i="4"/>
  <c r="J1112" i="4"/>
  <c r="I1113" i="4"/>
  <c r="J1113" i="4"/>
  <c r="I1114" i="4"/>
  <c r="J1114" i="4"/>
  <c r="I1115" i="4"/>
  <c r="J1115" i="4"/>
  <c r="I1116" i="4"/>
  <c r="J1116" i="4"/>
  <c r="I1117" i="4"/>
  <c r="J1117" i="4"/>
  <c r="I1118" i="4"/>
  <c r="J1118" i="4"/>
  <c r="I1119" i="4"/>
  <c r="J1119" i="4"/>
  <c r="I1120" i="4"/>
  <c r="J1120" i="4"/>
  <c r="I1121" i="4"/>
  <c r="J1121" i="4"/>
  <c r="I1122" i="4"/>
  <c r="J1122" i="4"/>
  <c r="I1123" i="4"/>
  <c r="J1123" i="4"/>
  <c r="I1124" i="4"/>
  <c r="J1124" i="4"/>
  <c r="I1125" i="4"/>
  <c r="J1125" i="4"/>
  <c r="I1126" i="4"/>
  <c r="J1126" i="4"/>
  <c r="I1127" i="4"/>
  <c r="J1127" i="4"/>
  <c r="I1128" i="4"/>
  <c r="J1128" i="4"/>
  <c r="I1129" i="4"/>
  <c r="J1129" i="4"/>
  <c r="I1130" i="4"/>
  <c r="J1130" i="4"/>
  <c r="I1131" i="4"/>
  <c r="J1131" i="4"/>
  <c r="I1132" i="4"/>
  <c r="J1132" i="4"/>
  <c r="I1133" i="4"/>
  <c r="J1133" i="4"/>
  <c r="I1134" i="4"/>
  <c r="J1134" i="4"/>
  <c r="I1135" i="4"/>
  <c r="J1135" i="4"/>
  <c r="I1136" i="4"/>
  <c r="J1136" i="4"/>
  <c r="I1137" i="4"/>
  <c r="J1137" i="4"/>
  <c r="I1138" i="4"/>
  <c r="J1138" i="4"/>
  <c r="I1139" i="4"/>
  <c r="J1139" i="4"/>
  <c r="I1140" i="4"/>
  <c r="J1140" i="4"/>
  <c r="I1141" i="4"/>
  <c r="J1141" i="4"/>
  <c r="I1142" i="4"/>
  <c r="J1142" i="4"/>
  <c r="I1143" i="4"/>
  <c r="J1143" i="4"/>
  <c r="I1144" i="4"/>
  <c r="J1144" i="4"/>
  <c r="I1145" i="4"/>
  <c r="J1145" i="4"/>
  <c r="I1146" i="4"/>
  <c r="J1146" i="4"/>
  <c r="I1147" i="4"/>
  <c r="J1147" i="4"/>
  <c r="I1148" i="4"/>
  <c r="J1148" i="4"/>
  <c r="I1149" i="4"/>
  <c r="J1149" i="4"/>
  <c r="I1150" i="4"/>
  <c r="J1150" i="4"/>
  <c r="I1151" i="4"/>
  <c r="J1151" i="4"/>
  <c r="I1152" i="4"/>
  <c r="J1152" i="4"/>
  <c r="I1153" i="4"/>
  <c r="J1153" i="4"/>
  <c r="I1154" i="4"/>
  <c r="J1154" i="4"/>
  <c r="I1155" i="4"/>
  <c r="J1155" i="4"/>
  <c r="I1156" i="4"/>
  <c r="J1156" i="4"/>
  <c r="I1157" i="4"/>
  <c r="J1157" i="4"/>
  <c r="I1158" i="4"/>
  <c r="J1158" i="4"/>
  <c r="I1159" i="4"/>
  <c r="J1159" i="4"/>
  <c r="I1160" i="4"/>
  <c r="J1160" i="4"/>
  <c r="I1161" i="4"/>
  <c r="J1161" i="4"/>
  <c r="I1162" i="4"/>
  <c r="J1162" i="4"/>
  <c r="I1163" i="4"/>
  <c r="J1163" i="4"/>
  <c r="I1164" i="4"/>
  <c r="J1164" i="4"/>
  <c r="I1165" i="4"/>
  <c r="J1165" i="4"/>
  <c r="I1166" i="4"/>
  <c r="J1166" i="4"/>
  <c r="I1167" i="4"/>
  <c r="J1167" i="4"/>
  <c r="I1168" i="4"/>
  <c r="J1168" i="4"/>
  <c r="I1169" i="4"/>
  <c r="J1169" i="4"/>
  <c r="I1170" i="4"/>
  <c r="J1170" i="4"/>
  <c r="I1171" i="4"/>
  <c r="J1171" i="4"/>
  <c r="I1172" i="4"/>
  <c r="J1172" i="4"/>
  <c r="I1173" i="4"/>
  <c r="J1173" i="4"/>
  <c r="I1174" i="4"/>
  <c r="J1174" i="4"/>
  <c r="I1175" i="4"/>
  <c r="J1175" i="4"/>
  <c r="I1176" i="4"/>
  <c r="J1176" i="4"/>
  <c r="I1177" i="4"/>
  <c r="J1177" i="4"/>
  <c r="I1178" i="4"/>
  <c r="J1178" i="4"/>
  <c r="I1179" i="4"/>
  <c r="J1179" i="4"/>
  <c r="I1180" i="4"/>
  <c r="J1180" i="4"/>
  <c r="I1181" i="4"/>
  <c r="J1181" i="4"/>
  <c r="I1182" i="4"/>
  <c r="J1182" i="4"/>
  <c r="I1183" i="4"/>
  <c r="J1183" i="4"/>
  <c r="I1184" i="4"/>
  <c r="J1184" i="4"/>
  <c r="I1185" i="4"/>
  <c r="J1185" i="4"/>
  <c r="I1186" i="4"/>
  <c r="J1186" i="4"/>
  <c r="I1187" i="4"/>
  <c r="J1187" i="4"/>
  <c r="I1188" i="4"/>
  <c r="J1188" i="4"/>
  <c r="I1189" i="4"/>
  <c r="J1189" i="4"/>
  <c r="I1190" i="4"/>
  <c r="J1190" i="4"/>
  <c r="I1191" i="4"/>
  <c r="J1191" i="4"/>
  <c r="I1192" i="4"/>
  <c r="J1192" i="4"/>
  <c r="I1193" i="4"/>
  <c r="J1193" i="4"/>
  <c r="I1194" i="4"/>
  <c r="J1194" i="4"/>
  <c r="I1195" i="4"/>
  <c r="J1195" i="4"/>
  <c r="I1196" i="4"/>
  <c r="J1196" i="4"/>
  <c r="I1197" i="4"/>
  <c r="J1197" i="4"/>
  <c r="I1198" i="4"/>
  <c r="J1198" i="4"/>
  <c r="I1199" i="4"/>
  <c r="J1199" i="4"/>
  <c r="I1200" i="4"/>
  <c r="J1200" i="4"/>
  <c r="I1201" i="4"/>
  <c r="J1201" i="4"/>
  <c r="I1202" i="4"/>
  <c r="J1202" i="4"/>
  <c r="I1203" i="4"/>
  <c r="J1203" i="4"/>
  <c r="I1204" i="4"/>
  <c r="J1204" i="4"/>
  <c r="I1205" i="4"/>
  <c r="J1205" i="4"/>
  <c r="I1206" i="4"/>
  <c r="J1206" i="4"/>
  <c r="I1207" i="4"/>
  <c r="J1207" i="4"/>
  <c r="I1208" i="4"/>
  <c r="J1208" i="4"/>
  <c r="I1209" i="4"/>
  <c r="J1209" i="4"/>
  <c r="I1210" i="4"/>
  <c r="J1210" i="4"/>
  <c r="I1211" i="4"/>
  <c r="J1211" i="4"/>
  <c r="I1212" i="4"/>
  <c r="J1212" i="4"/>
  <c r="I1213" i="4"/>
  <c r="J1213" i="4"/>
  <c r="I1214" i="4"/>
  <c r="J1214" i="4"/>
  <c r="I1215" i="4"/>
  <c r="J1215" i="4"/>
  <c r="I1216" i="4"/>
  <c r="J1216" i="4"/>
  <c r="I1217" i="4"/>
  <c r="J1217" i="4"/>
  <c r="I1218" i="4"/>
  <c r="J1218" i="4"/>
  <c r="I1219" i="4"/>
  <c r="J1219" i="4"/>
  <c r="I1220" i="4"/>
  <c r="J1220" i="4"/>
  <c r="I1221" i="4"/>
  <c r="J1221" i="4"/>
  <c r="I1222" i="4"/>
  <c r="J1222" i="4"/>
  <c r="I1223" i="4"/>
  <c r="J1223" i="4"/>
  <c r="I1224" i="4"/>
  <c r="J1224" i="4"/>
  <c r="I1225" i="4"/>
  <c r="J1225" i="4"/>
  <c r="I1226" i="4"/>
  <c r="J1226" i="4"/>
  <c r="I1227" i="4"/>
  <c r="J1227" i="4"/>
  <c r="I1228" i="4"/>
  <c r="J1228" i="4"/>
  <c r="I1229" i="4"/>
  <c r="J1229" i="4"/>
  <c r="I1230" i="4"/>
  <c r="J1230" i="4"/>
  <c r="I1231" i="4"/>
  <c r="J1231" i="4"/>
  <c r="I1232" i="4"/>
  <c r="J1232" i="4"/>
  <c r="I1233" i="4"/>
  <c r="J1233" i="4"/>
  <c r="I1234" i="4"/>
  <c r="J1234" i="4"/>
  <c r="I1235" i="4"/>
  <c r="J1235" i="4"/>
  <c r="I1236" i="4"/>
  <c r="J1236" i="4"/>
  <c r="I1237" i="4"/>
  <c r="J1237" i="4"/>
  <c r="I1238" i="4"/>
  <c r="J1238" i="4"/>
  <c r="I1239" i="4"/>
  <c r="J1239" i="4"/>
  <c r="I1240" i="4"/>
  <c r="J1240" i="4"/>
  <c r="I1241" i="4"/>
  <c r="J1241" i="4"/>
  <c r="I1242" i="4"/>
  <c r="J1242" i="4"/>
  <c r="I1243" i="4"/>
  <c r="J1243" i="4"/>
  <c r="I1244" i="4"/>
  <c r="J1244" i="4"/>
  <c r="I1245" i="4"/>
  <c r="J1245" i="4"/>
  <c r="I1246" i="4"/>
  <c r="J1246" i="4"/>
  <c r="I1247" i="4"/>
  <c r="J1247" i="4"/>
  <c r="I1248" i="4"/>
  <c r="J1248" i="4"/>
  <c r="I1249" i="4"/>
  <c r="J1249" i="4"/>
  <c r="I1250" i="4"/>
  <c r="J1250" i="4"/>
  <c r="I1251" i="4"/>
  <c r="J1251" i="4"/>
  <c r="I1252" i="4"/>
  <c r="J1252" i="4"/>
  <c r="I1253" i="4"/>
  <c r="J1253" i="4"/>
  <c r="I1254" i="4"/>
  <c r="J1254" i="4"/>
  <c r="I1255" i="4"/>
  <c r="J1255" i="4"/>
  <c r="I1256" i="4"/>
  <c r="J1256" i="4"/>
  <c r="I1257" i="4"/>
  <c r="J1257" i="4"/>
  <c r="I1258" i="4"/>
  <c r="J1258" i="4"/>
  <c r="I1259" i="4"/>
  <c r="J1259" i="4"/>
  <c r="I1260" i="4"/>
  <c r="J1260" i="4"/>
  <c r="I1261" i="4"/>
  <c r="J1261" i="4"/>
  <c r="I1262" i="4"/>
  <c r="J1262" i="4"/>
  <c r="I1263" i="4"/>
  <c r="J1263" i="4"/>
  <c r="I1264" i="4"/>
  <c r="J1264" i="4"/>
  <c r="I1265" i="4"/>
  <c r="J1265" i="4"/>
  <c r="I1266" i="4"/>
  <c r="J1266" i="4"/>
  <c r="I1267" i="4"/>
  <c r="J1267" i="4"/>
  <c r="I1268" i="4"/>
  <c r="J1268" i="4"/>
  <c r="I1269" i="4"/>
  <c r="J1269" i="4"/>
  <c r="I1270" i="4"/>
  <c r="J1270" i="4"/>
  <c r="I1271" i="4"/>
  <c r="J1271" i="4"/>
  <c r="I1272" i="4"/>
  <c r="J1272" i="4"/>
  <c r="I1273" i="4"/>
  <c r="J1273" i="4"/>
  <c r="I1274" i="4"/>
  <c r="J1274" i="4"/>
  <c r="I1275" i="4"/>
  <c r="J1275" i="4"/>
  <c r="I1276" i="4"/>
  <c r="J1276" i="4"/>
  <c r="I1277" i="4"/>
  <c r="J1277" i="4"/>
  <c r="I1278" i="4"/>
  <c r="J1278" i="4"/>
  <c r="I1279" i="4"/>
  <c r="J1279" i="4"/>
  <c r="I1280" i="4"/>
  <c r="J1280" i="4"/>
  <c r="I1281" i="4"/>
  <c r="J1281" i="4"/>
  <c r="I1282" i="4"/>
  <c r="J1282" i="4"/>
  <c r="I1283" i="4"/>
  <c r="J1283" i="4"/>
  <c r="I1284" i="4"/>
  <c r="J1284" i="4"/>
  <c r="I1285" i="4"/>
  <c r="J1285" i="4"/>
  <c r="I1286" i="4"/>
  <c r="J1286" i="4"/>
  <c r="I1287" i="4"/>
  <c r="J1287" i="4"/>
  <c r="I1288" i="4"/>
  <c r="J1288" i="4"/>
  <c r="I1289" i="4"/>
  <c r="J1289" i="4"/>
  <c r="I1290" i="4"/>
  <c r="J1290" i="4"/>
  <c r="I1291" i="4"/>
  <c r="J1291" i="4"/>
  <c r="I1292" i="4"/>
  <c r="J1292" i="4"/>
  <c r="I1293" i="4"/>
  <c r="J1293" i="4"/>
  <c r="I1294" i="4"/>
  <c r="J1294" i="4"/>
  <c r="I1295" i="4"/>
  <c r="J1295" i="4"/>
  <c r="I1296" i="4"/>
  <c r="J1296" i="4"/>
  <c r="I1297" i="4"/>
  <c r="J1297" i="4"/>
  <c r="I1298" i="4"/>
  <c r="J1298" i="4"/>
  <c r="I1299" i="4"/>
  <c r="J1299" i="4"/>
  <c r="I1300" i="4"/>
  <c r="J1300" i="4"/>
  <c r="I1301" i="4"/>
  <c r="J1301" i="4"/>
  <c r="I1302" i="4"/>
  <c r="J1302" i="4"/>
  <c r="I1303" i="4"/>
  <c r="J1303" i="4"/>
  <c r="I1304" i="4"/>
  <c r="J1304" i="4"/>
  <c r="I1305" i="4"/>
  <c r="J1305" i="4"/>
  <c r="I1306" i="4"/>
  <c r="J1306" i="4"/>
  <c r="I1307" i="4"/>
  <c r="J1307" i="4"/>
  <c r="I1308" i="4"/>
  <c r="J1308" i="4"/>
  <c r="I1309" i="4"/>
  <c r="J1309" i="4"/>
  <c r="I1310" i="4"/>
  <c r="J1310" i="4"/>
  <c r="I1311" i="4"/>
  <c r="J1311" i="4"/>
  <c r="I1312" i="4"/>
  <c r="J1312" i="4"/>
  <c r="I1313" i="4"/>
  <c r="J1313" i="4"/>
  <c r="I1314" i="4"/>
  <c r="J1314" i="4"/>
  <c r="I1315" i="4"/>
  <c r="J1315" i="4"/>
  <c r="I1316" i="4"/>
  <c r="J1316" i="4"/>
  <c r="I1317" i="4"/>
  <c r="J1317" i="4"/>
  <c r="I1318" i="4"/>
  <c r="J1318" i="4"/>
  <c r="I1319" i="4"/>
  <c r="J1319" i="4"/>
  <c r="I1320" i="4"/>
  <c r="J1320" i="4"/>
  <c r="I1321" i="4"/>
  <c r="J1321" i="4"/>
  <c r="I1322" i="4"/>
  <c r="J1322" i="4"/>
  <c r="I1323" i="4"/>
  <c r="J1323" i="4"/>
  <c r="I1324" i="4"/>
  <c r="J1324" i="4"/>
  <c r="I1325" i="4"/>
  <c r="J1325" i="4"/>
  <c r="I1326" i="4"/>
  <c r="J1326" i="4"/>
  <c r="I1327" i="4"/>
  <c r="J1327" i="4"/>
  <c r="I1328" i="4"/>
  <c r="J1328" i="4"/>
  <c r="I1329" i="4"/>
  <c r="J1329" i="4"/>
  <c r="I1330" i="4"/>
  <c r="J1330" i="4"/>
  <c r="I1331" i="4"/>
  <c r="J1331" i="4"/>
  <c r="I1332" i="4"/>
  <c r="J1332" i="4"/>
  <c r="I1333" i="4"/>
  <c r="J1333" i="4"/>
  <c r="I1334" i="4"/>
  <c r="J1334" i="4"/>
  <c r="I1335" i="4"/>
  <c r="J1335" i="4"/>
  <c r="I1336" i="4"/>
  <c r="J1336" i="4"/>
  <c r="I1337" i="4"/>
  <c r="J1337" i="4"/>
  <c r="I1338" i="4"/>
  <c r="J1338" i="4"/>
  <c r="I1339" i="4"/>
  <c r="J1339" i="4"/>
  <c r="I1340" i="4"/>
  <c r="J1340" i="4"/>
  <c r="I1341" i="4"/>
  <c r="J1341" i="4"/>
  <c r="I1342" i="4"/>
  <c r="J1342" i="4"/>
  <c r="I1343" i="4"/>
  <c r="J1343" i="4"/>
  <c r="I1344" i="4"/>
  <c r="J1344" i="4"/>
  <c r="I1345" i="4"/>
  <c r="J1345" i="4"/>
  <c r="I1346" i="4"/>
  <c r="J1346" i="4"/>
  <c r="I1347" i="4"/>
  <c r="J1347" i="4"/>
  <c r="I1348" i="4"/>
  <c r="J1348" i="4"/>
  <c r="I1349" i="4"/>
  <c r="J1349" i="4"/>
  <c r="I1350" i="4"/>
  <c r="J1350" i="4"/>
  <c r="I1351" i="4"/>
  <c r="J1351" i="4"/>
  <c r="I1352" i="4"/>
  <c r="J1352" i="4"/>
  <c r="I1353" i="4"/>
  <c r="J1353" i="4"/>
  <c r="I1354" i="4"/>
  <c r="J1354" i="4"/>
  <c r="I1355" i="4"/>
  <c r="J1355" i="4"/>
  <c r="I1356" i="4"/>
  <c r="J1356" i="4"/>
  <c r="I1357" i="4"/>
  <c r="J1357" i="4"/>
  <c r="I1358" i="4"/>
  <c r="J1358" i="4"/>
  <c r="I1359" i="4"/>
  <c r="J1359" i="4"/>
  <c r="I1360" i="4"/>
  <c r="J1360" i="4"/>
  <c r="I1361" i="4"/>
  <c r="J1361" i="4"/>
  <c r="I1362" i="4"/>
  <c r="J1362" i="4"/>
  <c r="I1363" i="4"/>
  <c r="J1363" i="4"/>
  <c r="I1364" i="4"/>
  <c r="J1364" i="4"/>
  <c r="I1365" i="4"/>
  <c r="J1365" i="4"/>
  <c r="I1366" i="4"/>
  <c r="J1366" i="4"/>
  <c r="I1367" i="4"/>
  <c r="J1367" i="4"/>
  <c r="I1368" i="4"/>
  <c r="J1368" i="4"/>
  <c r="I1369" i="4"/>
  <c r="J1369" i="4"/>
  <c r="I1370" i="4"/>
  <c r="J1370" i="4"/>
  <c r="I1371" i="4"/>
  <c r="J1371" i="4"/>
  <c r="I1372" i="4"/>
  <c r="J1372" i="4"/>
  <c r="I1373" i="4"/>
  <c r="J1373" i="4"/>
  <c r="I1374" i="4"/>
  <c r="J1374" i="4"/>
  <c r="I1375" i="4"/>
  <c r="J1375" i="4"/>
  <c r="I1376" i="4"/>
  <c r="J1376" i="4"/>
  <c r="I1377" i="4"/>
  <c r="J1377" i="4"/>
  <c r="I1378" i="4"/>
  <c r="J1378" i="4"/>
  <c r="I1379" i="4"/>
  <c r="J1379" i="4"/>
  <c r="I1380" i="4"/>
  <c r="J1380" i="4"/>
  <c r="I1381" i="4"/>
  <c r="J1381" i="4"/>
  <c r="I1382" i="4"/>
  <c r="J1382" i="4"/>
  <c r="I1383" i="4"/>
  <c r="J1383" i="4"/>
  <c r="I1384" i="4"/>
  <c r="J1384" i="4"/>
  <c r="I1385" i="4"/>
  <c r="J1385" i="4"/>
  <c r="I1386" i="4"/>
  <c r="J1386" i="4"/>
  <c r="I1387" i="4"/>
  <c r="J1387" i="4"/>
  <c r="I1388" i="4"/>
  <c r="J1388" i="4"/>
  <c r="I1389" i="4"/>
  <c r="J1389" i="4"/>
  <c r="I1390" i="4"/>
  <c r="J1390" i="4"/>
  <c r="I1391" i="4"/>
  <c r="J1391" i="4"/>
  <c r="I1392" i="4"/>
  <c r="J1392" i="4"/>
  <c r="I1393" i="4"/>
  <c r="J1393" i="4"/>
  <c r="I1394" i="4"/>
  <c r="J1394" i="4"/>
  <c r="I1395" i="4"/>
  <c r="J1395" i="4"/>
  <c r="I1396" i="4"/>
  <c r="J1396" i="4"/>
  <c r="I1397" i="4"/>
  <c r="J1397" i="4"/>
  <c r="I1398" i="4"/>
  <c r="J1398" i="4"/>
  <c r="I1399" i="4"/>
  <c r="J1399" i="4"/>
  <c r="I1400" i="4"/>
  <c r="J1400" i="4"/>
  <c r="I1401" i="4"/>
  <c r="J1401" i="4"/>
  <c r="I1402" i="4"/>
  <c r="J1402" i="4"/>
  <c r="I1403" i="4"/>
  <c r="J1403" i="4"/>
  <c r="I1404" i="4"/>
  <c r="J1404" i="4"/>
  <c r="I1405" i="4"/>
  <c r="J1405" i="4"/>
  <c r="I1406" i="4"/>
  <c r="J1406" i="4"/>
  <c r="I1407" i="4"/>
  <c r="J1407" i="4"/>
  <c r="I1408" i="4"/>
  <c r="J1408" i="4"/>
  <c r="I1409" i="4"/>
  <c r="J1409" i="4"/>
  <c r="I1410" i="4"/>
  <c r="J1410" i="4"/>
  <c r="I1411" i="4"/>
  <c r="J1411" i="4"/>
  <c r="I1412" i="4"/>
  <c r="J1412" i="4"/>
  <c r="I1413" i="4"/>
  <c r="J1413" i="4"/>
  <c r="I1414" i="4"/>
  <c r="J1414" i="4"/>
  <c r="I1415" i="4"/>
  <c r="J1415" i="4"/>
  <c r="I1416" i="4"/>
  <c r="J1416" i="4"/>
  <c r="I1417" i="4"/>
  <c r="J1417" i="4"/>
  <c r="I1418" i="4"/>
  <c r="J1418" i="4"/>
  <c r="I1419" i="4"/>
  <c r="J1419" i="4"/>
  <c r="I1420" i="4"/>
  <c r="J1420" i="4"/>
  <c r="I1421" i="4"/>
  <c r="J1421" i="4"/>
  <c r="I1422" i="4"/>
  <c r="J1422" i="4"/>
  <c r="I1423" i="4"/>
  <c r="J1423" i="4"/>
  <c r="I1424" i="4"/>
  <c r="J1424" i="4"/>
  <c r="I1425" i="4"/>
  <c r="J1425" i="4"/>
  <c r="I1426" i="4"/>
  <c r="J1426" i="4"/>
  <c r="I1427" i="4"/>
  <c r="J1427" i="4"/>
  <c r="I1428" i="4"/>
  <c r="J1428" i="4"/>
  <c r="I1429" i="4"/>
  <c r="J1429" i="4"/>
  <c r="I1430" i="4"/>
  <c r="J1430" i="4"/>
  <c r="I1431" i="4"/>
  <c r="J1431" i="4"/>
  <c r="I1432" i="4"/>
  <c r="J1432" i="4"/>
  <c r="I1433" i="4"/>
  <c r="J1433" i="4"/>
  <c r="I1434" i="4"/>
  <c r="J1434" i="4"/>
  <c r="I1435" i="4"/>
  <c r="J1435" i="4"/>
  <c r="I1436" i="4"/>
  <c r="J1436" i="4"/>
  <c r="I1437" i="4"/>
  <c r="J1437" i="4"/>
  <c r="I1438" i="4"/>
  <c r="J1438" i="4"/>
  <c r="I1439" i="4"/>
  <c r="J1439" i="4"/>
  <c r="I1440" i="4"/>
  <c r="J1440" i="4"/>
  <c r="I1441" i="4"/>
  <c r="J1441" i="4"/>
  <c r="I1442" i="4"/>
  <c r="J1442" i="4"/>
  <c r="I1443" i="4"/>
  <c r="J1443" i="4"/>
  <c r="I1444" i="4"/>
  <c r="J1444" i="4"/>
  <c r="I1445" i="4"/>
  <c r="J1445" i="4"/>
  <c r="I1446" i="4"/>
  <c r="J1446" i="4"/>
  <c r="I1447" i="4"/>
  <c r="J1447" i="4"/>
  <c r="I1448" i="4"/>
  <c r="J1448" i="4"/>
  <c r="I1449" i="4"/>
  <c r="J1449" i="4"/>
  <c r="I1450" i="4"/>
  <c r="J1450" i="4"/>
  <c r="I1451" i="4"/>
  <c r="J1451" i="4"/>
  <c r="I1452" i="4"/>
  <c r="J1452" i="4"/>
  <c r="I1453" i="4"/>
  <c r="J1453" i="4"/>
  <c r="I1454" i="4"/>
  <c r="J1454" i="4"/>
  <c r="I1455" i="4"/>
  <c r="J1455" i="4"/>
  <c r="I1456" i="4"/>
  <c r="J1456" i="4"/>
  <c r="I1457" i="4"/>
  <c r="J1457" i="4"/>
  <c r="I1458" i="4"/>
  <c r="J1458" i="4"/>
  <c r="I1459" i="4"/>
  <c r="J1459" i="4"/>
  <c r="I1460" i="4"/>
  <c r="J1460" i="4"/>
  <c r="I1461" i="4"/>
  <c r="J1461" i="4"/>
  <c r="I1462" i="4"/>
  <c r="J1462" i="4"/>
  <c r="I1463" i="4"/>
  <c r="J1463" i="4"/>
  <c r="I1464" i="4"/>
  <c r="J1464" i="4"/>
  <c r="I1465" i="4"/>
  <c r="J1465" i="4"/>
  <c r="I1466" i="4"/>
  <c r="J1466" i="4"/>
  <c r="I1467" i="4"/>
  <c r="J1467" i="4"/>
  <c r="I1468" i="4"/>
  <c r="J1468" i="4"/>
  <c r="I1469" i="4"/>
  <c r="J1469" i="4"/>
  <c r="I1470" i="4"/>
  <c r="J1470" i="4"/>
  <c r="I1471" i="4"/>
  <c r="J1471" i="4"/>
  <c r="I1472" i="4"/>
  <c r="J1472" i="4"/>
  <c r="I1473" i="4"/>
  <c r="J1473" i="4"/>
  <c r="I1474" i="4"/>
  <c r="J1474" i="4"/>
  <c r="I1475" i="4"/>
  <c r="J1475" i="4"/>
  <c r="I1476" i="4"/>
  <c r="J1476" i="4"/>
  <c r="I1477" i="4"/>
  <c r="J1477" i="4"/>
  <c r="I1478" i="4"/>
  <c r="J1478" i="4"/>
  <c r="I1479" i="4"/>
  <c r="J1479" i="4"/>
  <c r="I1480" i="4"/>
  <c r="J1480" i="4"/>
  <c r="I1481" i="4"/>
  <c r="J1481" i="4"/>
  <c r="I1482" i="4"/>
  <c r="J1482" i="4"/>
  <c r="I1483" i="4"/>
  <c r="J1483" i="4"/>
  <c r="I1484" i="4"/>
  <c r="J1484" i="4"/>
  <c r="I1485" i="4"/>
  <c r="J1485" i="4"/>
  <c r="I1486" i="4"/>
  <c r="J1486" i="4"/>
  <c r="I1487" i="4"/>
  <c r="J1487" i="4"/>
  <c r="I1488" i="4"/>
  <c r="J1488" i="4"/>
  <c r="I1489" i="4"/>
  <c r="J1489" i="4"/>
  <c r="I1490" i="4"/>
  <c r="J1490" i="4"/>
  <c r="I1491" i="4"/>
  <c r="J1491" i="4"/>
  <c r="I1492" i="4"/>
  <c r="J1492" i="4"/>
  <c r="I1493" i="4"/>
  <c r="J1493" i="4"/>
  <c r="I1494" i="4"/>
  <c r="J1494" i="4"/>
  <c r="I1495" i="4"/>
  <c r="J1495" i="4"/>
  <c r="I1496" i="4"/>
  <c r="J1496" i="4"/>
  <c r="I1497" i="4"/>
  <c r="J1497" i="4"/>
  <c r="I1498" i="4"/>
  <c r="J1498" i="4"/>
  <c r="I1499" i="4"/>
  <c r="J1499" i="4"/>
  <c r="I1500" i="4"/>
  <c r="J1500" i="4"/>
  <c r="I1501" i="4"/>
  <c r="J1501" i="4"/>
  <c r="I1502" i="4"/>
  <c r="J1502" i="4"/>
  <c r="I1503" i="4"/>
  <c r="J1503" i="4"/>
  <c r="I1504" i="4"/>
  <c r="J1504" i="4"/>
  <c r="I1505" i="4"/>
  <c r="J1505" i="4"/>
  <c r="I1506" i="4"/>
  <c r="J1506" i="4"/>
  <c r="I1507" i="4"/>
  <c r="J1507" i="4"/>
  <c r="I1508" i="4"/>
  <c r="J1508" i="4"/>
  <c r="I1509" i="4"/>
  <c r="J1509" i="4"/>
  <c r="I1510" i="4"/>
  <c r="J1510" i="4"/>
  <c r="I1511" i="4"/>
  <c r="J1511" i="4"/>
  <c r="I1512" i="4"/>
  <c r="J1512" i="4"/>
  <c r="I1513" i="4"/>
  <c r="J1513" i="4"/>
  <c r="I1514" i="4"/>
  <c r="J1514" i="4"/>
  <c r="I1515" i="4"/>
  <c r="J1515" i="4"/>
  <c r="I1516" i="4"/>
  <c r="J1516" i="4"/>
  <c r="I1517" i="4"/>
  <c r="J1517" i="4"/>
  <c r="I1518" i="4"/>
  <c r="J1518" i="4"/>
  <c r="I1519" i="4"/>
  <c r="J1519" i="4"/>
  <c r="I1520" i="4"/>
  <c r="J1520" i="4"/>
  <c r="I1521" i="4"/>
  <c r="J1521" i="4"/>
  <c r="I1522" i="4"/>
  <c r="J1522" i="4"/>
  <c r="I1523" i="4"/>
  <c r="J1523" i="4"/>
  <c r="I1524" i="4"/>
  <c r="J1524" i="4"/>
  <c r="I1525" i="4"/>
  <c r="J1525" i="4"/>
  <c r="I1526" i="4"/>
  <c r="J1526" i="4"/>
  <c r="I1527" i="4"/>
  <c r="J1527" i="4"/>
  <c r="I1528" i="4"/>
  <c r="J1528" i="4"/>
  <c r="I1529" i="4"/>
  <c r="J1529" i="4"/>
  <c r="I1530" i="4"/>
  <c r="J1530" i="4"/>
  <c r="I1531" i="4"/>
  <c r="J1531" i="4"/>
  <c r="I1532" i="4"/>
  <c r="J1532" i="4"/>
  <c r="I1533" i="4"/>
  <c r="J1533" i="4"/>
  <c r="I1534" i="4"/>
  <c r="J1534" i="4"/>
  <c r="I1535" i="4"/>
  <c r="J1535" i="4"/>
  <c r="I1536" i="4"/>
  <c r="J1536" i="4"/>
  <c r="I1537" i="4"/>
  <c r="J1537" i="4"/>
  <c r="I1538" i="4"/>
  <c r="J1538" i="4"/>
  <c r="I1539" i="4"/>
  <c r="J1539" i="4"/>
  <c r="I1540" i="4"/>
  <c r="J1540" i="4"/>
  <c r="I1541" i="4"/>
  <c r="J1541" i="4"/>
  <c r="I1542" i="4"/>
  <c r="J1542" i="4"/>
  <c r="I1543" i="4"/>
  <c r="J1543" i="4"/>
  <c r="I1544" i="4"/>
  <c r="J1544" i="4"/>
  <c r="I1545" i="4"/>
  <c r="J1545" i="4"/>
  <c r="I1546" i="4"/>
  <c r="J1546" i="4"/>
  <c r="I1547" i="4"/>
  <c r="J1547" i="4"/>
  <c r="I1548" i="4"/>
  <c r="J1548" i="4"/>
  <c r="I1549" i="4"/>
  <c r="J1549" i="4"/>
  <c r="I1550" i="4"/>
  <c r="J1550" i="4"/>
  <c r="I1551" i="4"/>
  <c r="J1551" i="4"/>
  <c r="I1552" i="4"/>
  <c r="J1552" i="4"/>
  <c r="I1553" i="4"/>
  <c r="J1553" i="4"/>
  <c r="I1554" i="4"/>
  <c r="J1554" i="4"/>
  <c r="I1555" i="4"/>
  <c r="J1555" i="4"/>
  <c r="I1556" i="4"/>
  <c r="J1556" i="4"/>
  <c r="I1557" i="4"/>
  <c r="J1557" i="4"/>
  <c r="I1558" i="4"/>
  <c r="J1558" i="4"/>
  <c r="I1559" i="4"/>
  <c r="J1559" i="4"/>
  <c r="I1560" i="4"/>
  <c r="J1560" i="4"/>
  <c r="I1561" i="4"/>
  <c r="J1561" i="4"/>
  <c r="I1562" i="4"/>
  <c r="J1562" i="4"/>
  <c r="I1563" i="4"/>
  <c r="J1563" i="4"/>
  <c r="I1564" i="4"/>
  <c r="J1564" i="4"/>
  <c r="I1565" i="4"/>
  <c r="J1565" i="4"/>
  <c r="I1566" i="4"/>
  <c r="J1566" i="4"/>
  <c r="I1567" i="4"/>
  <c r="J1567" i="4"/>
  <c r="I1568" i="4"/>
  <c r="J1568" i="4"/>
  <c r="I1569" i="4"/>
  <c r="J1569" i="4"/>
  <c r="I1570" i="4"/>
  <c r="J1570" i="4"/>
  <c r="I1571" i="4"/>
  <c r="J1571" i="4"/>
  <c r="I1572" i="4"/>
  <c r="J1572" i="4"/>
  <c r="I1573" i="4"/>
  <c r="J1573" i="4"/>
  <c r="I1574" i="4"/>
  <c r="J1574" i="4"/>
  <c r="I1575" i="4"/>
  <c r="J1575" i="4"/>
  <c r="I1576" i="4"/>
  <c r="J1576" i="4"/>
  <c r="I1577" i="4"/>
  <c r="J1577" i="4"/>
  <c r="I1578" i="4"/>
  <c r="J1578" i="4"/>
  <c r="I1579" i="4"/>
  <c r="J1579" i="4"/>
  <c r="I1580" i="4"/>
  <c r="J1580" i="4"/>
  <c r="I1581" i="4"/>
  <c r="J1581" i="4"/>
  <c r="I1582" i="4"/>
  <c r="J1582" i="4"/>
  <c r="I1583" i="4"/>
  <c r="J1583" i="4"/>
  <c r="I1584" i="4"/>
  <c r="J1584" i="4"/>
  <c r="I1585" i="4"/>
  <c r="J1585" i="4"/>
  <c r="I1586" i="4"/>
  <c r="J1586" i="4"/>
  <c r="I1587" i="4"/>
  <c r="J1587" i="4"/>
  <c r="I1588" i="4"/>
  <c r="J1588" i="4"/>
  <c r="I1589" i="4"/>
  <c r="J1589" i="4"/>
  <c r="I1590" i="4"/>
  <c r="J1590" i="4"/>
  <c r="I1591" i="4"/>
  <c r="J1591" i="4"/>
  <c r="I1592" i="4"/>
  <c r="J1592" i="4"/>
  <c r="I1593" i="4"/>
  <c r="J1593" i="4"/>
  <c r="I1594" i="4"/>
  <c r="J1594" i="4"/>
  <c r="I1595" i="4"/>
  <c r="J1595" i="4"/>
  <c r="I1596" i="4"/>
  <c r="J1596" i="4"/>
  <c r="I1597" i="4"/>
  <c r="J1597" i="4"/>
  <c r="I1598" i="4"/>
  <c r="J1598" i="4"/>
  <c r="I1599" i="4"/>
  <c r="J1599" i="4"/>
  <c r="I1600" i="4"/>
  <c r="J1600" i="4"/>
  <c r="I1601" i="4"/>
  <c r="J1601" i="4"/>
  <c r="I1602" i="4"/>
  <c r="J1602" i="4"/>
  <c r="I1603" i="4"/>
  <c r="J1603" i="4"/>
  <c r="I1604" i="4"/>
  <c r="J1604" i="4"/>
  <c r="I1605" i="4"/>
  <c r="J1605" i="4"/>
  <c r="I1606" i="4"/>
  <c r="J1606" i="4"/>
  <c r="I1607" i="4"/>
  <c r="J1607" i="4"/>
  <c r="I1608" i="4"/>
  <c r="J1608" i="4"/>
  <c r="I1609" i="4"/>
  <c r="J1609" i="4"/>
  <c r="I1610" i="4"/>
  <c r="J1610" i="4"/>
  <c r="I1611" i="4"/>
  <c r="J1611" i="4"/>
  <c r="I1612" i="4"/>
  <c r="J1612" i="4"/>
  <c r="I1613" i="4"/>
  <c r="J1613" i="4"/>
  <c r="I1614" i="4"/>
  <c r="J1614" i="4"/>
  <c r="I1615" i="4"/>
  <c r="J1615" i="4"/>
  <c r="I1616" i="4"/>
  <c r="J1616" i="4"/>
  <c r="I1617" i="4"/>
  <c r="J1617" i="4"/>
  <c r="I1618" i="4"/>
  <c r="J1618" i="4"/>
  <c r="I1619" i="4"/>
  <c r="J1619" i="4"/>
  <c r="I1620" i="4"/>
  <c r="J1620" i="4"/>
  <c r="I1621" i="4"/>
  <c r="J1621" i="4"/>
  <c r="I1622" i="4"/>
  <c r="J1622" i="4"/>
  <c r="I1623" i="4"/>
  <c r="J1623" i="4"/>
  <c r="I1624" i="4"/>
  <c r="J1624" i="4"/>
  <c r="I1625" i="4"/>
  <c r="J1625" i="4"/>
  <c r="I1626" i="4"/>
  <c r="J1626" i="4"/>
  <c r="I1627" i="4"/>
  <c r="J1627" i="4"/>
  <c r="I1628" i="4"/>
  <c r="J1628" i="4"/>
  <c r="I1629" i="4"/>
  <c r="J1629" i="4"/>
  <c r="I1630" i="4"/>
  <c r="J1630" i="4"/>
  <c r="I1631" i="4"/>
  <c r="J1631" i="4"/>
  <c r="I1632" i="4"/>
  <c r="J1632" i="4"/>
  <c r="I1633" i="4"/>
  <c r="J1633" i="4"/>
  <c r="I1634" i="4"/>
  <c r="J1634" i="4"/>
  <c r="I1635" i="4"/>
  <c r="J1635" i="4"/>
  <c r="I1636" i="4"/>
  <c r="J1636" i="4"/>
  <c r="I1637" i="4"/>
  <c r="J1637" i="4"/>
  <c r="I1638" i="4"/>
  <c r="J1638" i="4"/>
  <c r="I1639" i="4"/>
  <c r="J1639" i="4"/>
  <c r="I1640" i="4"/>
  <c r="J1640" i="4"/>
  <c r="I1641" i="4"/>
  <c r="J1641" i="4"/>
  <c r="I1642" i="4"/>
  <c r="J1642" i="4"/>
  <c r="I1643" i="4"/>
  <c r="J1643" i="4"/>
  <c r="I1644" i="4"/>
  <c r="J1644" i="4"/>
  <c r="I1645" i="4"/>
  <c r="J1645" i="4"/>
  <c r="I1646" i="4"/>
  <c r="J1646" i="4"/>
  <c r="I1647" i="4"/>
  <c r="J1647" i="4"/>
  <c r="I1648" i="4"/>
  <c r="J1648" i="4"/>
  <c r="I1649" i="4"/>
  <c r="J1649" i="4"/>
  <c r="I1650" i="4"/>
  <c r="J1650" i="4"/>
  <c r="I1651" i="4"/>
  <c r="J1651" i="4"/>
  <c r="I1652" i="4"/>
  <c r="J1652" i="4"/>
  <c r="I1653" i="4"/>
  <c r="J1653" i="4"/>
  <c r="I1654" i="4"/>
  <c r="J1654" i="4"/>
  <c r="I1655" i="4"/>
  <c r="J1655" i="4"/>
  <c r="I1656" i="4"/>
  <c r="J1656" i="4"/>
  <c r="I1657" i="4"/>
  <c r="J1657" i="4"/>
  <c r="I1658" i="4"/>
  <c r="J1658" i="4"/>
  <c r="I1659" i="4"/>
  <c r="J1659" i="4"/>
  <c r="I1660" i="4"/>
  <c r="J1660" i="4"/>
  <c r="I1661" i="4"/>
  <c r="J1661" i="4"/>
  <c r="I1662" i="4"/>
  <c r="J1662" i="4"/>
  <c r="I1663" i="4"/>
  <c r="J1663" i="4"/>
  <c r="I1664" i="4"/>
  <c r="J1664" i="4"/>
  <c r="I1665" i="4"/>
  <c r="J1665" i="4"/>
  <c r="I1666" i="4"/>
  <c r="J1666" i="4"/>
  <c r="I1667" i="4"/>
  <c r="J1667" i="4"/>
  <c r="I1668" i="4"/>
  <c r="J1668" i="4"/>
  <c r="I1669" i="4"/>
  <c r="J1669" i="4"/>
  <c r="I1670" i="4"/>
  <c r="J1670" i="4"/>
  <c r="I1671" i="4"/>
  <c r="J1671" i="4"/>
  <c r="I1672" i="4"/>
  <c r="J1672" i="4"/>
  <c r="I1673" i="4"/>
  <c r="J1673" i="4"/>
  <c r="I1674" i="4"/>
  <c r="J1674" i="4"/>
  <c r="I1675" i="4"/>
  <c r="J1675" i="4"/>
  <c r="I1676" i="4"/>
  <c r="J1676" i="4"/>
  <c r="I1677" i="4"/>
  <c r="J1677" i="4"/>
  <c r="I1678" i="4"/>
  <c r="J1678" i="4"/>
  <c r="I1679" i="4"/>
  <c r="J1679" i="4"/>
  <c r="I1680" i="4"/>
  <c r="J1680" i="4"/>
  <c r="I1681" i="4"/>
  <c r="J1681" i="4"/>
  <c r="I1682" i="4"/>
  <c r="J1682" i="4"/>
  <c r="I1683" i="4"/>
  <c r="J1683" i="4"/>
  <c r="I1684" i="4"/>
  <c r="J1684" i="4"/>
  <c r="I1685" i="4"/>
  <c r="J1685" i="4"/>
  <c r="I1686" i="4"/>
  <c r="J1686" i="4"/>
  <c r="I1687" i="4"/>
  <c r="J1687" i="4"/>
  <c r="I1688" i="4"/>
  <c r="J1688" i="4"/>
  <c r="I1689" i="4"/>
  <c r="J1689" i="4"/>
  <c r="I1690" i="4"/>
  <c r="J1690" i="4"/>
  <c r="I1691" i="4"/>
  <c r="J1691" i="4"/>
  <c r="I1692" i="4"/>
  <c r="J1692" i="4"/>
  <c r="I1693" i="4"/>
  <c r="J1693" i="4"/>
  <c r="I1694" i="4"/>
  <c r="J1694" i="4"/>
  <c r="I1695" i="4"/>
  <c r="J1695" i="4"/>
  <c r="I1696" i="4"/>
  <c r="J1696" i="4"/>
  <c r="I1697" i="4"/>
  <c r="J1697" i="4"/>
  <c r="I1698" i="4"/>
  <c r="J1698" i="4"/>
  <c r="I1699" i="4"/>
  <c r="J1699" i="4"/>
  <c r="I1700" i="4"/>
  <c r="J1700" i="4"/>
  <c r="I1701" i="4"/>
  <c r="J1701" i="4"/>
  <c r="I1702" i="4"/>
  <c r="J1702" i="4"/>
  <c r="I1703" i="4"/>
  <c r="J1703" i="4"/>
  <c r="I1704" i="4"/>
  <c r="J1704" i="4"/>
  <c r="I1705" i="4"/>
  <c r="J1705" i="4"/>
  <c r="I1706" i="4"/>
  <c r="J1706" i="4"/>
  <c r="I1707" i="4"/>
  <c r="J1707" i="4"/>
  <c r="I1708" i="4"/>
  <c r="J1708" i="4"/>
  <c r="I1709" i="4"/>
  <c r="J1709" i="4"/>
  <c r="I1710" i="4"/>
  <c r="J1710" i="4"/>
  <c r="I1711" i="4"/>
  <c r="J1711" i="4"/>
  <c r="I1712" i="4"/>
  <c r="J1712" i="4"/>
  <c r="I1713" i="4"/>
  <c r="J1713" i="4"/>
  <c r="I1714" i="4"/>
  <c r="J1714" i="4"/>
  <c r="I1715" i="4"/>
  <c r="J1715" i="4"/>
  <c r="I1716" i="4"/>
  <c r="J1716" i="4"/>
  <c r="I1717" i="4"/>
  <c r="J1717" i="4"/>
  <c r="I1718" i="4"/>
  <c r="J1718" i="4"/>
  <c r="I1719" i="4"/>
  <c r="J1719" i="4"/>
  <c r="I1720" i="4"/>
  <c r="J1720" i="4"/>
  <c r="I1721" i="4"/>
  <c r="J1721" i="4"/>
  <c r="I1722" i="4"/>
  <c r="J1722" i="4"/>
  <c r="I1723" i="4"/>
  <c r="J1723" i="4"/>
  <c r="I1724" i="4"/>
  <c r="J1724" i="4"/>
  <c r="I1725" i="4"/>
  <c r="J1725" i="4"/>
  <c r="I1726" i="4"/>
  <c r="J1726" i="4"/>
  <c r="I1727" i="4"/>
  <c r="J1727" i="4"/>
  <c r="I1728" i="4"/>
  <c r="J1728" i="4"/>
  <c r="I1729" i="4"/>
  <c r="J1729" i="4"/>
  <c r="I1730" i="4"/>
  <c r="J1730" i="4"/>
  <c r="I1731" i="4"/>
  <c r="J1731" i="4"/>
  <c r="I1732" i="4"/>
  <c r="J1732" i="4"/>
  <c r="I1733" i="4"/>
  <c r="J1733" i="4"/>
  <c r="I1734" i="4"/>
  <c r="J1734" i="4"/>
  <c r="I1735" i="4"/>
  <c r="J1735" i="4"/>
  <c r="I1736" i="4"/>
  <c r="J1736" i="4"/>
  <c r="I1737" i="4"/>
  <c r="J1737" i="4"/>
  <c r="I1738" i="4"/>
  <c r="J1738" i="4"/>
  <c r="I1739" i="4"/>
  <c r="J1739" i="4"/>
  <c r="I1740" i="4"/>
  <c r="J1740" i="4"/>
  <c r="I1741" i="4"/>
  <c r="J1741" i="4"/>
  <c r="I1742" i="4"/>
  <c r="J1742" i="4"/>
  <c r="I1743" i="4"/>
  <c r="J1743" i="4"/>
  <c r="I1744" i="4"/>
  <c r="J1744" i="4"/>
  <c r="I1745" i="4"/>
  <c r="J1745" i="4"/>
  <c r="I1746" i="4"/>
  <c r="J1746" i="4"/>
  <c r="I1747" i="4"/>
  <c r="J1747" i="4"/>
  <c r="I1748" i="4"/>
  <c r="J1748" i="4"/>
  <c r="I1749" i="4"/>
  <c r="J1749" i="4"/>
  <c r="I1750" i="4"/>
  <c r="J1750" i="4"/>
  <c r="I1751" i="4"/>
  <c r="J1751" i="4"/>
  <c r="I1752" i="4"/>
  <c r="J1752" i="4"/>
  <c r="I1753" i="4"/>
  <c r="J1753" i="4"/>
  <c r="I1754" i="4"/>
  <c r="J1754" i="4"/>
  <c r="I1755" i="4"/>
  <c r="J1755" i="4"/>
  <c r="I1756" i="4"/>
  <c r="J1756" i="4"/>
  <c r="I1757" i="4"/>
  <c r="J1757" i="4"/>
  <c r="I1758" i="4"/>
  <c r="J1758" i="4"/>
  <c r="I1759" i="4"/>
  <c r="J1759" i="4"/>
  <c r="I1760" i="4"/>
  <c r="J1760" i="4"/>
  <c r="I1761" i="4"/>
  <c r="J1761" i="4"/>
  <c r="I1762" i="4"/>
  <c r="J1762" i="4"/>
  <c r="I1763" i="4"/>
  <c r="J1763" i="4"/>
  <c r="I1764" i="4"/>
  <c r="J1764" i="4"/>
  <c r="I1765" i="4"/>
  <c r="J1765" i="4"/>
  <c r="I1766" i="4"/>
  <c r="J1766" i="4"/>
  <c r="I1767" i="4"/>
  <c r="J1767" i="4"/>
  <c r="I1768" i="4"/>
  <c r="J1768" i="4"/>
  <c r="I1769" i="4"/>
  <c r="J1769" i="4"/>
  <c r="I1770" i="4"/>
  <c r="J1770" i="4"/>
  <c r="I1771" i="4"/>
  <c r="J1771" i="4"/>
  <c r="I1772" i="4"/>
  <c r="J1772" i="4"/>
  <c r="I1773" i="4"/>
  <c r="J1773" i="4"/>
  <c r="I1774" i="4"/>
  <c r="J1774" i="4"/>
  <c r="I1775" i="4"/>
  <c r="J1775" i="4"/>
  <c r="I1776" i="4"/>
  <c r="J1776" i="4"/>
  <c r="I1777" i="4"/>
  <c r="J1777" i="4"/>
  <c r="I1778" i="4"/>
  <c r="J1778" i="4"/>
  <c r="I1779" i="4"/>
  <c r="J1779" i="4"/>
  <c r="I1780" i="4"/>
  <c r="J1780" i="4"/>
  <c r="I1781" i="4"/>
  <c r="J1781" i="4"/>
  <c r="I1782" i="4"/>
  <c r="J1782" i="4"/>
  <c r="I1783" i="4"/>
  <c r="J1783" i="4"/>
  <c r="I1784" i="4"/>
  <c r="J1784" i="4"/>
  <c r="I1785" i="4"/>
  <c r="J1785" i="4"/>
  <c r="I1786" i="4"/>
  <c r="J1786" i="4"/>
  <c r="I1787" i="4"/>
  <c r="J1787" i="4"/>
  <c r="I1788" i="4"/>
  <c r="J1788" i="4"/>
  <c r="I1789" i="4"/>
  <c r="J1789" i="4"/>
  <c r="I1790" i="4"/>
  <c r="J1790" i="4"/>
  <c r="I1791" i="4"/>
  <c r="J1791" i="4"/>
  <c r="I1792" i="4"/>
  <c r="J1792" i="4"/>
  <c r="I1793" i="4"/>
  <c r="J1793" i="4"/>
  <c r="I1794" i="4"/>
  <c r="J1794" i="4"/>
  <c r="I1795" i="4"/>
  <c r="J1795" i="4"/>
  <c r="I1796" i="4"/>
  <c r="J1796" i="4"/>
  <c r="I1797" i="4"/>
  <c r="J1797" i="4"/>
  <c r="I1798" i="4"/>
  <c r="J1798" i="4"/>
  <c r="I1799" i="4"/>
  <c r="J1799" i="4"/>
  <c r="I1800" i="4"/>
  <c r="J1800" i="4"/>
  <c r="I1801" i="4"/>
  <c r="J1801" i="4"/>
  <c r="I1802" i="4"/>
  <c r="J1802" i="4"/>
  <c r="I1803" i="4"/>
  <c r="J1803" i="4"/>
  <c r="I1804" i="4"/>
  <c r="J1804" i="4"/>
  <c r="I1805" i="4"/>
  <c r="J1805" i="4"/>
  <c r="I1806" i="4"/>
  <c r="J1806" i="4"/>
  <c r="I1807" i="4"/>
  <c r="J1807" i="4"/>
  <c r="I1808" i="4"/>
  <c r="J1808" i="4"/>
  <c r="I1809" i="4"/>
  <c r="J1809" i="4"/>
  <c r="I1810" i="4"/>
  <c r="J1810" i="4"/>
  <c r="I1811" i="4"/>
  <c r="J1811" i="4"/>
  <c r="I1812" i="4"/>
  <c r="J1812" i="4"/>
  <c r="I1813" i="4"/>
  <c r="J1813" i="4"/>
  <c r="I1814" i="4"/>
  <c r="J1814" i="4"/>
  <c r="I1815" i="4"/>
  <c r="J1815" i="4"/>
  <c r="I1816" i="4"/>
  <c r="J1816" i="4"/>
  <c r="I1817" i="4"/>
  <c r="J1817" i="4"/>
  <c r="I1818" i="4"/>
  <c r="J1818" i="4"/>
  <c r="I1819" i="4"/>
  <c r="J1819" i="4"/>
  <c r="I1820" i="4"/>
  <c r="J1820" i="4"/>
  <c r="I1821" i="4"/>
  <c r="J1821" i="4"/>
  <c r="I1822" i="4"/>
  <c r="J1822" i="4"/>
  <c r="I1823" i="4"/>
  <c r="J1823" i="4"/>
  <c r="I1824" i="4"/>
  <c r="J1824" i="4"/>
  <c r="I1825" i="4"/>
  <c r="J1825" i="4"/>
  <c r="I1826" i="4"/>
  <c r="J1826" i="4"/>
  <c r="I1827" i="4"/>
  <c r="J1827" i="4"/>
  <c r="I1828" i="4"/>
  <c r="J1828" i="4"/>
  <c r="I1829" i="4"/>
  <c r="J1829" i="4"/>
  <c r="I1830" i="4"/>
  <c r="J1830" i="4"/>
  <c r="I1831" i="4"/>
  <c r="J1831" i="4"/>
  <c r="I1832" i="4"/>
  <c r="J1832" i="4"/>
  <c r="I1833" i="4"/>
  <c r="J1833" i="4"/>
  <c r="I1834" i="4"/>
  <c r="J1834" i="4"/>
  <c r="I1835" i="4"/>
  <c r="J1835" i="4"/>
  <c r="I1836" i="4"/>
  <c r="J1836" i="4"/>
  <c r="I1837" i="4"/>
  <c r="J1837" i="4"/>
  <c r="I1838" i="4"/>
  <c r="J1838" i="4"/>
  <c r="I1839" i="4"/>
  <c r="J1839" i="4"/>
  <c r="I1840" i="4"/>
  <c r="J1840" i="4"/>
  <c r="I1841" i="4"/>
  <c r="J1841" i="4"/>
  <c r="I1842" i="4"/>
  <c r="J1842" i="4"/>
  <c r="I1843" i="4"/>
  <c r="J1843" i="4"/>
  <c r="I1844" i="4"/>
  <c r="J1844" i="4"/>
  <c r="I1845" i="4"/>
  <c r="J1845" i="4"/>
  <c r="I1846" i="4"/>
  <c r="J1846" i="4"/>
  <c r="I1847" i="4"/>
  <c r="J1847" i="4"/>
  <c r="I1848" i="4"/>
  <c r="J1848" i="4"/>
  <c r="I1849" i="4"/>
  <c r="J1849" i="4"/>
  <c r="I1850" i="4"/>
  <c r="J1850" i="4"/>
  <c r="I1851" i="4"/>
  <c r="J1851" i="4"/>
  <c r="I1852" i="4"/>
  <c r="J1852" i="4"/>
  <c r="I1853" i="4"/>
  <c r="J1853" i="4"/>
  <c r="I1854" i="4"/>
  <c r="J1854" i="4"/>
  <c r="I1855" i="4"/>
  <c r="J1855" i="4"/>
  <c r="I1856" i="4"/>
  <c r="J1856" i="4"/>
  <c r="I1857" i="4"/>
  <c r="J1857" i="4"/>
  <c r="I1858" i="4"/>
  <c r="J1858" i="4"/>
  <c r="I1859" i="4"/>
  <c r="J1859" i="4"/>
  <c r="I1860" i="4"/>
  <c r="J1860" i="4"/>
  <c r="I1861" i="4"/>
  <c r="J1861" i="4"/>
  <c r="I1862" i="4"/>
  <c r="J1862" i="4"/>
  <c r="I1863" i="4"/>
  <c r="J1863" i="4"/>
  <c r="I1864" i="4"/>
  <c r="J1864" i="4"/>
  <c r="I1865" i="4"/>
  <c r="J1865" i="4"/>
  <c r="I1866" i="4"/>
  <c r="J1866" i="4"/>
  <c r="I1867" i="4"/>
  <c r="J1867" i="4"/>
  <c r="I1868" i="4"/>
  <c r="J1868" i="4"/>
  <c r="I1869" i="4"/>
  <c r="J1869" i="4"/>
  <c r="I1870" i="4"/>
  <c r="J1870" i="4"/>
  <c r="I1871" i="4"/>
  <c r="J1871" i="4"/>
  <c r="I1872" i="4"/>
  <c r="J1872" i="4"/>
  <c r="I1873" i="4"/>
  <c r="J1873" i="4"/>
  <c r="I1874" i="4"/>
  <c r="J1874" i="4"/>
  <c r="I1875" i="4"/>
  <c r="J1875" i="4"/>
  <c r="I1876" i="4"/>
  <c r="J1876" i="4"/>
  <c r="I1877" i="4"/>
  <c r="J1877" i="4"/>
  <c r="I1878" i="4"/>
  <c r="J1878" i="4"/>
  <c r="I1879" i="4"/>
  <c r="J1879" i="4"/>
  <c r="I1880" i="4"/>
  <c r="J1880" i="4"/>
  <c r="I1881" i="4"/>
  <c r="J1881" i="4"/>
  <c r="I1882" i="4"/>
  <c r="J1882" i="4"/>
  <c r="I1883" i="4"/>
  <c r="J1883" i="4"/>
  <c r="I1884" i="4"/>
  <c r="J1884" i="4"/>
  <c r="I1885" i="4"/>
  <c r="J1885" i="4"/>
  <c r="I1886" i="4"/>
  <c r="J1886" i="4"/>
  <c r="I1887" i="4"/>
  <c r="J1887" i="4"/>
  <c r="I1888" i="4"/>
  <c r="J1888" i="4"/>
  <c r="I1889" i="4"/>
  <c r="J1889" i="4"/>
  <c r="I1890" i="4"/>
  <c r="J1890" i="4"/>
  <c r="I1891" i="4"/>
  <c r="J1891" i="4"/>
  <c r="I1892" i="4"/>
  <c r="J1892" i="4"/>
  <c r="I1893" i="4"/>
  <c r="J1893" i="4"/>
  <c r="I1894" i="4"/>
  <c r="J1894" i="4"/>
  <c r="I1895" i="4"/>
  <c r="J1895" i="4"/>
  <c r="I1896" i="4"/>
  <c r="J1896" i="4"/>
  <c r="I1897" i="4"/>
  <c r="J1897" i="4"/>
  <c r="I1898" i="4"/>
  <c r="J1898" i="4"/>
  <c r="I1899" i="4"/>
  <c r="J1899" i="4"/>
  <c r="I1900" i="4"/>
  <c r="J1900" i="4"/>
  <c r="I1901" i="4"/>
  <c r="J1901" i="4"/>
  <c r="I1902" i="4"/>
  <c r="J1902" i="4"/>
  <c r="I1903" i="4"/>
  <c r="J1903" i="4"/>
  <c r="I1904" i="4"/>
  <c r="J1904" i="4"/>
  <c r="I1905" i="4"/>
  <c r="J1905" i="4"/>
  <c r="I1906" i="4"/>
  <c r="J1906" i="4"/>
  <c r="I1907" i="4"/>
  <c r="J1907" i="4"/>
  <c r="I1908" i="4"/>
  <c r="J1908" i="4"/>
  <c r="I1909" i="4"/>
  <c r="J1909" i="4"/>
  <c r="I1910" i="4"/>
  <c r="J1910" i="4"/>
  <c r="I1911" i="4"/>
  <c r="J1911" i="4"/>
  <c r="I1912" i="4"/>
  <c r="J1912" i="4"/>
  <c r="I1913" i="4"/>
  <c r="J1913" i="4"/>
  <c r="I1914" i="4"/>
  <c r="J1914" i="4"/>
  <c r="I1915" i="4"/>
  <c r="J1915" i="4"/>
  <c r="I1916" i="4"/>
  <c r="J1916" i="4"/>
  <c r="I1917" i="4"/>
  <c r="J1917" i="4"/>
  <c r="I1918" i="4"/>
  <c r="J1918" i="4"/>
  <c r="I1919" i="4"/>
  <c r="J1919" i="4"/>
  <c r="I1920" i="4"/>
  <c r="J1920" i="4"/>
  <c r="I1921" i="4"/>
  <c r="J1921" i="4"/>
  <c r="I1922" i="4"/>
  <c r="J1922" i="4"/>
  <c r="I1923" i="4"/>
  <c r="J1923" i="4"/>
  <c r="I1924" i="4"/>
  <c r="J1924" i="4"/>
  <c r="I1925" i="4"/>
  <c r="J1925" i="4"/>
  <c r="I1926" i="4"/>
  <c r="J1926" i="4"/>
  <c r="I1927" i="4"/>
  <c r="J1927" i="4"/>
  <c r="I1928" i="4"/>
  <c r="J1928" i="4"/>
  <c r="I1929" i="4"/>
  <c r="J1929" i="4"/>
  <c r="I1930" i="4"/>
  <c r="J1930" i="4"/>
  <c r="I1931" i="4"/>
  <c r="J1931" i="4"/>
  <c r="I1932" i="4"/>
  <c r="J1932" i="4"/>
  <c r="I1933" i="4"/>
  <c r="J1933" i="4"/>
  <c r="I1934" i="4"/>
  <c r="J1934" i="4"/>
  <c r="I1935" i="4"/>
  <c r="J1935" i="4"/>
  <c r="I1936" i="4"/>
  <c r="J1936" i="4"/>
  <c r="I1937" i="4"/>
  <c r="J1937" i="4"/>
  <c r="I1938" i="4"/>
  <c r="J1938" i="4"/>
  <c r="I1939" i="4"/>
  <c r="J1939" i="4"/>
  <c r="I1940" i="4"/>
  <c r="J1940" i="4"/>
  <c r="I1941" i="4"/>
  <c r="J1941" i="4"/>
  <c r="I1942" i="4"/>
  <c r="J1942" i="4"/>
  <c r="I1943" i="4"/>
  <c r="J1943" i="4"/>
  <c r="I1944" i="4"/>
  <c r="J1944" i="4"/>
  <c r="I1945" i="4"/>
  <c r="J1945" i="4"/>
  <c r="I1946" i="4"/>
  <c r="J1946" i="4"/>
  <c r="I1947" i="4"/>
  <c r="J1947" i="4"/>
  <c r="I1948" i="4"/>
  <c r="J1948" i="4"/>
  <c r="I1949" i="4"/>
  <c r="J1949" i="4"/>
  <c r="I1950" i="4"/>
  <c r="J1950" i="4"/>
  <c r="I1951" i="4"/>
  <c r="J1951" i="4"/>
  <c r="I1952" i="4"/>
  <c r="J1952" i="4"/>
  <c r="I1953" i="4"/>
  <c r="J1953" i="4"/>
  <c r="I1954" i="4"/>
  <c r="J1954" i="4"/>
  <c r="I1955" i="4"/>
  <c r="J1955" i="4"/>
  <c r="I1956" i="4"/>
  <c r="J1956" i="4"/>
  <c r="I1957" i="4"/>
  <c r="J1957" i="4"/>
  <c r="I1958" i="4"/>
  <c r="J1958" i="4"/>
  <c r="I1959" i="4"/>
  <c r="J1959" i="4"/>
  <c r="I1960" i="4"/>
  <c r="J1960" i="4"/>
  <c r="I1961" i="4"/>
  <c r="J1961" i="4"/>
  <c r="I1962" i="4"/>
  <c r="J1962" i="4"/>
  <c r="I1963" i="4"/>
  <c r="J1963" i="4"/>
  <c r="I1964" i="4"/>
  <c r="J1964" i="4"/>
  <c r="I1965" i="4"/>
  <c r="J1965" i="4"/>
  <c r="I1966" i="4"/>
  <c r="J1966" i="4"/>
  <c r="I1967" i="4"/>
  <c r="J1967" i="4"/>
  <c r="I1968" i="4"/>
  <c r="J1968" i="4"/>
  <c r="I1969" i="4"/>
  <c r="J1969" i="4"/>
  <c r="I1970" i="4"/>
  <c r="J1970" i="4"/>
  <c r="I1971" i="4"/>
  <c r="J1971" i="4"/>
  <c r="I1972" i="4"/>
  <c r="J1972" i="4"/>
  <c r="I1973" i="4"/>
  <c r="J1973" i="4"/>
  <c r="I1974" i="4"/>
  <c r="J1974" i="4"/>
  <c r="I1975" i="4"/>
  <c r="J1975" i="4"/>
  <c r="I1976" i="4"/>
  <c r="J1976" i="4"/>
  <c r="I1977" i="4"/>
  <c r="J1977" i="4"/>
  <c r="I1978" i="4"/>
  <c r="J1978" i="4"/>
  <c r="I1979" i="4"/>
  <c r="J1979" i="4"/>
  <c r="I1980" i="4"/>
  <c r="J1980" i="4"/>
  <c r="I1981" i="4"/>
  <c r="J1981" i="4"/>
  <c r="I1982" i="4"/>
  <c r="J1982" i="4"/>
  <c r="I1983" i="4"/>
  <c r="J1983" i="4"/>
  <c r="I1984" i="4"/>
  <c r="J1984" i="4"/>
  <c r="I1985" i="4"/>
  <c r="J1985" i="4"/>
  <c r="I1986" i="4"/>
  <c r="J1986" i="4"/>
  <c r="I1987" i="4"/>
  <c r="J1987" i="4"/>
  <c r="I1988" i="4"/>
  <c r="J1988" i="4"/>
  <c r="I1989" i="4"/>
  <c r="J1989" i="4"/>
  <c r="I1990" i="4"/>
  <c r="J1990" i="4"/>
  <c r="I1991" i="4"/>
  <c r="J1991" i="4"/>
  <c r="I1992" i="4"/>
  <c r="J1992" i="4"/>
  <c r="I1993" i="4"/>
  <c r="J1993" i="4"/>
  <c r="I1994" i="4"/>
  <c r="J1994" i="4"/>
  <c r="I1995" i="4"/>
  <c r="J1995" i="4"/>
  <c r="I1996" i="4"/>
  <c r="J1996" i="4"/>
  <c r="I1997" i="4"/>
  <c r="J1997" i="4"/>
  <c r="I1998" i="4"/>
  <c r="J1998" i="4"/>
  <c r="I1999" i="4"/>
  <c r="J1999" i="4"/>
  <c r="I2000" i="4"/>
  <c r="J2000" i="4"/>
  <c r="I2001" i="4"/>
  <c r="J2001" i="4"/>
  <c r="I2002" i="4"/>
  <c r="J2002" i="4"/>
  <c r="I2003" i="4"/>
  <c r="J2003" i="4"/>
  <c r="I2004" i="4"/>
  <c r="J2004" i="4"/>
  <c r="I2005" i="4"/>
  <c r="J2005" i="4"/>
  <c r="I2006" i="4"/>
  <c r="J2006" i="4"/>
  <c r="I2007" i="4"/>
  <c r="J2007" i="4"/>
  <c r="I2008" i="4"/>
  <c r="J2008" i="4"/>
  <c r="I2009" i="4"/>
  <c r="J2009" i="4"/>
  <c r="I2010" i="4"/>
  <c r="J2010" i="4"/>
  <c r="I2011" i="4"/>
  <c r="J2011" i="4"/>
  <c r="I2012" i="4"/>
  <c r="J2012" i="4"/>
  <c r="I2013" i="4"/>
  <c r="J2013" i="4"/>
  <c r="I2014" i="4"/>
  <c r="J2014" i="4"/>
  <c r="I2015" i="4"/>
  <c r="J2015" i="4"/>
  <c r="I2016" i="4"/>
  <c r="J2016" i="4"/>
  <c r="I2017" i="4"/>
  <c r="J2017" i="4"/>
  <c r="I2018" i="4"/>
  <c r="J2018" i="4"/>
  <c r="I2019" i="4"/>
  <c r="J2019" i="4"/>
  <c r="I2020" i="4"/>
  <c r="J2020" i="4"/>
  <c r="I2021" i="4"/>
  <c r="J2021" i="4"/>
  <c r="I2022" i="4"/>
  <c r="J2022" i="4"/>
  <c r="I2023" i="4"/>
  <c r="J2023" i="4"/>
  <c r="I2024" i="4"/>
  <c r="J2024" i="4"/>
  <c r="I2025" i="4"/>
  <c r="J2025" i="4"/>
  <c r="I2026" i="4"/>
  <c r="J2026" i="4"/>
  <c r="I2027" i="4"/>
  <c r="J2027" i="4"/>
  <c r="I2028" i="4"/>
  <c r="J2028" i="4"/>
  <c r="I2029" i="4"/>
  <c r="J2029" i="4"/>
  <c r="I2030" i="4"/>
  <c r="J2030" i="4"/>
  <c r="I2031" i="4"/>
  <c r="J2031" i="4"/>
  <c r="I2032" i="4"/>
  <c r="J2032" i="4"/>
  <c r="I2033" i="4"/>
  <c r="J2033" i="4"/>
  <c r="I2034" i="4"/>
  <c r="J2034" i="4"/>
  <c r="I2035" i="4"/>
  <c r="J2035" i="4"/>
  <c r="I2036" i="4"/>
  <c r="J2036" i="4"/>
  <c r="I2037" i="4"/>
  <c r="J2037" i="4"/>
  <c r="I2038" i="4"/>
  <c r="J2038" i="4"/>
  <c r="I2039" i="4"/>
  <c r="J2039" i="4"/>
  <c r="I2040" i="4"/>
  <c r="J2040" i="4"/>
  <c r="I2041" i="4"/>
  <c r="J2041" i="4"/>
  <c r="I2042" i="4"/>
  <c r="J2042" i="4"/>
  <c r="I2043" i="4"/>
  <c r="J2043" i="4"/>
  <c r="I2044" i="4"/>
  <c r="J2044" i="4"/>
  <c r="I2045" i="4"/>
  <c r="J2045" i="4"/>
  <c r="I2046" i="4"/>
  <c r="J2046" i="4"/>
  <c r="I2047" i="4"/>
  <c r="J2047" i="4"/>
  <c r="I2048" i="4"/>
  <c r="J2048" i="4"/>
  <c r="I2049" i="4"/>
  <c r="J2049" i="4"/>
  <c r="I2050" i="4"/>
  <c r="J2050" i="4"/>
  <c r="I2051" i="4"/>
  <c r="J2051" i="4"/>
  <c r="I2052" i="4"/>
  <c r="J2052" i="4"/>
  <c r="I2053" i="4"/>
  <c r="J2053" i="4"/>
  <c r="I2054" i="4"/>
  <c r="J2054" i="4"/>
  <c r="I2055" i="4"/>
  <c r="J2055" i="4"/>
  <c r="I2056" i="4"/>
  <c r="J2056" i="4"/>
  <c r="I2057" i="4"/>
  <c r="J2057" i="4"/>
  <c r="I2058" i="4"/>
  <c r="J2058" i="4"/>
  <c r="I2059" i="4"/>
  <c r="J2059" i="4"/>
  <c r="I2060" i="4"/>
  <c r="J2060" i="4"/>
  <c r="I2061" i="4"/>
  <c r="J2061" i="4"/>
  <c r="I2062" i="4"/>
  <c r="J2062" i="4"/>
  <c r="I2063" i="4"/>
  <c r="J2063" i="4"/>
  <c r="I2064" i="4"/>
  <c r="J2064" i="4"/>
  <c r="I2065" i="4"/>
  <c r="J2065" i="4"/>
  <c r="I2066" i="4"/>
  <c r="J2066" i="4"/>
  <c r="I2067" i="4"/>
  <c r="J2067" i="4"/>
  <c r="I2068" i="4"/>
  <c r="J2068" i="4"/>
  <c r="I2069" i="4"/>
  <c r="J2069" i="4"/>
  <c r="I2070" i="4"/>
  <c r="J2070" i="4"/>
  <c r="I2071" i="4"/>
  <c r="J2071" i="4"/>
  <c r="I2072" i="4"/>
  <c r="J2072" i="4"/>
  <c r="I2073" i="4"/>
  <c r="J2073" i="4"/>
  <c r="I2074" i="4"/>
  <c r="J2074" i="4"/>
  <c r="I2075" i="4"/>
  <c r="J2075" i="4"/>
  <c r="I2076" i="4"/>
  <c r="J2076" i="4"/>
  <c r="I2077" i="4"/>
  <c r="J2077" i="4"/>
  <c r="I2078" i="4"/>
  <c r="J2078" i="4"/>
  <c r="I2079" i="4"/>
  <c r="J2079" i="4"/>
  <c r="I2080" i="4"/>
  <c r="J2080" i="4"/>
  <c r="I2081" i="4"/>
  <c r="J2081" i="4"/>
  <c r="I2082" i="4"/>
  <c r="J2082" i="4"/>
  <c r="I2083" i="4"/>
  <c r="J2083" i="4"/>
  <c r="I2084" i="4"/>
  <c r="J2084" i="4"/>
  <c r="I2085" i="4"/>
  <c r="J2085" i="4"/>
  <c r="I2086" i="4"/>
  <c r="J2086" i="4"/>
  <c r="I2087" i="4"/>
  <c r="J2087" i="4"/>
  <c r="I2088" i="4"/>
  <c r="J2088" i="4"/>
  <c r="I2089" i="4"/>
  <c r="J2089" i="4"/>
  <c r="I2090" i="4"/>
  <c r="J2090" i="4"/>
  <c r="I2091" i="4"/>
  <c r="J2091" i="4"/>
  <c r="I2092" i="4"/>
  <c r="J2092" i="4"/>
  <c r="I2093" i="4"/>
  <c r="J2093" i="4"/>
  <c r="I2094" i="4"/>
  <c r="J2094" i="4"/>
  <c r="I2095" i="4"/>
  <c r="J2095" i="4"/>
  <c r="I2096" i="4"/>
  <c r="J2096" i="4"/>
  <c r="I2097" i="4"/>
  <c r="J2097" i="4"/>
  <c r="I2098" i="4"/>
  <c r="J2098" i="4"/>
  <c r="I2099" i="4"/>
  <c r="J2099" i="4"/>
  <c r="I2100" i="4"/>
  <c r="J2100" i="4"/>
  <c r="I2101" i="4"/>
  <c r="J2101" i="4"/>
  <c r="I2102" i="4"/>
  <c r="J2102" i="4"/>
  <c r="I2103" i="4"/>
  <c r="J2103" i="4"/>
  <c r="I2104" i="4"/>
  <c r="J2104" i="4"/>
  <c r="I2105" i="4"/>
  <c r="J2105" i="4"/>
  <c r="I2106" i="4"/>
  <c r="J2106" i="4"/>
  <c r="I2107" i="4"/>
  <c r="J2107" i="4"/>
  <c r="I2108" i="4"/>
  <c r="J2108" i="4"/>
  <c r="I2109" i="4"/>
  <c r="J2109" i="4"/>
  <c r="I2110" i="4"/>
  <c r="J2110" i="4"/>
  <c r="I2111" i="4"/>
  <c r="J2111" i="4"/>
  <c r="I2112" i="4"/>
  <c r="J2112" i="4"/>
  <c r="I2113" i="4"/>
  <c r="J2113" i="4"/>
  <c r="I2114" i="4"/>
  <c r="J2114" i="4"/>
  <c r="I2115" i="4"/>
  <c r="J2115" i="4"/>
  <c r="I2116" i="4"/>
  <c r="J2116" i="4"/>
  <c r="I2117" i="4"/>
  <c r="J2117" i="4"/>
  <c r="I2118" i="4"/>
  <c r="J2118" i="4"/>
  <c r="I2119" i="4"/>
  <c r="J2119" i="4"/>
  <c r="I2120" i="4"/>
  <c r="J2120" i="4"/>
  <c r="I2121" i="4"/>
  <c r="J2121" i="4"/>
  <c r="I2122" i="4"/>
  <c r="J2122" i="4"/>
  <c r="I2123" i="4"/>
  <c r="J2123" i="4"/>
  <c r="I2124" i="4"/>
  <c r="J2124" i="4"/>
  <c r="I2125" i="4"/>
  <c r="J2125" i="4"/>
  <c r="I2126" i="4"/>
  <c r="J2126" i="4"/>
  <c r="I2127" i="4"/>
  <c r="J2127" i="4"/>
  <c r="I2128" i="4"/>
  <c r="J2128" i="4"/>
  <c r="I2129" i="4"/>
  <c r="J2129" i="4"/>
  <c r="I2130" i="4"/>
  <c r="J2130" i="4"/>
  <c r="I2131" i="4"/>
  <c r="J2131" i="4"/>
  <c r="I2132" i="4"/>
  <c r="J2132" i="4"/>
  <c r="I2133" i="4"/>
  <c r="J2133" i="4"/>
  <c r="I2134" i="4"/>
  <c r="J2134" i="4"/>
  <c r="I2135" i="4"/>
  <c r="J2135" i="4"/>
  <c r="I2136" i="4"/>
  <c r="J2136" i="4"/>
  <c r="I2137" i="4"/>
  <c r="J2137" i="4"/>
  <c r="I2138" i="4"/>
  <c r="J2138" i="4"/>
  <c r="I2139" i="4"/>
  <c r="J2139" i="4"/>
  <c r="I2140" i="4"/>
  <c r="J2140" i="4"/>
  <c r="I2141" i="4"/>
  <c r="J2141" i="4"/>
  <c r="I2142" i="4"/>
  <c r="J2142" i="4"/>
  <c r="I2143" i="4"/>
  <c r="J2143" i="4"/>
  <c r="I2144" i="4"/>
  <c r="J2144" i="4"/>
  <c r="I2145" i="4"/>
  <c r="J2145" i="4"/>
  <c r="I2146" i="4"/>
  <c r="J2146" i="4"/>
  <c r="I2147" i="4"/>
  <c r="J2147" i="4"/>
  <c r="I2148" i="4"/>
  <c r="J2148" i="4"/>
  <c r="I2149" i="4"/>
  <c r="J2149" i="4"/>
  <c r="I2150" i="4"/>
  <c r="J2150" i="4"/>
  <c r="I2151" i="4"/>
  <c r="J2151" i="4"/>
  <c r="I2152" i="4"/>
  <c r="J2152" i="4"/>
  <c r="I2153" i="4"/>
  <c r="J2153" i="4"/>
  <c r="I2154" i="4"/>
  <c r="J2154" i="4"/>
  <c r="I2155" i="4"/>
  <c r="J2155" i="4"/>
  <c r="I2156" i="4"/>
  <c r="J2156" i="4"/>
  <c r="I2157" i="4"/>
  <c r="J2157" i="4"/>
  <c r="I2158" i="4"/>
  <c r="J2158" i="4"/>
  <c r="I2159" i="4"/>
  <c r="J2159" i="4"/>
  <c r="I2160" i="4"/>
  <c r="J2160" i="4"/>
  <c r="I2161" i="4"/>
  <c r="J2161" i="4"/>
  <c r="I2162" i="4"/>
  <c r="J2162" i="4"/>
  <c r="I2163" i="4"/>
  <c r="J2163" i="4"/>
  <c r="I2164" i="4"/>
  <c r="J2164" i="4"/>
  <c r="I2165" i="4"/>
  <c r="J2165" i="4"/>
  <c r="I2166" i="4"/>
  <c r="J2166" i="4"/>
  <c r="I2167" i="4"/>
  <c r="J2167" i="4"/>
  <c r="I2168" i="4"/>
  <c r="J2168" i="4"/>
  <c r="I2169" i="4"/>
  <c r="J2169" i="4"/>
  <c r="I2170" i="4"/>
  <c r="J2170" i="4"/>
  <c r="I2171" i="4"/>
  <c r="J2171" i="4"/>
  <c r="I2172" i="4"/>
  <c r="J2172" i="4"/>
  <c r="I2173" i="4"/>
  <c r="J2173" i="4"/>
  <c r="I2174" i="4"/>
  <c r="J2174" i="4"/>
  <c r="I2175" i="4"/>
  <c r="J2175" i="4"/>
  <c r="I2176" i="4"/>
  <c r="J2176" i="4"/>
  <c r="I2177" i="4"/>
  <c r="J2177" i="4"/>
  <c r="I2178" i="4"/>
  <c r="J2178" i="4"/>
  <c r="I2179" i="4"/>
  <c r="J2179" i="4"/>
  <c r="I2180" i="4"/>
  <c r="J2180" i="4"/>
  <c r="I2181" i="4"/>
  <c r="J2181" i="4"/>
  <c r="I2182" i="4"/>
  <c r="J2182" i="4"/>
  <c r="I2183" i="4"/>
  <c r="J2183" i="4"/>
  <c r="I2184" i="4"/>
  <c r="J2184" i="4"/>
  <c r="I2185" i="4"/>
  <c r="J2185" i="4"/>
  <c r="I2186" i="4"/>
  <c r="J2186" i="4"/>
  <c r="I2187" i="4"/>
  <c r="J2187" i="4"/>
  <c r="I2188" i="4"/>
  <c r="J2188" i="4"/>
  <c r="I2189" i="4"/>
  <c r="J2189" i="4"/>
  <c r="I2190" i="4"/>
  <c r="J2190" i="4"/>
  <c r="I2191" i="4"/>
  <c r="J2191" i="4"/>
  <c r="I2192" i="4"/>
  <c r="J2192" i="4"/>
  <c r="I2193" i="4"/>
  <c r="J2193" i="4"/>
  <c r="I2194" i="4"/>
  <c r="J2194" i="4"/>
  <c r="I2195" i="4"/>
  <c r="J2195" i="4"/>
  <c r="I2196" i="4"/>
  <c r="J2196" i="4"/>
  <c r="I2197" i="4"/>
  <c r="J2197" i="4"/>
  <c r="I2198" i="4"/>
  <c r="J2198" i="4"/>
  <c r="I2199" i="4"/>
  <c r="J2199" i="4"/>
  <c r="I2200" i="4"/>
  <c r="J2200" i="4"/>
  <c r="I2201" i="4"/>
  <c r="J2201" i="4"/>
  <c r="I2202" i="4"/>
  <c r="J2202" i="4"/>
  <c r="I2203" i="4"/>
  <c r="J2203" i="4"/>
  <c r="I2204" i="4"/>
  <c r="J2204" i="4"/>
  <c r="I2205" i="4"/>
  <c r="J2205" i="4"/>
  <c r="I2206" i="4"/>
  <c r="J2206" i="4"/>
  <c r="I2207" i="4"/>
  <c r="J2207" i="4"/>
  <c r="I2208" i="4"/>
  <c r="J2208" i="4"/>
  <c r="I2209" i="4"/>
  <c r="J2209" i="4"/>
  <c r="I2210" i="4"/>
  <c r="J2210" i="4"/>
  <c r="I2211" i="4"/>
  <c r="J2211" i="4"/>
  <c r="I2212" i="4"/>
  <c r="J2212" i="4"/>
  <c r="I2213" i="4"/>
  <c r="J2213" i="4"/>
  <c r="I2214" i="4"/>
  <c r="J2214" i="4"/>
  <c r="I2215" i="4"/>
  <c r="J2215" i="4"/>
  <c r="I2216" i="4"/>
  <c r="J2216" i="4"/>
  <c r="I2217" i="4"/>
  <c r="J2217" i="4"/>
  <c r="I2218" i="4"/>
  <c r="J2218" i="4"/>
  <c r="I2219" i="4"/>
  <c r="J2219" i="4"/>
  <c r="I2220" i="4"/>
  <c r="J2220" i="4"/>
  <c r="I2221" i="4"/>
  <c r="J2221" i="4"/>
  <c r="I2222" i="4"/>
  <c r="J2222" i="4"/>
  <c r="I2223" i="4"/>
  <c r="J2223" i="4"/>
  <c r="I2224" i="4"/>
  <c r="J2224" i="4"/>
  <c r="I2225" i="4"/>
  <c r="J2225" i="4"/>
  <c r="I2226" i="4"/>
  <c r="J2226" i="4"/>
  <c r="I2227" i="4"/>
  <c r="J2227" i="4"/>
  <c r="I2228" i="4"/>
  <c r="J2228" i="4"/>
  <c r="I2229" i="4"/>
  <c r="J2229" i="4"/>
  <c r="I2230" i="4"/>
  <c r="J2230" i="4"/>
  <c r="I2231" i="4"/>
  <c r="J2231" i="4"/>
  <c r="I2232" i="4"/>
  <c r="J2232" i="4"/>
  <c r="I2233" i="4"/>
  <c r="J2233" i="4"/>
  <c r="I2234" i="4"/>
  <c r="J2234" i="4"/>
  <c r="I2235" i="4"/>
  <c r="J2235" i="4"/>
  <c r="I2236" i="4"/>
  <c r="J2236" i="4"/>
  <c r="I2237" i="4"/>
  <c r="J2237" i="4"/>
  <c r="I2238" i="4"/>
  <c r="J2238" i="4"/>
  <c r="I2239" i="4"/>
  <c r="J2239" i="4"/>
  <c r="I2240" i="4"/>
  <c r="J2240" i="4"/>
  <c r="I2241" i="4"/>
  <c r="J2241" i="4"/>
  <c r="I2242" i="4"/>
  <c r="J2242" i="4"/>
  <c r="I2243" i="4"/>
  <c r="J2243" i="4"/>
  <c r="I2244" i="4"/>
  <c r="J2244" i="4"/>
  <c r="I2245" i="4"/>
  <c r="J2245" i="4"/>
  <c r="I2246" i="4"/>
  <c r="J2246" i="4"/>
  <c r="I2247" i="4"/>
  <c r="J2247" i="4"/>
  <c r="I2248" i="4"/>
  <c r="J2248" i="4"/>
  <c r="I2249" i="4"/>
  <c r="J2249" i="4"/>
  <c r="I2250" i="4"/>
  <c r="J2250" i="4"/>
  <c r="I2251" i="4"/>
  <c r="J2251" i="4"/>
  <c r="I2252" i="4"/>
  <c r="J2252" i="4"/>
  <c r="I2253" i="4"/>
  <c r="J2253" i="4"/>
  <c r="I2254" i="4"/>
  <c r="J2254" i="4"/>
  <c r="I2255" i="4"/>
  <c r="J2255" i="4"/>
  <c r="I2256" i="4"/>
  <c r="J2256" i="4"/>
  <c r="I2257" i="4"/>
  <c r="J2257" i="4"/>
  <c r="I2258" i="4"/>
  <c r="J2258" i="4"/>
  <c r="I2259" i="4"/>
  <c r="J2259" i="4"/>
  <c r="I2260" i="4"/>
  <c r="J2260" i="4"/>
  <c r="I2261" i="4"/>
  <c r="J2261" i="4"/>
  <c r="I2262" i="4"/>
  <c r="J2262" i="4"/>
  <c r="I2263" i="4"/>
  <c r="J2263" i="4"/>
  <c r="I2264" i="4"/>
  <c r="J2264" i="4"/>
  <c r="I2265" i="4"/>
  <c r="J2265" i="4"/>
  <c r="I2266" i="4"/>
  <c r="J2266" i="4"/>
  <c r="I2267" i="4"/>
  <c r="J2267" i="4"/>
  <c r="I2268" i="4"/>
  <c r="J2268" i="4"/>
  <c r="I2269" i="4"/>
  <c r="J2269" i="4"/>
  <c r="I2270" i="4"/>
  <c r="J2270" i="4"/>
  <c r="I2271" i="4"/>
  <c r="J2271" i="4"/>
  <c r="I2272" i="4"/>
  <c r="J2272" i="4"/>
  <c r="I2273" i="4"/>
  <c r="J2273" i="4"/>
  <c r="I2274" i="4"/>
  <c r="J2274" i="4"/>
  <c r="I2275" i="4"/>
  <c r="J2275" i="4"/>
  <c r="I2276" i="4"/>
  <c r="J2276" i="4"/>
  <c r="I2277" i="4"/>
  <c r="J2277" i="4"/>
  <c r="I2278" i="4"/>
  <c r="J2278" i="4"/>
  <c r="I2279" i="4"/>
  <c r="J2279" i="4"/>
  <c r="I2280" i="4"/>
  <c r="J2280" i="4"/>
  <c r="I2281" i="4"/>
  <c r="J2281" i="4"/>
  <c r="I2282" i="4"/>
  <c r="J2282" i="4"/>
  <c r="I2283" i="4"/>
  <c r="J2283" i="4"/>
  <c r="I2284" i="4"/>
  <c r="J2284" i="4"/>
  <c r="I2285" i="4"/>
  <c r="J2285" i="4"/>
  <c r="I2286" i="4"/>
  <c r="J2286" i="4"/>
  <c r="I2287" i="4"/>
  <c r="J2287" i="4"/>
  <c r="I2288" i="4"/>
  <c r="J2288" i="4"/>
  <c r="I2289" i="4"/>
  <c r="J2289" i="4"/>
  <c r="I2290" i="4"/>
  <c r="J2290" i="4"/>
  <c r="I2291" i="4"/>
  <c r="J2291" i="4"/>
  <c r="I2292" i="4"/>
  <c r="J2292" i="4"/>
  <c r="I2293" i="4"/>
  <c r="J2293" i="4"/>
  <c r="I2294" i="4"/>
  <c r="J2294" i="4"/>
  <c r="I2295" i="4"/>
  <c r="J2295" i="4"/>
  <c r="I2296" i="4"/>
  <c r="J2296" i="4"/>
  <c r="I2297" i="4"/>
  <c r="J2297" i="4"/>
  <c r="I2298" i="4"/>
  <c r="J2298" i="4"/>
  <c r="I2299" i="4"/>
  <c r="J2299" i="4"/>
  <c r="I2300" i="4"/>
  <c r="J2300" i="4"/>
  <c r="I2301" i="4"/>
  <c r="J2301" i="4"/>
  <c r="I2302" i="4"/>
  <c r="J2302" i="4"/>
  <c r="I2303" i="4"/>
  <c r="J2303" i="4"/>
  <c r="I2304" i="4"/>
  <c r="J2304" i="4"/>
  <c r="I2305" i="4"/>
  <c r="J2305" i="4"/>
  <c r="I2306" i="4"/>
  <c r="J2306" i="4"/>
  <c r="I2307" i="4"/>
  <c r="J2307" i="4"/>
  <c r="I2308" i="4"/>
  <c r="J2308" i="4"/>
  <c r="I2309" i="4"/>
  <c r="J2309" i="4"/>
  <c r="I2310" i="4"/>
  <c r="J2310" i="4"/>
  <c r="I2311" i="4"/>
  <c r="J2311" i="4"/>
  <c r="I2312" i="4"/>
  <c r="J2312" i="4"/>
  <c r="I2313" i="4"/>
  <c r="J2313" i="4"/>
  <c r="I2314" i="4"/>
  <c r="J2314" i="4"/>
  <c r="I2315" i="4"/>
  <c r="J2315" i="4"/>
  <c r="I2316" i="4"/>
  <c r="J2316" i="4"/>
  <c r="I2317" i="4"/>
  <c r="J2317" i="4"/>
  <c r="I2318" i="4"/>
  <c r="J2318" i="4"/>
  <c r="I2319" i="4"/>
  <c r="J2319" i="4"/>
  <c r="I2320" i="4"/>
  <c r="J2320" i="4"/>
  <c r="I2321" i="4"/>
  <c r="J2321" i="4"/>
  <c r="I2322" i="4"/>
  <c r="J2322" i="4"/>
  <c r="I2323" i="4"/>
  <c r="J2323" i="4"/>
  <c r="I2324" i="4"/>
  <c r="J2324" i="4"/>
  <c r="I2325" i="4"/>
  <c r="J2325" i="4"/>
  <c r="I2326" i="4"/>
  <c r="J2326" i="4"/>
  <c r="I2327" i="4"/>
  <c r="J2327" i="4"/>
  <c r="I2328" i="4"/>
  <c r="J2328" i="4"/>
  <c r="I2329" i="4"/>
  <c r="J2329" i="4"/>
  <c r="I2330" i="4"/>
  <c r="J2330" i="4"/>
  <c r="I2331" i="4"/>
  <c r="J2331" i="4"/>
  <c r="I2332" i="4"/>
  <c r="J2332" i="4"/>
  <c r="I2333" i="4"/>
  <c r="J2333" i="4"/>
  <c r="I2334" i="4"/>
  <c r="J2334" i="4"/>
  <c r="I2335" i="4"/>
  <c r="J2335" i="4"/>
  <c r="I2336" i="4"/>
  <c r="J2336" i="4"/>
  <c r="I2337" i="4"/>
  <c r="J2337" i="4"/>
  <c r="I2338" i="4"/>
  <c r="J2338" i="4"/>
  <c r="I2339" i="4"/>
  <c r="J2339" i="4"/>
  <c r="I2340" i="4"/>
  <c r="J2340" i="4"/>
  <c r="I2341" i="4"/>
  <c r="J2341" i="4"/>
  <c r="I2342" i="4"/>
  <c r="J2342" i="4"/>
  <c r="I2343" i="4"/>
  <c r="J2343" i="4"/>
  <c r="I2344" i="4"/>
  <c r="J2344" i="4"/>
  <c r="I2345" i="4"/>
  <c r="J2345" i="4"/>
  <c r="I2346" i="4"/>
  <c r="J2346" i="4"/>
  <c r="I2347" i="4"/>
  <c r="J2347" i="4"/>
  <c r="I2348" i="4"/>
  <c r="J2348" i="4"/>
  <c r="I2349" i="4"/>
  <c r="J2349" i="4"/>
  <c r="I2350" i="4"/>
  <c r="J2350" i="4"/>
  <c r="I2351" i="4"/>
  <c r="J2351" i="4"/>
  <c r="I2352" i="4"/>
  <c r="J2352" i="4"/>
  <c r="I2353" i="4"/>
  <c r="J2353" i="4"/>
  <c r="I2354" i="4"/>
  <c r="J2354" i="4"/>
  <c r="I2355" i="4"/>
  <c r="J2355" i="4"/>
  <c r="I2356" i="4"/>
  <c r="J2356" i="4"/>
  <c r="I2357" i="4"/>
  <c r="J2357" i="4"/>
  <c r="I2358" i="4"/>
  <c r="J2358" i="4"/>
  <c r="I2359" i="4"/>
  <c r="J2359" i="4"/>
  <c r="I2360" i="4"/>
  <c r="J2360" i="4"/>
  <c r="I2361" i="4"/>
  <c r="J2361" i="4"/>
  <c r="I2362" i="4"/>
  <c r="J2362" i="4"/>
  <c r="I2363" i="4"/>
  <c r="J2363" i="4"/>
  <c r="I2364" i="4"/>
  <c r="J2364" i="4"/>
  <c r="I2365" i="4"/>
  <c r="J2365" i="4"/>
  <c r="I2366" i="4"/>
  <c r="J2366" i="4"/>
  <c r="I2367" i="4"/>
  <c r="J2367" i="4"/>
  <c r="I2368" i="4"/>
  <c r="J2368" i="4"/>
  <c r="I2369" i="4"/>
  <c r="J2369" i="4"/>
  <c r="I2370" i="4"/>
  <c r="J2370" i="4"/>
  <c r="I2371" i="4"/>
  <c r="J2371" i="4"/>
  <c r="I2372" i="4"/>
  <c r="J2372" i="4"/>
  <c r="I2373" i="4"/>
  <c r="J2373" i="4"/>
  <c r="I2374" i="4"/>
  <c r="J2374" i="4"/>
  <c r="I2375" i="4"/>
  <c r="J2375" i="4"/>
  <c r="I2376" i="4"/>
  <c r="J2376" i="4"/>
  <c r="I2377" i="4"/>
  <c r="J2377" i="4"/>
  <c r="I2378" i="4"/>
  <c r="J2378" i="4"/>
  <c r="I2379" i="4"/>
  <c r="J2379" i="4"/>
  <c r="I2380" i="4"/>
  <c r="J2380" i="4"/>
  <c r="I2381" i="4"/>
  <c r="J2381" i="4"/>
  <c r="I2382" i="4"/>
  <c r="J2382" i="4"/>
  <c r="I2383" i="4"/>
  <c r="J2383" i="4"/>
  <c r="I2384" i="4"/>
  <c r="J2384" i="4"/>
  <c r="I2385" i="4"/>
  <c r="J2385" i="4"/>
  <c r="I2386" i="4"/>
  <c r="J2386" i="4"/>
  <c r="I2387" i="4"/>
  <c r="J2387" i="4"/>
  <c r="I2388" i="4"/>
  <c r="J2388" i="4"/>
  <c r="I2389" i="4"/>
  <c r="J2389" i="4"/>
  <c r="I2390" i="4"/>
  <c r="J2390" i="4"/>
  <c r="I2391" i="4"/>
  <c r="J2391" i="4"/>
  <c r="I2392" i="4"/>
  <c r="J2392" i="4"/>
  <c r="I2393" i="4"/>
  <c r="J2393" i="4"/>
  <c r="I2394" i="4"/>
  <c r="J2394" i="4"/>
  <c r="I2395" i="4"/>
  <c r="J2395" i="4"/>
  <c r="I2396" i="4"/>
  <c r="J2396" i="4"/>
  <c r="I2397" i="4"/>
  <c r="J2397" i="4"/>
  <c r="I2398" i="4"/>
  <c r="J2398" i="4"/>
  <c r="I2399" i="4"/>
  <c r="J2399" i="4"/>
  <c r="I2400" i="4"/>
  <c r="J2400" i="4"/>
  <c r="I2401" i="4"/>
  <c r="J2401" i="4"/>
  <c r="I2402" i="4"/>
  <c r="J2402" i="4"/>
  <c r="I2403" i="4"/>
  <c r="J2403" i="4"/>
  <c r="I2404" i="4"/>
  <c r="J2404" i="4"/>
  <c r="I2405" i="4"/>
  <c r="J2405" i="4"/>
  <c r="I2406" i="4"/>
  <c r="J2406" i="4"/>
  <c r="I2407" i="4"/>
  <c r="J2407" i="4"/>
  <c r="I2408" i="4"/>
  <c r="J2408" i="4"/>
  <c r="I2409" i="4"/>
  <c r="J2409" i="4"/>
  <c r="I2410" i="4"/>
  <c r="J2410" i="4"/>
  <c r="I2411" i="4"/>
  <c r="J2411" i="4"/>
  <c r="I2412" i="4"/>
  <c r="J2412" i="4"/>
  <c r="I2413" i="4"/>
  <c r="J2413" i="4"/>
  <c r="I2414" i="4"/>
  <c r="J2414" i="4"/>
  <c r="I2415" i="4"/>
  <c r="J2415" i="4"/>
  <c r="I2416" i="4"/>
  <c r="J2416" i="4"/>
  <c r="I2417" i="4"/>
  <c r="J2417" i="4"/>
  <c r="I2418" i="4"/>
  <c r="J2418" i="4"/>
  <c r="I2419" i="4"/>
  <c r="J2419" i="4"/>
  <c r="I2420" i="4"/>
  <c r="J2420" i="4"/>
  <c r="I2421" i="4"/>
  <c r="J2421" i="4"/>
  <c r="I2422" i="4"/>
  <c r="J2422" i="4"/>
  <c r="I2423" i="4"/>
  <c r="J2423" i="4"/>
  <c r="I2424" i="4"/>
  <c r="J2424" i="4"/>
  <c r="I2425" i="4"/>
  <c r="J2425" i="4"/>
  <c r="I2426" i="4"/>
  <c r="J2426" i="4"/>
  <c r="I2427" i="4"/>
  <c r="J2427" i="4"/>
  <c r="I2428" i="4"/>
  <c r="J2428" i="4"/>
  <c r="I2429" i="4"/>
  <c r="J2429" i="4"/>
  <c r="I2430" i="4"/>
  <c r="J2430" i="4"/>
  <c r="I2431" i="4"/>
  <c r="J2431" i="4"/>
  <c r="I2432" i="4"/>
  <c r="J2432" i="4"/>
  <c r="I2433" i="4"/>
  <c r="J2433" i="4"/>
  <c r="I2434" i="4"/>
  <c r="J2434" i="4"/>
  <c r="I2435" i="4"/>
  <c r="J2435" i="4"/>
  <c r="I2436" i="4"/>
  <c r="J2436" i="4"/>
  <c r="I2437" i="4"/>
  <c r="J2437" i="4"/>
  <c r="I2438" i="4"/>
  <c r="J2438" i="4"/>
  <c r="I2439" i="4"/>
  <c r="J2439" i="4"/>
  <c r="I2440" i="4"/>
  <c r="J2440" i="4"/>
  <c r="I2441" i="4"/>
  <c r="J2441" i="4"/>
  <c r="I2442" i="4"/>
  <c r="J2442" i="4"/>
  <c r="I2443" i="4"/>
  <c r="J2443" i="4"/>
  <c r="I2444" i="4"/>
  <c r="J2444" i="4"/>
  <c r="I2445" i="4"/>
  <c r="J2445" i="4"/>
  <c r="I2446" i="4"/>
  <c r="J2446" i="4"/>
  <c r="I2447" i="4"/>
  <c r="J2447" i="4"/>
  <c r="I2448" i="4"/>
  <c r="J2448" i="4"/>
  <c r="I2449" i="4"/>
  <c r="J2449" i="4"/>
  <c r="I2450" i="4"/>
  <c r="J2450" i="4"/>
  <c r="I2451" i="4"/>
  <c r="J2451" i="4"/>
  <c r="I2452" i="4"/>
  <c r="J2452" i="4"/>
  <c r="I2453" i="4"/>
  <c r="J2453" i="4"/>
  <c r="I2454" i="4"/>
  <c r="J2454" i="4"/>
  <c r="I2455" i="4"/>
  <c r="J2455" i="4"/>
  <c r="I2456" i="4"/>
  <c r="J2456" i="4"/>
  <c r="I2457" i="4"/>
  <c r="J2457" i="4"/>
  <c r="I2458" i="4"/>
  <c r="J2458" i="4"/>
  <c r="I2459" i="4"/>
  <c r="J2459" i="4"/>
  <c r="I2460" i="4"/>
  <c r="J2460" i="4"/>
  <c r="I2461" i="4"/>
  <c r="J2461" i="4"/>
  <c r="I2462" i="4"/>
  <c r="J2462" i="4"/>
  <c r="I2463" i="4"/>
  <c r="J2463" i="4"/>
  <c r="I2464" i="4"/>
  <c r="J2464" i="4"/>
  <c r="I2465" i="4"/>
  <c r="J2465" i="4"/>
  <c r="I2466" i="4"/>
  <c r="J2466" i="4"/>
  <c r="I2467" i="4"/>
  <c r="J2467" i="4"/>
  <c r="I2468" i="4"/>
  <c r="J2468" i="4"/>
  <c r="I2469" i="4"/>
  <c r="J2469" i="4"/>
  <c r="I2470" i="4"/>
  <c r="J2470" i="4"/>
  <c r="I2471" i="4"/>
  <c r="J2471" i="4"/>
  <c r="I2472" i="4"/>
  <c r="J2472" i="4"/>
  <c r="I2473" i="4"/>
  <c r="J2473" i="4"/>
  <c r="I2474" i="4"/>
  <c r="J2474" i="4"/>
  <c r="I2475" i="4"/>
  <c r="J2475" i="4"/>
  <c r="I2476" i="4"/>
  <c r="J2476" i="4"/>
  <c r="I2477" i="4"/>
  <c r="J2477" i="4"/>
  <c r="I2478" i="4"/>
  <c r="J2478" i="4"/>
  <c r="I2479" i="4"/>
  <c r="J2479" i="4"/>
  <c r="I2480" i="4"/>
  <c r="J2480" i="4"/>
  <c r="I2481" i="4"/>
  <c r="J2481" i="4"/>
  <c r="I2482" i="4"/>
  <c r="J2482" i="4"/>
  <c r="I2483" i="4"/>
  <c r="J2483" i="4"/>
  <c r="I2484" i="4"/>
  <c r="J2484" i="4"/>
  <c r="I2485" i="4"/>
  <c r="J2485" i="4"/>
  <c r="I2486" i="4"/>
  <c r="J2486" i="4"/>
  <c r="I2487" i="4"/>
  <c r="J2487" i="4"/>
  <c r="I2488" i="4"/>
  <c r="J2488" i="4"/>
  <c r="I2489" i="4"/>
  <c r="J2489" i="4"/>
  <c r="I2490" i="4"/>
  <c r="J2490" i="4"/>
  <c r="I2491" i="4"/>
  <c r="J2491" i="4"/>
  <c r="I2492" i="4"/>
  <c r="J2492" i="4"/>
  <c r="I2493" i="4"/>
  <c r="J2493" i="4"/>
  <c r="I2494" i="4"/>
  <c r="J2494" i="4"/>
  <c r="I2495" i="4"/>
  <c r="J2495" i="4"/>
  <c r="I2496" i="4"/>
  <c r="J2496" i="4"/>
  <c r="I2497" i="4"/>
  <c r="J2497" i="4"/>
  <c r="I2498" i="4"/>
  <c r="J2498" i="4"/>
  <c r="I2499" i="4"/>
  <c r="J2499" i="4"/>
  <c r="I2500" i="4"/>
  <c r="J2500" i="4"/>
  <c r="I2501" i="4"/>
  <c r="J2501" i="4"/>
  <c r="I2502" i="4"/>
  <c r="J2502" i="4"/>
  <c r="I2503" i="4"/>
  <c r="J2503" i="4"/>
  <c r="I2504" i="4"/>
  <c r="J2504" i="4"/>
  <c r="I2505" i="4"/>
  <c r="J2505" i="4"/>
  <c r="I2506" i="4"/>
  <c r="J2506" i="4"/>
  <c r="I2507" i="4"/>
  <c r="J2507" i="4"/>
  <c r="I2508" i="4"/>
  <c r="J2508" i="4"/>
  <c r="I2509" i="4"/>
  <c r="J2509" i="4"/>
  <c r="I2510" i="4"/>
  <c r="J2510" i="4"/>
  <c r="I2511" i="4"/>
  <c r="J2511" i="4"/>
  <c r="I2512" i="4"/>
  <c r="J2512" i="4"/>
  <c r="I2513" i="4"/>
  <c r="J2513" i="4"/>
  <c r="I2514" i="4"/>
  <c r="J2514" i="4"/>
  <c r="I2515" i="4"/>
  <c r="J2515" i="4"/>
  <c r="I2516" i="4"/>
  <c r="J2516" i="4"/>
  <c r="I2517" i="4"/>
  <c r="J2517" i="4"/>
  <c r="I2518" i="4"/>
  <c r="J2518" i="4"/>
  <c r="I2519" i="4"/>
  <c r="J2519" i="4"/>
  <c r="I2520" i="4"/>
  <c r="J2520" i="4"/>
  <c r="I2521" i="4"/>
  <c r="J2521" i="4"/>
  <c r="I2522" i="4"/>
  <c r="J2522" i="4"/>
  <c r="I2523" i="4"/>
  <c r="J2523" i="4"/>
  <c r="I2524" i="4"/>
  <c r="J2524" i="4"/>
  <c r="I2525" i="4"/>
  <c r="J2525" i="4"/>
  <c r="I2526" i="4"/>
  <c r="J2526" i="4"/>
  <c r="I2527" i="4"/>
  <c r="J2527" i="4"/>
  <c r="I2528" i="4"/>
  <c r="J2528" i="4"/>
  <c r="I2529" i="4"/>
  <c r="J2529" i="4"/>
  <c r="I2530" i="4"/>
  <c r="J2530" i="4"/>
  <c r="I2531" i="4"/>
  <c r="J2531" i="4"/>
  <c r="I2532" i="4"/>
  <c r="J2532" i="4"/>
  <c r="I2533" i="4"/>
  <c r="J2533" i="4"/>
  <c r="I2534" i="4"/>
  <c r="J2534" i="4"/>
  <c r="I2535" i="4"/>
  <c r="J2535" i="4"/>
  <c r="I2536" i="4"/>
  <c r="J2536" i="4"/>
  <c r="I2537" i="4"/>
  <c r="J2537" i="4"/>
  <c r="I2538" i="4"/>
  <c r="J2538" i="4"/>
  <c r="I2539" i="4"/>
  <c r="J2539" i="4"/>
  <c r="I2540" i="4"/>
  <c r="J2540" i="4"/>
  <c r="I2541" i="4"/>
  <c r="J2541" i="4"/>
  <c r="I2542" i="4"/>
  <c r="J2542" i="4"/>
  <c r="I2543" i="4"/>
  <c r="J2543" i="4"/>
  <c r="I2544" i="4"/>
  <c r="J2544" i="4"/>
  <c r="I2545" i="4"/>
  <c r="J2545" i="4"/>
  <c r="I2546" i="4"/>
  <c r="J2546" i="4"/>
  <c r="I2547" i="4"/>
  <c r="J2547" i="4"/>
  <c r="I2548" i="4"/>
  <c r="J2548" i="4"/>
  <c r="I2549" i="4"/>
  <c r="J2549" i="4"/>
  <c r="I2550" i="4"/>
  <c r="J2550" i="4"/>
  <c r="I2551" i="4"/>
  <c r="J2551" i="4"/>
  <c r="I2552" i="4"/>
  <c r="J2552" i="4"/>
  <c r="I2553" i="4"/>
  <c r="J2553" i="4"/>
  <c r="I2554" i="4"/>
  <c r="J2554" i="4"/>
  <c r="I2555" i="4"/>
  <c r="J2555" i="4"/>
  <c r="I2556" i="4"/>
  <c r="J2556" i="4"/>
  <c r="I2557" i="4"/>
  <c r="J2557" i="4"/>
  <c r="I2558" i="4"/>
  <c r="J2558" i="4"/>
  <c r="I2559" i="4"/>
  <c r="J2559" i="4"/>
  <c r="I2560" i="4"/>
  <c r="J2560" i="4"/>
  <c r="I2561" i="4"/>
  <c r="J2561" i="4"/>
  <c r="I2562" i="4"/>
  <c r="J2562" i="4"/>
  <c r="I2563" i="4"/>
  <c r="J2563" i="4"/>
  <c r="I2564" i="4"/>
  <c r="J2564" i="4"/>
  <c r="I2565" i="4"/>
  <c r="J2565" i="4"/>
  <c r="I2566" i="4"/>
  <c r="J2566" i="4"/>
  <c r="I2567" i="4"/>
  <c r="J2567" i="4"/>
  <c r="I2568" i="4"/>
  <c r="J2568" i="4"/>
  <c r="I2569" i="4"/>
  <c r="J2569" i="4"/>
  <c r="I2570" i="4"/>
  <c r="J2570" i="4"/>
  <c r="I2571" i="4"/>
  <c r="J2571" i="4"/>
  <c r="I2572" i="4"/>
  <c r="J2572" i="4"/>
  <c r="I2573" i="4"/>
  <c r="J2573" i="4"/>
  <c r="I2574" i="4"/>
  <c r="J2574" i="4"/>
  <c r="I2575" i="4"/>
  <c r="J2575" i="4"/>
  <c r="I2576" i="4"/>
  <c r="J2576" i="4"/>
  <c r="I2577" i="4"/>
  <c r="J2577" i="4"/>
  <c r="I2578" i="4"/>
  <c r="J2578" i="4"/>
  <c r="I2579" i="4"/>
  <c r="J2579" i="4"/>
  <c r="I2580" i="4"/>
  <c r="J2580" i="4"/>
  <c r="I2581" i="4"/>
  <c r="J2581" i="4"/>
  <c r="I2582" i="4"/>
  <c r="J2582" i="4"/>
  <c r="I2583" i="4"/>
  <c r="J2583" i="4"/>
  <c r="I2584" i="4"/>
  <c r="J2584" i="4"/>
  <c r="I2585" i="4"/>
  <c r="J2585" i="4"/>
  <c r="I2586" i="4"/>
  <c r="J2586" i="4"/>
  <c r="I2587" i="4"/>
  <c r="J2587" i="4"/>
  <c r="I2588" i="4"/>
  <c r="J2588" i="4"/>
  <c r="I2589" i="4"/>
  <c r="J2589" i="4"/>
  <c r="I2590" i="4"/>
  <c r="J2590" i="4"/>
  <c r="I2591" i="4"/>
  <c r="J2591" i="4"/>
  <c r="I2592" i="4"/>
  <c r="J2592" i="4"/>
  <c r="I2593" i="4"/>
  <c r="J2593" i="4"/>
  <c r="I2594" i="4"/>
  <c r="J2594" i="4"/>
  <c r="I2595" i="4"/>
  <c r="J2595" i="4"/>
  <c r="I2596" i="4"/>
  <c r="J2596" i="4"/>
  <c r="I2597" i="4"/>
  <c r="J2597" i="4"/>
  <c r="I2598" i="4"/>
  <c r="J2598" i="4"/>
  <c r="I2599" i="4"/>
  <c r="J2599" i="4"/>
  <c r="I2600" i="4"/>
  <c r="J2600" i="4"/>
  <c r="I2601" i="4"/>
  <c r="J2601" i="4"/>
  <c r="I2602" i="4"/>
  <c r="J2602" i="4"/>
  <c r="I2603" i="4"/>
  <c r="J2603" i="4"/>
  <c r="I2604" i="4"/>
  <c r="J2604" i="4"/>
  <c r="I2605" i="4"/>
  <c r="J2605" i="4"/>
  <c r="I2606" i="4"/>
  <c r="J2606" i="4"/>
  <c r="I2607" i="4"/>
  <c r="J2607" i="4"/>
  <c r="I2608" i="4"/>
  <c r="J2608" i="4"/>
  <c r="I2609" i="4"/>
  <c r="J2609" i="4"/>
  <c r="I2610" i="4"/>
  <c r="J2610" i="4"/>
  <c r="I2611" i="4"/>
  <c r="J2611" i="4"/>
  <c r="I2612" i="4"/>
  <c r="J2612" i="4"/>
  <c r="I2613" i="4"/>
  <c r="J2613" i="4"/>
  <c r="I2614" i="4"/>
  <c r="J2614" i="4"/>
  <c r="I2615" i="4"/>
  <c r="J2615" i="4"/>
  <c r="I2616" i="4"/>
  <c r="J2616" i="4"/>
  <c r="I2617" i="4"/>
  <c r="J2617" i="4"/>
  <c r="I2618" i="4"/>
  <c r="J2618" i="4"/>
  <c r="I2619" i="4"/>
  <c r="J2619" i="4"/>
  <c r="I2620" i="4"/>
  <c r="J2620" i="4"/>
  <c r="I2621" i="4"/>
  <c r="J2621" i="4"/>
  <c r="I2622" i="4"/>
  <c r="J2622" i="4"/>
  <c r="I2623" i="4"/>
  <c r="J2623" i="4"/>
  <c r="I2624" i="4"/>
  <c r="J2624" i="4"/>
  <c r="I2625" i="4"/>
  <c r="J2625" i="4"/>
  <c r="I2626" i="4"/>
  <c r="J2626" i="4"/>
  <c r="I2627" i="4"/>
  <c r="J2627" i="4"/>
  <c r="I2628" i="4"/>
  <c r="J2628" i="4"/>
  <c r="I2629" i="4"/>
  <c r="J2629" i="4"/>
  <c r="I2630" i="4"/>
  <c r="J2630" i="4"/>
  <c r="I2631" i="4"/>
  <c r="J2631" i="4"/>
  <c r="I2632" i="4"/>
  <c r="J2632" i="4"/>
  <c r="I2633" i="4"/>
  <c r="J2633" i="4"/>
  <c r="I2634" i="4"/>
  <c r="J2634" i="4"/>
  <c r="I2635" i="4"/>
  <c r="J2635" i="4"/>
  <c r="I2636" i="4"/>
  <c r="J2636" i="4"/>
  <c r="I2637" i="4"/>
  <c r="J2637" i="4"/>
  <c r="I2638" i="4"/>
  <c r="J2638" i="4"/>
  <c r="I2639" i="4"/>
  <c r="J2639" i="4"/>
  <c r="I2640" i="4"/>
  <c r="J2640" i="4"/>
  <c r="I2641" i="4"/>
  <c r="J2641" i="4"/>
  <c r="I2642" i="4"/>
  <c r="J2642" i="4"/>
  <c r="I2643" i="4"/>
  <c r="J2643" i="4"/>
  <c r="I2644" i="4"/>
  <c r="J2644" i="4"/>
  <c r="I2645" i="4"/>
  <c r="J2645" i="4"/>
  <c r="I2646" i="4"/>
  <c r="J2646" i="4"/>
  <c r="I2647" i="4"/>
  <c r="J2647" i="4"/>
  <c r="I2648" i="4"/>
  <c r="J2648" i="4"/>
  <c r="I2649" i="4"/>
  <c r="J2649" i="4"/>
  <c r="I2650" i="4"/>
  <c r="J2650" i="4"/>
  <c r="I2651" i="4"/>
  <c r="J2651" i="4"/>
  <c r="I2652" i="4"/>
  <c r="J2652" i="4"/>
  <c r="I2653" i="4"/>
  <c r="J2653" i="4"/>
  <c r="I2654" i="4"/>
  <c r="J2654" i="4"/>
  <c r="I2655" i="4"/>
  <c r="J2655" i="4"/>
  <c r="I2656" i="4"/>
  <c r="J2656" i="4"/>
  <c r="I2657" i="4"/>
  <c r="J2657" i="4"/>
  <c r="I2658" i="4"/>
  <c r="J2658" i="4"/>
  <c r="I2659" i="4"/>
  <c r="J2659" i="4"/>
  <c r="I2660" i="4"/>
  <c r="J2660" i="4"/>
  <c r="I2661" i="4"/>
  <c r="J2661" i="4"/>
  <c r="I2662" i="4"/>
  <c r="J2662" i="4"/>
  <c r="I2663" i="4"/>
  <c r="J2663" i="4"/>
  <c r="I2664" i="4"/>
  <c r="J2664" i="4"/>
  <c r="I2665" i="4"/>
  <c r="J2665" i="4"/>
  <c r="I2666" i="4"/>
  <c r="J2666" i="4"/>
  <c r="I2667" i="4"/>
  <c r="J2667" i="4"/>
  <c r="I2668" i="4"/>
  <c r="J2668" i="4"/>
  <c r="I2669" i="4"/>
  <c r="J2669" i="4"/>
  <c r="I2670" i="4"/>
  <c r="J2670" i="4"/>
  <c r="I2671" i="4"/>
  <c r="J2671" i="4"/>
  <c r="I2672" i="4"/>
  <c r="J2672" i="4"/>
  <c r="I2673" i="4"/>
  <c r="J2673" i="4"/>
  <c r="I2674" i="4"/>
  <c r="J2674" i="4"/>
  <c r="I2675" i="4"/>
  <c r="J2675" i="4"/>
  <c r="I2676" i="4"/>
  <c r="J2676" i="4"/>
  <c r="I2677" i="4"/>
  <c r="J2677" i="4"/>
  <c r="I2678" i="4"/>
  <c r="J2678" i="4"/>
  <c r="I2679" i="4"/>
  <c r="J2679" i="4"/>
  <c r="I2680" i="4"/>
  <c r="J2680" i="4"/>
  <c r="I2681" i="4"/>
  <c r="J2681" i="4"/>
  <c r="I2682" i="4"/>
  <c r="J2682" i="4"/>
  <c r="I2683" i="4"/>
  <c r="J2683" i="4"/>
  <c r="I2684" i="4"/>
  <c r="J2684" i="4"/>
  <c r="I2685" i="4"/>
  <c r="J2685" i="4"/>
  <c r="I2686" i="4"/>
  <c r="J2686" i="4"/>
  <c r="I2687" i="4"/>
  <c r="J2687" i="4"/>
  <c r="I2688" i="4"/>
  <c r="J2688" i="4"/>
  <c r="I2689" i="4"/>
  <c r="J2689" i="4"/>
  <c r="I2690" i="4"/>
  <c r="J2690" i="4"/>
  <c r="I2691" i="4"/>
  <c r="J2691" i="4"/>
  <c r="I2692" i="4"/>
  <c r="J2692" i="4"/>
  <c r="I2693" i="4"/>
  <c r="J2693" i="4"/>
  <c r="I2694" i="4"/>
  <c r="J2694" i="4"/>
  <c r="I2695" i="4"/>
  <c r="J2695" i="4"/>
  <c r="I2696" i="4"/>
  <c r="J2696" i="4"/>
  <c r="I2697" i="4"/>
  <c r="J2697" i="4"/>
  <c r="I2698" i="4"/>
  <c r="J2698" i="4"/>
  <c r="I2699" i="4"/>
  <c r="J2699" i="4"/>
  <c r="I2700" i="4"/>
  <c r="J2700" i="4"/>
  <c r="I2701" i="4"/>
  <c r="J2701" i="4"/>
  <c r="I2702" i="4"/>
  <c r="J2702" i="4"/>
  <c r="I2703" i="4"/>
  <c r="J2703" i="4"/>
  <c r="I2704" i="4"/>
  <c r="J2704" i="4"/>
  <c r="I2705" i="4"/>
  <c r="J2705" i="4"/>
  <c r="I2706" i="4"/>
  <c r="J2706" i="4"/>
  <c r="I2707" i="4"/>
  <c r="J2707" i="4"/>
  <c r="I2708" i="4"/>
  <c r="J2708" i="4"/>
  <c r="I2709" i="4"/>
  <c r="J2709" i="4"/>
  <c r="I2710" i="4"/>
  <c r="J2710" i="4"/>
  <c r="I2711" i="4"/>
  <c r="J2711" i="4"/>
  <c r="I2712" i="4"/>
  <c r="J2712" i="4"/>
  <c r="I2713" i="4"/>
  <c r="J2713" i="4"/>
  <c r="I2714" i="4"/>
  <c r="J2714" i="4"/>
  <c r="I2715" i="4"/>
  <c r="J2715" i="4"/>
  <c r="I2716" i="4"/>
  <c r="J2716" i="4"/>
  <c r="I2717" i="4"/>
  <c r="J2717" i="4"/>
  <c r="I2718" i="4"/>
  <c r="J2718" i="4"/>
  <c r="I2719" i="4"/>
  <c r="J2719" i="4"/>
  <c r="I2720" i="4"/>
  <c r="J2720" i="4"/>
  <c r="I2721" i="4"/>
  <c r="J2721" i="4"/>
  <c r="I2722" i="4"/>
  <c r="J2722" i="4"/>
  <c r="I2723" i="4"/>
  <c r="J2723" i="4"/>
  <c r="I2724" i="4"/>
  <c r="J2724" i="4"/>
  <c r="I2725" i="4"/>
  <c r="J2725" i="4"/>
  <c r="I2726" i="4"/>
  <c r="J2726" i="4"/>
  <c r="I2727" i="4"/>
  <c r="J2727" i="4"/>
  <c r="I2728" i="4"/>
  <c r="J2728" i="4"/>
  <c r="I2729" i="4"/>
  <c r="J2729" i="4"/>
  <c r="I2730" i="4"/>
  <c r="J2730" i="4"/>
  <c r="I2731" i="4"/>
  <c r="J2731" i="4"/>
  <c r="I2732" i="4"/>
  <c r="J2732" i="4"/>
  <c r="I2733" i="4"/>
  <c r="J2733" i="4"/>
  <c r="I2734" i="4"/>
  <c r="J2734" i="4"/>
  <c r="I2735" i="4"/>
  <c r="J2735" i="4"/>
  <c r="I2736" i="4"/>
  <c r="J2736" i="4"/>
  <c r="I2737" i="4"/>
  <c r="J2737" i="4"/>
  <c r="I2738" i="4"/>
  <c r="J2738" i="4"/>
  <c r="I2739" i="4"/>
  <c r="J2739" i="4"/>
  <c r="I2740" i="4"/>
  <c r="J2740" i="4"/>
  <c r="I2741" i="4"/>
  <c r="J2741" i="4"/>
  <c r="I2742" i="4"/>
  <c r="J2742" i="4"/>
  <c r="I2743" i="4"/>
  <c r="J2743" i="4"/>
  <c r="I2744" i="4"/>
  <c r="J2744" i="4"/>
  <c r="I2745" i="4"/>
  <c r="J2745" i="4"/>
  <c r="I2746" i="4"/>
  <c r="J2746" i="4"/>
  <c r="I2747" i="4"/>
  <c r="J2747" i="4"/>
  <c r="I2748" i="4"/>
  <c r="J2748" i="4"/>
  <c r="I2749" i="4"/>
  <c r="J2749" i="4"/>
  <c r="I2750" i="4"/>
  <c r="J2750" i="4"/>
  <c r="I2751" i="4"/>
  <c r="J2751" i="4"/>
  <c r="I2752" i="4"/>
  <c r="J2752" i="4"/>
  <c r="I2753" i="4"/>
  <c r="J2753" i="4"/>
  <c r="I2754" i="4"/>
  <c r="J2754" i="4"/>
  <c r="I2755" i="4"/>
  <c r="J2755" i="4"/>
  <c r="I2756" i="4"/>
  <c r="J2756" i="4"/>
  <c r="I2757" i="4"/>
  <c r="J2757" i="4"/>
  <c r="I2758" i="4"/>
  <c r="J2758" i="4"/>
  <c r="I2759" i="4"/>
  <c r="J2759" i="4"/>
  <c r="I2760" i="4"/>
  <c r="J2760" i="4"/>
  <c r="I2761" i="4"/>
  <c r="J2761" i="4"/>
  <c r="I2762" i="4"/>
  <c r="J2762" i="4"/>
  <c r="I2763" i="4"/>
  <c r="J2763" i="4"/>
  <c r="I2764" i="4"/>
  <c r="J2764" i="4"/>
  <c r="I2765" i="4"/>
  <c r="J2765" i="4"/>
  <c r="I2766" i="4"/>
  <c r="J2766" i="4"/>
  <c r="I2767" i="4"/>
  <c r="J2767" i="4"/>
  <c r="I2768" i="4"/>
  <c r="J2768" i="4"/>
  <c r="I2769" i="4"/>
  <c r="J2769" i="4"/>
  <c r="I2770" i="4"/>
  <c r="J2770" i="4"/>
  <c r="I2771" i="4"/>
  <c r="J2771" i="4"/>
  <c r="I2772" i="4"/>
  <c r="J2772" i="4"/>
  <c r="I2773" i="4"/>
  <c r="J2773" i="4"/>
  <c r="I2774" i="4"/>
  <c r="J2774" i="4"/>
  <c r="I2775" i="4"/>
  <c r="J2775" i="4"/>
  <c r="I2776" i="4"/>
  <c r="J2776" i="4"/>
  <c r="I2777" i="4"/>
  <c r="J2777" i="4"/>
  <c r="I2778" i="4"/>
  <c r="J2778" i="4"/>
  <c r="I2779" i="4"/>
  <c r="J2779" i="4"/>
  <c r="I2780" i="4"/>
  <c r="J2780" i="4"/>
  <c r="I2781" i="4"/>
  <c r="J2781" i="4"/>
  <c r="I2782" i="4"/>
  <c r="J2782" i="4"/>
  <c r="I2783" i="4"/>
  <c r="J2783" i="4"/>
  <c r="I2784" i="4"/>
  <c r="J2784" i="4"/>
  <c r="I2785" i="4"/>
  <c r="J2785" i="4"/>
  <c r="I2786" i="4"/>
  <c r="J2786" i="4"/>
  <c r="I2787" i="4"/>
  <c r="J2787" i="4"/>
  <c r="I2788" i="4"/>
  <c r="J2788" i="4"/>
  <c r="I2789" i="4"/>
  <c r="J2789" i="4"/>
  <c r="I2790" i="4"/>
  <c r="J2790" i="4"/>
  <c r="I2791" i="4"/>
  <c r="J2791" i="4"/>
  <c r="I2792" i="4"/>
  <c r="J2792" i="4"/>
  <c r="I2793" i="4"/>
  <c r="J2793" i="4"/>
  <c r="I2794" i="4"/>
  <c r="J2794" i="4"/>
  <c r="I2795" i="4"/>
  <c r="J2795" i="4"/>
  <c r="I2796" i="4"/>
  <c r="J2796" i="4"/>
  <c r="I2797" i="4"/>
  <c r="J2797" i="4"/>
  <c r="I2798" i="4"/>
  <c r="J2798" i="4"/>
  <c r="I2799" i="4"/>
  <c r="J2799" i="4"/>
  <c r="I2800" i="4"/>
  <c r="J2800" i="4"/>
  <c r="I2801" i="4"/>
  <c r="J2801" i="4"/>
  <c r="I2802" i="4"/>
  <c r="J2802" i="4"/>
  <c r="I2803" i="4"/>
  <c r="J2803" i="4"/>
  <c r="I2804" i="4"/>
  <c r="J2804" i="4"/>
  <c r="I2805" i="4"/>
  <c r="J2805" i="4"/>
  <c r="I2806" i="4"/>
  <c r="J2806" i="4"/>
  <c r="I2807" i="4"/>
  <c r="J2807" i="4"/>
  <c r="I2808" i="4"/>
  <c r="J2808" i="4"/>
  <c r="I2809" i="4"/>
  <c r="J2809" i="4"/>
  <c r="I2810" i="4"/>
  <c r="J2810" i="4"/>
  <c r="I2811" i="4"/>
  <c r="J2811" i="4"/>
  <c r="I2812" i="4"/>
  <c r="J2812" i="4"/>
  <c r="I2813" i="4"/>
  <c r="J2813" i="4"/>
  <c r="I2814" i="4"/>
  <c r="J2814" i="4"/>
  <c r="I2815" i="4"/>
  <c r="J2815" i="4"/>
  <c r="I2816" i="4"/>
  <c r="J2816" i="4"/>
  <c r="I2817" i="4"/>
  <c r="J2817" i="4"/>
  <c r="I2818" i="4"/>
  <c r="J2818" i="4"/>
  <c r="I2819" i="4"/>
  <c r="J2819" i="4"/>
  <c r="I2820" i="4"/>
  <c r="J2820" i="4"/>
  <c r="I2821" i="4"/>
  <c r="J2821" i="4"/>
  <c r="I2822" i="4"/>
  <c r="J2822" i="4"/>
  <c r="I2823" i="4"/>
  <c r="J2823" i="4"/>
  <c r="I2824" i="4"/>
  <c r="J2824" i="4"/>
  <c r="I2825" i="4"/>
  <c r="J2825" i="4"/>
  <c r="I2826" i="4"/>
  <c r="J2826" i="4"/>
  <c r="I2827" i="4"/>
  <c r="J2827" i="4"/>
  <c r="I2828" i="4"/>
  <c r="J2828" i="4"/>
  <c r="I2829" i="4"/>
  <c r="J2829" i="4"/>
  <c r="I2830" i="4"/>
  <c r="J2830" i="4"/>
  <c r="I2831" i="4"/>
  <c r="J2831" i="4"/>
  <c r="I2832" i="4"/>
  <c r="J2832" i="4"/>
  <c r="I2833" i="4"/>
  <c r="J2833" i="4"/>
  <c r="I2834" i="4"/>
  <c r="J2834" i="4"/>
  <c r="I2835" i="4"/>
  <c r="J2835" i="4"/>
  <c r="I2836" i="4"/>
  <c r="J2836" i="4"/>
  <c r="I2837" i="4"/>
  <c r="J2837" i="4"/>
  <c r="I2838" i="4"/>
  <c r="J2838" i="4"/>
  <c r="I2839" i="4"/>
  <c r="J2839" i="4"/>
  <c r="I2840" i="4"/>
  <c r="J2840" i="4"/>
  <c r="I2841" i="4"/>
  <c r="J2841" i="4"/>
  <c r="I2842" i="4"/>
  <c r="J2842" i="4"/>
  <c r="I2843" i="4"/>
  <c r="J2843" i="4"/>
  <c r="I2844" i="4"/>
  <c r="J2844" i="4"/>
  <c r="I2845" i="4"/>
  <c r="J2845" i="4"/>
  <c r="I2846" i="4"/>
  <c r="J2846" i="4"/>
  <c r="I2847" i="4"/>
  <c r="J2847" i="4"/>
  <c r="I2848" i="4"/>
  <c r="J2848" i="4"/>
  <c r="I2849" i="4"/>
  <c r="J2849" i="4"/>
  <c r="I2850" i="4"/>
  <c r="J2850" i="4"/>
  <c r="I2851" i="4"/>
  <c r="J2851" i="4"/>
  <c r="I2852" i="4"/>
  <c r="J2852" i="4"/>
  <c r="I2853" i="4"/>
  <c r="J2853" i="4"/>
  <c r="I2854" i="4"/>
  <c r="J2854" i="4"/>
  <c r="I2855" i="4"/>
  <c r="J2855" i="4"/>
  <c r="I2856" i="4"/>
  <c r="J2856" i="4"/>
  <c r="I2857" i="4"/>
  <c r="J2857" i="4"/>
  <c r="I2858" i="4"/>
  <c r="J2858" i="4"/>
  <c r="I2859" i="4"/>
  <c r="J2859" i="4"/>
  <c r="I2860" i="4"/>
  <c r="J2860" i="4"/>
  <c r="I2861" i="4"/>
  <c r="J2861" i="4"/>
  <c r="I2862" i="4"/>
  <c r="J2862" i="4"/>
  <c r="I2863" i="4"/>
  <c r="J2863" i="4"/>
  <c r="I2864" i="4"/>
  <c r="J2864" i="4"/>
  <c r="I2865" i="4"/>
  <c r="J2865" i="4"/>
  <c r="I2866" i="4"/>
  <c r="J2866" i="4"/>
  <c r="I2867" i="4"/>
  <c r="J2867" i="4"/>
  <c r="I2868" i="4"/>
  <c r="J2868" i="4"/>
  <c r="I2869" i="4"/>
  <c r="J2869" i="4"/>
  <c r="I2870" i="4"/>
  <c r="J2870" i="4"/>
  <c r="I2871" i="4"/>
  <c r="J2871" i="4"/>
  <c r="I2872" i="4"/>
  <c r="J2872" i="4"/>
  <c r="I2873" i="4"/>
  <c r="J2873" i="4"/>
  <c r="I2874" i="4"/>
  <c r="J2874" i="4"/>
  <c r="I2875" i="4"/>
  <c r="J2875" i="4"/>
  <c r="I2876" i="4"/>
  <c r="J2876" i="4"/>
  <c r="I2877" i="4"/>
  <c r="J2877" i="4"/>
  <c r="I2878" i="4"/>
  <c r="J2878" i="4"/>
  <c r="I2879" i="4"/>
  <c r="J2879" i="4"/>
  <c r="I2880" i="4"/>
  <c r="J2880" i="4"/>
  <c r="I2881" i="4"/>
  <c r="J2881" i="4"/>
  <c r="I2882" i="4"/>
  <c r="J2882" i="4"/>
  <c r="I2883" i="4"/>
  <c r="J2883" i="4"/>
  <c r="I2884" i="4"/>
  <c r="J2884" i="4"/>
  <c r="I2885" i="4"/>
  <c r="J2885" i="4"/>
  <c r="I2886" i="4"/>
  <c r="J2886" i="4"/>
  <c r="I2887" i="4"/>
  <c r="J2887" i="4"/>
  <c r="I2888" i="4"/>
  <c r="J2888" i="4"/>
  <c r="I2889" i="4"/>
  <c r="J2889" i="4"/>
  <c r="I2890" i="4"/>
  <c r="J2890" i="4"/>
  <c r="I2891" i="4"/>
  <c r="J2891" i="4"/>
  <c r="I2892" i="4"/>
  <c r="J2892" i="4"/>
  <c r="I2893" i="4"/>
  <c r="J2893" i="4"/>
  <c r="I2894" i="4"/>
  <c r="J2894" i="4"/>
  <c r="I2895" i="4"/>
  <c r="J2895" i="4"/>
  <c r="I2896" i="4"/>
  <c r="J2896" i="4"/>
  <c r="I2897" i="4"/>
  <c r="J2897" i="4"/>
  <c r="I2898" i="4"/>
  <c r="J2898" i="4"/>
  <c r="I2899" i="4"/>
  <c r="J2899" i="4"/>
  <c r="I2900" i="4"/>
  <c r="J2900" i="4"/>
  <c r="I2901" i="4"/>
  <c r="J2901" i="4"/>
  <c r="I2902" i="4"/>
  <c r="J2902" i="4"/>
  <c r="I2903" i="4"/>
  <c r="J2903" i="4"/>
  <c r="I2904" i="4"/>
  <c r="J2904" i="4"/>
  <c r="I2905" i="4"/>
  <c r="J2905" i="4"/>
  <c r="I2906" i="4"/>
  <c r="J2906" i="4"/>
  <c r="I2907" i="4"/>
  <c r="J2907" i="4"/>
  <c r="I2908" i="4"/>
  <c r="J2908" i="4"/>
  <c r="I2909" i="4"/>
  <c r="J2909" i="4"/>
  <c r="I2910" i="4"/>
  <c r="J2910" i="4"/>
  <c r="I2911" i="4"/>
  <c r="J2911" i="4"/>
  <c r="I2912" i="4"/>
  <c r="J2912" i="4"/>
  <c r="I2913" i="4"/>
  <c r="J2913" i="4"/>
  <c r="I2914" i="4"/>
  <c r="J2914" i="4"/>
  <c r="I2915" i="4"/>
  <c r="J2915" i="4"/>
  <c r="I2916" i="4"/>
  <c r="J2916" i="4"/>
  <c r="I2917" i="4"/>
  <c r="J2917" i="4"/>
  <c r="I2918" i="4"/>
  <c r="J2918" i="4"/>
  <c r="I2919" i="4"/>
  <c r="J2919" i="4"/>
  <c r="I2920" i="4"/>
  <c r="J2920" i="4"/>
  <c r="I2921" i="4"/>
  <c r="J2921" i="4"/>
  <c r="I2922" i="4"/>
  <c r="J2922" i="4"/>
  <c r="I2923" i="4"/>
  <c r="J2923" i="4"/>
  <c r="I2924" i="4"/>
  <c r="J2924" i="4"/>
  <c r="I2925" i="4"/>
  <c r="J2925" i="4"/>
  <c r="I2926" i="4"/>
  <c r="J2926" i="4"/>
  <c r="I2927" i="4"/>
  <c r="J2927" i="4"/>
  <c r="I2928" i="4"/>
  <c r="J2928" i="4"/>
  <c r="I2929" i="4"/>
  <c r="J2929" i="4"/>
  <c r="I2930" i="4"/>
  <c r="J2930" i="4"/>
  <c r="I2931" i="4"/>
  <c r="J2931" i="4"/>
  <c r="I2932" i="4"/>
  <c r="J2932" i="4"/>
  <c r="I2933" i="4"/>
  <c r="J2933" i="4"/>
  <c r="I2934" i="4"/>
  <c r="J2934" i="4"/>
  <c r="I2935" i="4"/>
  <c r="J2935" i="4"/>
  <c r="I2936" i="4"/>
  <c r="J2936" i="4"/>
  <c r="I2937" i="4"/>
  <c r="J2937" i="4"/>
  <c r="I2938" i="4"/>
  <c r="J2938" i="4"/>
  <c r="I2939" i="4"/>
  <c r="J2939" i="4"/>
  <c r="I2940" i="4"/>
  <c r="J2940" i="4"/>
  <c r="I2941" i="4"/>
  <c r="J2941" i="4"/>
  <c r="I2942" i="4"/>
  <c r="J2942" i="4"/>
  <c r="I2943" i="4"/>
  <c r="J2943" i="4"/>
  <c r="I2944" i="4"/>
  <c r="J2944" i="4"/>
  <c r="I2945" i="4"/>
  <c r="J2945" i="4"/>
  <c r="I2946" i="4"/>
  <c r="J2946" i="4"/>
  <c r="I2947" i="4"/>
  <c r="J2947" i="4"/>
  <c r="I2948" i="4"/>
  <c r="J2948" i="4"/>
  <c r="I2949" i="4"/>
  <c r="J2949" i="4"/>
  <c r="I2950" i="4"/>
  <c r="J2950" i="4"/>
  <c r="I2951" i="4"/>
  <c r="J2951" i="4"/>
  <c r="I2952" i="4"/>
  <c r="J2952" i="4"/>
  <c r="I2953" i="4"/>
  <c r="J2953" i="4"/>
  <c r="I2954" i="4"/>
  <c r="J2954" i="4"/>
  <c r="I2955" i="4"/>
  <c r="J2955" i="4"/>
  <c r="I2956" i="4"/>
  <c r="J2956" i="4"/>
  <c r="I2957" i="4"/>
  <c r="J2957" i="4"/>
  <c r="I2958" i="4"/>
  <c r="J2958" i="4"/>
  <c r="I2959" i="4"/>
  <c r="J2959" i="4"/>
  <c r="I2960" i="4"/>
  <c r="J2960" i="4"/>
  <c r="I2961" i="4"/>
  <c r="J2961" i="4"/>
  <c r="I2962" i="4"/>
  <c r="J2962" i="4"/>
  <c r="I2963" i="4"/>
  <c r="J2963" i="4"/>
  <c r="I2964" i="4"/>
  <c r="J2964" i="4"/>
  <c r="I2965" i="4"/>
  <c r="J2965" i="4"/>
  <c r="I2966" i="4"/>
  <c r="J2966" i="4"/>
  <c r="I2967" i="4"/>
  <c r="J2967" i="4"/>
  <c r="I2968" i="4"/>
  <c r="J2968" i="4"/>
  <c r="I2969" i="4"/>
  <c r="J2969" i="4"/>
  <c r="I2970" i="4"/>
  <c r="J2970" i="4"/>
  <c r="I2971" i="4"/>
  <c r="J2971" i="4"/>
  <c r="I2972" i="4"/>
  <c r="J2972" i="4"/>
  <c r="I2973" i="4"/>
  <c r="J2973" i="4"/>
  <c r="I2974" i="4"/>
  <c r="J2974" i="4"/>
  <c r="I2975" i="4"/>
  <c r="J2975" i="4"/>
  <c r="I2976" i="4"/>
  <c r="J2976" i="4"/>
  <c r="I2977" i="4"/>
  <c r="J2977" i="4"/>
  <c r="I2978" i="4"/>
  <c r="J2978" i="4"/>
  <c r="I2979" i="4"/>
  <c r="J2979" i="4"/>
  <c r="I2980" i="4"/>
  <c r="J2980" i="4"/>
  <c r="I2981" i="4"/>
  <c r="J2981" i="4"/>
  <c r="I2982" i="4"/>
  <c r="J2982" i="4"/>
  <c r="I2983" i="4"/>
  <c r="J2983" i="4"/>
  <c r="I2984" i="4"/>
  <c r="J2984" i="4"/>
  <c r="I2985" i="4"/>
  <c r="J2985" i="4"/>
  <c r="I2986" i="4"/>
  <c r="J2986" i="4"/>
  <c r="I2987" i="4"/>
  <c r="J2987" i="4"/>
  <c r="I2988" i="4"/>
  <c r="J2988" i="4"/>
  <c r="I2989" i="4"/>
  <c r="J2989" i="4"/>
  <c r="I2990" i="4"/>
  <c r="J2990" i="4"/>
  <c r="I2991" i="4"/>
  <c r="J2991" i="4"/>
  <c r="I2992" i="4"/>
  <c r="J2992" i="4"/>
  <c r="I2993" i="4"/>
  <c r="J2993" i="4"/>
  <c r="I2994" i="4"/>
  <c r="J2994" i="4"/>
  <c r="I2995" i="4"/>
  <c r="J2995" i="4"/>
  <c r="I2996" i="4"/>
  <c r="J2996" i="4"/>
  <c r="I2997" i="4"/>
  <c r="J2997" i="4"/>
  <c r="I2998" i="4"/>
  <c r="J2998" i="4"/>
  <c r="I2999" i="4"/>
  <c r="J2999" i="4"/>
  <c r="I3000" i="4"/>
  <c r="J3000" i="4"/>
  <c r="I3001" i="4"/>
  <c r="J3001" i="4"/>
  <c r="I3002" i="4"/>
  <c r="J3002" i="4"/>
  <c r="I3003" i="4"/>
  <c r="J3003" i="4"/>
  <c r="I3004" i="4"/>
  <c r="J3004" i="4"/>
  <c r="I3005" i="4"/>
  <c r="J3005" i="4"/>
  <c r="I3006" i="4"/>
  <c r="J3006" i="4"/>
  <c r="I3007" i="4"/>
  <c r="J3007" i="4"/>
  <c r="R7" i="7"/>
  <c r="R8" i="7"/>
  <c r="R9" i="7"/>
  <c r="R10" i="7"/>
  <c r="R11" i="7"/>
  <c r="R12" i="7"/>
  <c r="R13" i="7"/>
  <c r="R14" i="7"/>
  <c r="R15" i="7"/>
  <c r="R16" i="7"/>
  <c r="R17" i="7"/>
  <c r="R6" i="7"/>
  <c r="C20" i="26"/>
  <c r="C10" i="26"/>
  <c r="Q1007" i="6"/>
  <c r="Q1006" i="6"/>
  <c r="Q1005" i="6"/>
  <c r="Q1004" i="6"/>
  <c r="Q1003" i="6"/>
  <c r="Q1002" i="6"/>
  <c r="Q1001" i="6"/>
  <c r="Q1000" i="6"/>
  <c r="Q999" i="6"/>
  <c r="Q998" i="6"/>
  <c r="Q997" i="6"/>
  <c r="Q996" i="6"/>
  <c r="Q995" i="6"/>
  <c r="Q994" i="6"/>
  <c r="Q993" i="6"/>
  <c r="Q992" i="6"/>
  <c r="Q991" i="6"/>
  <c r="Q990" i="6"/>
  <c r="Q989" i="6"/>
  <c r="Q988" i="6"/>
  <c r="Q987" i="6"/>
  <c r="Q986" i="6"/>
  <c r="Q985" i="6"/>
  <c r="Q984" i="6"/>
  <c r="Q983" i="6"/>
  <c r="Q982" i="6"/>
  <c r="Q981" i="6"/>
  <c r="Q980" i="6"/>
  <c r="Q979" i="6"/>
  <c r="Q978" i="6"/>
  <c r="Q977" i="6"/>
  <c r="Q976" i="6"/>
  <c r="Q975" i="6"/>
  <c r="Q974" i="6"/>
  <c r="Q973" i="6"/>
  <c r="Q972" i="6"/>
  <c r="Q971" i="6"/>
  <c r="Q970" i="6"/>
  <c r="Q969" i="6"/>
  <c r="Q968" i="6"/>
  <c r="Q967" i="6"/>
  <c r="Q966" i="6"/>
  <c r="Q965" i="6"/>
  <c r="Q964" i="6"/>
  <c r="Q963" i="6"/>
  <c r="Q962" i="6"/>
  <c r="Q961" i="6"/>
  <c r="Q960" i="6"/>
  <c r="Q959" i="6"/>
  <c r="Q958" i="6"/>
  <c r="Q957" i="6"/>
  <c r="Q956" i="6"/>
  <c r="Q955" i="6"/>
  <c r="Q954" i="6"/>
  <c r="Q953" i="6"/>
  <c r="Q952" i="6"/>
  <c r="Q951" i="6"/>
  <c r="Q950" i="6"/>
  <c r="Q949" i="6"/>
  <c r="Q948" i="6"/>
  <c r="Q947" i="6"/>
  <c r="Q946" i="6"/>
  <c r="Q945" i="6"/>
  <c r="Q944" i="6"/>
  <c r="Q943" i="6"/>
  <c r="Q942" i="6"/>
  <c r="Q941" i="6"/>
  <c r="Q940" i="6"/>
  <c r="Q939" i="6"/>
  <c r="Q938" i="6"/>
  <c r="Q937" i="6"/>
  <c r="Q936" i="6"/>
  <c r="Q935" i="6"/>
  <c r="Q934" i="6"/>
  <c r="Q933" i="6"/>
  <c r="Q932" i="6"/>
  <c r="Q931" i="6"/>
  <c r="Q930" i="6"/>
  <c r="Q929" i="6"/>
  <c r="Q928" i="6"/>
  <c r="Q927" i="6"/>
  <c r="Q926" i="6"/>
  <c r="Q925" i="6"/>
  <c r="Q924" i="6"/>
  <c r="Q923" i="6"/>
  <c r="Q922" i="6"/>
  <c r="Q921" i="6"/>
  <c r="Q920" i="6"/>
  <c r="Q919" i="6"/>
  <c r="Q918" i="6"/>
  <c r="Q917" i="6"/>
  <c r="Q916" i="6"/>
  <c r="Q915" i="6"/>
  <c r="Q914" i="6"/>
  <c r="Q913" i="6"/>
  <c r="Q912" i="6"/>
  <c r="Q911" i="6"/>
  <c r="Q910" i="6"/>
  <c r="Q909" i="6"/>
  <c r="Q908" i="6"/>
  <c r="Q907" i="6"/>
  <c r="Q906" i="6"/>
  <c r="Q905" i="6"/>
  <c r="Q904" i="6"/>
  <c r="Q903" i="6"/>
  <c r="Q902" i="6"/>
  <c r="Q901" i="6"/>
  <c r="Q900" i="6"/>
  <c r="Q899" i="6"/>
  <c r="Q898" i="6"/>
  <c r="Q897" i="6"/>
  <c r="Q896" i="6"/>
  <c r="Q895" i="6"/>
  <c r="Q894" i="6"/>
  <c r="Q893" i="6"/>
  <c r="Q892" i="6"/>
  <c r="Q891" i="6"/>
  <c r="Q890" i="6"/>
  <c r="Q889" i="6"/>
  <c r="Q888" i="6"/>
  <c r="Q887" i="6"/>
  <c r="Q886" i="6"/>
  <c r="Q885" i="6"/>
  <c r="Q884" i="6"/>
  <c r="Q883" i="6"/>
  <c r="Q882" i="6"/>
  <c r="Q881" i="6"/>
  <c r="Q880" i="6"/>
  <c r="Q879" i="6"/>
  <c r="Q878" i="6"/>
  <c r="Q877" i="6"/>
  <c r="Q876" i="6"/>
  <c r="Q875" i="6"/>
  <c r="Q874" i="6"/>
  <c r="Q873" i="6"/>
  <c r="Q872" i="6"/>
  <c r="Q871" i="6"/>
  <c r="Q870" i="6"/>
  <c r="Q869" i="6"/>
  <c r="Q868" i="6"/>
  <c r="Q867" i="6"/>
  <c r="Q866" i="6"/>
  <c r="Q865" i="6"/>
  <c r="Q864" i="6"/>
  <c r="Q863" i="6"/>
  <c r="Q862" i="6"/>
  <c r="Q861" i="6"/>
  <c r="Q860" i="6"/>
  <c r="Q859" i="6"/>
  <c r="Q858" i="6"/>
  <c r="Q857" i="6"/>
  <c r="Q856" i="6"/>
  <c r="Q855" i="6"/>
  <c r="Q854" i="6"/>
  <c r="Q853" i="6"/>
  <c r="Q852" i="6"/>
  <c r="Q851" i="6"/>
  <c r="Q850" i="6"/>
  <c r="Q849" i="6"/>
  <c r="Q848" i="6"/>
  <c r="Q847" i="6"/>
  <c r="Q846" i="6"/>
  <c r="Q845" i="6"/>
  <c r="Q844" i="6"/>
  <c r="Q843" i="6"/>
  <c r="Q842" i="6"/>
  <c r="Q841" i="6"/>
  <c r="Q840" i="6"/>
  <c r="Q839" i="6"/>
  <c r="Q838" i="6"/>
  <c r="Q837" i="6"/>
  <c r="Q836" i="6"/>
  <c r="Q835" i="6"/>
  <c r="Q834" i="6"/>
  <c r="Q833" i="6"/>
  <c r="Q832" i="6"/>
  <c r="Q831" i="6"/>
  <c r="Q830" i="6"/>
  <c r="Q829" i="6"/>
  <c r="Q828" i="6"/>
  <c r="Q827" i="6"/>
  <c r="Q826" i="6"/>
  <c r="Q825" i="6"/>
  <c r="Q824" i="6"/>
  <c r="Q823" i="6"/>
  <c r="Q822" i="6"/>
  <c r="Q821" i="6"/>
  <c r="Q820" i="6"/>
  <c r="Q819" i="6"/>
  <c r="Q818" i="6"/>
  <c r="Q817" i="6"/>
  <c r="Q816" i="6"/>
  <c r="Q815" i="6"/>
  <c r="Q814" i="6"/>
  <c r="Q813" i="6"/>
  <c r="Q812" i="6"/>
  <c r="Q811" i="6"/>
  <c r="Q810" i="6"/>
  <c r="Q809" i="6"/>
  <c r="Q808" i="6"/>
  <c r="Q807" i="6"/>
  <c r="Q806" i="6"/>
  <c r="Q805" i="6"/>
  <c r="Q804" i="6"/>
  <c r="Q803" i="6"/>
  <c r="Q802" i="6"/>
  <c r="Q801" i="6"/>
  <c r="Q800" i="6"/>
  <c r="Q799" i="6"/>
  <c r="Q798" i="6"/>
  <c r="Q797" i="6"/>
  <c r="Q796" i="6"/>
  <c r="Q795" i="6"/>
  <c r="Q794" i="6"/>
  <c r="Q793" i="6"/>
  <c r="Q792" i="6"/>
  <c r="Q791" i="6"/>
  <c r="Q790" i="6"/>
  <c r="Q789" i="6"/>
  <c r="Q788" i="6"/>
  <c r="Q787" i="6"/>
  <c r="Q786" i="6"/>
  <c r="Q785" i="6"/>
  <c r="Q784" i="6"/>
  <c r="Q783" i="6"/>
  <c r="Q782" i="6"/>
  <c r="Q781" i="6"/>
  <c r="Q780" i="6"/>
  <c r="Q779" i="6"/>
  <c r="Q778" i="6"/>
  <c r="Q777" i="6"/>
  <c r="Q776" i="6"/>
  <c r="Q775" i="6"/>
  <c r="Q774" i="6"/>
  <c r="Q773" i="6"/>
  <c r="Q772" i="6"/>
  <c r="Q771" i="6"/>
  <c r="Q770" i="6"/>
  <c r="Q769" i="6"/>
  <c r="Q768" i="6"/>
  <c r="Q767" i="6"/>
  <c r="Q766" i="6"/>
  <c r="Q765" i="6"/>
  <c r="Q764" i="6"/>
  <c r="Q763" i="6"/>
  <c r="Q762" i="6"/>
  <c r="Q761" i="6"/>
  <c r="Q760" i="6"/>
  <c r="Q759" i="6"/>
  <c r="Q758" i="6"/>
  <c r="Q757" i="6"/>
  <c r="Q756" i="6"/>
  <c r="Q755" i="6"/>
  <c r="Q754" i="6"/>
  <c r="Q753" i="6"/>
  <c r="Q752" i="6"/>
  <c r="Q751" i="6"/>
  <c r="Q750" i="6"/>
  <c r="Q749" i="6"/>
  <c r="Q748" i="6"/>
  <c r="Q747" i="6"/>
  <c r="Q746" i="6"/>
  <c r="Q745" i="6"/>
  <c r="Q744" i="6"/>
  <c r="Q743" i="6"/>
  <c r="Q742" i="6"/>
  <c r="Q741" i="6"/>
  <c r="Q740" i="6"/>
  <c r="Q739" i="6"/>
  <c r="Q738" i="6"/>
  <c r="Q737" i="6"/>
  <c r="Q736" i="6"/>
  <c r="Q735" i="6"/>
  <c r="Q734" i="6"/>
  <c r="Q733" i="6"/>
  <c r="Q732" i="6"/>
  <c r="Q731" i="6"/>
  <c r="Q730" i="6"/>
  <c r="Q729" i="6"/>
  <c r="Q728" i="6"/>
  <c r="Q727" i="6"/>
  <c r="Q726" i="6"/>
  <c r="Q725" i="6"/>
  <c r="Q724" i="6"/>
  <c r="Q723" i="6"/>
  <c r="Q722" i="6"/>
  <c r="Q721" i="6"/>
  <c r="Q720" i="6"/>
  <c r="Q719" i="6"/>
  <c r="Q718" i="6"/>
  <c r="Q717" i="6"/>
  <c r="Q716" i="6"/>
  <c r="Q715" i="6"/>
  <c r="Q714" i="6"/>
  <c r="Q713" i="6"/>
  <c r="Q712" i="6"/>
  <c r="Q711" i="6"/>
  <c r="Q710" i="6"/>
  <c r="Q709" i="6"/>
  <c r="Q708" i="6"/>
  <c r="Q707" i="6"/>
  <c r="Q706" i="6"/>
  <c r="Q705" i="6"/>
  <c r="Q704" i="6"/>
  <c r="Q703" i="6"/>
  <c r="Q702" i="6"/>
  <c r="Q701" i="6"/>
  <c r="Q700" i="6"/>
  <c r="Q699" i="6"/>
  <c r="Q698" i="6"/>
  <c r="Q697" i="6"/>
  <c r="Q696" i="6"/>
  <c r="Q695" i="6"/>
  <c r="Q694" i="6"/>
  <c r="Q693" i="6"/>
  <c r="Q692" i="6"/>
  <c r="Q691" i="6"/>
  <c r="Q690" i="6"/>
  <c r="Q689" i="6"/>
  <c r="Q688" i="6"/>
  <c r="Q687" i="6"/>
  <c r="Q686" i="6"/>
  <c r="Q685" i="6"/>
  <c r="Q684" i="6"/>
  <c r="Q683" i="6"/>
  <c r="Q682" i="6"/>
  <c r="Q681" i="6"/>
  <c r="Q680" i="6"/>
  <c r="Q679" i="6"/>
  <c r="Q678" i="6"/>
  <c r="Q677" i="6"/>
  <c r="Q676" i="6"/>
  <c r="Q675" i="6"/>
  <c r="Q674" i="6"/>
  <c r="Q673" i="6"/>
  <c r="Q672" i="6"/>
  <c r="Q671" i="6"/>
  <c r="Q670" i="6"/>
  <c r="Q669" i="6"/>
  <c r="Q668" i="6"/>
  <c r="Q667" i="6"/>
  <c r="Q666" i="6"/>
  <c r="Q665" i="6"/>
  <c r="Q664" i="6"/>
  <c r="Q663" i="6"/>
  <c r="Q662" i="6"/>
  <c r="Q661" i="6"/>
  <c r="Q660" i="6"/>
  <c r="Q659" i="6"/>
  <c r="Q658" i="6"/>
  <c r="Q657" i="6"/>
  <c r="Q656" i="6"/>
  <c r="Q655" i="6"/>
  <c r="Q654" i="6"/>
  <c r="Q653" i="6"/>
  <c r="Q652" i="6"/>
  <c r="Q651" i="6"/>
  <c r="Q650" i="6"/>
  <c r="Q649" i="6"/>
  <c r="Q648" i="6"/>
  <c r="Q647" i="6"/>
  <c r="Q646" i="6"/>
  <c r="Q645" i="6"/>
  <c r="Q644" i="6"/>
  <c r="Q643" i="6"/>
  <c r="Q642" i="6"/>
  <c r="Q641" i="6"/>
  <c r="Q640" i="6"/>
  <c r="Q639" i="6"/>
  <c r="Q638" i="6"/>
  <c r="Q637" i="6"/>
  <c r="Q636" i="6"/>
  <c r="Q635" i="6"/>
  <c r="Q634" i="6"/>
  <c r="Q633" i="6"/>
  <c r="Q632" i="6"/>
  <c r="Q631" i="6"/>
  <c r="Q630" i="6"/>
  <c r="Q629" i="6"/>
  <c r="Q628" i="6"/>
  <c r="Q627" i="6"/>
  <c r="Q626" i="6"/>
  <c r="Q625" i="6"/>
  <c r="Q624" i="6"/>
  <c r="Q623" i="6"/>
  <c r="Q622" i="6"/>
  <c r="Q621" i="6"/>
  <c r="Q620" i="6"/>
  <c r="Q619" i="6"/>
  <c r="Q618" i="6"/>
  <c r="Q617" i="6"/>
  <c r="Q616" i="6"/>
  <c r="Q615" i="6"/>
  <c r="Q614" i="6"/>
  <c r="Q613" i="6"/>
  <c r="Q612" i="6"/>
  <c r="Q611" i="6"/>
  <c r="Q610" i="6"/>
  <c r="Q609" i="6"/>
  <c r="Q608" i="6"/>
  <c r="Q607" i="6"/>
  <c r="Q606" i="6"/>
  <c r="Q605" i="6"/>
  <c r="Q604" i="6"/>
  <c r="Q603" i="6"/>
  <c r="Q602" i="6"/>
  <c r="Q601" i="6"/>
  <c r="Q600" i="6"/>
  <c r="Q599" i="6"/>
  <c r="Q598" i="6"/>
  <c r="Q597" i="6"/>
  <c r="Q596" i="6"/>
  <c r="Q595" i="6"/>
  <c r="Q594" i="6"/>
  <c r="Q593" i="6"/>
  <c r="Q592" i="6"/>
  <c r="Q591" i="6"/>
  <c r="Q590" i="6"/>
  <c r="Q589" i="6"/>
  <c r="Q588" i="6"/>
  <c r="Q587" i="6"/>
  <c r="Q586" i="6"/>
  <c r="Q585" i="6"/>
  <c r="Q584" i="6"/>
  <c r="Q583" i="6"/>
  <c r="Q582" i="6"/>
  <c r="Q581" i="6"/>
  <c r="Q580" i="6"/>
  <c r="Q579" i="6"/>
  <c r="Q578" i="6"/>
  <c r="Q577" i="6"/>
  <c r="Q576" i="6"/>
  <c r="Q575" i="6"/>
  <c r="Q574" i="6"/>
  <c r="Q573" i="6"/>
  <c r="Q572" i="6"/>
  <c r="Q571" i="6"/>
  <c r="Q570" i="6"/>
  <c r="Q569" i="6"/>
  <c r="Q568" i="6"/>
  <c r="Q567" i="6"/>
  <c r="Q566" i="6"/>
  <c r="Q565" i="6"/>
  <c r="Q564" i="6"/>
  <c r="Q563" i="6"/>
  <c r="Q562" i="6"/>
  <c r="Q561" i="6"/>
  <c r="Q560" i="6"/>
  <c r="Q559" i="6"/>
  <c r="Q558" i="6"/>
  <c r="Q557" i="6"/>
  <c r="Q556" i="6"/>
  <c r="Q555" i="6"/>
  <c r="Q554" i="6"/>
  <c r="Q553" i="6"/>
  <c r="Q552" i="6"/>
  <c r="Q551" i="6"/>
  <c r="Q550" i="6"/>
  <c r="Q549" i="6"/>
  <c r="Q548" i="6"/>
  <c r="Q547" i="6"/>
  <c r="Q546" i="6"/>
  <c r="Q545" i="6"/>
  <c r="Q544" i="6"/>
  <c r="Q543" i="6"/>
  <c r="Q542" i="6"/>
  <c r="Q541" i="6"/>
  <c r="Q540" i="6"/>
  <c r="Q539" i="6"/>
  <c r="Q538" i="6"/>
  <c r="Q537" i="6"/>
  <c r="Q536" i="6"/>
  <c r="Q535" i="6"/>
  <c r="Q534" i="6"/>
  <c r="Q533" i="6"/>
  <c r="Q532" i="6"/>
  <c r="Q531" i="6"/>
  <c r="Q530" i="6"/>
  <c r="Q529" i="6"/>
  <c r="Q528" i="6"/>
  <c r="Q527" i="6"/>
  <c r="Q526" i="6"/>
  <c r="Q525" i="6"/>
  <c r="Q524" i="6"/>
  <c r="Q523" i="6"/>
  <c r="Q522" i="6"/>
  <c r="Q521" i="6"/>
  <c r="Q520" i="6"/>
  <c r="Q519" i="6"/>
  <c r="Q518" i="6"/>
  <c r="Q517" i="6"/>
  <c r="Q516" i="6"/>
  <c r="Q515" i="6"/>
  <c r="Q514" i="6"/>
  <c r="Q513" i="6"/>
  <c r="Q512" i="6"/>
  <c r="Q511" i="6"/>
  <c r="Q510" i="6"/>
  <c r="Q509" i="6"/>
  <c r="Q508" i="6"/>
  <c r="Q507" i="6"/>
  <c r="Q506" i="6"/>
  <c r="Q505" i="6"/>
  <c r="Q504" i="6"/>
  <c r="Q503" i="6"/>
  <c r="Q502" i="6"/>
  <c r="Q501" i="6"/>
  <c r="Q500" i="6"/>
  <c r="Q499" i="6"/>
  <c r="Q498" i="6"/>
  <c r="Q497" i="6"/>
  <c r="Q496" i="6"/>
  <c r="Q495" i="6"/>
  <c r="Q494" i="6"/>
  <c r="Q493" i="6"/>
  <c r="Q492" i="6"/>
  <c r="Q491" i="6"/>
  <c r="Q490" i="6"/>
  <c r="Q489" i="6"/>
  <c r="Q488" i="6"/>
  <c r="Q487" i="6"/>
  <c r="Q486" i="6"/>
  <c r="Q485" i="6"/>
  <c r="Q484" i="6"/>
  <c r="Q483" i="6"/>
  <c r="Q482" i="6"/>
  <c r="Q481" i="6"/>
  <c r="Q480" i="6"/>
  <c r="Q479" i="6"/>
  <c r="Q478" i="6"/>
  <c r="Q477" i="6"/>
  <c r="Q476" i="6"/>
  <c r="Q475" i="6"/>
  <c r="Q474" i="6"/>
  <c r="Q473" i="6"/>
  <c r="Q472" i="6"/>
  <c r="Q471" i="6"/>
  <c r="Q470" i="6"/>
  <c r="Q469" i="6"/>
  <c r="Q468" i="6"/>
  <c r="Q467" i="6"/>
  <c r="Q466" i="6"/>
  <c r="Q465" i="6"/>
  <c r="Q464" i="6"/>
  <c r="Q463" i="6"/>
  <c r="Q462" i="6"/>
  <c r="Q461" i="6"/>
  <c r="Q460" i="6"/>
  <c r="Q459" i="6"/>
  <c r="Q458" i="6"/>
  <c r="Q457" i="6"/>
  <c r="Q456" i="6"/>
  <c r="Q455" i="6"/>
  <c r="Q454" i="6"/>
  <c r="Q453" i="6"/>
  <c r="Q452" i="6"/>
  <c r="Q451" i="6"/>
  <c r="Q450" i="6"/>
  <c r="Q449" i="6"/>
  <c r="Q448" i="6"/>
  <c r="Q447" i="6"/>
  <c r="Q446" i="6"/>
  <c r="Q445" i="6"/>
  <c r="Q444" i="6"/>
  <c r="Q443" i="6"/>
  <c r="Q442" i="6"/>
  <c r="Q441" i="6"/>
  <c r="Q440" i="6"/>
  <c r="Q439" i="6"/>
  <c r="Q438" i="6"/>
  <c r="Q437" i="6"/>
  <c r="Q436" i="6"/>
  <c r="Q435" i="6"/>
  <c r="Q434" i="6"/>
  <c r="Q433" i="6"/>
  <c r="Q432" i="6"/>
  <c r="Q431" i="6"/>
  <c r="Q430" i="6"/>
  <c r="Q429" i="6"/>
  <c r="Q428" i="6"/>
  <c r="Q427" i="6"/>
  <c r="Q426" i="6"/>
  <c r="Q425" i="6"/>
  <c r="Q424" i="6"/>
  <c r="Q423" i="6"/>
  <c r="Q422" i="6"/>
  <c r="Q421" i="6"/>
  <c r="Q420" i="6"/>
  <c r="Q419" i="6"/>
  <c r="Q418" i="6"/>
  <c r="Q417" i="6"/>
  <c r="Q416" i="6"/>
  <c r="Q415" i="6"/>
  <c r="Q414" i="6"/>
  <c r="Q413" i="6"/>
  <c r="Q412" i="6"/>
  <c r="Q411" i="6"/>
  <c r="Q410" i="6"/>
  <c r="Q409" i="6"/>
  <c r="Q408" i="6"/>
  <c r="Q407" i="6"/>
  <c r="Q406" i="6"/>
  <c r="Q405" i="6"/>
  <c r="Q404" i="6"/>
  <c r="Q403" i="6"/>
  <c r="Q402" i="6"/>
  <c r="Q401" i="6"/>
  <c r="Q400" i="6"/>
  <c r="Q399" i="6"/>
  <c r="Q398" i="6"/>
  <c r="Q397" i="6"/>
  <c r="Q396" i="6"/>
  <c r="Q395" i="6"/>
  <c r="Q394" i="6"/>
  <c r="Q393" i="6"/>
  <c r="Q392" i="6"/>
  <c r="Q391" i="6"/>
  <c r="Q390" i="6"/>
  <c r="Q389" i="6"/>
  <c r="Q388" i="6"/>
  <c r="Q387" i="6"/>
  <c r="Q386" i="6"/>
  <c r="Q385" i="6"/>
  <c r="Q384" i="6"/>
  <c r="Q383" i="6"/>
  <c r="Q382" i="6"/>
  <c r="Q381" i="6"/>
  <c r="Q380" i="6"/>
  <c r="Q379" i="6"/>
  <c r="Q378" i="6"/>
  <c r="Q377" i="6"/>
  <c r="Q376" i="6"/>
  <c r="Q375" i="6"/>
  <c r="Q374" i="6"/>
  <c r="Q373" i="6"/>
  <c r="Q372" i="6"/>
  <c r="Q371" i="6"/>
  <c r="Q370" i="6"/>
  <c r="Q369" i="6"/>
  <c r="Q368" i="6"/>
  <c r="Q367" i="6"/>
  <c r="Q366" i="6"/>
  <c r="Q365" i="6"/>
  <c r="Q364" i="6"/>
  <c r="Q363" i="6"/>
  <c r="Q362" i="6"/>
  <c r="Q361" i="6"/>
  <c r="Q360" i="6"/>
  <c r="Q359" i="6"/>
  <c r="Q358" i="6"/>
  <c r="Q357" i="6"/>
  <c r="Q356" i="6"/>
  <c r="Q355" i="6"/>
  <c r="Q354" i="6"/>
  <c r="Q353" i="6"/>
  <c r="Q352" i="6"/>
  <c r="Q351" i="6"/>
  <c r="Q350" i="6"/>
  <c r="Q349" i="6"/>
  <c r="Q348" i="6"/>
  <c r="Q347" i="6"/>
  <c r="Q346" i="6"/>
  <c r="Q345" i="6"/>
  <c r="Q344" i="6"/>
  <c r="Q343" i="6"/>
  <c r="Q342" i="6"/>
  <c r="Q341" i="6"/>
  <c r="Q340" i="6"/>
  <c r="Q339" i="6"/>
  <c r="Q338" i="6"/>
  <c r="Q337" i="6"/>
  <c r="Q336" i="6"/>
  <c r="Q335" i="6"/>
  <c r="Q334" i="6"/>
  <c r="Q333" i="6"/>
  <c r="Q332" i="6"/>
  <c r="Q331" i="6"/>
  <c r="Q330" i="6"/>
  <c r="Q329" i="6"/>
  <c r="Q328" i="6"/>
  <c r="Q327" i="6"/>
  <c r="Q326" i="6"/>
  <c r="Q325" i="6"/>
  <c r="Q324" i="6"/>
  <c r="Q323" i="6"/>
  <c r="Q322" i="6"/>
  <c r="Q321" i="6"/>
  <c r="Q320" i="6"/>
  <c r="Q319" i="6"/>
  <c r="Q318" i="6"/>
  <c r="Q317" i="6"/>
  <c r="Q316" i="6"/>
  <c r="Q315" i="6"/>
  <c r="Q314" i="6"/>
  <c r="Q313" i="6"/>
  <c r="Q312" i="6"/>
  <c r="Q311" i="6"/>
  <c r="Q310" i="6"/>
  <c r="Q309" i="6"/>
  <c r="Q308" i="6"/>
  <c r="Q307" i="6"/>
  <c r="Q306" i="6"/>
  <c r="Q305" i="6"/>
  <c r="Q304" i="6"/>
  <c r="Q303" i="6"/>
  <c r="Q302" i="6"/>
  <c r="Q301" i="6"/>
  <c r="Q300" i="6"/>
  <c r="Q299" i="6"/>
  <c r="Q298" i="6"/>
  <c r="Q297" i="6"/>
  <c r="Q296" i="6"/>
  <c r="Q295" i="6"/>
  <c r="Q294" i="6"/>
  <c r="Q293" i="6"/>
  <c r="Q292" i="6"/>
  <c r="Q291" i="6"/>
  <c r="Q290" i="6"/>
  <c r="Q289" i="6"/>
  <c r="Q288" i="6"/>
  <c r="Q287" i="6"/>
  <c r="Q286" i="6"/>
  <c r="Q285" i="6"/>
  <c r="Q284" i="6"/>
  <c r="Q283" i="6"/>
  <c r="Q282" i="6"/>
  <c r="Q281" i="6"/>
  <c r="Q280" i="6"/>
  <c r="Q279" i="6"/>
  <c r="Q278" i="6"/>
  <c r="Q277" i="6"/>
  <c r="Q276" i="6"/>
  <c r="Q275" i="6"/>
  <c r="Q274" i="6"/>
  <c r="Q273" i="6"/>
  <c r="Q272" i="6"/>
  <c r="Q271" i="6"/>
  <c r="Q270" i="6"/>
  <c r="Q269" i="6"/>
  <c r="Q268" i="6"/>
  <c r="Q267" i="6"/>
  <c r="Q266" i="6"/>
  <c r="Q265" i="6"/>
  <c r="Q264" i="6"/>
  <c r="Q263" i="6"/>
  <c r="Q262" i="6"/>
  <c r="Q261" i="6"/>
  <c r="Q260" i="6"/>
  <c r="Q259" i="6"/>
  <c r="Q258" i="6"/>
  <c r="Q257" i="6"/>
  <c r="Q256" i="6"/>
  <c r="Q255" i="6"/>
  <c r="Q254" i="6"/>
  <c r="Q253" i="6"/>
  <c r="Q252" i="6"/>
  <c r="Q251" i="6"/>
  <c r="Q250" i="6"/>
  <c r="Q249" i="6"/>
  <c r="Q248" i="6"/>
  <c r="Q247" i="6"/>
  <c r="Q246" i="6"/>
  <c r="Q245" i="6"/>
  <c r="Q244" i="6"/>
  <c r="Q243" i="6"/>
  <c r="Q242" i="6"/>
  <c r="Q241" i="6"/>
  <c r="Q240" i="6"/>
  <c r="Q239" i="6"/>
  <c r="Q238" i="6"/>
  <c r="Q237" i="6"/>
  <c r="Q236" i="6"/>
  <c r="Q235" i="6"/>
  <c r="Q234" i="6"/>
  <c r="Q233" i="6"/>
  <c r="Q232" i="6"/>
  <c r="Q231" i="6"/>
  <c r="Q230" i="6"/>
  <c r="Q229" i="6"/>
  <c r="Q228" i="6"/>
  <c r="Q227" i="6"/>
  <c r="Q226" i="6"/>
  <c r="Q225" i="6"/>
  <c r="Q224" i="6"/>
  <c r="Q223" i="6"/>
  <c r="Q222" i="6"/>
  <c r="Q221" i="6"/>
  <c r="Q220" i="6"/>
  <c r="Q219" i="6"/>
  <c r="Q218" i="6"/>
  <c r="Q217" i="6"/>
  <c r="Q216" i="6"/>
  <c r="Q215" i="6"/>
  <c r="Q214" i="6"/>
  <c r="Q213" i="6"/>
  <c r="Q212" i="6"/>
  <c r="Q211" i="6"/>
  <c r="Q210" i="6"/>
  <c r="Q209" i="6"/>
  <c r="Q208" i="6"/>
  <c r="Q207" i="6"/>
  <c r="Q206" i="6"/>
  <c r="Q205" i="6"/>
  <c r="Q204" i="6"/>
  <c r="Q203" i="6"/>
  <c r="Q202" i="6"/>
  <c r="Q201" i="6"/>
  <c r="Q200" i="6"/>
  <c r="Q199" i="6"/>
  <c r="Q198" i="6"/>
  <c r="Q197" i="6"/>
  <c r="Q196" i="6"/>
  <c r="Q195" i="6"/>
  <c r="Q194" i="6"/>
  <c r="Q193" i="6"/>
  <c r="Q192" i="6"/>
  <c r="Q191" i="6"/>
  <c r="Q190" i="6"/>
  <c r="Q189" i="6"/>
  <c r="Q188" i="6"/>
  <c r="Q187" i="6"/>
  <c r="Q186" i="6"/>
  <c r="Q185" i="6"/>
  <c r="Q184" i="6"/>
  <c r="Q183" i="6"/>
  <c r="Q182" i="6"/>
  <c r="Q181" i="6"/>
  <c r="Q180" i="6"/>
  <c r="Q179" i="6"/>
  <c r="Q178" i="6"/>
  <c r="Q177" i="6"/>
  <c r="Q176" i="6"/>
  <c r="Q175" i="6"/>
  <c r="Q174" i="6"/>
  <c r="Q173" i="6"/>
  <c r="Q172" i="6"/>
  <c r="Q171" i="6"/>
  <c r="Q170" i="6"/>
  <c r="Q169" i="6"/>
  <c r="Q168" i="6"/>
  <c r="Q167" i="6"/>
  <c r="Q166" i="6"/>
  <c r="Q165" i="6"/>
  <c r="Q164" i="6"/>
  <c r="Q163" i="6"/>
  <c r="Q162" i="6"/>
  <c r="Q161" i="6"/>
  <c r="Q160" i="6"/>
  <c r="Q159" i="6"/>
  <c r="Q158" i="6"/>
  <c r="Q157" i="6"/>
  <c r="Q156" i="6"/>
  <c r="Q155" i="6"/>
  <c r="Q154" i="6"/>
  <c r="Q153" i="6"/>
  <c r="Q152" i="6"/>
  <c r="Q151" i="6"/>
  <c r="Q150" i="6"/>
  <c r="Q149" i="6"/>
  <c r="Q148" i="6"/>
  <c r="Q147" i="6"/>
  <c r="Q146" i="6"/>
  <c r="Q145" i="6"/>
  <c r="Q144" i="6"/>
  <c r="Q143" i="6"/>
  <c r="Q142" i="6"/>
  <c r="Q141" i="6"/>
  <c r="Q140" i="6"/>
  <c r="Q139" i="6"/>
  <c r="Q138" i="6"/>
  <c r="Q137" i="6"/>
  <c r="Q136" i="6"/>
  <c r="Q135" i="6"/>
  <c r="Q134" i="6"/>
  <c r="Q133" i="6"/>
  <c r="Q132" i="6"/>
  <c r="Q131" i="6"/>
  <c r="Q130" i="6"/>
  <c r="Q129" i="6"/>
  <c r="Q128" i="6"/>
  <c r="Q127" i="6"/>
  <c r="Q126" i="6"/>
  <c r="Q125" i="6"/>
  <c r="Q124" i="6"/>
  <c r="Q123" i="6"/>
  <c r="Q122" i="6"/>
  <c r="Q121" i="6"/>
  <c r="Q120" i="6"/>
  <c r="Q119" i="6"/>
  <c r="Q118" i="6"/>
  <c r="Q117" i="6"/>
  <c r="Q116" i="6"/>
  <c r="Q115" i="6"/>
  <c r="Q114" i="6"/>
  <c r="Q113" i="6"/>
  <c r="Q112" i="6"/>
  <c r="Q111" i="6"/>
  <c r="Q110" i="6"/>
  <c r="Q109" i="6"/>
  <c r="O2005" i="26"/>
  <c r="O2004" i="26"/>
  <c r="O2003" i="26"/>
  <c r="O2002" i="26"/>
  <c r="O2001" i="26"/>
  <c r="O2000" i="26"/>
  <c r="O1999" i="26"/>
  <c r="O1998" i="26"/>
  <c r="O1997" i="26"/>
  <c r="O1996" i="26"/>
  <c r="O1995" i="26"/>
  <c r="O1994" i="26"/>
  <c r="O1993" i="26"/>
  <c r="O1992" i="26"/>
  <c r="O1991" i="26"/>
  <c r="O1990" i="26"/>
  <c r="O1989" i="26"/>
  <c r="O1988" i="26"/>
  <c r="O1987" i="26"/>
  <c r="O1986" i="26"/>
  <c r="O1985" i="26"/>
  <c r="O1984" i="26"/>
  <c r="O1983" i="26"/>
  <c r="O1982" i="26"/>
  <c r="O1981" i="26"/>
  <c r="O1980" i="26"/>
  <c r="O1979" i="26"/>
  <c r="O1978" i="26"/>
  <c r="O1977" i="26"/>
  <c r="O1976" i="26"/>
  <c r="O1975" i="26"/>
  <c r="O1974" i="26"/>
  <c r="O1973" i="26"/>
  <c r="O1972" i="26"/>
  <c r="O1971" i="26"/>
  <c r="O1970" i="26"/>
  <c r="O1969" i="26"/>
  <c r="O1968" i="26"/>
  <c r="O1967" i="26"/>
  <c r="O1966" i="26"/>
  <c r="O1965" i="26"/>
  <c r="O1964" i="26"/>
  <c r="O1963" i="26"/>
  <c r="O1962" i="26"/>
  <c r="O1961" i="26"/>
  <c r="O1960" i="26"/>
  <c r="O1959" i="26"/>
  <c r="O1958" i="26"/>
  <c r="O1957" i="26"/>
  <c r="O1956" i="26"/>
  <c r="O1955" i="26"/>
  <c r="O1954" i="26"/>
  <c r="O1953" i="26"/>
  <c r="O1952" i="26"/>
  <c r="O1951" i="26"/>
  <c r="O1950" i="26"/>
  <c r="O1949" i="26"/>
  <c r="O1948" i="26"/>
  <c r="O1947" i="26"/>
  <c r="O1946" i="26"/>
  <c r="O1945" i="26"/>
  <c r="O1944" i="26"/>
  <c r="O1943" i="26"/>
  <c r="O1942" i="26"/>
  <c r="O1941" i="26"/>
  <c r="O1940" i="26"/>
  <c r="O1939" i="26"/>
  <c r="O1938" i="26"/>
  <c r="O1937" i="26"/>
  <c r="O1936" i="26"/>
  <c r="O1935" i="26"/>
  <c r="O1934" i="26"/>
  <c r="O1933" i="26"/>
  <c r="O1932" i="26"/>
  <c r="O1931" i="26"/>
  <c r="O1930" i="26"/>
  <c r="O1929" i="26"/>
  <c r="O1928" i="26"/>
  <c r="O1927" i="26"/>
  <c r="O1926" i="26"/>
  <c r="O1925" i="26"/>
  <c r="O1924" i="26"/>
  <c r="O1923" i="26"/>
  <c r="O1922" i="26"/>
  <c r="O1921" i="26"/>
  <c r="O1920" i="26"/>
  <c r="O1919" i="26"/>
  <c r="O1918" i="26"/>
  <c r="O1917" i="26"/>
  <c r="O1916" i="26"/>
  <c r="O1915" i="26"/>
  <c r="O1914" i="26"/>
  <c r="O1913" i="26"/>
  <c r="O1912" i="26"/>
  <c r="O1911" i="26"/>
  <c r="O1910" i="26"/>
  <c r="O1909" i="26"/>
  <c r="O1908" i="26"/>
  <c r="O1907" i="26"/>
  <c r="O1906" i="26"/>
  <c r="O1905" i="26"/>
  <c r="O1904" i="26"/>
  <c r="O1903" i="26"/>
  <c r="O1902" i="26"/>
  <c r="O1901" i="26"/>
  <c r="O1900" i="26"/>
  <c r="O1899" i="26"/>
  <c r="O1898" i="26"/>
  <c r="O1897" i="26"/>
  <c r="O1896" i="26"/>
  <c r="O1895" i="26"/>
  <c r="O1894" i="26"/>
  <c r="O1893" i="26"/>
  <c r="O1892" i="26"/>
  <c r="O1891" i="26"/>
  <c r="O1890" i="26"/>
  <c r="O1889" i="26"/>
  <c r="O1888" i="26"/>
  <c r="O1887" i="26"/>
  <c r="O1886" i="26"/>
  <c r="O1885" i="26"/>
  <c r="O1884" i="26"/>
  <c r="O1883" i="26"/>
  <c r="O1882" i="26"/>
  <c r="O1881" i="26"/>
  <c r="O1880" i="26"/>
  <c r="O1879" i="26"/>
  <c r="O1878" i="26"/>
  <c r="O1877" i="26"/>
  <c r="O1876" i="26"/>
  <c r="O1875" i="26"/>
  <c r="O1874" i="26"/>
  <c r="O1873" i="26"/>
  <c r="O1872" i="26"/>
  <c r="O1871" i="26"/>
  <c r="O1870" i="26"/>
  <c r="O1869" i="26"/>
  <c r="O1868" i="26"/>
  <c r="O1867" i="26"/>
  <c r="O1866" i="26"/>
  <c r="O1865" i="26"/>
  <c r="O1864" i="26"/>
  <c r="O1863" i="26"/>
  <c r="O1862" i="26"/>
  <c r="O1861" i="26"/>
  <c r="O1860" i="26"/>
  <c r="O1859" i="26"/>
  <c r="O1858" i="26"/>
  <c r="O1857" i="26"/>
  <c r="O1856" i="26"/>
  <c r="O1855" i="26"/>
  <c r="O1854" i="26"/>
  <c r="O1853" i="26"/>
  <c r="O1852" i="26"/>
  <c r="O1851" i="26"/>
  <c r="O1850" i="26"/>
  <c r="O1849" i="26"/>
  <c r="O1848" i="26"/>
  <c r="O1847" i="26"/>
  <c r="O1846" i="26"/>
  <c r="O1845" i="26"/>
  <c r="O1844" i="26"/>
  <c r="O1843" i="26"/>
  <c r="O1842" i="26"/>
  <c r="O1841" i="26"/>
  <c r="O1840" i="26"/>
  <c r="O1839" i="26"/>
  <c r="O1838" i="26"/>
  <c r="O1837" i="26"/>
  <c r="O1836" i="26"/>
  <c r="O1835" i="26"/>
  <c r="O1834" i="26"/>
  <c r="O1833" i="26"/>
  <c r="O1832" i="26"/>
  <c r="O1831" i="26"/>
  <c r="O1830" i="26"/>
  <c r="O1829" i="26"/>
  <c r="O1828" i="26"/>
  <c r="O1827" i="26"/>
  <c r="O1826" i="26"/>
  <c r="O1825" i="26"/>
  <c r="O1824" i="26"/>
  <c r="O1823" i="26"/>
  <c r="O1822" i="26"/>
  <c r="O1821" i="26"/>
  <c r="O1820" i="26"/>
  <c r="O1819" i="26"/>
  <c r="O1818" i="26"/>
  <c r="O1817" i="26"/>
  <c r="O1816" i="26"/>
  <c r="O1815" i="26"/>
  <c r="O1814" i="26"/>
  <c r="O1813" i="26"/>
  <c r="O1812" i="26"/>
  <c r="O1811" i="26"/>
  <c r="O1810" i="26"/>
  <c r="O1809" i="26"/>
  <c r="O1808" i="26"/>
  <c r="O1807" i="26"/>
  <c r="O1806" i="26"/>
  <c r="O1805" i="26"/>
  <c r="O1804" i="26"/>
  <c r="O1803" i="26"/>
  <c r="O1802" i="26"/>
  <c r="O1801" i="26"/>
  <c r="O1800" i="26"/>
  <c r="O1799" i="26"/>
  <c r="O1798" i="26"/>
  <c r="O1797" i="26"/>
  <c r="O1796" i="26"/>
  <c r="O1795" i="26"/>
  <c r="O1794" i="26"/>
  <c r="O1793" i="26"/>
  <c r="O1792" i="26"/>
  <c r="O1791" i="26"/>
  <c r="O1790" i="26"/>
  <c r="O1789" i="26"/>
  <c r="O1788" i="26"/>
  <c r="O1787" i="26"/>
  <c r="O1786" i="26"/>
  <c r="O1785" i="26"/>
  <c r="O1784" i="26"/>
  <c r="O1783" i="26"/>
  <c r="O1782" i="26"/>
  <c r="O1781" i="26"/>
  <c r="O1780" i="26"/>
  <c r="O1779" i="26"/>
  <c r="O1778" i="26"/>
  <c r="O1777" i="26"/>
  <c r="O1776" i="26"/>
  <c r="O1775" i="26"/>
  <c r="O1774" i="26"/>
  <c r="O1773" i="26"/>
  <c r="O1772" i="26"/>
  <c r="O1771" i="26"/>
  <c r="O1770" i="26"/>
  <c r="O1769" i="26"/>
  <c r="O1768" i="26"/>
  <c r="O1767" i="26"/>
  <c r="O1766" i="26"/>
  <c r="O1765" i="26"/>
  <c r="O1764" i="26"/>
  <c r="O1763" i="26"/>
  <c r="O1762" i="26"/>
  <c r="O1761" i="26"/>
  <c r="O1760" i="26"/>
  <c r="O1759" i="26"/>
  <c r="O1758" i="26"/>
  <c r="O1757" i="26"/>
  <c r="O1756" i="26"/>
  <c r="O1755" i="26"/>
  <c r="O1754" i="26"/>
  <c r="O1753" i="26"/>
  <c r="O1752" i="26"/>
  <c r="O1751" i="26"/>
  <c r="O1750" i="26"/>
  <c r="O1749" i="26"/>
  <c r="O1748" i="26"/>
  <c r="O1747" i="26"/>
  <c r="O1746" i="26"/>
  <c r="O1745" i="26"/>
  <c r="O1744" i="26"/>
  <c r="O1743" i="26"/>
  <c r="O1742" i="26"/>
  <c r="O1741" i="26"/>
  <c r="O1740" i="26"/>
  <c r="O1739" i="26"/>
  <c r="O1738" i="26"/>
  <c r="O1737" i="26"/>
  <c r="O1736" i="26"/>
  <c r="O1735" i="26"/>
  <c r="O1734" i="26"/>
  <c r="O1733" i="26"/>
  <c r="O1732" i="26"/>
  <c r="O1731" i="26"/>
  <c r="O1730" i="26"/>
  <c r="O1729" i="26"/>
  <c r="O1728" i="26"/>
  <c r="O1727" i="26"/>
  <c r="O1726" i="26"/>
  <c r="O1725" i="26"/>
  <c r="O1724" i="26"/>
  <c r="O1723" i="26"/>
  <c r="O1722" i="26"/>
  <c r="O1721" i="26"/>
  <c r="O1720" i="26"/>
  <c r="O1719" i="26"/>
  <c r="O1718" i="26"/>
  <c r="O1717" i="26"/>
  <c r="O1716" i="26"/>
  <c r="O1715" i="26"/>
  <c r="O1714" i="26"/>
  <c r="O1713" i="26"/>
  <c r="O1712" i="26"/>
  <c r="O1711" i="26"/>
  <c r="O1710" i="26"/>
  <c r="O1709" i="26"/>
  <c r="O1708" i="26"/>
  <c r="O1707" i="26"/>
  <c r="O1706" i="26"/>
  <c r="O1705" i="26"/>
  <c r="O1704" i="26"/>
  <c r="O1703" i="26"/>
  <c r="O1702" i="26"/>
  <c r="O1701" i="26"/>
  <c r="O1700" i="26"/>
  <c r="O1699" i="26"/>
  <c r="O1698" i="26"/>
  <c r="O1697" i="26"/>
  <c r="O1696" i="26"/>
  <c r="O1695" i="26"/>
  <c r="O1694" i="26"/>
  <c r="O1693" i="26"/>
  <c r="O1692" i="26"/>
  <c r="O1691" i="26"/>
  <c r="O1690" i="26"/>
  <c r="O1689" i="26"/>
  <c r="O1688" i="26"/>
  <c r="O1687" i="26"/>
  <c r="O1686" i="26"/>
  <c r="O1685" i="26"/>
  <c r="O1684" i="26"/>
  <c r="O1683" i="26"/>
  <c r="O1682" i="26"/>
  <c r="O1681" i="26"/>
  <c r="O1680" i="26"/>
  <c r="O1679" i="26"/>
  <c r="O1678" i="26"/>
  <c r="O1677" i="26"/>
  <c r="O1676" i="26"/>
  <c r="O1675" i="26"/>
  <c r="O1674" i="26"/>
  <c r="O1673" i="26"/>
  <c r="O1672" i="26"/>
  <c r="O1671" i="26"/>
  <c r="O1670" i="26"/>
  <c r="O1669" i="26"/>
  <c r="O1668" i="26"/>
  <c r="O1667" i="26"/>
  <c r="O1666" i="26"/>
  <c r="O1665" i="26"/>
  <c r="O1664" i="26"/>
  <c r="O1663" i="26"/>
  <c r="O1662" i="26"/>
  <c r="O1661" i="26"/>
  <c r="O1660" i="26"/>
  <c r="O1659" i="26"/>
  <c r="O1658" i="26"/>
  <c r="O1657" i="26"/>
  <c r="O1656" i="26"/>
  <c r="O1655" i="26"/>
  <c r="O1654" i="26"/>
  <c r="O1653" i="26"/>
  <c r="O1652" i="26"/>
  <c r="O1651" i="26"/>
  <c r="O1650" i="26"/>
  <c r="O1649" i="26"/>
  <c r="O1648" i="26"/>
  <c r="O1647" i="26"/>
  <c r="O1646" i="26"/>
  <c r="O1645" i="26"/>
  <c r="O1644" i="26"/>
  <c r="O1643" i="26"/>
  <c r="O1642" i="26"/>
  <c r="O1641" i="26"/>
  <c r="O1640" i="26"/>
  <c r="O1639" i="26"/>
  <c r="O1638" i="26"/>
  <c r="O1637" i="26"/>
  <c r="O1636" i="26"/>
  <c r="O1635" i="26"/>
  <c r="O1634" i="26"/>
  <c r="O1633" i="26"/>
  <c r="O1632" i="26"/>
  <c r="O1631" i="26"/>
  <c r="O1630" i="26"/>
  <c r="O1629" i="26"/>
  <c r="O1628" i="26"/>
  <c r="O1627" i="26"/>
  <c r="O1626" i="26"/>
  <c r="O1625" i="26"/>
  <c r="O1624" i="26"/>
  <c r="O1623" i="26"/>
  <c r="O1622" i="26"/>
  <c r="O1621" i="26"/>
  <c r="O1620" i="26"/>
  <c r="O1619" i="26"/>
  <c r="O1618" i="26"/>
  <c r="O1617" i="26"/>
  <c r="O1616" i="26"/>
  <c r="O1615" i="26"/>
  <c r="O1614" i="26"/>
  <c r="O1613" i="26"/>
  <c r="O1612" i="26"/>
  <c r="O1611" i="26"/>
  <c r="O1610" i="26"/>
  <c r="O1609" i="26"/>
  <c r="O1608" i="26"/>
  <c r="O1607" i="26"/>
  <c r="O1606" i="26"/>
  <c r="O1605" i="26"/>
  <c r="O1604" i="26"/>
  <c r="O1603" i="26"/>
  <c r="O1602" i="26"/>
  <c r="O1601" i="26"/>
  <c r="O1600" i="26"/>
  <c r="O1599" i="26"/>
  <c r="O1598" i="26"/>
  <c r="O1597" i="26"/>
  <c r="O1596" i="26"/>
  <c r="O1595" i="26"/>
  <c r="O1594" i="26"/>
  <c r="O1593" i="26"/>
  <c r="O1592" i="26"/>
  <c r="O1591" i="26"/>
  <c r="O1590" i="26"/>
  <c r="O1589" i="26"/>
  <c r="O1588" i="26"/>
  <c r="O1587" i="26"/>
  <c r="O1586" i="26"/>
  <c r="O1585" i="26"/>
  <c r="O1584" i="26"/>
  <c r="O1583" i="26"/>
  <c r="O1582" i="26"/>
  <c r="O1581" i="26"/>
  <c r="O1580" i="26"/>
  <c r="O1579" i="26"/>
  <c r="O1578" i="26"/>
  <c r="O1577" i="26"/>
  <c r="O1576" i="26"/>
  <c r="O1575" i="26"/>
  <c r="O1574" i="26"/>
  <c r="O1573" i="26"/>
  <c r="O1572" i="26"/>
  <c r="O1571" i="26"/>
  <c r="O1570" i="26"/>
  <c r="O1569" i="26"/>
  <c r="O1568" i="26"/>
  <c r="O1567" i="26"/>
  <c r="O1566" i="26"/>
  <c r="O1565" i="26"/>
  <c r="O1564" i="26"/>
  <c r="O1563" i="26"/>
  <c r="O1562" i="26"/>
  <c r="O1561" i="26"/>
  <c r="O1560" i="26"/>
  <c r="O1559" i="26"/>
  <c r="O1558" i="26"/>
  <c r="O1557" i="26"/>
  <c r="O1556" i="26"/>
  <c r="O1555" i="26"/>
  <c r="O1554" i="26"/>
  <c r="O1553" i="26"/>
  <c r="O1552" i="26"/>
  <c r="O1551" i="26"/>
  <c r="O1550" i="26"/>
  <c r="O1549" i="26"/>
  <c r="O1548" i="26"/>
  <c r="O1547" i="26"/>
  <c r="O1546" i="26"/>
  <c r="O1545" i="26"/>
  <c r="O1544" i="26"/>
  <c r="O1543" i="26"/>
  <c r="O1542" i="26"/>
  <c r="O1541" i="26"/>
  <c r="O1540" i="26"/>
  <c r="O1539" i="26"/>
  <c r="O1538" i="26"/>
  <c r="O1537" i="26"/>
  <c r="O1536" i="26"/>
  <c r="O1535" i="26"/>
  <c r="O1534" i="26"/>
  <c r="O1533" i="26"/>
  <c r="O1532" i="26"/>
  <c r="O1531" i="26"/>
  <c r="O1530" i="26"/>
  <c r="O1529" i="26"/>
  <c r="O1528" i="26"/>
  <c r="O1527" i="26"/>
  <c r="O1526" i="26"/>
  <c r="O1525" i="26"/>
  <c r="O1524" i="26"/>
  <c r="O1523" i="26"/>
  <c r="O1522" i="26"/>
  <c r="O1521" i="26"/>
  <c r="O1520" i="26"/>
  <c r="O1519" i="26"/>
  <c r="O1518" i="26"/>
  <c r="O1517" i="26"/>
  <c r="O1516" i="26"/>
  <c r="O1515" i="26"/>
  <c r="O1514" i="26"/>
  <c r="O1513" i="26"/>
  <c r="O1512" i="26"/>
  <c r="O1511" i="26"/>
  <c r="O1510" i="26"/>
  <c r="O1509" i="26"/>
  <c r="O1508" i="26"/>
  <c r="O1507" i="26"/>
  <c r="O1506" i="26"/>
  <c r="O1505" i="26"/>
  <c r="O1504" i="26"/>
  <c r="O1503" i="26"/>
  <c r="O1502" i="26"/>
  <c r="O1501" i="26"/>
  <c r="O1500" i="26"/>
  <c r="O1499" i="26"/>
  <c r="O1498" i="26"/>
  <c r="O1497" i="26"/>
  <c r="O1496" i="26"/>
  <c r="O1495" i="26"/>
  <c r="O1494" i="26"/>
  <c r="O1493" i="26"/>
  <c r="O1492" i="26"/>
  <c r="O1491" i="26"/>
  <c r="O1490" i="26"/>
  <c r="O1489" i="26"/>
  <c r="O1488" i="26"/>
  <c r="O1487" i="26"/>
  <c r="O1486" i="26"/>
  <c r="O1485" i="26"/>
  <c r="O1484" i="26"/>
  <c r="O1483" i="26"/>
  <c r="O1482" i="26"/>
  <c r="O1481" i="26"/>
  <c r="O1480" i="26"/>
  <c r="O1479" i="26"/>
  <c r="O1478" i="26"/>
  <c r="O1477" i="26"/>
  <c r="O1476" i="26"/>
  <c r="O1475" i="26"/>
  <c r="O1474" i="26"/>
  <c r="O1473" i="26"/>
  <c r="O1472" i="26"/>
  <c r="O1471" i="26"/>
  <c r="O1470" i="26"/>
  <c r="O1469" i="26"/>
  <c r="O1468" i="26"/>
  <c r="O1467" i="26"/>
  <c r="O1466" i="26"/>
  <c r="O1465" i="26"/>
  <c r="O1464" i="26"/>
  <c r="O1463" i="26"/>
  <c r="O1462" i="26"/>
  <c r="O1461" i="26"/>
  <c r="O1460" i="26"/>
  <c r="O1459" i="26"/>
  <c r="O1458" i="26"/>
  <c r="O1457" i="26"/>
  <c r="O1456" i="26"/>
  <c r="O1455" i="26"/>
  <c r="O1454" i="26"/>
  <c r="O1453" i="26"/>
  <c r="O1452" i="26"/>
  <c r="O1451" i="26"/>
  <c r="O1450" i="26"/>
  <c r="O1449" i="26"/>
  <c r="O1448" i="26"/>
  <c r="O1447" i="26"/>
  <c r="O1446" i="26"/>
  <c r="O1445" i="26"/>
  <c r="O1444" i="26"/>
  <c r="O1443" i="26"/>
  <c r="O1442" i="26"/>
  <c r="O1441" i="26"/>
  <c r="O1440" i="26"/>
  <c r="O1439" i="26"/>
  <c r="O1438" i="26"/>
  <c r="O1437" i="26"/>
  <c r="O1436" i="26"/>
  <c r="O1435" i="26"/>
  <c r="O1434" i="26"/>
  <c r="O1433" i="26"/>
  <c r="O1432" i="26"/>
  <c r="O1431" i="26"/>
  <c r="O1430" i="26"/>
  <c r="O1429" i="26"/>
  <c r="O1428" i="26"/>
  <c r="O1427" i="26"/>
  <c r="O1426" i="26"/>
  <c r="O1425" i="26"/>
  <c r="O1424" i="26"/>
  <c r="O1423" i="26"/>
  <c r="O1422" i="26"/>
  <c r="O1421" i="26"/>
  <c r="O1420" i="26"/>
  <c r="O1419" i="26"/>
  <c r="O1418" i="26"/>
  <c r="O1417" i="26"/>
  <c r="O1416" i="26"/>
  <c r="O1415" i="26"/>
  <c r="O1414" i="26"/>
  <c r="O1413" i="26"/>
  <c r="O1412" i="26"/>
  <c r="O1411" i="26"/>
  <c r="O1410" i="26"/>
  <c r="O1409" i="26"/>
  <c r="O1408" i="26"/>
  <c r="O1407" i="26"/>
  <c r="O1406" i="26"/>
  <c r="O1405" i="26"/>
  <c r="O1404" i="26"/>
  <c r="O1403" i="26"/>
  <c r="O1402" i="26"/>
  <c r="O1401" i="26"/>
  <c r="O1400" i="26"/>
  <c r="O1399" i="26"/>
  <c r="O1398" i="26"/>
  <c r="O1397" i="26"/>
  <c r="O1396" i="26"/>
  <c r="O1395" i="26"/>
  <c r="O1394" i="26"/>
  <c r="O1393" i="26"/>
  <c r="O1392" i="26"/>
  <c r="O1391" i="26"/>
  <c r="O1390" i="26"/>
  <c r="O1389" i="26"/>
  <c r="O1388" i="26"/>
  <c r="O1387" i="26"/>
  <c r="O1386" i="26"/>
  <c r="O1385" i="26"/>
  <c r="O1384" i="26"/>
  <c r="O1383" i="26"/>
  <c r="O1382" i="26"/>
  <c r="O1381" i="26"/>
  <c r="O1380" i="26"/>
  <c r="O1379" i="26"/>
  <c r="O1378" i="26"/>
  <c r="O1377" i="26"/>
  <c r="O1376" i="26"/>
  <c r="O1375" i="26"/>
  <c r="O1374" i="26"/>
  <c r="O1373" i="26"/>
  <c r="O1372" i="26"/>
  <c r="O1371" i="26"/>
  <c r="O1370" i="26"/>
  <c r="O1369" i="26"/>
  <c r="O1368" i="26"/>
  <c r="O1367" i="26"/>
  <c r="O1366" i="26"/>
  <c r="O1365" i="26"/>
  <c r="O1364" i="26"/>
  <c r="O1363" i="26"/>
  <c r="O1362" i="26"/>
  <c r="O1361" i="26"/>
  <c r="O1360" i="26"/>
  <c r="O1359" i="26"/>
  <c r="O1358" i="26"/>
  <c r="O1357" i="26"/>
  <c r="O1356" i="26"/>
  <c r="O1355" i="26"/>
  <c r="O1354" i="26"/>
  <c r="O1353" i="26"/>
  <c r="O1352" i="26"/>
  <c r="O1351" i="26"/>
  <c r="O1350" i="26"/>
  <c r="O1349" i="26"/>
  <c r="O1348" i="26"/>
  <c r="O1347" i="26"/>
  <c r="O1346" i="26"/>
  <c r="O1345" i="26"/>
  <c r="O1344" i="26"/>
  <c r="O1343" i="26"/>
  <c r="O1342" i="26"/>
  <c r="O1341" i="26"/>
  <c r="O1340" i="26"/>
  <c r="O1339" i="26"/>
  <c r="O1338" i="26"/>
  <c r="O1337" i="26"/>
  <c r="O1336" i="26"/>
  <c r="O1335" i="26"/>
  <c r="O1334" i="26"/>
  <c r="O1333" i="26"/>
  <c r="O1332" i="26"/>
  <c r="O1331" i="26"/>
  <c r="O1330" i="26"/>
  <c r="O1329" i="26"/>
  <c r="O1328" i="26"/>
  <c r="O1327" i="26"/>
  <c r="O1326" i="26"/>
  <c r="O1325" i="26"/>
  <c r="O1324" i="26"/>
  <c r="O1323" i="26"/>
  <c r="O1322" i="26"/>
  <c r="O1321" i="26"/>
  <c r="O1320" i="26"/>
  <c r="O1319" i="26"/>
  <c r="O1318" i="26"/>
  <c r="O1317" i="26"/>
  <c r="O1316" i="26"/>
  <c r="O1315" i="26"/>
  <c r="O1314" i="26"/>
  <c r="O1313" i="26"/>
  <c r="O1312" i="26"/>
  <c r="O1311" i="26"/>
  <c r="O1310" i="26"/>
  <c r="O1309" i="26"/>
  <c r="O1308" i="26"/>
  <c r="O1307" i="26"/>
  <c r="O1306" i="26"/>
  <c r="O1305" i="26"/>
  <c r="O1304" i="26"/>
  <c r="O1303" i="26"/>
  <c r="O1302" i="26"/>
  <c r="O1301" i="26"/>
  <c r="O1300" i="26"/>
  <c r="O1299" i="26"/>
  <c r="O1298" i="26"/>
  <c r="O1297" i="26"/>
  <c r="O1296" i="26"/>
  <c r="O1295" i="26"/>
  <c r="O1294" i="26"/>
  <c r="O1293" i="26"/>
  <c r="O1292" i="26"/>
  <c r="O1291" i="26"/>
  <c r="O1290" i="26"/>
  <c r="O1289" i="26"/>
  <c r="O1288" i="26"/>
  <c r="O1287" i="26"/>
  <c r="O1286" i="26"/>
  <c r="O1285" i="26"/>
  <c r="O1284" i="26"/>
  <c r="O1283" i="26"/>
  <c r="O1282" i="26"/>
  <c r="O1281" i="26"/>
  <c r="O1280" i="26"/>
  <c r="O1279" i="26"/>
  <c r="O1278" i="26"/>
  <c r="O1277" i="26"/>
  <c r="O1276" i="26"/>
  <c r="O1275" i="26"/>
  <c r="O1274" i="26"/>
  <c r="O1273" i="26"/>
  <c r="O1272" i="26"/>
  <c r="O1271" i="26"/>
  <c r="O1270" i="26"/>
  <c r="O1269" i="26"/>
  <c r="O1268" i="26"/>
  <c r="O1267" i="26"/>
  <c r="O1266" i="26"/>
  <c r="O1265" i="26"/>
  <c r="O1264" i="26"/>
  <c r="O1263" i="26"/>
  <c r="O1262" i="26"/>
  <c r="O1261" i="26"/>
  <c r="O1260" i="26"/>
  <c r="O1259" i="26"/>
  <c r="O1258" i="26"/>
  <c r="O1257" i="26"/>
  <c r="O1256" i="26"/>
  <c r="O1255" i="26"/>
  <c r="O1254" i="26"/>
  <c r="O1253" i="26"/>
  <c r="O1252" i="26"/>
  <c r="O1251" i="26"/>
  <c r="O1250" i="26"/>
  <c r="O1249" i="26"/>
  <c r="O1248" i="26"/>
  <c r="O1247" i="26"/>
  <c r="O1246" i="26"/>
  <c r="O1245" i="26"/>
  <c r="O1244" i="26"/>
  <c r="O1243" i="26"/>
  <c r="O1242" i="26"/>
  <c r="O1241" i="26"/>
  <c r="O1240" i="26"/>
  <c r="O1239" i="26"/>
  <c r="O1238" i="26"/>
  <c r="O1237" i="26"/>
  <c r="O1236" i="26"/>
  <c r="O1235" i="26"/>
  <c r="O1234" i="26"/>
  <c r="O1233" i="26"/>
  <c r="O1232" i="26"/>
  <c r="O1231" i="26"/>
  <c r="O1230" i="26"/>
  <c r="O1229" i="26"/>
  <c r="O1228" i="26"/>
  <c r="O1227" i="26"/>
  <c r="O1226" i="26"/>
  <c r="O1225" i="26"/>
  <c r="O1224" i="26"/>
  <c r="O1223" i="26"/>
  <c r="O1222" i="26"/>
  <c r="O1221" i="26"/>
  <c r="O1220" i="26"/>
  <c r="O1219" i="26"/>
  <c r="O1218" i="26"/>
  <c r="O1217" i="26"/>
  <c r="O1216" i="26"/>
  <c r="O1215" i="26"/>
  <c r="O1214" i="26"/>
  <c r="O1213" i="26"/>
  <c r="O1212" i="26"/>
  <c r="O1211" i="26"/>
  <c r="O1210" i="26"/>
  <c r="O1209" i="26"/>
  <c r="O1208" i="26"/>
  <c r="O1207" i="26"/>
  <c r="O1206" i="26"/>
  <c r="O1205" i="26"/>
  <c r="O1204" i="26"/>
  <c r="O1203" i="26"/>
  <c r="O1202" i="26"/>
  <c r="O1201" i="26"/>
  <c r="O1200" i="26"/>
  <c r="O1199" i="26"/>
  <c r="O1198" i="26"/>
  <c r="O1197" i="26"/>
  <c r="O1196" i="26"/>
  <c r="O1195" i="26"/>
  <c r="O1194" i="26"/>
  <c r="O1193" i="26"/>
  <c r="O1192" i="26"/>
  <c r="O1191" i="26"/>
  <c r="O1190" i="26"/>
  <c r="O1189" i="26"/>
  <c r="O1188" i="26"/>
  <c r="O1187" i="26"/>
  <c r="O1186" i="26"/>
  <c r="O1185" i="26"/>
  <c r="O1184" i="26"/>
  <c r="O1183" i="26"/>
  <c r="O1182" i="26"/>
  <c r="O1181" i="26"/>
  <c r="O1180" i="26"/>
  <c r="O1179" i="26"/>
  <c r="O1178" i="26"/>
  <c r="O1177" i="26"/>
  <c r="O1176" i="26"/>
  <c r="O1175" i="26"/>
  <c r="O1174" i="26"/>
  <c r="O1173" i="26"/>
  <c r="O1172" i="26"/>
  <c r="O1171" i="26"/>
  <c r="O1170" i="26"/>
  <c r="O1169" i="26"/>
  <c r="O1168" i="26"/>
  <c r="O1167" i="26"/>
  <c r="O1166" i="26"/>
  <c r="O1165" i="26"/>
  <c r="O1164" i="26"/>
  <c r="O1163" i="26"/>
  <c r="O1162" i="26"/>
  <c r="O1161" i="26"/>
  <c r="O1160" i="26"/>
  <c r="O1159" i="26"/>
  <c r="O1158" i="26"/>
  <c r="O1157" i="26"/>
  <c r="O1156" i="26"/>
  <c r="O1155" i="26"/>
  <c r="O1154" i="26"/>
  <c r="O1153" i="26"/>
  <c r="O1152" i="26"/>
  <c r="O1151" i="26"/>
  <c r="O1150" i="26"/>
  <c r="O1149" i="26"/>
  <c r="O1148" i="26"/>
  <c r="O1147" i="26"/>
  <c r="O1146" i="26"/>
  <c r="O1145" i="26"/>
  <c r="O1144" i="26"/>
  <c r="O1143" i="26"/>
  <c r="O1142" i="26"/>
  <c r="O1141" i="26"/>
  <c r="O1140" i="26"/>
  <c r="O1139" i="26"/>
  <c r="O1138" i="26"/>
  <c r="O1137" i="26"/>
  <c r="O1136" i="26"/>
  <c r="O1135" i="26"/>
  <c r="O1134" i="26"/>
  <c r="O1133" i="26"/>
  <c r="O1132" i="26"/>
  <c r="O1131" i="26"/>
  <c r="O1130" i="26"/>
  <c r="O1129" i="26"/>
  <c r="O1128" i="26"/>
  <c r="O1127" i="26"/>
  <c r="O1126" i="26"/>
  <c r="O1125" i="26"/>
  <c r="O1124" i="26"/>
  <c r="O1123" i="26"/>
  <c r="O1122" i="26"/>
  <c r="O1121" i="26"/>
  <c r="O1120" i="26"/>
  <c r="O1119" i="26"/>
  <c r="O1118" i="26"/>
  <c r="O1117" i="26"/>
  <c r="O1116" i="26"/>
  <c r="O1115" i="26"/>
  <c r="O1114" i="26"/>
  <c r="O1113" i="26"/>
  <c r="O1112" i="26"/>
  <c r="O1111" i="26"/>
  <c r="O1110" i="26"/>
  <c r="O1109" i="26"/>
  <c r="O1108" i="26"/>
  <c r="O1107" i="26"/>
  <c r="O1106" i="26"/>
  <c r="O1105" i="26"/>
  <c r="O1104" i="26"/>
  <c r="O1103" i="26"/>
  <c r="O1102" i="26"/>
  <c r="O1101" i="26"/>
  <c r="O1100" i="26"/>
  <c r="O1099" i="26"/>
  <c r="O1098" i="26"/>
  <c r="O1097" i="26"/>
  <c r="O1096" i="26"/>
  <c r="O1095" i="26"/>
  <c r="O1094" i="26"/>
  <c r="O1093" i="26"/>
  <c r="O1092" i="26"/>
  <c r="O1091" i="26"/>
  <c r="O1090" i="26"/>
  <c r="O1089" i="26"/>
  <c r="O1088" i="26"/>
  <c r="O1087" i="26"/>
  <c r="O1086" i="26"/>
  <c r="O1085" i="26"/>
  <c r="O1084" i="26"/>
  <c r="O1083" i="26"/>
  <c r="O1082" i="26"/>
  <c r="O1081" i="26"/>
  <c r="O1080" i="26"/>
  <c r="O1079" i="26"/>
  <c r="O1078" i="26"/>
  <c r="O1077" i="26"/>
  <c r="O1076" i="26"/>
  <c r="O1075" i="26"/>
  <c r="O1074" i="26"/>
  <c r="O1073" i="26"/>
  <c r="O1072" i="26"/>
  <c r="O1071" i="26"/>
  <c r="O1070" i="26"/>
  <c r="O1069" i="26"/>
  <c r="O1068" i="26"/>
  <c r="O1067" i="26"/>
  <c r="O1066" i="26"/>
  <c r="O1065" i="26"/>
  <c r="O1064" i="26"/>
  <c r="O1063" i="26"/>
  <c r="O1062" i="26"/>
  <c r="O1061" i="26"/>
  <c r="O1060" i="26"/>
  <c r="O1059" i="26"/>
  <c r="O1058" i="26"/>
  <c r="O1057" i="26"/>
  <c r="O1056" i="26"/>
  <c r="O1055" i="26"/>
  <c r="O1054" i="26"/>
  <c r="O1053" i="26"/>
  <c r="O1052" i="26"/>
  <c r="O1051" i="26"/>
  <c r="O1050" i="26"/>
  <c r="O1049" i="26"/>
  <c r="O1048" i="26"/>
  <c r="O1047" i="26"/>
  <c r="O1046" i="26"/>
  <c r="O1045" i="26"/>
  <c r="O1044" i="26"/>
  <c r="O1043" i="26"/>
  <c r="O1042" i="26"/>
  <c r="O1041" i="26"/>
  <c r="O1040" i="26"/>
  <c r="O1039" i="26"/>
  <c r="O1038" i="26"/>
  <c r="O1037" i="26"/>
  <c r="O1036" i="26"/>
  <c r="O1035" i="26"/>
  <c r="O1034" i="26"/>
  <c r="O1033" i="26"/>
  <c r="O1032" i="26"/>
  <c r="O1031" i="26"/>
  <c r="O1030" i="26"/>
  <c r="O1029" i="26"/>
  <c r="O1028" i="26"/>
  <c r="O1027" i="26"/>
  <c r="O1026" i="26"/>
  <c r="O1025" i="26"/>
  <c r="O1024" i="26"/>
  <c r="O1023" i="26"/>
  <c r="O1022" i="26"/>
  <c r="O1021" i="26"/>
  <c r="O1020" i="26"/>
  <c r="O1019" i="26"/>
  <c r="O1018" i="26"/>
  <c r="O1017" i="26"/>
  <c r="O1016" i="26"/>
  <c r="O1015" i="26"/>
  <c r="O1014" i="26"/>
  <c r="O1013" i="26"/>
  <c r="O1012" i="26"/>
  <c r="O1011" i="26"/>
  <c r="O1010" i="26"/>
  <c r="O1009" i="26"/>
  <c r="O1008" i="26"/>
  <c r="O1007" i="26"/>
  <c r="O1006" i="26"/>
  <c r="O1005" i="26"/>
  <c r="O1004" i="26"/>
  <c r="O1003" i="26"/>
  <c r="O1002" i="26"/>
  <c r="O1001" i="26"/>
  <c r="O1000" i="26"/>
  <c r="O999" i="26"/>
  <c r="O998" i="26"/>
  <c r="O997" i="26"/>
  <c r="O996" i="26"/>
  <c r="O995" i="26"/>
  <c r="O994" i="26"/>
  <c r="O993" i="26"/>
  <c r="O992" i="26"/>
  <c r="O991" i="26"/>
  <c r="O990" i="26"/>
  <c r="O989" i="26"/>
  <c r="O988" i="26"/>
  <c r="O987" i="26"/>
  <c r="O986" i="26"/>
  <c r="O985" i="26"/>
  <c r="O984" i="26"/>
  <c r="O983" i="26"/>
  <c r="O982" i="26"/>
  <c r="O981" i="26"/>
  <c r="O980" i="26"/>
  <c r="O979" i="26"/>
  <c r="O978" i="26"/>
  <c r="O977" i="26"/>
  <c r="O976" i="26"/>
  <c r="O975" i="26"/>
  <c r="O974" i="26"/>
  <c r="O973" i="26"/>
  <c r="O972" i="26"/>
  <c r="O971" i="26"/>
  <c r="O970" i="26"/>
  <c r="O969" i="26"/>
  <c r="O968" i="26"/>
  <c r="O967" i="26"/>
  <c r="O966" i="26"/>
  <c r="O965" i="26"/>
  <c r="O964" i="26"/>
  <c r="O963" i="26"/>
  <c r="O962" i="26"/>
  <c r="O961" i="26"/>
  <c r="O960" i="26"/>
  <c r="O959" i="26"/>
  <c r="O958" i="26"/>
  <c r="O957" i="26"/>
  <c r="O956" i="26"/>
  <c r="O955" i="26"/>
  <c r="O954" i="26"/>
  <c r="O953" i="26"/>
  <c r="O952" i="26"/>
  <c r="O951" i="26"/>
  <c r="O950" i="26"/>
  <c r="O949" i="26"/>
  <c r="O948" i="26"/>
  <c r="O947" i="26"/>
  <c r="O946" i="26"/>
  <c r="O945" i="26"/>
  <c r="O944" i="26"/>
  <c r="O943" i="26"/>
  <c r="O942" i="26"/>
  <c r="O941" i="26"/>
  <c r="O940" i="26"/>
  <c r="O939" i="26"/>
  <c r="O938" i="26"/>
  <c r="O937" i="26"/>
  <c r="O936" i="26"/>
  <c r="O935" i="26"/>
  <c r="O934" i="26"/>
  <c r="O933" i="26"/>
  <c r="O932" i="26"/>
  <c r="O931" i="26"/>
  <c r="O930" i="26"/>
  <c r="O929" i="26"/>
  <c r="O928" i="26"/>
  <c r="O927" i="26"/>
  <c r="O926" i="26"/>
  <c r="O925" i="26"/>
  <c r="O924" i="26"/>
  <c r="O923" i="26"/>
  <c r="O922" i="26"/>
  <c r="O921" i="26"/>
  <c r="O920" i="26"/>
  <c r="O919" i="26"/>
  <c r="O918" i="26"/>
  <c r="O917" i="26"/>
  <c r="O916" i="26"/>
  <c r="O915" i="26"/>
  <c r="O914" i="26"/>
  <c r="O913" i="26"/>
  <c r="O912" i="26"/>
  <c r="O911" i="26"/>
  <c r="O910" i="26"/>
  <c r="O909" i="26"/>
  <c r="O908" i="26"/>
  <c r="O907" i="26"/>
  <c r="O906" i="26"/>
  <c r="O905" i="26"/>
  <c r="O904" i="26"/>
  <c r="O903" i="26"/>
  <c r="O902" i="26"/>
  <c r="O901" i="26"/>
  <c r="O900" i="26"/>
  <c r="O899" i="26"/>
  <c r="O898" i="26"/>
  <c r="O897" i="26"/>
  <c r="O896" i="26"/>
  <c r="O895" i="26"/>
  <c r="O894" i="26"/>
  <c r="O893" i="26"/>
  <c r="O892" i="26"/>
  <c r="O891" i="26"/>
  <c r="O890" i="26"/>
  <c r="O889" i="26"/>
  <c r="O888" i="26"/>
  <c r="O887" i="26"/>
  <c r="O886" i="26"/>
  <c r="O885" i="26"/>
  <c r="O884" i="26"/>
  <c r="O883" i="26"/>
  <c r="O882" i="26"/>
  <c r="O881" i="26"/>
  <c r="O880" i="26"/>
  <c r="O879" i="26"/>
  <c r="O878" i="26"/>
  <c r="O877" i="26"/>
  <c r="O876" i="26"/>
  <c r="O875" i="26"/>
  <c r="O874" i="26"/>
  <c r="O873" i="26"/>
  <c r="O872" i="26"/>
  <c r="O871" i="26"/>
  <c r="O870" i="26"/>
  <c r="O869" i="26"/>
  <c r="O868" i="26"/>
  <c r="O867" i="26"/>
  <c r="O866" i="26"/>
  <c r="O865" i="26"/>
  <c r="O864" i="26"/>
  <c r="O863" i="26"/>
  <c r="O862" i="26"/>
  <c r="O861" i="26"/>
  <c r="O860" i="26"/>
  <c r="O859" i="26"/>
  <c r="O858" i="26"/>
  <c r="O857" i="26"/>
  <c r="O856" i="26"/>
  <c r="O855" i="26"/>
  <c r="O854" i="26"/>
  <c r="O853" i="26"/>
  <c r="O852" i="26"/>
  <c r="O851" i="26"/>
  <c r="O850" i="26"/>
  <c r="O849" i="26"/>
  <c r="O848" i="26"/>
  <c r="O847" i="26"/>
  <c r="O846" i="26"/>
  <c r="O845" i="26"/>
  <c r="O844" i="26"/>
  <c r="O843" i="26"/>
  <c r="O842" i="26"/>
  <c r="O841" i="26"/>
  <c r="O840" i="26"/>
  <c r="O839" i="26"/>
  <c r="O838" i="26"/>
  <c r="O837" i="26"/>
  <c r="O836" i="26"/>
  <c r="O835" i="26"/>
  <c r="O834" i="26"/>
  <c r="O833" i="26"/>
  <c r="O832" i="26"/>
  <c r="O831" i="26"/>
  <c r="O830" i="26"/>
  <c r="O829" i="26"/>
  <c r="O828" i="26"/>
  <c r="O827" i="26"/>
  <c r="O826" i="26"/>
  <c r="O825" i="26"/>
  <c r="O824" i="26"/>
  <c r="O823" i="26"/>
  <c r="O822" i="26"/>
  <c r="O821" i="26"/>
  <c r="O820" i="26"/>
  <c r="O819" i="26"/>
  <c r="O818" i="26"/>
  <c r="O817" i="26"/>
  <c r="O816" i="26"/>
  <c r="O815" i="26"/>
  <c r="O814" i="26"/>
  <c r="O813" i="26"/>
  <c r="O812" i="26"/>
  <c r="O811" i="26"/>
  <c r="O810" i="26"/>
  <c r="O809" i="26"/>
  <c r="O808" i="26"/>
  <c r="O807" i="26"/>
  <c r="O806" i="26"/>
  <c r="O805" i="26"/>
  <c r="O804" i="26"/>
  <c r="O803" i="26"/>
  <c r="O802" i="26"/>
  <c r="O801" i="26"/>
  <c r="O800" i="26"/>
  <c r="O799" i="26"/>
  <c r="O798" i="26"/>
  <c r="O797" i="26"/>
  <c r="O796" i="26"/>
  <c r="O795" i="26"/>
  <c r="O794" i="26"/>
  <c r="O793" i="26"/>
  <c r="O792" i="26"/>
  <c r="O791" i="26"/>
  <c r="O790" i="26"/>
  <c r="O789" i="26"/>
  <c r="O788" i="26"/>
  <c r="O787" i="26"/>
  <c r="O786" i="26"/>
  <c r="O785" i="26"/>
  <c r="O784" i="26"/>
  <c r="O783" i="26"/>
  <c r="O782" i="26"/>
  <c r="O781" i="26"/>
  <c r="O780" i="26"/>
  <c r="O779" i="26"/>
  <c r="O778" i="26"/>
  <c r="O777" i="26"/>
  <c r="O776" i="26"/>
  <c r="O775" i="26"/>
  <c r="O774" i="26"/>
  <c r="O773" i="26"/>
  <c r="O772" i="26"/>
  <c r="O771" i="26"/>
  <c r="O770" i="26"/>
  <c r="O769" i="26"/>
  <c r="O768" i="26"/>
  <c r="O767" i="26"/>
  <c r="O766" i="26"/>
  <c r="O765" i="26"/>
  <c r="O764" i="26"/>
  <c r="O763" i="26"/>
  <c r="O762" i="26"/>
  <c r="O761" i="26"/>
  <c r="O760" i="26"/>
  <c r="O759" i="26"/>
  <c r="O758" i="26"/>
  <c r="O757" i="26"/>
  <c r="O756" i="26"/>
  <c r="O755" i="26"/>
  <c r="O754" i="26"/>
  <c r="O753" i="26"/>
  <c r="O752" i="26"/>
  <c r="O751" i="26"/>
  <c r="O750" i="26"/>
  <c r="O749" i="26"/>
  <c r="O748" i="26"/>
  <c r="O747" i="26"/>
  <c r="O746" i="26"/>
  <c r="O745" i="26"/>
  <c r="O744" i="26"/>
  <c r="O743" i="26"/>
  <c r="O742" i="26"/>
  <c r="O741" i="26"/>
  <c r="O740" i="26"/>
  <c r="O739" i="26"/>
  <c r="O738" i="26"/>
  <c r="O737" i="26"/>
  <c r="O736" i="26"/>
  <c r="O735" i="26"/>
  <c r="O734" i="26"/>
  <c r="O733" i="26"/>
  <c r="O732" i="26"/>
  <c r="O731" i="26"/>
  <c r="O730" i="26"/>
  <c r="O729" i="26"/>
  <c r="O728" i="26"/>
  <c r="O727" i="26"/>
  <c r="O726" i="26"/>
  <c r="O725" i="26"/>
  <c r="O724" i="26"/>
  <c r="O723" i="26"/>
  <c r="O722" i="26"/>
  <c r="O721" i="26"/>
  <c r="O720" i="26"/>
  <c r="O719" i="26"/>
  <c r="O718" i="26"/>
  <c r="O717" i="26"/>
  <c r="O716" i="26"/>
  <c r="O715" i="26"/>
  <c r="O714" i="26"/>
  <c r="O713" i="26"/>
  <c r="O712" i="26"/>
  <c r="O711" i="26"/>
  <c r="O710" i="26"/>
  <c r="O709" i="26"/>
  <c r="O708" i="26"/>
  <c r="O707" i="26"/>
  <c r="O706" i="26"/>
  <c r="O705" i="26"/>
  <c r="O704" i="26"/>
  <c r="O703" i="26"/>
  <c r="O702" i="26"/>
  <c r="O701" i="26"/>
  <c r="O700" i="26"/>
  <c r="O699" i="26"/>
  <c r="O698" i="26"/>
  <c r="O697" i="26"/>
  <c r="O696" i="26"/>
  <c r="O695" i="26"/>
  <c r="O694" i="26"/>
  <c r="O693" i="26"/>
  <c r="O692" i="26"/>
  <c r="O691" i="26"/>
  <c r="O690" i="26"/>
  <c r="O689" i="26"/>
  <c r="O688" i="26"/>
  <c r="O687" i="26"/>
  <c r="O686" i="26"/>
  <c r="O685" i="26"/>
  <c r="O684" i="26"/>
  <c r="O683" i="26"/>
  <c r="O682" i="26"/>
  <c r="O681" i="26"/>
  <c r="O680" i="26"/>
  <c r="O679" i="26"/>
  <c r="O678" i="26"/>
  <c r="O677" i="26"/>
  <c r="O676" i="26"/>
  <c r="O675" i="26"/>
  <c r="O674" i="26"/>
  <c r="O673" i="26"/>
  <c r="O672" i="26"/>
  <c r="O671" i="26"/>
  <c r="O670" i="26"/>
  <c r="O669" i="26"/>
  <c r="O668" i="26"/>
  <c r="O667" i="26"/>
  <c r="O666" i="26"/>
  <c r="O665" i="26"/>
  <c r="O664" i="26"/>
  <c r="O663" i="26"/>
  <c r="O662" i="26"/>
  <c r="O661" i="26"/>
  <c r="O660" i="26"/>
  <c r="O659" i="26"/>
  <c r="O658" i="26"/>
  <c r="O657" i="26"/>
  <c r="O656" i="26"/>
  <c r="O655" i="26"/>
  <c r="O654" i="26"/>
  <c r="O653" i="26"/>
  <c r="O652" i="26"/>
  <c r="O651" i="26"/>
  <c r="O650" i="26"/>
  <c r="O649" i="26"/>
  <c r="O648" i="26"/>
  <c r="O647" i="26"/>
  <c r="O646" i="26"/>
  <c r="O645" i="26"/>
  <c r="O644" i="26"/>
  <c r="O643" i="26"/>
  <c r="O642" i="26"/>
  <c r="O641" i="26"/>
  <c r="O640" i="26"/>
  <c r="O639" i="26"/>
  <c r="O638" i="26"/>
  <c r="O637" i="26"/>
  <c r="O636" i="26"/>
  <c r="O635" i="26"/>
  <c r="O634" i="26"/>
  <c r="O633" i="26"/>
  <c r="O632" i="26"/>
  <c r="O631" i="26"/>
  <c r="O630" i="26"/>
  <c r="O629" i="26"/>
  <c r="O628" i="26"/>
  <c r="O627" i="26"/>
  <c r="O626" i="26"/>
  <c r="O625" i="26"/>
  <c r="O624" i="26"/>
  <c r="O623" i="26"/>
  <c r="O622" i="26"/>
  <c r="O621" i="26"/>
  <c r="O620" i="26"/>
  <c r="O619" i="26"/>
  <c r="O618" i="26"/>
  <c r="O617" i="26"/>
  <c r="O616" i="26"/>
  <c r="O615" i="26"/>
  <c r="O614" i="26"/>
  <c r="O613" i="26"/>
  <c r="O612" i="26"/>
  <c r="O611" i="26"/>
  <c r="O610" i="26"/>
  <c r="O609" i="26"/>
  <c r="O608" i="26"/>
  <c r="O607" i="26"/>
  <c r="O606" i="26"/>
  <c r="O605" i="26"/>
  <c r="O604" i="26"/>
  <c r="O603" i="26"/>
  <c r="O602" i="26"/>
  <c r="O601" i="26"/>
  <c r="O600" i="26"/>
  <c r="O599" i="26"/>
  <c r="O598" i="26"/>
  <c r="O597" i="26"/>
  <c r="O596" i="26"/>
  <c r="O595" i="26"/>
  <c r="O594" i="26"/>
  <c r="O593" i="26"/>
  <c r="O592" i="26"/>
  <c r="O591" i="26"/>
  <c r="O590" i="26"/>
  <c r="O589" i="26"/>
  <c r="O588" i="26"/>
  <c r="O587" i="26"/>
  <c r="O586" i="26"/>
  <c r="O585" i="26"/>
  <c r="O584" i="26"/>
  <c r="O583" i="26"/>
  <c r="O582" i="26"/>
  <c r="O581" i="26"/>
  <c r="O580" i="26"/>
  <c r="O579" i="26"/>
  <c r="O578" i="26"/>
  <c r="O577" i="26"/>
  <c r="O576" i="26"/>
  <c r="O575" i="26"/>
  <c r="O574" i="26"/>
  <c r="O573" i="26"/>
  <c r="O572" i="26"/>
  <c r="O571" i="26"/>
  <c r="O570" i="26"/>
  <c r="O569" i="26"/>
  <c r="O568" i="26"/>
  <c r="O567" i="26"/>
  <c r="O566" i="26"/>
  <c r="O565" i="26"/>
  <c r="O564" i="26"/>
  <c r="O563" i="26"/>
  <c r="O562" i="26"/>
  <c r="O561" i="26"/>
  <c r="O560" i="26"/>
  <c r="O559" i="26"/>
  <c r="O558" i="26"/>
  <c r="O557" i="26"/>
  <c r="O556" i="26"/>
  <c r="O555" i="26"/>
  <c r="O554" i="26"/>
  <c r="O553" i="26"/>
  <c r="O552" i="26"/>
  <c r="O551" i="26"/>
  <c r="O550" i="26"/>
  <c r="O549" i="26"/>
  <c r="O548" i="26"/>
  <c r="O547" i="26"/>
  <c r="O546" i="26"/>
  <c r="O545" i="26"/>
  <c r="O544" i="26"/>
  <c r="O543" i="26"/>
  <c r="O542" i="26"/>
  <c r="O541" i="26"/>
  <c r="O540" i="26"/>
  <c r="O539" i="26"/>
  <c r="O538" i="26"/>
  <c r="O537" i="26"/>
  <c r="O536" i="26"/>
  <c r="O535" i="26"/>
  <c r="O534" i="26"/>
  <c r="O533" i="26"/>
  <c r="O532" i="26"/>
  <c r="O531" i="26"/>
  <c r="O530" i="26"/>
  <c r="O529" i="26"/>
  <c r="O528" i="26"/>
  <c r="O527" i="26"/>
  <c r="O526" i="26"/>
  <c r="O525" i="26"/>
  <c r="O524" i="26"/>
  <c r="O523" i="26"/>
  <c r="O522" i="26"/>
  <c r="O521" i="26"/>
  <c r="O520" i="26"/>
  <c r="O519" i="26"/>
  <c r="O518" i="26"/>
  <c r="O517" i="26"/>
  <c r="O516" i="26"/>
  <c r="O515" i="26"/>
  <c r="O514" i="26"/>
  <c r="O513" i="26"/>
  <c r="O512" i="26"/>
  <c r="O511" i="26"/>
  <c r="O510" i="26"/>
  <c r="O509" i="26"/>
  <c r="O508" i="26"/>
  <c r="O507" i="26"/>
  <c r="O506" i="26"/>
  <c r="O505" i="26"/>
  <c r="O504" i="26"/>
  <c r="O503" i="26"/>
  <c r="O502" i="26"/>
  <c r="O501" i="26"/>
  <c r="O500" i="26"/>
  <c r="O499" i="26"/>
  <c r="O498" i="26"/>
  <c r="O497" i="26"/>
  <c r="O496" i="26"/>
  <c r="O495" i="26"/>
  <c r="O494" i="26"/>
  <c r="O493" i="26"/>
  <c r="O492" i="26"/>
  <c r="O491" i="26"/>
  <c r="O490" i="26"/>
  <c r="O489" i="26"/>
  <c r="O488" i="26"/>
  <c r="O487" i="26"/>
  <c r="O486" i="26"/>
  <c r="O485" i="26"/>
  <c r="O484" i="26"/>
  <c r="O483" i="26"/>
  <c r="O482" i="26"/>
  <c r="O481" i="26"/>
  <c r="O480" i="26"/>
  <c r="O479" i="26"/>
  <c r="O478" i="26"/>
  <c r="O477" i="26"/>
  <c r="O476" i="26"/>
  <c r="O475" i="26"/>
  <c r="O474" i="26"/>
  <c r="O473" i="26"/>
  <c r="O472" i="26"/>
  <c r="O471" i="26"/>
  <c r="O470" i="26"/>
  <c r="O469" i="26"/>
  <c r="O468" i="26"/>
  <c r="O467" i="26"/>
  <c r="O466" i="26"/>
  <c r="O465" i="26"/>
  <c r="O464" i="26"/>
  <c r="O463" i="26"/>
  <c r="O462" i="26"/>
  <c r="O461" i="26"/>
  <c r="O460" i="26"/>
  <c r="O459" i="26"/>
  <c r="O458" i="26"/>
  <c r="O457" i="26"/>
  <c r="O456" i="26"/>
  <c r="O455" i="26"/>
  <c r="O454" i="26"/>
  <c r="O453" i="26"/>
  <c r="O452" i="26"/>
  <c r="O451" i="26"/>
  <c r="O450" i="26"/>
  <c r="O449" i="26"/>
  <c r="O448" i="26"/>
  <c r="O447" i="26"/>
  <c r="O446" i="26"/>
  <c r="O445" i="26"/>
  <c r="O444" i="26"/>
  <c r="O443" i="26"/>
  <c r="O442" i="26"/>
  <c r="O441" i="26"/>
  <c r="O440" i="26"/>
  <c r="O439" i="26"/>
  <c r="O438" i="26"/>
  <c r="O437" i="26"/>
  <c r="O436" i="26"/>
  <c r="O435" i="26"/>
  <c r="O434" i="26"/>
  <c r="O433" i="26"/>
  <c r="O432" i="26"/>
  <c r="O431" i="26"/>
  <c r="O430" i="26"/>
  <c r="O429" i="26"/>
  <c r="O428" i="26"/>
  <c r="O427" i="26"/>
  <c r="O426" i="26"/>
  <c r="O425" i="26"/>
  <c r="O424" i="26"/>
  <c r="O423" i="26"/>
  <c r="O422" i="26"/>
  <c r="O421" i="26"/>
  <c r="O420" i="26"/>
  <c r="O419" i="26"/>
  <c r="O418" i="26"/>
  <c r="O417" i="26"/>
  <c r="O416" i="26"/>
  <c r="O415" i="26"/>
  <c r="O414" i="26"/>
  <c r="O413" i="26"/>
  <c r="O412" i="26"/>
  <c r="O411" i="26"/>
  <c r="O410" i="26"/>
  <c r="O409" i="26"/>
  <c r="O408" i="26"/>
  <c r="O407" i="26"/>
  <c r="O406" i="26"/>
  <c r="O405" i="26"/>
  <c r="O404" i="26"/>
  <c r="O403" i="26"/>
  <c r="O402" i="26"/>
  <c r="O401" i="26"/>
  <c r="O400" i="26"/>
  <c r="O399" i="26"/>
  <c r="O398" i="26"/>
  <c r="O397" i="26"/>
  <c r="O396" i="26"/>
  <c r="O395" i="26"/>
  <c r="O394" i="26"/>
  <c r="O393" i="26"/>
  <c r="O392" i="26"/>
  <c r="O391" i="26"/>
  <c r="O390" i="26"/>
  <c r="O389" i="26"/>
  <c r="O388" i="26"/>
  <c r="O387" i="26"/>
  <c r="O386" i="26"/>
  <c r="O385" i="26"/>
  <c r="O384" i="26"/>
  <c r="O383" i="26"/>
  <c r="O382" i="26"/>
  <c r="O381" i="26"/>
  <c r="O380" i="26"/>
  <c r="O379" i="26"/>
  <c r="O378" i="26"/>
  <c r="O377" i="26"/>
  <c r="O376" i="26"/>
  <c r="O375" i="26"/>
  <c r="O374" i="26"/>
  <c r="O373" i="26"/>
  <c r="O372" i="26"/>
  <c r="O371" i="26"/>
  <c r="O370" i="26"/>
  <c r="O369" i="26"/>
  <c r="O368" i="26"/>
  <c r="O367" i="26"/>
  <c r="O366" i="26"/>
  <c r="O365" i="26"/>
  <c r="O364" i="26"/>
  <c r="O363" i="26"/>
  <c r="O362" i="26"/>
  <c r="O361" i="26"/>
  <c r="O360" i="26"/>
  <c r="O359" i="26"/>
  <c r="O358" i="26"/>
  <c r="O357" i="26"/>
  <c r="O356" i="26"/>
  <c r="O355" i="26"/>
  <c r="O354" i="26"/>
  <c r="O353" i="26"/>
  <c r="O352" i="26"/>
  <c r="O351" i="26"/>
  <c r="O350" i="26"/>
  <c r="O349" i="26"/>
  <c r="O348" i="26"/>
  <c r="O347" i="26"/>
  <c r="O346" i="26"/>
  <c r="O345" i="26"/>
  <c r="O344" i="26"/>
  <c r="O343" i="26"/>
  <c r="O342" i="26"/>
  <c r="O341" i="26"/>
  <c r="O340" i="26"/>
  <c r="O339" i="26"/>
  <c r="O338" i="26"/>
  <c r="O337" i="26"/>
  <c r="O336" i="26"/>
  <c r="O335" i="26"/>
  <c r="O334" i="26"/>
  <c r="O333" i="26"/>
  <c r="O332" i="26"/>
  <c r="O331" i="26"/>
  <c r="O330" i="26"/>
  <c r="O329" i="26"/>
  <c r="O328" i="26"/>
  <c r="O327" i="26"/>
  <c r="O326" i="26"/>
  <c r="O325" i="26"/>
  <c r="O324" i="26"/>
  <c r="O323" i="26"/>
  <c r="O322" i="26"/>
  <c r="O321" i="26"/>
  <c r="O320" i="26"/>
  <c r="O319" i="26"/>
  <c r="O318" i="26"/>
  <c r="O317" i="26"/>
  <c r="O316" i="26"/>
  <c r="O315" i="26"/>
  <c r="O314" i="26"/>
  <c r="O313" i="26"/>
  <c r="O312" i="26"/>
  <c r="O311" i="26"/>
  <c r="O310" i="26"/>
  <c r="O309" i="26"/>
  <c r="O308" i="26"/>
  <c r="O307" i="26"/>
  <c r="O306" i="26"/>
  <c r="O305" i="26"/>
  <c r="O304" i="26"/>
  <c r="O303" i="26"/>
  <c r="O302" i="26"/>
  <c r="O301" i="26"/>
  <c r="O300" i="26"/>
  <c r="O299" i="26"/>
  <c r="O298" i="26"/>
  <c r="O297" i="26"/>
  <c r="O296" i="26"/>
  <c r="O295" i="26"/>
  <c r="O294" i="26"/>
  <c r="O293" i="26"/>
  <c r="O292" i="26"/>
  <c r="O291" i="26"/>
  <c r="O290" i="26"/>
  <c r="O289" i="26"/>
  <c r="O288" i="26"/>
  <c r="O287" i="26"/>
  <c r="O286" i="26"/>
  <c r="O285" i="26"/>
  <c r="O284" i="26"/>
  <c r="O283" i="26"/>
  <c r="O282" i="26"/>
  <c r="O281" i="26"/>
  <c r="O280" i="26"/>
  <c r="O279" i="26"/>
  <c r="O278" i="26"/>
  <c r="O277" i="26"/>
  <c r="O276" i="26"/>
  <c r="O275" i="26"/>
  <c r="O274" i="26"/>
  <c r="O273" i="26"/>
  <c r="O272" i="26"/>
  <c r="O271" i="26"/>
  <c r="O270" i="26"/>
  <c r="O269" i="26"/>
  <c r="O268" i="26"/>
  <c r="O267" i="26"/>
  <c r="O266" i="26"/>
  <c r="O265" i="26"/>
  <c r="O264" i="26"/>
  <c r="O263" i="26"/>
  <c r="O262" i="26"/>
  <c r="O261" i="26"/>
  <c r="O260" i="26"/>
  <c r="O259" i="26"/>
  <c r="O258" i="26"/>
  <c r="O257" i="26"/>
  <c r="O256" i="26"/>
  <c r="O255" i="26"/>
  <c r="O254" i="26"/>
  <c r="O253" i="26"/>
  <c r="O252" i="26"/>
  <c r="O251" i="26"/>
  <c r="O250" i="26"/>
  <c r="O249" i="26"/>
  <c r="O248" i="26"/>
  <c r="O247" i="26"/>
  <c r="O246" i="26"/>
  <c r="O245" i="26"/>
  <c r="O244" i="26"/>
  <c r="O243" i="26"/>
  <c r="O242" i="26"/>
  <c r="O241" i="26"/>
  <c r="O240" i="26"/>
  <c r="O239" i="26"/>
  <c r="O238" i="26"/>
  <c r="O237" i="26"/>
  <c r="O236" i="26"/>
  <c r="O235" i="26"/>
  <c r="O234" i="26"/>
  <c r="O233" i="26"/>
  <c r="O232" i="26"/>
  <c r="O231" i="26"/>
  <c r="O230" i="26"/>
  <c r="O229" i="26"/>
  <c r="O228" i="26"/>
  <c r="O227" i="26"/>
  <c r="O226" i="26"/>
  <c r="O225" i="26"/>
  <c r="O224" i="26"/>
  <c r="O223" i="26"/>
  <c r="O222" i="26"/>
  <c r="O221" i="26"/>
  <c r="O220" i="26"/>
  <c r="O219" i="26"/>
  <c r="O218" i="26"/>
  <c r="O217" i="26"/>
  <c r="O216" i="26"/>
  <c r="O215" i="26"/>
  <c r="O214" i="26"/>
  <c r="O213" i="26"/>
  <c r="O212" i="26"/>
  <c r="O211" i="26"/>
  <c r="O210" i="26"/>
  <c r="O209" i="26"/>
  <c r="O208" i="26"/>
  <c r="O207" i="26"/>
  <c r="O206" i="26"/>
  <c r="O205" i="26"/>
  <c r="O204" i="26"/>
  <c r="O203" i="26"/>
  <c r="O202" i="26"/>
  <c r="O201" i="26"/>
  <c r="O200" i="26"/>
  <c r="O199" i="26"/>
  <c r="O198" i="26"/>
  <c r="O197" i="26"/>
  <c r="O196" i="26"/>
  <c r="O195" i="26"/>
  <c r="O194" i="26"/>
  <c r="O193" i="26"/>
  <c r="O192" i="26"/>
  <c r="O191" i="26"/>
  <c r="O190" i="26"/>
  <c r="O189" i="26"/>
  <c r="O188" i="26"/>
  <c r="O187" i="26"/>
  <c r="O186" i="26"/>
  <c r="O185" i="26"/>
  <c r="O184" i="26"/>
  <c r="O183" i="26"/>
  <c r="O182" i="26"/>
  <c r="O181" i="26"/>
  <c r="O180" i="26"/>
  <c r="O179" i="26"/>
  <c r="O178" i="26"/>
  <c r="O177" i="26"/>
  <c r="O176" i="26"/>
  <c r="O175" i="26"/>
  <c r="O174" i="26"/>
  <c r="O173" i="26"/>
  <c r="O172" i="26"/>
  <c r="O171" i="26"/>
  <c r="O170" i="26"/>
  <c r="O169" i="26"/>
  <c r="O168" i="26"/>
  <c r="O167" i="26"/>
  <c r="O166" i="26"/>
  <c r="O165" i="26"/>
  <c r="O164" i="26"/>
  <c r="O163" i="26"/>
  <c r="O162" i="26"/>
  <c r="O161" i="26"/>
  <c r="O160" i="26"/>
  <c r="O159" i="26"/>
  <c r="O158" i="26"/>
  <c r="O157" i="26"/>
  <c r="O156" i="26"/>
  <c r="O155" i="26"/>
  <c r="O154" i="26"/>
  <c r="O153" i="26"/>
  <c r="O152" i="26"/>
  <c r="O151" i="26"/>
  <c r="O150" i="26"/>
  <c r="O149" i="26"/>
  <c r="O148" i="26"/>
  <c r="O147" i="26"/>
  <c r="O146" i="26"/>
  <c r="O145" i="26"/>
  <c r="O144" i="26"/>
  <c r="O143" i="26"/>
  <c r="O142" i="26"/>
  <c r="O141" i="26"/>
  <c r="O140" i="26"/>
  <c r="O139" i="26"/>
  <c r="O138" i="26"/>
  <c r="O137" i="26"/>
  <c r="O136" i="26"/>
  <c r="O135" i="26"/>
  <c r="O134" i="26"/>
  <c r="O133" i="26"/>
  <c r="O132" i="26"/>
  <c r="O131" i="26"/>
  <c r="O130" i="26"/>
  <c r="O129" i="26"/>
  <c r="O128" i="26"/>
  <c r="O127" i="26"/>
  <c r="O126" i="26"/>
  <c r="O125" i="26"/>
  <c r="O124" i="26"/>
  <c r="O123" i="26"/>
  <c r="O122" i="26"/>
  <c r="O121" i="26"/>
  <c r="O120" i="26"/>
  <c r="O119" i="26"/>
  <c r="O118" i="26"/>
  <c r="O117" i="26"/>
  <c r="O116" i="26"/>
  <c r="O115" i="26"/>
  <c r="O114" i="26"/>
  <c r="O113" i="26"/>
  <c r="O112" i="26"/>
  <c r="O111" i="26"/>
  <c r="O110" i="26"/>
  <c r="O109" i="26"/>
  <c r="O108" i="26"/>
  <c r="O107" i="26"/>
  <c r="O106" i="26"/>
  <c r="O105" i="26"/>
  <c r="O104" i="26"/>
  <c r="O103" i="26"/>
  <c r="O102" i="26"/>
  <c r="O101" i="26"/>
  <c r="O100" i="26"/>
  <c r="O99" i="26"/>
  <c r="O98" i="26"/>
  <c r="O97" i="26"/>
  <c r="O96" i="26"/>
  <c r="O95" i="26"/>
  <c r="O94" i="26"/>
  <c r="O93" i="26"/>
  <c r="O92" i="26"/>
  <c r="O91" i="26"/>
  <c r="O90" i="26"/>
  <c r="O89" i="26"/>
  <c r="O88" i="26"/>
  <c r="O87" i="26"/>
  <c r="O86" i="26"/>
  <c r="O85" i="26"/>
  <c r="O84" i="26"/>
  <c r="O83" i="26"/>
  <c r="O82" i="26"/>
  <c r="O81" i="26"/>
  <c r="O80" i="26"/>
  <c r="O79" i="26"/>
  <c r="O78" i="26"/>
  <c r="O77" i="26"/>
  <c r="O76" i="26"/>
  <c r="O75" i="26"/>
  <c r="O74" i="26"/>
  <c r="O73" i="26"/>
  <c r="O72" i="26"/>
  <c r="O71" i="26"/>
  <c r="O70" i="26"/>
  <c r="O69" i="26"/>
  <c r="O68" i="26"/>
  <c r="O67" i="26"/>
  <c r="O66" i="26"/>
  <c r="O65" i="26"/>
  <c r="O64" i="26"/>
  <c r="O63" i="26"/>
  <c r="O62" i="26"/>
  <c r="O61" i="26"/>
  <c r="O60" i="26"/>
  <c r="O59" i="26"/>
  <c r="O58" i="26"/>
  <c r="O57" i="26"/>
  <c r="O56" i="26"/>
  <c r="O55" i="26"/>
  <c r="O54" i="26"/>
  <c r="O53" i="26"/>
  <c r="O52" i="26"/>
  <c r="O51" i="26"/>
  <c r="O50" i="26"/>
  <c r="O49" i="26"/>
  <c r="O48" i="26"/>
  <c r="O47" i="26"/>
  <c r="O46" i="26"/>
  <c r="O45" i="26"/>
  <c r="O44" i="26"/>
  <c r="O43" i="26"/>
  <c r="O42" i="26"/>
  <c r="O41" i="26"/>
  <c r="O40" i="26"/>
  <c r="O39" i="26"/>
  <c r="O38" i="26"/>
  <c r="O37" i="26"/>
  <c r="O36" i="26"/>
  <c r="O35" i="26"/>
  <c r="O34" i="26"/>
  <c r="O33" i="26"/>
  <c r="O32" i="26"/>
  <c r="O31" i="26"/>
  <c r="O30" i="26"/>
  <c r="O29" i="26"/>
  <c r="O28" i="26"/>
  <c r="O27" i="26"/>
  <c r="O26" i="26"/>
  <c r="O25" i="26"/>
  <c r="O24" i="26"/>
  <c r="O23" i="26"/>
  <c r="O22" i="26"/>
  <c r="O21" i="26"/>
  <c r="O20" i="26"/>
  <c r="O19" i="26"/>
  <c r="O18" i="26"/>
  <c r="O17" i="26"/>
  <c r="O16" i="26"/>
  <c r="O15" i="26"/>
  <c r="O14" i="26"/>
  <c r="O13" i="26"/>
  <c r="O12" i="26"/>
  <c r="O11" i="26"/>
  <c r="O10" i="26"/>
  <c r="O9" i="26"/>
  <c r="O8" i="26"/>
  <c r="O7" i="26"/>
  <c r="O6" i="26"/>
  <c r="J1005" i="26"/>
  <c r="J1004" i="26"/>
  <c r="J1003" i="26"/>
  <c r="J1002" i="26"/>
  <c r="J1001" i="26"/>
  <c r="J1000" i="26"/>
  <c r="J999" i="26"/>
  <c r="J998" i="26"/>
  <c r="J997" i="26"/>
  <c r="J996" i="26"/>
  <c r="J995" i="26"/>
  <c r="J994" i="26"/>
  <c r="J993" i="26"/>
  <c r="J992" i="26"/>
  <c r="J991" i="26"/>
  <c r="J990" i="26"/>
  <c r="J989" i="26"/>
  <c r="J988" i="26"/>
  <c r="J987" i="26"/>
  <c r="J986" i="26"/>
  <c r="J985" i="26"/>
  <c r="J984" i="26"/>
  <c r="J983" i="26"/>
  <c r="J982" i="26"/>
  <c r="J981" i="26"/>
  <c r="J980" i="26"/>
  <c r="J979" i="26"/>
  <c r="J978" i="26"/>
  <c r="J977" i="26"/>
  <c r="J976" i="26"/>
  <c r="J975" i="26"/>
  <c r="J974" i="26"/>
  <c r="J973" i="26"/>
  <c r="J972" i="26"/>
  <c r="J971" i="26"/>
  <c r="J970" i="26"/>
  <c r="J969" i="26"/>
  <c r="J968" i="26"/>
  <c r="J967" i="26"/>
  <c r="J966" i="26"/>
  <c r="J965" i="26"/>
  <c r="J964" i="26"/>
  <c r="J963" i="26"/>
  <c r="J962" i="26"/>
  <c r="J961" i="26"/>
  <c r="J960" i="26"/>
  <c r="J959" i="26"/>
  <c r="J958" i="26"/>
  <c r="J957" i="26"/>
  <c r="J956" i="26"/>
  <c r="J955" i="26"/>
  <c r="J954" i="26"/>
  <c r="J953" i="26"/>
  <c r="J952" i="26"/>
  <c r="J951" i="26"/>
  <c r="J950" i="26"/>
  <c r="J949" i="26"/>
  <c r="J948" i="26"/>
  <c r="J947" i="26"/>
  <c r="J946" i="26"/>
  <c r="J945" i="26"/>
  <c r="J944" i="26"/>
  <c r="J943" i="26"/>
  <c r="J942" i="26"/>
  <c r="J941" i="26"/>
  <c r="J940" i="26"/>
  <c r="J939" i="26"/>
  <c r="J938" i="26"/>
  <c r="J937" i="26"/>
  <c r="J936" i="26"/>
  <c r="J935" i="26"/>
  <c r="J934" i="26"/>
  <c r="J933" i="26"/>
  <c r="J932" i="26"/>
  <c r="J931" i="26"/>
  <c r="J930" i="26"/>
  <c r="J929" i="26"/>
  <c r="J928" i="26"/>
  <c r="J927" i="26"/>
  <c r="J926" i="26"/>
  <c r="J925" i="26"/>
  <c r="J924" i="26"/>
  <c r="J923" i="26"/>
  <c r="J922" i="26"/>
  <c r="J921" i="26"/>
  <c r="J920" i="26"/>
  <c r="J919" i="26"/>
  <c r="J918" i="26"/>
  <c r="J917" i="26"/>
  <c r="J916" i="26"/>
  <c r="J915" i="26"/>
  <c r="J914" i="26"/>
  <c r="J913" i="26"/>
  <c r="J912" i="26"/>
  <c r="J911" i="26"/>
  <c r="J910" i="26"/>
  <c r="J909" i="26"/>
  <c r="J908" i="26"/>
  <c r="J907" i="26"/>
  <c r="J906" i="26"/>
  <c r="J905" i="26"/>
  <c r="J904" i="26"/>
  <c r="J903" i="26"/>
  <c r="J902" i="26"/>
  <c r="J901" i="26"/>
  <c r="J900" i="26"/>
  <c r="J899" i="26"/>
  <c r="J898" i="26"/>
  <c r="J897" i="26"/>
  <c r="J896" i="26"/>
  <c r="J895" i="26"/>
  <c r="J894" i="26"/>
  <c r="J893" i="26"/>
  <c r="J892" i="26"/>
  <c r="J891" i="26"/>
  <c r="J890" i="26"/>
  <c r="J889" i="26"/>
  <c r="J888" i="26"/>
  <c r="J887" i="26"/>
  <c r="J886" i="26"/>
  <c r="J885" i="26"/>
  <c r="J884" i="26"/>
  <c r="J883" i="26"/>
  <c r="J882" i="26"/>
  <c r="J881" i="26"/>
  <c r="J880" i="26"/>
  <c r="J879" i="26"/>
  <c r="J878" i="26"/>
  <c r="J877" i="26"/>
  <c r="J876" i="26"/>
  <c r="J875" i="26"/>
  <c r="J874" i="26"/>
  <c r="J873" i="26"/>
  <c r="J872" i="26"/>
  <c r="J871" i="26"/>
  <c r="J870" i="26"/>
  <c r="J869" i="26"/>
  <c r="J868" i="26"/>
  <c r="J867" i="26"/>
  <c r="J866" i="26"/>
  <c r="J865" i="26"/>
  <c r="J864" i="26"/>
  <c r="J863" i="26"/>
  <c r="J862" i="26"/>
  <c r="J861" i="26"/>
  <c r="J860" i="26"/>
  <c r="J859" i="26"/>
  <c r="J858" i="26"/>
  <c r="J857" i="26"/>
  <c r="J856" i="26"/>
  <c r="J855" i="26"/>
  <c r="J854" i="26"/>
  <c r="J853" i="26"/>
  <c r="J852" i="26"/>
  <c r="J851" i="26"/>
  <c r="J850" i="26"/>
  <c r="J849" i="26"/>
  <c r="J848" i="26"/>
  <c r="J847" i="26"/>
  <c r="J846" i="26"/>
  <c r="J845" i="26"/>
  <c r="J844" i="26"/>
  <c r="J843" i="26"/>
  <c r="J842" i="26"/>
  <c r="J841" i="26"/>
  <c r="J840" i="26"/>
  <c r="J839" i="26"/>
  <c r="J838" i="26"/>
  <c r="J837" i="26"/>
  <c r="J836" i="26"/>
  <c r="J835" i="26"/>
  <c r="J834" i="26"/>
  <c r="J833" i="26"/>
  <c r="J832" i="26"/>
  <c r="J831" i="26"/>
  <c r="J830" i="26"/>
  <c r="J829" i="26"/>
  <c r="J828" i="26"/>
  <c r="J827" i="26"/>
  <c r="J826" i="26"/>
  <c r="J825" i="26"/>
  <c r="J824" i="26"/>
  <c r="J823" i="26"/>
  <c r="J822" i="26"/>
  <c r="J821" i="26"/>
  <c r="J820" i="26"/>
  <c r="J819" i="26"/>
  <c r="J818" i="26"/>
  <c r="J817" i="26"/>
  <c r="J816" i="26"/>
  <c r="J815" i="26"/>
  <c r="J814" i="26"/>
  <c r="J813" i="26"/>
  <c r="J812" i="26"/>
  <c r="J811" i="26"/>
  <c r="J810" i="26"/>
  <c r="J809" i="26"/>
  <c r="J808" i="26"/>
  <c r="J807" i="26"/>
  <c r="J806" i="26"/>
  <c r="J805" i="26"/>
  <c r="J804" i="26"/>
  <c r="J803" i="26"/>
  <c r="J802" i="26"/>
  <c r="J801" i="26"/>
  <c r="J800" i="26"/>
  <c r="J799" i="26"/>
  <c r="J798" i="26"/>
  <c r="J797" i="26"/>
  <c r="J796" i="26"/>
  <c r="J795" i="26"/>
  <c r="J794" i="26"/>
  <c r="J793" i="26"/>
  <c r="J792" i="26"/>
  <c r="J791" i="26"/>
  <c r="J790" i="26"/>
  <c r="J789" i="26"/>
  <c r="J788" i="26"/>
  <c r="J787" i="26"/>
  <c r="J786" i="26"/>
  <c r="J785" i="26"/>
  <c r="J784" i="26"/>
  <c r="J783" i="26"/>
  <c r="J782" i="26"/>
  <c r="J781" i="26"/>
  <c r="J780" i="26"/>
  <c r="J779" i="26"/>
  <c r="J778" i="26"/>
  <c r="J777" i="26"/>
  <c r="J776" i="26"/>
  <c r="J775" i="26"/>
  <c r="J774" i="26"/>
  <c r="J773" i="26"/>
  <c r="J772" i="26"/>
  <c r="J771" i="26"/>
  <c r="J770" i="26"/>
  <c r="J769" i="26"/>
  <c r="J768" i="26"/>
  <c r="J767" i="26"/>
  <c r="J766" i="26"/>
  <c r="J765" i="26"/>
  <c r="J764" i="26"/>
  <c r="J763" i="26"/>
  <c r="J762" i="26"/>
  <c r="J761" i="26"/>
  <c r="J760" i="26"/>
  <c r="J759" i="26"/>
  <c r="J758" i="26"/>
  <c r="J757" i="26"/>
  <c r="J756" i="26"/>
  <c r="J755" i="26"/>
  <c r="J754" i="26"/>
  <c r="J753" i="26"/>
  <c r="J752" i="26"/>
  <c r="J751" i="26"/>
  <c r="J750" i="26"/>
  <c r="J749" i="26"/>
  <c r="J748" i="26"/>
  <c r="J747" i="26"/>
  <c r="J746" i="26"/>
  <c r="J745" i="26"/>
  <c r="J744" i="26"/>
  <c r="J743" i="26"/>
  <c r="J742" i="26"/>
  <c r="J741" i="26"/>
  <c r="J740" i="26"/>
  <c r="J739" i="26"/>
  <c r="J738" i="26"/>
  <c r="J737" i="26"/>
  <c r="J736" i="26"/>
  <c r="J735" i="26"/>
  <c r="J734" i="26"/>
  <c r="J733" i="26"/>
  <c r="J732" i="26"/>
  <c r="J731" i="26"/>
  <c r="J730" i="26"/>
  <c r="J729" i="26"/>
  <c r="J728" i="26"/>
  <c r="J727" i="26"/>
  <c r="J726" i="26"/>
  <c r="J725" i="26"/>
  <c r="J724" i="26"/>
  <c r="J723" i="26"/>
  <c r="J722" i="26"/>
  <c r="J721" i="26"/>
  <c r="J720" i="26"/>
  <c r="J719" i="26"/>
  <c r="J718" i="26"/>
  <c r="J717" i="26"/>
  <c r="J716" i="26"/>
  <c r="J715" i="26"/>
  <c r="J714" i="26"/>
  <c r="J713" i="26"/>
  <c r="J712" i="26"/>
  <c r="J711" i="26"/>
  <c r="J710" i="26"/>
  <c r="J709" i="26"/>
  <c r="J708" i="26"/>
  <c r="J707" i="26"/>
  <c r="J706" i="26"/>
  <c r="J705" i="26"/>
  <c r="J704" i="26"/>
  <c r="J703" i="26"/>
  <c r="J702" i="26"/>
  <c r="J701" i="26"/>
  <c r="J700" i="26"/>
  <c r="J699" i="26"/>
  <c r="J698" i="26"/>
  <c r="J697" i="26"/>
  <c r="J696" i="26"/>
  <c r="J695" i="26"/>
  <c r="J694" i="26"/>
  <c r="J693" i="26"/>
  <c r="J692" i="26"/>
  <c r="J691" i="26"/>
  <c r="J690" i="26"/>
  <c r="J689" i="26"/>
  <c r="J688" i="26"/>
  <c r="J687" i="26"/>
  <c r="J686" i="26"/>
  <c r="J685" i="26"/>
  <c r="J684" i="26"/>
  <c r="J683" i="26"/>
  <c r="J682" i="26"/>
  <c r="J681" i="26"/>
  <c r="J680" i="26"/>
  <c r="J679" i="26"/>
  <c r="J678" i="26"/>
  <c r="J677" i="26"/>
  <c r="J676" i="26"/>
  <c r="J675" i="26"/>
  <c r="J674" i="26"/>
  <c r="J673" i="26"/>
  <c r="J672" i="26"/>
  <c r="J671" i="26"/>
  <c r="J670" i="26"/>
  <c r="J669" i="26"/>
  <c r="J668" i="26"/>
  <c r="J667" i="26"/>
  <c r="J666" i="26"/>
  <c r="J665" i="26"/>
  <c r="J664" i="26"/>
  <c r="J663" i="26"/>
  <c r="J662" i="26"/>
  <c r="J661" i="26"/>
  <c r="J660" i="26"/>
  <c r="J659" i="26"/>
  <c r="J658" i="26"/>
  <c r="J657" i="26"/>
  <c r="J656" i="26"/>
  <c r="J655" i="26"/>
  <c r="J654" i="26"/>
  <c r="J653" i="26"/>
  <c r="J652" i="26"/>
  <c r="J651" i="26"/>
  <c r="J650" i="26"/>
  <c r="J649" i="26"/>
  <c r="J648" i="26"/>
  <c r="J647" i="26"/>
  <c r="J646" i="26"/>
  <c r="J645" i="26"/>
  <c r="J644" i="26"/>
  <c r="J643" i="26"/>
  <c r="J642" i="26"/>
  <c r="J641" i="26"/>
  <c r="J640" i="26"/>
  <c r="J639" i="26"/>
  <c r="J638" i="26"/>
  <c r="J637" i="26"/>
  <c r="J636" i="26"/>
  <c r="J635" i="26"/>
  <c r="J634" i="26"/>
  <c r="J633" i="26"/>
  <c r="J632" i="26"/>
  <c r="J631" i="26"/>
  <c r="J630" i="26"/>
  <c r="J629" i="26"/>
  <c r="J628" i="26"/>
  <c r="J627" i="26"/>
  <c r="J626" i="26"/>
  <c r="J625" i="26"/>
  <c r="J624" i="26"/>
  <c r="J623" i="26"/>
  <c r="J622" i="26"/>
  <c r="J621" i="26"/>
  <c r="J620" i="26"/>
  <c r="J619" i="26"/>
  <c r="J618" i="26"/>
  <c r="J617" i="26"/>
  <c r="J616" i="26"/>
  <c r="J615" i="26"/>
  <c r="J614" i="26"/>
  <c r="J613" i="26"/>
  <c r="J612" i="26"/>
  <c r="J611" i="26"/>
  <c r="J610" i="26"/>
  <c r="J609" i="26"/>
  <c r="J608" i="26"/>
  <c r="J607" i="26"/>
  <c r="J606" i="26"/>
  <c r="J605" i="26"/>
  <c r="J604" i="26"/>
  <c r="J603" i="26"/>
  <c r="J602" i="26"/>
  <c r="J601" i="26"/>
  <c r="J600" i="26"/>
  <c r="J599" i="26"/>
  <c r="J598" i="26"/>
  <c r="J597" i="26"/>
  <c r="J596" i="26"/>
  <c r="J595" i="26"/>
  <c r="J594" i="26"/>
  <c r="J593" i="26"/>
  <c r="J592" i="26"/>
  <c r="J591" i="26"/>
  <c r="J590" i="26"/>
  <c r="J589" i="26"/>
  <c r="J588" i="26"/>
  <c r="J587" i="26"/>
  <c r="J586" i="26"/>
  <c r="J585" i="26"/>
  <c r="J584" i="26"/>
  <c r="J583" i="26"/>
  <c r="J582" i="26"/>
  <c r="J581" i="26"/>
  <c r="J580" i="26"/>
  <c r="J579" i="26"/>
  <c r="J578" i="26"/>
  <c r="J577" i="26"/>
  <c r="J576" i="26"/>
  <c r="J575" i="26"/>
  <c r="J574" i="26"/>
  <c r="J573" i="26"/>
  <c r="J572" i="26"/>
  <c r="J571" i="26"/>
  <c r="J570" i="26"/>
  <c r="J569" i="26"/>
  <c r="J568" i="26"/>
  <c r="J567" i="26"/>
  <c r="J566" i="26"/>
  <c r="J565" i="26"/>
  <c r="J564" i="26"/>
  <c r="J563" i="26"/>
  <c r="J562" i="26"/>
  <c r="J561" i="26"/>
  <c r="J560" i="26"/>
  <c r="J559" i="26"/>
  <c r="J558" i="26"/>
  <c r="J557" i="26"/>
  <c r="J556" i="26"/>
  <c r="J555" i="26"/>
  <c r="J554" i="26"/>
  <c r="J553" i="26"/>
  <c r="J552" i="26"/>
  <c r="J551" i="26"/>
  <c r="J550" i="26"/>
  <c r="J549" i="26"/>
  <c r="J548" i="26"/>
  <c r="J547" i="26"/>
  <c r="J546" i="26"/>
  <c r="J545" i="26"/>
  <c r="J544" i="26"/>
  <c r="J543" i="26"/>
  <c r="J542" i="26"/>
  <c r="J541" i="26"/>
  <c r="J540" i="26"/>
  <c r="J539" i="26"/>
  <c r="J538" i="26"/>
  <c r="J537" i="26"/>
  <c r="J536" i="26"/>
  <c r="J535" i="26"/>
  <c r="J534" i="26"/>
  <c r="J533" i="26"/>
  <c r="J532" i="26"/>
  <c r="J531" i="26"/>
  <c r="J530" i="26"/>
  <c r="J529" i="26"/>
  <c r="J528" i="26"/>
  <c r="J527" i="26"/>
  <c r="J526" i="26"/>
  <c r="J525" i="26"/>
  <c r="J524" i="26"/>
  <c r="J523" i="26"/>
  <c r="J522" i="26"/>
  <c r="J521" i="26"/>
  <c r="J520" i="26"/>
  <c r="J519" i="26"/>
  <c r="J518" i="26"/>
  <c r="J517" i="26"/>
  <c r="J516" i="26"/>
  <c r="J515" i="26"/>
  <c r="J514" i="26"/>
  <c r="J513" i="26"/>
  <c r="J512" i="26"/>
  <c r="J511" i="26"/>
  <c r="J510" i="26"/>
  <c r="J509" i="26"/>
  <c r="J508" i="26"/>
  <c r="J507" i="26"/>
  <c r="J506" i="26"/>
  <c r="J505" i="26"/>
  <c r="J504" i="26"/>
  <c r="J503" i="26"/>
  <c r="J502" i="26"/>
  <c r="J501" i="26"/>
  <c r="J500" i="26"/>
  <c r="J499" i="26"/>
  <c r="J498" i="26"/>
  <c r="J497" i="26"/>
  <c r="J496" i="26"/>
  <c r="J495" i="26"/>
  <c r="J494" i="26"/>
  <c r="J493" i="26"/>
  <c r="J492" i="26"/>
  <c r="J491" i="26"/>
  <c r="J490" i="26"/>
  <c r="J489" i="26"/>
  <c r="J488" i="26"/>
  <c r="J487" i="26"/>
  <c r="J486" i="26"/>
  <c r="J485" i="26"/>
  <c r="J484" i="26"/>
  <c r="J483" i="26"/>
  <c r="J482" i="26"/>
  <c r="J481" i="26"/>
  <c r="J480" i="26"/>
  <c r="J479" i="26"/>
  <c r="J478" i="26"/>
  <c r="J477" i="26"/>
  <c r="J476" i="26"/>
  <c r="J475" i="26"/>
  <c r="J474" i="26"/>
  <c r="J473" i="26"/>
  <c r="J472" i="26"/>
  <c r="J471" i="26"/>
  <c r="J470" i="26"/>
  <c r="J469" i="26"/>
  <c r="J468" i="26"/>
  <c r="J467" i="26"/>
  <c r="J466" i="26"/>
  <c r="J465" i="26"/>
  <c r="J464" i="26"/>
  <c r="J463" i="26"/>
  <c r="J462" i="26"/>
  <c r="J461" i="26"/>
  <c r="J460" i="26"/>
  <c r="J459" i="26"/>
  <c r="J458" i="26"/>
  <c r="J457" i="26"/>
  <c r="J456" i="26"/>
  <c r="J455" i="26"/>
  <c r="J454" i="26"/>
  <c r="J453" i="26"/>
  <c r="J452" i="26"/>
  <c r="J451" i="26"/>
  <c r="J450" i="26"/>
  <c r="J449" i="26"/>
  <c r="J448" i="26"/>
  <c r="J447" i="26"/>
  <c r="J446" i="26"/>
  <c r="J445" i="26"/>
  <c r="J444" i="26"/>
  <c r="J443" i="26"/>
  <c r="J442" i="26"/>
  <c r="J441" i="26"/>
  <c r="J440" i="26"/>
  <c r="J439" i="26"/>
  <c r="J438" i="26"/>
  <c r="J437" i="26"/>
  <c r="J436" i="26"/>
  <c r="J435" i="26"/>
  <c r="J434" i="26"/>
  <c r="J433" i="26"/>
  <c r="J432" i="26"/>
  <c r="J431" i="26"/>
  <c r="J430" i="26"/>
  <c r="J429" i="26"/>
  <c r="J428" i="26"/>
  <c r="J427" i="26"/>
  <c r="J426" i="26"/>
  <c r="J425" i="26"/>
  <c r="J424" i="26"/>
  <c r="J423" i="26"/>
  <c r="J422" i="26"/>
  <c r="J421" i="26"/>
  <c r="J420" i="26"/>
  <c r="J419" i="26"/>
  <c r="J418" i="26"/>
  <c r="J417" i="26"/>
  <c r="J416" i="26"/>
  <c r="J415" i="26"/>
  <c r="J414" i="26"/>
  <c r="J413" i="26"/>
  <c r="J412" i="26"/>
  <c r="J411" i="26"/>
  <c r="J410" i="26"/>
  <c r="J409" i="26"/>
  <c r="J408" i="26"/>
  <c r="J407" i="26"/>
  <c r="J406" i="26"/>
  <c r="J405" i="26"/>
  <c r="J404" i="26"/>
  <c r="J403" i="26"/>
  <c r="J402" i="26"/>
  <c r="J401" i="26"/>
  <c r="J400" i="26"/>
  <c r="J399" i="26"/>
  <c r="J398" i="26"/>
  <c r="J397" i="26"/>
  <c r="J396" i="26"/>
  <c r="J395" i="26"/>
  <c r="J394" i="26"/>
  <c r="J393" i="26"/>
  <c r="J392" i="26"/>
  <c r="J391" i="26"/>
  <c r="J390" i="26"/>
  <c r="J389" i="26"/>
  <c r="J388" i="26"/>
  <c r="J387" i="26"/>
  <c r="J386" i="26"/>
  <c r="J385" i="26"/>
  <c r="J384" i="26"/>
  <c r="J383" i="26"/>
  <c r="J382" i="26"/>
  <c r="J381" i="26"/>
  <c r="J380" i="26"/>
  <c r="J379" i="26"/>
  <c r="J378" i="26"/>
  <c r="J377" i="26"/>
  <c r="J376" i="26"/>
  <c r="J375" i="26"/>
  <c r="J374" i="26"/>
  <c r="J373" i="26"/>
  <c r="J372" i="26"/>
  <c r="J371" i="26"/>
  <c r="J370" i="26"/>
  <c r="J369" i="26"/>
  <c r="J368" i="26"/>
  <c r="J367" i="26"/>
  <c r="J366" i="26"/>
  <c r="J365" i="26"/>
  <c r="J364" i="26"/>
  <c r="J363" i="26"/>
  <c r="J362" i="26"/>
  <c r="J361" i="26"/>
  <c r="J360" i="26"/>
  <c r="J359" i="26"/>
  <c r="J358" i="26"/>
  <c r="J357" i="26"/>
  <c r="J356" i="26"/>
  <c r="J355" i="26"/>
  <c r="J354" i="26"/>
  <c r="J353" i="26"/>
  <c r="J352" i="26"/>
  <c r="J351" i="26"/>
  <c r="J350" i="26"/>
  <c r="J349" i="26"/>
  <c r="J348" i="26"/>
  <c r="J347" i="26"/>
  <c r="J346" i="26"/>
  <c r="J345" i="26"/>
  <c r="J344" i="26"/>
  <c r="J343" i="26"/>
  <c r="J342" i="26"/>
  <c r="J341" i="26"/>
  <c r="J340" i="26"/>
  <c r="J339" i="26"/>
  <c r="J338" i="26"/>
  <c r="J337" i="26"/>
  <c r="J336" i="26"/>
  <c r="J335" i="26"/>
  <c r="J334" i="26"/>
  <c r="J333" i="26"/>
  <c r="J332" i="26"/>
  <c r="J331" i="26"/>
  <c r="J330" i="26"/>
  <c r="J329" i="26"/>
  <c r="J328" i="26"/>
  <c r="J327" i="26"/>
  <c r="J326" i="26"/>
  <c r="J325" i="26"/>
  <c r="J324" i="26"/>
  <c r="J323" i="26"/>
  <c r="J322" i="26"/>
  <c r="J321" i="26"/>
  <c r="J320" i="26"/>
  <c r="J319" i="26"/>
  <c r="J318" i="26"/>
  <c r="J317" i="26"/>
  <c r="J316" i="26"/>
  <c r="J315" i="26"/>
  <c r="J314" i="26"/>
  <c r="J313" i="26"/>
  <c r="J312" i="26"/>
  <c r="J311" i="26"/>
  <c r="J310" i="26"/>
  <c r="J309" i="26"/>
  <c r="J308" i="26"/>
  <c r="J307" i="26"/>
  <c r="J306" i="26"/>
  <c r="J305" i="26"/>
  <c r="J304" i="26"/>
  <c r="J303" i="26"/>
  <c r="J302" i="26"/>
  <c r="J301" i="26"/>
  <c r="J300" i="26"/>
  <c r="J299" i="26"/>
  <c r="J298" i="26"/>
  <c r="J297" i="26"/>
  <c r="J296" i="26"/>
  <c r="J295" i="26"/>
  <c r="J294" i="26"/>
  <c r="J293" i="26"/>
  <c r="J292" i="26"/>
  <c r="J291" i="26"/>
  <c r="J290" i="26"/>
  <c r="J289" i="26"/>
  <c r="J288" i="26"/>
  <c r="J287" i="26"/>
  <c r="J286" i="26"/>
  <c r="J285" i="26"/>
  <c r="J284" i="26"/>
  <c r="J283" i="26"/>
  <c r="J282" i="26"/>
  <c r="J281" i="26"/>
  <c r="J280" i="26"/>
  <c r="J279" i="26"/>
  <c r="J278" i="26"/>
  <c r="J277" i="26"/>
  <c r="J276" i="26"/>
  <c r="J275" i="26"/>
  <c r="J274" i="26"/>
  <c r="J273" i="26"/>
  <c r="J272" i="26"/>
  <c r="J271" i="26"/>
  <c r="J270" i="26"/>
  <c r="J269" i="26"/>
  <c r="J268" i="26"/>
  <c r="J267" i="26"/>
  <c r="J266" i="26"/>
  <c r="J265" i="26"/>
  <c r="J264" i="26"/>
  <c r="J263" i="26"/>
  <c r="J262" i="26"/>
  <c r="J261" i="26"/>
  <c r="J260" i="26"/>
  <c r="J259" i="26"/>
  <c r="J258" i="26"/>
  <c r="J257" i="26"/>
  <c r="J256" i="26"/>
  <c r="J255" i="26"/>
  <c r="J254" i="26"/>
  <c r="J253" i="26"/>
  <c r="J252" i="26"/>
  <c r="J251" i="26"/>
  <c r="J250" i="26"/>
  <c r="J249" i="26"/>
  <c r="J248" i="26"/>
  <c r="J247" i="26"/>
  <c r="J246" i="26"/>
  <c r="J245" i="26"/>
  <c r="J244" i="26"/>
  <c r="J243" i="26"/>
  <c r="J242" i="26"/>
  <c r="J241" i="26"/>
  <c r="J240" i="26"/>
  <c r="J239" i="26"/>
  <c r="J238" i="26"/>
  <c r="J237" i="26"/>
  <c r="J236" i="26"/>
  <c r="J235" i="26"/>
  <c r="J234" i="26"/>
  <c r="J233" i="26"/>
  <c r="J232" i="26"/>
  <c r="J231" i="26"/>
  <c r="J230" i="26"/>
  <c r="J229" i="26"/>
  <c r="J228" i="26"/>
  <c r="J227" i="26"/>
  <c r="J226" i="26"/>
  <c r="J225" i="26"/>
  <c r="J224" i="26"/>
  <c r="J223" i="26"/>
  <c r="J222" i="26"/>
  <c r="J221" i="26"/>
  <c r="J220" i="26"/>
  <c r="J219" i="26"/>
  <c r="J218" i="26"/>
  <c r="J217" i="26"/>
  <c r="J216" i="26"/>
  <c r="J215" i="26"/>
  <c r="J214" i="26"/>
  <c r="J213" i="26"/>
  <c r="J212" i="26"/>
  <c r="J211" i="26"/>
  <c r="J210" i="26"/>
  <c r="J209" i="26"/>
  <c r="J208" i="26"/>
  <c r="J207" i="26"/>
  <c r="J206" i="26"/>
  <c r="J205" i="26"/>
  <c r="J204" i="26"/>
  <c r="J203" i="26"/>
  <c r="J202" i="26"/>
  <c r="J201" i="26"/>
  <c r="J200" i="26"/>
  <c r="J199" i="26"/>
  <c r="J198" i="26"/>
  <c r="J197" i="26"/>
  <c r="J196" i="26"/>
  <c r="J195" i="26"/>
  <c r="J194" i="26"/>
  <c r="J193" i="26"/>
  <c r="J192" i="26"/>
  <c r="J191" i="26"/>
  <c r="J190" i="26"/>
  <c r="J189" i="26"/>
  <c r="J188" i="26"/>
  <c r="J187" i="26"/>
  <c r="J186" i="26"/>
  <c r="J185" i="26"/>
  <c r="J184" i="26"/>
  <c r="J183" i="26"/>
  <c r="J182" i="26"/>
  <c r="J181" i="26"/>
  <c r="J180" i="26"/>
  <c r="J179" i="26"/>
  <c r="J178" i="26"/>
  <c r="J177" i="26"/>
  <c r="J176" i="26"/>
  <c r="J175" i="26"/>
  <c r="J174" i="26"/>
  <c r="J173" i="26"/>
  <c r="J172" i="26"/>
  <c r="J171" i="26"/>
  <c r="J170" i="26"/>
  <c r="J169" i="26"/>
  <c r="J168" i="26"/>
  <c r="J167" i="26"/>
  <c r="J166" i="26"/>
  <c r="J165" i="26"/>
  <c r="J164" i="26"/>
  <c r="J163" i="26"/>
  <c r="J162" i="26"/>
  <c r="J161" i="26"/>
  <c r="J160" i="26"/>
  <c r="J159" i="26"/>
  <c r="J158" i="26"/>
  <c r="J157" i="26"/>
  <c r="J156" i="26"/>
  <c r="J155" i="26"/>
  <c r="J154" i="26"/>
  <c r="J153" i="26"/>
  <c r="J152" i="26"/>
  <c r="J151" i="26"/>
  <c r="J150" i="26"/>
  <c r="J149" i="26"/>
  <c r="J148" i="26"/>
  <c r="J147" i="26"/>
  <c r="J146" i="26"/>
  <c r="J145" i="26"/>
  <c r="J144" i="26"/>
  <c r="J143" i="26"/>
  <c r="J142" i="26"/>
  <c r="J141" i="26"/>
  <c r="J140" i="26"/>
  <c r="J139" i="26"/>
  <c r="J138" i="26"/>
  <c r="J137" i="26"/>
  <c r="J136" i="26"/>
  <c r="J135" i="26"/>
  <c r="J134" i="26"/>
  <c r="J133" i="26"/>
  <c r="J132" i="26"/>
  <c r="J131" i="26"/>
  <c r="J130" i="26"/>
  <c r="J129" i="26"/>
  <c r="J128" i="26"/>
  <c r="J127" i="26"/>
  <c r="J126" i="26"/>
  <c r="J125" i="26"/>
  <c r="J124" i="26"/>
  <c r="J123" i="26"/>
  <c r="J122" i="26"/>
  <c r="J121" i="26"/>
  <c r="J120" i="26"/>
  <c r="J119" i="26"/>
  <c r="J118" i="26"/>
  <c r="J117" i="26"/>
  <c r="J116" i="26"/>
  <c r="J115" i="26"/>
  <c r="J114" i="26"/>
  <c r="J113" i="26"/>
  <c r="J112" i="26"/>
  <c r="J111" i="26"/>
  <c r="J110" i="26"/>
  <c r="J109" i="26"/>
  <c r="J108" i="26"/>
  <c r="J107" i="26"/>
  <c r="J106" i="26"/>
  <c r="J105" i="26"/>
  <c r="J104" i="26"/>
  <c r="J103" i="26"/>
  <c r="J102" i="26"/>
  <c r="J101" i="26"/>
  <c r="J100" i="26"/>
  <c r="J99" i="26"/>
  <c r="J98" i="26"/>
  <c r="J97" i="26"/>
  <c r="J96" i="26"/>
  <c r="J95" i="26"/>
  <c r="J94" i="26"/>
  <c r="J93" i="26"/>
  <c r="J92" i="26"/>
  <c r="J91" i="26"/>
  <c r="J90" i="26"/>
  <c r="J89" i="26"/>
  <c r="J88" i="26"/>
  <c r="J87" i="26"/>
  <c r="J86" i="26"/>
  <c r="J85" i="26"/>
  <c r="J84" i="26"/>
  <c r="J83" i="26"/>
  <c r="J82" i="26"/>
  <c r="J81" i="26"/>
  <c r="J80" i="26"/>
  <c r="J79" i="26"/>
  <c r="J78" i="26"/>
  <c r="J77" i="26"/>
  <c r="J76" i="26"/>
  <c r="J75" i="26"/>
  <c r="J74" i="26"/>
  <c r="J73" i="26"/>
  <c r="J72" i="26"/>
  <c r="J71" i="26"/>
  <c r="J70" i="26"/>
  <c r="J69" i="26"/>
  <c r="J68" i="26"/>
  <c r="J67" i="26"/>
  <c r="J66" i="26"/>
  <c r="J65" i="26"/>
  <c r="J64" i="26"/>
  <c r="J63" i="26"/>
  <c r="J62" i="26"/>
  <c r="J61" i="26"/>
  <c r="J60" i="26"/>
  <c r="J59" i="26"/>
  <c r="J58" i="26"/>
  <c r="J57" i="26"/>
  <c r="J56" i="26"/>
  <c r="J55" i="26"/>
  <c r="J54" i="26"/>
  <c r="J53" i="26"/>
  <c r="J52" i="26"/>
  <c r="J51" i="26"/>
  <c r="J50" i="26"/>
  <c r="J49" i="26"/>
  <c r="J48" i="26"/>
  <c r="J47" i="26"/>
  <c r="J46" i="26"/>
  <c r="J45" i="26"/>
  <c r="J44" i="26"/>
  <c r="J43" i="26"/>
  <c r="J42" i="26"/>
  <c r="J41" i="26"/>
  <c r="J40" i="26"/>
  <c r="J39" i="26"/>
  <c r="J38" i="26"/>
  <c r="J37" i="26"/>
  <c r="J36" i="26"/>
  <c r="J35" i="26"/>
  <c r="J34" i="26"/>
  <c r="J33" i="26"/>
  <c r="J32" i="26"/>
  <c r="J31" i="26"/>
  <c r="J30" i="26"/>
  <c r="J29" i="26"/>
  <c r="J28" i="26"/>
  <c r="J27" i="26"/>
  <c r="J26" i="26"/>
  <c r="J25" i="26"/>
  <c r="J24" i="26"/>
  <c r="J23" i="26"/>
  <c r="J22" i="26"/>
  <c r="J21" i="26"/>
  <c r="J20" i="26"/>
  <c r="J19" i="26"/>
  <c r="J18" i="26"/>
  <c r="J17" i="26"/>
  <c r="J16" i="26"/>
  <c r="J15" i="26"/>
  <c r="J14" i="26"/>
  <c r="J13" i="26"/>
  <c r="J12" i="26"/>
  <c r="J11" i="26"/>
  <c r="J10" i="26"/>
  <c r="J9" i="26"/>
  <c r="J8" i="26"/>
  <c r="J7" i="26"/>
  <c r="E31" i="7"/>
  <c r="J51" i="7" s="1"/>
  <c r="F1003" i="5"/>
  <c r="F995" i="5"/>
  <c r="F966" i="5"/>
  <c r="F962" i="5"/>
  <c r="F934" i="5"/>
  <c r="F914" i="5"/>
  <c r="F911" i="5"/>
  <c r="F902" i="5"/>
  <c r="F899" i="5"/>
  <c r="F890" i="5"/>
  <c r="F882" i="5"/>
  <c r="F870" i="5"/>
  <c r="F867" i="5"/>
  <c r="F866" i="5"/>
  <c r="F854" i="5"/>
  <c r="F846" i="5"/>
  <c r="F838" i="5"/>
  <c r="F835" i="5"/>
  <c r="F831" i="5"/>
  <c r="F830" i="5"/>
  <c r="F826" i="5"/>
  <c r="F819" i="5"/>
  <c r="F814" i="5"/>
  <c r="F806" i="5"/>
  <c r="F802" i="5"/>
  <c r="F794" i="5"/>
  <c r="F786" i="5"/>
  <c r="F783" i="5"/>
  <c r="F781" i="5"/>
  <c r="F779" i="5"/>
  <c r="F778" i="5"/>
  <c r="F775" i="5"/>
  <c r="F773" i="5"/>
  <c r="F770" i="5"/>
  <c r="F767" i="5"/>
  <c r="F763" i="5"/>
  <c r="F759" i="5"/>
  <c r="F755" i="5"/>
  <c r="F754" i="5"/>
  <c r="F751" i="5"/>
  <c r="F750" i="5"/>
  <c r="F747" i="5"/>
  <c r="F746" i="5"/>
  <c r="F743" i="5"/>
  <c r="F742" i="5"/>
  <c r="F739" i="5"/>
  <c r="F738" i="5"/>
  <c r="F735" i="5"/>
  <c r="F734" i="5"/>
  <c r="F731" i="5"/>
  <c r="F730" i="5"/>
  <c r="F727" i="5"/>
  <c r="F726" i="5"/>
  <c r="F723" i="5"/>
  <c r="F722" i="5"/>
  <c r="F719" i="5"/>
  <c r="F718" i="5"/>
  <c r="F715" i="5"/>
  <c r="F714" i="5"/>
  <c r="F711" i="5"/>
  <c r="F710" i="5"/>
  <c r="F694" i="5"/>
  <c r="F690" i="5"/>
  <c r="F686" i="5"/>
  <c r="F682" i="5"/>
  <c r="F678" i="5"/>
  <c r="F658" i="5"/>
  <c r="F655" i="5"/>
  <c r="F651" i="5"/>
  <c r="F650" i="5"/>
  <c r="F647" i="5"/>
  <c r="F633" i="5"/>
  <c r="F611" i="5"/>
  <c r="F607" i="5"/>
  <c r="F606" i="5"/>
  <c r="F595" i="5"/>
  <c r="F594" i="5"/>
  <c r="F589" i="5"/>
  <c r="F586" i="5"/>
  <c r="F584" i="5"/>
  <c r="F578" i="5"/>
  <c r="F575" i="5"/>
  <c r="F574" i="5"/>
  <c r="F571" i="5"/>
  <c r="F566" i="5"/>
  <c r="F565" i="5"/>
  <c r="F563" i="5"/>
  <c r="F562" i="5"/>
  <c r="F558" i="5"/>
  <c r="F557" i="5"/>
  <c r="F555" i="5"/>
  <c r="F554" i="5"/>
  <c r="F551" i="5"/>
  <c r="F550" i="5"/>
  <c r="F547" i="5"/>
  <c r="F546" i="5"/>
  <c r="F539" i="5"/>
  <c r="F538" i="5"/>
  <c r="F535" i="5"/>
  <c r="F531" i="5"/>
  <c r="F530" i="5"/>
  <c r="F523" i="5"/>
  <c r="F515" i="5"/>
  <c r="F514" i="5"/>
  <c r="F511" i="5"/>
  <c r="F507" i="5"/>
  <c r="F506" i="5"/>
  <c r="F502" i="5"/>
  <c r="F499" i="5"/>
  <c r="F498" i="5"/>
  <c r="F494" i="5"/>
  <c r="F491" i="5"/>
  <c r="F490" i="5"/>
  <c r="F483" i="5"/>
  <c r="F482" i="5"/>
  <c r="F475" i="5"/>
  <c r="F474" i="5"/>
  <c r="F467" i="5"/>
  <c r="F466" i="5"/>
  <c r="F463" i="5"/>
  <c r="F459" i="5"/>
  <c r="F458" i="5"/>
  <c r="F455" i="5"/>
  <c r="F454" i="5"/>
  <c r="F451" i="5"/>
  <c r="F450" i="5"/>
  <c r="F447" i="5"/>
  <c r="F443" i="5"/>
  <c r="F442" i="5"/>
  <c r="F439" i="5"/>
  <c r="F438" i="5"/>
  <c r="F435" i="5"/>
  <c r="F434" i="5"/>
  <c r="F431" i="5"/>
  <c r="F430" i="5"/>
  <c r="F427" i="5"/>
  <c r="F426" i="5"/>
  <c r="F423" i="5"/>
  <c r="F422" i="5"/>
  <c r="F419" i="5"/>
  <c r="F418" i="5"/>
  <c r="F415" i="5"/>
  <c r="F414" i="5"/>
  <c r="F411" i="5"/>
  <c r="F410" i="5"/>
  <c r="F407" i="5"/>
  <c r="F406" i="5"/>
  <c r="F403" i="5"/>
  <c r="F402" i="5"/>
  <c r="F399" i="5"/>
  <c r="F398" i="5"/>
  <c r="F395" i="5"/>
  <c r="F394" i="5"/>
  <c r="F391" i="5"/>
  <c r="F390" i="5"/>
  <c r="F387" i="5"/>
  <c r="F386" i="5"/>
  <c r="F383" i="5"/>
  <c r="F382" i="5"/>
  <c r="F378" i="5"/>
  <c r="F375" i="5"/>
  <c r="F371" i="5"/>
  <c r="F370" i="5"/>
  <c r="F367" i="5"/>
  <c r="F366" i="5"/>
  <c r="F363" i="5"/>
  <c r="F362" i="5"/>
  <c r="F359" i="5"/>
  <c r="F358" i="5"/>
  <c r="F355" i="5"/>
  <c r="F354" i="5"/>
  <c r="F351" i="5"/>
  <c r="F350" i="5"/>
  <c r="F347" i="5"/>
  <c r="F346" i="5"/>
  <c r="F343" i="5"/>
  <c r="F342" i="5"/>
  <c r="F339" i="5"/>
  <c r="F335" i="5"/>
  <c r="F334" i="5"/>
  <c r="F331" i="5"/>
  <c r="F330" i="5"/>
  <c r="F327" i="5"/>
  <c r="F323" i="5"/>
  <c r="F319" i="5"/>
  <c r="F318" i="5"/>
  <c r="F315" i="5"/>
  <c r="F311" i="5"/>
  <c r="F307" i="5"/>
  <c r="F303" i="5"/>
  <c r="F299" i="5"/>
  <c r="F298" i="5"/>
  <c r="F295" i="5"/>
  <c r="F294" i="5"/>
  <c r="F291" i="5"/>
  <c r="F282" i="5"/>
  <c r="F279" i="5"/>
  <c r="F275" i="5"/>
  <c r="F259" i="5"/>
  <c r="F250" i="5"/>
  <c r="F231" i="5"/>
  <c r="F199" i="5"/>
  <c r="F195" i="5"/>
  <c r="F187" i="5"/>
  <c r="F183" i="5"/>
  <c r="F167" i="5"/>
  <c r="F163" i="5"/>
  <c r="F159" i="5"/>
  <c r="F151" i="5"/>
  <c r="F147" i="5"/>
  <c r="F135" i="5"/>
  <c r="F127" i="5"/>
  <c r="F115" i="5"/>
  <c r="F111" i="5"/>
  <c r="G3007" i="14"/>
  <c r="G3006" i="14"/>
  <c r="G3005" i="14"/>
  <c r="G3004" i="14"/>
  <c r="G3003" i="14"/>
  <c r="G2998" i="14"/>
  <c r="G2995" i="14"/>
  <c r="G2994" i="14"/>
  <c r="G2993" i="14"/>
  <c r="G2992" i="14"/>
  <c r="G2991" i="14"/>
  <c r="G2986" i="14"/>
  <c r="G2983" i="14"/>
  <c r="G2982" i="14"/>
  <c r="G2981" i="14"/>
  <c r="G2980" i="14"/>
  <c r="G2979" i="14"/>
  <c r="G2974" i="14"/>
  <c r="G2971" i="14"/>
  <c r="G2970" i="14"/>
  <c r="G2969" i="14"/>
  <c r="G2968" i="14"/>
  <c r="G2967" i="14"/>
  <c r="G2962" i="14"/>
  <c r="G2959" i="14"/>
  <c r="G2958" i="14"/>
  <c r="G2957" i="14"/>
  <c r="G2956" i="14"/>
  <c r="G2955" i="14"/>
  <c r="G2950" i="14"/>
  <c r="G2947" i="14"/>
  <c r="G2946" i="14"/>
  <c r="G2945" i="14"/>
  <c r="G2944" i="14"/>
  <c r="G2943" i="14"/>
  <c r="G2938" i="14"/>
  <c r="G2935" i="14"/>
  <c r="G2934" i="14"/>
  <c r="G2933" i="14"/>
  <c r="G2932" i="14"/>
  <c r="G2931" i="14"/>
  <c r="G2926" i="14"/>
  <c r="G2923" i="14"/>
  <c r="G2922" i="14"/>
  <c r="G2921" i="14"/>
  <c r="G2920" i="14"/>
  <c r="G2919" i="14"/>
  <c r="G2914" i="14"/>
  <c r="G2911" i="14"/>
  <c r="G2910" i="14"/>
  <c r="G2909" i="14"/>
  <c r="G2908" i="14"/>
  <c r="G2907" i="14"/>
  <c r="G2902" i="14"/>
  <c r="G2899" i="14"/>
  <c r="G2898" i="14"/>
  <c r="G2897" i="14"/>
  <c r="G2896" i="14"/>
  <c r="G2895" i="14"/>
  <c r="G2890" i="14"/>
  <c r="G2887" i="14"/>
  <c r="G2886" i="14"/>
  <c r="G2885" i="14"/>
  <c r="G2884" i="14"/>
  <c r="G2883" i="14"/>
  <c r="G2878" i="14"/>
  <c r="G2875" i="14"/>
  <c r="G2874" i="14"/>
  <c r="G2873" i="14"/>
  <c r="G2872" i="14"/>
  <c r="G2871" i="14"/>
  <c r="G2866" i="14"/>
  <c r="G2863" i="14"/>
  <c r="G2862" i="14"/>
  <c r="G2861" i="14"/>
  <c r="G2860" i="14"/>
  <c r="G2859" i="14"/>
  <c r="G2854" i="14"/>
  <c r="G2851" i="14"/>
  <c r="G2850" i="14"/>
  <c r="G2849" i="14"/>
  <c r="G2848" i="14"/>
  <c r="G2847" i="14"/>
  <c r="G2842" i="14"/>
  <c r="G2839" i="14"/>
  <c r="G2838" i="14"/>
  <c r="G2837" i="14"/>
  <c r="G2836" i="14"/>
  <c r="G2835" i="14"/>
  <c r="G2830" i="14"/>
  <c r="G2827" i="14"/>
  <c r="G2826" i="14"/>
  <c r="G2825" i="14"/>
  <c r="G2824" i="14"/>
  <c r="G2823" i="14"/>
  <c r="G2818" i="14"/>
  <c r="G2815" i="14"/>
  <c r="G2814" i="14"/>
  <c r="G2813" i="14"/>
  <c r="G2812" i="14"/>
  <c r="G2811" i="14"/>
  <c r="G2806" i="14"/>
  <c r="G2803" i="14"/>
  <c r="G2802" i="14"/>
  <c r="G2801" i="14"/>
  <c r="G2800" i="14"/>
  <c r="G2799" i="14"/>
  <c r="G2794" i="14"/>
  <c r="G2791" i="14"/>
  <c r="G2790" i="14"/>
  <c r="G2789" i="14"/>
  <c r="G2788" i="14"/>
  <c r="G2787" i="14"/>
  <c r="G2782" i="14"/>
  <c r="G2779" i="14"/>
  <c r="G2778" i="14"/>
  <c r="G2777" i="14"/>
  <c r="G2776" i="14"/>
  <c r="G2775" i="14"/>
  <c r="G2770" i="14"/>
  <c r="G2767" i="14"/>
  <c r="G2766" i="14"/>
  <c r="G2765" i="14"/>
  <c r="G2764" i="14"/>
  <c r="G2763" i="14"/>
  <c r="G2758" i="14"/>
  <c r="G2755" i="14"/>
  <c r="G2754" i="14"/>
  <c r="G2753" i="14"/>
  <c r="G2752" i="14"/>
  <c r="G2751" i="14"/>
  <c r="G2746" i="14"/>
  <c r="G2743" i="14"/>
  <c r="G2742" i="14"/>
  <c r="G2741" i="14"/>
  <c r="G2740" i="14"/>
  <c r="G2739" i="14"/>
  <c r="G2734" i="14"/>
  <c r="G2731" i="14"/>
  <c r="G2730" i="14"/>
  <c r="G2729" i="14"/>
  <c r="G2728" i="14"/>
  <c r="G2727" i="14"/>
  <c r="G2722" i="14"/>
  <c r="G2719" i="14"/>
  <c r="G2718" i="14"/>
  <c r="G2717" i="14"/>
  <c r="G2716" i="14"/>
  <c r="G2715" i="14"/>
  <c r="G2710" i="14"/>
  <c r="G2707" i="14"/>
  <c r="G2706" i="14"/>
  <c r="G2705" i="14"/>
  <c r="G2704" i="14"/>
  <c r="G2703" i="14"/>
  <c r="G2698" i="14"/>
  <c r="G2695" i="14"/>
  <c r="G2694" i="14"/>
  <c r="G2693" i="14"/>
  <c r="G2692" i="14"/>
  <c r="G2691" i="14"/>
  <c r="G2686" i="14"/>
  <c r="G2683" i="14"/>
  <c r="G2682" i="14"/>
  <c r="G2681" i="14"/>
  <c r="G2680" i="14"/>
  <c r="G2679" i="14"/>
  <c r="G2674" i="14"/>
  <c r="G2671" i="14"/>
  <c r="G2670" i="14"/>
  <c r="G2669" i="14"/>
  <c r="G2668" i="14"/>
  <c r="G2667" i="14"/>
  <c r="G2662" i="14"/>
  <c r="G2659" i="14"/>
  <c r="G2658" i="14"/>
  <c r="G2657" i="14"/>
  <c r="G2656" i="14"/>
  <c r="G2655" i="14"/>
  <c r="G2650" i="14"/>
  <c r="G2647" i="14"/>
  <c r="G2646" i="14"/>
  <c r="G2645" i="14"/>
  <c r="G2644" i="14"/>
  <c r="G2643" i="14"/>
  <c r="G2638" i="14"/>
  <c r="G2635" i="14"/>
  <c r="G2634" i="14"/>
  <c r="G2633" i="14"/>
  <c r="G2632" i="14"/>
  <c r="G2631" i="14"/>
  <c r="G2626" i="14"/>
  <c r="G2623" i="14"/>
  <c r="G2622" i="14"/>
  <c r="G2621" i="14"/>
  <c r="G2620" i="14"/>
  <c r="G2619" i="14"/>
  <c r="G2614" i="14"/>
  <c r="G2611" i="14"/>
  <c r="G2610" i="14"/>
  <c r="G2609" i="14"/>
  <c r="G2608" i="14"/>
  <c r="G2607" i="14"/>
  <c r="G2602" i="14"/>
  <c r="G2599" i="14"/>
  <c r="G2598" i="14"/>
  <c r="G2597" i="14"/>
  <c r="G2596" i="14"/>
  <c r="G2595" i="14"/>
  <c r="G2590" i="14"/>
  <c r="G2587" i="14"/>
  <c r="G2586" i="14"/>
  <c r="G2585" i="14"/>
  <c r="G2584" i="14"/>
  <c r="G2583" i="14"/>
  <c r="G2578" i="14"/>
  <c r="G2575" i="14"/>
  <c r="G2574" i="14"/>
  <c r="G2573" i="14"/>
  <c r="G2572" i="14"/>
  <c r="G2571" i="14"/>
  <c r="G2566" i="14"/>
  <c r="G2563" i="14"/>
  <c r="G2562" i="14"/>
  <c r="G2561" i="14"/>
  <c r="G2560" i="14"/>
  <c r="G2559" i="14"/>
  <c r="G2554" i="14"/>
  <c r="G2551" i="14"/>
  <c r="G2550" i="14"/>
  <c r="G2549" i="14"/>
  <c r="G2548" i="14"/>
  <c r="G2547" i="14"/>
  <c r="G2542" i="14"/>
  <c r="G2539" i="14"/>
  <c r="G2538" i="14"/>
  <c r="G2537" i="14"/>
  <c r="G2536" i="14"/>
  <c r="G2535" i="14"/>
  <c r="G2530" i="14"/>
  <c r="G2527" i="14"/>
  <c r="G2526" i="14"/>
  <c r="G2525" i="14"/>
  <c r="G2524" i="14"/>
  <c r="G2523" i="14"/>
  <c r="G2518" i="14"/>
  <c r="G2515" i="14"/>
  <c r="G2514" i="14"/>
  <c r="G2513" i="14"/>
  <c r="G2512" i="14"/>
  <c r="G2511" i="14"/>
  <c r="G2506" i="14"/>
  <c r="G2503" i="14"/>
  <c r="G2502" i="14"/>
  <c r="G2501" i="14"/>
  <c r="G2500" i="14"/>
  <c r="G2499" i="14"/>
  <c r="G2494" i="14"/>
  <c r="G2491" i="14"/>
  <c r="G2490" i="14"/>
  <c r="G2489" i="14"/>
  <c r="G2488" i="14"/>
  <c r="G2487" i="14"/>
  <c r="G2482" i="14"/>
  <c r="G2479" i="14"/>
  <c r="G2478" i="14"/>
  <c r="G2477" i="14"/>
  <c r="G2476" i="14"/>
  <c r="G2475" i="14"/>
  <c r="G2470" i="14"/>
  <c r="G2467" i="14"/>
  <c r="G2466" i="14"/>
  <c r="G2465" i="14"/>
  <c r="G2464" i="14"/>
  <c r="G2463" i="14"/>
  <c r="G2458" i="14"/>
  <c r="G2455" i="14"/>
  <c r="G2454" i="14"/>
  <c r="G2453" i="14"/>
  <c r="G2452" i="14"/>
  <c r="G2451" i="14"/>
  <c r="G2446" i="14"/>
  <c r="G2443" i="14"/>
  <c r="G2442" i="14"/>
  <c r="G2441" i="14"/>
  <c r="G2440" i="14"/>
  <c r="G2439" i="14"/>
  <c r="G2434" i="14"/>
  <c r="G2431" i="14"/>
  <c r="G2430" i="14"/>
  <c r="G2429" i="14"/>
  <c r="G2428" i="14"/>
  <c r="G2427" i="14"/>
  <c r="G2422" i="14"/>
  <c r="G2419" i="14"/>
  <c r="G2418" i="14"/>
  <c r="G2417" i="14"/>
  <c r="G2416" i="14"/>
  <c r="G2415" i="14"/>
  <c r="G2410" i="14"/>
  <c r="G2407" i="14"/>
  <c r="G2406" i="14"/>
  <c r="G2405" i="14"/>
  <c r="G2404" i="14"/>
  <c r="G2403" i="14"/>
  <c r="G2398" i="14"/>
  <c r="G2395" i="14"/>
  <c r="G2394" i="14"/>
  <c r="G2393" i="14"/>
  <c r="G2392" i="14"/>
  <c r="G2391" i="14"/>
  <c r="G2386" i="14"/>
  <c r="G2383" i="14"/>
  <c r="G2382" i="14"/>
  <c r="G2381" i="14"/>
  <c r="G2380" i="14"/>
  <c r="G2379" i="14"/>
  <c r="G2374" i="14"/>
  <c r="G2371" i="14"/>
  <c r="G2370" i="14"/>
  <c r="G2369" i="14"/>
  <c r="G2368" i="14"/>
  <c r="G2367" i="14"/>
  <c r="G2362" i="14"/>
  <c r="G2359" i="14"/>
  <c r="G2358" i="14"/>
  <c r="G2357" i="14"/>
  <c r="G2356" i="14"/>
  <c r="G2355" i="14"/>
  <c r="G2350" i="14"/>
  <c r="G2347" i="14"/>
  <c r="G2346" i="14"/>
  <c r="G2345" i="14"/>
  <c r="G2344" i="14"/>
  <c r="G2343" i="14"/>
  <c r="G2338" i="14"/>
  <c r="G2335" i="14"/>
  <c r="G2334" i="14"/>
  <c r="G2333" i="14"/>
  <c r="G2332" i="14"/>
  <c r="G2331" i="14"/>
  <c r="G2326" i="14"/>
  <c r="G2323" i="14"/>
  <c r="G2322" i="14"/>
  <c r="G2321" i="14"/>
  <c r="G2320" i="14"/>
  <c r="G2319" i="14"/>
  <c r="G2314" i="14"/>
  <c r="G2311" i="14"/>
  <c r="G2310" i="14"/>
  <c r="G2309" i="14"/>
  <c r="G2308" i="14"/>
  <c r="G2307" i="14"/>
  <c r="G2302" i="14"/>
  <c r="G2299" i="14"/>
  <c r="G2298" i="14"/>
  <c r="G2297" i="14"/>
  <c r="G2296" i="14"/>
  <c r="G2295" i="14"/>
  <c r="G2290" i="14"/>
  <c r="G2287" i="14"/>
  <c r="G2286" i="14"/>
  <c r="G2285" i="14"/>
  <c r="G2284" i="14"/>
  <c r="G2283" i="14"/>
  <c r="G2278" i="14"/>
  <c r="G2275" i="14"/>
  <c r="G2274" i="14"/>
  <c r="G2273" i="14"/>
  <c r="G2272" i="14"/>
  <c r="G2271" i="14"/>
  <c r="G2266" i="14"/>
  <c r="G2263" i="14"/>
  <c r="G2262" i="14"/>
  <c r="G2261" i="14"/>
  <c r="G2260" i="14"/>
  <c r="G2259" i="14"/>
  <c r="G2254" i="14"/>
  <c r="G2251" i="14"/>
  <c r="G2250" i="14"/>
  <c r="G2249" i="14"/>
  <c r="G2248" i="14"/>
  <c r="G2247" i="14"/>
  <c r="G2242" i="14"/>
  <c r="G2239" i="14"/>
  <c r="G2238" i="14"/>
  <c r="G2237" i="14"/>
  <c r="G2236" i="14"/>
  <c r="G2235" i="14"/>
  <c r="G2230" i="14"/>
  <c r="G2227" i="14"/>
  <c r="G2226" i="14"/>
  <c r="G2225" i="14"/>
  <c r="G2224" i="14"/>
  <c r="G2223" i="14"/>
  <c r="G2218" i="14"/>
  <c r="G2215" i="14"/>
  <c r="G2214" i="14"/>
  <c r="G2213" i="14"/>
  <c r="G2212" i="14"/>
  <c r="G2211" i="14"/>
  <c r="G2206" i="14"/>
  <c r="G2203" i="14"/>
  <c r="G2202" i="14"/>
  <c r="G2201" i="14"/>
  <c r="G2200" i="14"/>
  <c r="G2199" i="14"/>
  <c r="G2194" i="14"/>
  <c r="G2191" i="14"/>
  <c r="G2190" i="14"/>
  <c r="G2189" i="14"/>
  <c r="G2188" i="14"/>
  <c r="G2187" i="14"/>
  <c r="G2182" i="14"/>
  <c r="G2179" i="14"/>
  <c r="G2178" i="14"/>
  <c r="G2177" i="14"/>
  <c r="G2176" i="14"/>
  <c r="G2175" i="14"/>
  <c r="G2170" i="14"/>
  <c r="G2167" i="14"/>
  <c r="G2166" i="14"/>
  <c r="G2165" i="14"/>
  <c r="G2164" i="14"/>
  <c r="G2163" i="14"/>
  <c r="G2158" i="14"/>
  <c r="G2155" i="14"/>
  <c r="G2154" i="14"/>
  <c r="G2153" i="14"/>
  <c r="G2152" i="14"/>
  <c r="G2151" i="14"/>
  <c r="G2146" i="14"/>
  <c r="G2143" i="14"/>
  <c r="G2142" i="14"/>
  <c r="G2141" i="14"/>
  <c r="G2140" i="14"/>
  <c r="G2139" i="14"/>
  <c r="G2134" i="14"/>
  <c r="G2131" i="14"/>
  <c r="G2130" i="14"/>
  <c r="G2129" i="14"/>
  <c r="G2128" i="14"/>
  <c r="G2127" i="14"/>
  <c r="G2122" i="14"/>
  <c r="G2119" i="14"/>
  <c r="G2118" i="14"/>
  <c r="G2117" i="14"/>
  <c r="G2116" i="14"/>
  <c r="G2115" i="14"/>
  <c r="G2110" i="14"/>
  <c r="G2107" i="14"/>
  <c r="G2106" i="14"/>
  <c r="G2105" i="14"/>
  <c r="G2104" i="14"/>
  <c r="G2103" i="14"/>
  <c r="G2098" i="14"/>
  <c r="G2095" i="14"/>
  <c r="G2094" i="14"/>
  <c r="G2093" i="14"/>
  <c r="G2092" i="14"/>
  <c r="G2091" i="14"/>
  <c r="G2086" i="14"/>
  <c r="G2083" i="14"/>
  <c r="G2082" i="14"/>
  <c r="G2081" i="14"/>
  <c r="G2080" i="14"/>
  <c r="G2079" i="14"/>
  <c r="G2074" i="14"/>
  <c r="G2071" i="14"/>
  <c r="G2070" i="14"/>
  <c r="G2069" i="14"/>
  <c r="G2068" i="14"/>
  <c r="G2067" i="14"/>
  <c r="G2062" i="14"/>
  <c r="G2059" i="14"/>
  <c r="G2058" i="14"/>
  <c r="G2057" i="14"/>
  <c r="G2056" i="14"/>
  <c r="G2055" i="14"/>
  <c r="G2050" i="14"/>
  <c r="G2047" i="14"/>
  <c r="G2046" i="14"/>
  <c r="G2045" i="14"/>
  <c r="G2044" i="14"/>
  <c r="G2043" i="14"/>
  <c r="G2038" i="14"/>
  <c r="G2035" i="14"/>
  <c r="G2034" i="14"/>
  <c r="G2033" i="14"/>
  <c r="G2032" i="14"/>
  <c r="G2031" i="14"/>
  <c r="G2026" i="14"/>
  <c r="G2023" i="14"/>
  <c r="G2022" i="14"/>
  <c r="G2021" i="14"/>
  <c r="G2020" i="14"/>
  <c r="G2019" i="14"/>
  <c r="G2014" i="14"/>
  <c r="G2011" i="14"/>
  <c r="G2010" i="14"/>
  <c r="G2009" i="14"/>
  <c r="G2008" i="14"/>
  <c r="G2007" i="14"/>
  <c r="G2002" i="14"/>
  <c r="G1999" i="14"/>
  <c r="G1998" i="14"/>
  <c r="G1997" i="14"/>
  <c r="G1996" i="14"/>
  <c r="G1995" i="14"/>
  <c r="G1990" i="14"/>
  <c r="G1987" i="14"/>
  <c r="G1986" i="14"/>
  <c r="G1985" i="14"/>
  <c r="G1984" i="14"/>
  <c r="G1983" i="14"/>
  <c r="G1978" i="14"/>
  <c r="G1975" i="14"/>
  <c r="G1974" i="14"/>
  <c r="G1973" i="14"/>
  <c r="G1972" i="14"/>
  <c r="G1971" i="14"/>
  <c r="G1966" i="14"/>
  <c r="G1963" i="14"/>
  <c r="G1962" i="14"/>
  <c r="G1961" i="14"/>
  <c r="G1960" i="14"/>
  <c r="G1959" i="14"/>
  <c r="G1954" i="14"/>
  <c r="G1951" i="14"/>
  <c r="G1950" i="14"/>
  <c r="G1949" i="14"/>
  <c r="G1948" i="14"/>
  <c r="G1947" i="14"/>
  <c r="G1942" i="14"/>
  <c r="G1939" i="14"/>
  <c r="G1938" i="14"/>
  <c r="G1937" i="14"/>
  <c r="G1936" i="14"/>
  <c r="G1935" i="14"/>
  <c r="G1930" i="14"/>
  <c r="G1927" i="14"/>
  <c r="G1926" i="14"/>
  <c r="G1925" i="14"/>
  <c r="G1924" i="14"/>
  <c r="G1923" i="14"/>
  <c r="G1918" i="14"/>
  <c r="G1915" i="14"/>
  <c r="G1914" i="14"/>
  <c r="G1913" i="14"/>
  <c r="G1912" i="14"/>
  <c r="G1911" i="14"/>
  <c r="G1906" i="14"/>
  <c r="G1903" i="14"/>
  <c r="G1902" i="14"/>
  <c r="G1901" i="14"/>
  <c r="G1900" i="14"/>
  <c r="G1899" i="14"/>
  <c r="G1894" i="14"/>
  <c r="G1891" i="14"/>
  <c r="G1890" i="14"/>
  <c r="G1889" i="14"/>
  <c r="G1888" i="14"/>
  <c r="G1887" i="14"/>
  <c r="G1882" i="14"/>
  <c r="G1879" i="14"/>
  <c r="G1878" i="14"/>
  <c r="G1877" i="14"/>
  <c r="G1876" i="14"/>
  <c r="G1875" i="14"/>
  <c r="G1870" i="14"/>
  <c r="G1867" i="14"/>
  <c r="G1866" i="14"/>
  <c r="G1865" i="14"/>
  <c r="G1864" i="14"/>
  <c r="G1863" i="14"/>
  <c r="G1858" i="14"/>
  <c r="G1855" i="14"/>
  <c r="G1854" i="14"/>
  <c r="G1853" i="14"/>
  <c r="G1852" i="14"/>
  <c r="G1851" i="14"/>
  <c r="G1846" i="14"/>
  <c r="G1843" i="14"/>
  <c r="G1842" i="14"/>
  <c r="G1841" i="14"/>
  <c r="G1840" i="14"/>
  <c r="G1839" i="14"/>
  <c r="G1834" i="14"/>
  <c r="G1831" i="14"/>
  <c r="G1830" i="14"/>
  <c r="G1829" i="14"/>
  <c r="G1828" i="14"/>
  <c r="G1827" i="14"/>
  <c r="G1822" i="14"/>
  <c r="G1819" i="14"/>
  <c r="G1818" i="14"/>
  <c r="G1817" i="14"/>
  <c r="G1816" i="14"/>
  <c r="G1815" i="14"/>
  <c r="G1810" i="14"/>
  <c r="G1807" i="14"/>
  <c r="G1806" i="14"/>
  <c r="G1805" i="14"/>
  <c r="G1804" i="14"/>
  <c r="G1803" i="14"/>
  <c r="G1798" i="14"/>
  <c r="G1795" i="14"/>
  <c r="G1794" i="14"/>
  <c r="G1793" i="14"/>
  <c r="G1792" i="14"/>
  <c r="G1791" i="14"/>
  <c r="G1786" i="14"/>
  <c r="G1783" i="14"/>
  <c r="G1782" i="14"/>
  <c r="G1781" i="14"/>
  <c r="G1780" i="14"/>
  <c r="G1779" i="14"/>
  <c r="G1774" i="14"/>
  <c r="G1771" i="14"/>
  <c r="G1770" i="14"/>
  <c r="G1769" i="14"/>
  <c r="G1768" i="14"/>
  <c r="G1767" i="14"/>
  <c r="G1762" i="14"/>
  <c r="G1759" i="14"/>
  <c r="G1758" i="14"/>
  <c r="G1757" i="14"/>
  <c r="G1756" i="14"/>
  <c r="G1755" i="14"/>
  <c r="G1750" i="14"/>
  <c r="G1747" i="14"/>
  <c r="G1746" i="14"/>
  <c r="G1745" i="14"/>
  <c r="G1744" i="14"/>
  <c r="G1743" i="14"/>
  <c r="G1738" i="14"/>
  <c r="G1735" i="14"/>
  <c r="G1734" i="14"/>
  <c r="G1733" i="14"/>
  <c r="G1732" i="14"/>
  <c r="G1731" i="14"/>
  <c r="G1726" i="14"/>
  <c r="G1723" i="14"/>
  <c r="G1722" i="14"/>
  <c r="G1721" i="14"/>
  <c r="G1720" i="14"/>
  <c r="G1719" i="14"/>
  <c r="G1714" i="14"/>
  <c r="G1711" i="14"/>
  <c r="G1710" i="14"/>
  <c r="G1709" i="14"/>
  <c r="G1708" i="14"/>
  <c r="G1707" i="14"/>
  <c r="G1702" i="14"/>
  <c r="G1699" i="14"/>
  <c r="G1698" i="14"/>
  <c r="G1697" i="14"/>
  <c r="G1696" i="14"/>
  <c r="G1695" i="14"/>
  <c r="G1690" i="14"/>
  <c r="G1687" i="14"/>
  <c r="G1686" i="14"/>
  <c r="G1685" i="14"/>
  <c r="G1684" i="14"/>
  <c r="G1683" i="14"/>
  <c r="G1678" i="14"/>
  <c r="G1675" i="14"/>
  <c r="G1674" i="14"/>
  <c r="G1673" i="14"/>
  <c r="G1672" i="14"/>
  <c r="G1671" i="14"/>
  <c r="G1666" i="14"/>
  <c r="G1663" i="14"/>
  <c r="G1662" i="14"/>
  <c r="G1661" i="14"/>
  <c r="G1660" i="14"/>
  <c r="G1659" i="14"/>
  <c r="G1654" i="14"/>
  <c r="G1651" i="14"/>
  <c r="G1650" i="14"/>
  <c r="G1649" i="14"/>
  <c r="G1648" i="14"/>
  <c r="G1647" i="14"/>
  <c r="G1642" i="14"/>
  <c r="G1639" i="14"/>
  <c r="G1638" i="14"/>
  <c r="G1637" i="14"/>
  <c r="G1636" i="14"/>
  <c r="G1635" i="14"/>
  <c r="G1630" i="14"/>
  <c r="G1627" i="14"/>
  <c r="G1626" i="14"/>
  <c r="G1625" i="14"/>
  <c r="G1624" i="14"/>
  <c r="G1623" i="14"/>
  <c r="G1618" i="14"/>
  <c r="G1615" i="14"/>
  <c r="G1614" i="14"/>
  <c r="G1613" i="14"/>
  <c r="G1612" i="14"/>
  <c r="G1611" i="14"/>
  <c r="G1606" i="14"/>
  <c r="G1603" i="14"/>
  <c r="G1602" i="14"/>
  <c r="G1601" i="14"/>
  <c r="G1600" i="14"/>
  <c r="G1599" i="14"/>
  <c r="G1594" i="14"/>
  <c r="G1591" i="14"/>
  <c r="G1590" i="14"/>
  <c r="G1589" i="14"/>
  <c r="G1588" i="14"/>
  <c r="G1587" i="14"/>
  <c r="G1582" i="14"/>
  <c r="G1579" i="14"/>
  <c r="G1578" i="14"/>
  <c r="G1577" i="14"/>
  <c r="G1576" i="14"/>
  <c r="G1575" i="14"/>
  <c r="G1570" i="14"/>
  <c r="G1567" i="14"/>
  <c r="G1566" i="14"/>
  <c r="G1565" i="14"/>
  <c r="G1564" i="14"/>
  <c r="G1563" i="14"/>
  <c r="G1558" i="14"/>
  <c r="G1555" i="14"/>
  <c r="G1554" i="14"/>
  <c r="G1553" i="14"/>
  <c r="G1552" i="14"/>
  <c r="G1551" i="14"/>
  <c r="G1546" i="14"/>
  <c r="G1543" i="14"/>
  <c r="G1542" i="14"/>
  <c r="G1541" i="14"/>
  <c r="G1540" i="14"/>
  <c r="G1539" i="14"/>
  <c r="G1534" i="14"/>
  <c r="G1531" i="14"/>
  <c r="G1530" i="14"/>
  <c r="G1529" i="14"/>
  <c r="G1528" i="14"/>
  <c r="G1527" i="14"/>
  <c r="G1522" i="14"/>
  <c r="G1519" i="14"/>
  <c r="G1518" i="14"/>
  <c r="G1517" i="14"/>
  <c r="G1516" i="14"/>
  <c r="G1515" i="14"/>
  <c r="G1510" i="14"/>
  <c r="G1507" i="14"/>
  <c r="G1506" i="14"/>
  <c r="G1505" i="14"/>
  <c r="G1504" i="14"/>
  <c r="G1503" i="14"/>
  <c r="G1498" i="14"/>
  <c r="G1495" i="14"/>
  <c r="G1494" i="14"/>
  <c r="G1493" i="14"/>
  <c r="G1492" i="14"/>
  <c r="G1491" i="14"/>
  <c r="G1486" i="14"/>
  <c r="G1483" i="14"/>
  <c r="G1482" i="14"/>
  <c r="G1481" i="14"/>
  <c r="G1480" i="14"/>
  <c r="G1479" i="14"/>
  <c r="G1474" i="14"/>
  <c r="G1471" i="14"/>
  <c r="G1470" i="14"/>
  <c r="G1469" i="14"/>
  <c r="G1468" i="14"/>
  <c r="G1467" i="14"/>
  <c r="G1462" i="14"/>
  <c r="G1459" i="14"/>
  <c r="G1458" i="14"/>
  <c r="G1457" i="14"/>
  <c r="G1456" i="14"/>
  <c r="G1455" i="14"/>
  <c r="G1450" i="14"/>
  <c r="G1447" i="14"/>
  <c r="G1446" i="14"/>
  <c r="G1445" i="14"/>
  <c r="G1444" i="14"/>
  <c r="G1443" i="14"/>
  <c r="G1438" i="14"/>
  <c r="G1435" i="14"/>
  <c r="G1434" i="14"/>
  <c r="G1433" i="14"/>
  <c r="G1432" i="14"/>
  <c r="G1431" i="14"/>
  <c r="G1426" i="14"/>
  <c r="G1423" i="14"/>
  <c r="G1422" i="14"/>
  <c r="G1421" i="14"/>
  <c r="G1420" i="14"/>
  <c r="G1419" i="14"/>
  <c r="G1414" i="14"/>
  <c r="G1411" i="14"/>
  <c r="G1410" i="14"/>
  <c r="G1409" i="14"/>
  <c r="G1408" i="14"/>
  <c r="G1407" i="14"/>
  <c r="G1402" i="14"/>
  <c r="G1399" i="14"/>
  <c r="G1398" i="14"/>
  <c r="G1397" i="14"/>
  <c r="G1396" i="14"/>
  <c r="G1395" i="14"/>
  <c r="G1390" i="14"/>
  <c r="G1387" i="14"/>
  <c r="G1386" i="14"/>
  <c r="G1385" i="14"/>
  <c r="G1384" i="14"/>
  <c r="G1383" i="14"/>
  <c r="G1378" i="14"/>
  <c r="G1375" i="14"/>
  <c r="G1374" i="14"/>
  <c r="G1373" i="14"/>
  <c r="G1372" i="14"/>
  <c r="G1371" i="14"/>
  <c r="G1366" i="14"/>
  <c r="G1363" i="14"/>
  <c r="G1362" i="14"/>
  <c r="G1361" i="14"/>
  <c r="G1360" i="14"/>
  <c r="G1359" i="14"/>
  <c r="G1354" i="14"/>
  <c r="G1351" i="14"/>
  <c r="G1350" i="14"/>
  <c r="G1349" i="14"/>
  <c r="G1348" i="14"/>
  <c r="G1347" i="14"/>
  <c r="G1342" i="14"/>
  <c r="G1339" i="14"/>
  <c r="G1338" i="14"/>
  <c r="G1337" i="14"/>
  <c r="G1336" i="14"/>
  <c r="G1335" i="14"/>
  <c r="G1330" i="14"/>
  <c r="G1327" i="14"/>
  <c r="G1326" i="14"/>
  <c r="G1325" i="14"/>
  <c r="G1324" i="14"/>
  <c r="G1323" i="14"/>
  <c r="G1318" i="14"/>
  <c r="G1315" i="14"/>
  <c r="G1314" i="14"/>
  <c r="G1313" i="14"/>
  <c r="G1312" i="14"/>
  <c r="G1311" i="14"/>
  <c r="G1306" i="14"/>
  <c r="G1303" i="14"/>
  <c r="G1302" i="14"/>
  <c r="G1301" i="14"/>
  <c r="G1300" i="14"/>
  <c r="G1299" i="14"/>
  <c r="G1294" i="14"/>
  <c r="G1291" i="14"/>
  <c r="G1290" i="14"/>
  <c r="G1289" i="14"/>
  <c r="G1288" i="14"/>
  <c r="G1287" i="14"/>
  <c r="G1282" i="14"/>
  <c r="G1279" i="14"/>
  <c r="G1278" i="14"/>
  <c r="G1277" i="14"/>
  <c r="G1276" i="14"/>
  <c r="G1275" i="14"/>
  <c r="G1270" i="14"/>
  <c r="G1267" i="14"/>
  <c r="G1266" i="14"/>
  <c r="G1265" i="14"/>
  <c r="G1264" i="14"/>
  <c r="G1263" i="14"/>
  <c r="G1258" i="14"/>
  <c r="G1255" i="14"/>
  <c r="G1254" i="14"/>
  <c r="G1253" i="14"/>
  <c r="G1252" i="14"/>
  <c r="G1251" i="14"/>
  <c r="G1246" i="14"/>
  <c r="G1243" i="14"/>
  <c r="G1242" i="14"/>
  <c r="G1241" i="14"/>
  <c r="G1240" i="14"/>
  <c r="G1239" i="14"/>
  <c r="G1234" i="14"/>
  <c r="G1231" i="14"/>
  <c r="G1230" i="14"/>
  <c r="G1229" i="14"/>
  <c r="G1228" i="14"/>
  <c r="G1227" i="14"/>
  <c r="G1222" i="14"/>
  <c r="G1219" i="14"/>
  <c r="G1218" i="14"/>
  <c r="G1217" i="14"/>
  <c r="G1216" i="14"/>
  <c r="G1215" i="14"/>
  <c r="G1210" i="14"/>
  <c r="G1207" i="14"/>
  <c r="G1206" i="14"/>
  <c r="G1205" i="14"/>
  <c r="G1204" i="14"/>
  <c r="G1203" i="14"/>
  <c r="G1198" i="14"/>
  <c r="G1195" i="14"/>
  <c r="G1194" i="14"/>
  <c r="G1193" i="14"/>
  <c r="G1192" i="14"/>
  <c r="G1191" i="14"/>
  <c r="G1186" i="14"/>
  <c r="G1183" i="14"/>
  <c r="G1182" i="14"/>
  <c r="G1181" i="14"/>
  <c r="G1180" i="14"/>
  <c r="G1179" i="14"/>
  <c r="G1174" i="14"/>
  <c r="G1171" i="14"/>
  <c r="G1170" i="14"/>
  <c r="G1169" i="14"/>
  <c r="G1168" i="14"/>
  <c r="G1167" i="14"/>
  <c r="G1162" i="14"/>
  <c r="G1159" i="14"/>
  <c r="G1158" i="14"/>
  <c r="G1157" i="14"/>
  <c r="G1156" i="14"/>
  <c r="G1155" i="14"/>
  <c r="G1150" i="14"/>
  <c r="G1147" i="14"/>
  <c r="G1146" i="14"/>
  <c r="G1145" i="14"/>
  <c r="G1144" i="14"/>
  <c r="G1143" i="14"/>
  <c r="G1138" i="14"/>
  <c r="G1135" i="14"/>
  <c r="G1134" i="14"/>
  <c r="G1133" i="14"/>
  <c r="G1132" i="14"/>
  <c r="G1131" i="14"/>
  <c r="G1126" i="14"/>
  <c r="G1123" i="14"/>
  <c r="G1122" i="14"/>
  <c r="G1121" i="14"/>
  <c r="G1120" i="14"/>
  <c r="G1119" i="14"/>
  <c r="G1114" i="14"/>
  <c r="G1111" i="14"/>
  <c r="G1110" i="14"/>
  <c r="G1109" i="14"/>
  <c r="G1108" i="14"/>
  <c r="G1107" i="14"/>
  <c r="G1102" i="14"/>
  <c r="G1099" i="14"/>
  <c r="G1098" i="14"/>
  <c r="G1097" i="14"/>
  <c r="G1096" i="14"/>
  <c r="G1095" i="14"/>
  <c r="G1090" i="14"/>
  <c r="G1087" i="14"/>
  <c r="G1086" i="14"/>
  <c r="G1085" i="14"/>
  <c r="G1084" i="14"/>
  <c r="G1083" i="14"/>
  <c r="G1078" i="14"/>
  <c r="G1075" i="14"/>
  <c r="G1074" i="14"/>
  <c r="G1073" i="14"/>
  <c r="G1072" i="14"/>
  <c r="G1071" i="14"/>
  <c r="G1066" i="14"/>
  <c r="G1063" i="14"/>
  <c r="G1062" i="14"/>
  <c r="G1061" i="14"/>
  <c r="G1060" i="14"/>
  <c r="G1059" i="14"/>
  <c r="G1054" i="14"/>
  <c r="G1051" i="14"/>
  <c r="G1050" i="14"/>
  <c r="G1049" i="14"/>
  <c r="G1048" i="14"/>
  <c r="G1047" i="14"/>
  <c r="G1042" i="14"/>
  <c r="G1039" i="14"/>
  <c r="G1038" i="14"/>
  <c r="G1037" i="14"/>
  <c r="G1036" i="14"/>
  <c r="G1035" i="14"/>
  <c r="G1030" i="14"/>
  <c r="G1027" i="14"/>
  <c r="G1026" i="14"/>
  <c r="G1025" i="14"/>
  <c r="G1024" i="14"/>
  <c r="G1023" i="14"/>
  <c r="G1018" i="14"/>
  <c r="G1015" i="14"/>
  <c r="G1014" i="14"/>
  <c r="G1013" i="14"/>
  <c r="G1012" i="14"/>
  <c r="G1011" i="14"/>
  <c r="G1006" i="14"/>
  <c r="G1003" i="14"/>
  <c r="G1002" i="14"/>
  <c r="G1001" i="14"/>
  <c r="G1000" i="14"/>
  <c r="G999" i="14"/>
  <c r="G994" i="14"/>
  <c r="G991" i="14"/>
  <c r="G990" i="14"/>
  <c r="G989" i="14"/>
  <c r="G988" i="14"/>
  <c r="G987" i="14"/>
  <c r="G982" i="14"/>
  <c r="G979" i="14"/>
  <c r="G978" i="14"/>
  <c r="G977" i="14"/>
  <c r="G976" i="14"/>
  <c r="G975" i="14"/>
  <c r="G970" i="14"/>
  <c r="G967" i="14"/>
  <c r="G966" i="14"/>
  <c r="G965" i="14"/>
  <c r="G964" i="14"/>
  <c r="G963" i="14"/>
  <c r="G958" i="14"/>
  <c r="G955" i="14"/>
  <c r="G954" i="14"/>
  <c r="G953" i="14"/>
  <c r="G952" i="14"/>
  <c r="G951" i="14"/>
  <c r="G946" i="14"/>
  <c r="G943" i="14"/>
  <c r="G942" i="14"/>
  <c r="G941" i="14"/>
  <c r="G940" i="14"/>
  <c r="G939" i="14"/>
  <c r="G934" i="14"/>
  <c r="G931" i="14"/>
  <c r="G930" i="14"/>
  <c r="G929" i="14"/>
  <c r="G928" i="14"/>
  <c r="G927" i="14"/>
  <c r="G922" i="14"/>
  <c r="G919" i="14"/>
  <c r="G918" i="14"/>
  <c r="G917" i="14"/>
  <c r="G916" i="14"/>
  <c r="G915" i="14"/>
  <c r="G910" i="14"/>
  <c r="G907" i="14"/>
  <c r="G906" i="14"/>
  <c r="G905" i="14"/>
  <c r="G904" i="14"/>
  <c r="G903" i="14"/>
  <c r="G898" i="14"/>
  <c r="G895" i="14"/>
  <c r="G894" i="14"/>
  <c r="G893" i="14"/>
  <c r="G892" i="14"/>
  <c r="G891" i="14"/>
  <c r="G886" i="14"/>
  <c r="G883" i="14"/>
  <c r="G882" i="14"/>
  <c r="G881" i="14"/>
  <c r="G880" i="14"/>
  <c r="G879" i="14"/>
  <c r="G874" i="14"/>
  <c r="G871" i="14"/>
  <c r="G870" i="14"/>
  <c r="G869" i="14"/>
  <c r="G868" i="14"/>
  <c r="G867" i="14"/>
  <c r="G862" i="14"/>
  <c r="G859" i="14"/>
  <c r="G858" i="14"/>
  <c r="G857" i="14"/>
  <c r="G856" i="14"/>
  <c r="G855" i="14"/>
  <c r="G850" i="14"/>
  <c r="G847" i="14"/>
  <c r="G846" i="14"/>
  <c r="G845" i="14"/>
  <c r="G844" i="14"/>
  <c r="G843" i="14"/>
  <c r="G838" i="14"/>
  <c r="G835" i="14"/>
  <c r="G834" i="14"/>
  <c r="G833" i="14"/>
  <c r="G832" i="14"/>
  <c r="G831" i="14"/>
  <c r="G826" i="14"/>
  <c r="G823" i="14"/>
  <c r="G822" i="14"/>
  <c r="G821" i="14"/>
  <c r="G820" i="14"/>
  <c r="G819" i="14"/>
  <c r="G814" i="14"/>
  <c r="G811" i="14"/>
  <c r="G810" i="14"/>
  <c r="G809" i="14"/>
  <c r="G808" i="14"/>
  <c r="G807" i="14"/>
  <c r="G802" i="14"/>
  <c r="G799" i="14"/>
  <c r="G798" i="14"/>
  <c r="G797" i="14"/>
  <c r="G796" i="14"/>
  <c r="G795" i="14"/>
  <c r="G790" i="14"/>
  <c r="G787" i="14"/>
  <c r="G786" i="14"/>
  <c r="G785" i="14"/>
  <c r="G784" i="14"/>
  <c r="G783" i="14"/>
  <c r="G778" i="14"/>
  <c r="G775" i="14"/>
  <c r="G774" i="14"/>
  <c r="G773" i="14"/>
  <c r="G772" i="14"/>
  <c r="G771" i="14"/>
  <c r="G766" i="14"/>
  <c r="G763" i="14"/>
  <c r="G762" i="14"/>
  <c r="G761" i="14"/>
  <c r="G760" i="14"/>
  <c r="G759" i="14"/>
  <c r="G754" i="14"/>
  <c r="G751" i="14"/>
  <c r="G750" i="14"/>
  <c r="G749" i="14"/>
  <c r="G748" i="14"/>
  <c r="G747" i="14"/>
  <c r="G742" i="14"/>
  <c r="G739" i="14"/>
  <c r="G738" i="14"/>
  <c r="G737" i="14"/>
  <c r="G736" i="14"/>
  <c r="G735" i="14"/>
  <c r="G730" i="14"/>
  <c r="G727" i="14"/>
  <c r="G726" i="14"/>
  <c r="G725" i="14"/>
  <c r="G724" i="14"/>
  <c r="G723" i="14"/>
  <c r="G718" i="14"/>
  <c r="G715" i="14"/>
  <c r="G714" i="14"/>
  <c r="G713" i="14"/>
  <c r="G712" i="14"/>
  <c r="G711" i="14"/>
  <c r="G706" i="14"/>
  <c r="G703" i="14"/>
  <c r="G702" i="14"/>
  <c r="G701" i="14"/>
  <c r="G700" i="14"/>
  <c r="G699" i="14"/>
  <c r="G694" i="14"/>
  <c r="G691" i="14"/>
  <c r="G690" i="14"/>
  <c r="G689" i="14"/>
  <c r="G688" i="14"/>
  <c r="G687" i="14"/>
  <c r="G682" i="14"/>
  <c r="G679" i="14"/>
  <c r="G678" i="14"/>
  <c r="G677" i="14"/>
  <c r="G676" i="14"/>
  <c r="G675" i="14"/>
  <c r="G670" i="14"/>
  <c r="G667" i="14"/>
  <c r="G666" i="14"/>
  <c r="G665" i="14"/>
  <c r="G664" i="14"/>
  <c r="G663" i="14"/>
  <c r="G658" i="14"/>
  <c r="G655" i="14"/>
  <c r="G654" i="14"/>
  <c r="G653" i="14"/>
  <c r="G652" i="14"/>
  <c r="G651" i="14"/>
  <c r="G646" i="14"/>
  <c r="G643" i="14"/>
  <c r="G642" i="14"/>
  <c r="G641" i="14"/>
  <c r="G640" i="14"/>
  <c r="G639" i="14"/>
  <c r="G634" i="14"/>
  <c r="G631" i="14"/>
  <c r="G630" i="14"/>
  <c r="G629" i="14"/>
  <c r="G628" i="14"/>
  <c r="G627" i="14"/>
  <c r="G622" i="14"/>
  <c r="G619" i="14"/>
  <c r="G618" i="14"/>
  <c r="G617" i="14"/>
  <c r="G616" i="14"/>
  <c r="G615" i="14"/>
  <c r="G610" i="14"/>
  <c r="G607" i="14"/>
  <c r="G606" i="14"/>
  <c r="G605" i="14"/>
  <c r="G604" i="14"/>
  <c r="G603" i="14"/>
  <c r="G598" i="14"/>
  <c r="G595" i="14"/>
  <c r="G594" i="14"/>
  <c r="G593" i="14"/>
  <c r="G592" i="14"/>
  <c r="G591" i="14"/>
  <c r="G586" i="14"/>
  <c r="G583" i="14"/>
  <c r="G582" i="14"/>
  <c r="G581" i="14"/>
  <c r="G580" i="14"/>
  <c r="G579" i="14"/>
  <c r="G574" i="14"/>
  <c r="G571" i="14"/>
  <c r="G570" i="14"/>
  <c r="G569" i="14"/>
  <c r="G568" i="14"/>
  <c r="G567" i="14"/>
  <c r="G562" i="14"/>
  <c r="G559" i="14"/>
  <c r="G558" i="14"/>
  <c r="G557" i="14"/>
  <c r="G556" i="14"/>
  <c r="G555" i="14"/>
  <c r="G550" i="14"/>
  <c r="G547" i="14"/>
  <c r="G546" i="14"/>
  <c r="G545" i="14"/>
  <c r="G544" i="14"/>
  <c r="G543" i="14"/>
  <c r="G538" i="14"/>
  <c r="G535" i="14"/>
  <c r="G534" i="14"/>
  <c r="G533" i="14"/>
  <c r="G532" i="14"/>
  <c r="G531" i="14"/>
  <c r="G526" i="14"/>
  <c r="G523" i="14"/>
  <c r="G522" i="14"/>
  <c r="G521" i="14"/>
  <c r="G520" i="14"/>
  <c r="G519" i="14"/>
  <c r="G514" i="14"/>
  <c r="G511" i="14"/>
  <c r="G510" i="14"/>
  <c r="G509" i="14"/>
  <c r="G508" i="14"/>
  <c r="G507" i="14"/>
  <c r="G502" i="14"/>
  <c r="G499" i="14"/>
  <c r="G498" i="14"/>
  <c r="G497" i="14"/>
  <c r="G496" i="14"/>
  <c r="G495" i="14"/>
  <c r="G490" i="14"/>
  <c r="G487" i="14"/>
  <c r="G486" i="14"/>
  <c r="G485" i="14"/>
  <c r="G484" i="14"/>
  <c r="G483" i="14"/>
  <c r="G478" i="14"/>
  <c r="G475" i="14"/>
  <c r="G474" i="14"/>
  <c r="G473" i="14"/>
  <c r="G472" i="14"/>
  <c r="G471" i="14"/>
  <c r="G466" i="14"/>
  <c r="G463" i="14"/>
  <c r="G462" i="14"/>
  <c r="G461" i="14"/>
  <c r="G460" i="14"/>
  <c r="G459" i="14"/>
  <c r="G454" i="14"/>
  <c r="G451" i="14"/>
  <c r="G450" i="14"/>
  <c r="G449" i="14"/>
  <c r="G448" i="14"/>
  <c r="G447" i="14"/>
  <c r="G442" i="14"/>
  <c r="G439" i="14"/>
  <c r="G438" i="14"/>
  <c r="G437" i="14"/>
  <c r="G436" i="14"/>
  <c r="G435" i="14"/>
  <c r="G430" i="14"/>
  <c r="G427" i="14"/>
  <c r="G426" i="14"/>
  <c r="G425" i="14"/>
  <c r="G424" i="14"/>
  <c r="G423" i="14"/>
  <c r="G418" i="14"/>
  <c r="G415" i="14"/>
  <c r="G414" i="14"/>
  <c r="G413" i="14"/>
  <c r="G412" i="14"/>
  <c r="G411" i="14"/>
  <c r="G406" i="14"/>
  <c r="G403" i="14"/>
  <c r="G402" i="14"/>
  <c r="G401" i="14"/>
  <c r="G400" i="14"/>
  <c r="G399" i="14"/>
  <c r="G394" i="14"/>
  <c r="G391" i="14"/>
  <c r="G390" i="14"/>
  <c r="G389" i="14"/>
  <c r="G388" i="14"/>
  <c r="G387" i="14"/>
  <c r="G382" i="14"/>
  <c r="G379" i="14"/>
  <c r="G378" i="14"/>
  <c r="G377" i="14"/>
  <c r="G376" i="14"/>
  <c r="G375" i="14"/>
  <c r="G370" i="14"/>
  <c r="G367" i="14"/>
  <c r="G366" i="14"/>
  <c r="G365" i="14"/>
  <c r="G364" i="14"/>
  <c r="G363" i="14"/>
  <c r="G358" i="14"/>
  <c r="G355" i="14"/>
  <c r="G354" i="14"/>
  <c r="G353" i="14"/>
  <c r="G352" i="14"/>
  <c r="G351" i="14"/>
  <c r="G346" i="14"/>
  <c r="G343" i="14"/>
  <c r="G342" i="14"/>
  <c r="G341" i="14"/>
  <c r="G340" i="14"/>
  <c r="G339" i="14"/>
  <c r="G334" i="14"/>
  <c r="G331" i="14"/>
  <c r="G330" i="14"/>
  <c r="G329" i="14"/>
  <c r="G328" i="14"/>
  <c r="G327" i="14"/>
  <c r="G322" i="14"/>
  <c r="G319" i="14"/>
  <c r="G318" i="14"/>
  <c r="G317" i="14"/>
  <c r="G316" i="14"/>
  <c r="G315" i="14"/>
  <c r="G310" i="14"/>
  <c r="G307" i="14"/>
  <c r="G306" i="14"/>
  <c r="G305" i="14"/>
  <c r="G304" i="14"/>
  <c r="G303" i="14"/>
  <c r="G298" i="14"/>
  <c r="G295" i="14"/>
  <c r="G294" i="14"/>
  <c r="G293" i="14"/>
  <c r="G292" i="14"/>
  <c r="G291" i="14"/>
  <c r="G286" i="14"/>
  <c r="G283" i="14"/>
  <c r="G282" i="14"/>
  <c r="G281" i="14"/>
  <c r="G280" i="14"/>
  <c r="G279" i="14"/>
  <c r="G274" i="14"/>
  <c r="G271" i="14"/>
  <c r="G270" i="14"/>
  <c r="G269" i="14"/>
  <c r="G268" i="14"/>
  <c r="G267" i="14"/>
  <c r="G262" i="14"/>
  <c r="G259" i="14"/>
  <c r="G258" i="14"/>
  <c r="G257" i="14"/>
  <c r="G256" i="14"/>
  <c r="G255" i="14"/>
  <c r="G250" i="14"/>
  <c r="G247" i="14"/>
  <c r="G246" i="14"/>
  <c r="G245" i="14"/>
  <c r="G244" i="14"/>
  <c r="G243" i="14"/>
  <c r="G238" i="14"/>
  <c r="G235" i="14"/>
  <c r="G234" i="14"/>
  <c r="G233" i="14"/>
  <c r="G232" i="14"/>
  <c r="G231" i="14"/>
  <c r="G226" i="14"/>
  <c r="G223" i="14"/>
  <c r="G222" i="14"/>
  <c r="G221" i="14"/>
  <c r="G220" i="14"/>
  <c r="G219" i="14"/>
  <c r="G214" i="14"/>
  <c r="G211" i="14"/>
  <c r="G210" i="14"/>
  <c r="G209" i="14"/>
  <c r="G208" i="14"/>
  <c r="G207" i="14"/>
  <c r="G202" i="14"/>
  <c r="G199" i="14"/>
  <c r="G198" i="14"/>
  <c r="G197" i="14"/>
  <c r="G196" i="14"/>
  <c r="G195" i="14"/>
  <c r="G190" i="14"/>
  <c r="G187" i="14"/>
  <c r="G186" i="14"/>
  <c r="G185" i="14"/>
  <c r="G184" i="14"/>
  <c r="G183" i="14"/>
  <c r="G178" i="14"/>
  <c r="G175" i="14"/>
  <c r="G174" i="14"/>
  <c r="G173" i="14"/>
  <c r="G172" i="14"/>
  <c r="G171" i="14"/>
  <c r="G166" i="14"/>
  <c r="G163" i="14"/>
  <c r="G162" i="14"/>
  <c r="G161" i="14"/>
  <c r="G160" i="14"/>
  <c r="G159" i="14"/>
  <c r="G154" i="14"/>
  <c r="G151" i="14"/>
  <c r="G150" i="14"/>
  <c r="G149" i="14"/>
  <c r="G148" i="14"/>
  <c r="G147" i="14"/>
  <c r="G142" i="14"/>
  <c r="G139" i="14"/>
  <c r="G138" i="14"/>
  <c r="G137" i="14"/>
  <c r="G136" i="14"/>
  <c r="G135" i="14"/>
  <c r="G130" i="14"/>
  <c r="G127" i="14"/>
  <c r="G126" i="14"/>
  <c r="G125" i="14"/>
  <c r="G124" i="14"/>
  <c r="G123" i="14"/>
  <c r="G118" i="14"/>
  <c r="G115" i="14"/>
  <c r="G114" i="14"/>
  <c r="G113" i="14"/>
  <c r="G112" i="14"/>
  <c r="G111" i="14"/>
  <c r="G106" i="14"/>
  <c r="G103" i="14"/>
  <c r="G102" i="14"/>
  <c r="G101" i="14"/>
  <c r="G100" i="14"/>
  <c r="G99" i="14"/>
  <c r="G94" i="14"/>
  <c r="G91" i="14"/>
  <c r="G90" i="14"/>
  <c r="G89" i="14"/>
  <c r="G88" i="14"/>
  <c r="G87" i="14"/>
  <c r="G82" i="14"/>
  <c r="G79" i="14"/>
  <c r="G78" i="14"/>
  <c r="G77" i="14"/>
  <c r="G76" i="14"/>
  <c r="G75" i="14"/>
  <c r="G70" i="14"/>
  <c r="G67" i="14"/>
  <c r="G66" i="14"/>
  <c r="G65" i="14"/>
  <c r="G64" i="14"/>
  <c r="G63" i="14"/>
  <c r="G58" i="14"/>
  <c r="G55" i="14"/>
  <c r="G54" i="14"/>
  <c r="G53" i="14"/>
  <c r="G52" i="14"/>
  <c r="G51" i="14"/>
  <c r="G46" i="14"/>
  <c r="G43" i="14"/>
  <c r="G42" i="14"/>
  <c r="G41" i="14"/>
  <c r="G40" i="14"/>
  <c r="G39" i="14"/>
  <c r="G34" i="14"/>
  <c r="G31" i="14"/>
  <c r="G30" i="14"/>
  <c r="G29" i="14"/>
  <c r="G28" i="14"/>
  <c r="G27" i="14"/>
  <c r="G22" i="14"/>
  <c r="G19" i="14"/>
  <c r="L17" i="3" s="1"/>
  <c r="G18" i="14"/>
  <c r="L16" i="3" s="1"/>
  <c r="G17" i="14"/>
  <c r="L15" i="3" s="1"/>
  <c r="G16" i="14"/>
  <c r="L14" i="3" s="1"/>
  <c r="G15" i="14"/>
  <c r="G10" i="14"/>
  <c r="O8" i="3"/>
  <c r="M7" i="4" s="1"/>
  <c r="F3007" i="14"/>
  <c r="F3006" i="14"/>
  <c r="F3005" i="14"/>
  <c r="F3004" i="14"/>
  <c r="F3003" i="14"/>
  <c r="F2998" i="14"/>
  <c r="F2995" i="14"/>
  <c r="F2994" i="14"/>
  <c r="F2993" i="14"/>
  <c r="F2992" i="14"/>
  <c r="F2991" i="14"/>
  <c r="F2986" i="14"/>
  <c r="F2983" i="14"/>
  <c r="F2982" i="14"/>
  <c r="F2981" i="14"/>
  <c r="F2980" i="14"/>
  <c r="F2979" i="14"/>
  <c r="F2974" i="14"/>
  <c r="F2971" i="14"/>
  <c r="F2970" i="14"/>
  <c r="F2969" i="14"/>
  <c r="F2968" i="14"/>
  <c r="F2967" i="14"/>
  <c r="F2962" i="14"/>
  <c r="F2959" i="14"/>
  <c r="F2958" i="14"/>
  <c r="F2957" i="14"/>
  <c r="F2956" i="14"/>
  <c r="F2955" i="14"/>
  <c r="F2950" i="14"/>
  <c r="F2947" i="14"/>
  <c r="F2946" i="14"/>
  <c r="F2945" i="14"/>
  <c r="F2944" i="14"/>
  <c r="F2943" i="14"/>
  <c r="F2938" i="14"/>
  <c r="F2935" i="14"/>
  <c r="F2934" i="14"/>
  <c r="F2933" i="14"/>
  <c r="F2932" i="14"/>
  <c r="F2931" i="14"/>
  <c r="F2926" i="14"/>
  <c r="F2923" i="14"/>
  <c r="F2922" i="14"/>
  <c r="F2921" i="14"/>
  <c r="F2920" i="14"/>
  <c r="F2919" i="14"/>
  <c r="F2914" i="14"/>
  <c r="F2911" i="14"/>
  <c r="F2910" i="14"/>
  <c r="F2909" i="14"/>
  <c r="F2908" i="14"/>
  <c r="F2907" i="14"/>
  <c r="F2902" i="14"/>
  <c r="F2899" i="14"/>
  <c r="F2898" i="14"/>
  <c r="F2897" i="14"/>
  <c r="F2896" i="14"/>
  <c r="F2895" i="14"/>
  <c r="F2890" i="14"/>
  <c r="F2887" i="14"/>
  <c r="F2886" i="14"/>
  <c r="F2885" i="14"/>
  <c r="F2884" i="14"/>
  <c r="F2883" i="14"/>
  <c r="F2878" i="14"/>
  <c r="F2875" i="14"/>
  <c r="F2874" i="14"/>
  <c r="F2873" i="14"/>
  <c r="F2872" i="14"/>
  <c r="F2871" i="14"/>
  <c r="F2866" i="14"/>
  <c r="F2863" i="14"/>
  <c r="F2862" i="14"/>
  <c r="F2861" i="14"/>
  <c r="F2860" i="14"/>
  <c r="F2859" i="14"/>
  <c r="F2854" i="14"/>
  <c r="F2851" i="14"/>
  <c r="F2850" i="14"/>
  <c r="F2849" i="14"/>
  <c r="F2848" i="14"/>
  <c r="F2847" i="14"/>
  <c r="F2842" i="14"/>
  <c r="F2839" i="14"/>
  <c r="F2838" i="14"/>
  <c r="F2837" i="14"/>
  <c r="F2836" i="14"/>
  <c r="F2835" i="14"/>
  <c r="F2830" i="14"/>
  <c r="F2827" i="14"/>
  <c r="F2826" i="14"/>
  <c r="F2825" i="14"/>
  <c r="F2824" i="14"/>
  <c r="F2823" i="14"/>
  <c r="F2818" i="14"/>
  <c r="F2815" i="14"/>
  <c r="F2814" i="14"/>
  <c r="F2813" i="14"/>
  <c r="F2812" i="14"/>
  <c r="F2811" i="14"/>
  <c r="F2806" i="14"/>
  <c r="F2803" i="14"/>
  <c r="F2802" i="14"/>
  <c r="F2801" i="14"/>
  <c r="F2800" i="14"/>
  <c r="F2799" i="14"/>
  <c r="F2794" i="14"/>
  <c r="F2791" i="14"/>
  <c r="F2790" i="14"/>
  <c r="F2789" i="14"/>
  <c r="F2788" i="14"/>
  <c r="F2787" i="14"/>
  <c r="F2782" i="14"/>
  <c r="F2779" i="14"/>
  <c r="F2778" i="14"/>
  <c r="F2777" i="14"/>
  <c r="F2776" i="14"/>
  <c r="F2775" i="14"/>
  <c r="F2770" i="14"/>
  <c r="F2767" i="14"/>
  <c r="F2766" i="14"/>
  <c r="F2765" i="14"/>
  <c r="F2764" i="14"/>
  <c r="F2763" i="14"/>
  <c r="F2758" i="14"/>
  <c r="F2755" i="14"/>
  <c r="F2754" i="14"/>
  <c r="F2753" i="14"/>
  <c r="F2752" i="14"/>
  <c r="F2751" i="14"/>
  <c r="F2746" i="14"/>
  <c r="F2743" i="14"/>
  <c r="F2742" i="14"/>
  <c r="F2741" i="14"/>
  <c r="F2740" i="14"/>
  <c r="F2739" i="14"/>
  <c r="F2734" i="14"/>
  <c r="F2731" i="14"/>
  <c r="F2730" i="14"/>
  <c r="F2729" i="14"/>
  <c r="F2728" i="14"/>
  <c r="F2727" i="14"/>
  <c r="F2722" i="14"/>
  <c r="F2719" i="14"/>
  <c r="F2718" i="14"/>
  <c r="F2717" i="14"/>
  <c r="F2716" i="14"/>
  <c r="F2715" i="14"/>
  <c r="F2710" i="14"/>
  <c r="F2707" i="14"/>
  <c r="F2706" i="14"/>
  <c r="F2705" i="14"/>
  <c r="F2704" i="14"/>
  <c r="F2703" i="14"/>
  <c r="F2698" i="14"/>
  <c r="F2695" i="14"/>
  <c r="F2694" i="14"/>
  <c r="F2693" i="14"/>
  <c r="F2692" i="14"/>
  <c r="F2691" i="14"/>
  <c r="F2686" i="14"/>
  <c r="F2683" i="14"/>
  <c r="F2682" i="14"/>
  <c r="F2681" i="14"/>
  <c r="F2680" i="14"/>
  <c r="F2679" i="14"/>
  <c r="F2674" i="14"/>
  <c r="F2671" i="14"/>
  <c r="F2670" i="14"/>
  <c r="F2669" i="14"/>
  <c r="F2668" i="14"/>
  <c r="F2667" i="14"/>
  <c r="F2662" i="14"/>
  <c r="F2659" i="14"/>
  <c r="F2658" i="14"/>
  <c r="F2657" i="14"/>
  <c r="F2656" i="14"/>
  <c r="F2655" i="14"/>
  <c r="F2650" i="14"/>
  <c r="F2647" i="14"/>
  <c r="F2646" i="14"/>
  <c r="F2645" i="14"/>
  <c r="F2644" i="14"/>
  <c r="F2643" i="14"/>
  <c r="F2638" i="14"/>
  <c r="F2635" i="14"/>
  <c r="F2634" i="14"/>
  <c r="F2633" i="14"/>
  <c r="F2632" i="14"/>
  <c r="F2631" i="14"/>
  <c r="F2626" i="14"/>
  <c r="F2623" i="14"/>
  <c r="F2622" i="14"/>
  <c r="F2621" i="14"/>
  <c r="F2620" i="14"/>
  <c r="F2619" i="14"/>
  <c r="F2614" i="14"/>
  <c r="F2611" i="14"/>
  <c r="F2610" i="14"/>
  <c r="F2609" i="14"/>
  <c r="F2608" i="14"/>
  <c r="F2607" i="14"/>
  <c r="F2602" i="14"/>
  <c r="F2599" i="14"/>
  <c r="F2598" i="14"/>
  <c r="F2597" i="14"/>
  <c r="F2596" i="14"/>
  <c r="F2595" i="14"/>
  <c r="F2590" i="14"/>
  <c r="F2587" i="14"/>
  <c r="F2586" i="14"/>
  <c r="F2585" i="14"/>
  <c r="F2584" i="14"/>
  <c r="F2583" i="14"/>
  <c r="F2578" i="14"/>
  <c r="F2575" i="14"/>
  <c r="F2574" i="14"/>
  <c r="F2573" i="14"/>
  <c r="F2572" i="14"/>
  <c r="F2571" i="14"/>
  <c r="F2566" i="14"/>
  <c r="F2563" i="14"/>
  <c r="F2562" i="14"/>
  <c r="F2561" i="14"/>
  <c r="F2560" i="14"/>
  <c r="F2559" i="14"/>
  <c r="F2554" i="14"/>
  <c r="F2551" i="14"/>
  <c r="F2550" i="14"/>
  <c r="F2549" i="14"/>
  <c r="F2548" i="14"/>
  <c r="F2547" i="14"/>
  <c r="F2542" i="14"/>
  <c r="F2539" i="14"/>
  <c r="F2538" i="14"/>
  <c r="F2537" i="14"/>
  <c r="F2536" i="14"/>
  <c r="F2535" i="14"/>
  <c r="F2530" i="14"/>
  <c r="F2527" i="14"/>
  <c r="F2526" i="14"/>
  <c r="F2525" i="14"/>
  <c r="F2524" i="14"/>
  <c r="F2523" i="14"/>
  <c r="F2518" i="14"/>
  <c r="F2515" i="14"/>
  <c r="F2514" i="14"/>
  <c r="F2513" i="14"/>
  <c r="F2512" i="14"/>
  <c r="F2511" i="14"/>
  <c r="F2506" i="14"/>
  <c r="F2503" i="14"/>
  <c r="F2502" i="14"/>
  <c r="F2501" i="14"/>
  <c r="F2500" i="14"/>
  <c r="F2499" i="14"/>
  <c r="F2494" i="14"/>
  <c r="F2491" i="14"/>
  <c r="F2490" i="14"/>
  <c r="F2489" i="14"/>
  <c r="F2488" i="14"/>
  <c r="F2487" i="14"/>
  <c r="F2482" i="14"/>
  <c r="F2479" i="14"/>
  <c r="F2478" i="14"/>
  <c r="F2477" i="14"/>
  <c r="F2476" i="14"/>
  <c r="F2475" i="14"/>
  <c r="F2470" i="14"/>
  <c r="F2467" i="14"/>
  <c r="F2466" i="14"/>
  <c r="F2465" i="14"/>
  <c r="F2464" i="14"/>
  <c r="F2463" i="14"/>
  <c r="F2458" i="14"/>
  <c r="F2455" i="14"/>
  <c r="F2454" i="14"/>
  <c r="F2453" i="14"/>
  <c r="F2452" i="14"/>
  <c r="F2451" i="14"/>
  <c r="F2446" i="14"/>
  <c r="F2443" i="14"/>
  <c r="F2442" i="14"/>
  <c r="F2441" i="14"/>
  <c r="F2440" i="14"/>
  <c r="F2439" i="14"/>
  <c r="F2434" i="14"/>
  <c r="F2431" i="14"/>
  <c r="F2430" i="14"/>
  <c r="F2429" i="14"/>
  <c r="F2428" i="14"/>
  <c r="F2427" i="14"/>
  <c r="F2422" i="14"/>
  <c r="F2419" i="14"/>
  <c r="F2418" i="14"/>
  <c r="F2417" i="14"/>
  <c r="F2416" i="14"/>
  <c r="F2415" i="14"/>
  <c r="F2410" i="14"/>
  <c r="F2407" i="14"/>
  <c r="F2406" i="14"/>
  <c r="F2405" i="14"/>
  <c r="F2404" i="14"/>
  <c r="F2403" i="14"/>
  <c r="F2398" i="14"/>
  <c r="F2395" i="14"/>
  <c r="F2394" i="14"/>
  <c r="F2393" i="14"/>
  <c r="F2392" i="14"/>
  <c r="F2391" i="14"/>
  <c r="F2386" i="14"/>
  <c r="F2383" i="14"/>
  <c r="F2382" i="14"/>
  <c r="F2381" i="14"/>
  <c r="F2380" i="14"/>
  <c r="F2379" i="14"/>
  <c r="F2374" i="14"/>
  <c r="F2371" i="14"/>
  <c r="F2370" i="14"/>
  <c r="F2369" i="14"/>
  <c r="F2368" i="14"/>
  <c r="F2367" i="14"/>
  <c r="F2362" i="14"/>
  <c r="F2359" i="14"/>
  <c r="F2358" i="14"/>
  <c r="F2357" i="14"/>
  <c r="F2356" i="14"/>
  <c r="F2355" i="14"/>
  <c r="F2350" i="14"/>
  <c r="F2347" i="14"/>
  <c r="F2346" i="14"/>
  <c r="F2345" i="14"/>
  <c r="F2344" i="14"/>
  <c r="F2343" i="14"/>
  <c r="F2338" i="14"/>
  <c r="F2335" i="14"/>
  <c r="F2334" i="14"/>
  <c r="F2333" i="14"/>
  <c r="F2332" i="14"/>
  <c r="F2331" i="14"/>
  <c r="F2326" i="14"/>
  <c r="F2323" i="14"/>
  <c r="F2322" i="14"/>
  <c r="F2321" i="14"/>
  <c r="F2320" i="14"/>
  <c r="F2319" i="14"/>
  <c r="F2314" i="14"/>
  <c r="F2311" i="14"/>
  <c r="F2310" i="14"/>
  <c r="F2309" i="14"/>
  <c r="F2308" i="14"/>
  <c r="F2307" i="14"/>
  <c r="F2302" i="14"/>
  <c r="F2299" i="14"/>
  <c r="F2298" i="14"/>
  <c r="F2297" i="14"/>
  <c r="F2296" i="14"/>
  <c r="F2295" i="14"/>
  <c r="F2290" i="14"/>
  <c r="F2287" i="14"/>
  <c r="F2286" i="14"/>
  <c r="F2285" i="14"/>
  <c r="F2284" i="14"/>
  <c r="F2283" i="14"/>
  <c r="F2278" i="14"/>
  <c r="F2275" i="14"/>
  <c r="F2274" i="14"/>
  <c r="F2273" i="14"/>
  <c r="F2272" i="14"/>
  <c r="F2271" i="14"/>
  <c r="F2266" i="14"/>
  <c r="F2263" i="14"/>
  <c r="F2262" i="14"/>
  <c r="F2261" i="14"/>
  <c r="F2260" i="14"/>
  <c r="F2259" i="14"/>
  <c r="F2254" i="14"/>
  <c r="F2251" i="14"/>
  <c r="F2250" i="14"/>
  <c r="F2249" i="14"/>
  <c r="F2248" i="14"/>
  <c r="F2247" i="14"/>
  <c r="F2242" i="14"/>
  <c r="F2239" i="14"/>
  <c r="F2238" i="14"/>
  <c r="F2237" i="14"/>
  <c r="F2236" i="14"/>
  <c r="F2235" i="14"/>
  <c r="F2230" i="14"/>
  <c r="F2227" i="14"/>
  <c r="F2226" i="14"/>
  <c r="F2225" i="14"/>
  <c r="F2224" i="14"/>
  <c r="F2223" i="14"/>
  <c r="F2218" i="14"/>
  <c r="F2215" i="14"/>
  <c r="F2214" i="14"/>
  <c r="F2213" i="14"/>
  <c r="F2212" i="14"/>
  <c r="F2211" i="14"/>
  <c r="F2206" i="14"/>
  <c r="F2203" i="14"/>
  <c r="F2202" i="14"/>
  <c r="F2201" i="14"/>
  <c r="F2200" i="14"/>
  <c r="F2199" i="14"/>
  <c r="F2194" i="14"/>
  <c r="F2191" i="14"/>
  <c r="F2190" i="14"/>
  <c r="F2189" i="14"/>
  <c r="F2188" i="14"/>
  <c r="F2187" i="14"/>
  <c r="F2182" i="14"/>
  <c r="F2179" i="14"/>
  <c r="F2178" i="14"/>
  <c r="F2177" i="14"/>
  <c r="F2176" i="14"/>
  <c r="F2175" i="14"/>
  <c r="F2170" i="14"/>
  <c r="F2167" i="14"/>
  <c r="F2166" i="14"/>
  <c r="F2165" i="14"/>
  <c r="F2164" i="14"/>
  <c r="F2163" i="14"/>
  <c r="F2158" i="14"/>
  <c r="F2155" i="14"/>
  <c r="F2154" i="14"/>
  <c r="F2153" i="14"/>
  <c r="F2152" i="14"/>
  <c r="F2151" i="14"/>
  <c r="F2146" i="14"/>
  <c r="F2143" i="14"/>
  <c r="F2142" i="14"/>
  <c r="F2141" i="14"/>
  <c r="F2140" i="14"/>
  <c r="F2139" i="14"/>
  <c r="F2134" i="14"/>
  <c r="F2131" i="14"/>
  <c r="F2130" i="14"/>
  <c r="F2129" i="14"/>
  <c r="F2128" i="14"/>
  <c r="F2127" i="14"/>
  <c r="F2122" i="14"/>
  <c r="F2119" i="14"/>
  <c r="F2118" i="14"/>
  <c r="F2117" i="14"/>
  <c r="F2116" i="14"/>
  <c r="F2115" i="14"/>
  <c r="F2110" i="14"/>
  <c r="F2107" i="14"/>
  <c r="F2106" i="14"/>
  <c r="F2105" i="14"/>
  <c r="F2104" i="14"/>
  <c r="F2103" i="14"/>
  <c r="F2098" i="14"/>
  <c r="F2095" i="14"/>
  <c r="F2094" i="14"/>
  <c r="F2093" i="14"/>
  <c r="F2092" i="14"/>
  <c r="F2091" i="14"/>
  <c r="F2086" i="14"/>
  <c r="F2083" i="14"/>
  <c r="F2082" i="14"/>
  <c r="F2081" i="14"/>
  <c r="F2080" i="14"/>
  <c r="F2079" i="14"/>
  <c r="F2074" i="14"/>
  <c r="F2071" i="14"/>
  <c r="F2070" i="14"/>
  <c r="F2069" i="14"/>
  <c r="F2068" i="14"/>
  <c r="F2067" i="14"/>
  <c r="F2062" i="14"/>
  <c r="F2059" i="14"/>
  <c r="F2058" i="14"/>
  <c r="F2057" i="14"/>
  <c r="F2056" i="14"/>
  <c r="F2055" i="14"/>
  <c r="F2050" i="14"/>
  <c r="F2047" i="14"/>
  <c r="F2046" i="14"/>
  <c r="F2045" i="14"/>
  <c r="F2044" i="14"/>
  <c r="F2043" i="14"/>
  <c r="F2038" i="14"/>
  <c r="F2035" i="14"/>
  <c r="F2034" i="14"/>
  <c r="F2033" i="14"/>
  <c r="F2032" i="14"/>
  <c r="F2031" i="14"/>
  <c r="F2026" i="14"/>
  <c r="F2023" i="14"/>
  <c r="F2022" i="14"/>
  <c r="F2021" i="14"/>
  <c r="F2020" i="14"/>
  <c r="F2019" i="14"/>
  <c r="F2014" i="14"/>
  <c r="F2011" i="14"/>
  <c r="F2010" i="14"/>
  <c r="F2009" i="14"/>
  <c r="F2008" i="14"/>
  <c r="F2007" i="14"/>
  <c r="F2002" i="14"/>
  <c r="F1999" i="14"/>
  <c r="F1998" i="14"/>
  <c r="F1997" i="14"/>
  <c r="F1996" i="14"/>
  <c r="F1995" i="14"/>
  <c r="F1990" i="14"/>
  <c r="F1987" i="14"/>
  <c r="F1986" i="14"/>
  <c r="F1985" i="14"/>
  <c r="F1984" i="14"/>
  <c r="F1983" i="14"/>
  <c r="F1978" i="14"/>
  <c r="F1975" i="14"/>
  <c r="F1974" i="14"/>
  <c r="F1973" i="14"/>
  <c r="F1972" i="14"/>
  <c r="F1971" i="14"/>
  <c r="F1966" i="14"/>
  <c r="F1963" i="14"/>
  <c r="F1962" i="14"/>
  <c r="F1961" i="14"/>
  <c r="F1960" i="14"/>
  <c r="F1959" i="14"/>
  <c r="F1954" i="14"/>
  <c r="F1951" i="14"/>
  <c r="F1950" i="14"/>
  <c r="F1949" i="14"/>
  <c r="F1948" i="14"/>
  <c r="F1947" i="14"/>
  <c r="F1942" i="14"/>
  <c r="F1939" i="14"/>
  <c r="F1938" i="14"/>
  <c r="F1937" i="14"/>
  <c r="F1936" i="14"/>
  <c r="F1935" i="14"/>
  <c r="F1930" i="14"/>
  <c r="F1927" i="14"/>
  <c r="F1926" i="14"/>
  <c r="F1925" i="14"/>
  <c r="F1924" i="14"/>
  <c r="F1923" i="14"/>
  <c r="F1918" i="14"/>
  <c r="F1915" i="14"/>
  <c r="F1914" i="14"/>
  <c r="F1913" i="14"/>
  <c r="F1912" i="14"/>
  <c r="F1911" i="14"/>
  <c r="F1906" i="14"/>
  <c r="F1903" i="14"/>
  <c r="F1902" i="14"/>
  <c r="F1901" i="14"/>
  <c r="F1900" i="14"/>
  <c r="F1899" i="14"/>
  <c r="F1894" i="14"/>
  <c r="F1891" i="14"/>
  <c r="F1890" i="14"/>
  <c r="F1889" i="14"/>
  <c r="F1888" i="14"/>
  <c r="F1887" i="14"/>
  <c r="F1882" i="14"/>
  <c r="F1879" i="14"/>
  <c r="F1878" i="14"/>
  <c r="F1877" i="14"/>
  <c r="F1876" i="14"/>
  <c r="F1875" i="14"/>
  <c r="F1870" i="14"/>
  <c r="F1867" i="14"/>
  <c r="F1866" i="14"/>
  <c r="F1865" i="14"/>
  <c r="F1864" i="14"/>
  <c r="F1863" i="14"/>
  <c r="F1858" i="14"/>
  <c r="F1855" i="14"/>
  <c r="F1854" i="14"/>
  <c r="F1853" i="14"/>
  <c r="F1852" i="14"/>
  <c r="F1851" i="14"/>
  <c r="F1846" i="14"/>
  <c r="F1843" i="14"/>
  <c r="F1842" i="14"/>
  <c r="F1841" i="14"/>
  <c r="F1840" i="14"/>
  <c r="F1839" i="14"/>
  <c r="F1834" i="14"/>
  <c r="F1831" i="14"/>
  <c r="F1830" i="14"/>
  <c r="F1829" i="14"/>
  <c r="F1828" i="14"/>
  <c r="F1827" i="14"/>
  <c r="F1822" i="14"/>
  <c r="F1819" i="14"/>
  <c r="F1818" i="14"/>
  <c r="F1817" i="14"/>
  <c r="F1816" i="14"/>
  <c r="F1815" i="14"/>
  <c r="F1810" i="14"/>
  <c r="F1807" i="14"/>
  <c r="F1806" i="14"/>
  <c r="F1805" i="14"/>
  <c r="F1804" i="14"/>
  <c r="F1803" i="14"/>
  <c r="F1798" i="14"/>
  <c r="F1795" i="14"/>
  <c r="F1794" i="14"/>
  <c r="F1793" i="14"/>
  <c r="F1792" i="14"/>
  <c r="F1791" i="14"/>
  <c r="F1786" i="14"/>
  <c r="F1783" i="14"/>
  <c r="F1782" i="14"/>
  <c r="F1781" i="14"/>
  <c r="F1780" i="14"/>
  <c r="F1779" i="14"/>
  <c r="F1774" i="14"/>
  <c r="F1771" i="14"/>
  <c r="F1770" i="14"/>
  <c r="F1769" i="14"/>
  <c r="F1768" i="14"/>
  <c r="F1767" i="14"/>
  <c r="F1762" i="14"/>
  <c r="F1759" i="14"/>
  <c r="F1758" i="14"/>
  <c r="F1757" i="14"/>
  <c r="F1756" i="14"/>
  <c r="F1755" i="14"/>
  <c r="F1750" i="14"/>
  <c r="F1747" i="14"/>
  <c r="F1746" i="14"/>
  <c r="F1745" i="14"/>
  <c r="F1744" i="14"/>
  <c r="F1743" i="14"/>
  <c r="F1738" i="14"/>
  <c r="F1735" i="14"/>
  <c r="F1734" i="14"/>
  <c r="F1733" i="14"/>
  <c r="F1732" i="14"/>
  <c r="F1731" i="14"/>
  <c r="F1726" i="14"/>
  <c r="F1723" i="14"/>
  <c r="F1722" i="14"/>
  <c r="F1721" i="14"/>
  <c r="F1720" i="14"/>
  <c r="F1719" i="14"/>
  <c r="F1714" i="14"/>
  <c r="F1711" i="14"/>
  <c r="F1710" i="14"/>
  <c r="F1709" i="14"/>
  <c r="F1708" i="14"/>
  <c r="F1707" i="14"/>
  <c r="F1702" i="14"/>
  <c r="F1699" i="14"/>
  <c r="F1698" i="14"/>
  <c r="F1697" i="14"/>
  <c r="F1696" i="14"/>
  <c r="F1695" i="14"/>
  <c r="F1690" i="14"/>
  <c r="F1687" i="14"/>
  <c r="F1686" i="14"/>
  <c r="F1685" i="14"/>
  <c r="F1684" i="14"/>
  <c r="F1683" i="14"/>
  <c r="F1678" i="14"/>
  <c r="F1675" i="14"/>
  <c r="F1674" i="14"/>
  <c r="F1673" i="14"/>
  <c r="F1672" i="14"/>
  <c r="F1671" i="14"/>
  <c r="F1666" i="14"/>
  <c r="F1663" i="14"/>
  <c r="F1662" i="14"/>
  <c r="F1661" i="14"/>
  <c r="F1660" i="14"/>
  <c r="F1659" i="14"/>
  <c r="F1654" i="14"/>
  <c r="F1651" i="14"/>
  <c r="F1650" i="14"/>
  <c r="F1649" i="14"/>
  <c r="F1648" i="14"/>
  <c r="F1647" i="14"/>
  <c r="F1642" i="14"/>
  <c r="F1639" i="14"/>
  <c r="F1638" i="14"/>
  <c r="F1637" i="14"/>
  <c r="F1636" i="14"/>
  <c r="F1635" i="14"/>
  <c r="F1630" i="14"/>
  <c r="F1627" i="14"/>
  <c r="F1626" i="14"/>
  <c r="F1625" i="14"/>
  <c r="F1624" i="14"/>
  <c r="F1623" i="14"/>
  <c r="F1618" i="14"/>
  <c r="F1615" i="14"/>
  <c r="F1614" i="14"/>
  <c r="F1613" i="14"/>
  <c r="F1612" i="14"/>
  <c r="F1611" i="14"/>
  <c r="F1606" i="14"/>
  <c r="F1603" i="14"/>
  <c r="F1602" i="14"/>
  <c r="F1601" i="14"/>
  <c r="F1600" i="14"/>
  <c r="F1599" i="14"/>
  <c r="F1594" i="14"/>
  <c r="F1591" i="14"/>
  <c r="F1590" i="14"/>
  <c r="F1589" i="14"/>
  <c r="F1588" i="14"/>
  <c r="F1587" i="14"/>
  <c r="F1582" i="14"/>
  <c r="F1579" i="14"/>
  <c r="F1578" i="14"/>
  <c r="F1577" i="14"/>
  <c r="F1576" i="14"/>
  <c r="F1575" i="14"/>
  <c r="F1570" i="14"/>
  <c r="F1567" i="14"/>
  <c r="F1566" i="14"/>
  <c r="F1565" i="14"/>
  <c r="F1564" i="14"/>
  <c r="F1563" i="14"/>
  <c r="F1558" i="14"/>
  <c r="F1555" i="14"/>
  <c r="F1554" i="14"/>
  <c r="F1553" i="14"/>
  <c r="F1552" i="14"/>
  <c r="F1551" i="14"/>
  <c r="F1546" i="14"/>
  <c r="F1543" i="14"/>
  <c r="F1542" i="14"/>
  <c r="F1541" i="14"/>
  <c r="F1540" i="14"/>
  <c r="F1539" i="14"/>
  <c r="F1534" i="14"/>
  <c r="F1531" i="14"/>
  <c r="F1530" i="14"/>
  <c r="F1529" i="14"/>
  <c r="F1528" i="14"/>
  <c r="F1527" i="14"/>
  <c r="F1522" i="14"/>
  <c r="F1519" i="14"/>
  <c r="F1518" i="14"/>
  <c r="F1517" i="14"/>
  <c r="F1516" i="14"/>
  <c r="F1515" i="14"/>
  <c r="F1510" i="14"/>
  <c r="F1507" i="14"/>
  <c r="F1506" i="14"/>
  <c r="F1505" i="14"/>
  <c r="F1504" i="14"/>
  <c r="F1503" i="14"/>
  <c r="F1498" i="14"/>
  <c r="F1495" i="14"/>
  <c r="F1494" i="14"/>
  <c r="F1493" i="14"/>
  <c r="F1492" i="14"/>
  <c r="F1491" i="14"/>
  <c r="F1486" i="14"/>
  <c r="F1483" i="14"/>
  <c r="F1482" i="14"/>
  <c r="F1481" i="14"/>
  <c r="F1480" i="14"/>
  <c r="F1479" i="14"/>
  <c r="F1474" i="14"/>
  <c r="F1471" i="14"/>
  <c r="F1470" i="14"/>
  <c r="F1469" i="14"/>
  <c r="F1468" i="14"/>
  <c r="F1467" i="14"/>
  <c r="F1462" i="14"/>
  <c r="F1459" i="14"/>
  <c r="F1458" i="14"/>
  <c r="F1457" i="14"/>
  <c r="F1456" i="14"/>
  <c r="F1455" i="14"/>
  <c r="F1450" i="14"/>
  <c r="F1447" i="14"/>
  <c r="F1446" i="14"/>
  <c r="F1445" i="14"/>
  <c r="F1444" i="14"/>
  <c r="F1443" i="14"/>
  <c r="F1438" i="14"/>
  <c r="F1435" i="14"/>
  <c r="F1434" i="14"/>
  <c r="F1433" i="14"/>
  <c r="F1432" i="14"/>
  <c r="F1431" i="14"/>
  <c r="F1426" i="14"/>
  <c r="F1423" i="14"/>
  <c r="F1422" i="14"/>
  <c r="F1421" i="14"/>
  <c r="F1420" i="14"/>
  <c r="F1419" i="14"/>
  <c r="F1414" i="14"/>
  <c r="F1411" i="14"/>
  <c r="F1410" i="14"/>
  <c r="F1409" i="14"/>
  <c r="F1408" i="14"/>
  <c r="F1407" i="14"/>
  <c r="F1402" i="14"/>
  <c r="F1399" i="14"/>
  <c r="F1398" i="14"/>
  <c r="F1397" i="14"/>
  <c r="F1396" i="14"/>
  <c r="F1395" i="14"/>
  <c r="F1390" i="14"/>
  <c r="F1387" i="14"/>
  <c r="F1386" i="14"/>
  <c r="F1385" i="14"/>
  <c r="F1384" i="14"/>
  <c r="F1383" i="14"/>
  <c r="F1378" i="14"/>
  <c r="F1375" i="14"/>
  <c r="F1374" i="14"/>
  <c r="F1373" i="14"/>
  <c r="F1372" i="14"/>
  <c r="F1371" i="14"/>
  <c r="F1366" i="14"/>
  <c r="F1363" i="14"/>
  <c r="F1362" i="14"/>
  <c r="F1361" i="14"/>
  <c r="F1360" i="14"/>
  <c r="F1359" i="14"/>
  <c r="F1354" i="14"/>
  <c r="F1351" i="14"/>
  <c r="F1350" i="14"/>
  <c r="F1349" i="14"/>
  <c r="F1348" i="14"/>
  <c r="F1347" i="14"/>
  <c r="F1342" i="14"/>
  <c r="F1339" i="14"/>
  <c r="F1338" i="14"/>
  <c r="F1337" i="14"/>
  <c r="F1336" i="14"/>
  <c r="F1335" i="14"/>
  <c r="F1330" i="14"/>
  <c r="F1327" i="14"/>
  <c r="F1326" i="14"/>
  <c r="F1325" i="14"/>
  <c r="F1324" i="14"/>
  <c r="F1323" i="14"/>
  <c r="F1318" i="14"/>
  <c r="F1315" i="14"/>
  <c r="F1314" i="14"/>
  <c r="F1313" i="14"/>
  <c r="F1312" i="14"/>
  <c r="F1311" i="14"/>
  <c r="F1306" i="14"/>
  <c r="F1303" i="14"/>
  <c r="F1302" i="14"/>
  <c r="F1301" i="14"/>
  <c r="F1300" i="14"/>
  <c r="F1299" i="14"/>
  <c r="F1294" i="14"/>
  <c r="F1291" i="14"/>
  <c r="F1290" i="14"/>
  <c r="F1289" i="14"/>
  <c r="F1288" i="14"/>
  <c r="F1287" i="14"/>
  <c r="F1282" i="14"/>
  <c r="F1279" i="14"/>
  <c r="F1278" i="14"/>
  <c r="F1277" i="14"/>
  <c r="F1276" i="14"/>
  <c r="F1275" i="14"/>
  <c r="F1270" i="14"/>
  <c r="F1267" i="14"/>
  <c r="F1266" i="14"/>
  <c r="F1265" i="14"/>
  <c r="F1264" i="14"/>
  <c r="F1263" i="14"/>
  <c r="F1258" i="14"/>
  <c r="F1255" i="14"/>
  <c r="F1254" i="14"/>
  <c r="F1253" i="14"/>
  <c r="F1252" i="14"/>
  <c r="F1251" i="14"/>
  <c r="F1246" i="14"/>
  <c r="F1243" i="14"/>
  <c r="F1242" i="14"/>
  <c r="F1241" i="14"/>
  <c r="F1240" i="14"/>
  <c r="F1239" i="14"/>
  <c r="F1234" i="14"/>
  <c r="F1231" i="14"/>
  <c r="F1230" i="14"/>
  <c r="F1229" i="14"/>
  <c r="F1228" i="14"/>
  <c r="F1227" i="14"/>
  <c r="F1222" i="14"/>
  <c r="F1219" i="14"/>
  <c r="F1218" i="14"/>
  <c r="F1217" i="14"/>
  <c r="F1216" i="14"/>
  <c r="F1215" i="14"/>
  <c r="F1210" i="14"/>
  <c r="F1207" i="14"/>
  <c r="F1206" i="14"/>
  <c r="F1205" i="14"/>
  <c r="F1204" i="14"/>
  <c r="F1203" i="14"/>
  <c r="F1198" i="14"/>
  <c r="F1195" i="14"/>
  <c r="F1194" i="14"/>
  <c r="F1193" i="14"/>
  <c r="F1192" i="14"/>
  <c r="F1191" i="14"/>
  <c r="F1186" i="14"/>
  <c r="F1183" i="14"/>
  <c r="F1182" i="14"/>
  <c r="F1181" i="14"/>
  <c r="F1180" i="14"/>
  <c r="F1179" i="14"/>
  <c r="F1174" i="14"/>
  <c r="F1171" i="14"/>
  <c r="F1170" i="14"/>
  <c r="F1169" i="14"/>
  <c r="F1168" i="14"/>
  <c r="F1167" i="14"/>
  <c r="F1162" i="14"/>
  <c r="F1159" i="14"/>
  <c r="F1158" i="14"/>
  <c r="F1157" i="14"/>
  <c r="F1156" i="14"/>
  <c r="F1155" i="14"/>
  <c r="F1150" i="14"/>
  <c r="F1147" i="14"/>
  <c r="F1146" i="14"/>
  <c r="F1145" i="14"/>
  <c r="F1144" i="14"/>
  <c r="F1143" i="14"/>
  <c r="F1138" i="14"/>
  <c r="F1135" i="14"/>
  <c r="F1134" i="14"/>
  <c r="F1133" i="14"/>
  <c r="F1132" i="14"/>
  <c r="F1131" i="14"/>
  <c r="F1126" i="14"/>
  <c r="F1123" i="14"/>
  <c r="F1122" i="14"/>
  <c r="F1121" i="14"/>
  <c r="F1120" i="14"/>
  <c r="F1119" i="14"/>
  <c r="F1114" i="14"/>
  <c r="F1111" i="14"/>
  <c r="F1110" i="14"/>
  <c r="F1109" i="14"/>
  <c r="F1108" i="14"/>
  <c r="F1107" i="14"/>
  <c r="F1102" i="14"/>
  <c r="F1099" i="14"/>
  <c r="F1098" i="14"/>
  <c r="F1097" i="14"/>
  <c r="F1096" i="14"/>
  <c r="F1095" i="14"/>
  <c r="F1090" i="14"/>
  <c r="F1087" i="14"/>
  <c r="F1086" i="14"/>
  <c r="F1085" i="14"/>
  <c r="F1084" i="14"/>
  <c r="F1083" i="14"/>
  <c r="F1078" i="14"/>
  <c r="F1075" i="14"/>
  <c r="F1074" i="14"/>
  <c r="F1073" i="14"/>
  <c r="F1072" i="14"/>
  <c r="F1071" i="14"/>
  <c r="F1066" i="14"/>
  <c r="F1063" i="14"/>
  <c r="F1062" i="14"/>
  <c r="F1061" i="14"/>
  <c r="F1060" i="14"/>
  <c r="F1059" i="14"/>
  <c r="F1054" i="14"/>
  <c r="F1051" i="14"/>
  <c r="F1050" i="14"/>
  <c r="F1049" i="14"/>
  <c r="F1048" i="14"/>
  <c r="F1047" i="14"/>
  <c r="F1042" i="14"/>
  <c r="F1039" i="14"/>
  <c r="F1038" i="14"/>
  <c r="F1037" i="14"/>
  <c r="F1036" i="14"/>
  <c r="F1035" i="14"/>
  <c r="F1030" i="14"/>
  <c r="F1027" i="14"/>
  <c r="F1026" i="14"/>
  <c r="F1025" i="14"/>
  <c r="F1024" i="14"/>
  <c r="F1023" i="14"/>
  <c r="F1018" i="14"/>
  <c r="F1015" i="14"/>
  <c r="F1014" i="14"/>
  <c r="F1013" i="14"/>
  <c r="F1012" i="14"/>
  <c r="F1011" i="14"/>
  <c r="F1006" i="14"/>
  <c r="F1003" i="14"/>
  <c r="F1002" i="14"/>
  <c r="F1001" i="14"/>
  <c r="F1000" i="14"/>
  <c r="F999" i="14"/>
  <c r="F994" i="14"/>
  <c r="F991" i="14"/>
  <c r="F990" i="14"/>
  <c r="F989" i="14"/>
  <c r="F988" i="14"/>
  <c r="F987" i="14"/>
  <c r="F982" i="14"/>
  <c r="F979" i="14"/>
  <c r="F978" i="14"/>
  <c r="F977" i="14"/>
  <c r="F976" i="14"/>
  <c r="F975" i="14"/>
  <c r="F970" i="14"/>
  <c r="F967" i="14"/>
  <c r="F966" i="14"/>
  <c r="F965" i="14"/>
  <c r="F964" i="14"/>
  <c r="F963" i="14"/>
  <c r="F958" i="14"/>
  <c r="F955" i="14"/>
  <c r="F954" i="14"/>
  <c r="F953" i="14"/>
  <c r="F952" i="14"/>
  <c r="F951" i="14"/>
  <c r="F946" i="14"/>
  <c r="F943" i="14"/>
  <c r="F942" i="14"/>
  <c r="F941" i="14"/>
  <c r="F940" i="14"/>
  <c r="F939" i="14"/>
  <c r="F934" i="14"/>
  <c r="F931" i="14"/>
  <c r="F930" i="14"/>
  <c r="F929" i="14"/>
  <c r="F928" i="14"/>
  <c r="F927" i="14"/>
  <c r="F922" i="14"/>
  <c r="F919" i="14"/>
  <c r="F918" i="14"/>
  <c r="F917" i="14"/>
  <c r="F916" i="14"/>
  <c r="F915" i="14"/>
  <c r="F910" i="14"/>
  <c r="F907" i="14"/>
  <c r="F906" i="14"/>
  <c r="F905" i="14"/>
  <c r="F904" i="14"/>
  <c r="F903" i="14"/>
  <c r="F898" i="14"/>
  <c r="F895" i="14"/>
  <c r="F894" i="14"/>
  <c r="F893" i="14"/>
  <c r="F892" i="14"/>
  <c r="F891" i="14"/>
  <c r="F886" i="14"/>
  <c r="F883" i="14"/>
  <c r="F882" i="14"/>
  <c r="F881" i="14"/>
  <c r="F880" i="14"/>
  <c r="F879" i="14"/>
  <c r="F874" i="14"/>
  <c r="F871" i="14"/>
  <c r="F870" i="14"/>
  <c r="F869" i="14"/>
  <c r="F868" i="14"/>
  <c r="F867" i="14"/>
  <c r="F862" i="14"/>
  <c r="F859" i="14"/>
  <c r="F858" i="14"/>
  <c r="F857" i="14"/>
  <c r="F856" i="14"/>
  <c r="F855" i="14"/>
  <c r="F850" i="14"/>
  <c r="F847" i="14"/>
  <c r="F846" i="14"/>
  <c r="F845" i="14"/>
  <c r="F844" i="14"/>
  <c r="F843" i="14"/>
  <c r="F838" i="14"/>
  <c r="F835" i="14"/>
  <c r="F834" i="14"/>
  <c r="F833" i="14"/>
  <c r="F832" i="14"/>
  <c r="F831" i="14"/>
  <c r="F826" i="14"/>
  <c r="F823" i="14"/>
  <c r="F822" i="14"/>
  <c r="F821" i="14"/>
  <c r="F820" i="14"/>
  <c r="F819" i="14"/>
  <c r="F814" i="14"/>
  <c r="F811" i="14"/>
  <c r="F810" i="14"/>
  <c r="F809" i="14"/>
  <c r="F808" i="14"/>
  <c r="F807" i="14"/>
  <c r="F802" i="14"/>
  <c r="F799" i="14"/>
  <c r="F798" i="14"/>
  <c r="F797" i="14"/>
  <c r="F796" i="14"/>
  <c r="F795" i="14"/>
  <c r="F790" i="14"/>
  <c r="F787" i="14"/>
  <c r="F786" i="14"/>
  <c r="F785" i="14"/>
  <c r="F784" i="14"/>
  <c r="F783" i="14"/>
  <c r="F778" i="14"/>
  <c r="F775" i="14"/>
  <c r="F774" i="14"/>
  <c r="F773" i="14"/>
  <c r="F772" i="14"/>
  <c r="F771" i="14"/>
  <c r="F766" i="14"/>
  <c r="F763" i="14"/>
  <c r="F762" i="14"/>
  <c r="F761" i="14"/>
  <c r="F760" i="14"/>
  <c r="F759" i="14"/>
  <c r="F754" i="14"/>
  <c r="F751" i="14"/>
  <c r="F750" i="14"/>
  <c r="F749" i="14"/>
  <c r="F748" i="14"/>
  <c r="F747" i="14"/>
  <c r="F742" i="14"/>
  <c r="F739" i="14"/>
  <c r="F738" i="14"/>
  <c r="F737" i="14"/>
  <c r="F736" i="14"/>
  <c r="F735" i="14"/>
  <c r="F730" i="14"/>
  <c r="F727" i="14"/>
  <c r="F726" i="14"/>
  <c r="F725" i="14"/>
  <c r="F724" i="14"/>
  <c r="F723" i="14"/>
  <c r="F718" i="14"/>
  <c r="F715" i="14"/>
  <c r="F714" i="14"/>
  <c r="F713" i="14"/>
  <c r="F712" i="14"/>
  <c r="F711" i="14"/>
  <c r="F706" i="14"/>
  <c r="F703" i="14"/>
  <c r="F702" i="14"/>
  <c r="F701" i="14"/>
  <c r="F700" i="14"/>
  <c r="F699" i="14"/>
  <c r="F694" i="14"/>
  <c r="F691" i="14"/>
  <c r="F690" i="14"/>
  <c r="F689" i="14"/>
  <c r="F688" i="14"/>
  <c r="F687" i="14"/>
  <c r="F682" i="14"/>
  <c r="F679" i="14"/>
  <c r="F678" i="14"/>
  <c r="F677" i="14"/>
  <c r="F676" i="14"/>
  <c r="F675" i="14"/>
  <c r="F670" i="14"/>
  <c r="F667" i="14"/>
  <c r="F666" i="14"/>
  <c r="F665" i="14"/>
  <c r="F664" i="14"/>
  <c r="F663" i="14"/>
  <c r="F658" i="14"/>
  <c r="F655" i="14"/>
  <c r="F654" i="14"/>
  <c r="F653" i="14"/>
  <c r="F652" i="14"/>
  <c r="F651" i="14"/>
  <c r="F646" i="14"/>
  <c r="F643" i="14"/>
  <c r="F642" i="14"/>
  <c r="F641" i="14"/>
  <c r="F640" i="14"/>
  <c r="F639" i="14"/>
  <c r="F634" i="14"/>
  <c r="F631" i="14"/>
  <c r="F630" i="14"/>
  <c r="F629" i="14"/>
  <c r="F628" i="14"/>
  <c r="F627" i="14"/>
  <c r="F622" i="14"/>
  <c r="F619" i="14"/>
  <c r="F618" i="14"/>
  <c r="F617" i="14"/>
  <c r="F616" i="14"/>
  <c r="F615" i="14"/>
  <c r="F610" i="14"/>
  <c r="F607" i="14"/>
  <c r="F606" i="14"/>
  <c r="F605" i="14"/>
  <c r="F604" i="14"/>
  <c r="F603" i="14"/>
  <c r="F598" i="14"/>
  <c r="F595" i="14"/>
  <c r="F594" i="14"/>
  <c r="F593" i="14"/>
  <c r="F592" i="14"/>
  <c r="F591" i="14"/>
  <c r="F586" i="14"/>
  <c r="F583" i="14"/>
  <c r="F582" i="14"/>
  <c r="F581" i="14"/>
  <c r="F580" i="14"/>
  <c r="F579" i="14"/>
  <c r="F574" i="14"/>
  <c r="F571" i="14"/>
  <c r="F570" i="14"/>
  <c r="F569" i="14"/>
  <c r="F568" i="14"/>
  <c r="F567" i="14"/>
  <c r="F562" i="14"/>
  <c r="F559" i="14"/>
  <c r="F558" i="14"/>
  <c r="F557" i="14"/>
  <c r="F556" i="14"/>
  <c r="F555" i="14"/>
  <c r="F550" i="14"/>
  <c r="F547" i="14"/>
  <c r="F546" i="14"/>
  <c r="F545" i="14"/>
  <c r="F544" i="14"/>
  <c r="F543" i="14"/>
  <c r="F538" i="14"/>
  <c r="F535" i="14"/>
  <c r="F534" i="14"/>
  <c r="F533" i="14"/>
  <c r="F532" i="14"/>
  <c r="F531" i="14"/>
  <c r="F526" i="14"/>
  <c r="F523" i="14"/>
  <c r="F522" i="14"/>
  <c r="F521" i="14"/>
  <c r="F520" i="14"/>
  <c r="F519" i="14"/>
  <c r="F514" i="14"/>
  <c r="F511" i="14"/>
  <c r="F510" i="14"/>
  <c r="F509" i="14"/>
  <c r="F508" i="14"/>
  <c r="F507" i="14"/>
  <c r="F502" i="14"/>
  <c r="F499" i="14"/>
  <c r="F498" i="14"/>
  <c r="F497" i="14"/>
  <c r="F496" i="14"/>
  <c r="F495" i="14"/>
  <c r="F490" i="14"/>
  <c r="F487" i="14"/>
  <c r="F486" i="14"/>
  <c r="F485" i="14"/>
  <c r="F484" i="14"/>
  <c r="F483" i="14"/>
  <c r="F478" i="14"/>
  <c r="F475" i="14"/>
  <c r="F474" i="14"/>
  <c r="F473" i="14"/>
  <c r="F472" i="14"/>
  <c r="F471" i="14"/>
  <c r="F466" i="14"/>
  <c r="F463" i="14"/>
  <c r="F462" i="14"/>
  <c r="F461" i="14"/>
  <c r="F460" i="14"/>
  <c r="F459" i="14"/>
  <c r="F454" i="14"/>
  <c r="F451" i="14"/>
  <c r="F450" i="14"/>
  <c r="F449" i="14"/>
  <c r="F448" i="14"/>
  <c r="F447" i="14"/>
  <c r="F442" i="14"/>
  <c r="F439" i="14"/>
  <c r="F438" i="14"/>
  <c r="F437" i="14"/>
  <c r="F436" i="14"/>
  <c r="F435" i="14"/>
  <c r="F430" i="14"/>
  <c r="F427" i="14"/>
  <c r="F426" i="14"/>
  <c r="F425" i="14"/>
  <c r="F424" i="14"/>
  <c r="F423" i="14"/>
  <c r="F418" i="14"/>
  <c r="F415" i="14"/>
  <c r="F414" i="14"/>
  <c r="F413" i="14"/>
  <c r="F412" i="14"/>
  <c r="F411" i="14"/>
  <c r="F406" i="14"/>
  <c r="F403" i="14"/>
  <c r="F402" i="14"/>
  <c r="F401" i="14"/>
  <c r="F400" i="14"/>
  <c r="F399" i="14"/>
  <c r="F394" i="14"/>
  <c r="F391" i="14"/>
  <c r="F390" i="14"/>
  <c r="F389" i="14"/>
  <c r="F388" i="14"/>
  <c r="F387" i="14"/>
  <c r="F382" i="14"/>
  <c r="F379" i="14"/>
  <c r="F378" i="14"/>
  <c r="F377" i="14"/>
  <c r="F376" i="14"/>
  <c r="F375" i="14"/>
  <c r="F370" i="14"/>
  <c r="F367" i="14"/>
  <c r="F366" i="14"/>
  <c r="F365" i="14"/>
  <c r="F364" i="14"/>
  <c r="F363" i="14"/>
  <c r="F358" i="14"/>
  <c r="F355" i="14"/>
  <c r="F354" i="14"/>
  <c r="F353" i="14"/>
  <c r="F352" i="14"/>
  <c r="F351" i="14"/>
  <c r="F346" i="14"/>
  <c r="F343" i="14"/>
  <c r="F342" i="14"/>
  <c r="F341" i="14"/>
  <c r="F340" i="14"/>
  <c r="F339" i="14"/>
  <c r="F334" i="14"/>
  <c r="F331" i="14"/>
  <c r="F330" i="14"/>
  <c r="F329" i="14"/>
  <c r="F328" i="14"/>
  <c r="F327" i="14"/>
  <c r="F322" i="14"/>
  <c r="F319" i="14"/>
  <c r="F318" i="14"/>
  <c r="F317" i="14"/>
  <c r="F316" i="14"/>
  <c r="F315" i="14"/>
  <c r="F310" i="14"/>
  <c r="F307" i="14"/>
  <c r="F306" i="14"/>
  <c r="F305" i="14"/>
  <c r="F304" i="14"/>
  <c r="F303" i="14"/>
  <c r="F298" i="14"/>
  <c r="F295" i="14"/>
  <c r="F294" i="14"/>
  <c r="F293" i="14"/>
  <c r="F292" i="14"/>
  <c r="F291" i="14"/>
  <c r="F286" i="14"/>
  <c r="F283" i="14"/>
  <c r="F282" i="14"/>
  <c r="F281" i="14"/>
  <c r="F280" i="14"/>
  <c r="F279" i="14"/>
  <c r="F274" i="14"/>
  <c r="F271" i="14"/>
  <c r="F270" i="14"/>
  <c r="F269" i="14"/>
  <c r="F268" i="14"/>
  <c r="F267" i="14"/>
  <c r="F262" i="14"/>
  <c r="F259" i="14"/>
  <c r="F258" i="14"/>
  <c r="F257" i="14"/>
  <c r="F256" i="14"/>
  <c r="F255" i="14"/>
  <c r="F250" i="14"/>
  <c r="F247" i="14"/>
  <c r="F246" i="14"/>
  <c r="F245" i="14"/>
  <c r="F244" i="14"/>
  <c r="F243" i="14"/>
  <c r="F238" i="14"/>
  <c r="F235" i="14"/>
  <c r="F234" i="14"/>
  <c r="F233" i="14"/>
  <c r="F232" i="14"/>
  <c r="F231" i="14"/>
  <c r="F226" i="14"/>
  <c r="F223" i="14"/>
  <c r="F222" i="14"/>
  <c r="F221" i="14"/>
  <c r="F220" i="14"/>
  <c r="F219" i="14"/>
  <c r="F214" i="14"/>
  <c r="F211" i="14"/>
  <c r="F210" i="14"/>
  <c r="F209" i="14"/>
  <c r="F208" i="14"/>
  <c r="F207" i="14"/>
  <c r="F202" i="14"/>
  <c r="F199" i="14"/>
  <c r="F198" i="14"/>
  <c r="F197" i="14"/>
  <c r="F196" i="14"/>
  <c r="F195" i="14"/>
  <c r="F190" i="14"/>
  <c r="F187" i="14"/>
  <c r="F186" i="14"/>
  <c r="F185" i="14"/>
  <c r="F184" i="14"/>
  <c r="F183" i="14"/>
  <c r="F178" i="14"/>
  <c r="F175" i="14"/>
  <c r="F174" i="14"/>
  <c r="F173" i="14"/>
  <c r="F172" i="14"/>
  <c r="F171" i="14"/>
  <c r="F166" i="14"/>
  <c r="F163" i="14"/>
  <c r="F162" i="14"/>
  <c r="F161" i="14"/>
  <c r="F160" i="14"/>
  <c r="F159" i="14"/>
  <c r="F154" i="14"/>
  <c r="F151" i="14"/>
  <c r="F150" i="14"/>
  <c r="F149" i="14"/>
  <c r="F148" i="14"/>
  <c r="F147" i="14"/>
  <c r="F142" i="14"/>
  <c r="F139" i="14"/>
  <c r="F138" i="14"/>
  <c r="F137" i="14"/>
  <c r="F136" i="14"/>
  <c r="F135" i="14"/>
  <c r="F130" i="14"/>
  <c r="F127" i="14"/>
  <c r="F126" i="14"/>
  <c r="F125" i="14"/>
  <c r="F124" i="14"/>
  <c r="F123" i="14"/>
  <c r="F118" i="14"/>
  <c r="F115" i="14"/>
  <c r="F114" i="14"/>
  <c r="F113" i="14"/>
  <c r="F112" i="14"/>
  <c r="F111" i="14"/>
  <c r="F106" i="14"/>
  <c r="F103" i="14"/>
  <c r="F102" i="14"/>
  <c r="F101" i="14"/>
  <c r="F100" i="14"/>
  <c r="F99" i="14"/>
  <c r="F94" i="14"/>
  <c r="F91" i="14"/>
  <c r="F90" i="14"/>
  <c r="F89" i="14"/>
  <c r="F88" i="14"/>
  <c r="F87" i="14"/>
  <c r="F82" i="14"/>
  <c r="F79" i="14"/>
  <c r="F78" i="14"/>
  <c r="F77" i="14"/>
  <c r="F76" i="14"/>
  <c r="F75" i="14"/>
  <c r="F70" i="14"/>
  <c r="F67" i="14"/>
  <c r="F66" i="14"/>
  <c r="F65" i="14"/>
  <c r="F64" i="14"/>
  <c r="F63" i="14"/>
  <c r="F58" i="14"/>
  <c r="F55" i="14"/>
  <c r="F54" i="14"/>
  <c r="F53" i="14"/>
  <c r="F52" i="14"/>
  <c r="F51" i="14"/>
  <c r="F46" i="14"/>
  <c r="F43" i="14"/>
  <c r="F42" i="14"/>
  <c r="F41" i="14"/>
  <c r="F40" i="14"/>
  <c r="F39" i="14"/>
  <c r="F34" i="14"/>
  <c r="F31" i="14"/>
  <c r="F30" i="14"/>
  <c r="F29" i="14"/>
  <c r="F28" i="14"/>
  <c r="F27" i="14"/>
  <c r="F22" i="14"/>
  <c r="F19" i="14"/>
  <c r="F18" i="14"/>
  <c r="F17" i="14"/>
  <c r="F16" i="14"/>
  <c r="F15" i="14"/>
  <c r="F10" i="14"/>
  <c r="L1007" i="6"/>
  <c r="D1007" i="6"/>
  <c r="C1007" i="6"/>
  <c r="B1007" i="6"/>
  <c r="L1006" i="6"/>
  <c r="D1006" i="6"/>
  <c r="C1006" i="6"/>
  <c r="R1006" i="6" s="1"/>
  <c r="B1006" i="6"/>
  <c r="L1005" i="6"/>
  <c r="D1005" i="6"/>
  <c r="C1005" i="6"/>
  <c r="B1005" i="6"/>
  <c r="D1004" i="6"/>
  <c r="C1004" i="6"/>
  <c r="G1004" i="6" s="1"/>
  <c r="B1004" i="6"/>
  <c r="L1003" i="6"/>
  <c r="D1003" i="6"/>
  <c r="C1003" i="6"/>
  <c r="H1003" i="6" s="1"/>
  <c r="M1003" i="6" s="1"/>
  <c r="B1003" i="6"/>
  <c r="D1002" i="6"/>
  <c r="C1002" i="6"/>
  <c r="B1002" i="6"/>
  <c r="L1001" i="6"/>
  <c r="D1001" i="6"/>
  <c r="C1001" i="6"/>
  <c r="G1001" i="6" s="1"/>
  <c r="B1001" i="6"/>
  <c r="D1000" i="6"/>
  <c r="C1000" i="6"/>
  <c r="R1000" i="6" s="1"/>
  <c r="B1000" i="6"/>
  <c r="D999" i="6"/>
  <c r="C999" i="6"/>
  <c r="B999" i="6"/>
  <c r="L998" i="6"/>
  <c r="D998" i="6"/>
  <c r="C998" i="6"/>
  <c r="G998" i="6" s="1"/>
  <c r="B998" i="6"/>
  <c r="L997" i="6"/>
  <c r="D997" i="6"/>
  <c r="C997" i="6"/>
  <c r="R997" i="6" s="1"/>
  <c r="B997" i="6"/>
  <c r="D996" i="6"/>
  <c r="C996" i="6"/>
  <c r="B996" i="6"/>
  <c r="L995" i="6"/>
  <c r="D995" i="6"/>
  <c r="C995" i="6"/>
  <c r="G995" i="6" s="1"/>
  <c r="B995" i="6"/>
  <c r="D994" i="6"/>
  <c r="C994" i="6"/>
  <c r="B994" i="6"/>
  <c r="D993" i="6"/>
  <c r="C993" i="6"/>
  <c r="R993" i="6" s="1"/>
  <c r="B993" i="6"/>
  <c r="D992" i="6"/>
  <c r="C992" i="6"/>
  <c r="B992" i="6"/>
  <c r="L991" i="6"/>
  <c r="D991" i="6"/>
  <c r="C991" i="6"/>
  <c r="R991" i="6" s="1"/>
  <c r="B991" i="6"/>
  <c r="D990" i="6"/>
  <c r="C990" i="6"/>
  <c r="G990" i="6" s="1"/>
  <c r="B990" i="6"/>
  <c r="L989" i="6"/>
  <c r="D989" i="6"/>
  <c r="C989" i="6"/>
  <c r="B989" i="6"/>
  <c r="D988" i="6"/>
  <c r="C988" i="6"/>
  <c r="H988" i="6" s="1"/>
  <c r="M988" i="6" s="1"/>
  <c r="B988" i="6"/>
  <c r="D987" i="6"/>
  <c r="C987" i="6"/>
  <c r="H987" i="6" s="1"/>
  <c r="M987" i="6" s="1"/>
  <c r="B987" i="6"/>
  <c r="L986" i="6"/>
  <c r="D986" i="6"/>
  <c r="C986" i="6"/>
  <c r="G986" i="6" s="1"/>
  <c r="B986" i="6"/>
  <c r="L985" i="6"/>
  <c r="D985" i="6"/>
  <c r="C985" i="6"/>
  <c r="G985" i="6" s="1"/>
  <c r="B985" i="6"/>
  <c r="D984" i="6"/>
  <c r="C984" i="6"/>
  <c r="H984" i="6" s="1"/>
  <c r="M984" i="6" s="1"/>
  <c r="B984" i="6"/>
  <c r="L983" i="6"/>
  <c r="D983" i="6"/>
  <c r="C983" i="6"/>
  <c r="H983" i="6" s="1"/>
  <c r="M983" i="6" s="1"/>
  <c r="B983" i="6"/>
  <c r="L982" i="6"/>
  <c r="D982" i="6"/>
  <c r="C982" i="6"/>
  <c r="G982" i="6" s="1"/>
  <c r="B982" i="6"/>
  <c r="L981" i="6"/>
  <c r="D981" i="6"/>
  <c r="C981" i="6"/>
  <c r="H981" i="6" s="1"/>
  <c r="M981" i="6" s="1"/>
  <c r="B981" i="6"/>
  <c r="D980" i="6"/>
  <c r="C980" i="6"/>
  <c r="H980" i="6" s="1"/>
  <c r="M980" i="6" s="1"/>
  <c r="B980" i="6"/>
  <c r="L979" i="6"/>
  <c r="D979" i="6"/>
  <c r="C979" i="6"/>
  <c r="B979" i="6"/>
  <c r="L978" i="6"/>
  <c r="D978" i="6"/>
  <c r="C978" i="6"/>
  <c r="H978" i="6" s="1"/>
  <c r="M978" i="6" s="1"/>
  <c r="B978" i="6"/>
  <c r="L977" i="6"/>
  <c r="D977" i="6"/>
  <c r="C977" i="6"/>
  <c r="G977" i="6" s="1"/>
  <c r="B977" i="6"/>
  <c r="D976" i="6"/>
  <c r="C976" i="6"/>
  <c r="B976" i="6"/>
  <c r="D975" i="6"/>
  <c r="C975" i="6"/>
  <c r="R975" i="6" s="1"/>
  <c r="B975" i="6"/>
  <c r="D974" i="6"/>
  <c r="C974" i="6"/>
  <c r="B974" i="6"/>
  <c r="D973" i="6"/>
  <c r="C973" i="6"/>
  <c r="B973" i="6"/>
  <c r="D972" i="6"/>
  <c r="C972" i="6"/>
  <c r="B972" i="6"/>
  <c r="D971" i="6"/>
  <c r="C971" i="6"/>
  <c r="B971" i="6"/>
  <c r="D970" i="6"/>
  <c r="C970" i="6"/>
  <c r="B970" i="6"/>
  <c r="D969" i="6"/>
  <c r="C969" i="6"/>
  <c r="B969" i="6"/>
  <c r="D968" i="6"/>
  <c r="C968" i="6"/>
  <c r="G968" i="6" s="1"/>
  <c r="B968" i="6"/>
  <c r="L967" i="6"/>
  <c r="D967" i="6"/>
  <c r="C967" i="6"/>
  <c r="R967" i="6" s="1"/>
  <c r="B967" i="6"/>
  <c r="L966" i="6"/>
  <c r="D966" i="6"/>
  <c r="C966" i="6"/>
  <c r="G966" i="6" s="1"/>
  <c r="B966" i="6"/>
  <c r="D965" i="6"/>
  <c r="C965" i="6"/>
  <c r="G965" i="6" s="1"/>
  <c r="B965" i="6"/>
  <c r="D964" i="6"/>
  <c r="C964" i="6"/>
  <c r="H964" i="6" s="1"/>
  <c r="M964" i="6" s="1"/>
  <c r="B964" i="6"/>
  <c r="L963" i="6"/>
  <c r="D963" i="6"/>
  <c r="C963" i="6"/>
  <c r="B963" i="6"/>
  <c r="D962" i="6"/>
  <c r="C962" i="6"/>
  <c r="R962" i="6" s="1"/>
  <c r="B962" i="6"/>
  <c r="L961" i="6"/>
  <c r="D961" i="6"/>
  <c r="C961" i="6"/>
  <c r="G961" i="6" s="1"/>
  <c r="B961" i="6"/>
  <c r="D960" i="6"/>
  <c r="C960" i="6"/>
  <c r="B960" i="6"/>
  <c r="D959" i="6"/>
  <c r="C959" i="6"/>
  <c r="B959" i="6"/>
  <c r="L958" i="6"/>
  <c r="D958" i="6"/>
  <c r="C958" i="6"/>
  <c r="R958" i="6" s="1"/>
  <c r="B958" i="6"/>
  <c r="L957" i="6"/>
  <c r="D957" i="6"/>
  <c r="C957" i="6"/>
  <c r="G957" i="6" s="1"/>
  <c r="B957" i="6"/>
  <c r="D956" i="6"/>
  <c r="C956" i="6"/>
  <c r="H956" i="6" s="1"/>
  <c r="M956" i="6" s="1"/>
  <c r="B956" i="6"/>
  <c r="L955" i="6"/>
  <c r="D955" i="6"/>
  <c r="C955" i="6"/>
  <c r="G955" i="6" s="1"/>
  <c r="B955" i="6"/>
  <c r="D954" i="6"/>
  <c r="C954" i="6"/>
  <c r="R954" i="6" s="1"/>
  <c r="B954" i="6"/>
  <c r="L953" i="6"/>
  <c r="D953" i="6"/>
  <c r="C953" i="6"/>
  <c r="B953" i="6"/>
  <c r="D952" i="6"/>
  <c r="C952" i="6"/>
  <c r="R952" i="6" s="1"/>
  <c r="B952" i="6"/>
  <c r="D951" i="6"/>
  <c r="C951" i="6"/>
  <c r="B951" i="6"/>
  <c r="L950" i="6"/>
  <c r="D950" i="6"/>
  <c r="C950" i="6"/>
  <c r="B950" i="6"/>
  <c r="D949" i="6"/>
  <c r="C949" i="6"/>
  <c r="G949" i="6" s="1"/>
  <c r="B949" i="6"/>
  <c r="D948" i="6"/>
  <c r="C948" i="6"/>
  <c r="R948" i="6" s="1"/>
  <c r="B948" i="6"/>
  <c r="D947" i="6"/>
  <c r="C947" i="6"/>
  <c r="R947" i="6" s="1"/>
  <c r="B947" i="6"/>
  <c r="L946" i="6"/>
  <c r="D946" i="6"/>
  <c r="C946" i="6"/>
  <c r="H946" i="6" s="1"/>
  <c r="M946" i="6" s="1"/>
  <c r="B946" i="6"/>
  <c r="L945" i="6"/>
  <c r="D945" i="6"/>
  <c r="C945" i="6"/>
  <c r="B945" i="6"/>
  <c r="D944" i="6"/>
  <c r="C944" i="6"/>
  <c r="R944" i="6" s="1"/>
  <c r="B944" i="6"/>
  <c r="D943" i="6"/>
  <c r="C943" i="6"/>
  <c r="B943" i="6"/>
  <c r="L942" i="6"/>
  <c r="D942" i="6"/>
  <c r="C942" i="6"/>
  <c r="B942" i="6"/>
  <c r="D941" i="6"/>
  <c r="C941" i="6"/>
  <c r="B941" i="6"/>
  <c r="D940" i="6"/>
  <c r="C940" i="6"/>
  <c r="B940" i="6"/>
  <c r="D939" i="6"/>
  <c r="C939" i="6"/>
  <c r="B939" i="6"/>
  <c r="D938" i="6"/>
  <c r="C938" i="6"/>
  <c r="B938" i="6"/>
  <c r="L937" i="6"/>
  <c r="D937" i="6"/>
  <c r="C937" i="6"/>
  <c r="B937" i="6"/>
  <c r="D936" i="6"/>
  <c r="C936" i="6"/>
  <c r="B936" i="6"/>
  <c r="D935" i="6"/>
  <c r="C935" i="6"/>
  <c r="B935" i="6"/>
  <c r="D934" i="6"/>
  <c r="C934" i="6"/>
  <c r="B934" i="6"/>
  <c r="D933" i="6"/>
  <c r="C933" i="6"/>
  <c r="R933" i="6" s="1"/>
  <c r="B933" i="6"/>
  <c r="D932" i="6"/>
  <c r="C932" i="6"/>
  <c r="H932" i="6" s="1"/>
  <c r="M932" i="6" s="1"/>
  <c r="B932" i="6"/>
  <c r="D931" i="6"/>
  <c r="C931" i="6"/>
  <c r="G931" i="6" s="1"/>
  <c r="B931" i="6"/>
  <c r="D930" i="6"/>
  <c r="C930" i="6"/>
  <c r="B930" i="6"/>
  <c r="D929" i="6"/>
  <c r="C929" i="6"/>
  <c r="R929" i="6" s="1"/>
  <c r="B929" i="6"/>
  <c r="D928" i="6"/>
  <c r="C928" i="6"/>
  <c r="R928" i="6" s="1"/>
  <c r="B928" i="6"/>
  <c r="D927" i="6"/>
  <c r="C927" i="6"/>
  <c r="B927" i="6"/>
  <c r="D926" i="6"/>
  <c r="C926" i="6"/>
  <c r="B926" i="6"/>
  <c r="L925" i="6"/>
  <c r="D925" i="6"/>
  <c r="C925" i="6"/>
  <c r="B925" i="6"/>
  <c r="D924" i="6"/>
  <c r="C924" i="6"/>
  <c r="B924" i="6"/>
  <c r="D923" i="6"/>
  <c r="C923" i="6"/>
  <c r="B923" i="6"/>
  <c r="D922" i="6"/>
  <c r="C922" i="6"/>
  <c r="H922" i="6" s="1"/>
  <c r="M922" i="6" s="1"/>
  <c r="B922" i="6"/>
  <c r="L921" i="6"/>
  <c r="D921" i="6"/>
  <c r="C921" i="6"/>
  <c r="H921" i="6" s="1"/>
  <c r="M921" i="6" s="1"/>
  <c r="B921" i="6"/>
  <c r="D920" i="6"/>
  <c r="C920" i="6"/>
  <c r="R920" i="6" s="1"/>
  <c r="B920" i="6"/>
  <c r="D919" i="6"/>
  <c r="C919" i="6"/>
  <c r="B919" i="6"/>
  <c r="D918" i="6"/>
  <c r="C918" i="6"/>
  <c r="B918" i="6"/>
  <c r="D917" i="6"/>
  <c r="C917" i="6"/>
  <c r="B917" i="6"/>
  <c r="D916" i="6"/>
  <c r="C916" i="6"/>
  <c r="G916" i="6" s="1"/>
  <c r="B916" i="6"/>
  <c r="D915" i="6"/>
  <c r="C915" i="6"/>
  <c r="G915" i="6" s="1"/>
  <c r="B915" i="6"/>
  <c r="L914" i="6"/>
  <c r="D914" i="6"/>
  <c r="C914" i="6"/>
  <c r="G914" i="6" s="1"/>
  <c r="B914" i="6"/>
  <c r="L913" i="6"/>
  <c r="D913" i="6"/>
  <c r="C913" i="6"/>
  <c r="G913" i="6" s="1"/>
  <c r="B913" i="6"/>
  <c r="D912" i="6"/>
  <c r="C912" i="6"/>
  <c r="B912" i="6"/>
  <c r="L911" i="6"/>
  <c r="D911" i="6"/>
  <c r="C911" i="6"/>
  <c r="B911" i="6"/>
  <c r="D910" i="6"/>
  <c r="C910" i="6"/>
  <c r="B910" i="6"/>
  <c r="D909" i="6"/>
  <c r="C909" i="6"/>
  <c r="G909" i="6" s="1"/>
  <c r="B909" i="6"/>
  <c r="D908" i="6"/>
  <c r="C908" i="6"/>
  <c r="G908" i="6" s="1"/>
  <c r="B908" i="6"/>
  <c r="D907" i="6"/>
  <c r="C907" i="6"/>
  <c r="B907" i="6"/>
  <c r="D906" i="6"/>
  <c r="C906" i="6"/>
  <c r="G906" i="6" s="1"/>
  <c r="B906" i="6"/>
  <c r="L905" i="6"/>
  <c r="D905" i="6"/>
  <c r="C905" i="6"/>
  <c r="B905" i="6"/>
  <c r="D904" i="6"/>
  <c r="C904" i="6"/>
  <c r="G904" i="6" s="1"/>
  <c r="B904" i="6"/>
  <c r="D903" i="6"/>
  <c r="C903" i="6"/>
  <c r="B903" i="6"/>
  <c r="L902" i="6"/>
  <c r="D902" i="6"/>
  <c r="C902" i="6"/>
  <c r="B902" i="6"/>
  <c r="L901" i="6"/>
  <c r="D901" i="6"/>
  <c r="C901" i="6"/>
  <c r="B901" i="6"/>
  <c r="D900" i="6"/>
  <c r="C900" i="6"/>
  <c r="B900" i="6"/>
  <c r="L899" i="6"/>
  <c r="D899" i="6"/>
  <c r="C899" i="6"/>
  <c r="B899" i="6"/>
  <c r="L898" i="6"/>
  <c r="D898" i="6"/>
  <c r="C898" i="6"/>
  <c r="H898" i="6" s="1"/>
  <c r="M898" i="6" s="1"/>
  <c r="B898" i="6"/>
  <c r="D897" i="6"/>
  <c r="C897" i="6"/>
  <c r="B897" i="6"/>
  <c r="D896" i="6"/>
  <c r="C896" i="6"/>
  <c r="H896" i="6" s="1"/>
  <c r="M896" i="6" s="1"/>
  <c r="B896" i="6"/>
  <c r="D895" i="6"/>
  <c r="C895" i="6"/>
  <c r="B895" i="6"/>
  <c r="D894" i="6"/>
  <c r="C894" i="6"/>
  <c r="H894" i="6" s="1"/>
  <c r="M894" i="6" s="1"/>
  <c r="B894" i="6"/>
  <c r="L893" i="6"/>
  <c r="D893" i="6"/>
  <c r="C893" i="6"/>
  <c r="H893" i="6" s="1"/>
  <c r="M893" i="6" s="1"/>
  <c r="B893" i="6"/>
  <c r="D892" i="6"/>
  <c r="C892" i="6"/>
  <c r="B892" i="6"/>
  <c r="D891" i="6"/>
  <c r="C891" i="6"/>
  <c r="H891" i="6" s="1"/>
  <c r="M891" i="6" s="1"/>
  <c r="B891" i="6"/>
  <c r="L890" i="6"/>
  <c r="D890" i="6"/>
  <c r="C890" i="6"/>
  <c r="R890" i="6" s="1"/>
  <c r="B890" i="6"/>
  <c r="D889" i="6"/>
  <c r="C889" i="6"/>
  <c r="H889" i="6" s="1"/>
  <c r="M889" i="6" s="1"/>
  <c r="B889" i="6"/>
  <c r="D888" i="6"/>
  <c r="C888" i="6"/>
  <c r="B888" i="6"/>
  <c r="D887" i="6"/>
  <c r="C887" i="6"/>
  <c r="H887" i="6" s="1"/>
  <c r="M887" i="6" s="1"/>
  <c r="B887" i="6"/>
  <c r="D886" i="6"/>
  <c r="C886" i="6"/>
  <c r="R886" i="6" s="1"/>
  <c r="B886" i="6"/>
  <c r="L885" i="6"/>
  <c r="D885" i="6"/>
  <c r="C885" i="6"/>
  <c r="B885" i="6"/>
  <c r="D884" i="6"/>
  <c r="C884" i="6"/>
  <c r="B884" i="6"/>
  <c r="D883" i="6"/>
  <c r="C883" i="6"/>
  <c r="G883" i="6" s="1"/>
  <c r="B883" i="6"/>
  <c r="L882" i="6"/>
  <c r="D882" i="6"/>
  <c r="C882" i="6"/>
  <c r="B882" i="6"/>
  <c r="L881" i="6"/>
  <c r="D881" i="6"/>
  <c r="C881" i="6"/>
  <c r="R881" i="6" s="1"/>
  <c r="B881" i="6"/>
  <c r="D880" i="6"/>
  <c r="C880" i="6"/>
  <c r="H880" i="6" s="1"/>
  <c r="M880" i="6" s="1"/>
  <c r="B880" i="6"/>
  <c r="D879" i="6"/>
  <c r="C879" i="6"/>
  <c r="B879" i="6"/>
  <c r="D878" i="6"/>
  <c r="C878" i="6"/>
  <c r="R878" i="6" s="1"/>
  <c r="B878" i="6"/>
  <c r="L877" i="6"/>
  <c r="D877" i="6"/>
  <c r="C877" i="6"/>
  <c r="R877" i="6" s="1"/>
  <c r="B877" i="6"/>
  <c r="D876" i="6"/>
  <c r="C876" i="6"/>
  <c r="B876" i="6"/>
  <c r="D875" i="6"/>
  <c r="C875" i="6"/>
  <c r="G875" i="6" s="1"/>
  <c r="B875" i="6"/>
  <c r="D874" i="6"/>
  <c r="C874" i="6"/>
  <c r="R874" i="6" s="1"/>
  <c r="B874" i="6"/>
  <c r="L873" i="6"/>
  <c r="D873" i="6"/>
  <c r="C873" i="6"/>
  <c r="B873" i="6"/>
  <c r="D872" i="6"/>
  <c r="C872" i="6"/>
  <c r="R872" i="6" s="1"/>
  <c r="B872" i="6"/>
  <c r="D871" i="6"/>
  <c r="C871" i="6"/>
  <c r="B871" i="6"/>
  <c r="L870" i="6"/>
  <c r="D870" i="6"/>
  <c r="C870" i="6"/>
  <c r="B870" i="6"/>
  <c r="D869" i="6"/>
  <c r="C869" i="6"/>
  <c r="B869" i="6"/>
  <c r="D868" i="6"/>
  <c r="C868" i="6"/>
  <c r="B868" i="6"/>
  <c r="L867" i="6"/>
  <c r="D867" i="6"/>
  <c r="C867" i="6"/>
  <c r="B867" i="6"/>
  <c r="L866" i="6"/>
  <c r="D866" i="6"/>
  <c r="C866" i="6"/>
  <c r="H866" i="6" s="1"/>
  <c r="M866" i="6" s="1"/>
  <c r="B866" i="6"/>
  <c r="L865" i="6"/>
  <c r="D865" i="6"/>
  <c r="C865" i="6"/>
  <c r="B865" i="6"/>
  <c r="D864" i="6"/>
  <c r="C864" i="6"/>
  <c r="B864" i="6"/>
  <c r="D863" i="6"/>
  <c r="C863" i="6"/>
  <c r="G863" i="6" s="1"/>
  <c r="B863" i="6"/>
  <c r="D862" i="6"/>
  <c r="C862" i="6"/>
  <c r="R862" i="6" s="1"/>
  <c r="B862" i="6"/>
  <c r="L861" i="6"/>
  <c r="D861" i="6"/>
  <c r="C861" i="6"/>
  <c r="B861" i="6"/>
  <c r="D860" i="6"/>
  <c r="C860" i="6"/>
  <c r="R860" i="6" s="1"/>
  <c r="B860" i="6"/>
  <c r="D859" i="6"/>
  <c r="C859" i="6"/>
  <c r="G859" i="6" s="1"/>
  <c r="B859" i="6"/>
  <c r="D858" i="6"/>
  <c r="C858" i="6"/>
  <c r="B858" i="6"/>
  <c r="L857" i="6"/>
  <c r="D857" i="6"/>
  <c r="C857" i="6"/>
  <c r="G857" i="6" s="1"/>
  <c r="B857" i="6"/>
  <c r="D856" i="6"/>
  <c r="C856" i="6"/>
  <c r="B856" i="6"/>
  <c r="D855" i="6"/>
  <c r="C855" i="6"/>
  <c r="G855" i="6" s="1"/>
  <c r="B855" i="6"/>
  <c r="L854" i="6"/>
  <c r="D854" i="6"/>
  <c r="C854" i="6"/>
  <c r="R854" i="6" s="1"/>
  <c r="B854" i="6"/>
  <c r="L853" i="6"/>
  <c r="D853" i="6"/>
  <c r="C853" i="6"/>
  <c r="G853" i="6" s="1"/>
  <c r="B853" i="6"/>
  <c r="D852" i="6"/>
  <c r="C852" i="6"/>
  <c r="H852" i="6" s="1"/>
  <c r="M852" i="6" s="1"/>
  <c r="B852" i="6"/>
  <c r="D851" i="6"/>
  <c r="C851" i="6"/>
  <c r="B851" i="6"/>
  <c r="D850" i="6"/>
  <c r="C850" i="6"/>
  <c r="G850" i="6" s="1"/>
  <c r="B850" i="6"/>
  <c r="L849" i="6"/>
  <c r="D849" i="6"/>
  <c r="C849" i="6"/>
  <c r="H849" i="6" s="1"/>
  <c r="M849" i="6" s="1"/>
  <c r="B849" i="6"/>
  <c r="D848" i="6"/>
  <c r="C848" i="6"/>
  <c r="B848" i="6"/>
  <c r="D847" i="6"/>
  <c r="C847" i="6"/>
  <c r="G847" i="6" s="1"/>
  <c r="B847" i="6"/>
  <c r="L846" i="6"/>
  <c r="D846" i="6"/>
  <c r="C846" i="6"/>
  <c r="R846" i="6" s="1"/>
  <c r="B846" i="6"/>
  <c r="L845" i="6"/>
  <c r="D845" i="6"/>
  <c r="C845" i="6"/>
  <c r="H845" i="6" s="1"/>
  <c r="M845" i="6" s="1"/>
  <c r="B845" i="6"/>
  <c r="D844" i="6"/>
  <c r="C844" i="6"/>
  <c r="H844" i="6" s="1"/>
  <c r="M844" i="6" s="1"/>
  <c r="B844" i="6"/>
  <c r="D843" i="6"/>
  <c r="C843" i="6"/>
  <c r="B843" i="6"/>
  <c r="D842" i="6"/>
  <c r="C842" i="6"/>
  <c r="G842" i="6" s="1"/>
  <c r="B842" i="6"/>
  <c r="L841" i="6"/>
  <c r="D841" i="6"/>
  <c r="C841" i="6"/>
  <c r="H841" i="6" s="1"/>
  <c r="M841" i="6" s="1"/>
  <c r="B841" i="6"/>
  <c r="D840" i="6"/>
  <c r="C840" i="6"/>
  <c r="H840" i="6" s="1"/>
  <c r="M840" i="6" s="1"/>
  <c r="B840" i="6"/>
  <c r="D839" i="6"/>
  <c r="C839" i="6"/>
  <c r="G839" i="6" s="1"/>
  <c r="B839" i="6"/>
  <c r="L838" i="6"/>
  <c r="D838" i="6"/>
  <c r="C838" i="6"/>
  <c r="B838" i="6"/>
  <c r="L837" i="6"/>
  <c r="D837" i="6"/>
  <c r="C837" i="6"/>
  <c r="B837" i="6"/>
  <c r="D836" i="6"/>
  <c r="C836" i="6"/>
  <c r="B836" i="6"/>
  <c r="L835" i="6"/>
  <c r="D835" i="6"/>
  <c r="C835" i="6"/>
  <c r="B835" i="6"/>
  <c r="D834" i="6"/>
  <c r="C834" i="6"/>
  <c r="G834" i="6" s="1"/>
  <c r="B834" i="6"/>
  <c r="D833" i="6"/>
  <c r="C833" i="6"/>
  <c r="H833" i="6" s="1"/>
  <c r="M833" i="6" s="1"/>
  <c r="B833" i="6"/>
  <c r="D832" i="6"/>
  <c r="C832" i="6"/>
  <c r="G832" i="6" s="1"/>
  <c r="B832" i="6"/>
  <c r="D831" i="6"/>
  <c r="C831" i="6"/>
  <c r="G831" i="6" s="1"/>
  <c r="B831" i="6"/>
  <c r="L830" i="6"/>
  <c r="D830" i="6"/>
  <c r="C830" i="6"/>
  <c r="G830" i="6" s="1"/>
  <c r="B830" i="6"/>
  <c r="D829" i="6"/>
  <c r="C829" i="6"/>
  <c r="H829" i="6" s="1"/>
  <c r="M829" i="6" s="1"/>
  <c r="B829" i="6"/>
  <c r="D828" i="6"/>
  <c r="C828" i="6"/>
  <c r="B828" i="6"/>
  <c r="D827" i="6"/>
  <c r="C827" i="6"/>
  <c r="B827" i="6"/>
  <c r="L826" i="6"/>
  <c r="D826" i="6"/>
  <c r="C826" i="6"/>
  <c r="H826" i="6" s="1"/>
  <c r="M826" i="6" s="1"/>
  <c r="B826" i="6"/>
  <c r="D825" i="6"/>
  <c r="C825" i="6"/>
  <c r="B825" i="6"/>
  <c r="D824" i="6"/>
  <c r="C824" i="6"/>
  <c r="B824" i="6"/>
  <c r="D823" i="6"/>
  <c r="C823" i="6"/>
  <c r="G823" i="6" s="1"/>
  <c r="B823" i="6"/>
  <c r="D822" i="6"/>
  <c r="C822" i="6"/>
  <c r="B822" i="6"/>
  <c r="L821" i="6"/>
  <c r="D821" i="6"/>
  <c r="C821" i="6"/>
  <c r="G821" i="6" s="1"/>
  <c r="B821" i="6"/>
  <c r="D820" i="6"/>
  <c r="C820" i="6"/>
  <c r="R820" i="6" s="1"/>
  <c r="B820" i="6"/>
  <c r="L819" i="6"/>
  <c r="D819" i="6"/>
  <c r="C819" i="6"/>
  <c r="G819" i="6" s="1"/>
  <c r="B819" i="6"/>
  <c r="D818" i="6"/>
  <c r="C818" i="6"/>
  <c r="G818" i="6" s="1"/>
  <c r="B818" i="6"/>
  <c r="D817" i="6"/>
  <c r="C817" i="6"/>
  <c r="B817" i="6"/>
  <c r="D816" i="6"/>
  <c r="C816" i="6"/>
  <c r="B816" i="6"/>
  <c r="L815" i="6"/>
  <c r="D815" i="6"/>
  <c r="C815" i="6"/>
  <c r="H815" i="6" s="1"/>
  <c r="M815" i="6" s="1"/>
  <c r="B815" i="6"/>
  <c r="L814" i="6"/>
  <c r="D814" i="6"/>
  <c r="C814" i="6"/>
  <c r="B814" i="6"/>
  <c r="D813" i="6"/>
  <c r="C813" i="6"/>
  <c r="H813" i="6" s="1"/>
  <c r="M813" i="6" s="1"/>
  <c r="B813" i="6"/>
  <c r="D812" i="6"/>
  <c r="C812" i="6"/>
  <c r="B812" i="6"/>
  <c r="D811" i="6"/>
  <c r="C811" i="6"/>
  <c r="G811" i="6" s="1"/>
  <c r="B811" i="6"/>
  <c r="L810" i="6"/>
  <c r="D810" i="6"/>
  <c r="C810" i="6"/>
  <c r="G810" i="6" s="1"/>
  <c r="B810" i="6"/>
  <c r="L809" i="6"/>
  <c r="D809" i="6"/>
  <c r="C809" i="6"/>
  <c r="B809" i="6"/>
  <c r="D808" i="6"/>
  <c r="C808" i="6"/>
  <c r="G808" i="6" s="1"/>
  <c r="B808" i="6"/>
  <c r="D807" i="6"/>
  <c r="C807" i="6"/>
  <c r="B807" i="6"/>
  <c r="L806" i="6"/>
  <c r="D806" i="6"/>
  <c r="C806" i="6"/>
  <c r="R806" i="6" s="1"/>
  <c r="B806" i="6"/>
  <c r="D805" i="6"/>
  <c r="C805" i="6"/>
  <c r="R805" i="6" s="1"/>
  <c r="B805" i="6"/>
  <c r="D804" i="6"/>
  <c r="C804" i="6"/>
  <c r="B804" i="6"/>
  <c r="L803" i="6"/>
  <c r="D803" i="6"/>
  <c r="C803" i="6"/>
  <c r="B803" i="6"/>
  <c r="L802" i="6"/>
  <c r="D802" i="6"/>
  <c r="C802" i="6"/>
  <c r="B802" i="6"/>
  <c r="D801" i="6"/>
  <c r="C801" i="6"/>
  <c r="B801" i="6"/>
  <c r="D800" i="6"/>
  <c r="C800" i="6"/>
  <c r="G800" i="6" s="1"/>
  <c r="B800" i="6"/>
  <c r="D799" i="6"/>
  <c r="C799" i="6"/>
  <c r="R799" i="6" s="1"/>
  <c r="B799" i="6"/>
  <c r="L798" i="6"/>
  <c r="D798" i="6"/>
  <c r="C798" i="6"/>
  <c r="B798" i="6"/>
  <c r="L797" i="6"/>
  <c r="D797" i="6"/>
  <c r="C797" i="6"/>
  <c r="H797" i="6" s="1"/>
  <c r="M797" i="6" s="1"/>
  <c r="B797" i="6"/>
  <c r="D796" i="6"/>
  <c r="C796" i="6"/>
  <c r="B796" i="6"/>
  <c r="D795" i="6"/>
  <c r="C795" i="6"/>
  <c r="B795" i="6"/>
  <c r="L794" i="6"/>
  <c r="D794" i="6"/>
  <c r="C794" i="6"/>
  <c r="R794" i="6" s="1"/>
  <c r="B794" i="6"/>
  <c r="D793" i="6"/>
  <c r="C793" i="6"/>
  <c r="B793" i="6"/>
  <c r="D792" i="6"/>
  <c r="C792" i="6"/>
  <c r="B792" i="6"/>
  <c r="L791" i="6"/>
  <c r="D791" i="6"/>
  <c r="C791" i="6"/>
  <c r="B791" i="6"/>
  <c r="D790" i="6"/>
  <c r="C790" i="6"/>
  <c r="R790" i="6" s="1"/>
  <c r="B790" i="6"/>
  <c r="D789" i="6"/>
  <c r="C789" i="6"/>
  <c r="B789" i="6"/>
  <c r="D788" i="6"/>
  <c r="C788" i="6"/>
  <c r="B788" i="6"/>
  <c r="D787" i="6"/>
  <c r="C787" i="6"/>
  <c r="R787" i="6" s="1"/>
  <c r="B787" i="6"/>
  <c r="L786" i="6"/>
  <c r="D786" i="6"/>
  <c r="C786" i="6"/>
  <c r="R786" i="6" s="1"/>
  <c r="B786" i="6"/>
  <c r="D785" i="6"/>
  <c r="C785" i="6"/>
  <c r="B785" i="6"/>
  <c r="D784" i="6"/>
  <c r="C784" i="6"/>
  <c r="B784" i="6"/>
  <c r="L783" i="6"/>
  <c r="D783" i="6"/>
  <c r="C783" i="6"/>
  <c r="B783" i="6"/>
  <c r="D782" i="6"/>
  <c r="C782" i="6"/>
  <c r="H782" i="6" s="1"/>
  <c r="M782" i="6" s="1"/>
  <c r="B782" i="6"/>
  <c r="D781" i="6"/>
  <c r="C781" i="6"/>
  <c r="B781" i="6"/>
  <c r="D780" i="6"/>
  <c r="C780" i="6"/>
  <c r="H780" i="6" s="1"/>
  <c r="M780" i="6" s="1"/>
  <c r="B780" i="6"/>
  <c r="L779" i="6"/>
  <c r="D779" i="6"/>
  <c r="C779" i="6"/>
  <c r="G779" i="6" s="1"/>
  <c r="B779" i="6"/>
  <c r="L778" i="6"/>
  <c r="D778" i="6"/>
  <c r="C778" i="6"/>
  <c r="R778" i="6" s="1"/>
  <c r="B778" i="6"/>
  <c r="D777" i="6"/>
  <c r="C777" i="6"/>
  <c r="B777" i="6"/>
  <c r="D776" i="6"/>
  <c r="C776" i="6"/>
  <c r="G776" i="6" s="1"/>
  <c r="B776" i="6"/>
  <c r="L775" i="6"/>
  <c r="D775" i="6"/>
  <c r="C775" i="6"/>
  <c r="B775" i="6"/>
  <c r="D774" i="6"/>
  <c r="C774" i="6"/>
  <c r="B774" i="6"/>
  <c r="L773" i="6"/>
  <c r="D773" i="6"/>
  <c r="C773" i="6"/>
  <c r="B773" i="6"/>
  <c r="D772" i="6"/>
  <c r="C772" i="6"/>
  <c r="G772" i="6" s="1"/>
  <c r="B772" i="6"/>
  <c r="L771" i="6"/>
  <c r="D771" i="6"/>
  <c r="C771" i="6"/>
  <c r="B771" i="6"/>
  <c r="L770" i="6"/>
  <c r="D770" i="6"/>
  <c r="C770" i="6"/>
  <c r="G770" i="6" s="1"/>
  <c r="B770" i="6"/>
  <c r="L769" i="6"/>
  <c r="D769" i="6"/>
  <c r="C769" i="6"/>
  <c r="G769" i="6" s="1"/>
  <c r="B769" i="6"/>
  <c r="D768" i="6"/>
  <c r="C768" i="6"/>
  <c r="G768" i="6" s="1"/>
  <c r="B768" i="6"/>
  <c r="L767" i="6"/>
  <c r="D767" i="6"/>
  <c r="C767" i="6"/>
  <c r="G767" i="6" s="1"/>
  <c r="B767" i="6"/>
  <c r="D766" i="6"/>
  <c r="C766" i="6"/>
  <c r="H766" i="6" s="1"/>
  <c r="M766" i="6" s="1"/>
  <c r="B766" i="6"/>
  <c r="D765" i="6"/>
  <c r="C765" i="6"/>
  <c r="H765" i="6" s="1"/>
  <c r="M765" i="6" s="1"/>
  <c r="B765" i="6"/>
  <c r="D764" i="6"/>
  <c r="C764" i="6"/>
  <c r="G764" i="6" s="1"/>
  <c r="B764" i="6"/>
  <c r="L763" i="6"/>
  <c r="D763" i="6"/>
  <c r="C763" i="6"/>
  <c r="B763" i="6"/>
  <c r="D762" i="6"/>
  <c r="C762" i="6"/>
  <c r="R762" i="6" s="1"/>
  <c r="B762" i="6"/>
  <c r="D761" i="6"/>
  <c r="C761" i="6"/>
  <c r="B761" i="6"/>
  <c r="D760" i="6"/>
  <c r="C760" i="6"/>
  <c r="G760" i="6" s="1"/>
  <c r="B760" i="6"/>
  <c r="L759" i="6"/>
  <c r="D759" i="6"/>
  <c r="C759" i="6"/>
  <c r="G759" i="6" s="1"/>
  <c r="B759" i="6"/>
  <c r="L758" i="6"/>
  <c r="D758" i="6"/>
  <c r="C758" i="6"/>
  <c r="G758" i="6" s="1"/>
  <c r="B758" i="6"/>
  <c r="L757" i="6"/>
  <c r="D757" i="6"/>
  <c r="C757" i="6"/>
  <c r="G757" i="6" s="1"/>
  <c r="B757" i="6"/>
  <c r="D756" i="6"/>
  <c r="C756" i="6"/>
  <c r="B756" i="6"/>
  <c r="L755" i="6"/>
  <c r="D755" i="6"/>
  <c r="C755" i="6"/>
  <c r="G755" i="6" s="1"/>
  <c r="B755" i="6"/>
  <c r="L754" i="6"/>
  <c r="D754" i="6"/>
  <c r="C754" i="6"/>
  <c r="B754" i="6"/>
  <c r="D753" i="6"/>
  <c r="C753" i="6"/>
  <c r="H753" i="6" s="1"/>
  <c r="M753" i="6" s="1"/>
  <c r="B753" i="6"/>
  <c r="D752" i="6"/>
  <c r="C752" i="6"/>
  <c r="B752" i="6"/>
  <c r="L751" i="6"/>
  <c r="D751" i="6"/>
  <c r="C751" i="6"/>
  <c r="R751" i="6" s="1"/>
  <c r="B751" i="6"/>
  <c r="L750" i="6"/>
  <c r="D750" i="6"/>
  <c r="C750" i="6"/>
  <c r="B750" i="6"/>
  <c r="D749" i="6"/>
  <c r="C749" i="6"/>
  <c r="B749" i="6"/>
  <c r="D748" i="6"/>
  <c r="C748" i="6"/>
  <c r="G748" i="6" s="1"/>
  <c r="B748" i="6"/>
  <c r="L747" i="6"/>
  <c r="D747" i="6"/>
  <c r="C747" i="6"/>
  <c r="R747" i="6" s="1"/>
  <c r="B747" i="6"/>
  <c r="L746" i="6"/>
  <c r="D746" i="6"/>
  <c r="C746" i="6"/>
  <c r="R746" i="6" s="1"/>
  <c r="B746" i="6"/>
  <c r="D745" i="6"/>
  <c r="C745" i="6"/>
  <c r="G745" i="6" s="1"/>
  <c r="B745" i="6"/>
  <c r="D744" i="6"/>
  <c r="C744" i="6"/>
  <c r="G744" i="6" s="1"/>
  <c r="B744" i="6"/>
  <c r="L743" i="6"/>
  <c r="D743" i="6"/>
  <c r="C743" i="6"/>
  <c r="G743" i="6" s="1"/>
  <c r="B743" i="6"/>
  <c r="L742" i="6"/>
  <c r="D742" i="6"/>
  <c r="C742" i="6"/>
  <c r="B742" i="6"/>
  <c r="L741" i="6"/>
  <c r="D741" i="6"/>
  <c r="C741" i="6"/>
  <c r="H741" i="6" s="1"/>
  <c r="M741" i="6" s="1"/>
  <c r="B741" i="6"/>
  <c r="D740" i="6"/>
  <c r="C740" i="6"/>
  <c r="G740" i="6" s="1"/>
  <c r="B740" i="6"/>
  <c r="L739" i="6"/>
  <c r="D739" i="6"/>
  <c r="C739" i="6"/>
  <c r="B739" i="6"/>
  <c r="L738" i="6"/>
  <c r="D738" i="6"/>
  <c r="C738" i="6"/>
  <c r="B738" i="6"/>
  <c r="D737" i="6"/>
  <c r="C737" i="6"/>
  <c r="B737" i="6"/>
  <c r="D736" i="6"/>
  <c r="C736" i="6"/>
  <c r="R736" i="6" s="1"/>
  <c r="B736" i="6"/>
  <c r="L735" i="6"/>
  <c r="D735" i="6"/>
  <c r="C735" i="6"/>
  <c r="R735" i="6" s="1"/>
  <c r="B735" i="6"/>
  <c r="L734" i="6"/>
  <c r="D734" i="6"/>
  <c r="C734" i="6"/>
  <c r="R734" i="6" s="1"/>
  <c r="B734" i="6"/>
  <c r="L733" i="6"/>
  <c r="D733" i="6"/>
  <c r="C733" i="6"/>
  <c r="H733" i="6" s="1"/>
  <c r="M733" i="6" s="1"/>
  <c r="B733" i="6"/>
  <c r="D732" i="6"/>
  <c r="C732" i="6"/>
  <c r="B732" i="6"/>
  <c r="L731" i="6"/>
  <c r="D731" i="6"/>
  <c r="C731" i="6"/>
  <c r="G731" i="6" s="1"/>
  <c r="B731" i="6"/>
  <c r="L730" i="6"/>
  <c r="D730" i="6"/>
  <c r="C730" i="6"/>
  <c r="B730" i="6"/>
  <c r="D729" i="6"/>
  <c r="C729" i="6"/>
  <c r="H729" i="6" s="1"/>
  <c r="M729" i="6" s="1"/>
  <c r="B729" i="6"/>
  <c r="D728" i="6"/>
  <c r="C728" i="6"/>
  <c r="B728" i="6"/>
  <c r="L727" i="6"/>
  <c r="D727" i="6"/>
  <c r="C727" i="6"/>
  <c r="B727" i="6"/>
  <c r="L726" i="6"/>
  <c r="D726" i="6"/>
  <c r="C726" i="6"/>
  <c r="R726" i="6" s="1"/>
  <c r="B726" i="6"/>
  <c r="L725" i="6"/>
  <c r="D725" i="6"/>
  <c r="C725" i="6"/>
  <c r="G725" i="6" s="1"/>
  <c r="B725" i="6"/>
  <c r="D724" i="6"/>
  <c r="C724" i="6"/>
  <c r="R724" i="6" s="1"/>
  <c r="B724" i="6"/>
  <c r="L723" i="6"/>
  <c r="D723" i="6"/>
  <c r="C723" i="6"/>
  <c r="R723" i="6" s="1"/>
  <c r="B723" i="6"/>
  <c r="L722" i="6"/>
  <c r="D722" i="6"/>
  <c r="C722" i="6"/>
  <c r="R722" i="6" s="1"/>
  <c r="B722" i="6"/>
  <c r="D721" i="6"/>
  <c r="C721" i="6"/>
  <c r="H721" i="6" s="1"/>
  <c r="M721" i="6" s="1"/>
  <c r="B721" i="6"/>
  <c r="D720" i="6"/>
  <c r="C720" i="6"/>
  <c r="H720" i="6" s="1"/>
  <c r="M720" i="6" s="1"/>
  <c r="B720" i="6"/>
  <c r="L719" i="6"/>
  <c r="D719" i="6"/>
  <c r="C719" i="6"/>
  <c r="B719" i="6"/>
  <c r="L718" i="6"/>
  <c r="D718" i="6"/>
  <c r="C718" i="6"/>
  <c r="B718" i="6"/>
  <c r="D717" i="6"/>
  <c r="C717" i="6"/>
  <c r="B717" i="6"/>
  <c r="D716" i="6"/>
  <c r="C716" i="6"/>
  <c r="H716" i="6" s="1"/>
  <c r="M716" i="6" s="1"/>
  <c r="B716" i="6"/>
  <c r="L715" i="6"/>
  <c r="D715" i="6"/>
  <c r="C715" i="6"/>
  <c r="B715" i="6"/>
  <c r="L714" i="6"/>
  <c r="D714" i="6"/>
  <c r="C714" i="6"/>
  <c r="B714" i="6"/>
  <c r="D713" i="6"/>
  <c r="C713" i="6"/>
  <c r="G713" i="6" s="1"/>
  <c r="B713" i="6"/>
  <c r="D712" i="6"/>
  <c r="C712" i="6"/>
  <c r="R712" i="6" s="1"/>
  <c r="B712" i="6"/>
  <c r="L711" i="6"/>
  <c r="D711" i="6"/>
  <c r="C711" i="6"/>
  <c r="B711" i="6"/>
  <c r="L710" i="6"/>
  <c r="D710" i="6"/>
  <c r="C710" i="6"/>
  <c r="B710" i="6"/>
  <c r="L709" i="6"/>
  <c r="D709" i="6"/>
  <c r="C709" i="6"/>
  <c r="B709" i="6"/>
  <c r="D708" i="6"/>
  <c r="C708" i="6"/>
  <c r="B708" i="6"/>
  <c r="D707" i="6"/>
  <c r="C707" i="6"/>
  <c r="B707" i="6"/>
  <c r="L706" i="6"/>
  <c r="D706" i="6"/>
  <c r="C706" i="6"/>
  <c r="R706" i="6" s="1"/>
  <c r="B706" i="6"/>
  <c r="L705" i="6"/>
  <c r="D705" i="6"/>
  <c r="C705" i="6"/>
  <c r="G705" i="6" s="1"/>
  <c r="B705" i="6"/>
  <c r="D704" i="6"/>
  <c r="C704" i="6"/>
  <c r="G704" i="6" s="1"/>
  <c r="B704" i="6"/>
  <c r="D703" i="6"/>
  <c r="C703" i="6"/>
  <c r="B703" i="6"/>
  <c r="L702" i="6"/>
  <c r="D702" i="6"/>
  <c r="C702" i="6"/>
  <c r="R702" i="6" s="1"/>
  <c r="B702" i="6"/>
  <c r="D701" i="6"/>
  <c r="C701" i="6"/>
  <c r="B701" i="6"/>
  <c r="D700" i="6"/>
  <c r="C700" i="6"/>
  <c r="H700" i="6" s="1"/>
  <c r="M700" i="6" s="1"/>
  <c r="B700" i="6"/>
  <c r="D699" i="6"/>
  <c r="C699" i="6"/>
  <c r="B699" i="6"/>
  <c r="L698" i="6"/>
  <c r="D698" i="6"/>
  <c r="C698" i="6"/>
  <c r="B698" i="6"/>
  <c r="D697" i="6"/>
  <c r="C697" i="6"/>
  <c r="B697" i="6"/>
  <c r="D696" i="6"/>
  <c r="C696" i="6"/>
  <c r="B696" i="6"/>
  <c r="D695" i="6"/>
  <c r="C695" i="6"/>
  <c r="B695" i="6"/>
  <c r="L694" i="6"/>
  <c r="D694" i="6"/>
  <c r="C694" i="6"/>
  <c r="B694" i="6"/>
  <c r="L693" i="6"/>
  <c r="D693" i="6"/>
  <c r="C693" i="6"/>
  <c r="R693" i="6" s="1"/>
  <c r="B693" i="6"/>
  <c r="D692" i="6"/>
  <c r="C692" i="6"/>
  <c r="B692" i="6"/>
  <c r="D691" i="6"/>
  <c r="C691" i="6"/>
  <c r="B691" i="6"/>
  <c r="L690" i="6"/>
  <c r="D690" i="6"/>
  <c r="C690" i="6"/>
  <c r="H690" i="6" s="1"/>
  <c r="M690" i="6" s="1"/>
  <c r="B690" i="6"/>
  <c r="L689" i="6"/>
  <c r="D689" i="6"/>
  <c r="C689" i="6"/>
  <c r="H689" i="6" s="1"/>
  <c r="M689" i="6" s="1"/>
  <c r="B689" i="6"/>
  <c r="D688" i="6"/>
  <c r="C688" i="6"/>
  <c r="B688" i="6"/>
  <c r="D687" i="6"/>
  <c r="C687" i="6"/>
  <c r="B687" i="6"/>
  <c r="L686" i="6"/>
  <c r="D686" i="6"/>
  <c r="C686" i="6"/>
  <c r="B686" i="6"/>
  <c r="D685" i="6"/>
  <c r="C685" i="6"/>
  <c r="B685" i="6"/>
  <c r="D684" i="6"/>
  <c r="C684" i="6"/>
  <c r="B684" i="6"/>
  <c r="D683" i="6"/>
  <c r="C683" i="6"/>
  <c r="B683" i="6"/>
  <c r="L682" i="6"/>
  <c r="D682" i="6"/>
  <c r="C682" i="6"/>
  <c r="B682" i="6"/>
  <c r="D681" i="6"/>
  <c r="C681" i="6"/>
  <c r="B681" i="6"/>
  <c r="D680" i="6"/>
  <c r="C680" i="6"/>
  <c r="B680" i="6"/>
  <c r="D679" i="6"/>
  <c r="C679" i="6"/>
  <c r="H679" i="6" s="1"/>
  <c r="M679" i="6" s="1"/>
  <c r="B679" i="6"/>
  <c r="L678" i="6"/>
  <c r="D678" i="6"/>
  <c r="C678" i="6"/>
  <c r="R678" i="6" s="1"/>
  <c r="B678" i="6"/>
  <c r="L677" i="6"/>
  <c r="D677" i="6"/>
  <c r="C677" i="6"/>
  <c r="H677" i="6" s="1"/>
  <c r="M677" i="6" s="1"/>
  <c r="B677" i="6"/>
  <c r="D676" i="6"/>
  <c r="C676" i="6"/>
  <c r="B676" i="6"/>
  <c r="D675" i="6"/>
  <c r="C675" i="6"/>
  <c r="R675" i="6" s="1"/>
  <c r="B675" i="6"/>
  <c r="D674" i="6"/>
  <c r="C674" i="6"/>
  <c r="B674" i="6"/>
  <c r="D673" i="6"/>
  <c r="C673" i="6"/>
  <c r="G673" i="6" s="1"/>
  <c r="B673" i="6"/>
  <c r="D672" i="6"/>
  <c r="C672" i="6"/>
  <c r="H672" i="6" s="1"/>
  <c r="M672" i="6" s="1"/>
  <c r="B672" i="6"/>
  <c r="D671" i="6"/>
  <c r="C671" i="6"/>
  <c r="B671" i="6"/>
  <c r="L670" i="6"/>
  <c r="D670" i="6"/>
  <c r="C670" i="6"/>
  <c r="H670" i="6" s="1"/>
  <c r="M670" i="6" s="1"/>
  <c r="B670" i="6"/>
  <c r="D669" i="6"/>
  <c r="C669" i="6"/>
  <c r="G669" i="6" s="1"/>
  <c r="B669" i="6"/>
  <c r="D668" i="6"/>
  <c r="C668" i="6"/>
  <c r="H668" i="6" s="1"/>
  <c r="M668" i="6" s="1"/>
  <c r="B668" i="6"/>
  <c r="D667" i="6"/>
  <c r="C667" i="6"/>
  <c r="B667" i="6"/>
  <c r="L666" i="6"/>
  <c r="D666" i="6"/>
  <c r="C666" i="6"/>
  <c r="B666" i="6"/>
  <c r="D665" i="6"/>
  <c r="C665" i="6"/>
  <c r="B665" i="6"/>
  <c r="D664" i="6"/>
  <c r="C664" i="6"/>
  <c r="G664" i="6" s="1"/>
  <c r="B664" i="6"/>
  <c r="D663" i="6"/>
  <c r="C663" i="6"/>
  <c r="H663" i="6" s="1"/>
  <c r="M663" i="6" s="1"/>
  <c r="B663" i="6"/>
  <c r="L662" i="6"/>
  <c r="D662" i="6"/>
  <c r="C662" i="6"/>
  <c r="R662" i="6" s="1"/>
  <c r="B662" i="6"/>
  <c r="L661" i="6"/>
  <c r="D661" i="6"/>
  <c r="C661" i="6"/>
  <c r="B661" i="6"/>
  <c r="D660" i="6"/>
  <c r="C660" i="6"/>
  <c r="G660" i="6" s="1"/>
  <c r="B660" i="6"/>
  <c r="L659" i="6"/>
  <c r="D659" i="6"/>
  <c r="C659" i="6"/>
  <c r="R659" i="6" s="1"/>
  <c r="B659" i="6"/>
  <c r="L658" i="6"/>
  <c r="D658" i="6"/>
  <c r="C658" i="6"/>
  <c r="R658" i="6" s="1"/>
  <c r="B658" i="6"/>
  <c r="D657" i="6"/>
  <c r="C657" i="6"/>
  <c r="H657" i="6" s="1"/>
  <c r="M657" i="6" s="1"/>
  <c r="B657" i="6"/>
  <c r="D656" i="6"/>
  <c r="C656" i="6"/>
  <c r="G656" i="6" s="1"/>
  <c r="B656" i="6"/>
  <c r="D655" i="6"/>
  <c r="C655" i="6"/>
  <c r="G655" i="6" s="1"/>
  <c r="B655" i="6"/>
  <c r="L654" i="6"/>
  <c r="D654" i="6"/>
  <c r="C654" i="6"/>
  <c r="R654" i="6" s="1"/>
  <c r="B654" i="6"/>
  <c r="L653" i="6"/>
  <c r="D653" i="6"/>
  <c r="C653" i="6"/>
  <c r="B653" i="6"/>
  <c r="D652" i="6"/>
  <c r="C652" i="6"/>
  <c r="R652" i="6" s="1"/>
  <c r="B652" i="6"/>
  <c r="L651" i="6"/>
  <c r="D651" i="6"/>
  <c r="C651" i="6"/>
  <c r="B651" i="6"/>
  <c r="L650" i="6"/>
  <c r="D650" i="6"/>
  <c r="C650" i="6"/>
  <c r="G650" i="6" s="1"/>
  <c r="B650" i="6"/>
  <c r="L649" i="6"/>
  <c r="D649" i="6"/>
  <c r="C649" i="6"/>
  <c r="G649" i="6" s="1"/>
  <c r="B649" i="6"/>
  <c r="D648" i="6"/>
  <c r="C648" i="6"/>
  <c r="B648" i="6"/>
  <c r="L647" i="6"/>
  <c r="D647" i="6"/>
  <c r="C647" i="6"/>
  <c r="G647" i="6" s="1"/>
  <c r="B647" i="6"/>
  <c r="L646" i="6"/>
  <c r="D646" i="6"/>
  <c r="C646" i="6"/>
  <c r="G646" i="6" s="1"/>
  <c r="B646" i="6"/>
  <c r="D645" i="6"/>
  <c r="C645" i="6"/>
  <c r="B645" i="6"/>
  <c r="D644" i="6"/>
  <c r="C644" i="6"/>
  <c r="H644" i="6" s="1"/>
  <c r="M644" i="6" s="1"/>
  <c r="B644" i="6"/>
  <c r="D643" i="6"/>
  <c r="C643" i="6"/>
  <c r="G643" i="6" s="1"/>
  <c r="B643" i="6"/>
  <c r="D642" i="6"/>
  <c r="C642" i="6"/>
  <c r="R642" i="6" s="1"/>
  <c r="B642" i="6"/>
  <c r="D641" i="6"/>
  <c r="C641" i="6"/>
  <c r="B641" i="6"/>
  <c r="D640" i="6"/>
  <c r="C640" i="6"/>
  <c r="B640" i="6"/>
  <c r="D639" i="6"/>
  <c r="C639" i="6"/>
  <c r="B639" i="6"/>
  <c r="D638" i="6"/>
  <c r="C638" i="6"/>
  <c r="B638" i="6"/>
  <c r="L637" i="6"/>
  <c r="D637" i="6"/>
  <c r="C637" i="6"/>
  <c r="R637" i="6" s="1"/>
  <c r="B637" i="6"/>
  <c r="D636" i="6"/>
  <c r="C636" i="6"/>
  <c r="G636" i="6" s="1"/>
  <c r="B636" i="6"/>
  <c r="L635" i="6"/>
  <c r="D635" i="6"/>
  <c r="C635" i="6"/>
  <c r="B635" i="6"/>
  <c r="D634" i="6"/>
  <c r="C634" i="6"/>
  <c r="G634" i="6" s="1"/>
  <c r="B634" i="6"/>
  <c r="D633" i="6"/>
  <c r="C633" i="6"/>
  <c r="B633" i="6"/>
  <c r="D632" i="6"/>
  <c r="C632" i="6"/>
  <c r="H632" i="6" s="1"/>
  <c r="M632" i="6" s="1"/>
  <c r="B632" i="6"/>
  <c r="L631" i="6"/>
  <c r="D631" i="6"/>
  <c r="C631" i="6"/>
  <c r="G631" i="6" s="1"/>
  <c r="B631" i="6"/>
  <c r="D630" i="6"/>
  <c r="C630" i="6"/>
  <c r="R630" i="6" s="1"/>
  <c r="B630" i="6"/>
  <c r="D629" i="6"/>
  <c r="C629" i="6"/>
  <c r="B629" i="6"/>
  <c r="L628" i="6"/>
  <c r="D628" i="6"/>
  <c r="C628" i="6"/>
  <c r="B628" i="6"/>
  <c r="L627" i="6"/>
  <c r="D627" i="6"/>
  <c r="C627" i="6"/>
  <c r="H627" i="6" s="1"/>
  <c r="M627" i="6" s="1"/>
  <c r="B627" i="6"/>
  <c r="L626" i="6"/>
  <c r="D626" i="6"/>
  <c r="C626" i="6"/>
  <c r="G626" i="6" s="1"/>
  <c r="B626" i="6"/>
  <c r="L625" i="6"/>
  <c r="D625" i="6"/>
  <c r="C625" i="6"/>
  <c r="H625" i="6" s="1"/>
  <c r="M625" i="6" s="1"/>
  <c r="B625" i="6"/>
  <c r="L624" i="6"/>
  <c r="D624" i="6"/>
  <c r="C624" i="6"/>
  <c r="H624" i="6" s="1"/>
  <c r="M624" i="6" s="1"/>
  <c r="B624" i="6"/>
  <c r="L623" i="6"/>
  <c r="D623" i="6"/>
  <c r="C623" i="6"/>
  <c r="R623" i="6" s="1"/>
  <c r="B623" i="6"/>
  <c r="L622" i="6"/>
  <c r="D622" i="6"/>
  <c r="C622" i="6"/>
  <c r="B622" i="6"/>
  <c r="L621" i="6"/>
  <c r="D621" i="6"/>
  <c r="C621" i="6"/>
  <c r="R621" i="6" s="1"/>
  <c r="B621" i="6"/>
  <c r="L620" i="6"/>
  <c r="D620" i="6"/>
  <c r="C620" i="6"/>
  <c r="B620" i="6"/>
  <c r="L619" i="6"/>
  <c r="D619" i="6"/>
  <c r="C619" i="6"/>
  <c r="H619" i="6" s="1"/>
  <c r="M619" i="6" s="1"/>
  <c r="B619" i="6"/>
  <c r="L618" i="6"/>
  <c r="D618" i="6"/>
  <c r="C618" i="6"/>
  <c r="R618" i="6" s="1"/>
  <c r="B618" i="6"/>
  <c r="L617" i="6"/>
  <c r="D617" i="6"/>
  <c r="C617" i="6"/>
  <c r="G617" i="6" s="1"/>
  <c r="B617" i="6"/>
  <c r="L616" i="6"/>
  <c r="D616" i="6"/>
  <c r="C616" i="6"/>
  <c r="B616" i="6"/>
  <c r="L615" i="6"/>
  <c r="D615" i="6"/>
  <c r="C615" i="6"/>
  <c r="G615" i="6" s="1"/>
  <c r="B615" i="6"/>
  <c r="L614" i="6"/>
  <c r="D614" i="6"/>
  <c r="C614" i="6"/>
  <c r="R614" i="6" s="1"/>
  <c r="B614" i="6"/>
  <c r="L613" i="6"/>
  <c r="D613" i="6"/>
  <c r="C613" i="6"/>
  <c r="G613" i="6" s="1"/>
  <c r="B613" i="6"/>
  <c r="L612" i="6"/>
  <c r="D612" i="6"/>
  <c r="C612" i="6"/>
  <c r="B612" i="6"/>
  <c r="L611" i="6"/>
  <c r="D611" i="6"/>
  <c r="C611" i="6"/>
  <c r="R611" i="6" s="1"/>
  <c r="B611" i="6"/>
  <c r="L610" i="6"/>
  <c r="D610" i="6"/>
  <c r="C610" i="6"/>
  <c r="R610" i="6" s="1"/>
  <c r="B610" i="6"/>
  <c r="L609" i="6"/>
  <c r="D609" i="6"/>
  <c r="C609" i="6"/>
  <c r="H609" i="6" s="1"/>
  <c r="M609" i="6" s="1"/>
  <c r="B609" i="6"/>
  <c r="D608" i="6"/>
  <c r="C608" i="6"/>
  <c r="B608" i="6"/>
  <c r="L607" i="6"/>
  <c r="D607" i="6"/>
  <c r="C607" i="6"/>
  <c r="H607" i="6" s="1"/>
  <c r="M607" i="6" s="1"/>
  <c r="B607" i="6"/>
  <c r="L606" i="6"/>
  <c r="D606" i="6"/>
  <c r="C606" i="6"/>
  <c r="B606" i="6"/>
  <c r="L605" i="6"/>
  <c r="D605" i="6"/>
  <c r="C605" i="6"/>
  <c r="B605" i="6"/>
  <c r="D604" i="6"/>
  <c r="C604" i="6"/>
  <c r="R604" i="6" s="1"/>
  <c r="B604" i="6"/>
  <c r="D603" i="6"/>
  <c r="C603" i="6"/>
  <c r="G603" i="6" s="1"/>
  <c r="B603" i="6"/>
  <c r="L602" i="6"/>
  <c r="D602" i="6"/>
  <c r="C602" i="6"/>
  <c r="G602" i="6" s="1"/>
  <c r="B602" i="6"/>
  <c r="D601" i="6"/>
  <c r="C601" i="6"/>
  <c r="G601" i="6" s="1"/>
  <c r="B601" i="6"/>
  <c r="D600" i="6"/>
  <c r="C600" i="6"/>
  <c r="B600" i="6"/>
  <c r="D599" i="6"/>
  <c r="C599" i="6"/>
  <c r="R599" i="6" s="1"/>
  <c r="B599" i="6"/>
  <c r="L598" i="6"/>
  <c r="D598" i="6"/>
  <c r="C598" i="6"/>
  <c r="H598" i="6" s="1"/>
  <c r="M598" i="6" s="1"/>
  <c r="B598" i="6"/>
  <c r="D597" i="6"/>
  <c r="C597" i="6"/>
  <c r="B597" i="6"/>
  <c r="D596" i="6"/>
  <c r="C596" i="6"/>
  <c r="H596" i="6" s="1"/>
  <c r="M596" i="6" s="1"/>
  <c r="B596" i="6"/>
  <c r="L595" i="6"/>
  <c r="D595" i="6"/>
  <c r="C595" i="6"/>
  <c r="R595" i="6" s="1"/>
  <c r="B595" i="6"/>
  <c r="L594" i="6"/>
  <c r="D594" i="6"/>
  <c r="C594" i="6"/>
  <c r="G594" i="6" s="1"/>
  <c r="B594" i="6"/>
  <c r="D593" i="6"/>
  <c r="C593" i="6"/>
  <c r="B593" i="6"/>
  <c r="D592" i="6"/>
  <c r="C592" i="6"/>
  <c r="H592" i="6" s="1"/>
  <c r="M592" i="6" s="1"/>
  <c r="B592" i="6"/>
  <c r="D591" i="6"/>
  <c r="C591" i="6"/>
  <c r="B591" i="6"/>
  <c r="L590" i="6"/>
  <c r="D590" i="6"/>
  <c r="C590" i="6"/>
  <c r="B590" i="6"/>
  <c r="L589" i="6"/>
  <c r="D589" i="6"/>
  <c r="C589" i="6"/>
  <c r="B589" i="6"/>
  <c r="D588" i="6"/>
  <c r="C588" i="6"/>
  <c r="B588" i="6"/>
  <c r="L587" i="6"/>
  <c r="D587" i="6"/>
  <c r="C587" i="6"/>
  <c r="H587" i="6" s="1"/>
  <c r="M587" i="6" s="1"/>
  <c r="B587" i="6"/>
  <c r="L586" i="6"/>
  <c r="D586" i="6"/>
  <c r="C586" i="6"/>
  <c r="B586" i="6"/>
  <c r="L585" i="6"/>
  <c r="D585" i="6"/>
  <c r="C585" i="6"/>
  <c r="B585" i="6"/>
  <c r="D584" i="6"/>
  <c r="C584" i="6"/>
  <c r="B584" i="6"/>
  <c r="L583" i="6"/>
  <c r="D583" i="6"/>
  <c r="C583" i="6"/>
  <c r="G583" i="6" s="1"/>
  <c r="B583" i="6"/>
  <c r="D582" i="6"/>
  <c r="C582" i="6"/>
  <c r="B582" i="6"/>
  <c r="L581" i="6"/>
  <c r="D581" i="6"/>
  <c r="C581" i="6"/>
  <c r="B581" i="6"/>
  <c r="D580" i="6"/>
  <c r="C580" i="6"/>
  <c r="G580" i="6" s="1"/>
  <c r="B580" i="6"/>
  <c r="D579" i="6"/>
  <c r="C579" i="6"/>
  <c r="R579" i="6" s="1"/>
  <c r="B579" i="6"/>
  <c r="L578" i="6"/>
  <c r="D578" i="6"/>
  <c r="C578" i="6"/>
  <c r="H578" i="6" s="1"/>
  <c r="M578" i="6" s="1"/>
  <c r="B578" i="6"/>
  <c r="L577" i="6"/>
  <c r="D577" i="6"/>
  <c r="C577" i="6"/>
  <c r="R577" i="6" s="1"/>
  <c r="B577" i="6"/>
  <c r="D576" i="6"/>
  <c r="C576" i="6"/>
  <c r="B576" i="6"/>
  <c r="L575" i="6"/>
  <c r="D575" i="6"/>
  <c r="C575" i="6"/>
  <c r="R575" i="6" s="1"/>
  <c r="B575" i="6"/>
  <c r="L574" i="6"/>
  <c r="D574" i="6"/>
  <c r="C574" i="6"/>
  <c r="R574" i="6" s="1"/>
  <c r="B574" i="6"/>
  <c r="D573" i="6"/>
  <c r="C573" i="6"/>
  <c r="B573" i="6"/>
  <c r="D572" i="6"/>
  <c r="C572" i="6"/>
  <c r="B572" i="6"/>
  <c r="L571" i="6"/>
  <c r="D571" i="6"/>
  <c r="C571" i="6"/>
  <c r="B571" i="6"/>
  <c r="D570" i="6"/>
  <c r="C570" i="6"/>
  <c r="H570" i="6" s="1"/>
  <c r="M570" i="6" s="1"/>
  <c r="B570" i="6"/>
  <c r="L569" i="6"/>
  <c r="D569" i="6"/>
  <c r="C569" i="6"/>
  <c r="G569" i="6" s="1"/>
  <c r="B569" i="6"/>
  <c r="D568" i="6"/>
  <c r="C568" i="6"/>
  <c r="H568" i="6" s="1"/>
  <c r="M568" i="6" s="1"/>
  <c r="B568" i="6"/>
  <c r="D567" i="6"/>
  <c r="C567" i="6"/>
  <c r="B567" i="6"/>
  <c r="L566" i="6"/>
  <c r="D566" i="6"/>
  <c r="C566" i="6"/>
  <c r="G566" i="6" s="1"/>
  <c r="B566" i="6"/>
  <c r="D565" i="6"/>
  <c r="C565" i="6"/>
  <c r="G565" i="6" s="1"/>
  <c r="B565" i="6"/>
  <c r="D564" i="6"/>
  <c r="C564" i="6"/>
  <c r="G564" i="6" s="1"/>
  <c r="B564" i="6"/>
  <c r="L563" i="6"/>
  <c r="D563" i="6"/>
  <c r="C563" i="6"/>
  <c r="G563" i="6" s="1"/>
  <c r="B563" i="6"/>
  <c r="L562" i="6"/>
  <c r="D562" i="6"/>
  <c r="C562" i="6"/>
  <c r="R562" i="6" s="1"/>
  <c r="B562" i="6"/>
  <c r="D561" i="6"/>
  <c r="C561" i="6"/>
  <c r="B561" i="6"/>
  <c r="D560" i="6"/>
  <c r="C560" i="6"/>
  <c r="B560" i="6"/>
  <c r="D559" i="6"/>
  <c r="C559" i="6"/>
  <c r="G559" i="6" s="1"/>
  <c r="B559" i="6"/>
  <c r="L558" i="6"/>
  <c r="D558" i="6"/>
  <c r="C558" i="6"/>
  <c r="G558" i="6" s="1"/>
  <c r="B558" i="6"/>
  <c r="L557" i="6"/>
  <c r="D557" i="6"/>
  <c r="C557" i="6"/>
  <c r="G557" i="6" s="1"/>
  <c r="B557" i="6"/>
  <c r="D556" i="6"/>
  <c r="C556" i="6"/>
  <c r="R556" i="6" s="1"/>
  <c r="B556" i="6"/>
  <c r="L555" i="6"/>
  <c r="D555" i="6"/>
  <c r="C555" i="6"/>
  <c r="R555" i="6" s="1"/>
  <c r="B555" i="6"/>
  <c r="L554" i="6"/>
  <c r="D554" i="6"/>
  <c r="C554" i="6"/>
  <c r="R554" i="6" s="1"/>
  <c r="B554" i="6"/>
  <c r="D553" i="6"/>
  <c r="C553" i="6"/>
  <c r="G553" i="6" s="1"/>
  <c r="B553" i="6"/>
  <c r="D552" i="6"/>
  <c r="C552" i="6"/>
  <c r="H552" i="6" s="1"/>
  <c r="M552" i="6" s="1"/>
  <c r="B552" i="6"/>
  <c r="L551" i="6"/>
  <c r="D551" i="6"/>
  <c r="C551" i="6"/>
  <c r="G551" i="6" s="1"/>
  <c r="B551" i="6"/>
  <c r="L550" i="6"/>
  <c r="D550" i="6"/>
  <c r="C550" i="6"/>
  <c r="G550" i="6" s="1"/>
  <c r="B550" i="6"/>
  <c r="D549" i="6"/>
  <c r="C549" i="6"/>
  <c r="B549" i="6"/>
  <c r="D548" i="6"/>
  <c r="C548" i="6"/>
  <c r="G548" i="6" s="1"/>
  <c r="B548" i="6"/>
  <c r="L547" i="6"/>
  <c r="D547" i="6"/>
  <c r="C547" i="6"/>
  <c r="H547" i="6" s="1"/>
  <c r="M547" i="6" s="1"/>
  <c r="B547" i="6"/>
  <c r="L546" i="6"/>
  <c r="D546" i="6"/>
  <c r="C546" i="6"/>
  <c r="H546" i="6" s="1"/>
  <c r="M546" i="6" s="1"/>
  <c r="B546" i="6"/>
  <c r="D545" i="6"/>
  <c r="C545" i="6"/>
  <c r="H545" i="6" s="1"/>
  <c r="M545" i="6" s="1"/>
  <c r="B545" i="6"/>
  <c r="D544" i="6"/>
  <c r="C544" i="6"/>
  <c r="H544" i="6" s="1"/>
  <c r="M544" i="6" s="1"/>
  <c r="B544" i="6"/>
  <c r="L543" i="6"/>
  <c r="D543" i="6"/>
  <c r="C543" i="6"/>
  <c r="B543" i="6"/>
  <c r="D542" i="6"/>
  <c r="C542" i="6"/>
  <c r="H542" i="6" s="1"/>
  <c r="M542" i="6" s="1"/>
  <c r="B542" i="6"/>
  <c r="D541" i="6"/>
  <c r="C541" i="6"/>
  <c r="G541" i="6" s="1"/>
  <c r="B541" i="6"/>
  <c r="D540" i="6"/>
  <c r="C540" i="6"/>
  <c r="H540" i="6" s="1"/>
  <c r="M540" i="6" s="1"/>
  <c r="B540" i="6"/>
  <c r="L539" i="6"/>
  <c r="D539" i="6"/>
  <c r="C539" i="6"/>
  <c r="H539" i="6" s="1"/>
  <c r="M539" i="6" s="1"/>
  <c r="B539" i="6"/>
  <c r="L538" i="6"/>
  <c r="D538" i="6"/>
  <c r="C538" i="6"/>
  <c r="G538" i="6" s="1"/>
  <c r="B538" i="6"/>
  <c r="L537" i="6"/>
  <c r="D537" i="6"/>
  <c r="C537" i="6"/>
  <c r="G537" i="6" s="1"/>
  <c r="B537" i="6"/>
  <c r="D536" i="6"/>
  <c r="C536" i="6"/>
  <c r="G536" i="6" s="1"/>
  <c r="B536" i="6"/>
  <c r="L535" i="6"/>
  <c r="D535" i="6"/>
  <c r="C535" i="6"/>
  <c r="G535" i="6" s="1"/>
  <c r="B535" i="6"/>
  <c r="L534" i="6"/>
  <c r="D534" i="6"/>
  <c r="C534" i="6"/>
  <c r="H534" i="6" s="1"/>
  <c r="M534" i="6" s="1"/>
  <c r="B534" i="6"/>
  <c r="D533" i="6"/>
  <c r="C533" i="6"/>
  <c r="B533" i="6"/>
  <c r="D532" i="6"/>
  <c r="C532" i="6"/>
  <c r="H532" i="6" s="1"/>
  <c r="M532" i="6" s="1"/>
  <c r="B532" i="6"/>
  <c r="L531" i="6"/>
  <c r="D531" i="6"/>
  <c r="C531" i="6"/>
  <c r="B531" i="6"/>
  <c r="L530" i="6"/>
  <c r="D530" i="6"/>
  <c r="C530" i="6"/>
  <c r="H530" i="6" s="1"/>
  <c r="M530" i="6" s="1"/>
  <c r="B530" i="6"/>
  <c r="L529" i="6"/>
  <c r="D529" i="6"/>
  <c r="C529" i="6"/>
  <c r="B529" i="6"/>
  <c r="D528" i="6"/>
  <c r="C528" i="6"/>
  <c r="B528" i="6"/>
  <c r="D527" i="6"/>
  <c r="C527" i="6"/>
  <c r="R527" i="6" s="1"/>
  <c r="B527" i="6"/>
  <c r="L526" i="6"/>
  <c r="D526" i="6"/>
  <c r="C526" i="6"/>
  <c r="B526" i="6"/>
  <c r="L525" i="6"/>
  <c r="D525" i="6"/>
  <c r="C525" i="6"/>
  <c r="R525" i="6" s="1"/>
  <c r="B525" i="6"/>
  <c r="D524" i="6"/>
  <c r="C524" i="6"/>
  <c r="H524" i="6" s="1"/>
  <c r="M524" i="6" s="1"/>
  <c r="B524" i="6"/>
  <c r="L523" i="6"/>
  <c r="D523" i="6"/>
  <c r="C523" i="6"/>
  <c r="G523" i="6" s="1"/>
  <c r="B523" i="6"/>
  <c r="L522" i="6"/>
  <c r="D522" i="6"/>
  <c r="C522" i="6"/>
  <c r="B522" i="6"/>
  <c r="D521" i="6"/>
  <c r="C521" i="6"/>
  <c r="R521" i="6" s="1"/>
  <c r="B521" i="6"/>
  <c r="D520" i="6"/>
  <c r="C520" i="6"/>
  <c r="B520" i="6"/>
  <c r="L519" i="6"/>
  <c r="D519" i="6"/>
  <c r="C519" i="6"/>
  <c r="R519" i="6" s="1"/>
  <c r="B519" i="6"/>
  <c r="L518" i="6"/>
  <c r="D518" i="6"/>
  <c r="C518" i="6"/>
  <c r="B518" i="6"/>
  <c r="L517" i="6"/>
  <c r="D517" i="6"/>
  <c r="C517" i="6"/>
  <c r="G517" i="6" s="1"/>
  <c r="B517" i="6"/>
  <c r="D516" i="6"/>
  <c r="C516" i="6"/>
  <c r="R516" i="6" s="1"/>
  <c r="B516" i="6"/>
  <c r="L515" i="6"/>
  <c r="D515" i="6"/>
  <c r="C515" i="6"/>
  <c r="B515" i="6"/>
  <c r="L514" i="6"/>
  <c r="D514" i="6"/>
  <c r="C514" i="6"/>
  <c r="H514" i="6" s="1"/>
  <c r="M514" i="6" s="1"/>
  <c r="B514" i="6"/>
  <c r="D513" i="6"/>
  <c r="C513" i="6"/>
  <c r="H513" i="6" s="1"/>
  <c r="M513" i="6" s="1"/>
  <c r="B513" i="6"/>
  <c r="D512" i="6"/>
  <c r="C512" i="6"/>
  <c r="G512" i="6" s="1"/>
  <c r="B512" i="6"/>
  <c r="L511" i="6"/>
  <c r="D511" i="6"/>
  <c r="C511" i="6"/>
  <c r="B511" i="6"/>
  <c r="L510" i="6"/>
  <c r="D510" i="6"/>
  <c r="C510" i="6"/>
  <c r="B510" i="6"/>
  <c r="L509" i="6"/>
  <c r="D509" i="6"/>
  <c r="C509" i="6"/>
  <c r="G509" i="6" s="1"/>
  <c r="B509" i="6"/>
  <c r="D508" i="6"/>
  <c r="C508" i="6"/>
  <c r="B508" i="6"/>
  <c r="L507" i="6"/>
  <c r="D507" i="6"/>
  <c r="C507" i="6"/>
  <c r="H507" i="6" s="1"/>
  <c r="M507" i="6" s="1"/>
  <c r="B507" i="6"/>
  <c r="L506" i="6"/>
  <c r="D506" i="6"/>
  <c r="C506" i="6"/>
  <c r="H506" i="6" s="1"/>
  <c r="M506" i="6" s="1"/>
  <c r="B506" i="6"/>
  <c r="D505" i="6"/>
  <c r="C505" i="6"/>
  <c r="H505" i="6" s="1"/>
  <c r="M505" i="6" s="1"/>
  <c r="B505" i="6"/>
  <c r="D504" i="6"/>
  <c r="C504" i="6"/>
  <c r="H504" i="6" s="1"/>
  <c r="M504" i="6" s="1"/>
  <c r="B504" i="6"/>
  <c r="L503" i="6"/>
  <c r="D503" i="6"/>
  <c r="C503" i="6"/>
  <c r="B503" i="6"/>
  <c r="L502" i="6"/>
  <c r="D502" i="6"/>
  <c r="C502" i="6"/>
  <c r="R502" i="6" s="1"/>
  <c r="B502" i="6"/>
  <c r="L501" i="6"/>
  <c r="D501" i="6"/>
  <c r="C501" i="6"/>
  <c r="G501" i="6" s="1"/>
  <c r="B501" i="6"/>
  <c r="D500" i="6"/>
  <c r="C500" i="6"/>
  <c r="B500" i="6"/>
  <c r="L499" i="6"/>
  <c r="D499" i="6"/>
  <c r="C499" i="6"/>
  <c r="G499" i="6" s="1"/>
  <c r="B499" i="6"/>
  <c r="L498" i="6"/>
  <c r="D498" i="6"/>
  <c r="C498" i="6"/>
  <c r="G498" i="6" s="1"/>
  <c r="B498" i="6"/>
  <c r="D497" i="6"/>
  <c r="C497" i="6"/>
  <c r="B497" i="6"/>
  <c r="D496" i="6"/>
  <c r="C496" i="6"/>
  <c r="H496" i="6" s="1"/>
  <c r="M496" i="6" s="1"/>
  <c r="B496" i="6"/>
  <c r="L495" i="6"/>
  <c r="D495" i="6"/>
  <c r="C495" i="6"/>
  <c r="H495" i="6" s="1"/>
  <c r="M495" i="6" s="1"/>
  <c r="B495" i="6"/>
  <c r="L494" i="6"/>
  <c r="D494" i="6"/>
  <c r="C494" i="6"/>
  <c r="B494" i="6"/>
  <c r="L493" i="6"/>
  <c r="D493" i="6"/>
  <c r="C493" i="6"/>
  <c r="G493" i="6" s="1"/>
  <c r="B493" i="6"/>
  <c r="D492" i="6"/>
  <c r="C492" i="6"/>
  <c r="H492" i="6" s="1"/>
  <c r="M492" i="6" s="1"/>
  <c r="B492" i="6"/>
  <c r="L491" i="6"/>
  <c r="D491" i="6"/>
  <c r="C491" i="6"/>
  <c r="B491" i="6"/>
  <c r="L490" i="6"/>
  <c r="D490" i="6"/>
  <c r="C490" i="6"/>
  <c r="G490" i="6" s="1"/>
  <c r="B490" i="6"/>
  <c r="D489" i="6"/>
  <c r="C489" i="6"/>
  <c r="H489" i="6" s="1"/>
  <c r="M489" i="6" s="1"/>
  <c r="B489" i="6"/>
  <c r="D488" i="6"/>
  <c r="C488" i="6"/>
  <c r="B488" i="6"/>
  <c r="D487" i="6"/>
  <c r="C487" i="6"/>
  <c r="B487" i="6"/>
  <c r="D486" i="6"/>
  <c r="C486" i="6"/>
  <c r="B486" i="6"/>
  <c r="L485" i="6"/>
  <c r="D485" i="6"/>
  <c r="C485" i="6"/>
  <c r="R485" i="6" s="1"/>
  <c r="B485" i="6"/>
  <c r="D484" i="6"/>
  <c r="C484" i="6"/>
  <c r="G484" i="6" s="1"/>
  <c r="B484" i="6"/>
  <c r="L483" i="6"/>
  <c r="D483" i="6"/>
  <c r="C483" i="6"/>
  <c r="B483" i="6"/>
  <c r="L482" i="6"/>
  <c r="D482" i="6"/>
  <c r="C482" i="6"/>
  <c r="R482" i="6" s="1"/>
  <c r="B482" i="6"/>
  <c r="D481" i="6"/>
  <c r="C481" i="6"/>
  <c r="B481" i="6"/>
  <c r="D480" i="6"/>
  <c r="C480" i="6"/>
  <c r="B480" i="6"/>
  <c r="D479" i="6"/>
  <c r="C479" i="6"/>
  <c r="B479" i="6"/>
  <c r="L478" i="6"/>
  <c r="D478" i="6"/>
  <c r="C478" i="6"/>
  <c r="G478" i="6" s="1"/>
  <c r="B478" i="6"/>
  <c r="D477" i="6"/>
  <c r="C477" i="6"/>
  <c r="B477" i="6"/>
  <c r="D476" i="6"/>
  <c r="C476" i="6"/>
  <c r="B476" i="6"/>
  <c r="L475" i="6"/>
  <c r="D475" i="6"/>
  <c r="C475" i="6"/>
  <c r="G475" i="6" s="1"/>
  <c r="B475" i="6"/>
  <c r="L474" i="6"/>
  <c r="D474" i="6"/>
  <c r="C474" i="6"/>
  <c r="G474" i="6" s="1"/>
  <c r="B474" i="6"/>
  <c r="L473" i="6"/>
  <c r="D473" i="6"/>
  <c r="C473" i="6"/>
  <c r="B473" i="6"/>
  <c r="D472" i="6"/>
  <c r="C472" i="6"/>
  <c r="G472" i="6" s="1"/>
  <c r="B472" i="6"/>
  <c r="D471" i="6"/>
  <c r="C471" i="6"/>
  <c r="H471" i="6" s="1"/>
  <c r="M471" i="6" s="1"/>
  <c r="B471" i="6"/>
  <c r="D470" i="6"/>
  <c r="C470" i="6"/>
  <c r="B470" i="6"/>
  <c r="D469" i="6"/>
  <c r="C469" i="6"/>
  <c r="B469" i="6"/>
  <c r="D468" i="6"/>
  <c r="C468" i="6"/>
  <c r="B468" i="6"/>
  <c r="L467" i="6"/>
  <c r="D467" i="6"/>
  <c r="C467" i="6"/>
  <c r="B467" i="6"/>
  <c r="L466" i="6"/>
  <c r="D466" i="6"/>
  <c r="C466" i="6"/>
  <c r="B466" i="6"/>
  <c r="D465" i="6"/>
  <c r="C465" i="6"/>
  <c r="H465" i="6" s="1"/>
  <c r="M465" i="6" s="1"/>
  <c r="B465" i="6"/>
  <c r="D464" i="6"/>
  <c r="C464" i="6"/>
  <c r="B464" i="6"/>
  <c r="L463" i="6"/>
  <c r="D463" i="6"/>
  <c r="C463" i="6"/>
  <c r="H463" i="6" s="1"/>
  <c r="M463" i="6" s="1"/>
  <c r="B463" i="6"/>
  <c r="D462" i="6"/>
  <c r="C462" i="6"/>
  <c r="B462" i="6"/>
  <c r="D461" i="6"/>
  <c r="C461" i="6"/>
  <c r="G461" i="6" s="1"/>
  <c r="B461" i="6"/>
  <c r="D460" i="6"/>
  <c r="C460" i="6"/>
  <c r="H460" i="6" s="1"/>
  <c r="M460" i="6" s="1"/>
  <c r="B460" i="6"/>
  <c r="L459" i="6"/>
  <c r="D459" i="6"/>
  <c r="C459" i="6"/>
  <c r="B459" i="6"/>
  <c r="L458" i="6"/>
  <c r="D458" i="6"/>
  <c r="C458" i="6"/>
  <c r="H458" i="6" s="1"/>
  <c r="M458" i="6" s="1"/>
  <c r="B458" i="6"/>
  <c r="L457" i="6"/>
  <c r="D457" i="6"/>
  <c r="C457" i="6"/>
  <c r="G457" i="6" s="1"/>
  <c r="B457" i="6"/>
  <c r="D456" i="6"/>
  <c r="C456" i="6"/>
  <c r="B456" i="6"/>
  <c r="L455" i="6"/>
  <c r="D455" i="6"/>
  <c r="C455" i="6"/>
  <c r="B455" i="6"/>
  <c r="L454" i="6"/>
  <c r="D454" i="6"/>
  <c r="C454" i="6"/>
  <c r="B454" i="6"/>
  <c r="D453" i="6"/>
  <c r="C453" i="6"/>
  <c r="B453" i="6"/>
  <c r="D452" i="6"/>
  <c r="C452" i="6"/>
  <c r="B452" i="6"/>
  <c r="L451" i="6"/>
  <c r="D451" i="6"/>
  <c r="C451" i="6"/>
  <c r="B451" i="6"/>
  <c r="L450" i="6"/>
  <c r="D450" i="6"/>
  <c r="C450" i="6"/>
  <c r="H450" i="6" s="1"/>
  <c r="M450" i="6" s="1"/>
  <c r="B450" i="6"/>
  <c r="L449" i="6"/>
  <c r="D449" i="6"/>
  <c r="C449" i="6"/>
  <c r="B449" i="6"/>
  <c r="D448" i="6"/>
  <c r="C448" i="6"/>
  <c r="H448" i="6" s="1"/>
  <c r="M448" i="6" s="1"/>
  <c r="B448" i="6"/>
  <c r="L447" i="6"/>
  <c r="D447" i="6"/>
  <c r="C447" i="6"/>
  <c r="B447" i="6"/>
  <c r="D446" i="6"/>
  <c r="C446" i="6"/>
  <c r="G446" i="6" s="1"/>
  <c r="B446" i="6"/>
  <c r="L445" i="6"/>
  <c r="D445" i="6"/>
  <c r="C445" i="6"/>
  <c r="G445" i="6" s="1"/>
  <c r="B445" i="6"/>
  <c r="D444" i="6"/>
  <c r="C444" i="6"/>
  <c r="B444" i="6"/>
  <c r="L443" i="6"/>
  <c r="D443" i="6"/>
  <c r="C443" i="6"/>
  <c r="B443" i="6"/>
  <c r="L442" i="6"/>
  <c r="D442" i="6"/>
  <c r="C442" i="6"/>
  <c r="H442" i="6" s="1"/>
  <c r="M442" i="6" s="1"/>
  <c r="B442" i="6"/>
  <c r="D441" i="6"/>
  <c r="C441" i="6"/>
  <c r="H441" i="6" s="1"/>
  <c r="M441" i="6" s="1"/>
  <c r="B441" i="6"/>
  <c r="D440" i="6"/>
  <c r="C440" i="6"/>
  <c r="H440" i="6" s="1"/>
  <c r="M440" i="6" s="1"/>
  <c r="B440" i="6"/>
  <c r="L439" i="6"/>
  <c r="D439" i="6"/>
  <c r="C439" i="6"/>
  <c r="B439" i="6"/>
  <c r="L438" i="6"/>
  <c r="D438" i="6"/>
  <c r="C438" i="6"/>
  <c r="B438" i="6"/>
  <c r="L437" i="6"/>
  <c r="D437" i="6"/>
  <c r="C437" i="6"/>
  <c r="H437" i="6" s="1"/>
  <c r="M437" i="6" s="1"/>
  <c r="B437" i="6"/>
  <c r="D436" i="6"/>
  <c r="C436" i="6"/>
  <c r="B436" i="6"/>
  <c r="L435" i="6"/>
  <c r="D435" i="6"/>
  <c r="C435" i="6"/>
  <c r="G435" i="6" s="1"/>
  <c r="B435" i="6"/>
  <c r="L434" i="6"/>
  <c r="D434" i="6"/>
  <c r="C434" i="6"/>
  <c r="R434" i="6" s="1"/>
  <c r="B434" i="6"/>
  <c r="D433" i="6"/>
  <c r="C433" i="6"/>
  <c r="G433" i="6" s="1"/>
  <c r="B433" i="6"/>
  <c r="D432" i="6"/>
  <c r="C432" i="6"/>
  <c r="B432" i="6"/>
  <c r="L431" i="6"/>
  <c r="D431" i="6"/>
  <c r="C431" i="6"/>
  <c r="G431" i="6" s="1"/>
  <c r="B431" i="6"/>
  <c r="L430" i="6"/>
  <c r="D430" i="6"/>
  <c r="C430" i="6"/>
  <c r="B430" i="6"/>
  <c r="L429" i="6"/>
  <c r="D429" i="6"/>
  <c r="C429" i="6"/>
  <c r="R429" i="6" s="1"/>
  <c r="B429" i="6"/>
  <c r="D428" i="6"/>
  <c r="C428" i="6"/>
  <c r="H428" i="6" s="1"/>
  <c r="M428" i="6" s="1"/>
  <c r="B428" i="6"/>
  <c r="L427" i="6"/>
  <c r="D427" i="6"/>
  <c r="C427" i="6"/>
  <c r="R427" i="6" s="1"/>
  <c r="B427" i="6"/>
  <c r="L426" i="6"/>
  <c r="D426" i="6"/>
  <c r="C426" i="6"/>
  <c r="G426" i="6" s="1"/>
  <c r="B426" i="6"/>
  <c r="D425" i="6"/>
  <c r="C425" i="6"/>
  <c r="G425" i="6" s="1"/>
  <c r="B425" i="6"/>
  <c r="D424" i="6"/>
  <c r="C424" i="6"/>
  <c r="G424" i="6" s="1"/>
  <c r="B424" i="6"/>
  <c r="L423" i="6"/>
  <c r="D423" i="6"/>
  <c r="C423" i="6"/>
  <c r="R423" i="6" s="1"/>
  <c r="B423" i="6"/>
  <c r="L422" i="6"/>
  <c r="D422" i="6"/>
  <c r="C422" i="6"/>
  <c r="B422" i="6"/>
  <c r="L421" i="6"/>
  <c r="D421" i="6"/>
  <c r="C421" i="6"/>
  <c r="B421" i="6"/>
  <c r="D420" i="6"/>
  <c r="C420" i="6"/>
  <c r="G420" i="6" s="1"/>
  <c r="B420" i="6"/>
  <c r="L419" i="6"/>
  <c r="D419" i="6"/>
  <c r="C419" i="6"/>
  <c r="B419" i="6"/>
  <c r="L418" i="6"/>
  <c r="D418" i="6"/>
  <c r="C418" i="6"/>
  <c r="H418" i="6" s="1"/>
  <c r="M418" i="6" s="1"/>
  <c r="B418" i="6"/>
  <c r="D417" i="6"/>
  <c r="C417" i="6"/>
  <c r="B417" i="6"/>
  <c r="D416" i="6"/>
  <c r="C416" i="6"/>
  <c r="R416" i="6" s="1"/>
  <c r="B416" i="6"/>
  <c r="L415" i="6"/>
  <c r="D415" i="6"/>
  <c r="C415" i="6"/>
  <c r="G415" i="6" s="1"/>
  <c r="B415" i="6"/>
  <c r="L414" i="6"/>
  <c r="D414" i="6"/>
  <c r="C414" i="6"/>
  <c r="B414" i="6"/>
  <c r="L413" i="6"/>
  <c r="D413" i="6"/>
  <c r="C413" i="6"/>
  <c r="G413" i="6" s="1"/>
  <c r="B413" i="6"/>
  <c r="D412" i="6"/>
  <c r="C412" i="6"/>
  <c r="B412" i="6"/>
  <c r="L411" i="6"/>
  <c r="D411" i="6"/>
  <c r="C411" i="6"/>
  <c r="G411" i="6" s="1"/>
  <c r="B411" i="6"/>
  <c r="L410" i="6"/>
  <c r="D410" i="6"/>
  <c r="C410" i="6"/>
  <c r="R410" i="6" s="1"/>
  <c r="B410" i="6"/>
  <c r="D409" i="6"/>
  <c r="C409" i="6"/>
  <c r="B409" i="6"/>
  <c r="D408" i="6"/>
  <c r="C408" i="6"/>
  <c r="B408" i="6"/>
  <c r="L407" i="6"/>
  <c r="D407" i="6"/>
  <c r="C407" i="6"/>
  <c r="R407" i="6" s="1"/>
  <c r="B407" i="6"/>
  <c r="L406" i="6"/>
  <c r="D406" i="6"/>
  <c r="C406" i="6"/>
  <c r="H406" i="6" s="1"/>
  <c r="M406" i="6" s="1"/>
  <c r="B406" i="6"/>
  <c r="L405" i="6"/>
  <c r="D405" i="6"/>
  <c r="C405" i="6"/>
  <c r="B405" i="6"/>
  <c r="D404" i="6"/>
  <c r="C404" i="6"/>
  <c r="H404" i="6" s="1"/>
  <c r="M404" i="6" s="1"/>
  <c r="B404" i="6"/>
  <c r="L403" i="6"/>
  <c r="D403" i="6"/>
  <c r="C403" i="6"/>
  <c r="G403" i="6" s="1"/>
  <c r="B403" i="6"/>
  <c r="L402" i="6"/>
  <c r="D402" i="6"/>
  <c r="C402" i="6"/>
  <c r="H402" i="6" s="1"/>
  <c r="M402" i="6" s="1"/>
  <c r="B402" i="6"/>
  <c r="D401" i="6"/>
  <c r="C401" i="6"/>
  <c r="G401" i="6" s="1"/>
  <c r="B401" i="6"/>
  <c r="D400" i="6"/>
  <c r="C400" i="6"/>
  <c r="G400" i="6" s="1"/>
  <c r="B400" i="6"/>
  <c r="L399" i="6"/>
  <c r="D399" i="6"/>
  <c r="C399" i="6"/>
  <c r="H399" i="6" s="1"/>
  <c r="M399" i="6" s="1"/>
  <c r="B399" i="6"/>
  <c r="L398" i="6"/>
  <c r="D398" i="6"/>
  <c r="C398" i="6"/>
  <c r="B398" i="6"/>
  <c r="L397" i="6"/>
  <c r="D397" i="6"/>
  <c r="C397" i="6"/>
  <c r="G397" i="6" s="1"/>
  <c r="B397" i="6"/>
  <c r="D396" i="6"/>
  <c r="C396" i="6"/>
  <c r="H396" i="6" s="1"/>
  <c r="M396" i="6" s="1"/>
  <c r="B396" i="6"/>
  <c r="L395" i="6"/>
  <c r="D395" i="6"/>
  <c r="C395" i="6"/>
  <c r="B395" i="6"/>
  <c r="L394" i="6"/>
  <c r="D394" i="6"/>
  <c r="C394" i="6"/>
  <c r="H394" i="6" s="1"/>
  <c r="M394" i="6" s="1"/>
  <c r="B394" i="6"/>
  <c r="D393" i="6"/>
  <c r="C393" i="6"/>
  <c r="G393" i="6" s="1"/>
  <c r="B393" i="6"/>
  <c r="D392" i="6"/>
  <c r="C392" i="6"/>
  <c r="G392" i="6" s="1"/>
  <c r="B392" i="6"/>
  <c r="L391" i="6"/>
  <c r="D391" i="6"/>
  <c r="C391" i="6"/>
  <c r="H391" i="6" s="1"/>
  <c r="M391" i="6" s="1"/>
  <c r="B391" i="6"/>
  <c r="L390" i="6"/>
  <c r="D390" i="6"/>
  <c r="C390" i="6"/>
  <c r="H390" i="6" s="1"/>
  <c r="M390" i="6" s="1"/>
  <c r="B390" i="6"/>
  <c r="L389" i="6"/>
  <c r="D389" i="6"/>
  <c r="C389" i="6"/>
  <c r="B389" i="6"/>
  <c r="D388" i="6"/>
  <c r="C388" i="6"/>
  <c r="G388" i="6" s="1"/>
  <c r="B388" i="6"/>
  <c r="L387" i="6"/>
  <c r="D387" i="6"/>
  <c r="C387" i="6"/>
  <c r="G387" i="6" s="1"/>
  <c r="B387" i="6"/>
  <c r="L386" i="6"/>
  <c r="D386" i="6"/>
  <c r="C386" i="6"/>
  <c r="G386" i="6" s="1"/>
  <c r="B386" i="6"/>
  <c r="D385" i="6"/>
  <c r="C385" i="6"/>
  <c r="H385" i="6" s="1"/>
  <c r="M385" i="6" s="1"/>
  <c r="B385" i="6"/>
  <c r="D384" i="6"/>
  <c r="C384" i="6"/>
  <c r="B384" i="6"/>
  <c r="L383" i="6"/>
  <c r="D383" i="6"/>
  <c r="C383" i="6"/>
  <c r="R383" i="6" s="1"/>
  <c r="B383" i="6"/>
  <c r="L382" i="6"/>
  <c r="D382" i="6"/>
  <c r="C382" i="6"/>
  <c r="H382" i="6" s="1"/>
  <c r="M382" i="6" s="1"/>
  <c r="B382" i="6"/>
  <c r="L381" i="6"/>
  <c r="D381" i="6"/>
  <c r="C381" i="6"/>
  <c r="R381" i="6" s="1"/>
  <c r="B381" i="6"/>
  <c r="D380" i="6"/>
  <c r="C380" i="6"/>
  <c r="G380" i="6" s="1"/>
  <c r="B380" i="6"/>
  <c r="L379" i="6"/>
  <c r="D379" i="6"/>
  <c r="C379" i="6"/>
  <c r="B379" i="6"/>
  <c r="L378" i="6"/>
  <c r="D378" i="6"/>
  <c r="C378" i="6"/>
  <c r="B378" i="6"/>
  <c r="D377" i="6"/>
  <c r="C377" i="6"/>
  <c r="B377" i="6"/>
  <c r="D376" i="6"/>
  <c r="C376" i="6"/>
  <c r="G376" i="6" s="1"/>
  <c r="B376" i="6"/>
  <c r="L375" i="6"/>
  <c r="D375" i="6"/>
  <c r="C375" i="6"/>
  <c r="R375" i="6" s="1"/>
  <c r="B375" i="6"/>
  <c r="D374" i="6"/>
  <c r="C374" i="6"/>
  <c r="H374" i="6" s="1"/>
  <c r="M374" i="6" s="1"/>
  <c r="B374" i="6"/>
  <c r="D373" i="6"/>
  <c r="C373" i="6"/>
  <c r="H373" i="6" s="1"/>
  <c r="M373" i="6" s="1"/>
  <c r="B373" i="6"/>
  <c r="D372" i="6"/>
  <c r="C372" i="6"/>
  <c r="H372" i="6" s="1"/>
  <c r="M372" i="6" s="1"/>
  <c r="B372" i="6"/>
  <c r="L371" i="6"/>
  <c r="D371" i="6"/>
  <c r="C371" i="6"/>
  <c r="G371" i="6" s="1"/>
  <c r="B371" i="6"/>
  <c r="L370" i="6"/>
  <c r="D370" i="6"/>
  <c r="C370" i="6"/>
  <c r="G370" i="6" s="1"/>
  <c r="B370" i="6"/>
  <c r="L369" i="6"/>
  <c r="D369" i="6"/>
  <c r="C369" i="6"/>
  <c r="G369" i="6" s="1"/>
  <c r="B369" i="6"/>
  <c r="D368" i="6"/>
  <c r="C368" i="6"/>
  <c r="H368" i="6" s="1"/>
  <c r="M368" i="6" s="1"/>
  <c r="B368" i="6"/>
  <c r="L367" i="6"/>
  <c r="D367" i="6"/>
  <c r="C367" i="6"/>
  <c r="R367" i="6" s="1"/>
  <c r="B367" i="6"/>
  <c r="L366" i="6"/>
  <c r="D366" i="6"/>
  <c r="C366" i="6"/>
  <c r="G366" i="6" s="1"/>
  <c r="B366" i="6"/>
  <c r="D365" i="6"/>
  <c r="C365" i="6"/>
  <c r="B365" i="6"/>
  <c r="D364" i="6"/>
  <c r="C364" i="6"/>
  <c r="G364" i="6" s="1"/>
  <c r="B364" i="6"/>
  <c r="L363" i="6"/>
  <c r="D363" i="6"/>
  <c r="C363" i="6"/>
  <c r="B363" i="6"/>
  <c r="L362" i="6"/>
  <c r="D362" i="6"/>
  <c r="C362" i="6"/>
  <c r="H362" i="6" s="1"/>
  <c r="M362" i="6" s="1"/>
  <c r="B362" i="6"/>
  <c r="L361" i="6"/>
  <c r="D361" i="6"/>
  <c r="C361" i="6"/>
  <c r="B361" i="6"/>
  <c r="D360" i="6"/>
  <c r="C360" i="6"/>
  <c r="B360" i="6"/>
  <c r="L359" i="6"/>
  <c r="D359" i="6"/>
  <c r="C359" i="6"/>
  <c r="R359" i="6" s="1"/>
  <c r="B359" i="6"/>
  <c r="L358" i="6"/>
  <c r="D358" i="6"/>
  <c r="C358" i="6"/>
  <c r="H358" i="6" s="1"/>
  <c r="M358" i="6" s="1"/>
  <c r="B358" i="6"/>
  <c r="D357" i="6"/>
  <c r="C357" i="6"/>
  <c r="H357" i="6" s="1"/>
  <c r="M357" i="6" s="1"/>
  <c r="B357" i="6"/>
  <c r="D356" i="6"/>
  <c r="C356" i="6"/>
  <c r="B356" i="6"/>
  <c r="L355" i="6"/>
  <c r="D355" i="6"/>
  <c r="C355" i="6"/>
  <c r="G355" i="6" s="1"/>
  <c r="B355" i="6"/>
  <c r="L354" i="6"/>
  <c r="D354" i="6"/>
  <c r="C354" i="6"/>
  <c r="G354" i="6" s="1"/>
  <c r="B354" i="6"/>
  <c r="D353" i="6"/>
  <c r="C353" i="6"/>
  <c r="G353" i="6" s="1"/>
  <c r="B353" i="6"/>
  <c r="D352" i="6"/>
  <c r="C352" i="6"/>
  <c r="H352" i="6" s="1"/>
  <c r="M352" i="6" s="1"/>
  <c r="B352" i="6"/>
  <c r="L351" i="6"/>
  <c r="D351" i="6"/>
  <c r="C351" i="6"/>
  <c r="R351" i="6" s="1"/>
  <c r="B351" i="6"/>
  <c r="L350" i="6"/>
  <c r="D350" i="6"/>
  <c r="C350" i="6"/>
  <c r="G350" i="6" s="1"/>
  <c r="B350" i="6"/>
  <c r="D349" i="6"/>
  <c r="C349" i="6"/>
  <c r="B349" i="6"/>
  <c r="D348" i="6"/>
  <c r="C348" i="6"/>
  <c r="H348" i="6" s="1"/>
  <c r="M348" i="6" s="1"/>
  <c r="B348" i="6"/>
  <c r="L347" i="6"/>
  <c r="D347" i="6"/>
  <c r="C347" i="6"/>
  <c r="B347" i="6"/>
  <c r="L346" i="6"/>
  <c r="D346" i="6"/>
  <c r="C346" i="6"/>
  <c r="H346" i="6" s="1"/>
  <c r="M346" i="6" s="1"/>
  <c r="B346" i="6"/>
  <c r="L345" i="6"/>
  <c r="D345" i="6"/>
  <c r="C345" i="6"/>
  <c r="B345" i="6"/>
  <c r="D344" i="6"/>
  <c r="C344" i="6"/>
  <c r="B344" i="6"/>
  <c r="L343" i="6"/>
  <c r="D343" i="6"/>
  <c r="C343" i="6"/>
  <c r="R343" i="6" s="1"/>
  <c r="B343" i="6"/>
  <c r="L342" i="6"/>
  <c r="D342" i="6"/>
  <c r="C342" i="6"/>
  <c r="H342" i="6" s="1"/>
  <c r="M342" i="6" s="1"/>
  <c r="B342" i="6"/>
  <c r="D341" i="6"/>
  <c r="C341" i="6"/>
  <c r="B341" i="6"/>
  <c r="D340" i="6"/>
  <c r="C340" i="6"/>
  <c r="G340" i="6" s="1"/>
  <c r="B340" i="6"/>
  <c r="L339" i="6"/>
  <c r="D339" i="6"/>
  <c r="C339" i="6"/>
  <c r="G339" i="6" s="1"/>
  <c r="B339" i="6"/>
  <c r="L338" i="6"/>
  <c r="D338" i="6"/>
  <c r="C338" i="6"/>
  <c r="G338" i="6" s="1"/>
  <c r="B338" i="6"/>
  <c r="D337" i="6"/>
  <c r="C337" i="6"/>
  <c r="R337" i="6" s="1"/>
  <c r="B337" i="6"/>
  <c r="D336" i="6"/>
  <c r="C336" i="6"/>
  <c r="G336" i="6" s="1"/>
  <c r="B336" i="6"/>
  <c r="L335" i="6"/>
  <c r="D335" i="6"/>
  <c r="C335" i="6"/>
  <c r="R335" i="6" s="1"/>
  <c r="B335" i="6"/>
  <c r="L334" i="6"/>
  <c r="D334" i="6"/>
  <c r="C334" i="6"/>
  <c r="G334" i="6" s="1"/>
  <c r="B334" i="6"/>
  <c r="D333" i="6"/>
  <c r="C333" i="6"/>
  <c r="G333" i="6" s="1"/>
  <c r="B333" i="6"/>
  <c r="D332" i="6"/>
  <c r="C332" i="6"/>
  <c r="B332" i="6"/>
  <c r="L331" i="6"/>
  <c r="D331" i="6"/>
  <c r="C331" i="6"/>
  <c r="B331" i="6"/>
  <c r="L330" i="6"/>
  <c r="D330" i="6"/>
  <c r="C330" i="6"/>
  <c r="H330" i="6" s="1"/>
  <c r="M330" i="6" s="1"/>
  <c r="B330" i="6"/>
  <c r="D329" i="6"/>
  <c r="C329" i="6"/>
  <c r="B329" i="6"/>
  <c r="D328" i="6"/>
  <c r="C328" i="6"/>
  <c r="H328" i="6" s="1"/>
  <c r="M328" i="6" s="1"/>
  <c r="B328" i="6"/>
  <c r="L327" i="6"/>
  <c r="D327" i="6"/>
  <c r="C327" i="6"/>
  <c r="R327" i="6" s="1"/>
  <c r="B327" i="6"/>
  <c r="L326" i="6"/>
  <c r="D326" i="6"/>
  <c r="C326" i="6"/>
  <c r="H326" i="6" s="1"/>
  <c r="M326" i="6" s="1"/>
  <c r="B326" i="6"/>
  <c r="D325" i="6"/>
  <c r="C325" i="6"/>
  <c r="H325" i="6" s="1"/>
  <c r="M325" i="6" s="1"/>
  <c r="B325" i="6"/>
  <c r="D324" i="6"/>
  <c r="C324" i="6"/>
  <c r="R324" i="6" s="1"/>
  <c r="B324" i="6"/>
  <c r="L323" i="6"/>
  <c r="D323" i="6"/>
  <c r="C323" i="6"/>
  <c r="G323" i="6" s="1"/>
  <c r="B323" i="6"/>
  <c r="L322" i="6"/>
  <c r="D322" i="6"/>
  <c r="C322" i="6"/>
  <c r="R322" i="6" s="1"/>
  <c r="B322" i="6"/>
  <c r="L321" i="6"/>
  <c r="D321" i="6"/>
  <c r="C321" i="6"/>
  <c r="R321" i="6" s="1"/>
  <c r="B321" i="6"/>
  <c r="D320" i="6"/>
  <c r="C320" i="6"/>
  <c r="G320" i="6" s="1"/>
  <c r="B320" i="6"/>
  <c r="L319" i="6"/>
  <c r="D319" i="6"/>
  <c r="C319" i="6"/>
  <c r="R319" i="6" s="1"/>
  <c r="B319" i="6"/>
  <c r="L318" i="6"/>
  <c r="D318" i="6"/>
  <c r="C318" i="6"/>
  <c r="H318" i="6" s="1"/>
  <c r="M318" i="6" s="1"/>
  <c r="B318" i="6"/>
  <c r="D317" i="6"/>
  <c r="C317" i="6"/>
  <c r="B317" i="6"/>
  <c r="D316" i="6"/>
  <c r="C316" i="6"/>
  <c r="G316" i="6" s="1"/>
  <c r="B316" i="6"/>
  <c r="L315" i="6"/>
  <c r="D315" i="6"/>
  <c r="C315" i="6"/>
  <c r="R315" i="6" s="1"/>
  <c r="B315" i="6"/>
  <c r="L314" i="6"/>
  <c r="D314" i="6"/>
  <c r="C314" i="6"/>
  <c r="H314" i="6" s="1"/>
  <c r="M314" i="6" s="1"/>
  <c r="B314" i="6"/>
  <c r="D313" i="6"/>
  <c r="C313" i="6"/>
  <c r="R313" i="6" s="1"/>
  <c r="B313" i="6"/>
  <c r="D312" i="6"/>
  <c r="C312" i="6"/>
  <c r="R312" i="6" s="1"/>
  <c r="B312" i="6"/>
  <c r="L311" i="6"/>
  <c r="D311" i="6"/>
  <c r="C311" i="6"/>
  <c r="G311" i="6" s="1"/>
  <c r="B311" i="6"/>
  <c r="L310" i="6"/>
  <c r="D310" i="6"/>
  <c r="C310" i="6"/>
  <c r="R310" i="6" s="1"/>
  <c r="B310" i="6"/>
  <c r="D309" i="6"/>
  <c r="C309" i="6"/>
  <c r="B309" i="6"/>
  <c r="D308" i="6"/>
  <c r="C308" i="6"/>
  <c r="B308" i="6"/>
  <c r="L307" i="6"/>
  <c r="D307" i="6"/>
  <c r="C307" i="6"/>
  <c r="G307" i="6" s="1"/>
  <c r="B307" i="6"/>
  <c r="L306" i="6"/>
  <c r="D306" i="6"/>
  <c r="C306" i="6"/>
  <c r="H306" i="6" s="1"/>
  <c r="M306" i="6" s="1"/>
  <c r="B306" i="6"/>
  <c r="D305" i="6"/>
  <c r="C305" i="6"/>
  <c r="B305" i="6"/>
  <c r="D304" i="6"/>
  <c r="C304" i="6"/>
  <c r="G304" i="6" s="1"/>
  <c r="B304" i="6"/>
  <c r="L303" i="6"/>
  <c r="D303" i="6"/>
  <c r="C303" i="6"/>
  <c r="R303" i="6" s="1"/>
  <c r="B303" i="6"/>
  <c r="L302" i="6"/>
  <c r="D302" i="6"/>
  <c r="C302" i="6"/>
  <c r="H302" i="6" s="1"/>
  <c r="M302" i="6" s="1"/>
  <c r="B302" i="6"/>
  <c r="L301" i="6"/>
  <c r="D301" i="6"/>
  <c r="C301" i="6"/>
  <c r="B301" i="6"/>
  <c r="D300" i="6"/>
  <c r="C300" i="6"/>
  <c r="B300" i="6"/>
  <c r="L299" i="6"/>
  <c r="D299" i="6"/>
  <c r="C299" i="6"/>
  <c r="B299" i="6"/>
  <c r="L298" i="6"/>
  <c r="D298" i="6"/>
  <c r="C298" i="6"/>
  <c r="H298" i="6" s="1"/>
  <c r="M298" i="6" s="1"/>
  <c r="B298" i="6"/>
  <c r="D297" i="6"/>
  <c r="C297" i="6"/>
  <c r="B297" i="6"/>
  <c r="D296" i="6"/>
  <c r="C296" i="6"/>
  <c r="H296" i="6" s="1"/>
  <c r="M296" i="6" s="1"/>
  <c r="B296" i="6"/>
  <c r="L295" i="6"/>
  <c r="D295" i="6"/>
  <c r="C295" i="6"/>
  <c r="B295" i="6"/>
  <c r="L294" i="6"/>
  <c r="D294" i="6"/>
  <c r="C294" i="6"/>
  <c r="R294" i="6" s="1"/>
  <c r="B294" i="6"/>
  <c r="D293" i="6"/>
  <c r="C293" i="6"/>
  <c r="B293" i="6"/>
  <c r="D292" i="6"/>
  <c r="C292" i="6"/>
  <c r="B292" i="6"/>
  <c r="L291" i="6"/>
  <c r="D291" i="6"/>
  <c r="C291" i="6"/>
  <c r="H291" i="6" s="1"/>
  <c r="M291" i="6" s="1"/>
  <c r="B291" i="6"/>
  <c r="D290" i="6"/>
  <c r="C290" i="6"/>
  <c r="H290" i="6" s="1"/>
  <c r="M290" i="6" s="1"/>
  <c r="B290" i="6"/>
  <c r="D289" i="6"/>
  <c r="C289" i="6"/>
  <c r="B289" i="6"/>
  <c r="D288" i="6"/>
  <c r="C288" i="6"/>
  <c r="H288" i="6" s="1"/>
  <c r="M288" i="6" s="1"/>
  <c r="B288" i="6"/>
  <c r="D287" i="6"/>
  <c r="C287" i="6"/>
  <c r="G287" i="6" s="1"/>
  <c r="B287" i="6"/>
  <c r="D286" i="6"/>
  <c r="C286" i="6"/>
  <c r="G286" i="6" s="1"/>
  <c r="B286" i="6"/>
  <c r="D285" i="6"/>
  <c r="C285" i="6"/>
  <c r="H285" i="6" s="1"/>
  <c r="M285" i="6" s="1"/>
  <c r="B285" i="6"/>
  <c r="D284" i="6"/>
  <c r="C284" i="6"/>
  <c r="H284" i="6" s="1"/>
  <c r="M284" i="6" s="1"/>
  <c r="B284" i="6"/>
  <c r="D283" i="6"/>
  <c r="C283" i="6"/>
  <c r="R283" i="6" s="1"/>
  <c r="B283" i="6"/>
  <c r="L282" i="6"/>
  <c r="D282" i="6"/>
  <c r="C282" i="6"/>
  <c r="H282" i="6" s="1"/>
  <c r="M282" i="6" s="1"/>
  <c r="B282" i="6"/>
  <c r="D281" i="6"/>
  <c r="C281" i="6"/>
  <c r="B281" i="6"/>
  <c r="D280" i="6"/>
  <c r="C280" i="6"/>
  <c r="H280" i="6" s="1"/>
  <c r="M280" i="6" s="1"/>
  <c r="B280" i="6"/>
  <c r="L279" i="6"/>
  <c r="D279" i="6"/>
  <c r="C279" i="6"/>
  <c r="B279" i="6"/>
  <c r="L278" i="6"/>
  <c r="D278" i="6"/>
  <c r="C278" i="6"/>
  <c r="B278" i="6"/>
  <c r="D277" i="6"/>
  <c r="C277" i="6"/>
  <c r="H277" i="6" s="1"/>
  <c r="M277" i="6" s="1"/>
  <c r="B277" i="6"/>
  <c r="D276" i="6"/>
  <c r="C276" i="6"/>
  <c r="B276" i="6"/>
  <c r="L275" i="6"/>
  <c r="D275" i="6"/>
  <c r="C275" i="6"/>
  <c r="G275" i="6" s="1"/>
  <c r="B275" i="6"/>
  <c r="L274" i="6"/>
  <c r="D274" i="6"/>
  <c r="C274" i="6"/>
  <c r="H274" i="6" s="1"/>
  <c r="M274" i="6" s="1"/>
  <c r="B274" i="6"/>
  <c r="D273" i="6"/>
  <c r="C273" i="6"/>
  <c r="B273" i="6"/>
  <c r="D272" i="6"/>
  <c r="C272" i="6"/>
  <c r="H272" i="6" s="1"/>
  <c r="M272" i="6" s="1"/>
  <c r="B272" i="6"/>
  <c r="L271" i="6"/>
  <c r="D271" i="6"/>
  <c r="C271" i="6"/>
  <c r="G271" i="6" s="1"/>
  <c r="B271" i="6"/>
  <c r="L270" i="6"/>
  <c r="D270" i="6"/>
  <c r="C270" i="6"/>
  <c r="B270" i="6"/>
  <c r="D269" i="6"/>
  <c r="C269" i="6"/>
  <c r="G269" i="6" s="1"/>
  <c r="B269" i="6"/>
  <c r="D268" i="6"/>
  <c r="C268" i="6"/>
  <c r="H268" i="6" s="1"/>
  <c r="M268" i="6" s="1"/>
  <c r="B268" i="6"/>
  <c r="L267" i="6"/>
  <c r="D267" i="6"/>
  <c r="C267" i="6"/>
  <c r="R267" i="6" s="1"/>
  <c r="B267" i="6"/>
  <c r="L266" i="6"/>
  <c r="D266" i="6"/>
  <c r="C266" i="6"/>
  <c r="H266" i="6" s="1"/>
  <c r="M266" i="6" s="1"/>
  <c r="B266" i="6"/>
  <c r="D265" i="6"/>
  <c r="C265" i="6"/>
  <c r="G265" i="6" s="1"/>
  <c r="B265" i="6"/>
  <c r="D264" i="6"/>
  <c r="C264" i="6"/>
  <c r="H264" i="6" s="1"/>
  <c r="M264" i="6" s="1"/>
  <c r="B264" i="6"/>
  <c r="D263" i="6"/>
  <c r="C263" i="6"/>
  <c r="H263" i="6" s="1"/>
  <c r="M263" i="6" s="1"/>
  <c r="B263" i="6"/>
  <c r="L262" i="6"/>
  <c r="D262" i="6"/>
  <c r="C262" i="6"/>
  <c r="H262" i="6" s="1"/>
  <c r="M262" i="6" s="1"/>
  <c r="B262" i="6"/>
  <c r="D261" i="6"/>
  <c r="C261" i="6"/>
  <c r="B261" i="6"/>
  <c r="D260" i="6"/>
  <c r="C260" i="6"/>
  <c r="G260" i="6" s="1"/>
  <c r="B260" i="6"/>
  <c r="L259" i="6"/>
  <c r="D259" i="6"/>
  <c r="C259" i="6"/>
  <c r="B259" i="6"/>
  <c r="L258" i="6"/>
  <c r="D258" i="6"/>
  <c r="C258" i="6"/>
  <c r="G258" i="6" s="1"/>
  <c r="B258" i="6"/>
  <c r="D257" i="6"/>
  <c r="C257" i="6"/>
  <c r="B257" i="6"/>
  <c r="D256" i="6"/>
  <c r="C256" i="6"/>
  <c r="H256" i="6" s="1"/>
  <c r="M256" i="6" s="1"/>
  <c r="B256" i="6"/>
  <c r="D255" i="6"/>
  <c r="C255" i="6"/>
  <c r="B255" i="6"/>
  <c r="L254" i="6"/>
  <c r="D254" i="6"/>
  <c r="C254" i="6"/>
  <c r="H254" i="6" s="1"/>
  <c r="M254" i="6" s="1"/>
  <c r="B254" i="6"/>
  <c r="D253" i="6"/>
  <c r="C253" i="6"/>
  <c r="R253" i="6" s="1"/>
  <c r="B253" i="6"/>
  <c r="D252" i="6"/>
  <c r="C252" i="6"/>
  <c r="G252" i="6" s="1"/>
  <c r="B252" i="6"/>
  <c r="D251" i="6"/>
  <c r="C251" i="6"/>
  <c r="R251" i="6" s="1"/>
  <c r="B251" i="6"/>
  <c r="L250" i="6"/>
  <c r="D250" i="6"/>
  <c r="C250" i="6"/>
  <c r="B250" i="6"/>
  <c r="D249" i="6"/>
  <c r="C249" i="6"/>
  <c r="B249" i="6"/>
  <c r="D248" i="6"/>
  <c r="C248" i="6"/>
  <c r="H248" i="6" s="1"/>
  <c r="M248" i="6" s="1"/>
  <c r="B248" i="6"/>
  <c r="L247" i="6"/>
  <c r="D247" i="6"/>
  <c r="C247" i="6"/>
  <c r="G247" i="6" s="1"/>
  <c r="B247" i="6"/>
  <c r="L246" i="6"/>
  <c r="D246" i="6"/>
  <c r="C246" i="6"/>
  <c r="G246" i="6" s="1"/>
  <c r="B246" i="6"/>
  <c r="L245" i="6"/>
  <c r="D245" i="6"/>
  <c r="C245" i="6"/>
  <c r="B245" i="6"/>
  <c r="L244" i="6"/>
  <c r="D244" i="6"/>
  <c r="C244" i="6"/>
  <c r="B244" i="6"/>
  <c r="D243" i="6"/>
  <c r="C243" i="6"/>
  <c r="B243" i="6"/>
  <c r="L242" i="6"/>
  <c r="D242" i="6"/>
  <c r="C242" i="6"/>
  <c r="H242" i="6" s="1"/>
  <c r="M242" i="6" s="1"/>
  <c r="B242" i="6"/>
  <c r="L241" i="6"/>
  <c r="D241" i="6"/>
  <c r="C241" i="6"/>
  <c r="G241" i="6" s="1"/>
  <c r="B241" i="6"/>
  <c r="L240" i="6"/>
  <c r="D240" i="6"/>
  <c r="C240" i="6"/>
  <c r="B240" i="6"/>
  <c r="L239" i="6"/>
  <c r="D239" i="6"/>
  <c r="C239" i="6"/>
  <c r="R239" i="6" s="1"/>
  <c r="B239" i="6"/>
  <c r="L238" i="6"/>
  <c r="D238" i="6"/>
  <c r="C238" i="6"/>
  <c r="H238" i="6" s="1"/>
  <c r="M238" i="6" s="1"/>
  <c r="B238" i="6"/>
  <c r="D237" i="6"/>
  <c r="C237" i="6"/>
  <c r="G237" i="6" s="1"/>
  <c r="B237" i="6"/>
  <c r="D236" i="6"/>
  <c r="C236" i="6"/>
  <c r="G236" i="6" s="1"/>
  <c r="B236" i="6"/>
  <c r="D235" i="6"/>
  <c r="C235" i="6"/>
  <c r="B235" i="6"/>
  <c r="L234" i="6"/>
  <c r="D234" i="6"/>
  <c r="C234" i="6"/>
  <c r="B234" i="6"/>
  <c r="D233" i="6"/>
  <c r="C233" i="6"/>
  <c r="H233" i="6" s="1"/>
  <c r="M233" i="6" s="1"/>
  <c r="B233" i="6"/>
  <c r="D232" i="6"/>
  <c r="C232" i="6"/>
  <c r="G232" i="6" s="1"/>
  <c r="B232" i="6"/>
  <c r="L231" i="6"/>
  <c r="D231" i="6"/>
  <c r="C231" i="6"/>
  <c r="G231" i="6" s="1"/>
  <c r="B231" i="6"/>
  <c r="L230" i="6"/>
  <c r="D230" i="6"/>
  <c r="C230" i="6"/>
  <c r="H230" i="6" s="1"/>
  <c r="M230" i="6" s="1"/>
  <c r="B230" i="6"/>
  <c r="D229" i="6"/>
  <c r="C229" i="6"/>
  <c r="G229" i="6" s="1"/>
  <c r="B229" i="6"/>
  <c r="D228" i="6"/>
  <c r="C228" i="6"/>
  <c r="B228" i="6"/>
  <c r="L227" i="6"/>
  <c r="D227" i="6"/>
  <c r="C227" i="6"/>
  <c r="R227" i="6" s="1"/>
  <c r="B227" i="6"/>
  <c r="L226" i="6"/>
  <c r="D226" i="6"/>
  <c r="C226" i="6"/>
  <c r="B226" i="6"/>
  <c r="D225" i="6"/>
  <c r="C225" i="6"/>
  <c r="G225" i="6" s="1"/>
  <c r="B225" i="6"/>
  <c r="D224" i="6"/>
  <c r="C224" i="6"/>
  <c r="H224" i="6" s="1"/>
  <c r="M224" i="6" s="1"/>
  <c r="B224" i="6"/>
  <c r="L223" i="6"/>
  <c r="D223" i="6"/>
  <c r="C223" i="6"/>
  <c r="G223" i="6" s="1"/>
  <c r="B223" i="6"/>
  <c r="D222" i="6"/>
  <c r="C222" i="6"/>
  <c r="G222" i="6" s="1"/>
  <c r="B222" i="6"/>
  <c r="D221" i="6"/>
  <c r="C221" i="6"/>
  <c r="B221" i="6"/>
  <c r="D220" i="6"/>
  <c r="C220" i="6"/>
  <c r="G220" i="6" s="1"/>
  <c r="B220" i="6"/>
  <c r="D219" i="6"/>
  <c r="C219" i="6"/>
  <c r="R219" i="6" s="1"/>
  <c r="B219" i="6"/>
  <c r="L218" i="6"/>
  <c r="D218" i="6"/>
  <c r="C218" i="6"/>
  <c r="G218" i="6" s="1"/>
  <c r="B218" i="6"/>
  <c r="D217" i="6"/>
  <c r="C217" i="6"/>
  <c r="G217" i="6" s="1"/>
  <c r="B217" i="6"/>
  <c r="D216" i="6"/>
  <c r="C216" i="6"/>
  <c r="B216" i="6"/>
  <c r="L215" i="6"/>
  <c r="D215" i="6"/>
  <c r="C215" i="6"/>
  <c r="B215" i="6"/>
  <c r="L214" i="6"/>
  <c r="D214" i="6"/>
  <c r="C214" i="6"/>
  <c r="H214" i="6" s="1"/>
  <c r="M214" i="6" s="1"/>
  <c r="B214" i="6"/>
  <c r="D213" i="6"/>
  <c r="C213" i="6"/>
  <c r="B213" i="6"/>
  <c r="D212" i="6"/>
  <c r="C212" i="6"/>
  <c r="B212" i="6"/>
  <c r="L211" i="6"/>
  <c r="D211" i="6"/>
  <c r="C211" i="6"/>
  <c r="B211" i="6"/>
  <c r="L210" i="6"/>
  <c r="D210" i="6"/>
  <c r="C210" i="6"/>
  <c r="H210" i="6" s="1"/>
  <c r="M210" i="6" s="1"/>
  <c r="B210" i="6"/>
  <c r="D209" i="6"/>
  <c r="C209" i="6"/>
  <c r="B209" i="6"/>
  <c r="D208" i="6"/>
  <c r="C208" i="6"/>
  <c r="H208" i="6" s="1"/>
  <c r="M208" i="6" s="1"/>
  <c r="B208" i="6"/>
  <c r="L207" i="6"/>
  <c r="D207" i="6"/>
  <c r="C207" i="6"/>
  <c r="B207" i="6"/>
  <c r="L206" i="6"/>
  <c r="D206" i="6"/>
  <c r="C206" i="6"/>
  <c r="H206" i="6" s="1"/>
  <c r="M206" i="6" s="1"/>
  <c r="B206" i="6"/>
  <c r="D205" i="6"/>
  <c r="C205" i="6"/>
  <c r="G205" i="6" s="1"/>
  <c r="B205" i="6"/>
  <c r="D204" i="6"/>
  <c r="C204" i="6"/>
  <c r="G204" i="6" s="1"/>
  <c r="B204" i="6"/>
  <c r="D203" i="6"/>
  <c r="C203" i="6"/>
  <c r="R203" i="6" s="1"/>
  <c r="B203" i="6"/>
  <c r="L202" i="6"/>
  <c r="D202" i="6"/>
  <c r="C202" i="6"/>
  <c r="B202" i="6"/>
  <c r="D201" i="6"/>
  <c r="C201" i="6"/>
  <c r="B201" i="6"/>
  <c r="D200" i="6"/>
  <c r="C200" i="6"/>
  <c r="B200" i="6"/>
  <c r="L199" i="6"/>
  <c r="D199" i="6"/>
  <c r="C199" i="6"/>
  <c r="G199" i="6" s="1"/>
  <c r="B199" i="6"/>
  <c r="D198" i="6"/>
  <c r="C198" i="6"/>
  <c r="H198" i="6" s="1"/>
  <c r="M198" i="6" s="1"/>
  <c r="B198" i="6"/>
  <c r="D197" i="6"/>
  <c r="C197" i="6"/>
  <c r="G197" i="6" s="1"/>
  <c r="B197" i="6"/>
  <c r="D196" i="6"/>
  <c r="C196" i="6"/>
  <c r="G196" i="6" s="1"/>
  <c r="B196" i="6"/>
  <c r="L195" i="6"/>
  <c r="D195" i="6"/>
  <c r="C195" i="6"/>
  <c r="B195" i="6"/>
  <c r="L194" i="6"/>
  <c r="D194" i="6"/>
  <c r="C194" i="6"/>
  <c r="H194" i="6" s="1"/>
  <c r="M194" i="6" s="1"/>
  <c r="B194" i="6"/>
  <c r="D193" i="6"/>
  <c r="C193" i="6"/>
  <c r="G193" i="6" s="1"/>
  <c r="B193" i="6"/>
  <c r="D192" i="6"/>
  <c r="C192" i="6"/>
  <c r="H192" i="6" s="1"/>
  <c r="M192" i="6" s="1"/>
  <c r="B192" i="6"/>
  <c r="L191" i="6"/>
  <c r="D191" i="6"/>
  <c r="C191" i="6"/>
  <c r="R191" i="6" s="1"/>
  <c r="B191" i="6"/>
  <c r="L190" i="6"/>
  <c r="D190" i="6"/>
  <c r="C190" i="6"/>
  <c r="B190" i="6"/>
  <c r="D189" i="6"/>
  <c r="C189" i="6"/>
  <c r="H189" i="6" s="1"/>
  <c r="M189" i="6" s="1"/>
  <c r="B189" i="6"/>
  <c r="D188" i="6"/>
  <c r="C188" i="6"/>
  <c r="B188" i="6"/>
  <c r="L187" i="6"/>
  <c r="D187" i="6"/>
  <c r="C187" i="6"/>
  <c r="R187" i="6" s="1"/>
  <c r="B187" i="6"/>
  <c r="L186" i="6"/>
  <c r="D186" i="6"/>
  <c r="C186" i="6"/>
  <c r="B186" i="6"/>
  <c r="L185" i="6"/>
  <c r="D185" i="6"/>
  <c r="C185" i="6"/>
  <c r="G185" i="6" s="1"/>
  <c r="B185" i="6"/>
  <c r="D184" i="6"/>
  <c r="C184" i="6"/>
  <c r="H184" i="6" s="1"/>
  <c r="M184" i="6" s="1"/>
  <c r="B184" i="6"/>
  <c r="L183" i="6"/>
  <c r="D183" i="6"/>
  <c r="C183" i="6"/>
  <c r="H183" i="6" s="1"/>
  <c r="M183" i="6" s="1"/>
  <c r="B183" i="6"/>
  <c r="D182" i="6"/>
  <c r="C182" i="6"/>
  <c r="H182" i="6" s="1"/>
  <c r="M182" i="6" s="1"/>
  <c r="B182" i="6"/>
  <c r="D181" i="6"/>
  <c r="C181" i="6"/>
  <c r="R181" i="6" s="1"/>
  <c r="B181" i="6"/>
  <c r="D180" i="6"/>
  <c r="C180" i="6"/>
  <c r="B180" i="6"/>
  <c r="L179" i="6"/>
  <c r="D179" i="6"/>
  <c r="C179" i="6"/>
  <c r="H179" i="6" s="1"/>
  <c r="M179" i="6" s="1"/>
  <c r="B179" i="6"/>
  <c r="L178" i="6"/>
  <c r="D178" i="6"/>
  <c r="C178" i="6"/>
  <c r="G178" i="6" s="1"/>
  <c r="B178" i="6"/>
  <c r="L177" i="6"/>
  <c r="D177" i="6"/>
  <c r="C177" i="6"/>
  <c r="G177" i="6" s="1"/>
  <c r="B177" i="6"/>
  <c r="D176" i="6"/>
  <c r="C176" i="6"/>
  <c r="G176" i="6" s="1"/>
  <c r="B176" i="6"/>
  <c r="D175" i="6"/>
  <c r="C175" i="6"/>
  <c r="H175" i="6" s="1"/>
  <c r="M175" i="6" s="1"/>
  <c r="B175" i="6"/>
  <c r="L174" i="6"/>
  <c r="D174" i="6"/>
  <c r="C174" i="6"/>
  <c r="H174" i="6" s="1"/>
  <c r="M174" i="6" s="1"/>
  <c r="B174" i="6"/>
  <c r="D173" i="6"/>
  <c r="C173" i="6"/>
  <c r="B173" i="6"/>
  <c r="D172" i="6"/>
  <c r="C172" i="6"/>
  <c r="B172" i="6"/>
  <c r="D171" i="6"/>
  <c r="C171" i="6"/>
  <c r="B171" i="6"/>
  <c r="L170" i="6"/>
  <c r="D170" i="6"/>
  <c r="C170" i="6"/>
  <c r="B170" i="6"/>
  <c r="D169" i="6"/>
  <c r="C169" i="6"/>
  <c r="H169" i="6" s="1"/>
  <c r="M169" i="6" s="1"/>
  <c r="B169" i="6"/>
  <c r="D168" i="6"/>
  <c r="C168" i="6"/>
  <c r="G168" i="6" s="1"/>
  <c r="B168" i="6"/>
  <c r="L167" i="6"/>
  <c r="D167" i="6"/>
  <c r="C167" i="6"/>
  <c r="R167" i="6" s="1"/>
  <c r="B167" i="6"/>
  <c r="D166" i="6"/>
  <c r="C166" i="6"/>
  <c r="H166" i="6" s="1"/>
  <c r="M166" i="6" s="1"/>
  <c r="B166" i="6"/>
  <c r="D165" i="6"/>
  <c r="C165" i="6"/>
  <c r="G165" i="6" s="1"/>
  <c r="B165" i="6"/>
  <c r="D164" i="6"/>
  <c r="C164" i="6"/>
  <c r="B164" i="6"/>
  <c r="L163" i="6"/>
  <c r="D163" i="6"/>
  <c r="C163" i="6"/>
  <c r="R163" i="6" s="1"/>
  <c r="B163" i="6"/>
  <c r="L162" i="6"/>
  <c r="D162" i="6"/>
  <c r="C162" i="6"/>
  <c r="H162" i="6" s="1"/>
  <c r="M162" i="6" s="1"/>
  <c r="B162" i="6"/>
  <c r="D161" i="6"/>
  <c r="C161" i="6"/>
  <c r="B161" i="6"/>
  <c r="D160" i="6"/>
  <c r="C160" i="6"/>
  <c r="B160" i="6"/>
  <c r="L159" i="6"/>
  <c r="D159" i="6"/>
  <c r="C159" i="6"/>
  <c r="B159" i="6"/>
  <c r="L158" i="6"/>
  <c r="D158" i="6"/>
  <c r="C158" i="6"/>
  <c r="B158" i="6"/>
  <c r="D157" i="6"/>
  <c r="C157" i="6"/>
  <c r="R157" i="6" s="1"/>
  <c r="B157" i="6"/>
  <c r="D156" i="6"/>
  <c r="C156" i="6"/>
  <c r="B156" i="6"/>
  <c r="L155" i="6"/>
  <c r="D155" i="6"/>
  <c r="C155" i="6"/>
  <c r="R155" i="6" s="1"/>
  <c r="B155" i="6"/>
  <c r="L154" i="6"/>
  <c r="D154" i="6"/>
  <c r="C154" i="6"/>
  <c r="H154" i="6" s="1"/>
  <c r="M154" i="6" s="1"/>
  <c r="B154" i="6"/>
  <c r="L153" i="6"/>
  <c r="D153" i="6"/>
  <c r="C153" i="6"/>
  <c r="B153" i="6"/>
  <c r="D152" i="6"/>
  <c r="C152" i="6"/>
  <c r="H152" i="6" s="1"/>
  <c r="M152" i="6" s="1"/>
  <c r="B152" i="6"/>
  <c r="L151" i="6"/>
  <c r="D151" i="6"/>
  <c r="C151" i="6"/>
  <c r="G151" i="6" s="1"/>
  <c r="B151" i="6"/>
  <c r="D150" i="6"/>
  <c r="C150" i="6"/>
  <c r="H150" i="6" s="1"/>
  <c r="M150" i="6" s="1"/>
  <c r="B150" i="6"/>
  <c r="D149" i="6"/>
  <c r="C149" i="6"/>
  <c r="B149" i="6"/>
  <c r="D148" i="6"/>
  <c r="C148" i="6"/>
  <c r="B148" i="6"/>
  <c r="L147" i="6"/>
  <c r="D147" i="6"/>
  <c r="C147" i="6"/>
  <c r="G147" i="6" s="1"/>
  <c r="B147" i="6"/>
  <c r="L146" i="6"/>
  <c r="D146" i="6"/>
  <c r="C146" i="6"/>
  <c r="H146" i="6" s="1"/>
  <c r="M146" i="6" s="1"/>
  <c r="B146" i="6"/>
  <c r="D145" i="6"/>
  <c r="C145" i="6"/>
  <c r="B145" i="6"/>
  <c r="D144" i="6"/>
  <c r="C144" i="6"/>
  <c r="H144" i="6" s="1"/>
  <c r="M144" i="6" s="1"/>
  <c r="B144" i="6"/>
  <c r="D143" i="6"/>
  <c r="C143" i="6"/>
  <c r="B143" i="6"/>
  <c r="L142" i="6"/>
  <c r="D142" i="6"/>
  <c r="C142" i="6"/>
  <c r="B142" i="6"/>
  <c r="D141" i="6"/>
  <c r="C141" i="6"/>
  <c r="G141" i="6" s="1"/>
  <c r="B141" i="6"/>
  <c r="D140" i="6"/>
  <c r="C140" i="6"/>
  <c r="G140" i="6" s="1"/>
  <c r="B140" i="6"/>
  <c r="D139" i="6"/>
  <c r="C139" i="6"/>
  <c r="R139" i="6" s="1"/>
  <c r="B139" i="6"/>
  <c r="L138" i="6"/>
  <c r="D138" i="6"/>
  <c r="C138" i="6"/>
  <c r="B138" i="6"/>
  <c r="L137" i="6"/>
  <c r="D137" i="6"/>
  <c r="C137" i="6"/>
  <c r="H137" i="6" s="1"/>
  <c r="M137" i="6" s="1"/>
  <c r="B137" i="6"/>
  <c r="L136" i="6"/>
  <c r="D136" i="6"/>
  <c r="C136" i="6"/>
  <c r="B136" i="6"/>
  <c r="L135" i="6"/>
  <c r="D135" i="6"/>
  <c r="C135" i="6"/>
  <c r="B135" i="6"/>
  <c r="L134" i="6"/>
  <c r="D134" i="6"/>
  <c r="C134" i="6"/>
  <c r="B134" i="6"/>
  <c r="D133" i="6"/>
  <c r="C133" i="6"/>
  <c r="B133" i="6"/>
  <c r="D132" i="6"/>
  <c r="C132" i="6"/>
  <c r="H132" i="6" s="1"/>
  <c r="M132" i="6" s="1"/>
  <c r="B132" i="6"/>
  <c r="L131" i="6"/>
  <c r="D131" i="6"/>
  <c r="C131" i="6"/>
  <c r="B131" i="6"/>
  <c r="L130" i="6"/>
  <c r="D130" i="6"/>
  <c r="C130" i="6"/>
  <c r="B130" i="6"/>
  <c r="D129" i="6"/>
  <c r="C129" i="6"/>
  <c r="B129" i="6"/>
  <c r="D128" i="6"/>
  <c r="C128" i="6"/>
  <c r="G128" i="6" s="1"/>
  <c r="B128" i="6"/>
  <c r="L127" i="6"/>
  <c r="D127" i="6"/>
  <c r="C127" i="6"/>
  <c r="G127" i="6" s="1"/>
  <c r="B127" i="6"/>
  <c r="L126" i="6"/>
  <c r="D126" i="6"/>
  <c r="C126" i="6"/>
  <c r="H126" i="6" s="1"/>
  <c r="M126" i="6" s="1"/>
  <c r="B126" i="6"/>
  <c r="D125" i="6"/>
  <c r="C125" i="6"/>
  <c r="H125" i="6" s="1"/>
  <c r="M125" i="6" s="1"/>
  <c r="B125" i="6"/>
  <c r="D124" i="6"/>
  <c r="C124" i="6"/>
  <c r="B124" i="6"/>
  <c r="L123" i="6"/>
  <c r="D123" i="6"/>
  <c r="C123" i="6"/>
  <c r="G123" i="6" s="1"/>
  <c r="B123" i="6"/>
  <c r="L122" i="6"/>
  <c r="D122" i="6"/>
  <c r="C122" i="6"/>
  <c r="G122" i="6" s="1"/>
  <c r="B122" i="6"/>
  <c r="D121" i="6"/>
  <c r="C121" i="6"/>
  <c r="G121" i="6" s="1"/>
  <c r="B121" i="6"/>
  <c r="D120" i="6"/>
  <c r="C120" i="6"/>
  <c r="B120" i="6"/>
  <c r="L119" i="6"/>
  <c r="D119" i="6"/>
  <c r="C119" i="6"/>
  <c r="G119" i="6" s="1"/>
  <c r="B119" i="6"/>
  <c r="L118" i="6"/>
  <c r="D118" i="6"/>
  <c r="C118" i="6"/>
  <c r="G118" i="6" s="1"/>
  <c r="B118" i="6"/>
  <c r="D117" i="6"/>
  <c r="C117" i="6"/>
  <c r="G117" i="6" s="1"/>
  <c r="B117" i="6"/>
  <c r="D116" i="6"/>
  <c r="C116" i="6"/>
  <c r="B116" i="6"/>
  <c r="L115" i="6"/>
  <c r="D115" i="6"/>
  <c r="C115" i="6"/>
  <c r="B115" i="6"/>
  <c r="L114" i="6"/>
  <c r="D114" i="6"/>
  <c r="C114" i="6"/>
  <c r="B114" i="6"/>
  <c r="D113" i="6"/>
  <c r="C113" i="6"/>
  <c r="B113" i="6"/>
  <c r="D112" i="6"/>
  <c r="C112" i="6"/>
  <c r="H112" i="6" s="1"/>
  <c r="M112" i="6" s="1"/>
  <c r="B112" i="6"/>
  <c r="L111" i="6"/>
  <c r="D111" i="6"/>
  <c r="C111" i="6"/>
  <c r="B111" i="6"/>
  <c r="L110" i="6"/>
  <c r="D110" i="6"/>
  <c r="C110" i="6"/>
  <c r="B110" i="6"/>
  <c r="D109" i="6"/>
  <c r="C109" i="6"/>
  <c r="B109" i="6"/>
  <c r="D108" i="6"/>
  <c r="C108" i="6"/>
  <c r="B108" i="6"/>
  <c r="D107" i="6"/>
  <c r="C107" i="6"/>
  <c r="B107" i="6"/>
  <c r="D106" i="6"/>
  <c r="C106" i="6"/>
  <c r="B106" i="6"/>
  <c r="D105" i="6"/>
  <c r="C105" i="6"/>
  <c r="B105" i="6"/>
  <c r="D104" i="6"/>
  <c r="C104" i="6"/>
  <c r="H104" i="6" s="1"/>
  <c r="M104" i="6" s="1"/>
  <c r="B104" i="6"/>
  <c r="D103" i="6"/>
  <c r="C103" i="6"/>
  <c r="R103" i="6" s="1"/>
  <c r="B103" i="6"/>
  <c r="D102" i="6"/>
  <c r="C102" i="6"/>
  <c r="B102" i="6"/>
  <c r="D101" i="6"/>
  <c r="C101" i="6"/>
  <c r="B101" i="6"/>
  <c r="D100" i="6"/>
  <c r="C100" i="6"/>
  <c r="B100" i="6"/>
  <c r="D99" i="6"/>
  <c r="C99" i="6"/>
  <c r="B99" i="6"/>
  <c r="D98" i="6"/>
  <c r="C98" i="6"/>
  <c r="B98" i="6"/>
  <c r="D97" i="6"/>
  <c r="C97" i="6"/>
  <c r="H97" i="6" s="1"/>
  <c r="M97" i="6" s="1"/>
  <c r="B97" i="6"/>
  <c r="D96" i="6"/>
  <c r="C96" i="6"/>
  <c r="H96" i="6" s="1"/>
  <c r="M96" i="6" s="1"/>
  <c r="B96" i="6"/>
  <c r="D95" i="6"/>
  <c r="C95" i="6"/>
  <c r="B95" i="6"/>
  <c r="D94" i="6"/>
  <c r="C94" i="6"/>
  <c r="H94" i="6" s="1"/>
  <c r="M94" i="6" s="1"/>
  <c r="B94" i="6"/>
  <c r="D93" i="6"/>
  <c r="C93" i="6"/>
  <c r="B93" i="6"/>
  <c r="D92" i="6"/>
  <c r="C92" i="6"/>
  <c r="H92" i="6" s="1"/>
  <c r="M92" i="6" s="1"/>
  <c r="B92" i="6"/>
  <c r="D91" i="6"/>
  <c r="C91" i="6"/>
  <c r="R91" i="6" s="1"/>
  <c r="B91" i="6"/>
  <c r="D90" i="6"/>
  <c r="C90" i="6"/>
  <c r="B90" i="6"/>
  <c r="D89" i="6"/>
  <c r="C89" i="6"/>
  <c r="G89" i="6" s="1"/>
  <c r="B89" i="6"/>
  <c r="D88" i="6"/>
  <c r="C88" i="6"/>
  <c r="B88" i="6"/>
  <c r="D87" i="6"/>
  <c r="C87" i="6"/>
  <c r="B87" i="6"/>
  <c r="D86" i="6"/>
  <c r="C86" i="6"/>
  <c r="B86" i="6"/>
  <c r="D85" i="6"/>
  <c r="C85" i="6"/>
  <c r="G85" i="6" s="1"/>
  <c r="B85" i="6"/>
  <c r="D84" i="6"/>
  <c r="C84" i="6"/>
  <c r="B84" i="6"/>
  <c r="D83" i="6"/>
  <c r="C83" i="6"/>
  <c r="B83" i="6"/>
  <c r="D82" i="6"/>
  <c r="C82" i="6"/>
  <c r="B82" i="6"/>
  <c r="D81" i="6"/>
  <c r="C81" i="6"/>
  <c r="H81" i="6" s="1"/>
  <c r="M81" i="6" s="1"/>
  <c r="B81" i="6"/>
  <c r="D80" i="6"/>
  <c r="C80" i="6"/>
  <c r="B80" i="6"/>
  <c r="D79" i="6"/>
  <c r="C79" i="6"/>
  <c r="B79" i="6"/>
  <c r="D78" i="6"/>
  <c r="C78" i="6"/>
  <c r="B78" i="6"/>
  <c r="D77" i="6"/>
  <c r="C77" i="6"/>
  <c r="B77" i="6"/>
  <c r="D76" i="6"/>
  <c r="C76" i="6"/>
  <c r="G76" i="6" s="1"/>
  <c r="B76" i="6"/>
  <c r="D75" i="6"/>
  <c r="C75" i="6"/>
  <c r="B75" i="6"/>
  <c r="D74" i="6"/>
  <c r="C74" i="6"/>
  <c r="B74" i="6"/>
  <c r="D73" i="6"/>
  <c r="C73" i="6"/>
  <c r="B73" i="6"/>
  <c r="D72" i="6"/>
  <c r="C72" i="6"/>
  <c r="H72" i="6" s="1"/>
  <c r="M72" i="6" s="1"/>
  <c r="B72" i="6"/>
  <c r="D71" i="6"/>
  <c r="C71" i="6"/>
  <c r="G71" i="6" s="1"/>
  <c r="B71" i="6"/>
  <c r="D70" i="6"/>
  <c r="C70" i="6"/>
  <c r="B70" i="6"/>
  <c r="D69" i="6"/>
  <c r="C69" i="6"/>
  <c r="G69" i="6" s="1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D64" i="6"/>
  <c r="C64" i="6"/>
  <c r="H64" i="6" s="1"/>
  <c r="M64" i="6" s="1"/>
  <c r="B64" i="6"/>
  <c r="D63" i="6"/>
  <c r="C63" i="6"/>
  <c r="B63" i="6"/>
  <c r="D62" i="6"/>
  <c r="C62" i="6"/>
  <c r="B62" i="6"/>
  <c r="D61" i="6"/>
  <c r="C61" i="6"/>
  <c r="R61" i="6" s="1"/>
  <c r="B61" i="6"/>
  <c r="D60" i="6"/>
  <c r="C60" i="6"/>
  <c r="B60" i="6"/>
  <c r="D59" i="6"/>
  <c r="C59" i="6"/>
  <c r="H59" i="6" s="1"/>
  <c r="M59" i="6" s="1"/>
  <c r="B59" i="6"/>
  <c r="D58" i="6"/>
  <c r="C58" i="6"/>
  <c r="G58" i="6" s="1"/>
  <c r="B58" i="6"/>
  <c r="D57" i="6"/>
  <c r="C57" i="6"/>
  <c r="B57" i="6"/>
  <c r="D56" i="6"/>
  <c r="C56" i="6"/>
  <c r="G56" i="6" s="1"/>
  <c r="B56" i="6"/>
  <c r="D55" i="6"/>
  <c r="C55" i="6"/>
  <c r="R55" i="6" s="1"/>
  <c r="B55" i="6"/>
  <c r="D54" i="6"/>
  <c r="C54" i="6"/>
  <c r="H54" i="6" s="1"/>
  <c r="M54" i="6" s="1"/>
  <c r="B54" i="6"/>
  <c r="D53" i="6"/>
  <c r="C53" i="6"/>
  <c r="G53" i="6" s="1"/>
  <c r="B53" i="6"/>
  <c r="D52" i="6"/>
  <c r="C52" i="6"/>
  <c r="B52" i="6"/>
  <c r="D51" i="6"/>
  <c r="C51" i="6"/>
  <c r="H51" i="6" s="1"/>
  <c r="M51" i="6" s="1"/>
  <c r="B51" i="6"/>
  <c r="D50" i="6"/>
  <c r="C50" i="6"/>
  <c r="G50" i="6" s="1"/>
  <c r="B50" i="6"/>
  <c r="D49" i="6"/>
  <c r="C49" i="6"/>
  <c r="H49" i="6" s="1"/>
  <c r="M49" i="6" s="1"/>
  <c r="B49" i="6"/>
  <c r="D48" i="6"/>
  <c r="C48" i="6"/>
  <c r="H48" i="6" s="1"/>
  <c r="M48" i="6" s="1"/>
  <c r="B48" i="6"/>
  <c r="D47" i="6"/>
  <c r="C47" i="6"/>
  <c r="G47" i="6" s="1"/>
  <c r="B47" i="6"/>
  <c r="D46" i="6"/>
  <c r="C46" i="6"/>
  <c r="B46" i="6"/>
  <c r="D45" i="6"/>
  <c r="C45" i="6"/>
  <c r="B45" i="6"/>
  <c r="D44" i="6"/>
  <c r="C44" i="6"/>
  <c r="B44" i="6"/>
  <c r="D43" i="6"/>
  <c r="C43" i="6"/>
  <c r="B43" i="6"/>
  <c r="D42" i="6"/>
  <c r="C42" i="6"/>
  <c r="G42" i="6" s="1"/>
  <c r="B42" i="6"/>
  <c r="D41" i="6"/>
  <c r="C41" i="6"/>
  <c r="B41" i="6"/>
  <c r="D40" i="6"/>
  <c r="C40" i="6"/>
  <c r="H40" i="6" s="1"/>
  <c r="M40" i="6" s="1"/>
  <c r="B40" i="6"/>
  <c r="D39" i="6"/>
  <c r="C39" i="6"/>
  <c r="B39" i="6"/>
  <c r="D38" i="6"/>
  <c r="C38" i="6"/>
  <c r="G38" i="6" s="1"/>
  <c r="B38" i="6"/>
  <c r="D37" i="6"/>
  <c r="C37" i="6"/>
  <c r="H37" i="6" s="1"/>
  <c r="M37" i="6" s="1"/>
  <c r="B37" i="6"/>
  <c r="D36" i="6"/>
  <c r="C36" i="6"/>
  <c r="B36" i="6"/>
  <c r="D35" i="6"/>
  <c r="C35" i="6"/>
  <c r="G35" i="6" s="1"/>
  <c r="B35" i="6"/>
  <c r="D34" i="6"/>
  <c r="C34" i="6"/>
  <c r="G34" i="6" s="1"/>
  <c r="B34" i="6"/>
  <c r="D33" i="6"/>
  <c r="C33" i="6"/>
  <c r="B33" i="6"/>
  <c r="D32" i="6"/>
  <c r="C32" i="6"/>
  <c r="B32" i="6"/>
  <c r="D31" i="6"/>
  <c r="C31" i="6"/>
  <c r="B31" i="6"/>
  <c r="D30" i="6"/>
  <c r="C30" i="6"/>
  <c r="H30" i="6" s="1"/>
  <c r="M30" i="6" s="1"/>
  <c r="B30" i="6"/>
  <c r="D29" i="6"/>
  <c r="C29" i="6"/>
  <c r="H29" i="6" s="1"/>
  <c r="M29" i="6" s="1"/>
  <c r="B29" i="6"/>
  <c r="D28" i="6"/>
  <c r="C28" i="6"/>
  <c r="H28" i="6" s="1"/>
  <c r="M28" i="6" s="1"/>
  <c r="B28" i="6"/>
  <c r="D27" i="6"/>
  <c r="C27" i="6"/>
  <c r="G27" i="6" s="1"/>
  <c r="B27" i="6"/>
  <c r="D26" i="6"/>
  <c r="C26" i="6"/>
  <c r="B26" i="6"/>
  <c r="D25" i="6"/>
  <c r="C25" i="6"/>
  <c r="B25" i="6"/>
  <c r="D24" i="6"/>
  <c r="C24" i="6"/>
  <c r="B24" i="6"/>
  <c r="D23" i="6"/>
  <c r="C23" i="6"/>
  <c r="H23" i="6" s="1"/>
  <c r="M23" i="6" s="1"/>
  <c r="B23" i="6"/>
  <c r="D22" i="6"/>
  <c r="C22" i="6"/>
  <c r="B22" i="6"/>
  <c r="D21" i="6"/>
  <c r="C21" i="6"/>
  <c r="G21" i="6" s="1"/>
  <c r="B21" i="6"/>
  <c r="D20" i="6"/>
  <c r="C20" i="6"/>
  <c r="G20" i="6" s="1"/>
  <c r="B20" i="6"/>
  <c r="D19" i="6"/>
  <c r="C19" i="6"/>
  <c r="H19" i="6" s="1"/>
  <c r="M19" i="6" s="1"/>
  <c r="B19" i="6"/>
  <c r="D18" i="6"/>
  <c r="C18" i="6"/>
  <c r="G18" i="6" s="1"/>
  <c r="B18" i="6"/>
  <c r="D17" i="6"/>
  <c r="C17" i="6"/>
  <c r="B17" i="6"/>
  <c r="D16" i="6"/>
  <c r="C16" i="6"/>
  <c r="B16" i="6"/>
  <c r="D15" i="6"/>
  <c r="C15" i="6"/>
  <c r="B15" i="6"/>
  <c r="D14" i="6"/>
  <c r="C14" i="6"/>
  <c r="B14" i="6"/>
  <c r="D13" i="6"/>
  <c r="C13" i="6"/>
  <c r="G13" i="6" s="1"/>
  <c r="B13" i="6"/>
  <c r="D12" i="6"/>
  <c r="C12" i="6"/>
  <c r="G12" i="6" s="1"/>
  <c r="B12" i="6"/>
  <c r="D11" i="6"/>
  <c r="C11" i="6"/>
  <c r="H11" i="6" s="1"/>
  <c r="M11" i="6" s="1"/>
  <c r="B11" i="6"/>
  <c r="D10" i="6"/>
  <c r="C10" i="6"/>
  <c r="B10" i="6"/>
  <c r="D9" i="6"/>
  <c r="C9" i="6"/>
  <c r="B9" i="6"/>
  <c r="C1007" i="5"/>
  <c r="B1007" i="5"/>
  <c r="C1006" i="5"/>
  <c r="B1006" i="5"/>
  <c r="C1005" i="5"/>
  <c r="B1005" i="5"/>
  <c r="C1004" i="5"/>
  <c r="B1004" i="5"/>
  <c r="C1003" i="5"/>
  <c r="B1003" i="5"/>
  <c r="C1002" i="5"/>
  <c r="B1002" i="5"/>
  <c r="C1001" i="5"/>
  <c r="B1001" i="5"/>
  <c r="C1000" i="5"/>
  <c r="B1000" i="5"/>
  <c r="C999" i="5"/>
  <c r="B999" i="5"/>
  <c r="C998" i="5"/>
  <c r="B998" i="5"/>
  <c r="C997" i="5"/>
  <c r="B997" i="5"/>
  <c r="C996" i="5"/>
  <c r="B996" i="5"/>
  <c r="C995" i="5"/>
  <c r="B995" i="5"/>
  <c r="C994" i="5"/>
  <c r="B994" i="5"/>
  <c r="C993" i="5"/>
  <c r="B993" i="5"/>
  <c r="C992" i="5"/>
  <c r="B992" i="5"/>
  <c r="C991" i="5"/>
  <c r="B991" i="5"/>
  <c r="C990" i="5"/>
  <c r="B990" i="5"/>
  <c r="C989" i="5"/>
  <c r="B989" i="5"/>
  <c r="C988" i="5"/>
  <c r="B988" i="5"/>
  <c r="C987" i="5"/>
  <c r="B987" i="5"/>
  <c r="C986" i="5"/>
  <c r="B986" i="5"/>
  <c r="C985" i="5"/>
  <c r="B985" i="5"/>
  <c r="C984" i="5"/>
  <c r="B984" i="5"/>
  <c r="C983" i="5"/>
  <c r="B983" i="5"/>
  <c r="C982" i="5"/>
  <c r="B982" i="5"/>
  <c r="C981" i="5"/>
  <c r="B981" i="5"/>
  <c r="C980" i="5"/>
  <c r="B980" i="5"/>
  <c r="C979" i="5"/>
  <c r="B979" i="5"/>
  <c r="C978" i="5"/>
  <c r="B978" i="5"/>
  <c r="C977" i="5"/>
  <c r="B977" i="5"/>
  <c r="C976" i="5"/>
  <c r="B976" i="5"/>
  <c r="C975" i="5"/>
  <c r="B975" i="5"/>
  <c r="C974" i="5"/>
  <c r="B974" i="5"/>
  <c r="C973" i="5"/>
  <c r="B973" i="5"/>
  <c r="C972" i="5"/>
  <c r="B972" i="5"/>
  <c r="C971" i="5"/>
  <c r="B971" i="5"/>
  <c r="C970" i="5"/>
  <c r="B970" i="5"/>
  <c r="C969" i="5"/>
  <c r="B969" i="5"/>
  <c r="C968" i="5"/>
  <c r="B968" i="5"/>
  <c r="C967" i="5"/>
  <c r="B967" i="5"/>
  <c r="C966" i="5"/>
  <c r="B966" i="5"/>
  <c r="C965" i="5"/>
  <c r="B965" i="5"/>
  <c r="C964" i="5"/>
  <c r="B964" i="5"/>
  <c r="C963" i="5"/>
  <c r="B963" i="5"/>
  <c r="C962" i="5"/>
  <c r="B962" i="5"/>
  <c r="C961" i="5"/>
  <c r="B961" i="5"/>
  <c r="C960" i="5"/>
  <c r="B960" i="5"/>
  <c r="C959" i="5"/>
  <c r="B959" i="5"/>
  <c r="C958" i="5"/>
  <c r="B958" i="5"/>
  <c r="C957" i="5"/>
  <c r="B957" i="5"/>
  <c r="C956" i="5"/>
  <c r="B956" i="5"/>
  <c r="C955" i="5"/>
  <c r="B955" i="5"/>
  <c r="C954" i="5"/>
  <c r="B954" i="5"/>
  <c r="C953" i="5"/>
  <c r="B953" i="5"/>
  <c r="C952" i="5"/>
  <c r="B952" i="5"/>
  <c r="C951" i="5"/>
  <c r="B951" i="5"/>
  <c r="C950" i="5"/>
  <c r="B950" i="5"/>
  <c r="C949" i="5"/>
  <c r="B949" i="5"/>
  <c r="C948" i="5"/>
  <c r="B948" i="5"/>
  <c r="C947" i="5"/>
  <c r="B947" i="5"/>
  <c r="C946" i="5"/>
  <c r="B946" i="5"/>
  <c r="C945" i="5"/>
  <c r="B945" i="5"/>
  <c r="C944" i="5"/>
  <c r="B944" i="5"/>
  <c r="C943" i="5"/>
  <c r="B943" i="5"/>
  <c r="C942" i="5"/>
  <c r="B942" i="5"/>
  <c r="C941" i="5"/>
  <c r="B941" i="5"/>
  <c r="C940" i="5"/>
  <c r="B940" i="5"/>
  <c r="C939" i="5"/>
  <c r="B939" i="5"/>
  <c r="C938" i="5"/>
  <c r="B938" i="5"/>
  <c r="C937" i="5"/>
  <c r="B937" i="5"/>
  <c r="C936" i="5"/>
  <c r="B936" i="5"/>
  <c r="C935" i="5"/>
  <c r="B935" i="5"/>
  <c r="C934" i="5"/>
  <c r="B934" i="5"/>
  <c r="C933" i="5"/>
  <c r="B933" i="5"/>
  <c r="C932" i="5"/>
  <c r="B932" i="5"/>
  <c r="C931" i="5"/>
  <c r="B931" i="5"/>
  <c r="C930" i="5"/>
  <c r="B930" i="5"/>
  <c r="C929" i="5"/>
  <c r="B929" i="5"/>
  <c r="C928" i="5"/>
  <c r="B928" i="5"/>
  <c r="C927" i="5"/>
  <c r="B927" i="5"/>
  <c r="C926" i="5"/>
  <c r="B926" i="5"/>
  <c r="C925" i="5"/>
  <c r="B925" i="5"/>
  <c r="C924" i="5"/>
  <c r="B924" i="5"/>
  <c r="C923" i="5"/>
  <c r="B923" i="5"/>
  <c r="C922" i="5"/>
  <c r="B922" i="5"/>
  <c r="C921" i="5"/>
  <c r="B921" i="5"/>
  <c r="C920" i="5"/>
  <c r="B920" i="5"/>
  <c r="C919" i="5"/>
  <c r="B919" i="5"/>
  <c r="C918" i="5"/>
  <c r="B918" i="5"/>
  <c r="C917" i="5"/>
  <c r="B917" i="5"/>
  <c r="C916" i="5"/>
  <c r="B916" i="5"/>
  <c r="C915" i="5"/>
  <c r="B915" i="5"/>
  <c r="C914" i="5"/>
  <c r="B914" i="5"/>
  <c r="C913" i="5"/>
  <c r="B913" i="5"/>
  <c r="C912" i="5"/>
  <c r="B912" i="5"/>
  <c r="C911" i="5"/>
  <c r="B911" i="5"/>
  <c r="C910" i="5"/>
  <c r="B910" i="5"/>
  <c r="C909" i="5"/>
  <c r="B909" i="5"/>
  <c r="C908" i="5"/>
  <c r="B908" i="5"/>
  <c r="C907" i="5"/>
  <c r="B907" i="5"/>
  <c r="C906" i="5"/>
  <c r="B906" i="5"/>
  <c r="C905" i="5"/>
  <c r="B905" i="5"/>
  <c r="C904" i="5"/>
  <c r="B904" i="5"/>
  <c r="C903" i="5"/>
  <c r="B903" i="5"/>
  <c r="C902" i="5"/>
  <c r="B902" i="5"/>
  <c r="C901" i="5"/>
  <c r="B901" i="5"/>
  <c r="C900" i="5"/>
  <c r="B900" i="5"/>
  <c r="C899" i="5"/>
  <c r="B899" i="5"/>
  <c r="C898" i="5"/>
  <c r="B898" i="5"/>
  <c r="C897" i="5"/>
  <c r="B897" i="5"/>
  <c r="C896" i="5"/>
  <c r="B896" i="5"/>
  <c r="C895" i="5"/>
  <c r="B895" i="5"/>
  <c r="C894" i="5"/>
  <c r="B894" i="5"/>
  <c r="C893" i="5"/>
  <c r="B893" i="5"/>
  <c r="C892" i="5"/>
  <c r="B892" i="5"/>
  <c r="C891" i="5"/>
  <c r="B891" i="5"/>
  <c r="C890" i="5"/>
  <c r="B890" i="5"/>
  <c r="C889" i="5"/>
  <c r="B889" i="5"/>
  <c r="C888" i="5"/>
  <c r="B888" i="5"/>
  <c r="C887" i="5"/>
  <c r="B887" i="5"/>
  <c r="C886" i="5"/>
  <c r="B886" i="5"/>
  <c r="C885" i="5"/>
  <c r="B885" i="5"/>
  <c r="C884" i="5"/>
  <c r="B884" i="5"/>
  <c r="C883" i="5"/>
  <c r="B883" i="5"/>
  <c r="C882" i="5"/>
  <c r="B882" i="5"/>
  <c r="C881" i="5"/>
  <c r="B881" i="5"/>
  <c r="C880" i="5"/>
  <c r="B880" i="5"/>
  <c r="C879" i="5"/>
  <c r="B879" i="5"/>
  <c r="C878" i="5"/>
  <c r="B878" i="5"/>
  <c r="C877" i="5"/>
  <c r="B877" i="5"/>
  <c r="C876" i="5"/>
  <c r="B876" i="5"/>
  <c r="C875" i="5"/>
  <c r="B875" i="5"/>
  <c r="C874" i="5"/>
  <c r="B874" i="5"/>
  <c r="C873" i="5"/>
  <c r="B873" i="5"/>
  <c r="C872" i="5"/>
  <c r="B872" i="5"/>
  <c r="C871" i="5"/>
  <c r="B871" i="5"/>
  <c r="C870" i="5"/>
  <c r="B870" i="5"/>
  <c r="C869" i="5"/>
  <c r="B869" i="5"/>
  <c r="C868" i="5"/>
  <c r="B868" i="5"/>
  <c r="C867" i="5"/>
  <c r="B867" i="5"/>
  <c r="C866" i="5"/>
  <c r="B866" i="5"/>
  <c r="C865" i="5"/>
  <c r="B865" i="5"/>
  <c r="C864" i="5"/>
  <c r="B864" i="5"/>
  <c r="C863" i="5"/>
  <c r="B863" i="5"/>
  <c r="C862" i="5"/>
  <c r="B862" i="5"/>
  <c r="C861" i="5"/>
  <c r="B861" i="5"/>
  <c r="C860" i="5"/>
  <c r="B860" i="5"/>
  <c r="C859" i="5"/>
  <c r="B859" i="5"/>
  <c r="C858" i="5"/>
  <c r="B858" i="5"/>
  <c r="C857" i="5"/>
  <c r="B857" i="5"/>
  <c r="C856" i="5"/>
  <c r="B856" i="5"/>
  <c r="C855" i="5"/>
  <c r="B855" i="5"/>
  <c r="C854" i="5"/>
  <c r="B854" i="5"/>
  <c r="C853" i="5"/>
  <c r="B853" i="5"/>
  <c r="C852" i="5"/>
  <c r="B852" i="5"/>
  <c r="C851" i="5"/>
  <c r="B851" i="5"/>
  <c r="C850" i="5"/>
  <c r="B850" i="5"/>
  <c r="C849" i="5"/>
  <c r="B849" i="5"/>
  <c r="C848" i="5"/>
  <c r="B848" i="5"/>
  <c r="C847" i="5"/>
  <c r="B847" i="5"/>
  <c r="C846" i="5"/>
  <c r="B846" i="5"/>
  <c r="C845" i="5"/>
  <c r="B845" i="5"/>
  <c r="C844" i="5"/>
  <c r="B844" i="5"/>
  <c r="C843" i="5"/>
  <c r="B843" i="5"/>
  <c r="C842" i="5"/>
  <c r="B842" i="5"/>
  <c r="C841" i="5"/>
  <c r="B841" i="5"/>
  <c r="C840" i="5"/>
  <c r="B840" i="5"/>
  <c r="C839" i="5"/>
  <c r="B839" i="5"/>
  <c r="C838" i="5"/>
  <c r="B838" i="5"/>
  <c r="C837" i="5"/>
  <c r="B837" i="5"/>
  <c r="C836" i="5"/>
  <c r="B836" i="5"/>
  <c r="C835" i="5"/>
  <c r="B835" i="5"/>
  <c r="C834" i="5"/>
  <c r="B834" i="5"/>
  <c r="C833" i="5"/>
  <c r="B833" i="5"/>
  <c r="C832" i="5"/>
  <c r="B832" i="5"/>
  <c r="C831" i="5"/>
  <c r="B831" i="5"/>
  <c r="C830" i="5"/>
  <c r="B830" i="5"/>
  <c r="C829" i="5"/>
  <c r="B829" i="5"/>
  <c r="C828" i="5"/>
  <c r="B828" i="5"/>
  <c r="C827" i="5"/>
  <c r="B827" i="5"/>
  <c r="C826" i="5"/>
  <c r="B826" i="5"/>
  <c r="C825" i="5"/>
  <c r="B825" i="5"/>
  <c r="C824" i="5"/>
  <c r="B824" i="5"/>
  <c r="C823" i="5"/>
  <c r="B823" i="5"/>
  <c r="C822" i="5"/>
  <c r="B822" i="5"/>
  <c r="C821" i="5"/>
  <c r="B821" i="5"/>
  <c r="C820" i="5"/>
  <c r="B820" i="5"/>
  <c r="C819" i="5"/>
  <c r="B819" i="5"/>
  <c r="C818" i="5"/>
  <c r="B818" i="5"/>
  <c r="C817" i="5"/>
  <c r="B817" i="5"/>
  <c r="C816" i="5"/>
  <c r="B816" i="5"/>
  <c r="C815" i="5"/>
  <c r="B815" i="5"/>
  <c r="C814" i="5"/>
  <c r="B814" i="5"/>
  <c r="C813" i="5"/>
  <c r="B813" i="5"/>
  <c r="C812" i="5"/>
  <c r="B812" i="5"/>
  <c r="C811" i="5"/>
  <c r="B811" i="5"/>
  <c r="C810" i="5"/>
  <c r="B810" i="5"/>
  <c r="C809" i="5"/>
  <c r="B809" i="5"/>
  <c r="C808" i="5"/>
  <c r="B808" i="5"/>
  <c r="C807" i="5"/>
  <c r="B807" i="5"/>
  <c r="C806" i="5"/>
  <c r="B806" i="5"/>
  <c r="C805" i="5"/>
  <c r="B805" i="5"/>
  <c r="C804" i="5"/>
  <c r="B804" i="5"/>
  <c r="C803" i="5"/>
  <c r="B803" i="5"/>
  <c r="C802" i="5"/>
  <c r="B802" i="5"/>
  <c r="C801" i="5"/>
  <c r="B801" i="5"/>
  <c r="C800" i="5"/>
  <c r="B800" i="5"/>
  <c r="C799" i="5"/>
  <c r="B799" i="5"/>
  <c r="C798" i="5"/>
  <c r="B798" i="5"/>
  <c r="C797" i="5"/>
  <c r="B797" i="5"/>
  <c r="C796" i="5"/>
  <c r="B796" i="5"/>
  <c r="C795" i="5"/>
  <c r="B795" i="5"/>
  <c r="C794" i="5"/>
  <c r="B794" i="5"/>
  <c r="C793" i="5"/>
  <c r="B793" i="5"/>
  <c r="C792" i="5"/>
  <c r="B792" i="5"/>
  <c r="C791" i="5"/>
  <c r="B791" i="5"/>
  <c r="C790" i="5"/>
  <c r="B790" i="5"/>
  <c r="C789" i="5"/>
  <c r="B789" i="5"/>
  <c r="C788" i="5"/>
  <c r="B788" i="5"/>
  <c r="C787" i="5"/>
  <c r="B787" i="5"/>
  <c r="C786" i="5"/>
  <c r="B786" i="5"/>
  <c r="C785" i="5"/>
  <c r="B785" i="5"/>
  <c r="C784" i="5"/>
  <c r="B784" i="5"/>
  <c r="C783" i="5"/>
  <c r="B783" i="5"/>
  <c r="C782" i="5"/>
  <c r="B782" i="5"/>
  <c r="C781" i="5"/>
  <c r="B781" i="5"/>
  <c r="C780" i="5"/>
  <c r="B780" i="5"/>
  <c r="C779" i="5"/>
  <c r="B779" i="5"/>
  <c r="C778" i="5"/>
  <c r="B778" i="5"/>
  <c r="C777" i="5"/>
  <c r="B777" i="5"/>
  <c r="C776" i="5"/>
  <c r="B776" i="5"/>
  <c r="C775" i="5"/>
  <c r="B775" i="5"/>
  <c r="C774" i="5"/>
  <c r="B774" i="5"/>
  <c r="C773" i="5"/>
  <c r="B773" i="5"/>
  <c r="C772" i="5"/>
  <c r="B772" i="5"/>
  <c r="C771" i="5"/>
  <c r="B771" i="5"/>
  <c r="C770" i="5"/>
  <c r="B770" i="5"/>
  <c r="C769" i="5"/>
  <c r="B769" i="5"/>
  <c r="C768" i="5"/>
  <c r="B768" i="5"/>
  <c r="C767" i="5"/>
  <c r="B767" i="5"/>
  <c r="C766" i="5"/>
  <c r="B766" i="5"/>
  <c r="C765" i="5"/>
  <c r="B765" i="5"/>
  <c r="C764" i="5"/>
  <c r="B764" i="5"/>
  <c r="C763" i="5"/>
  <c r="B763" i="5"/>
  <c r="C762" i="5"/>
  <c r="B762" i="5"/>
  <c r="C761" i="5"/>
  <c r="B761" i="5"/>
  <c r="C760" i="5"/>
  <c r="B760" i="5"/>
  <c r="C759" i="5"/>
  <c r="B759" i="5"/>
  <c r="C758" i="5"/>
  <c r="B758" i="5"/>
  <c r="C757" i="5"/>
  <c r="B757" i="5"/>
  <c r="C756" i="5"/>
  <c r="B756" i="5"/>
  <c r="C755" i="5"/>
  <c r="B755" i="5"/>
  <c r="C754" i="5"/>
  <c r="B754" i="5"/>
  <c r="C753" i="5"/>
  <c r="B753" i="5"/>
  <c r="C752" i="5"/>
  <c r="B752" i="5"/>
  <c r="C751" i="5"/>
  <c r="B751" i="5"/>
  <c r="C750" i="5"/>
  <c r="B750" i="5"/>
  <c r="C749" i="5"/>
  <c r="B749" i="5"/>
  <c r="C748" i="5"/>
  <c r="B748" i="5"/>
  <c r="C747" i="5"/>
  <c r="B747" i="5"/>
  <c r="C746" i="5"/>
  <c r="B746" i="5"/>
  <c r="C745" i="5"/>
  <c r="B745" i="5"/>
  <c r="C744" i="5"/>
  <c r="B744" i="5"/>
  <c r="C743" i="5"/>
  <c r="B743" i="5"/>
  <c r="C742" i="5"/>
  <c r="B742" i="5"/>
  <c r="C741" i="5"/>
  <c r="B741" i="5"/>
  <c r="C740" i="5"/>
  <c r="B740" i="5"/>
  <c r="C739" i="5"/>
  <c r="B739" i="5"/>
  <c r="C738" i="5"/>
  <c r="B738" i="5"/>
  <c r="C737" i="5"/>
  <c r="B737" i="5"/>
  <c r="C736" i="5"/>
  <c r="B736" i="5"/>
  <c r="C735" i="5"/>
  <c r="B735" i="5"/>
  <c r="C734" i="5"/>
  <c r="B734" i="5"/>
  <c r="C733" i="5"/>
  <c r="B733" i="5"/>
  <c r="C732" i="5"/>
  <c r="B732" i="5"/>
  <c r="C731" i="5"/>
  <c r="B731" i="5"/>
  <c r="C730" i="5"/>
  <c r="B730" i="5"/>
  <c r="C729" i="5"/>
  <c r="B729" i="5"/>
  <c r="C728" i="5"/>
  <c r="B728" i="5"/>
  <c r="C727" i="5"/>
  <c r="B727" i="5"/>
  <c r="C726" i="5"/>
  <c r="B726" i="5"/>
  <c r="C725" i="5"/>
  <c r="B725" i="5"/>
  <c r="C724" i="5"/>
  <c r="B724" i="5"/>
  <c r="C723" i="5"/>
  <c r="B723" i="5"/>
  <c r="C722" i="5"/>
  <c r="B722" i="5"/>
  <c r="C721" i="5"/>
  <c r="B721" i="5"/>
  <c r="C720" i="5"/>
  <c r="B720" i="5"/>
  <c r="C719" i="5"/>
  <c r="B719" i="5"/>
  <c r="C718" i="5"/>
  <c r="B718" i="5"/>
  <c r="C717" i="5"/>
  <c r="B717" i="5"/>
  <c r="C716" i="5"/>
  <c r="B716" i="5"/>
  <c r="C715" i="5"/>
  <c r="B715" i="5"/>
  <c r="C714" i="5"/>
  <c r="B714" i="5"/>
  <c r="C713" i="5"/>
  <c r="B713" i="5"/>
  <c r="C712" i="5"/>
  <c r="B712" i="5"/>
  <c r="C711" i="5"/>
  <c r="B711" i="5"/>
  <c r="C710" i="5"/>
  <c r="B710" i="5"/>
  <c r="C709" i="5"/>
  <c r="B709" i="5"/>
  <c r="C708" i="5"/>
  <c r="B708" i="5"/>
  <c r="C707" i="5"/>
  <c r="B707" i="5"/>
  <c r="C706" i="5"/>
  <c r="B706" i="5"/>
  <c r="C705" i="5"/>
  <c r="B705" i="5"/>
  <c r="C704" i="5"/>
  <c r="B704" i="5"/>
  <c r="C703" i="5"/>
  <c r="B703" i="5"/>
  <c r="C702" i="5"/>
  <c r="B702" i="5"/>
  <c r="C701" i="5"/>
  <c r="B701" i="5"/>
  <c r="C700" i="5"/>
  <c r="B700" i="5"/>
  <c r="C699" i="5"/>
  <c r="B699" i="5"/>
  <c r="C698" i="5"/>
  <c r="B698" i="5"/>
  <c r="C697" i="5"/>
  <c r="B697" i="5"/>
  <c r="C696" i="5"/>
  <c r="B696" i="5"/>
  <c r="C695" i="5"/>
  <c r="B695" i="5"/>
  <c r="C694" i="5"/>
  <c r="B694" i="5"/>
  <c r="C693" i="5"/>
  <c r="B693" i="5"/>
  <c r="C692" i="5"/>
  <c r="B692" i="5"/>
  <c r="C691" i="5"/>
  <c r="B691" i="5"/>
  <c r="C690" i="5"/>
  <c r="B690" i="5"/>
  <c r="C689" i="5"/>
  <c r="B689" i="5"/>
  <c r="C688" i="5"/>
  <c r="B688" i="5"/>
  <c r="C687" i="5"/>
  <c r="B687" i="5"/>
  <c r="C686" i="5"/>
  <c r="B686" i="5"/>
  <c r="C685" i="5"/>
  <c r="B685" i="5"/>
  <c r="C684" i="5"/>
  <c r="B684" i="5"/>
  <c r="C683" i="5"/>
  <c r="B683" i="5"/>
  <c r="C682" i="5"/>
  <c r="B682" i="5"/>
  <c r="C681" i="5"/>
  <c r="B681" i="5"/>
  <c r="C680" i="5"/>
  <c r="B680" i="5"/>
  <c r="C679" i="5"/>
  <c r="B679" i="5"/>
  <c r="C678" i="5"/>
  <c r="B678" i="5"/>
  <c r="C677" i="5"/>
  <c r="B677" i="5"/>
  <c r="C676" i="5"/>
  <c r="B676" i="5"/>
  <c r="C675" i="5"/>
  <c r="B675" i="5"/>
  <c r="C674" i="5"/>
  <c r="B674" i="5"/>
  <c r="C673" i="5"/>
  <c r="B673" i="5"/>
  <c r="C672" i="5"/>
  <c r="B672" i="5"/>
  <c r="C671" i="5"/>
  <c r="B671" i="5"/>
  <c r="C670" i="5"/>
  <c r="B670" i="5"/>
  <c r="C669" i="5"/>
  <c r="B669" i="5"/>
  <c r="C668" i="5"/>
  <c r="B668" i="5"/>
  <c r="C667" i="5"/>
  <c r="B667" i="5"/>
  <c r="C666" i="5"/>
  <c r="B666" i="5"/>
  <c r="C665" i="5"/>
  <c r="B665" i="5"/>
  <c r="C664" i="5"/>
  <c r="B664" i="5"/>
  <c r="C663" i="5"/>
  <c r="B663" i="5"/>
  <c r="C662" i="5"/>
  <c r="B662" i="5"/>
  <c r="C661" i="5"/>
  <c r="B661" i="5"/>
  <c r="C660" i="5"/>
  <c r="B660" i="5"/>
  <c r="C659" i="5"/>
  <c r="B659" i="5"/>
  <c r="C658" i="5"/>
  <c r="B658" i="5"/>
  <c r="C657" i="5"/>
  <c r="B657" i="5"/>
  <c r="C656" i="5"/>
  <c r="B656" i="5"/>
  <c r="C655" i="5"/>
  <c r="B655" i="5"/>
  <c r="C654" i="5"/>
  <c r="B654" i="5"/>
  <c r="C653" i="5"/>
  <c r="B653" i="5"/>
  <c r="C652" i="5"/>
  <c r="B652" i="5"/>
  <c r="C651" i="5"/>
  <c r="B651" i="5"/>
  <c r="C650" i="5"/>
  <c r="B650" i="5"/>
  <c r="C649" i="5"/>
  <c r="B649" i="5"/>
  <c r="C648" i="5"/>
  <c r="B648" i="5"/>
  <c r="C647" i="5"/>
  <c r="B647" i="5"/>
  <c r="C646" i="5"/>
  <c r="B646" i="5"/>
  <c r="C645" i="5"/>
  <c r="B645" i="5"/>
  <c r="C644" i="5"/>
  <c r="B644" i="5"/>
  <c r="C643" i="5"/>
  <c r="B643" i="5"/>
  <c r="C642" i="5"/>
  <c r="B642" i="5"/>
  <c r="C641" i="5"/>
  <c r="B641" i="5"/>
  <c r="C640" i="5"/>
  <c r="B640" i="5"/>
  <c r="C639" i="5"/>
  <c r="B639" i="5"/>
  <c r="C638" i="5"/>
  <c r="B638" i="5"/>
  <c r="C637" i="5"/>
  <c r="B637" i="5"/>
  <c r="C636" i="5"/>
  <c r="B636" i="5"/>
  <c r="C635" i="5"/>
  <c r="B635" i="5"/>
  <c r="C634" i="5"/>
  <c r="B634" i="5"/>
  <c r="C633" i="5"/>
  <c r="B633" i="5"/>
  <c r="C632" i="5"/>
  <c r="B632" i="5"/>
  <c r="C631" i="5"/>
  <c r="B631" i="5"/>
  <c r="C630" i="5"/>
  <c r="B630" i="5"/>
  <c r="C629" i="5"/>
  <c r="B629" i="5"/>
  <c r="C628" i="5"/>
  <c r="B628" i="5"/>
  <c r="C627" i="5"/>
  <c r="B627" i="5"/>
  <c r="C626" i="5"/>
  <c r="B626" i="5"/>
  <c r="C625" i="5"/>
  <c r="B625" i="5"/>
  <c r="C624" i="5"/>
  <c r="B624" i="5"/>
  <c r="C623" i="5"/>
  <c r="B623" i="5"/>
  <c r="C622" i="5"/>
  <c r="B622" i="5"/>
  <c r="C621" i="5"/>
  <c r="B621" i="5"/>
  <c r="C620" i="5"/>
  <c r="B620" i="5"/>
  <c r="C619" i="5"/>
  <c r="B619" i="5"/>
  <c r="C618" i="5"/>
  <c r="B618" i="5"/>
  <c r="C617" i="5"/>
  <c r="B617" i="5"/>
  <c r="C616" i="5"/>
  <c r="B616" i="5"/>
  <c r="C615" i="5"/>
  <c r="B615" i="5"/>
  <c r="C614" i="5"/>
  <c r="B614" i="5"/>
  <c r="C613" i="5"/>
  <c r="B613" i="5"/>
  <c r="C612" i="5"/>
  <c r="B612" i="5"/>
  <c r="C611" i="5"/>
  <c r="B611" i="5"/>
  <c r="C610" i="5"/>
  <c r="B610" i="5"/>
  <c r="C609" i="5"/>
  <c r="B609" i="5"/>
  <c r="C608" i="5"/>
  <c r="B608" i="5"/>
  <c r="C607" i="5"/>
  <c r="B607" i="5"/>
  <c r="C606" i="5"/>
  <c r="B606" i="5"/>
  <c r="C605" i="5"/>
  <c r="B605" i="5"/>
  <c r="C604" i="5"/>
  <c r="B604" i="5"/>
  <c r="C603" i="5"/>
  <c r="B603" i="5"/>
  <c r="C602" i="5"/>
  <c r="B602" i="5"/>
  <c r="C601" i="5"/>
  <c r="B601" i="5"/>
  <c r="C600" i="5"/>
  <c r="B600" i="5"/>
  <c r="C599" i="5"/>
  <c r="B599" i="5"/>
  <c r="C598" i="5"/>
  <c r="B598" i="5"/>
  <c r="C597" i="5"/>
  <c r="B597" i="5"/>
  <c r="C596" i="5"/>
  <c r="B596" i="5"/>
  <c r="C595" i="5"/>
  <c r="B595" i="5"/>
  <c r="C594" i="5"/>
  <c r="B594" i="5"/>
  <c r="C593" i="5"/>
  <c r="B593" i="5"/>
  <c r="C592" i="5"/>
  <c r="B592" i="5"/>
  <c r="C591" i="5"/>
  <c r="B591" i="5"/>
  <c r="C590" i="5"/>
  <c r="B590" i="5"/>
  <c r="C589" i="5"/>
  <c r="B589" i="5"/>
  <c r="C588" i="5"/>
  <c r="B588" i="5"/>
  <c r="C587" i="5"/>
  <c r="B587" i="5"/>
  <c r="C586" i="5"/>
  <c r="B586" i="5"/>
  <c r="C585" i="5"/>
  <c r="B585" i="5"/>
  <c r="C584" i="5"/>
  <c r="B584" i="5"/>
  <c r="C583" i="5"/>
  <c r="B583" i="5"/>
  <c r="C582" i="5"/>
  <c r="B582" i="5"/>
  <c r="C581" i="5"/>
  <c r="B581" i="5"/>
  <c r="C580" i="5"/>
  <c r="B580" i="5"/>
  <c r="C579" i="5"/>
  <c r="B579" i="5"/>
  <c r="C578" i="5"/>
  <c r="B578" i="5"/>
  <c r="C577" i="5"/>
  <c r="B577" i="5"/>
  <c r="C576" i="5"/>
  <c r="B576" i="5"/>
  <c r="C575" i="5"/>
  <c r="B575" i="5"/>
  <c r="C574" i="5"/>
  <c r="B574" i="5"/>
  <c r="C573" i="5"/>
  <c r="B573" i="5"/>
  <c r="C572" i="5"/>
  <c r="B572" i="5"/>
  <c r="C571" i="5"/>
  <c r="B571" i="5"/>
  <c r="C570" i="5"/>
  <c r="B570" i="5"/>
  <c r="C569" i="5"/>
  <c r="B569" i="5"/>
  <c r="C568" i="5"/>
  <c r="B568" i="5"/>
  <c r="C567" i="5"/>
  <c r="B567" i="5"/>
  <c r="C566" i="5"/>
  <c r="B566" i="5"/>
  <c r="C565" i="5"/>
  <c r="B565" i="5"/>
  <c r="C564" i="5"/>
  <c r="B564" i="5"/>
  <c r="C563" i="5"/>
  <c r="B563" i="5"/>
  <c r="C562" i="5"/>
  <c r="B562" i="5"/>
  <c r="C561" i="5"/>
  <c r="B561" i="5"/>
  <c r="C560" i="5"/>
  <c r="B560" i="5"/>
  <c r="C559" i="5"/>
  <c r="B559" i="5"/>
  <c r="C558" i="5"/>
  <c r="B558" i="5"/>
  <c r="C557" i="5"/>
  <c r="B557" i="5"/>
  <c r="C556" i="5"/>
  <c r="B556" i="5"/>
  <c r="C555" i="5"/>
  <c r="B555" i="5"/>
  <c r="C554" i="5"/>
  <c r="B554" i="5"/>
  <c r="C553" i="5"/>
  <c r="B553" i="5"/>
  <c r="C552" i="5"/>
  <c r="B552" i="5"/>
  <c r="C551" i="5"/>
  <c r="B551" i="5"/>
  <c r="C550" i="5"/>
  <c r="B550" i="5"/>
  <c r="C549" i="5"/>
  <c r="B549" i="5"/>
  <c r="C548" i="5"/>
  <c r="B548" i="5"/>
  <c r="C547" i="5"/>
  <c r="B547" i="5"/>
  <c r="C546" i="5"/>
  <c r="B546" i="5"/>
  <c r="C545" i="5"/>
  <c r="B545" i="5"/>
  <c r="C544" i="5"/>
  <c r="B544" i="5"/>
  <c r="C543" i="5"/>
  <c r="B543" i="5"/>
  <c r="C542" i="5"/>
  <c r="B542" i="5"/>
  <c r="C541" i="5"/>
  <c r="B541" i="5"/>
  <c r="C540" i="5"/>
  <c r="B540" i="5"/>
  <c r="C539" i="5"/>
  <c r="B539" i="5"/>
  <c r="C538" i="5"/>
  <c r="B538" i="5"/>
  <c r="C537" i="5"/>
  <c r="B537" i="5"/>
  <c r="C536" i="5"/>
  <c r="B536" i="5"/>
  <c r="C535" i="5"/>
  <c r="B535" i="5"/>
  <c r="C534" i="5"/>
  <c r="B534" i="5"/>
  <c r="C533" i="5"/>
  <c r="B533" i="5"/>
  <c r="C532" i="5"/>
  <c r="B532" i="5"/>
  <c r="C531" i="5"/>
  <c r="B531" i="5"/>
  <c r="C530" i="5"/>
  <c r="B530" i="5"/>
  <c r="C529" i="5"/>
  <c r="B529" i="5"/>
  <c r="C528" i="5"/>
  <c r="B528" i="5"/>
  <c r="C527" i="5"/>
  <c r="B527" i="5"/>
  <c r="C526" i="5"/>
  <c r="B526" i="5"/>
  <c r="C525" i="5"/>
  <c r="B525" i="5"/>
  <c r="C524" i="5"/>
  <c r="B524" i="5"/>
  <c r="C523" i="5"/>
  <c r="B523" i="5"/>
  <c r="C522" i="5"/>
  <c r="B522" i="5"/>
  <c r="C521" i="5"/>
  <c r="B521" i="5"/>
  <c r="C520" i="5"/>
  <c r="B520" i="5"/>
  <c r="C519" i="5"/>
  <c r="B519" i="5"/>
  <c r="C518" i="5"/>
  <c r="B518" i="5"/>
  <c r="C517" i="5"/>
  <c r="B517" i="5"/>
  <c r="C516" i="5"/>
  <c r="B516" i="5"/>
  <c r="C515" i="5"/>
  <c r="B515" i="5"/>
  <c r="C514" i="5"/>
  <c r="B514" i="5"/>
  <c r="C513" i="5"/>
  <c r="B513" i="5"/>
  <c r="C512" i="5"/>
  <c r="B512" i="5"/>
  <c r="C511" i="5"/>
  <c r="B511" i="5"/>
  <c r="C510" i="5"/>
  <c r="B510" i="5"/>
  <c r="C509" i="5"/>
  <c r="B509" i="5"/>
  <c r="C508" i="5"/>
  <c r="B508" i="5"/>
  <c r="C507" i="5"/>
  <c r="B507" i="5"/>
  <c r="C506" i="5"/>
  <c r="B506" i="5"/>
  <c r="C505" i="5"/>
  <c r="B505" i="5"/>
  <c r="C504" i="5"/>
  <c r="B504" i="5"/>
  <c r="C503" i="5"/>
  <c r="B503" i="5"/>
  <c r="C502" i="5"/>
  <c r="B502" i="5"/>
  <c r="C501" i="5"/>
  <c r="B501" i="5"/>
  <c r="C500" i="5"/>
  <c r="B500" i="5"/>
  <c r="C499" i="5"/>
  <c r="B499" i="5"/>
  <c r="C498" i="5"/>
  <c r="B498" i="5"/>
  <c r="C497" i="5"/>
  <c r="B497" i="5"/>
  <c r="C496" i="5"/>
  <c r="B496" i="5"/>
  <c r="C495" i="5"/>
  <c r="B495" i="5"/>
  <c r="C494" i="5"/>
  <c r="B494" i="5"/>
  <c r="C493" i="5"/>
  <c r="B493" i="5"/>
  <c r="C492" i="5"/>
  <c r="B492" i="5"/>
  <c r="C491" i="5"/>
  <c r="B491" i="5"/>
  <c r="C490" i="5"/>
  <c r="B490" i="5"/>
  <c r="C489" i="5"/>
  <c r="B489" i="5"/>
  <c r="C488" i="5"/>
  <c r="B488" i="5"/>
  <c r="C487" i="5"/>
  <c r="B487" i="5"/>
  <c r="C486" i="5"/>
  <c r="B486" i="5"/>
  <c r="C485" i="5"/>
  <c r="B485" i="5"/>
  <c r="C484" i="5"/>
  <c r="B484" i="5"/>
  <c r="C483" i="5"/>
  <c r="B483" i="5"/>
  <c r="C482" i="5"/>
  <c r="B482" i="5"/>
  <c r="C481" i="5"/>
  <c r="B481" i="5"/>
  <c r="C480" i="5"/>
  <c r="B480" i="5"/>
  <c r="C479" i="5"/>
  <c r="B479" i="5"/>
  <c r="C478" i="5"/>
  <c r="B478" i="5"/>
  <c r="C477" i="5"/>
  <c r="B477" i="5"/>
  <c r="C476" i="5"/>
  <c r="B476" i="5"/>
  <c r="C475" i="5"/>
  <c r="B475" i="5"/>
  <c r="C474" i="5"/>
  <c r="B474" i="5"/>
  <c r="C473" i="5"/>
  <c r="B473" i="5"/>
  <c r="C472" i="5"/>
  <c r="B472" i="5"/>
  <c r="C471" i="5"/>
  <c r="B471" i="5"/>
  <c r="C470" i="5"/>
  <c r="B470" i="5"/>
  <c r="C469" i="5"/>
  <c r="B469" i="5"/>
  <c r="C468" i="5"/>
  <c r="B468" i="5"/>
  <c r="C467" i="5"/>
  <c r="B467" i="5"/>
  <c r="C466" i="5"/>
  <c r="B466" i="5"/>
  <c r="C465" i="5"/>
  <c r="B465" i="5"/>
  <c r="C464" i="5"/>
  <c r="B464" i="5"/>
  <c r="C463" i="5"/>
  <c r="B463" i="5"/>
  <c r="C462" i="5"/>
  <c r="B462" i="5"/>
  <c r="C461" i="5"/>
  <c r="B461" i="5"/>
  <c r="C460" i="5"/>
  <c r="B460" i="5"/>
  <c r="C459" i="5"/>
  <c r="B459" i="5"/>
  <c r="C458" i="5"/>
  <c r="B458" i="5"/>
  <c r="C457" i="5"/>
  <c r="B457" i="5"/>
  <c r="C456" i="5"/>
  <c r="B456" i="5"/>
  <c r="C455" i="5"/>
  <c r="B455" i="5"/>
  <c r="C454" i="5"/>
  <c r="B454" i="5"/>
  <c r="C453" i="5"/>
  <c r="B453" i="5"/>
  <c r="C452" i="5"/>
  <c r="B452" i="5"/>
  <c r="C451" i="5"/>
  <c r="B451" i="5"/>
  <c r="C450" i="5"/>
  <c r="B450" i="5"/>
  <c r="C449" i="5"/>
  <c r="B449" i="5"/>
  <c r="C448" i="5"/>
  <c r="B448" i="5"/>
  <c r="C447" i="5"/>
  <c r="B447" i="5"/>
  <c r="C446" i="5"/>
  <c r="B446" i="5"/>
  <c r="C445" i="5"/>
  <c r="B445" i="5"/>
  <c r="C444" i="5"/>
  <c r="B444" i="5"/>
  <c r="C443" i="5"/>
  <c r="B443" i="5"/>
  <c r="C442" i="5"/>
  <c r="B442" i="5"/>
  <c r="C441" i="5"/>
  <c r="B441" i="5"/>
  <c r="C440" i="5"/>
  <c r="B440" i="5"/>
  <c r="C439" i="5"/>
  <c r="B439" i="5"/>
  <c r="C438" i="5"/>
  <c r="B438" i="5"/>
  <c r="C437" i="5"/>
  <c r="B437" i="5"/>
  <c r="C436" i="5"/>
  <c r="B436" i="5"/>
  <c r="C435" i="5"/>
  <c r="B435" i="5"/>
  <c r="C434" i="5"/>
  <c r="B434" i="5"/>
  <c r="C433" i="5"/>
  <c r="B433" i="5"/>
  <c r="C432" i="5"/>
  <c r="B432" i="5"/>
  <c r="C431" i="5"/>
  <c r="B431" i="5"/>
  <c r="C430" i="5"/>
  <c r="B430" i="5"/>
  <c r="C429" i="5"/>
  <c r="B429" i="5"/>
  <c r="C428" i="5"/>
  <c r="B428" i="5"/>
  <c r="C427" i="5"/>
  <c r="B427" i="5"/>
  <c r="C426" i="5"/>
  <c r="B426" i="5"/>
  <c r="C425" i="5"/>
  <c r="B425" i="5"/>
  <c r="C424" i="5"/>
  <c r="B424" i="5"/>
  <c r="C423" i="5"/>
  <c r="B423" i="5"/>
  <c r="C422" i="5"/>
  <c r="B422" i="5"/>
  <c r="C421" i="5"/>
  <c r="B421" i="5"/>
  <c r="C420" i="5"/>
  <c r="B420" i="5"/>
  <c r="C419" i="5"/>
  <c r="B419" i="5"/>
  <c r="C418" i="5"/>
  <c r="B418" i="5"/>
  <c r="C417" i="5"/>
  <c r="B417" i="5"/>
  <c r="C416" i="5"/>
  <c r="B416" i="5"/>
  <c r="C415" i="5"/>
  <c r="B415" i="5"/>
  <c r="C414" i="5"/>
  <c r="B414" i="5"/>
  <c r="C413" i="5"/>
  <c r="B413" i="5"/>
  <c r="C412" i="5"/>
  <c r="B412" i="5"/>
  <c r="C411" i="5"/>
  <c r="B411" i="5"/>
  <c r="C410" i="5"/>
  <c r="B410" i="5"/>
  <c r="C409" i="5"/>
  <c r="B409" i="5"/>
  <c r="C408" i="5"/>
  <c r="B408" i="5"/>
  <c r="C407" i="5"/>
  <c r="B407" i="5"/>
  <c r="C406" i="5"/>
  <c r="B406" i="5"/>
  <c r="C405" i="5"/>
  <c r="B405" i="5"/>
  <c r="C404" i="5"/>
  <c r="B404" i="5"/>
  <c r="C403" i="5"/>
  <c r="B403" i="5"/>
  <c r="C402" i="5"/>
  <c r="B402" i="5"/>
  <c r="C401" i="5"/>
  <c r="B401" i="5"/>
  <c r="C400" i="5"/>
  <c r="B400" i="5"/>
  <c r="C399" i="5"/>
  <c r="B399" i="5"/>
  <c r="C398" i="5"/>
  <c r="B398" i="5"/>
  <c r="C397" i="5"/>
  <c r="B397" i="5"/>
  <c r="C396" i="5"/>
  <c r="B396" i="5"/>
  <c r="C395" i="5"/>
  <c r="B395" i="5"/>
  <c r="C394" i="5"/>
  <c r="B394" i="5"/>
  <c r="C393" i="5"/>
  <c r="B393" i="5"/>
  <c r="C392" i="5"/>
  <c r="B392" i="5"/>
  <c r="C391" i="5"/>
  <c r="B391" i="5"/>
  <c r="C390" i="5"/>
  <c r="B390" i="5"/>
  <c r="C389" i="5"/>
  <c r="B389" i="5"/>
  <c r="C388" i="5"/>
  <c r="B388" i="5"/>
  <c r="C387" i="5"/>
  <c r="B387" i="5"/>
  <c r="C386" i="5"/>
  <c r="B386" i="5"/>
  <c r="C385" i="5"/>
  <c r="B385" i="5"/>
  <c r="C384" i="5"/>
  <c r="B384" i="5"/>
  <c r="C383" i="5"/>
  <c r="B383" i="5"/>
  <c r="C382" i="5"/>
  <c r="B382" i="5"/>
  <c r="C381" i="5"/>
  <c r="B381" i="5"/>
  <c r="C380" i="5"/>
  <c r="B380" i="5"/>
  <c r="C379" i="5"/>
  <c r="B379" i="5"/>
  <c r="C378" i="5"/>
  <c r="B378" i="5"/>
  <c r="C377" i="5"/>
  <c r="B377" i="5"/>
  <c r="C376" i="5"/>
  <c r="B376" i="5"/>
  <c r="C375" i="5"/>
  <c r="B375" i="5"/>
  <c r="C374" i="5"/>
  <c r="B374" i="5"/>
  <c r="C373" i="5"/>
  <c r="B373" i="5"/>
  <c r="C372" i="5"/>
  <c r="B372" i="5"/>
  <c r="C371" i="5"/>
  <c r="B371" i="5"/>
  <c r="C370" i="5"/>
  <c r="B370" i="5"/>
  <c r="C369" i="5"/>
  <c r="B369" i="5"/>
  <c r="C368" i="5"/>
  <c r="B368" i="5"/>
  <c r="C367" i="5"/>
  <c r="B367" i="5"/>
  <c r="C366" i="5"/>
  <c r="B366" i="5"/>
  <c r="C365" i="5"/>
  <c r="B365" i="5"/>
  <c r="C364" i="5"/>
  <c r="B364" i="5"/>
  <c r="C363" i="5"/>
  <c r="B363" i="5"/>
  <c r="C362" i="5"/>
  <c r="B362" i="5"/>
  <c r="C361" i="5"/>
  <c r="B361" i="5"/>
  <c r="C360" i="5"/>
  <c r="B360" i="5"/>
  <c r="C359" i="5"/>
  <c r="B359" i="5"/>
  <c r="C358" i="5"/>
  <c r="B358" i="5"/>
  <c r="C357" i="5"/>
  <c r="B357" i="5"/>
  <c r="C356" i="5"/>
  <c r="B356" i="5"/>
  <c r="C355" i="5"/>
  <c r="B355" i="5"/>
  <c r="C354" i="5"/>
  <c r="B354" i="5"/>
  <c r="C353" i="5"/>
  <c r="B353" i="5"/>
  <c r="C352" i="5"/>
  <c r="B352" i="5"/>
  <c r="C351" i="5"/>
  <c r="B351" i="5"/>
  <c r="C350" i="5"/>
  <c r="B350" i="5"/>
  <c r="C349" i="5"/>
  <c r="B349" i="5"/>
  <c r="C348" i="5"/>
  <c r="B348" i="5"/>
  <c r="C347" i="5"/>
  <c r="B347" i="5"/>
  <c r="C346" i="5"/>
  <c r="B346" i="5"/>
  <c r="C345" i="5"/>
  <c r="B345" i="5"/>
  <c r="C344" i="5"/>
  <c r="B344" i="5"/>
  <c r="C343" i="5"/>
  <c r="B343" i="5"/>
  <c r="C342" i="5"/>
  <c r="B342" i="5"/>
  <c r="C341" i="5"/>
  <c r="B341" i="5"/>
  <c r="C340" i="5"/>
  <c r="B340" i="5"/>
  <c r="C339" i="5"/>
  <c r="B339" i="5"/>
  <c r="C338" i="5"/>
  <c r="B338" i="5"/>
  <c r="C337" i="5"/>
  <c r="B337" i="5"/>
  <c r="C336" i="5"/>
  <c r="B336" i="5"/>
  <c r="C335" i="5"/>
  <c r="B335" i="5"/>
  <c r="C334" i="5"/>
  <c r="B334" i="5"/>
  <c r="C333" i="5"/>
  <c r="B333" i="5"/>
  <c r="C332" i="5"/>
  <c r="B332" i="5"/>
  <c r="C331" i="5"/>
  <c r="B331" i="5"/>
  <c r="C330" i="5"/>
  <c r="B330" i="5"/>
  <c r="C329" i="5"/>
  <c r="B329" i="5"/>
  <c r="C328" i="5"/>
  <c r="B328" i="5"/>
  <c r="C327" i="5"/>
  <c r="B327" i="5"/>
  <c r="C326" i="5"/>
  <c r="B326" i="5"/>
  <c r="C325" i="5"/>
  <c r="B325" i="5"/>
  <c r="C324" i="5"/>
  <c r="B324" i="5"/>
  <c r="C323" i="5"/>
  <c r="B323" i="5"/>
  <c r="C322" i="5"/>
  <c r="B322" i="5"/>
  <c r="C321" i="5"/>
  <c r="B321" i="5"/>
  <c r="C320" i="5"/>
  <c r="B320" i="5"/>
  <c r="C319" i="5"/>
  <c r="B319" i="5"/>
  <c r="C318" i="5"/>
  <c r="B318" i="5"/>
  <c r="C317" i="5"/>
  <c r="B317" i="5"/>
  <c r="C316" i="5"/>
  <c r="B316" i="5"/>
  <c r="C315" i="5"/>
  <c r="B315" i="5"/>
  <c r="C314" i="5"/>
  <c r="B314" i="5"/>
  <c r="C313" i="5"/>
  <c r="B313" i="5"/>
  <c r="C312" i="5"/>
  <c r="B312" i="5"/>
  <c r="C311" i="5"/>
  <c r="B311" i="5"/>
  <c r="C310" i="5"/>
  <c r="B310" i="5"/>
  <c r="C309" i="5"/>
  <c r="B309" i="5"/>
  <c r="C308" i="5"/>
  <c r="B308" i="5"/>
  <c r="C307" i="5"/>
  <c r="B307" i="5"/>
  <c r="C306" i="5"/>
  <c r="B306" i="5"/>
  <c r="C305" i="5"/>
  <c r="B305" i="5"/>
  <c r="C304" i="5"/>
  <c r="B304" i="5"/>
  <c r="C303" i="5"/>
  <c r="B303" i="5"/>
  <c r="C302" i="5"/>
  <c r="B302" i="5"/>
  <c r="C301" i="5"/>
  <c r="B301" i="5"/>
  <c r="C300" i="5"/>
  <c r="B300" i="5"/>
  <c r="C299" i="5"/>
  <c r="B299" i="5"/>
  <c r="C298" i="5"/>
  <c r="B298" i="5"/>
  <c r="C297" i="5"/>
  <c r="B297" i="5"/>
  <c r="C296" i="5"/>
  <c r="B296" i="5"/>
  <c r="C295" i="5"/>
  <c r="B295" i="5"/>
  <c r="C294" i="5"/>
  <c r="B294" i="5"/>
  <c r="C293" i="5"/>
  <c r="B293" i="5"/>
  <c r="C292" i="5"/>
  <c r="B292" i="5"/>
  <c r="C291" i="5"/>
  <c r="B291" i="5"/>
  <c r="C290" i="5"/>
  <c r="B290" i="5"/>
  <c r="C289" i="5"/>
  <c r="B289" i="5"/>
  <c r="C288" i="5"/>
  <c r="B288" i="5"/>
  <c r="C287" i="5"/>
  <c r="B287" i="5"/>
  <c r="C286" i="5"/>
  <c r="B286" i="5"/>
  <c r="C285" i="5"/>
  <c r="B285" i="5"/>
  <c r="C284" i="5"/>
  <c r="B284" i="5"/>
  <c r="C283" i="5"/>
  <c r="B283" i="5"/>
  <c r="C282" i="5"/>
  <c r="B282" i="5"/>
  <c r="C281" i="5"/>
  <c r="B281" i="5"/>
  <c r="C280" i="5"/>
  <c r="B280" i="5"/>
  <c r="C279" i="5"/>
  <c r="B279" i="5"/>
  <c r="C278" i="5"/>
  <c r="B278" i="5"/>
  <c r="C277" i="5"/>
  <c r="B277" i="5"/>
  <c r="C276" i="5"/>
  <c r="B276" i="5"/>
  <c r="C275" i="5"/>
  <c r="B275" i="5"/>
  <c r="C274" i="5"/>
  <c r="B274" i="5"/>
  <c r="C273" i="5"/>
  <c r="B273" i="5"/>
  <c r="C272" i="5"/>
  <c r="B272" i="5"/>
  <c r="C271" i="5"/>
  <c r="B271" i="5"/>
  <c r="C270" i="5"/>
  <c r="B270" i="5"/>
  <c r="C269" i="5"/>
  <c r="B269" i="5"/>
  <c r="C268" i="5"/>
  <c r="B268" i="5"/>
  <c r="C267" i="5"/>
  <c r="B267" i="5"/>
  <c r="C266" i="5"/>
  <c r="B266" i="5"/>
  <c r="C265" i="5"/>
  <c r="B265" i="5"/>
  <c r="C264" i="5"/>
  <c r="B264" i="5"/>
  <c r="C263" i="5"/>
  <c r="B263" i="5"/>
  <c r="C262" i="5"/>
  <c r="B262" i="5"/>
  <c r="C261" i="5"/>
  <c r="B261" i="5"/>
  <c r="C260" i="5"/>
  <c r="B260" i="5"/>
  <c r="C259" i="5"/>
  <c r="B259" i="5"/>
  <c r="C258" i="5"/>
  <c r="B258" i="5"/>
  <c r="C257" i="5"/>
  <c r="B257" i="5"/>
  <c r="C256" i="5"/>
  <c r="B256" i="5"/>
  <c r="C255" i="5"/>
  <c r="B255" i="5"/>
  <c r="C254" i="5"/>
  <c r="B254" i="5"/>
  <c r="C253" i="5"/>
  <c r="B253" i="5"/>
  <c r="C252" i="5"/>
  <c r="B252" i="5"/>
  <c r="C251" i="5"/>
  <c r="B251" i="5"/>
  <c r="C250" i="5"/>
  <c r="B250" i="5"/>
  <c r="C249" i="5"/>
  <c r="B249" i="5"/>
  <c r="C248" i="5"/>
  <c r="B248" i="5"/>
  <c r="C247" i="5"/>
  <c r="B247" i="5"/>
  <c r="C246" i="5"/>
  <c r="B246" i="5"/>
  <c r="C245" i="5"/>
  <c r="B245" i="5"/>
  <c r="C244" i="5"/>
  <c r="B244" i="5"/>
  <c r="C243" i="5"/>
  <c r="B243" i="5"/>
  <c r="C242" i="5"/>
  <c r="B242" i="5"/>
  <c r="C241" i="5"/>
  <c r="B241" i="5"/>
  <c r="C240" i="5"/>
  <c r="B240" i="5"/>
  <c r="C239" i="5"/>
  <c r="B239" i="5"/>
  <c r="C238" i="5"/>
  <c r="B238" i="5"/>
  <c r="C237" i="5"/>
  <c r="B237" i="5"/>
  <c r="C236" i="5"/>
  <c r="B236" i="5"/>
  <c r="C235" i="5"/>
  <c r="B235" i="5"/>
  <c r="C234" i="5"/>
  <c r="B234" i="5"/>
  <c r="C233" i="5"/>
  <c r="B233" i="5"/>
  <c r="C232" i="5"/>
  <c r="B232" i="5"/>
  <c r="C231" i="5"/>
  <c r="B231" i="5"/>
  <c r="C230" i="5"/>
  <c r="B230" i="5"/>
  <c r="C229" i="5"/>
  <c r="B229" i="5"/>
  <c r="C228" i="5"/>
  <c r="B228" i="5"/>
  <c r="C227" i="5"/>
  <c r="B227" i="5"/>
  <c r="C226" i="5"/>
  <c r="B226" i="5"/>
  <c r="C225" i="5"/>
  <c r="B225" i="5"/>
  <c r="C224" i="5"/>
  <c r="B224" i="5"/>
  <c r="C223" i="5"/>
  <c r="B223" i="5"/>
  <c r="C222" i="5"/>
  <c r="B222" i="5"/>
  <c r="C221" i="5"/>
  <c r="B221" i="5"/>
  <c r="C220" i="5"/>
  <c r="B220" i="5"/>
  <c r="C219" i="5"/>
  <c r="B219" i="5"/>
  <c r="C218" i="5"/>
  <c r="B218" i="5"/>
  <c r="C217" i="5"/>
  <c r="B217" i="5"/>
  <c r="C216" i="5"/>
  <c r="B216" i="5"/>
  <c r="C215" i="5"/>
  <c r="B215" i="5"/>
  <c r="C214" i="5"/>
  <c r="B214" i="5"/>
  <c r="C213" i="5"/>
  <c r="B213" i="5"/>
  <c r="C212" i="5"/>
  <c r="B212" i="5"/>
  <c r="C211" i="5"/>
  <c r="B211" i="5"/>
  <c r="C210" i="5"/>
  <c r="B210" i="5"/>
  <c r="C209" i="5"/>
  <c r="B209" i="5"/>
  <c r="C208" i="5"/>
  <c r="B208" i="5"/>
  <c r="C207" i="5"/>
  <c r="B207" i="5"/>
  <c r="C206" i="5"/>
  <c r="B206" i="5"/>
  <c r="C205" i="5"/>
  <c r="B205" i="5"/>
  <c r="C204" i="5"/>
  <c r="B204" i="5"/>
  <c r="C203" i="5"/>
  <c r="B203" i="5"/>
  <c r="C202" i="5"/>
  <c r="B202" i="5"/>
  <c r="C201" i="5"/>
  <c r="B201" i="5"/>
  <c r="C200" i="5"/>
  <c r="B200" i="5"/>
  <c r="C199" i="5"/>
  <c r="B199" i="5"/>
  <c r="C198" i="5"/>
  <c r="B198" i="5"/>
  <c r="C197" i="5"/>
  <c r="B197" i="5"/>
  <c r="C196" i="5"/>
  <c r="B196" i="5"/>
  <c r="C195" i="5"/>
  <c r="B195" i="5"/>
  <c r="C194" i="5"/>
  <c r="B194" i="5"/>
  <c r="C193" i="5"/>
  <c r="B193" i="5"/>
  <c r="C192" i="5"/>
  <c r="B192" i="5"/>
  <c r="C191" i="5"/>
  <c r="B191" i="5"/>
  <c r="C190" i="5"/>
  <c r="B190" i="5"/>
  <c r="C189" i="5"/>
  <c r="B189" i="5"/>
  <c r="C188" i="5"/>
  <c r="B188" i="5"/>
  <c r="C187" i="5"/>
  <c r="B187" i="5"/>
  <c r="C186" i="5"/>
  <c r="B186" i="5"/>
  <c r="C185" i="5"/>
  <c r="B185" i="5"/>
  <c r="C184" i="5"/>
  <c r="B184" i="5"/>
  <c r="C183" i="5"/>
  <c r="B183" i="5"/>
  <c r="C182" i="5"/>
  <c r="B182" i="5"/>
  <c r="C181" i="5"/>
  <c r="B181" i="5"/>
  <c r="C180" i="5"/>
  <c r="B180" i="5"/>
  <c r="C179" i="5"/>
  <c r="B179" i="5"/>
  <c r="C178" i="5"/>
  <c r="B178" i="5"/>
  <c r="C177" i="5"/>
  <c r="B177" i="5"/>
  <c r="C176" i="5"/>
  <c r="B176" i="5"/>
  <c r="C175" i="5"/>
  <c r="B175" i="5"/>
  <c r="C174" i="5"/>
  <c r="B174" i="5"/>
  <c r="C173" i="5"/>
  <c r="B173" i="5"/>
  <c r="C172" i="5"/>
  <c r="B172" i="5"/>
  <c r="C171" i="5"/>
  <c r="B171" i="5"/>
  <c r="C170" i="5"/>
  <c r="B170" i="5"/>
  <c r="C169" i="5"/>
  <c r="B169" i="5"/>
  <c r="C168" i="5"/>
  <c r="B168" i="5"/>
  <c r="C167" i="5"/>
  <c r="B167" i="5"/>
  <c r="C166" i="5"/>
  <c r="B166" i="5"/>
  <c r="C165" i="5"/>
  <c r="B165" i="5"/>
  <c r="C164" i="5"/>
  <c r="B164" i="5"/>
  <c r="C163" i="5"/>
  <c r="B163" i="5"/>
  <c r="C162" i="5"/>
  <c r="B162" i="5"/>
  <c r="C161" i="5"/>
  <c r="B161" i="5"/>
  <c r="C160" i="5"/>
  <c r="B160" i="5"/>
  <c r="C159" i="5"/>
  <c r="B159" i="5"/>
  <c r="C158" i="5"/>
  <c r="B158" i="5"/>
  <c r="C157" i="5"/>
  <c r="B157" i="5"/>
  <c r="C156" i="5"/>
  <c r="B156" i="5"/>
  <c r="C155" i="5"/>
  <c r="B155" i="5"/>
  <c r="C154" i="5"/>
  <c r="B154" i="5"/>
  <c r="C153" i="5"/>
  <c r="B153" i="5"/>
  <c r="C152" i="5"/>
  <c r="B152" i="5"/>
  <c r="C151" i="5"/>
  <c r="B151" i="5"/>
  <c r="C150" i="5"/>
  <c r="B150" i="5"/>
  <c r="C149" i="5"/>
  <c r="B149" i="5"/>
  <c r="C148" i="5"/>
  <c r="B148" i="5"/>
  <c r="C147" i="5"/>
  <c r="B147" i="5"/>
  <c r="C146" i="5"/>
  <c r="B146" i="5"/>
  <c r="C145" i="5"/>
  <c r="B145" i="5"/>
  <c r="C144" i="5"/>
  <c r="B144" i="5"/>
  <c r="C143" i="5"/>
  <c r="B143" i="5"/>
  <c r="C142" i="5"/>
  <c r="B142" i="5"/>
  <c r="C141" i="5"/>
  <c r="B141" i="5"/>
  <c r="C140" i="5"/>
  <c r="B140" i="5"/>
  <c r="C139" i="5"/>
  <c r="B139" i="5"/>
  <c r="C138" i="5"/>
  <c r="B138" i="5"/>
  <c r="C137" i="5"/>
  <c r="B137" i="5"/>
  <c r="C136" i="5"/>
  <c r="B136" i="5"/>
  <c r="C135" i="5"/>
  <c r="B135" i="5"/>
  <c r="C134" i="5"/>
  <c r="B134" i="5"/>
  <c r="C133" i="5"/>
  <c r="B133" i="5"/>
  <c r="C132" i="5"/>
  <c r="B132" i="5"/>
  <c r="C131" i="5"/>
  <c r="B131" i="5"/>
  <c r="C130" i="5"/>
  <c r="B130" i="5"/>
  <c r="C129" i="5"/>
  <c r="B129" i="5"/>
  <c r="C128" i="5"/>
  <c r="B128" i="5"/>
  <c r="C127" i="5"/>
  <c r="B127" i="5"/>
  <c r="C126" i="5"/>
  <c r="B126" i="5"/>
  <c r="C125" i="5"/>
  <c r="B125" i="5"/>
  <c r="C124" i="5"/>
  <c r="B124" i="5"/>
  <c r="C123" i="5"/>
  <c r="B123" i="5"/>
  <c r="C122" i="5"/>
  <c r="B122" i="5"/>
  <c r="C121" i="5"/>
  <c r="B121" i="5"/>
  <c r="C120" i="5"/>
  <c r="B120" i="5"/>
  <c r="C119" i="5"/>
  <c r="B119" i="5"/>
  <c r="C118" i="5"/>
  <c r="B118" i="5"/>
  <c r="C117" i="5"/>
  <c r="B117" i="5"/>
  <c r="C116" i="5"/>
  <c r="B116" i="5"/>
  <c r="C115" i="5"/>
  <c r="B115" i="5"/>
  <c r="C114" i="5"/>
  <c r="B114" i="5"/>
  <c r="C113" i="5"/>
  <c r="B113" i="5"/>
  <c r="C112" i="5"/>
  <c r="B112" i="5"/>
  <c r="C111" i="5"/>
  <c r="B111" i="5"/>
  <c r="C110" i="5"/>
  <c r="B110" i="5"/>
  <c r="C109" i="5"/>
  <c r="B109" i="5"/>
  <c r="C108" i="5"/>
  <c r="B108" i="5"/>
  <c r="G967" i="6"/>
  <c r="H662" i="6"/>
  <c r="M662" i="6" s="1"/>
  <c r="H678" i="6"/>
  <c r="M678" i="6" s="1"/>
  <c r="H680" i="6"/>
  <c r="M680" i="6" s="1"/>
  <c r="H702" i="6"/>
  <c r="M702" i="6" s="1"/>
  <c r="G718" i="6"/>
  <c r="G720" i="6"/>
  <c r="R813" i="6"/>
  <c r="H858" i="6"/>
  <c r="M858" i="6" s="1"/>
  <c r="H870" i="6"/>
  <c r="M870" i="6" s="1"/>
  <c r="R870" i="6"/>
  <c r="H877" i="6"/>
  <c r="M877" i="6" s="1"/>
  <c r="R892" i="6"/>
  <c r="G919" i="6"/>
  <c r="R919" i="6"/>
  <c r="G925" i="6"/>
  <c r="G927" i="6"/>
  <c r="G935" i="6"/>
  <c r="G937" i="6"/>
  <c r="G941" i="6"/>
  <c r="G943" i="6"/>
  <c r="G945" i="6"/>
  <c r="G951" i="6"/>
  <c r="G953" i="6"/>
  <c r="G959" i="6"/>
  <c r="G963" i="6"/>
  <c r="R430" i="6"/>
  <c r="H576" i="6"/>
  <c r="M576" i="6" s="1"/>
  <c r="R603" i="6"/>
  <c r="R691" i="6"/>
  <c r="R695" i="6"/>
  <c r="R727" i="6"/>
  <c r="G741" i="6"/>
  <c r="R766" i="6"/>
  <c r="R864" i="6"/>
  <c r="G867" i="6"/>
  <c r="R897" i="6"/>
  <c r="R923" i="6"/>
  <c r="R939" i="6"/>
  <c r="R1001" i="6"/>
  <c r="R532" i="6"/>
  <c r="R592" i="6"/>
  <c r="R641" i="6"/>
  <c r="R672" i="6"/>
  <c r="H687" i="6"/>
  <c r="M687" i="6" s="1"/>
  <c r="R687" i="6"/>
  <c r="R707" i="6"/>
  <c r="R730" i="6"/>
  <c r="G732" i="6"/>
  <c r="R732" i="6"/>
  <c r="G791" i="6"/>
  <c r="G796" i="6"/>
  <c r="G803" i="6"/>
  <c r="H873" i="6"/>
  <c r="M873" i="6" s="1"/>
  <c r="R873" i="6"/>
  <c r="R875" i="6"/>
  <c r="R893" i="6"/>
  <c r="G912" i="6"/>
  <c r="R979" i="6"/>
  <c r="R302" i="6"/>
  <c r="H482" i="6"/>
  <c r="M482" i="6" s="1"/>
  <c r="R632" i="6"/>
  <c r="H703" i="6"/>
  <c r="M703" i="6" s="1"/>
  <c r="R719" i="6"/>
  <c r="R750" i="6"/>
  <c r="G789" i="6"/>
  <c r="R792" i="6"/>
  <c r="R804" i="6"/>
  <c r="R814" i="6"/>
  <c r="R865" i="6"/>
  <c r="R871" i="6"/>
  <c r="R896" i="6"/>
  <c r="R898" i="6"/>
  <c r="R903" i="6"/>
  <c r="R917" i="6"/>
  <c r="R922" i="6"/>
  <c r="R924" i="6"/>
  <c r="R926" i="6"/>
  <c r="R930" i="6"/>
  <c r="R932" i="6"/>
  <c r="R934" i="6"/>
  <c r="R936" i="6"/>
  <c r="R938" i="6"/>
  <c r="R940" i="6"/>
  <c r="R942" i="6"/>
  <c r="R946" i="6"/>
  <c r="R950" i="6"/>
  <c r="R956" i="6"/>
  <c r="R960" i="6"/>
  <c r="R964" i="6"/>
  <c r="H113" i="6"/>
  <c r="M113" i="6" s="1"/>
  <c r="H423" i="6"/>
  <c r="M423" i="6" s="1"/>
  <c r="R533" i="6"/>
  <c r="H604" i="6"/>
  <c r="M604" i="6" s="1"/>
  <c r="H618" i="6"/>
  <c r="M618" i="6" s="1"/>
  <c r="R677" i="6"/>
  <c r="R679" i="6"/>
  <c r="H694" i="6"/>
  <c r="M694" i="6" s="1"/>
  <c r="G762" i="6"/>
  <c r="R1003" i="6"/>
  <c r="H199" i="6"/>
  <c r="M199" i="6" s="1"/>
  <c r="R243" i="6"/>
  <c r="H416" i="6"/>
  <c r="M416" i="6" s="1"/>
  <c r="G443" i="6"/>
  <c r="R497" i="6"/>
  <c r="R551" i="6"/>
  <c r="R566" i="6"/>
  <c r="G576" i="6"/>
  <c r="R583" i="6"/>
  <c r="H588" i="6"/>
  <c r="M588" i="6" s="1"/>
  <c r="R588" i="6"/>
  <c r="H593" i="6"/>
  <c r="M593" i="6" s="1"/>
  <c r="R596" i="6"/>
  <c r="H612" i="6"/>
  <c r="M612" i="6" s="1"/>
  <c r="R624" i="6"/>
  <c r="H654" i="6"/>
  <c r="M654" i="6" s="1"/>
  <c r="G678" i="6"/>
  <c r="G680" i="6"/>
  <c r="H686" i="6"/>
  <c r="M686" i="6" s="1"/>
  <c r="R686" i="6"/>
  <c r="G691" i="6"/>
  <c r="R699" i="6"/>
  <c r="R710" i="6"/>
  <c r="R713" i="6"/>
  <c r="R715" i="6"/>
  <c r="H727" i="6"/>
  <c r="M727" i="6" s="1"/>
  <c r="R731" i="6"/>
  <c r="R740" i="6"/>
  <c r="R743" i="6"/>
  <c r="R770" i="6"/>
  <c r="R775" i="6"/>
  <c r="R777" i="6"/>
  <c r="R782" i="6"/>
  <c r="G790" i="6"/>
  <c r="R795" i="6"/>
  <c r="R812" i="6"/>
  <c r="G864" i="6"/>
  <c r="G870" i="6"/>
  <c r="H874" i="6"/>
  <c r="M874" i="6" s="1"/>
  <c r="R876" i="6"/>
  <c r="G881" i="6"/>
  <c r="R885" i="6"/>
  <c r="R891" i="6"/>
  <c r="G901" i="6"/>
  <c r="R901" i="6"/>
  <c r="H916" i="6"/>
  <c r="M916" i="6" s="1"/>
  <c r="G918" i="6"/>
  <c r="R918" i="6"/>
  <c r="H919" i="6"/>
  <c r="M919" i="6" s="1"/>
  <c r="G971" i="6"/>
  <c r="H998" i="6"/>
  <c r="M998" i="6" s="1"/>
  <c r="H138" i="6"/>
  <c r="M138" i="6" s="1"/>
  <c r="H136" i="6"/>
  <c r="M136" i="6" s="1"/>
  <c r="H117" i="6"/>
  <c r="M117" i="6" s="1"/>
  <c r="H160" i="6"/>
  <c r="M160" i="6" s="1"/>
  <c r="H240" i="6"/>
  <c r="M240" i="6" s="1"/>
  <c r="H246" i="6"/>
  <c r="M246" i="6" s="1"/>
  <c r="H317" i="6"/>
  <c r="M317" i="6" s="1"/>
  <c r="H226" i="6"/>
  <c r="M226" i="6" s="1"/>
  <c r="H269" i="6"/>
  <c r="M269" i="6" s="1"/>
  <c r="H378" i="6"/>
  <c r="M378" i="6" s="1"/>
  <c r="H426" i="6"/>
  <c r="M426" i="6" s="1"/>
  <c r="G496" i="6"/>
  <c r="H571" i="6"/>
  <c r="M571" i="6" s="1"/>
  <c r="H415" i="6"/>
  <c r="M415" i="6" s="1"/>
  <c r="H446" i="6"/>
  <c r="M446" i="6" s="1"/>
  <c r="G463" i="6"/>
  <c r="G492" i="6"/>
  <c r="G531" i="6"/>
  <c r="H304" i="6"/>
  <c r="M304" i="6" s="1"/>
  <c r="H472" i="6"/>
  <c r="M472" i="6" s="1"/>
  <c r="H543" i="6"/>
  <c r="M543" i="6" s="1"/>
  <c r="H276" i="6"/>
  <c r="M276" i="6" s="1"/>
  <c r="H454" i="6"/>
  <c r="M454" i="6" s="1"/>
  <c r="G471" i="6"/>
  <c r="G668" i="6"/>
  <c r="G780" i="6"/>
  <c r="G788" i="6"/>
  <c r="H788" i="6"/>
  <c r="M788" i="6" s="1"/>
  <c r="G828" i="6"/>
  <c r="G866" i="6"/>
  <c r="H575" i="6"/>
  <c r="M575" i="6" s="1"/>
  <c r="G600" i="6"/>
  <c r="H613" i="6"/>
  <c r="M613" i="6" s="1"/>
  <c r="H660" i="6"/>
  <c r="M660" i="6" s="1"/>
  <c r="H725" i="6"/>
  <c r="M725" i="6" s="1"/>
  <c r="H760" i="6"/>
  <c r="M760" i="6" s="1"/>
  <c r="H793" i="6"/>
  <c r="M793" i="6" s="1"/>
  <c r="G802" i="6"/>
  <c r="G869" i="6"/>
  <c r="G910" i="6"/>
  <c r="H910" i="6"/>
  <c r="M910" i="6" s="1"/>
  <c r="G598" i="6"/>
  <c r="H646" i="6"/>
  <c r="M646" i="6" s="1"/>
  <c r="G700" i="6"/>
  <c r="H756" i="6"/>
  <c r="M756" i="6" s="1"/>
  <c r="H772" i="6"/>
  <c r="M772" i="6" s="1"/>
  <c r="H865" i="6"/>
  <c r="M865" i="6" s="1"/>
  <c r="G865" i="6"/>
  <c r="G917" i="6"/>
  <c r="H917" i="6"/>
  <c r="M917" i="6" s="1"/>
  <c r="G547" i="6"/>
  <c r="G588" i="6"/>
  <c r="G609" i="6"/>
  <c r="G642" i="6"/>
  <c r="H655" i="6"/>
  <c r="M655" i="6" s="1"/>
  <c r="H682" i="6"/>
  <c r="M682" i="6" s="1"/>
  <c r="G682" i="6"/>
  <c r="H704" i="6"/>
  <c r="M704" i="6" s="1"/>
  <c r="H717" i="6"/>
  <c r="M717" i="6" s="1"/>
  <c r="H732" i="6"/>
  <c r="M732" i="6" s="1"/>
  <c r="G733" i="6"/>
  <c r="G781" i="6"/>
  <c r="H781" i="6"/>
  <c r="M781" i="6" s="1"/>
  <c r="G817" i="6"/>
  <c r="H817" i="6"/>
  <c r="M817" i="6" s="1"/>
  <c r="G895" i="6"/>
  <c r="H908" i="6"/>
  <c r="M908" i="6" s="1"/>
  <c r="G911" i="6"/>
  <c r="H911" i="6"/>
  <c r="M911" i="6" s="1"/>
  <c r="H913" i="6"/>
  <c r="M913" i="6" s="1"/>
  <c r="H912" i="6"/>
  <c r="M912" i="6" s="1"/>
  <c r="H923" i="6"/>
  <c r="M923" i="6" s="1"/>
  <c r="H924" i="6"/>
  <c r="M924" i="6" s="1"/>
  <c r="H925" i="6"/>
  <c r="M925" i="6" s="1"/>
  <c r="H926" i="6"/>
  <c r="M926" i="6" s="1"/>
  <c r="H927" i="6"/>
  <c r="M927" i="6" s="1"/>
  <c r="H929" i="6"/>
  <c r="M929" i="6" s="1"/>
  <c r="H930" i="6"/>
  <c r="M930" i="6" s="1"/>
  <c r="H931" i="6"/>
  <c r="M931" i="6" s="1"/>
  <c r="H933" i="6"/>
  <c r="M933" i="6" s="1"/>
  <c r="H934" i="6"/>
  <c r="M934" i="6" s="1"/>
  <c r="H935" i="6"/>
  <c r="M935" i="6" s="1"/>
  <c r="H936" i="6"/>
  <c r="M936" i="6" s="1"/>
  <c r="H937" i="6"/>
  <c r="M937" i="6" s="1"/>
  <c r="H938" i="6"/>
  <c r="M938" i="6" s="1"/>
  <c r="H939" i="6"/>
  <c r="M939" i="6" s="1"/>
  <c r="H940" i="6"/>
  <c r="M940" i="6" s="1"/>
  <c r="H941" i="6"/>
  <c r="M941" i="6" s="1"/>
  <c r="H942" i="6"/>
  <c r="M942" i="6" s="1"/>
  <c r="H943" i="6"/>
  <c r="M943" i="6" s="1"/>
  <c r="H945" i="6"/>
  <c r="M945" i="6" s="1"/>
  <c r="H947" i="6"/>
  <c r="M947" i="6" s="1"/>
  <c r="H949" i="6"/>
  <c r="M949" i="6" s="1"/>
  <c r="H950" i="6"/>
  <c r="M950" i="6" s="1"/>
  <c r="H951" i="6"/>
  <c r="M951" i="6" s="1"/>
  <c r="H953" i="6"/>
  <c r="M953" i="6" s="1"/>
  <c r="H955" i="6"/>
  <c r="M955" i="6" s="1"/>
  <c r="H957" i="6"/>
  <c r="M957" i="6" s="1"/>
  <c r="H959" i="6"/>
  <c r="M959" i="6" s="1"/>
  <c r="H960" i="6"/>
  <c r="M960" i="6" s="1"/>
  <c r="H961" i="6"/>
  <c r="M961" i="6" s="1"/>
  <c r="H963" i="6"/>
  <c r="M963" i="6" s="1"/>
  <c r="H965" i="6"/>
  <c r="M965" i="6" s="1"/>
  <c r="H1007" i="6"/>
  <c r="M1007" i="6" s="1"/>
  <c r="H786" i="6"/>
  <c r="M786" i="6" s="1"/>
  <c r="H791" i="6"/>
  <c r="M791" i="6" s="1"/>
  <c r="H745" i="6"/>
  <c r="M745" i="6" s="1"/>
  <c r="H757" i="6"/>
  <c r="M757" i="6" s="1"/>
  <c r="H773" i="6"/>
  <c r="M773" i="6" s="1"/>
  <c r="H777" i="6"/>
  <c r="M777" i="6" s="1"/>
  <c r="H784" i="6"/>
  <c r="M784" i="6" s="1"/>
  <c r="H789" i="6"/>
  <c r="M789" i="6" s="1"/>
  <c r="H794" i="6"/>
  <c r="M794" i="6" s="1"/>
  <c r="H803" i="6"/>
  <c r="M803" i="6" s="1"/>
  <c r="H812" i="6"/>
  <c r="M812" i="6" s="1"/>
  <c r="G836" i="6"/>
  <c r="G838" i="6"/>
  <c r="G844" i="6"/>
  <c r="H867" i="6"/>
  <c r="M867" i="6" s="1"/>
  <c r="G872" i="6"/>
  <c r="G876" i="6"/>
  <c r="G880" i="6"/>
  <c r="G886" i="6"/>
  <c r="G888" i="6"/>
  <c r="G889" i="6"/>
  <c r="G892" i="6"/>
  <c r="H900" i="6"/>
  <c r="M900" i="6" s="1"/>
  <c r="H901" i="6"/>
  <c r="M901" i="6" s="1"/>
  <c r="H902" i="6"/>
  <c r="M902" i="6" s="1"/>
  <c r="H903" i="6"/>
  <c r="M903" i="6" s="1"/>
  <c r="H918" i="6"/>
  <c r="M918" i="6" s="1"/>
  <c r="H996" i="6"/>
  <c r="M996" i="6" s="1"/>
  <c r="H1002" i="6"/>
  <c r="M1002" i="6" s="1"/>
  <c r="G385" i="6"/>
  <c r="G389" i="6"/>
  <c r="G391" i="6"/>
  <c r="G395" i="6"/>
  <c r="G399" i="6"/>
  <c r="G402" i="6"/>
  <c r="G405" i="6"/>
  <c r="G417" i="6"/>
  <c r="G449" i="6"/>
  <c r="G421" i="6"/>
  <c r="G453" i="6"/>
  <c r="G9" i="6"/>
  <c r="G15" i="6"/>
  <c r="G22" i="6"/>
  <c r="G23" i="6"/>
  <c r="G29" i="6"/>
  <c r="G32" i="6"/>
  <c r="G37" i="6"/>
  <c r="G40" i="6"/>
  <c r="G43" i="6"/>
  <c r="G52" i="6"/>
  <c r="G57" i="6"/>
  <c r="G59" i="6"/>
  <c r="G62" i="6"/>
  <c r="G65" i="6"/>
  <c r="G72" i="6"/>
  <c r="G79" i="6"/>
  <c r="G93" i="6"/>
  <c r="G99" i="6"/>
  <c r="G101" i="6"/>
  <c r="G104" i="6"/>
  <c r="G107" i="6"/>
  <c r="G110" i="6"/>
  <c r="G112" i="6"/>
  <c r="G114" i="6"/>
  <c r="G120" i="6"/>
  <c r="G126" i="6"/>
  <c r="G132" i="6"/>
  <c r="G135" i="6"/>
  <c r="G137" i="6"/>
  <c r="G139" i="6"/>
  <c r="G144" i="6"/>
  <c r="G153" i="6"/>
  <c r="G155" i="6"/>
  <c r="G156" i="6"/>
  <c r="G157" i="6"/>
  <c r="G158" i="6"/>
  <c r="G160" i="6"/>
  <c r="G161" i="6"/>
  <c r="G164" i="6"/>
  <c r="G166" i="6"/>
  <c r="G169" i="6"/>
  <c r="G173" i="6"/>
  <c r="G174" i="6"/>
  <c r="G175" i="6"/>
  <c r="G181" i="6"/>
  <c r="G189" i="6"/>
  <c r="G191" i="6"/>
  <c r="G198" i="6"/>
  <c r="G201" i="6"/>
  <c r="G206" i="6"/>
  <c r="G208" i="6"/>
  <c r="G219" i="6"/>
  <c r="G224" i="6"/>
  <c r="G227" i="6"/>
  <c r="G233" i="6"/>
  <c r="G234" i="6"/>
  <c r="G238" i="6"/>
  <c r="G239" i="6"/>
  <c r="G244" i="6"/>
  <c r="G245" i="6"/>
  <c r="G249" i="6"/>
  <c r="G250" i="6"/>
  <c r="G255" i="6"/>
  <c r="G257" i="6"/>
  <c r="G261" i="6"/>
  <c r="G263" i="6"/>
  <c r="G267" i="6"/>
  <c r="G268" i="6"/>
  <c r="G277" i="6"/>
  <c r="G281" i="6"/>
  <c r="G283" i="6"/>
  <c r="G285" i="6"/>
  <c r="G288" i="6"/>
  <c r="G409" i="6"/>
  <c r="G441" i="6"/>
  <c r="G477" i="6"/>
  <c r="G25" i="6"/>
  <c r="G39" i="6"/>
  <c r="G46" i="6"/>
  <c r="G49" i="6"/>
  <c r="G60" i="6"/>
  <c r="G67" i="6"/>
  <c r="G68" i="6"/>
  <c r="G81" i="6"/>
  <c r="G84" i="6"/>
  <c r="G91" i="6"/>
  <c r="G94" i="6"/>
  <c r="G103" i="6"/>
  <c r="G113" i="6"/>
  <c r="G115" i="6"/>
  <c r="G116" i="6"/>
  <c r="G133" i="6"/>
  <c r="G134" i="6"/>
  <c r="G138" i="6"/>
  <c r="G146" i="6"/>
  <c r="G152" i="6"/>
  <c r="G154" i="6"/>
  <c r="G159" i="6"/>
  <c r="G167" i="6"/>
  <c r="G172" i="6"/>
  <c r="G180" i="6"/>
  <c r="G186" i="6"/>
  <c r="G188" i="6"/>
  <c r="G190" i="6"/>
  <c r="G200" i="6"/>
  <c r="G212" i="6"/>
  <c r="G214" i="6"/>
  <c r="G226" i="6"/>
  <c r="G228" i="6"/>
  <c r="G240" i="6"/>
  <c r="G242" i="6"/>
  <c r="G254" i="6"/>
  <c r="G256" i="6"/>
  <c r="G266" i="6"/>
  <c r="G270" i="6"/>
  <c r="G273" i="6"/>
  <c r="G276" i="6"/>
  <c r="G278" i="6"/>
  <c r="G280" i="6"/>
  <c r="H387" i="6"/>
  <c r="M387" i="6" s="1"/>
  <c r="H389" i="6"/>
  <c r="M389" i="6" s="1"/>
  <c r="H392" i="6"/>
  <c r="M392" i="6" s="1"/>
  <c r="H395" i="6"/>
  <c r="M395" i="6" s="1"/>
  <c r="H397" i="6"/>
  <c r="M397" i="6" s="1"/>
  <c r="H400" i="6"/>
  <c r="M400" i="6" s="1"/>
  <c r="H403" i="6"/>
  <c r="M403" i="6" s="1"/>
  <c r="H405" i="6"/>
  <c r="M405" i="6" s="1"/>
  <c r="H417" i="6"/>
  <c r="M417" i="6" s="1"/>
  <c r="H433" i="6"/>
  <c r="M433" i="6" s="1"/>
  <c r="H449" i="6"/>
  <c r="M449" i="6" s="1"/>
  <c r="H493" i="6"/>
  <c r="M493" i="6" s="1"/>
  <c r="H509" i="6"/>
  <c r="M509" i="6" s="1"/>
  <c r="H538" i="6"/>
  <c r="M538" i="6" s="1"/>
  <c r="H550" i="6"/>
  <c r="M550" i="6" s="1"/>
  <c r="H558" i="6"/>
  <c r="M558" i="6" s="1"/>
  <c r="H566" i="6"/>
  <c r="M566" i="6" s="1"/>
  <c r="H574" i="6"/>
  <c r="M574" i="6" s="1"/>
  <c r="G585" i="6"/>
  <c r="G591" i="6"/>
  <c r="H591" i="6"/>
  <c r="M591" i="6" s="1"/>
  <c r="G619" i="6"/>
  <c r="G473" i="6"/>
  <c r="G481" i="6"/>
  <c r="G489" i="6"/>
  <c r="G513" i="6"/>
  <c r="H533" i="6"/>
  <c r="M533" i="6" s="1"/>
  <c r="H537" i="6"/>
  <c r="M537" i="6" s="1"/>
  <c r="G545" i="6"/>
  <c r="H549" i="6"/>
  <c r="M549" i="6" s="1"/>
  <c r="H553" i="6"/>
  <c r="M553" i="6" s="1"/>
  <c r="H557" i="6"/>
  <c r="M557" i="6" s="1"/>
  <c r="G561" i="6"/>
  <c r="H561" i="6"/>
  <c r="M561" i="6" s="1"/>
  <c r="H565" i="6"/>
  <c r="M565" i="6" s="1"/>
  <c r="H569" i="6"/>
  <c r="M569" i="6" s="1"/>
  <c r="G573" i="6"/>
  <c r="H573" i="6"/>
  <c r="M573" i="6" s="1"/>
  <c r="G587" i="6"/>
  <c r="H705" i="6"/>
  <c r="M705" i="6" s="1"/>
  <c r="H473" i="6"/>
  <c r="M473" i="6" s="1"/>
  <c r="H497" i="6"/>
  <c r="M497" i="6" s="1"/>
  <c r="G530" i="6"/>
  <c r="G633" i="6"/>
  <c r="H633" i="6"/>
  <c r="M633" i="6" s="1"/>
  <c r="H665" i="6"/>
  <c r="M665" i="6" s="1"/>
  <c r="H522" i="6"/>
  <c r="M522" i="6" s="1"/>
  <c r="G528" i="6"/>
  <c r="G534" i="6"/>
  <c r="G546" i="6"/>
  <c r="G554" i="6"/>
  <c r="G562" i="6"/>
  <c r="G570" i="6"/>
  <c r="H585" i="6"/>
  <c r="M585" i="6" s="1"/>
  <c r="G697" i="6"/>
  <c r="H697" i="6"/>
  <c r="M697" i="6" s="1"/>
  <c r="H579" i="6"/>
  <c r="M579" i="6" s="1"/>
  <c r="H611" i="6"/>
  <c r="M611" i="6" s="1"/>
  <c r="G657" i="6"/>
  <c r="G532" i="6"/>
  <c r="G540" i="6"/>
  <c r="G552" i="6"/>
  <c r="G560" i="6"/>
  <c r="G568" i="6"/>
  <c r="G572" i="6"/>
  <c r="G593" i="6"/>
  <c r="H603" i="6"/>
  <c r="M603" i="6" s="1"/>
  <c r="G681" i="6"/>
  <c r="H536" i="6"/>
  <c r="M536" i="6" s="1"/>
  <c r="H548" i="6"/>
  <c r="M548" i="6" s="1"/>
  <c r="H556" i="6"/>
  <c r="M556" i="6" s="1"/>
  <c r="H560" i="6"/>
  <c r="M560" i="6" s="1"/>
  <c r="H564" i="6"/>
  <c r="M564" i="6" s="1"/>
  <c r="H572" i="6"/>
  <c r="M572" i="6" s="1"/>
  <c r="G641" i="6"/>
  <c r="H635" i="6"/>
  <c r="M635" i="6" s="1"/>
  <c r="H643" i="6"/>
  <c r="M643" i="6" s="1"/>
  <c r="H651" i="6"/>
  <c r="M651" i="6" s="1"/>
  <c r="H667" i="6"/>
  <c r="M667" i="6" s="1"/>
  <c r="H675" i="6"/>
  <c r="M675" i="6" s="1"/>
  <c r="H683" i="6"/>
  <c r="M683" i="6" s="1"/>
  <c r="H691" i="6"/>
  <c r="M691" i="6" s="1"/>
  <c r="H699" i="6"/>
  <c r="M699" i="6" s="1"/>
  <c r="G639" i="6"/>
  <c r="G663" i="6"/>
  <c r="G671" i="6"/>
  <c r="G679" i="6"/>
  <c r="G687" i="6"/>
  <c r="G695" i="6"/>
  <c r="G703" i="6"/>
  <c r="H835" i="6"/>
  <c r="M835" i="6" s="1"/>
  <c r="H827" i="6"/>
  <c r="M827" i="6" s="1"/>
  <c r="G827" i="6"/>
  <c r="H859" i="6"/>
  <c r="M859" i="6" s="1"/>
  <c r="H819" i="6"/>
  <c r="M819" i="6" s="1"/>
  <c r="H851" i="6"/>
  <c r="M851" i="6" s="1"/>
  <c r="G851" i="6"/>
  <c r="H843" i="6"/>
  <c r="M843" i="6" s="1"/>
  <c r="G843" i="6"/>
  <c r="H850" i="6"/>
  <c r="M850" i="6" s="1"/>
  <c r="H820" i="6"/>
  <c r="M820" i="6" s="1"/>
  <c r="H828" i="6"/>
  <c r="M828" i="6" s="1"/>
  <c r="G829" i="6"/>
  <c r="H837" i="6"/>
  <c r="M837" i="6" s="1"/>
  <c r="G837" i="6"/>
  <c r="G845" i="6"/>
  <c r="H853" i="6"/>
  <c r="M853" i="6" s="1"/>
  <c r="H860" i="6"/>
  <c r="M860" i="6" s="1"/>
  <c r="H861" i="6"/>
  <c r="M861" i="6" s="1"/>
  <c r="G861" i="6"/>
  <c r="H869" i="6"/>
  <c r="M869" i="6" s="1"/>
  <c r="H871" i="6"/>
  <c r="M871" i="6" s="1"/>
  <c r="H822" i="6"/>
  <c r="M822" i="6" s="1"/>
  <c r="H823" i="6"/>
  <c r="M823" i="6" s="1"/>
  <c r="G824" i="6"/>
  <c r="H831" i="6"/>
  <c r="M831" i="6" s="1"/>
  <c r="H838" i="6"/>
  <c r="M838" i="6" s="1"/>
  <c r="H839" i="6"/>
  <c r="M839" i="6" s="1"/>
  <c r="G840" i="6"/>
  <c r="H847" i="6"/>
  <c r="M847" i="6" s="1"/>
  <c r="G848" i="6"/>
  <c r="H854" i="6"/>
  <c r="M854" i="6" s="1"/>
  <c r="G856" i="6"/>
  <c r="H862" i="6"/>
  <c r="M862" i="6" s="1"/>
  <c r="H863" i="6"/>
  <c r="M863" i="6" s="1"/>
  <c r="G885" i="6"/>
  <c r="G887" i="6"/>
  <c r="H895" i="6"/>
  <c r="M895" i="6" s="1"/>
  <c r="G899" i="6"/>
  <c r="H899" i="6"/>
  <c r="M899" i="6" s="1"/>
  <c r="H824" i="6"/>
  <c r="M824" i="6" s="1"/>
  <c r="H825" i="6"/>
  <c r="M825" i="6" s="1"/>
  <c r="G825" i="6"/>
  <c r="H832" i="6"/>
  <c r="M832" i="6" s="1"/>
  <c r="G833" i="6"/>
  <c r="G841" i="6"/>
  <c r="H848" i="6"/>
  <c r="M848" i="6" s="1"/>
  <c r="G849" i="6"/>
  <c r="H856" i="6"/>
  <c r="M856" i="6" s="1"/>
  <c r="H857" i="6"/>
  <c r="M857" i="6" s="1"/>
  <c r="G879" i="6"/>
  <c r="H883" i="6"/>
  <c r="M883" i="6" s="1"/>
  <c r="H879" i="6"/>
  <c r="M879" i="6" s="1"/>
  <c r="G978" i="6"/>
  <c r="H977" i="6"/>
  <c r="M977" i="6" s="1"/>
  <c r="H969" i="6"/>
  <c r="M969" i="6" s="1"/>
  <c r="G969" i="6"/>
  <c r="H985" i="6"/>
  <c r="M985" i="6" s="1"/>
  <c r="H970" i="6"/>
  <c r="M970" i="6" s="1"/>
  <c r="G970" i="6"/>
  <c r="H966" i="6"/>
  <c r="M966" i="6" s="1"/>
  <c r="H974" i="6"/>
  <c r="M974" i="6" s="1"/>
  <c r="G974" i="6"/>
  <c r="H982" i="6"/>
  <c r="M982" i="6" s="1"/>
  <c r="H990" i="6"/>
  <c r="M990" i="6" s="1"/>
  <c r="H973" i="6"/>
  <c r="M973" i="6" s="1"/>
  <c r="G973" i="6"/>
  <c r="H989" i="6"/>
  <c r="M989" i="6" s="1"/>
  <c r="G989" i="6"/>
  <c r="H995" i="6"/>
  <c r="M995" i="6" s="1"/>
  <c r="H971" i="6"/>
  <c r="M971" i="6" s="1"/>
  <c r="H972" i="6"/>
  <c r="M972" i="6" s="1"/>
  <c r="G972" i="6"/>
  <c r="H979" i="6"/>
  <c r="M979" i="6" s="1"/>
  <c r="G980" i="6"/>
  <c r="G988" i="6"/>
  <c r="H968" i="6"/>
  <c r="M968" i="6" s="1"/>
  <c r="H975" i="6"/>
  <c r="M975" i="6" s="1"/>
  <c r="H976" i="6"/>
  <c r="M976" i="6" s="1"/>
  <c r="G976" i="6"/>
  <c r="G984" i="6"/>
  <c r="G992" i="6"/>
  <c r="G994" i="6"/>
  <c r="H992" i="6"/>
  <c r="M992" i="6" s="1"/>
  <c r="G996" i="6"/>
  <c r="G997" i="6"/>
  <c r="G1000" i="6"/>
  <c r="G1002" i="6"/>
  <c r="G1005" i="6"/>
  <c r="D7" i="25"/>
  <c r="D15" i="29" s="1"/>
  <c r="J6" i="26"/>
  <c r="C8" i="6"/>
  <c r="D8" i="6"/>
  <c r="B8" i="6"/>
  <c r="B9" i="5"/>
  <c r="C9" i="5"/>
  <c r="B10" i="5"/>
  <c r="C10" i="5"/>
  <c r="B11" i="5"/>
  <c r="C11" i="5"/>
  <c r="B12" i="5"/>
  <c r="C12" i="5"/>
  <c r="B13" i="5"/>
  <c r="C13" i="5"/>
  <c r="B14" i="5"/>
  <c r="C14" i="5"/>
  <c r="B15" i="5"/>
  <c r="C15" i="5"/>
  <c r="B16" i="5"/>
  <c r="C16" i="5"/>
  <c r="B17" i="5"/>
  <c r="C17" i="5"/>
  <c r="B18" i="5"/>
  <c r="C18" i="5"/>
  <c r="B19" i="5"/>
  <c r="C19" i="5"/>
  <c r="B20" i="5"/>
  <c r="C20" i="5"/>
  <c r="B21" i="5"/>
  <c r="C21" i="5"/>
  <c r="B22" i="5"/>
  <c r="C22" i="5"/>
  <c r="B23" i="5"/>
  <c r="C23" i="5"/>
  <c r="B24" i="5"/>
  <c r="C24" i="5"/>
  <c r="B25" i="5"/>
  <c r="C25" i="5"/>
  <c r="B26" i="5"/>
  <c r="C26" i="5"/>
  <c r="B27" i="5"/>
  <c r="C27" i="5"/>
  <c r="B28" i="5"/>
  <c r="C28" i="5"/>
  <c r="B29" i="5"/>
  <c r="C29" i="5"/>
  <c r="B30" i="5"/>
  <c r="C30" i="5"/>
  <c r="B31" i="5"/>
  <c r="C31" i="5"/>
  <c r="B32" i="5"/>
  <c r="C32" i="5"/>
  <c r="B33" i="5"/>
  <c r="C33" i="5"/>
  <c r="B34" i="5"/>
  <c r="C34" i="5"/>
  <c r="B35" i="5"/>
  <c r="C35" i="5"/>
  <c r="B36" i="5"/>
  <c r="C36" i="5"/>
  <c r="B37" i="5"/>
  <c r="C37" i="5"/>
  <c r="B38" i="5"/>
  <c r="C38" i="5"/>
  <c r="B39" i="5"/>
  <c r="C39" i="5"/>
  <c r="B40" i="5"/>
  <c r="C40" i="5"/>
  <c r="B41" i="5"/>
  <c r="C41" i="5"/>
  <c r="B42" i="5"/>
  <c r="C42" i="5"/>
  <c r="B43" i="5"/>
  <c r="C43" i="5"/>
  <c r="B44" i="5"/>
  <c r="C44" i="5"/>
  <c r="B45" i="5"/>
  <c r="C45" i="5"/>
  <c r="B46" i="5"/>
  <c r="C46" i="5"/>
  <c r="B47" i="5"/>
  <c r="C47" i="5"/>
  <c r="B48" i="5"/>
  <c r="C48" i="5"/>
  <c r="B49" i="5"/>
  <c r="C49" i="5"/>
  <c r="B50" i="5"/>
  <c r="C50" i="5"/>
  <c r="B51" i="5"/>
  <c r="C51" i="5"/>
  <c r="B52" i="5"/>
  <c r="C52" i="5"/>
  <c r="B53" i="5"/>
  <c r="C53" i="5"/>
  <c r="B54" i="5"/>
  <c r="C54" i="5"/>
  <c r="B55" i="5"/>
  <c r="C55" i="5"/>
  <c r="B56" i="5"/>
  <c r="C56" i="5"/>
  <c r="B57" i="5"/>
  <c r="C57" i="5"/>
  <c r="B58" i="5"/>
  <c r="C58" i="5"/>
  <c r="B59" i="5"/>
  <c r="C59" i="5"/>
  <c r="B60" i="5"/>
  <c r="C60" i="5"/>
  <c r="B61" i="5"/>
  <c r="C61" i="5"/>
  <c r="B62" i="5"/>
  <c r="C62" i="5"/>
  <c r="B63" i="5"/>
  <c r="C63" i="5"/>
  <c r="B64" i="5"/>
  <c r="C64" i="5"/>
  <c r="B65" i="5"/>
  <c r="C65" i="5"/>
  <c r="B66" i="5"/>
  <c r="C66" i="5"/>
  <c r="B67" i="5"/>
  <c r="C67" i="5"/>
  <c r="B68" i="5"/>
  <c r="C68" i="5"/>
  <c r="B69" i="5"/>
  <c r="C69" i="5"/>
  <c r="B70" i="5"/>
  <c r="C70" i="5"/>
  <c r="B71" i="5"/>
  <c r="C71" i="5"/>
  <c r="B72" i="5"/>
  <c r="C72" i="5"/>
  <c r="B73" i="5"/>
  <c r="C73" i="5"/>
  <c r="B74" i="5"/>
  <c r="C74" i="5"/>
  <c r="B75" i="5"/>
  <c r="C75" i="5"/>
  <c r="B76" i="5"/>
  <c r="C76" i="5"/>
  <c r="B77" i="5"/>
  <c r="C77" i="5"/>
  <c r="B78" i="5"/>
  <c r="C78" i="5"/>
  <c r="B79" i="5"/>
  <c r="C79" i="5"/>
  <c r="B80" i="5"/>
  <c r="C80" i="5"/>
  <c r="B81" i="5"/>
  <c r="C81" i="5"/>
  <c r="B82" i="5"/>
  <c r="C82" i="5"/>
  <c r="B83" i="5"/>
  <c r="C83" i="5"/>
  <c r="B84" i="5"/>
  <c r="C84" i="5"/>
  <c r="B85" i="5"/>
  <c r="C85" i="5"/>
  <c r="B86" i="5"/>
  <c r="C86" i="5"/>
  <c r="B87" i="5"/>
  <c r="C87" i="5"/>
  <c r="B88" i="5"/>
  <c r="C88" i="5"/>
  <c r="B89" i="5"/>
  <c r="C89" i="5"/>
  <c r="B90" i="5"/>
  <c r="C90" i="5"/>
  <c r="B91" i="5"/>
  <c r="C91" i="5"/>
  <c r="B92" i="5"/>
  <c r="C92" i="5"/>
  <c r="B93" i="5"/>
  <c r="C93" i="5"/>
  <c r="B94" i="5"/>
  <c r="C94" i="5"/>
  <c r="B95" i="5"/>
  <c r="C95" i="5"/>
  <c r="B96" i="5"/>
  <c r="C96" i="5"/>
  <c r="B97" i="5"/>
  <c r="C97" i="5"/>
  <c r="B98" i="5"/>
  <c r="C98" i="5"/>
  <c r="B99" i="5"/>
  <c r="C99" i="5"/>
  <c r="B100" i="5"/>
  <c r="C100" i="5"/>
  <c r="B101" i="5"/>
  <c r="C101" i="5"/>
  <c r="B102" i="5"/>
  <c r="C102" i="5"/>
  <c r="B103" i="5"/>
  <c r="C103" i="5"/>
  <c r="B104" i="5"/>
  <c r="C104" i="5"/>
  <c r="B105" i="5"/>
  <c r="C105" i="5"/>
  <c r="B106" i="5"/>
  <c r="C106" i="5"/>
  <c r="B107" i="5"/>
  <c r="C107" i="5"/>
  <c r="C8" i="5"/>
  <c r="B8" i="5"/>
  <c r="S1013" i="7"/>
  <c r="S1012" i="7"/>
  <c r="S1011" i="7"/>
  <c r="S1010" i="7"/>
  <c r="S1009" i="7"/>
  <c r="S1008" i="7"/>
  <c r="S1007" i="7"/>
  <c r="S1006" i="7"/>
  <c r="S1005" i="7"/>
  <c r="S1004" i="7"/>
  <c r="S1003" i="7"/>
  <c r="S1002" i="7"/>
  <c r="S1001" i="7"/>
  <c r="S1000" i="7"/>
  <c r="S999" i="7"/>
  <c r="S998" i="7"/>
  <c r="S997" i="7"/>
  <c r="S996" i="7"/>
  <c r="S995" i="7"/>
  <c r="S994" i="7"/>
  <c r="S993" i="7"/>
  <c r="S992" i="7"/>
  <c r="S991" i="7"/>
  <c r="S990" i="7"/>
  <c r="S989" i="7"/>
  <c r="S988" i="7"/>
  <c r="S987" i="7"/>
  <c r="S986" i="7"/>
  <c r="S985" i="7"/>
  <c r="S984" i="7"/>
  <c r="S983" i="7"/>
  <c r="S982" i="7"/>
  <c r="S981" i="7"/>
  <c r="S980" i="7"/>
  <c r="S979" i="7"/>
  <c r="S978" i="7"/>
  <c r="S977" i="7"/>
  <c r="S976" i="7"/>
  <c r="S975" i="7"/>
  <c r="S974" i="7"/>
  <c r="S973" i="7"/>
  <c r="S972" i="7"/>
  <c r="S971" i="7"/>
  <c r="S970" i="7"/>
  <c r="S969" i="7"/>
  <c r="S968" i="7"/>
  <c r="S967" i="7"/>
  <c r="S966" i="7"/>
  <c r="S965" i="7"/>
  <c r="S964" i="7"/>
  <c r="S963" i="7"/>
  <c r="S962" i="7"/>
  <c r="S961" i="7"/>
  <c r="S960" i="7"/>
  <c r="S959" i="7"/>
  <c r="S958" i="7"/>
  <c r="S957" i="7"/>
  <c r="S956" i="7"/>
  <c r="S955" i="7"/>
  <c r="S954" i="7"/>
  <c r="S953" i="7"/>
  <c r="S952" i="7"/>
  <c r="S951" i="7"/>
  <c r="S950" i="7"/>
  <c r="S949" i="7"/>
  <c r="S948" i="7"/>
  <c r="S947" i="7"/>
  <c r="S946" i="7"/>
  <c r="S945" i="7"/>
  <c r="S944" i="7"/>
  <c r="S943" i="7"/>
  <c r="S942" i="7"/>
  <c r="S941" i="7"/>
  <c r="S940" i="7"/>
  <c r="S939" i="7"/>
  <c r="S938" i="7"/>
  <c r="S937" i="7"/>
  <c r="S936" i="7"/>
  <c r="S935" i="7"/>
  <c r="S934" i="7"/>
  <c r="S933" i="7"/>
  <c r="S932" i="7"/>
  <c r="S931" i="7"/>
  <c r="S930" i="7"/>
  <c r="S929" i="7"/>
  <c r="S928" i="7"/>
  <c r="S927" i="7"/>
  <c r="S926" i="7"/>
  <c r="S925" i="7"/>
  <c r="S924" i="7"/>
  <c r="S923" i="7"/>
  <c r="S922" i="7"/>
  <c r="S921" i="7"/>
  <c r="S920" i="7"/>
  <c r="S919" i="7"/>
  <c r="S918" i="7"/>
  <c r="S917" i="7"/>
  <c r="S916" i="7"/>
  <c r="S915" i="7"/>
  <c r="S914" i="7"/>
  <c r="S913" i="7"/>
  <c r="S912" i="7"/>
  <c r="S911" i="7"/>
  <c r="S910" i="7"/>
  <c r="S909" i="7"/>
  <c r="S908" i="7"/>
  <c r="S907" i="7"/>
  <c r="S906" i="7"/>
  <c r="S905" i="7"/>
  <c r="S904" i="7"/>
  <c r="S903" i="7"/>
  <c r="S902" i="7"/>
  <c r="S901" i="7"/>
  <c r="S900" i="7"/>
  <c r="S899" i="7"/>
  <c r="S898" i="7"/>
  <c r="S897" i="7"/>
  <c r="S896" i="7"/>
  <c r="S895" i="7"/>
  <c r="S894" i="7"/>
  <c r="S893" i="7"/>
  <c r="S892" i="7"/>
  <c r="S891" i="7"/>
  <c r="S890" i="7"/>
  <c r="S889" i="7"/>
  <c r="S888" i="7"/>
  <c r="S887" i="7"/>
  <c r="S886" i="7"/>
  <c r="S885" i="7"/>
  <c r="S884" i="7"/>
  <c r="S883" i="7"/>
  <c r="S882" i="7"/>
  <c r="S881" i="7"/>
  <c r="S880" i="7"/>
  <c r="S879" i="7"/>
  <c r="S878" i="7"/>
  <c r="S877" i="7"/>
  <c r="S876" i="7"/>
  <c r="S875" i="7"/>
  <c r="S874" i="7"/>
  <c r="S873" i="7"/>
  <c r="S872" i="7"/>
  <c r="S871" i="7"/>
  <c r="S870" i="7"/>
  <c r="S869" i="7"/>
  <c r="S868" i="7"/>
  <c r="S867" i="7"/>
  <c r="S866" i="7"/>
  <c r="S865" i="7"/>
  <c r="S864" i="7"/>
  <c r="S863" i="7"/>
  <c r="S862" i="7"/>
  <c r="S861" i="7"/>
  <c r="S860" i="7"/>
  <c r="S859" i="7"/>
  <c r="S858" i="7"/>
  <c r="S857" i="7"/>
  <c r="S856" i="7"/>
  <c r="S855" i="7"/>
  <c r="S854" i="7"/>
  <c r="S853" i="7"/>
  <c r="S852" i="7"/>
  <c r="S851" i="7"/>
  <c r="S850" i="7"/>
  <c r="S849" i="7"/>
  <c r="S848" i="7"/>
  <c r="S847" i="7"/>
  <c r="S846" i="7"/>
  <c r="S845" i="7"/>
  <c r="S844" i="7"/>
  <c r="S843" i="7"/>
  <c r="S842" i="7"/>
  <c r="S841" i="7"/>
  <c r="S840" i="7"/>
  <c r="S839" i="7"/>
  <c r="S838" i="7"/>
  <c r="S837" i="7"/>
  <c r="S836" i="7"/>
  <c r="S835" i="7"/>
  <c r="S834" i="7"/>
  <c r="S833" i="7"/>
  <c r="S832" i="7"/>
  <c r="S831" i="7"/>
  <c r="S830" i="7"/>
  <c r="S829" i="7"/>
  <c r="S828" i="7"/>
  <c r="S827" i="7"/>
  <c r="S826" i="7"/>
  <c r="S825" i="7"/>
  <c r="S824" i="7"/>
  <c r="S823" i="7"/>
  <c r="S822" i="7"/>
  <c r="S821" i="7"/>
  <c r="S820" i="7"/>
  <c r="S819" i="7"/>
  <c r="S818" i="7"/>
  <c r="S817" i="7"/>
  <c r="S816" i="7"/>
  <c r="S815" i="7"/>
  <c r="S814" i="7"/>
  <c r="S813" i="7"/>
  <c r="S812" i="7"/>
  <c r="S811" i="7"/>
  <c r="S810" i="7"/>
  <c r="S809" i="7"/>
  <c r="S808" i="7"/>
  <c r="S807" i="7"/>
  <c r="S806" i="7"/>
  <c r="S805" i="7"/>
  <c r="S804" i="7"/>
  <c r="S803" i="7"/>
  <c r="S802" i="7"/>
  <c r="S801" i="7"/>
  <c r="S800" i="7"/>
  <c r="S799" i="7"/>
  <c r="S798" i="7"/>
  <c r="S797" i="7"/>
  <c r="S796" i="7"/>
  <c r="S795" i="7"/>
  <c r="S794" i="7"/>
  <c r="S793" i="7"/>
  <c r="S792" i="7"/>
  <c r="S791" i="7"/>
  <c r="S790" i="7"/>
  <c r="S789" i="7"/>
  <c r="S788" i="7"/>
  <c r="S787" i="7"/>
  <c r="S786" i="7"/>
  <c r="S785" i="7"/>
  <c r="S784" i="7"/>
  <c r="S783" i="7"/>
  <c r="S782" i="7"/>
  <c r="S781" i="7"/>
  <c r="S780" i="7"/>
  <c r="S779" i="7"/>
  <c r="S778" i="7"/>
  <c r="S777" i="7"/>
  <c r="S776" i="7"/>
  <c r="S775" i="7"/>
  <c r="S774" i="7"/>
  <c r="S773" i="7"/>
  <c r="S772" i="7"/>
  <c r="S771" i="7"/>
  <c r="S770" i="7"/>
  <c r="S769" i="7"/>
  <c r="S768" i="7"/>
  <c r="S767" i="7"/>
  <c r="S766" i="7"/>
  <c r="S765" i="7"/>
  <c r="S764" i="7"/>
  <c r="S763" i="7"/>
  <c r="S762" i="7"/>
  <c r="S761" i="7"/>
  <c r="S760" i="7"/>
  <c r="S759" i="7"/>
  <c r="S758" i="7"/>
  <c r="S757" i="7"/>
  <c r="S756" i="7"/>
  <c r="S755" i="7"/>
  <c r="S754" i="7"/>
  <c r="S753" i="7"/>
  <c r="S752" i="7"/>
  <c r="S751" i="7"/>
  <c r="S750" i="7"/>
  <c r="S749" i="7"/>
  <c r="S748" i="7"/>
  <c r="S747" i="7"/>
  <c r="S746" i="7"/>
  <c r="S745" i="7"/>
  <c r="S744" i="7"/>
  <c r="S743" i="7"/>
  <c r="S742" i="7"/>
  <c r="S741" i="7"/>
  <c r="S740" i="7"/>
  <c r="S739" i="7"/>
  <c r="S738" i="7"/>
  <c r="S737" i="7"/>
  <c r="S736" i="7"/>
  <c r="S735" i="7"/>
  <c r="S734" i="7"/>
  <c r="S733" i="7"/>
  <c r="S732" i="7"/>
  <c r="S731" i="7"/>
  <c r="S730" i="7"/>
  <c r="S729" i="7"/>
  <c r="S728" i="7"/>
  <c r="S727" i="7"/>
  <c r="S726" i="7"/>
  <c r="S725" i="7"/>
  <c r="S724" i="7"/>
  <c r="S723" i="7"/>
  <c r="S722" i="7"/>
  <c r="S721" i="7"/>
  <c r="S720" i="7"/>
  <c r="S719" i="7"/>
  <c r="S718" i="7"/>
  <c r="S717" i="7"/>
  <c r="S716" i="7"/>
  <c r="S715" i="7"/>
  <c r="S714" i="7"/>
  <c r="S713" i="7"/>
  <c r="S712" i="7"/>
  <c r="S711" i="7"/>
  <c r="S710" i="7"/>
  <c r="S709" i="7"/>
  <c r="S708" i="7"/>
  <c r="S707" i="7"/>
  <c r="S706" i="7"/>
  <c r="S705" i="7"/>
  <c r="S704" i="7"/>
  <c r="S703" i="7"/>
  <c r="S702" i="7"/>
  <c r="S701" i="7"/>
  <c r="S700" i="7"/>
  <c r="S699" i="7"/>
  <c r="S698" i="7"/>
  <c r="S697" i="7"/>
  <c r="S696" i="7"/>
  <c r="S695" i="7"/>
  <c r="S694" i="7"/>
  <c r="S693" i="7"/>
  <c r="S692" i="7"/>
  <c r="S691" i="7"/>
  <c r="S690" i="7"/>
  <c r="S689" i="7"/>
  <c r="S688" i="7"/>
  <c r="S687" i="7"/>
  <c r="S686" i="7"/>
  <c r="S685" i="7"/>
  <c r="S684" i="7"/>
  <c r="S683" i="7"/>
  <c r="S682" i="7"/>
  <c r="S681" i="7"/>
  <c r="S680" i="7"/>
  <c r="S679" i="7"/>
  <c r="S678" i="7"/>
  <c r="S677" i="7"/>
  <c r="S676" i="7"/>
  <c r="S675" i="7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2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K8" i="3"/>
  <c r="I8" i="3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36" i="14"/>
  <c r="A537" i="14"/>
  <c r="A538" i="14"/>
  <c r="A539" i="14"/>
  <c r="A540" i="14"/>
  <c r="A541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683" i="14"/>
  <c r="A684" i="14"/>
  <c r="A685" i="14"/>
  <c r="A686" i="14"/>
  <c r="A687" i="14"/>
  <c r="A688" i="14"/>
  <c r="A689" i="14"/>
  <c r="A690" i="14"/>
  <c r="A691" i="14"/>
  <c r="A692" i="14"/>
  <c r="A693" i="14"/>
  <c r="A694" i="14"/>
  <c r="A695" i="14"/>
  <c r="A696" i="14"/>
  <c r="A697" i="14"/>
  <c r="A698" i="14"/>
  <c r="A699" i="14"/>
  <c r="A700" i="14"/>
  <c r="A701" i="14"/>
  <c r="A702" i="14"/>
  <c r="A703" i="14"/>
  <c r="A704" i="14"/>
  <c r="A705" i="14"/>
  <c r="A706" i="14"/>
  <c r="A707" i="14"/>
  <c r="A708" i="14"/>
  <c r="A709" i="14"/>
  <c r="A710" i="14"/>
  <c r="A711" i="14"/>
  <c r="A712" i="14"/>
  <c r="A713" i="14"/>
  <c r="A714" i="14"/>
  <c r="A715" i="14"/>
  <c r="A716" i="14"/>
  <c r="A717" i="14"/>
  <c r="A718" i="14"/>
  <c r="A719" i="14"/>
  <c r="A720" i="14"/>
  <c r="A721" i="14"/>
  <c r="A722" i="14"/>
  <c r="A723" i="14"/>
  <c r="A724" i="14"/>
  <c r="A725" i="14"/>
  <c r="A726" i="14"/>
  <c r="A727" i="14"/>
  <c r="A728" i="14"/>
  <c r="A729" i="14"/>
  <c r="A730" i="14"/>
  <c r="A731" i="14"/>
  <c r="A732" i="14"/>
  <c r="A733" i="14"/>
  <c r="A734" i="14"/>
  <c r="A735" i="14"/>
  <c r="A736" i="14"/>
  <c r="A737" i="14"/>
  <c r="A738" i="14"/>
  <c r="A739" i="14"/>
  <c r="A740" i="14"/>
  <c r="A741" i="14"/>
  <c r="A742" i="14"/>
  <c r="A743" i="14"/>
  <c r="A744" i="14"/>
  <c r="A745" i="14"/>
  <c r="A746" i="14"/>
  <c r="A747" i="14"/>
  <c r="A748" i="14"/>
  <c r="A749" i="14"/>
  <c r="A750" i="14"/>
  <c r="A751" i="14"/>
  <c r="A752" i="14"/>
  <c r="A753" i="14"/>
  <c r="A754" i="14"/>
  <c r="A755" i="14"/>
  <c r="A756" i="14"/>
  <c r="A757" i="14"/>
  <c r="A758" i="14"/>
  <c r="A759" i="14"/>
  <c r="A760" i="14"/>
  <c r="A761" i="14"/>
  <c r="A762" i="14"/>
  <c r="A763" i="14"/>
  <c r="A764" i="14"/>
  <c r="A765" i="14"/>
  <c r="A766" i="14"/>
  <c r="A767" i="14"/>
  <c r="A768" i="14"/>
  <c r="A769" i="14"/>
  <c r="A770" i="14"/>
  <c r="A771" i="14"/>
  <c r="A772" i="14"/>
  <c r="A773" i="14"/>
  <c r="A774" i="14"/>
  <c r="A775" i="14"/>
  <c r="A776" i="14"/>
  <c r="A777" i="14"/>
  <c r="A778" i="14"/>
  <c r="A779" i="14"/>
  <c r="A780" i="14"/>
  <c r="A781" i="14"/>
  <c r="A782" i="14"/>
  <c r="A783" i="14"/>
  <c r="A784" i="14"/>
  <c r="A785" i="14"/>
  <c r="A786" i="14"/>
  <c r="A787" i="14"/>
  <c r="A788" i="14"/>
  <c r="A789" i="14"/>
  <c r="A790" i="14"/>
  <c r="A791" i="14"/>
  <c r="A792" i="14"/>
  <c r="A793" i="14"/>
  <c r="A794" i="14"/>
  <c r="A795" i="14"/>
  <c r="A796" i="14"/>
  <c r="A797" i="14"/>
  <c r="A798" i="14"/>
  <c r="A799" i="14"/>
  <c r="A800" i="14"/>
  <c r="A801" i="14"/>
  <c r="A802" i="14"/>
  <c r="A803" i="14"/>
  <c r="A804" i="14"/>
  <c r="A805" i="14"/>
  <c r="A806" i="14"/>
  <c r="A807" i="14"/>
  <c r="A808" i="14"/>
  <c r="A809" i="14"/>
  <c r="A810" i="14"/>
  <c r="A811" i="14"/>
  <c r="A812" i="14"/>
  <c r="A813" i="14"/>
  <c r="A814" i="14"/>
  <c r="A815" i="14"/>
  <c r="A816" i="14"/>
  <c r="A817" i="14"/>
  <c r="A818" i="14"/>
  <c r="A819" i="14"/>
  <c r="A820" i="14"/>
  <c r="A821" i="14"/>
  <c r="A822" i="14"/>
  <c r="A823" i="14"/>
  <c r="A824" i="14"/>
  <c r="A825" i="14"/>
  <c r="A826" i="14"/>
  <c r="A827" i="14"/>
  <c r="A828" i="14"/>
  <c r="A829" i="14"/>
  <c r="A830" i="14"/>
  <c r="A831" i="14"/>
  <c r="A832" i="14"/>
  <c r="A833" i="14"/>
  <c r="A834" i="14"/>
  <c r="A835" i="14"/>
  <c r="A836" i="14"/>
  <c r="A837" i="14"/>
  <c r="A838" i="14"/>
  <c r="A839" i="14"/>
  <c r="A840" i="14"/>
  <c r="A841" i="14"/>
  <c r="A842" i="14"/>
  <c r="A843" i="14"/>
  <c r="A844" i="14"/>
  <c r="A845" i="14"/>
  <c r="A846" i="14"/>
  <c r="A847" i="14"/>
  <c r="A848" i="14"/>
  <c r="A849" i="14"/>
  <c r="A850" i="14"/>
  <c r="A851" i="14"/>
  <c r="A852" i="14"/>
  <c r="A853" i="14"/>
  <c r="A854" i="14"/>
  <c r="A855" i="14"/>
  <c r="A856" i="14"/>
  <c r="A857" i="14"/>
  <c r="A858" i="14"/>
  <c r="A859" i="14"/>
  <c r="A860" i="14"/>
  <c r="A861" i="14"/>
  <c r="A862" i="14"/>
  <c r="A863" i="14"/>
  <c r="A864" i="14"/>
  <c r="A865" i="14"/>
  <c r="A866" i="14"/>
  <c r="A867" i="14"/>
  <c r="A868" i="14"/>
  <c r="A869" i="14"/>
  <c r="A870" i="14"/>
  <c r="A871" i="14"/>
  <c r="A872" i="14"/>
  <c r="A873" i="14"/>
  <c r="A874" i="14"/>
  <c r="A875" i="14"/>
  <c r="A876" i="14"/>
  <c r="A877" i="14"/>
  <c r="A878" i="14"/>
  <c r="A879" i="14"/>
  <c r="A880" i="14"/>
  <c r="A881" i="14"/>
  <c r="A882" i="14"/>
  <c r="A883" i="14"/>
  <c r="A884" i="14"/>
  <c r="A885" i="14"/>
  <c r="A886" i="14"/>
  <c r="A887" i="14"/>
  <c r="A888" i="14"/>
  <c r="A889" i="14"/>
  <c r="A890" i="14"/>
  <c r="A891" i="14"/>
  <c r="A892" i="14"/>
  <c r="A893" i="14"/>
  <c r="A894" i="14"/>
  <c r="A895" i="14"/>
  <c r="A896" i="14"/>
  <c r="A897" i="14"/>
  <c r="A898" i="14"/>
  <c r="A899" i="14"/>
  <c r="A900" i="14"/>
  <c r="A901" i="14"/>
  <c r="A902" i="14"/>
  <c r="A903" i="14"/>
  <c r="A904" i="14"/>
  <c r="A905" i="14"/>
  <c r="A906" i="14"/>
  <c r="A907" i="14"/>
  <c r="A908" i="14"/>
  <c r="A909" i="14"/>
  <c r="A910" i="14"/>
  <c r="A911" i="14"/>
  <c r="A912" i="14"/>
  <c r="A913" i="14"/>
  <c r="A914" i="14"/>
  <c r="A915" i="14"/>
  <c r="A916" i="14"/>
  <c r="A917" i="14"/>
  <c r="A918" i="14"/>
  <c r="A919" i="14"/>
  <c r="A920" i="14"/>
  <c r="A921" i="14"/>
  <c r="A922" i="14"/>
  <c r="A923" i="14"/>
  <c r="A924" i="14"/>
  <c r="A925" i="14"/>
  <c r="A926" i="14"/>
  <c r="A927" i="14"/>
  <c r="A928" i="14"/>
  <c r="A929" i="14"/>
  <c r="A930" i="14"/>
  <c r="A931" i="14"/>
  <c r="A932" i="14"/>
  <c r="A933" i="14"/>
  <c r="A934" i="14"/>
  <c r="A935" i="14"/>
  <c r="A936" i="14"/>
  <c r="A937" i="14"/>
  <c r="A938" i="14"/>
  <c r="A939" i="14"/>
  <c r="A940" i="14"/>
  <c r="A941" i="14"/>
  <c r="A942" i="14"/>
  <c r="A943" i="14"/>
  <c r="A944" i="14"/>
  <c r="A945" i="14"/>
  <c r="A946" i="14"/>
  <c r="A947" i="14"/>
  <c r="A948" i="14"/>
  <c r="A949" i="14"/>
  <c r="A950" i="14"/>
  <c r="A951" i="14"/>
  <c r="A952" i="14"/>
  <c r="A953" i="14"/>
  <c r="A954" i="14"/>
  <c r="A955" i="14"/>
  <c r="A956" i="14"/>
  <c r="A957" i="14"/>
  <c r="A958" i="14"/>
  <c r="A959" i="14"/>
  <c r="A960" i="14"/>
  <c r="A961" i="14"/>
  <c r="A962" i="14"/>
  <c r="A963" i="14"/>
  <c r="A964" i="14"/>
  <c r="A965" i="14"/>
  <c r="A966" i="14"/>
  <c r="A967" i="14"/>
  <c r="A968" i="14"/>
  <c r="A969" i="14"/>
  <c r="A970" i="14"/>
  <c r="A971" i="14"/>
  <c r="A972" i="14"/>
  <c r="A973" i="14"/>
  <c r="A974" i="14"/>
  <c r="A975" i="14"/>
  <c r="A976" i="14"/>
  <c r="A977" i="14"/>
  <c r="A978" i="14"/>
  <c r="A979" i="14"/>
  <c r="A980" i="14"/>
  <c r="A981" i="14"/>
  <c r="A982" i="14"/>
  <c r="A983" i="14"/>
  <c r="A984" i="14"/>
  <c r="A985" i="14"/>
  <c r="A986" i="14"/>
  <c r="A987" i="14"/>
  <c r="A988" i="14"/>
  <c r="A989" i="14"/>
  <c r="A990" i="14"/>
  <c r="A991" i="14"/>
  <c r="A992" i="14"/>
  <c r="A993" i="14"/>
  <c r="A994" i="14"/>
  <c r="A995" i="14"/>
  <c r="A996" i="14"/>
  <c r="A997" i="14"/>
  <c r="A998" i="14"/>
  <c r="A999" i="14"/>
  <c r="A1000" i="14"/>
  <c r="A1001" i="14"/>
  <c r="A1002" i="14"/>
  <c r="A1003" i="14"/>
  <c r="A1004" i="14"/>
  <c r="A1005" i="14"/>
  <c r="A1006" i="14"/>
  <c r="A1007" i="14"/>
  <c r="A1008" i="14"/>
  <c r="A1009" i="14"/>
  <c r="A1010" i="14"/>
  <c r="A1011" i="14"/>
  <c r="A1012" i="14"/>
  <c r="A1013" i="14"/>
  <c r="A1014" i="14"/>
  <c r="A1015" i="14"/>
  <c r="A1016" i="14"/>
  <c r="A1017" i="14"/>
  <c r="A1018" i="14"/>
  <c r="A1019" i="14"/>
  <c r="A1020" i="14"/>
  <c r="A1021" i="14"/>
  <c r="A1022" i="14"/>
  <c r="A1023" i="14"/>
  <c r="A1024" i="14"/>
  <c r="A1025" i="14"/>
  <c r="A1026" i="14"/>
  <c r="A1027" i="14"/>
  <c r="A1028" i="14"/>
  <c r="A1029" i="14"/>
  <c r="A1030" i="14"/>
  <c r="A1031" i="14"/>
  <c r="A1032" i="14"/>
  <c r="A1033" i="14"/>
  <c r="A1034" i="14"/>
  <c r="A1035" i="14"/>
  <c r="A1036" i="14"/>
  <c r="A1037" i="14"/>
  <c r="A1038" i="14"/>
  <c r="A1039" i="14"/>
  <c r="A1040" i="14"/>
  <c r="A1041" i="14"/>
  <c r="A1042" i="14"/>
  <c r="A1043" i="14"/>
  <c r="A1044" i="14"/>
  <c r="A1045" i="14"/>
  <c r="A1046" i="14"/>
  <c r="A1047" i="14"/>
  <c r="A1048" i="14"/>
  <c r="A1049" i="14"/>
  <c r="A1050" i="14"/>
  <c r="A1051" i="14"/>
  <c r="A1052" i="14"/>
  <c r="A1053" i="14"/>
  <c r="A1054" i="14"/>
  <c r="A1055" i="14"/>
  <c r="A1056" i="14"/>
  <c r="A1057" i="14"/>
  <c r="A1058" i="14"/>
  <c r="A1059" i="14"/>
  <c r="A1060" i="14"/>
  <c r="A1061" i="14"/>
  <c r="A1062" i="14"/>
  <c r="A1063" i="14"/>
  <c r="A1064" i="14"/>
  <c r="A1065" i="14"/>
  <c r="A1066" i="14"/>
  <c r="A1067" i="14"/>
  <c r="A1068" i="14"/>
  <c r="A1069" i="14"/>
  <c r="A1070" i="14"/>
  <c r="A1071" i="14"/>
  <c r="A1072" i="14"/>
  <c r="A1073" i="14"/>
  <c r="A1074" i="14"/>
  <c r="A1075" i="14"/>
  <c r="A1076" i="14"/>
  <c r="A1077" i="14"/>
  <c r="A1078" i="14"/>
  <c r="A1079" i="14"/>
  <c r="A1080" i="14"/>
  <c r="A1081" i="14"/>
  <c r="A1082" i="14"/>
  <c r="A1083" i="14"/>
  <c r="A1084" i="14"/>
  <c r="A1085" i="14"/>
  <c r="A1086" i="14"/>
  <c r="A1087" i="14"/>
  <c r="A1088" i="14"/>
  <c r="A1089" i="14"/>
  <c r="A1090" i="14"/>
  <c r="A1091" i="14"/>
  <c r="A1092" i="14"/>
  <c r="A1093" i="14"/>
  <c r="A1094" i="14"/>
  <c r="A1095" i="14"/>
  <c r="A1096" i="14"/>
  <c r="A1097" i="14"/>
  <c r="A1098" i="14"/>
  <c r="A1099" i="14"/>
  <c r="A1100" i="14"/>
  <c r="A1101" i="14"/>
  <c r="A1102" i="14"/>
  <c r="A1103" i="14"/>
  <c r="A1104" i="14"/>
  <c r="A1105" i="14"/>
  <c r="A1106" i="14"/>
  <c r="A1107" i="14"/>
  <c r="A1108" i="14"/>
  <c r="A1109" i="14"/>
  <c r="A1110" i="14"/>
  <c r="A1111" i="14"/>
  <c r="A1112" i="14"/>
  <c r="A1113" i="14"/>
  <c r="A1114" i="14"/>
  <c r="A1115" i="14"/>
  <c r="A1116" i="14"/>
  <c r="A1117" i="14"/>
  <c r="A1118" i="14"/>
  <c r="A1119" i="14"/>
  <c r="A1120" i="14"/>
  <c r="A1121" i="14"/>
  <c r="A1122" i="14"/>
  <c r="A1123" i="14"/>
  <c r="A1124" i="14"/>
  <c r="A1125" i="14"/>
  <c r="A1126" i="14"/>
  <c r="A1127" i="14"/>
  <c r="A1128" i="14"/>
  <c r="A1129" i="14"/>
  <c r="A1130" i="14"/>
  <c r="A1131" i="14"/>
  <c r="A1132" i="14"/>
  <c r="A1133" i="14"/>
  <c r="A1134" i="14"/>
  <c r="A1135" i="14"/>
  <c r="A1136" i="14"/>
  <c r="A1137" i="14"/>
  <c r="A1138" i="14"/>
  <c r="A1139" i="14"/>
  <c r="A1140" i="14"/>
  <c r="A1141" i="14"/>
  <c r="A1142" i="14"/>
  <c r="A1143" i="14"/>
  <c r="A1144" i="14"/>
  <c r="A1145" i="14"/>
  <c r="A1146" i="14"/>
  <c r="A1147" i="14"/>
  <c r="A1148" i="14"/>
  <c r="A1149" i="14"/>
  <c r="A1150" i="14"/>
  <c r="A1151" i="14"/>
  <c r="A1152" i="14"/>
  <c r="A1153" i="14"/>
  <c r="A1154" i="14"/>
  <c r="A1155" i="14"/>
  <c r="A1156" i="14"/>
  <c r="A1157" i="14"/>
  <c r="A1158" i="14"/>
  <c r="A1159" i="14"/>
  <c r="A1160" i="14"/>
  <c r="A1161" i="14"/>
  <c r="A1162" i="14"/>
  <c r="A1163" i="14"/>
  <c r="A1164" i="14"/>
  <c r="A1165" i="14"/>
  <c r="A1166" i="14"/>
  <c r="A1167" i="14"/>
  <c r="A1168" i="14"/>
  <c r="A1169" i="14"/>
  <c r="A1170" i="14"/>
  <c r="A1171" i="14"/>
  <c r="A1172" i="14"/>
  <c r="A1173" i="14"/>
  <c r="A1174" i="14"/>
  <c r="A1175" i="14"/>
  <c r="A1176" i="14"/>
  <c r="A1177" i="14"/>
  <c r="A1178" i="14"/>
  <c r="A1179" i="14"/>
  <c r="A1180" i="14"/>
  <c r="A1181" i="14"/>
  <c r="A1182" i="14"/>
  <c r="A1183" i="14"/>
  <c r="A1184" i="14"/>
  <c r="A1185" i="14"/>
  <c r="A1186" i="14"/>
  <c r="A1187" i="14"/>
  <c r="A1188" i="14"/>
  <c r="A1189" i="14"/>
  <c r="A1190" i="14"/>
  <c r="A1191" i="14"/>
  <c r="A1192" i="14"/>
  <c r="A1193" i="14"/>
  <c r="A1194" i="14"/>
  <c r="A1195" i="14"/>
  <c r="A1196" i="14"/>
  <c r="A1197" i="14"/>
  <c r="A1198" i="14"/>
  <c r="A1199" i="14"/>
  <c r="A1200" i="14"/>
  <c r="A1201" i="14"/>
  <c r="A1202" i="14"/>
  <c r="A1203" i="14"/>
  <c r="A1204" i="14"/>
  <c r="A1205" i="14"/>
  <c r="A1206" i="14"/>
  <c r="A1207" i="14"/>
  <c r="A1208" i="14"/>
  <c r="A1209" i="14"/>
  <c r="A1210" i="14"/>
  <c r="A1211" i="14"/>
  <c r="A1212" i="14"/>
  <c r="A1213" i="14"/>
  <c r="A1214" i="14"/>
  <c r="A1215" i="14"/>
  <c r="A1216" i="14"/>
  <c r="A1217" i="14"/>
  <c r="A1218" i="14"/>
  <c r="A1219" i="14"/>
  <c r="A1220" i="14"/>
  <c r="A1221" i="14"/>
  <c r="A1222" i="14"/>
  <c r="A1223" i="14"/>
  <c r="A1224" i="14"/>
  <c r="A1225" i="14"/>
  <c r="A1226" i="14"/>
  <c r="A1227" i="14"/>
  <c r="A1228" i="14"/>
  <c r="A1229" i="14"/>
  <c r="A1230" i="14"/>
  <c r="A1231" i="14"/>
  <c r="A1232" i="14"/>
  <c r="A1233" i="14"/>
  <c r="A1234" i="14"/>
  <c r="A1235" i="14"/>
  <c r="A1236" i="14"/>
  <c r="A1237" i="14"/>
  <c r="A1238" i="14"/>
  <c r="A1239" i="14"/>
  <c r="A1240" i="14"/>
  <c r="A1241" i="14"/>
  <c r="A1242" i="14"/>
  <c r="A1243" i="14"/>
  <c r="A1244" i="14"/>
  <c r="A1245" i="14"/>
  <c r="A1246" i="14"/>
  <c r="A1247" i="14"/>
  <c r="A1248" i="14"/>
  <c r="A1249" i="14"/>
  <c r="A1250" i="14"/>
  <c r="A1251" i="14"/>
  <c r="A1252" i="14"/>
  <c r="A1253" i="14"/>
  <c r="A1254" i="14"/>
  <c r="A1255" i="14"/>
  <c r="A1256" i="14"/>
  <c r="A1257" i="14"/>
  <c r="A1258" i="14"/>
  <c r="A1259" i="14"/>
  <c r="A1260" i="14"/>
  <c r="A1261" i="14"/>
  <c r="A1262" i="14"/>
  <c r="A1263" i="14"/>
  <c r="A1264" i="14"/>
  <c r="A1265" i="14"/>
  <c r="A1266" i="14"/>
  <c r="A1267" i="14"/>
  <c r="A1268" i="14"/>
  <c r="A1269" i="14"/>
  <c r="A1270" i="14"/>
  <c r="A1271" i="14"/>
  <c r="A1272" i="14"/>
  <c r="A1273" i="14"/>
  <c r="A1274" i="14"/>
  <c r="A1275" i="14"/>
  <c r="A1276" i="14"/>
  <c r="A1277" i="14"/>
  <c r="A1278" i="14"/>
  <c r="A1279" i="14"/>
  <c r="A1280" i="14"/>
  <c r="A1281" i="14"/>
  <c r="A1282" i="14"/>
  <c r="A1283" i="14"/>
  <c r="A1284" i="14"/>
  <c r="A1285" i="14"/>
  <c r="A1286" i="14"/>
  <c r="A1287" i="14"/>
  <c r="A1288" i="14"/>
  <c r="A1289" i="14"/>
  <c r="A1290" i="14"/>
  <c r="A1291" i="14"/>
  <c r="A1292" i="14"/>
  <c r="A1293" i="14"/>
  <c r="A1294" i="14"/>
  <c r="A1295" i="14"/>
  <c r="A1296" i="14"/>
  <c r="A1297" i="14"/>
  <c r="A1298" i="14"/>
  <c r="A1299" i="14"/>
  <c r="A1300" i="14"/>
  <c r="A1301" i="14"/>
  <c r="A1302" i="14"/>
  <c r="A1303" i="14"/>
  <c r="A1304" i="14"/>
  <c r="A1305" i="14"/>
  <c r="A1306" i="14"/>
  <c r="A1307" i="14"/>
  <c r="A1308" i="14"/>
  <c r="A1309" i="14"/>
  <c r="A1310" i="14"/>
  <c r="A1311" i="14"/>
  <c r="A1312" i="14"/>
  <c r="A1313" i="14"/>
  <c r="A1314" i="14"/>
  <c r="A1315" i="14"/>
  <c r="A1316" i="14"/>
  <c r="A1317" i="14"/>
  <c r="A1318" i="14"/>
  <c r="A1319" i="14"/>
  <c r="A1320" i="14"/>
  <c r="A1321" i="14"/>
  <c r="A1322" i="14"/>
  <c r="A1323" i="14"/>
  <c r="A1324" i="14"/>
  <c r="A1325" i="14"/>
  <c r="A1326" i="14"/>
  <c r="A1327" i="14"/>
  <c r="A1328" i="14"/>
  <c r="A1329" i="14"/>
  <c r="A1330" i="14"/>
  <c r="A1331" i="14"/>
  <c r="A1332" i="14"/>
  <c r="A1333" i="14"/>
  <c r="A1334" i="14"/>
  <c r="A1335" i="14"/>
  <c r="A1336" i="14"/>
  <c r="A1337" i="14"/>
  <c r="A1338" i="14"/>
  <c r="A1339" i="14"/>
  <c r="A1340" i="14"/>
  <c r="A1341" i="14"/>
  <c r="A1342" i="14"/>
  <c r="A1343" i="14"/>
  <c r="A1344" i="14"/>
  <c r="A1345" i="14"/>
  <c r="A1346" i="14"/>
  <c r="A1347" i="14"/>
  <c r="A1348" i="14"/>
  <c r="A1349" i="14"/>
  <c r="A1350" i="14"/>
  <c r="A1351" i="14"/>
  <c r="A1352" i="14"/>
  <c r="A1353" i="14"/>
  <c r="A1354" i="14"/>
  <c r="A1355" i="14"/>
  <c r="A1356" i="14"/>
  <c r="A1357" i="14"/>
  <c r="A1358" i="14"/>
  <c r="A1359" i="14"/>
  <c r="A1360" i="14"/>
  <c r="A1361" i="14"/>
  <c r="A1362" i="14"/>
  <c r="A1363" i="14"/>
  <c r="A1364" i="14"/>
  <c r="A1365" i="14"/>
  <c r="A1366" i="14"/>
  <c r="A1367" i="14"/>
  <c r="A1368" i="14"/>
  <c r="A1369" i="14"/>
  <c r="A1370" i="14"/>
  <c r="A1371" i="14"/>
  <c r="A1372" i="14"/>
  <c r="A1373" i="14"/>
  <c r="A1374" i="14"/>
  <c r="A1375" i="14"/>
  <c r="A1376" i="14"/>
  <c r="A1377" i="14"/>
  <c r="A1378" i="14"/>
  <c r="A1379" i="14"/>
  <c r="A1380" i="14"/>
  <c r="A1381" i="14"/>
  <c r="A1382" i="14"/>
  <c r="A1383" i="14"/>
  <c r="A1384" i="14"/>
  <c r="A1385" i="14"/>
  <c r="A1386" i="14"/>
  <c r="A1387" i="14"/>
  <c r="A1388" i="14"/>
  <c r="A1389" i="14"/>
  <c r="A1390" i="14"/>
  <c r="A1391" i="14"/>
  <c r="A1392" i="14"/>
  <c r="A1393" i="14"/>
  <c r="A1394" i="14"/>
  <c r="A1395" i="14"/>
  <c r="A1396" i="14"/>
  <c r="A1397" i="14"/>
  <c r="A1398" i="14"/>
  <c r="A1399" i="14"/>
  <c r="A1400" i="14"/>
  <c r="A1401" i="14"/>
  <c r="A1402" i="14"/>
  <c r="A1403" i="14"/>
  <c r="A1404" i="14"/>
  <c r="A1405" i="14"/>
  <c r="A1406" i="14"/>
  <c r="A1407" i="14"/>
  <c r="A1408" i="14"/>
  <c r="A1409" i="14"/>
  <c r="A1410" i="14"/>
  <c r="A1411" i="14"/>
  <c r="A1412" i="14"/>
  <c r="A1413" i="14"/>
  <c r="A1414" i="14"/>
  <c r="A1415" i="14"/>
  <c r="A1416" i="14"/>
  <c r="A1417" i="14"/>
  <c r="A1418" i="14"/>
  <c r="A1419" i="14"/>
  <c r="A1420" i="14"/>
  <c r="A1421" i="14"/>
  <c r="A1422" i="14"/>
  <c r="A1423" i="14"/>
  <c r="A1424" i="14"/>
  <c r="A1425" i="14"/>
  <c r="A1426" i="14"/>
  <c r="A1427" i="14"/>
  <c r="A1428" i="14"/>
  <c r="A1429" i="14"/>
  <c r="A1430" i="14"/>
  <c r="A1431" i="14"/>
  <c r="A1432" i="14"/>
  <c r="A1433" i="14"/>
  <c r="A1434" i="14"/>
  <c r="A1435" i="14"/>
  <c r="A1436" i="14"/>
  <c r="A1437" i="14"/>
  <c r="A1438" i="14"/>
  <c r="A1439" i="14"/>
  <c r="A1440" i="14"/>
  <c r="A1441" i="14"/>
  <c r="A1442" i="14"/>
  <c r="A1443" i="14"/>
  <c r="A1444" i="14"/>
  <c r="A1445" i="14"/>
  <c r="A1446" i="14"/>
  <c r="A1447" i="14"/>
  <c r="A1448" i="14"/>
  <c r="A1449" i="14"/>
  <c r="A1450" i="14"/>
  <c r="A1451" i="14"/>
  <c r="A1452" i="14"/>
  <c r="A1453" i="14"/>
  <c r="A1454" i="14"/>
  <c r="A1455" i="14"/>
  <c r="A1456" i="14"/>
  <c r="A1457" i="14"/>
  <c r="A1458" i="14"/>
  <c r="A1459" i="14"/>
  <c r="A1460" i="14"/>
  <c r="A1461" i="14"/>
  <c r="A1462" i="14"/>
  <c r="A1463" i="14"/>
  <c r="A1464" i="14"/>
  <c r="A1465" i="14"/>
  <c r="A1466" i="14"/>
  <c r="A1467" i="14"/>
  <c r="A1468" i="14"/>
  <c r="A1469" i="14"/>
  <c r="A1470" i="14"/>
  <c r="A1471" i="14"/>
  <c r="A1472" i="14"/>
  <c r="A1473" i="14"/>
  <c r="A1474" i="14"/>
  <c r="A1475" i="14"/>
  <c r="A1476" i="14"/>
  <c r="A1477" i="14"/>
  <c r="A1478" i="14"/>
  <c r="A1479" i="14"/>
  <c r="A1480" i="14"/>
  <c r="A1481" i="14"/>
  <c r="A1482" i="14"/>
  <c r="A1483" i="14"/>
  <c r="A1484" i="14"/>
  <c r="A1485" i="14"/>
  <c r="A1486" i="14"/>
  <c r="A1487" i="14"/>
  <c r="A1488" i="14"/>
  <c r="A1489" i="14"/>
  <c r="A1490" i="14"/>
  <c r="A1491" i="14"/>
  <c r="A1492" i="14"/>
  <c r="A1493" i="14"/>
  <c r="A1494" i="14"/>
  <c r="A1495" i="14"/>
  <c r="A1496" i="14"/>
  <c r="A1497" i="14"/>
  <c r="A1498" i="14"/>
  <c r="A1499" i="14"/>
  <c r="A1500" i="14"/>
  <c r="A1501" i="14"/>
  <c r="A1502" i="14"/>
  <c r="A1503" i="14"/>
  <c r="A1504" i="14"/>
  <c r="A1505" i="14"/>
  <c r="A1506" i="14"/>
  <c r="A1507" i="14"/>
  <c r="A1508" i="14"/>
  <c r="A1509" i="14"/>
  <c r="A1510" i="14"/>
  <c r="A1511" i="14"/>
  <c r="A1512" i="14"/>
  <c r="A1513" i="14"/>
  <c r="A1514" i="14"/>
  <c r="A1515" i="14"/>
  <c r="A1516" i="14"/>
  <c r="A1517" i="14"/>
  <c r="A1518" i="14"/>
  <c r="A1519" i="14"/>
  <c r="A1520" i="14"/>
  <c r="A1521" i="14"/>
  <c r="A1522" i="14"/>
  <c r="A1523" i="14"/>
  <c r="A1524" i="14"/>
  <c r="A1525" i="14"/>
  <c r="A1526" i="14"/>
  <c r="A1527" i="14"/>
  <c r="A1528" i="14"/>
  <c r="A1529" i="14"/>
  <c r="A1530" i="14"/>
  <c r="A1531" i="14"/>
  <c r="A1532" i="14"/>
  <c r="A1533" i="14"/>
  <c r="A1534" i="14"/>
  <c r="A1535" i="14"/>
  <c r="A1536" i="14"/>
  <c r="A1537" i="14"/>
  <c r="A1538" i="14"/>
  <c r="A1539" i="14"/>
  <c r="A1540" i="14"/>
  <c r="A1541" i="14"/>
  <c r="A1542" i="14"/>
  <c r="A1543" i="14"/>
  <c r="A1544" i="14"/>
  <c r="A1545" i="14"/>
  <c r="A1546" i="14"/>
  <c r="A1547" i="14"/>
  <c r="A1548" i="14"/>
  <c r="A1549" i="14"/>
  <c r="A1550" i="14"/>
  <c r="A1551" i="14"/>
  <c r="A1552" i="14"/>
  <c r="A1553" i="14"/>
  <c r="A1554" i="14"/>
  <c r="A1555" i="14"/>
  <c r="A1556" i="14"/>
  <c r="A1557" i="14"/>
  <c r="A1558" i="14"/>
  <c r="A1559" i="14"/>
  <c r="A1560" i="14"/>
  <c r="A1561" i="14"/>
  <c r="A1562" i="14"/>
  <c r="A1563" i="14"/>
  <c r="A1564" i="14"/>
  <c r="A1565" i="14"/>
  <c r="A1566" i="14"/>
  <c r="A1567" i="14"/>
  <c r="A1568" i="14"/>
  <c r="A1569" i="14"/>
  <c r="A1570" i="14"/>
  <c r="A1571" i="14"/>
  <c r="A1572" i="14"/>
  <c r="A1573" i="14"/>
  <c r="A1574" i="14"/>
  <c r="A1575" i="14"/>
  <c r="A1576" i="14"/>
  <c r="A1577" i="14"/>
  <c r="A1578" i="14"/>
  <c r="A1579" i="14"/>
  <c r="A1580" i="14"/>
  <c r="A1581" i="14"/>
  <c r="A1582" i="14"/>
  <c r="A1583" i="14"/>
  <c r="A1584" i="14"/>
  <c r="A1585" i="14"/>
  <c r="A1586" i="14"/>
  <c r="A1587" i="14"/>
  <c r="A1588" i="14"/>
  <c r="A1589" i="14"/>
  <c r="A1590" i="14"/>
  <c r="A1591" i="14"/>
  <c r="A1592" i="14"/>
  <c r="A1593" i="14"/>
  <c r="A1594" i="14"/>
  <c r="A1595" i="14"/>
  <c r="A1596" i="14"/>
  <c r="A1597" i="14"/>
  <c r="A1598" i="14"/>
  <c r="A1599" i="14"/>
  <c r="A1600" i="14"/>
  <c r="A1601" i="14"/>
  <c r="A1602" i="14"/>
  <c r="A1603" i="14"/>
  <c r="A1604" i="14"/>
  <c r="A1605" i="14"/>
  <c r="A1606" i="14"/>
  <c r="A1607" i="14"/>
  <c r="A1608" i="14"/>
  <c r="A1609" i="14"/>
  <c r="A1610" i="14"/>
  <c r="A1611" i="14"/>
  <c r="A1612" i="14"/>
  <c r="A1613" i="14"/>
  <c r="A1614" i="14"/>
  <c r="A1615" i="14"/>
  <c r="A1616" i="14"/>
  <c r="A1617" i="14"/>
  <c r="A1618" i="14"/>
  <c r="A1619" i="14"/>
  <c r="A1620" i="14"/>
  <c r="A1621" i="14"/>
  <c r="A1622" i="14"/>
  <c r="A1623" i="14"/>
  <c r="A1624" i="14"/>
  <c r="A1625" i="14"/>
  <c r="A1626" i="14"/>
  <c r="A1627" i="14"/>
  <c r="A1628" i="14"/>
  <c r="A1629" i="14"/>
  <c r="A1630" i="14"/>
  <c r="A1631" i="14"/>
  <c r="A1632" i="14"/>
  <c r="A1633" i="14"/>
  <c r="A1634" i="14"/>
  <c r="A1635" i="14"/>
  <c r="A1636" i="14"/>
  <c r="A1637" i="14"/>
  <c r="A1638" i="14"/>
  <c r="A1639" i="14"/>
  <c r="A1640" i="14"/>
  <c r="A1641" i="14"/>
  <c r="A1642" i="14"/>
  <c r="A1643" i="14"/>
  <c r="A1644" i="14"/>
  <c r="A1645" i="14"/>
  <c r="A1646" i="14"/>
  <c r="A1647" i="14"/>
  <c r="A1648" i="14"/>
  <c r="A1649" i="14"/>
  <c r="A1650" i="14"/>
  <c r="A1651" i="14"/>
  <c r="A1652" i="14"/>
  <c r="A1653" i="14"/>
  <c r="A1654" i="14"/>
  <c r="A1655" i="14"/>
  <c r="A1656" i="14"/>
  <c r="A1657" i="14"/>
  <c r="A1658" i="14"/>
  <c r="A1659" i="14"/>
  <c r="A1660" i="14"/>
  <c r="A1661" i="14"/>
  <c r="A1662" i="14"/>
  <c r="A1663" i="14"/>
  <c r="A1664" i="14"/>
  <c r="A1665" i="14"/>
  <c r="A1666" i="14"/>
  <c r="A1667" i="14"/>
  <c r="A1668" i="14"/>
  <c r="A1669" i="14"/>
  <c r="A1670" i="14"/>
  <c r="A1671" i="14"/>
  <c r="A1672" i="14"/>
  <c r="A1673" i="14"/>
  <c r="A1674" i="14"/>
  <c r="A1675" i="14"/>
  <c r="A1676" i="14"/>
  <c r="A1677" i="14"/>
  <c r="A1678" i="14"/>
  <c r="A1679" i="14"/>
  <c r="A1680" i="14"/>
  <c r="A1681" i="14"/>
  <c r="A1682" i="14"/>
  <c r="A1683" i="14"/>
  <c r="A1684" i="14"/>
  <c r="A1685" i="14"/>
  <c r="A1686" i="14"/>
  <c r="A1687" i="14"/>
  <c r="A1688" i="14"/>
  <c r="A1689" i="14"/>
  <c r="A1690" i="14"/>
  <c r="A1691" i="14"/>
  <c r="A1692" i="14"/>
  <c r="A1693" i="14"/>
  <c r="A1694" i="14"/>
  <c r="A1695" i="14"/>
  <c r="A1696" i="14"/>
  <c r="A1697" i="14"/>
  <c r="A1698" i="14"/>
  <c r="A1699" i="14"/>
  <c r="A1700" i="14"/>
  <c r="A1701" i="14"/>
  <c r="A1702" i="14"/>
  <c r="A1703" i="14"/>
  <c r="A1704" i="14"/>
  <c r="A1705" i="14"/>
  <c r="A1706" i="14"/>
  <c r="A1707" i="14"/>
  <c r="A1708" i="14"/>
  <c r="A1709" i="14"/>
  <c r="A1710" i="14"/>
  <c r="A1711" i="14"/>
  <c r="A1712" i="14"/>
  <c r="A1713" i="14"/>
  <c r="A1714" i="14"/>
  <c r="A1715" i="14"/>
  <c r="A1716" i="14"/>
  <c r="A1717" i="14"/>
  <c r="A1718" i="14"/>
  <c r="A1719" i="14"/>
  <c r="A1720" i="14"/>
  <c r="A1721" i="14"/>
  <c r="A1722" i="14"/>
  <c r="A1723" i="14"/>
  <c r="A1724" i="14"/>
  <c r="A1725" i="14"/>
  <c r="A1726" i="14"/>
  <c r="A1727" i="14"/>
  <c r="A1728" i="14"/>
  <c r="A1729" i="14"/>
  <c r="A1730" i="14"/>
  <c r="A1731" i="14"/>
  <c r="A1732" i="14"/>
  <c r="A1733" i="14"/>
  <c r="A1734" i="14"/>
  <c r="A1735" i="14"/>
  <c r="A1736" i="14"/>
  <c r="A1737" i="14"/>
  <c r="A1738" i="14"/>
  <c r="A1739" i="14"/>
  <c r="A1740" i="14"/>
  <c r="A1741" i="14"/>
  <c r="A1742" i="14"/>
  <c r="A1743" i="14"/>
  <c r="A1744" i="14"/>
  <c r="A1745" i="14"/>
  <c r="A1746" i="14"/>
  <c r="A1747" i="14"/>
  <c r="A1748" i="14"/>
  <c r="A1749" i="14"/>
  <c r="A1750" i="14"/>
  <c r="A1751" i="14"/>
  <c r="A1752" i="14"/>
  <c r="A1753" i="14"/>
  <c r="A1754" i="14"/>
  <c r="A1755" i="14"/>
  <c r="A1756" i="14"/>
  <c r="A1757" i="14"/>
  <c r="A1758" i="14"/>
  <c r="A1759" i="14"/>
  <c r="A1760" i="14"/>
  <c r="A1761" i="14"/>
  <c r="A1762" i="14"/>
  <c r="A1763" i="14"/>
  <c r="A1764" i="14"/>
  <c r="A1765" i="14"/>
  <c r="A1766" i="14"/>
  <c r="A1767" i="14"/>
  <c r="A1768" i="14"/>
  <c r="A1769" i="14"/>
  <c r="A1770" i="14"/>
  <c r="A1771" i="14"/>
  <c r="A1772" i="14"/>
  <c r="A1773" i="14"/>
  <c r="A1774" i="14"/>
  <c r="A1775" i="14"/>
  <c r="A1776" i="14"/>
  <c r="A1777" i="14"/>
  <c r="A1778" i="14"/>
  <c r="A1779" i="14"/>
  <c r="A1780" i="14"/>
  <c r="A1781" i="14"/>
  <c r="A1782" i="14"/>
  <c r="A1783" i="14"/>
  <c r="A1784" i="14"/>
  <c r="A1785" i="14"/>
  <c r="A1786" i="14"/>
  <c r="A1787" i="14"/>
  <c r="A1788" i="14"/>
  <c r="A1789" i="14"/>
  <c r="A1790" i="14"/>
  <c r="A1791" i="14"/>
  <c r="A1792" i="14"/>
  <c r="A1793" i="14"/>
  <c r="A1794" i="14"/>
  <c r="A1795" i="14"/>
  <c r="A1796" i="14"/>
  <c r="A1797" i="14"/>
  <c r="A1798" i="14"/>
  <c r="A1799" i="14"/>
  <c r="A1800" i="14"/>
  <c r="A1801" i="14"/>
  <c r="A1802" i="14"/>
  <c r="A1803" i="14"/>
  <c r="A1804" i="14"/>
  <c r="A1805" i="14"/>
  <c r="A1806" i="14"/>
  <c r="A1807" i="14"/>
  <c r="A1808" i="14"/>
  <c r="A1809" i="14"/>
  <c r="A1810" i="14"/>
  <c r="A1811" i="14"/>
  <c r="A1812" i="14"/>
  <c r="A1813" i="14"/>
  <c r="A1814" i="14"/>
  <c r="A1815" i="14"/>
  <c r="A1816" i="14"/>
  <c r="A1817" i="14"/>
  <c r="A1818" i="14"/>
  <c r="A1819" i="14"/>
  <c r="A1820" i="14"/>
  <c r="A1821" i="14"/>
  <c r="A1822" i="14"/>
  <c r="A1823" i="14"/>
  <c r="A1824" i="14"/>
  <c r="A1825" i="14"/>
  <c r="A1826" i="14"/>
  <c r="A1827" i="14"/>
  <c r="A1828" i="14"/>
  <c r="A1829" i="14"/>
  <c r="A1830" i="14"/>
  <c r="A1831" i="14"/>
  <c r="A1832" i="14"/>
  <c r="A1833" i="14"/>
  <c r="A1834" i="14"/>
  <c r="A1835" i="14"/>
  <c r="A1836" i="14"/>
  <c r="A1837" i="14"/>
  <c r="A1838" i="14"/>
  <c r="A1839" i="14"/>
  <c r="A1840" i="14"/>
  <c r="A1841" i="14"/>
  <c r="A1842" i="14"/>
  <c r="A1843" i="14"/>
  <c r="A1844" i="14"/>
  <c r="A1845" i="14"/>
  <c r="A1846" i="14"/>
  <c r="A1847" i="14"/>
  <c r="A1848" i="14"/>
  <c r="A1849" i="14"/>
  <c r="A1850" i="14"/>
  <c r="A1851" i="14"/>
  <c r="A1852" i="14"/>
  <c r="A1853" i="14"/>
  <c r="A1854" i="14"/>
  <c r="A1855" i="14"/>
  <c r="A1856" i="14"/>
  <c r="A1857" i="14"/>
  <c r="A1858" i="14"/>
  <c r="A1859" i="14"/>
  <c r="A1860" i="14"/>
  <c r="A1861" i="14"/>
  <c r="A1862" i="14"/>
  <c r="A1863" i="14"/>
  <c r="A1864" i="14"/>
  <c r="A1865" i="14"/>
  <c r="A1866" i="14"/>
  <c r="A1867" i="14"/>
  <c r="A1868" i="14"/>
  <c r="A1869" i="14"/>
  <c r="A1870" i="14"/>
  <c r="A1871" i="14"/>
  <c r="A1872" i="14"/>
  <c r="A1873" i="14"/>
  <c r="A1874" i="14"/>
  <c r="A1875" i="14"/>
  <c r="A1876" i="14"/>
  <c r="A1877" i="14"/>
  <c r="A1878" i="14"/>
  <c r="A1879" i="14"/>
  <c r="A1880" i="14"/>
  <c r="A1881" i="14"/>
  <c r="A1882" i="14"/>
  <c r="A1883" i="14"/>
  <c r="A1884" i="14"/>
  <c r="A1885" i="14"/>
  <c r="A1886" i="14"/>
  <c r="A1887" i="14"/>
  <c r="A1888" i="14"/>
  <c r="A1889" i="14"/>
  <c r="A1890" i="14"/>
  <c r="A1891" i="14"/>
  <c r="A1892" i="14"/>
  <c r="A1893" i="14"/>
  <c r="A1894" i="14"/>
  <c r="A1895" i="14"/>
  <c r="A1896" i="14"/>
  <c r="A1897" i="14"/>
  <c r="A1898" i="14"/>
  <c r="A1899" i="14"/>
  <c r="A1900" i="14"/>
  <c r="A1901" i="14"/>
  <c r="A1902" i="14"/>
  <c r="A1903" i="14"/>
  <c r="A1904" i="14"/>
  <c r="A1905" i="14"/>
  <c r="A1906" i="14"/>
  <c r="A1907" i="14"/>
  <c r="A1908" i="14"/>
  <c r="A1909" i="14"/>
  <c r="A1910" i="14"/>
  <c r="A1911" i="14"/>
  <c r="A1912" i="14"/>
  <c r="A1913" i="14"/>
  <c r="A1914" i="14"/>
  <c r="A1915" i="14"/>
  <c r="A1916" i="14"/>
  <c r="A1917" i="14"/>
  <c r="A1918" i="14"/>
  <c r="A1919" i="14"/>
  <c r="A1920" i="14"/>
  <c r="A1921" i="14"/>
  <c r="A1922" i="14"/>
  <c r="A1923" i="14"/>
  <c r="A1924" i="14"/>
  <c r="A1925" i="14"/>
  <c r="A1926" i="14"/>
  <c r="A1927" i="14"/>
  <c r="A1928" i="14"/>
  <c r="A1929" i="14"/>
  <c r="A1930" i="14"/>
  <c r="A1931" i="14"/>
  <c r="A1932" i="14"/>
  <c r="A1933" i="14"/>
  <c r="A1934" i="14"/>
  <c r="A1935" i="14"/>
  <c r="A1936" i="14"/>
  <c r="A1937" i="14"/>
  <c r="A1938" i="14"/>
  <c r="A1939" i="14"/>
  <c r="A1940" i="14"/>
  <c r="A1941" i="14"/>
  <c r="A1942" i="14"/>
  <c r="A1943" i="14"/>
  <c r="A1944" i="14"/>
  <c r="A1945" i="14"/>
  <c r="A1946" i="14"/>
  <c r="A1947" i="14"/>
  <c r="A1948" i="14"/>
  <c r="A1949" i="14"/>
  <c r="A1950" i="14"/>
  <c r="A1951" i="14"/>
  <c r="A1952" i="14"/>
  <c r="A1953" i="14"/>
  <c r="A1954" i="14"/>
  <c r="A1955" i="14"/>
  <c r="A1956" i="14"/>
  <c r="A1957" i="14"/>
  <c r="A1958" i="14"/>
  <c r="A1959" i="14"/>
  <c r="A1960" i="14"/>
  <c r="A1961" i="14"/>
  <c r="A1962" i="14"/>
  <c r="A1963" i="14"/>
  <c r="A1964" i="14"/>
  <c r="A1965" i="14"/>
  <c r="A1966" i="14"/>
  <c r="A1967" i="14"/>
  <c r="A1968" i="14"/>
  <c r="A1969" i="14"/>
  <c r="A1970" i="14"/>
  <c r="A1971" i="14"/>
  <c r="A1972" i="14"/>
  <c r="A1973" i="14"/>
  <c r="A1974" i="14"/>
  <c r="A1975" i="14"/>
  <c r="A1976" i="14"/>
  <c r="A1977" i="14"/>
  <c r="A1978" i="14"/>
  <c r="A1979" i="14"/>
  <c r="A1980" i="14"/>
  <c r="A1981" i="14"/>
  <c r="A1982" i="14"/>
  <c r="A1983" i="14"/>
  <c r="A1984" i="14"/>
  <c r="A1985" i="14"/>
  <c r="A1986" i="14"/>
  <c r="A1987" i="14"/>
  <c r="A1988" i="14"/>
  <c r="A1989" i="14"/>
  <c r="A1990" i="14"/>
  <c r="A1991" i="14"/>
  <c r="A1992" i="14"/>
  <c r="A1993" i="14"/>
  <c r="A1994" i="14"/>
  <c r="A1995" i="14"/>
  <c r="A1996" i="14"/>
  <c r="A1997" i="14"/>
  <c r="A1998" i="14"/>
  <c r="A1999" i="14"/>
  <c r="A2000" i="14"/>
  <c r="A2001" i="14"/>
  <c r="A2002" i="14"/>
  <c r="A2003" i="14"/>
  <c r="A2004" i="14"/>
  <c r="A2005" i="14"/>
  <c r="A2006" i="14"/>
  <c r="A2007" i="14"/>
  <c r="A2008" i="14"/>
  <c r="A2009" i="14"/>
  <c r="A2010" i="14"/>
  <c r="A2011" i="14"/>
  <c r="A2012" i="14"/>
  <c r="A2013" i="14"/>
  <c r="A2014" i="14"/>
  <c r="A2015" i="14"/>
  <c r="A2016" i="14"/>
  <c r="A2017" i="14"/>
  <c r="A2018" i="14"/>
  <c r="A2019" i="14"/>
  <c r="A2020" i="14"/>
  <c r="A2021" i="14"/>
  <c r="A2022" i="14"/>
  <c r="A2023" i="14"/>
  <c r="A2024" i="14"/>
  <c r="A2025" i="14"/>
  <c r="A2026" i="14"/>
  <c r="A2027" i="14"/>
  <c r="A2028" i="14"/>
  <c r="A2029" i="14"/>
  <c r="A2030" i="14"/>
  <c r="A2031" i="14"/>
  <c r="A2032" i="14"/>
  <c r="A2033" i="14"/>
  <c r="A2034" i="14"/>
  <c r="A2035" i="14"/>
  <c r="A2036" i="14"/>
  <c r="A2037" i="14"/>
  <c r="A2038" i="14"/>
  <c r="A2039" i="14"/>
  <c r="A2040" i="14"/>
  <c r="A2041" i="14"/>
  <c r="A2042" i="14"/>
  <c r="A2043" i="14"/>
  <c r="A2044" i="14"/>
  <c r="A2045" i="14"/>
  <c r="A2046" i="14"/>
  <c r="A2047" i="14"/>
  <c r="A2048" i="14"/>
  <c r="A2049" i="14"/>
  <c r="A2050" i="14"/>
  <c r="A2051" i="14"/>
  <c r="A2052" i="14"/>
  <c r="A2053" i="14"/>
  <c r="A2054" i="14"/>
  <c r="A2055" i="14"/>
  <c r="A2056" i="14"/>
  <c r="A2057" i="14"/>
  <c r="A2058" i="14"/>
  <c r="A2059" i="14"/>
  <c r="A2060" i="14"/>
  <c r="A2061" i="14"/>
  <c r="A2062" i="14"/>
  <c r="A2063" i="14"/>
  <c r="A2064" i="14"/>
  <c r="A2065" i="14"/>
  <c r="A2066" i="14"/>
  <c r="A2067" i="14"/>
  <c r="A2068" i="14"/>
  <c r="A2069" i="14"/>
  <c r="A2070" i="14"/>
  <c r="A2071" i="14"/>
  <c r="A2072" i="14"/>
  <c r="A2073" i="14"/>
  <c r="A2074" i="14"/>
  <c r="A2075" i="14"/>
  <c r="A2076" i="14"/>
  <c r="A2077" i="14"/>
  <c r="A2078" i="14"/>
  <c r="A2079" i="14"/>
  <c r="A2080" i="14"/>
  <c r="A2081" i="14"/>
  <c r="A2082" i="14"/>
  <c r="A2083" i="14"/>
  <c r="A2084" i="14"/>
  <c r="A2085" i="14"/>
  <c r="A2086" i="14"/>
  <c r="A2087" i="14"/>
  <c r="A2088" i="14"/>
  <c r="A2089" i="14"/>
  <c r="A2090" i="14"/>
  <c r="A2091" i="14"/>
  <c r="A2092" i="14"/>
  <c r="A2093" i="14"/>
  <c r="A2094" i="14"/>
  <c r="A2095" i="14"/>
  <c r="A2096" i="14"/>
  <c r="A2097" i="14"/>
  <c r="A2098" i="14"/>
  <c r="A2099" i="14"/>
  <c r="A2100" i="14"/>
  <c r="A2101" i="14"/>
  <c r="A2102" i="14"/>
  <c r="A2103" i="14"/>
  <c r="A2104" i="14"/>
  <c r="A2105" i="14"/>
  <c r="A2106" i="14"/>
  <c r="A2107" i="14"/>
  <c r="A2108" i="14"/>
  <c r="A2109" i="14"/>
  <c r="A2110" i="14"/>
  <c r="A2111" i="14"/>
  <c r="A2112" i="14"/>
  <c r="A2113" i="14"/>
  <c r="A2114" i="14"/>
  <c r="A2115" i="14"/>
  <c r="A2116" i="14"/>
  <c r="A2117" i="14"/>
  <c r="A2118" i="14"/>
  <c r="A2119" i="14"/>
  <c r="A2120" i="14"/>
  <c r="A2121" i="14"/>
  <c r="A2122" i="14"/>
  <c r="A2123" i="14"/>
  <c r="A2124" i="14"/>
  <c r="A2125" i="14"/>
  <c r="A2126" i="14"/>
  <c r="A2127" i="14"/>
  <c r="A2128" i="14"/>
  <c r="A2129" i="14"/>
  <c r="A2130" i="14"/>
  <c r="A2131" i="14"/>
  <c r="A2132" i="14"/>
  <c r="A2133" i="14"/>
  <c r="A2134" i="14"/>
  <c r="A2135" i="14"/>
  <c r="A2136" i="14"/>
  <c r="A2137" i="14"/>
  <c r="A2138" i="14"/>
  <c r="A2139" i="14"/>
  <c r="A2140" i="14"/>
  <c r="A2141" i="14"/>
  <c r="A2142" i="14"/>
  <c r="A2143" i="14"/>
  <c r="A2144" i="14"/>
  <c r="A2145" i="14"/>
  <c r="A2146" i="14"/>
  <c r="A2147" i="14"/>
  <c r="A2148" i="14"/>
  <c r="A2149" i="14"/>
  <c r="A2150" i="14"/>
  <c r="A2151" i="14"/>
  <c r="A2152" i="14"/>
  <c r="A2153" i="14"/>
  <c r="A2154" i="14"/>
  <c r="A2155" i="14"/>
  <c r="A2156" i="14"/>
  <c r="A2157" i="14"/>
  <c r="A2158" i="14"/>
  <c r="A2159" i="14"/>
  <c r="A2160" i="14"/>
  <c r="A2161" i="14"/>
  <c r="A2162" i="14"/>
  <c r="A2163" i="14"/>
  <c r="A2164" i="14"/>
  <c r="A2165" i="14"/>
  <c r="A2166" i="14"/>
  <c r="A2167" i="14"/>
  <c r="A2168" i="14"/>
  <c r="A2169" i="14"/>
  <c r="A2170" i="14"/>
  <c r="A2171" i="14"/>
  <c r="A2172" i="14"/>
  <c r="A2173" i="14"/>
  <c r="A2174" i="14"/>
  <c r="A2175" i="14"/>
  <c r="A2176" i="14"/>
  <c r="A2177" i="14"/>
  <c r="A2178" i="14"/>
  <c r="A2179" i="14"/>
  <c r="A2180" i="14"/>
  <c r="A2181" i="14"/>
  <c r="A2182" i="14"/>
  <c r="A2183" i="14"/>
  <c r="A2184" i="14"/>
  <c r="A2185" i="14"/>
  <c r="A2186" i="14"/>
  <c r="A2187" i="14"/>
  <c r="A2188" i="14"/>
  <c r="A2189" i="14"/>
  <c r="A2190" i="14"/>
  <c r="A2191" i="14"/>
  <c r="A2192" i="14"/>
  <c r="A2193" i="14"/>
  <c r="A2194" i="14"/>
  <c r="A2195" i="14"/>
  <c r="A2196" i="14"/>
  <c r="A2197" i="14"/>
  <c r="A2198" i="14"/>
  <c r="A2199" i="14"/>
  <c r="A2200" i="14"/>
  <c r="A2201" i="14"/>
  <c r="A2202" i="14"/>
  <c r="A2203" i="14"/>
  <c r="A2204" i="14"/>
  <c r="A2205" i="14"/>
  <c r="A2206" i="14"/>
  <c r="A2207" i="14"/>
  <c r="A2208" i="14"/>
  <c r="A2209" i="14"/>
  <c r="A2210" i="14"/>
  <c r="A2211" i="14"/>
  <c r="A2212" i="14"/>
  <c r="A2213" i="14"/>
  <c r="A2214" i="14"/>
  <c r="A2215" i="14"/>
  <c r="A2216" i="14"/>
  <c r="A2217" i="14"/>
  <c r="A2218" i="14"/>
  <c r="A2219" i="14"/>
  <c r="A2220" i="14"/>
  <c r="A2221" i="14"/>
  <c r="A2222" i="14"/>
  <c r="A2223" i="14"/>
  <c r="A2224" i="14"/>
  <c r="A2225" i="14"/>
  <c r="A2226" i="14"/>
  <c r="A2227" i="14"/>
  <c r="A2228" i="14"/>
  <c r="A2229" i="14"/>
  <c r="A2230" i="14"/>
  <c r="A2231" i="14"/>
  <c r="A2232" i="14"/>
  <c r="A2233" i="14"/>
  <c r="A2234" i="14"/>
  <c r="A2235" i="14"/>
  <c r="A2236" i="14"/>
  <c r="A2237" i="14"/>
  <c r="A2238" i="14"/>
  <c r="A2239" i="14"/>
  <c r="A2240" i="14"/>
  <c r="A2241" i="14"/>
  <c r="A2242" i="14"/>
  <c r="A2243" i="14"/>
  <c r="A2244" i="14"/>
  <c r="A2245" i="14"/>
  <c r="A2246" i="14"/>
  <c r="A2247" i="14"/>
  <c r="A2248" i="14"/>
  <c r="A2249" i="14"/>
  <c r="A2250" i="14"/>
  <c r="A2251" i="14"/>
  <c r="A2252" i="14"/>
  <c r="A2253" i="14"/>
  <c r="A2254" i="14"/>
  <c r="A2255" i="14"/>
  <c r="A2256" i="14"/>
  <c r="A2257" i="14"/>
  <c r="A2258" i="14"/>
  <c r="A2259" i="14"/>
  <c r="A2260" i="14"/>
  <c r="A2261" i="14"/>
  <c r="A2262" i="14"/>
  <c r="A2263" i="14"/>
  <c r="A2264" i="14"/>
  <c r="A2265" i="14"/>
  <c r="A2266" i="14"/>
  <c r="A2267" i="14"/>
  <c r="A2268" i="14"/>
  <c r="A2269" i="14"/>
  <c r="A2270" i="14"/>
  <c r="A2271" i="14"/>
  <c r="A2272" i="14"/>
  <c r="A2273" i="14"/>
  <c r="A2274" i="14"/>
  <c r="A2275" i="14"/>
  <c r="A2276" i="14"/>
  <c r="A2277" i="14"/>
  <c r="A2278" i="14"/>
  <c r="A2279" i="14"/>
  <c r="A2280" i="14"/>
  <c r="A2281" i="14"/>
  <c r="A2282" i="14"/>
  <c r="A2283" i="14"/>
  <c r="A2284" i="14"/>
  <c r="A2285" i="14"/>
  <c r="A2286" i="14"/>
  <c r="A2287" i="14"/>
  <c r="A2288" i="14"/>
  <c r="A2289" i="14"/>
  <c r="A2290" i="14"/>
  <c r="A2291" i="14"/>
  <c r="A2292" i="14"/>
  <c r="A2293" i="14"/>
  <c r="A2294" i="14"/>
  <c r="A2295" i="14"/>
  <c r="A2296" i="14"/>
  <c r="A2297" i="14"/>
  <c r="A2298" i="14"/>
  <c r="A2299" i="14"/>
  <c r="A2300" i="14"/>
  <c r="A2301" i="14"/>
  <c r="A2302" i="14"/>
  <c r="A2303" i="14"/>
  <c r="A2304" i="14"/>
  <c r="A2305" i="14"/>
  <c r="A2306" i="14"/>
  <c r="A2307" i="14"/>
  <c r="A2308" i="14"/>
  <c r="A2309" i="14"/>
  <c r="A2310" i="14"/>
  <c r="A2311" i="14"/>
  <c r="A2312" i="14"/>
  <c r="A2313" i="14"/>
  <c r="A2314" i="14"/>
  <c r="A2315" i="14"/>
  <c r="A2316" i="14"/>
  <c r="A2317" i="14"/>
  <c r="A2318" i="14"/>
  <c r="A2319" i="14"/>
  <c r="A2320" i="14"/>
  <c r="A2321" i="14"/>
  <c r="A2322" i="14"/>
  <c r="A2323" i="14"/>
  <c r="A2324" i="14"/>
  <c r="A2325" i="14"/>
  <c r="A2326" i="14"/>
  <c r="A2327" i="14"/>
  <c r="A2328" i="14"/>
  <c r="A2329" i="14"/>
  <c r="A2330" i="14"/>
  <c r="A2331" i="14"/>
  <c r="A2332" i="14"/>
  <c r="A2333" i="14"/>
  <c r="A2334" i="14"/>
  <c r="A2335" i="14"/>
  <c r="A2336" i="14"/>
  <c r="A2337" i="14"/>
  <c r="A2338" i="14"/>
  <c r="A2339" i="14"/>
  <c r="A2340" i="14"/>
  <c r="A2341" i="14"/>
  <c r="A2342" i="14"/>
  <c r="A2343" i="14"/>
  <c r="A2344" i="14"/>
  <c r="A2345" i="14"/>
  <c r="A2346" i="14"/>
  <c r="A2347" i="14"/>
  <c r="A2348" i="14"/>
  <c r="A2349" i="14"/>
  <c r="A2350" i="14"/>
  <c r="A2351" i="14"/>
  <c r="A2352" i="14"/>
  <c r="A2353" i="14"/>
  <c r="A2354" i="14"/>
  <c r="A2355" i="14"/>
  <c r="A2356" i="14"/>
  <c r="A2357" i="14"/>
  <c r="A2358" i="14"/>
  <c r="A2359" i="14"/>
  <c r="A2360" i="14"/>
  <c r="A2361" i="14"/>
  <c r="A2362" i="14"/>
  <c r="A2363" i="14"/>
  <c r="A2364" i="14"/>
  <c r="A2365" i="14"/>
  <c r="A2366" i="14"/>
  <c r="A2367" i="14"/>
  <c r="A2368" i="14"/>
  <c r="A2369" i="14"/>
  <c r="A2370" i="14"/>
  <c r="A2371" i="14"/>
  <c r="A2372" i="14"/>
  <c r="A2373" i="14"/>
  <c r="A2374" i="14"/>
  <c r="A2375" i="14"/>
  <c r="A2376" i="14"/>
  <c r="A2377" i="14"/>
  <c r="A2378" i="14"/>
  <c r="A2379" i="14"/>
  <c r="A2380" i="14"/>
  <c r="A2381" i="14"/>
  <c r="A2382" i="14"/>
  <c r="A2383" i="14"/>
  <c r="A2384" i="14"/>
  <c r="A2385" i="14"/>
  <c r="A2386" i="14"/>
  <c r="A2387" i="14"/>
  <c r="A2388" i="14"/>
  <c r="A2389" i="14"/>
  <c r="A2390" i="14"/>
  <c r="A2391" i="14"/>
  <c r="A2392" i="14"/>
  <c r="A2393" i="14"/>
  <c r="A2394" i="14"/>
  <c r="A2395" i="14"/>
  <c r="A2396" i="14"/>
  <c r="A2397" i="14"/>
  <c r="A2398" i="14"/>
  <c r="A2399" i="14"/>
  <c r="A2400" i="14"/>
  <c r="A2401" i="14"/>
  <c r="A2402" i="14"/>
  <c r="A2403" i="14"/>
  <c r="A2404" i="14"/>
  <c r="A2405" i="14"/>
  <c r="A2406" i="14"/>
  <c r="A2407" i="14"/>
  <c r="A2408" i="14"/>
  <c r="A2409" i="14"/>
  <c r="A2410" i="14"/>
  <c r="A2411" i="14"/>
  <c r="A2412" i="14"/>
  <c r="A2413" i="14"/>
  <c r="A2414" i="14"/>
  <c r="A2415" i="14"/>
  <c r="A2416" i="14"/>
  <c r="A2417" i="14"/>
  <c r="A2418" i="14"/>
  <c r="A2419" i="14"/>
  <c r="A2420" i="14"/>
  <c r="A2421" i="14"/>
  <c r="A2422" i="14"/>
  <c r="A2423" i="14"/>
  <c r="A2424" i="14"/>
  <c r="A2425" i="14"/>
  <c r="A2426" i="14"/>
  <c r="A2427" i="14"/>
  <c r="A2428" i="14"/>
  <c r="A2429" i="14"/>
  <c r="A2430" i="14"/>
  <c r="A2431" i="14"/>
  <c r="A2432" i="14"/>
  <c r="A2433" i="14"/>
  <c r="A2434" i="14"/>
  <c r="A2435" i="14"/>
  <c r="A2436" i="14"/>
  <c r="A2437" i="14"/>
  <c r="A2438" i="14"/>
  <c r="A2439" i="14"/>
  <c r="A2440" i="14"/>
  <c r="A2441" i="14"/>
  <c r="A2442" i="14"/>
  <c r="A2443" i="14"/>
  <c r="A2444" i="14"/>
  <c r="A2445" i="14"/>
  <c r="A2446" i="14"/>
  <c r="A2447" i="14"/>
  <c r="A2448" i="14"/>
  <c r="A2449" i="14"/>
  <c r="A2450" i="14"/>
  <c r="A2451" i="14"/>
  <c r="A2452" i="14"/>
  <c r="A2453" i="14"/>
  <c r="A2454" i="14"/>
  <c r="A2455" i="14"/>
  <c r="A2456" i="14"/>
  <c r="A2457" i="14"/>
  <c r="A2458" i="14"/>
  <c r="A2459" i="14"/>
  <c r="A2460" i="14"/>
  <c r="A2461" i="14"/>
  <c r="A2462" i="14"/>
  <c r="A2463" i="14"/>
  <c r="A2464" i="14"/>
  <c r="A2465" i="14"/>
  <c r="A2466" i="14"/>
  <c r="A2467" i="14"/>
  <c r="A2468" i="14"/>
  <c r="A2469" i="14"/>
  <c r="A2470" i="14"/>
  <c r="A2471" i="14"/>
  <c r="A2472" i="14"/>
  <c r="A2473" i="14"/>
  <c r="A2474" i="14"/>
  <c r="A2475" i="14"/>
  <c r="A2476" i="14"/>
  <c r="A2477" i="14"/>
  <c r="A2478" i="14"/>
  <c r="A2479" i="14"/>
  <c r="A2480" i="14"/>
  <c r="A2481" i="14"/>
  <c r="A2482" i="14"/>
  <c r="A2483" i="14"/>
  <c r="A2484" i="14"/>
  <c r="A2485" i="14"/>
  <c r="A2486" i="14"/>
  <c r="A2487" i="14"/>
  <c r="A2488" i="14"/>
  <c r="A2489" i="14"/>
  <c r="A2490" i="14"/>
  <c r="A2491" i="14"/>
  <c r="A2492" i="14"/>
  <c r="A2493" i="14"/>
  <c r="A2494" i="14"/>
  <c r="A2495" i="14"/>
  <c r="A2496" i="14"/>
  <c r="A2497" i="14"/>
  <c r="A2498" i="14"/>
  <c r="A2499" i="14"/>
  <c r="A2500" i="14"/>
  <c r="A2501" i="14"/>
  <c r="A2502" i="14"/>
  <c r="A2503" i="14"/>
  <c r="A2504" i="14"/>
  <c r="A2505" i="14"/>
  <c r="A2506" i="14"/>
  <c r="A2507" i="14"/>
  <c r="A2508" i="14"/>
  <c r="A2509" i="14"/>
  <c r="A2510" i="14"/>
  <c r="A2511" i="14"/>
  <c r="A2512" i="14"/>
  <c r="A2513" i="14"/>
  <c r="A2514" i="14"/>
  <c r="A2515" i="14"/>
  <c r="A2516" i="14"/>
  <c r="A2517" i="14"/>
  <c r="A2518" i="14"/>
  <c r="A2519" i="14"/>
  <c r="A2520" i="14"/>
  <c r="A2521" i="14"/>
  <c r="A2522" i="14"/>
  <c r="A2523" i="14"/>
  <c r="A2524" i="14"/>
  <c r="A2525" i="14"/>
  <c r="A2526" i="14"/>
  <c r="A2527" i="14"/>
  <c r="A2528" i="14"/>
  <c r="A2529" i="14"/>
  <c r="A2530" i="14"/>
  <c r="A2531" i="14"/>
  <c r="A2532" i="14"/>
  <c r="A2533" i="14"/>
  <c r="A2534" i="14"/>
  <c r="A2535" i="14"/>
  <c r="A2536" i="14"/>
  <c r="A2537" i="14"/>
  <c r="A2538" i="14"/>
  <c r="A2539" i="14"/>
  <c r="A2540" i="14"/>
  <c r="A2541" i="14"/>
  <c r="A2542" i="14"/>
  <c r="A2543" i="14"/>
  <c r="A2544" i="14"/>
  <c r="A2545" i="14"/>
  <c r="A2546" i="14"/>
  <c r="A2547" i="14"/>
  <c r="A2548" i="14"/>
  <c r="A2549" i="14"/>
  <c r="A2550" i="14"/>
  <c r="A2551" i="14"/>
  <c r="A2552" i="14"/>
  <c r="A2553" i="14"/>
  <c r="A2554" i="14"/>
  <c r="A2555" i="14"/>
  <c r="A2556" i="14"/>
  <c r="A2557" i="14"/>
  <c r="A2558" i="14"/>
  <c r="A2559" i="14"/>
  <c r="A2560" i="14"/>
  <c r="A2561" i="14"/>
  <c r="A2562" i="14"/>
  <c r="A2563" i="14"/>
  <c r="A2564" i="14"/>
  <c r="A2565" i="14"/>
  <c r="A2566" i="14"/>
  <c r="A2567" i="14"/>
  <c r="A2568" i="14"/>
  <c r="A2569" i="14"/>
  <c r="A2570" i="14"/>
  <c r="A2571" i="14"/>
  <c r="A2572" i="14"/>
  <c r="A2573" i="14"/>
  <c r="A2574" i="14"/>
  <c r="A2575" i="14"/>
  <c r="A2576" i="14"/>
  <c r="A2577" i="14"/>
  <c r="A2578" i="14"/>
  <c r="A2579" i="14"/>
  <c r="A2580" i="14"/>
  <c r="A2581" i="14"/>
  <c r="A2582" i="14"/>
  <c r="A2583" i="14"/>
  <c r="A2584" i="14"/>
  <c r="A2585" i="14"/>
  <c r="A2586" i="14"/>
  <c r="A2587" i="14"/>
  <c r="A2588" i="14"/>
  <c r="A2589" i="14"/>
  <c r="A2590" i="14"/>
  <c r="A2591" i="14"/>
  <c r="A2592" i="14"/>
  <c r="A2593" i="14"/>
  <c r="A2594" i="14"/>
  <c r="A2595" i="14"/>
  <c r="A2596" i="14"/>
  <c r="A2597" i="14"/>
  <c r="A2598" i="14"/>
  <c r="A2599" i="14"/>
  <c r="A2600" i="14"/>
  <c r="A2601" i="14"/>
  <c r="A2602" i="14"/>
  <c r="A2603" i="14"/>
  <c r="A2604" i="14"/>
  <c r="A2605" i="14"/>
  <c r="A2606" i="14"/>
  <c r="A2607" i="14"/>
  <c r="A2608" i="14"/>
  <c r="A2609" i="14"/>
  <c r="A2610" i="14"/>
  <c r="A2611" i="14"/>
  <c r="A2612" i="14"/>
  <c r="A2613" i="14"/>
  <c r="A2614" i="14"/>
  <c r="A2615" i="14"/>
  <c r="A2616" i="14"/>
  <c r="A2617" i="14"/>
  <c r="A2618" i="14"/>
  <c r="A2619" i="14"/>
  <c r="A2620" i="14"/>
  <c r="A2621" i="14"/>
  <c r="A2622" i="14"/>
  <c r="A2623" i="14"/>
  <c r="A2624" i="14"/>
  <c r="A2625" i="14"/>
  <c r="A2626" i="14"/>
  <c r="A2627" i="14"/>
  <c r="A2628" i="14"/>
  <c r="A2629" i="14"/>
  <c r="A2630" i="14"/>
  <c r="A2631" i="14"/>
  <c r="A2632" i="14"/>
  <c r="A2633" i="14"/>
  <c r="A2634" i="14"/>
  <c r="A2635" i="14"/>
  <c r="A2636" i="14"/>
  <c r="A2637" i="14"/>
  <c r="A2638" i="14"/>
  <c r="A2639" i="14"/>
  <c r="A2640" i="14"/>
  <c r="A2641" i="14"/>
  <c r="A2642" i="14"/>
  <c r="A2643" i="14"/>
  <c r="A2644" i="14"/>
  <c r="A2645" i="14"/>
  <c r="A2646" i="14"/>
  <c r="A2647" i="14"/>
  <c r="A2648" i="14"/>
  <c r="A2649" i="14"/>
  <c r="A2650" i="14"/>
  <c r="A2651" i="14"/>
  <c r="A2652" i="14"/>
  <c r="A2653" i="14"/>
  <c r="A2654" i="14"/>
  <c r="A2655" i="14"/>
  <c r="A2656" i="14"/>
  <c r="A2657" i="14"/>
  <c r="A2658" i="14"/>
  <c r="A2659" i="14"/>
  <c r="A2660" i="14"/>
  <c r="A2661" i="14"/>
  <c r="A2662" i="14"/>
  <c r="A2663" i="14"/>
  <c r="A2664" i="14"/>
  <c r="A2665" i="14"/>
  <c r="A2666" i="14"/>
  <c r="A2667" i="14"/>
  <c r="A2668" i="14"/>
  <c r="A2669" i="14"/>
  <c r="A2670" i="14"/>
  <c r="A2671" i="14"/>
  <c r="A2672" i="14"/>
  <c r="A2673" i="14"/>
  <c r="A2674" i="14"/>
  <c r="A2675" i="14"/>
  <c r="A2676" i="14"/>
  <c r="A2677" i="14"/>
  <c r="A2678" i="14"/>
  <c r="A2679" i="14"/>
  <c r="A2680" i="14"/>
  <c r="A2681" i="14"/>
  <c r="A2682" i="14"/>
  <c r="A2683" i="14"/>
  <c r="A2684" i="14"/>
  <c r="A2685" i="14"/>
  <c r="A2686" i="14"/>
  <c r="A2687" i="14"/>
  <c r="A2688" i="14"/>
  <c r="A2689" i="14"/>
  <c r="A2690" i="14"/>
  <c r="A2691" i="14"/>
  <c r="A2692" i="14"/>
  <c r="A2693" i="14"/>
  <c r="A2694" i="14"/>
  <c r="A2695" i="14"/>
  <c r="A2696" i="14"/>
  <c r="A2697" i="14"/>
  <c r="A2698" i="14"/>
  <c r="A2699" i="14"/>
  <c r="A2700" i="14"/>
  <c r="A2701" i="14"/>
  <c r="A2702" i="14"/>
  <c r="A2703" i="14"/>
  <c r="A2704" i="14"/>
  <c r="A2705" i="14"/>
  <c r="A2706" i="14"/>
  <c r="A2707" i="14"/>
  <c r="A2708" i="14"/>
  <c r="A2709" i="14"/>
  <c r="A2710" i="14"/>
  <c r="A2711" i="14"/>
  <c r="A2712" i="14"/>
  <c r="A2713" i="14"/>
  <c r="A2714" i="14"/>
  <c r="A2715" i="14"/>
  <c r="A2716" i="14"/>
  <c r="A2717" i="14"/>
  <c r="A2718" i="14"/>
  <c r="A2719" i="14"/>
  <c r="A2720" i="14"/>
  <c r="A2721" i="14"/>
  <c r="A2722" i="14"/>
  <c r="A2723" i="14"/>
  <c r="A2724" i="14"/>
  <c r="A2725" i="14"/>
  <c r="A2726" i="14"/>
  <c r="A2727" i="14"/>
  <c r="A2728" i="14"/>
  <c r="A2729" i="14"/>
  <c r="A2730" i="14"/>
  <c r="A2731" i="14"/>
  <c r="A2732" i="14"/>
  <c r="A2733" i="14"/>
  <c r="A2734" i="14"/>
  <c r="A2735" i="14"/>
  <c r="A2736" i="14"/>
  <c r="A2737" i="14"/>
  <c r="A2738" i="14"/>
  <c r="A2739" i="14"/>
  <c r="A2740" i="14"/>
  <c r="A2741" i="14"/>
  <c r="A2742" i="14"/>
  <c r="A2743" i="14"/>
  <c r="A2744" i="14"/>
  <c r="A2745" i="14"/>
  <c r="A2746" i="14"/>
  <c r="A2747" i="14"/>
  <c r="A2748" i="14"/>
  <c r="A2749" i="14"/>
  <c r="A2750" i="14"/>
  <c r="A2751" i="14"/>
  <c r="A2752" i="14"/>
  <c r="A2753" i="14"/>
  <c r="A2754" i="14"/>
  <c r="A2755" i="14"/>
  <c r="A2756" i="14"/>
  <c r="A2757" i="14"/>
  <c r="A2758" i="14"/>
  <c r="A2759" i="14"/>
  <c r="A2760" i="14"/>
  <c r="A2761" i="14"/>
  <c r="A2762" i="14"/>
  <c r="A2763" i="14"/>
  <c r="A2764" i="14"/>
  <c r="A2765" i="14"/>
  <c r="A2766" i="14"/>
  <c r="A2767" i="14"/>
  <c r="A2768" i="14"/>
  <c r="A2769" i="14"/>
  <c r="A2770" i="14"/>
  <c r="A2771" i="14"/>
  <c r="A2772" i="14"/>
  <c r="A2773" i="14"/>
  <c r="A2774" i="14"/>
  <c r="A2775" i="14"/>
  <c r="A2776" i="14"/>
  <c r="A2777" i="14"/>
  <c r="A2778" i="14"/>
  <c r="A2779" i="14"/>
  <c r="A2780" i="14"/>
  <c r="A2781" i="14"/>
  <c r="A2782" i="14"/>
  <c r="A2783" i="14"/>
  <c r="A2784" i="14"/>
  <c r="A2785" i="14"/>
  <c r="A2786" i="14"/>
  <c r="A2787" i="14"/>
  <c r="A2788" i="14"/>
  <c r="A2789" i="14"/>
  <c r="A2790" i="14"/>
  <c r="A2791" i="14"/>
  <c r="A2792" i="14"/>
  <c r="A2793" i="14"/>
  <c r="A2794" i="14"/>
  <c r="A2795" i="14"/>
  <c r="A2796" i="14"/>
  <c r="A2797" i="14"/>
  <c r="A2798" i="14"/>
  <c r="A2799" i="14"/>
  <c r="A2800" i="14"/>
  <c r="A2801" i="14"/>
  <c r="A2802" i="14"/>
  <c r="A2803" i="14"/>
  <c r="A2804" i="14"/>
  <c r="A2805" i="14"/>
  <c r="A2806" i="14"/>
  <c r="A2807" i="14"/>
  <c r="A2808" i="14"/>
  <c r="A2809" i="14"/>
  <c r="A2810" i="14"/>
  <c r="A2811" i="14"/>
  <c r="A2812" i="14"/>
  <c r="A2813" i="14"/>
  <c r="A2814" i="14"/>
  <c r="A2815" i="14"/>
  <c r="A2816" i="14"/>
  <c r="A2817" i="14"/>
  <c r="A2818" i="14"/>
  <c r="A2819" i="14"/>
  <c r="A2820" i="14"/>
  <c r="A2821" i="14"/>
  <c r="A2822" i="14"/>
  <c r="A2823" i="14"/>
  <c r="A2824" i="14"/>
  <c r="A2825" i="14"/>
  <c r="A2826" i="14"/>
  <c r="A2827" i="14"/>
  <c r="A2828" i="14"/>
  <c r="A2829" i="14"/>
  <c r="A2830" i="14"/>
  <c r="A2831" i="14"/>
  <c r="A2832" i="14"/>
  <c r="A2833" i="14"/>
  <c r="A2834" i="14"/>
  <c r="A2835" i="14"/>
  <c r="A2836" i="14"/>
  <c r="A2837" i="14"/>
  <c r="A2838" i="14"/>
  <c r="A2839" i="14"/>
  <c r="A2840" i="14"/>
  <c r="A2841" i="14"/>
  <c r="A2842" i="14"/>
  <c r="A2843" i="14"/>
  <c r="A2844" i="14"/>
  <c r="A2845" i="14"/>
  <c r="A2846" i="14"/>
  <c r="A2847" i="14"/>
  <c r="A2848" i="14"/>
  <c r="A2849" i="14"/>
  <c r="A2850" i="14"/>
  <c r="A2851" i="14"/>
  <c r="A2852" i="14"/>
  <c r="A2853" i="14"/>
  <c r="A2854" i="14"/>
  <c r="A2855" i="14"/>
  <c r="A2856" i="14"/>
  <c r="A2857" i="14"/>
  <c r="A2858" i="14"/>
  <c r="A2859" i="14"/>
  <c r="A2860" i="14"/>
  <c r="A2861" i="14"/>
  <c r="A2862" i="14"/>
  <c r="A2863" i="14"/>
  <c r="A2864" i="14"/>
  <c r="A2865" i="14"/>
  <c r="A2866" i="14"/>
  <c r="A2867" i="14"/>
  <c r="A2868" i="14"/>
  <c r="A2869" i="14"/>
  <c r="A2870" i="14"/>
  <c r="A2871" i="14"/>
  <c r="A2872" i="14"/>
  <c r="A2873" i="14"/>
  <c r="A2874" i="14"/>
  <c r="A2875" i="14"/>
  <c r="A2876" i="14"/>
  <c r="A2877" i="14"/>
  <c r="A2878" i="14"/>
  <c r="A2879" i="14"/>
  <c r="A2880" i="14"/>
  <c r="A2881" i="14"/>
  <c r="A2882" i="14"/>
  <c r="A2883" i="14"/>
  <c r="A2884" i="14"/>
  <c r="A2885" i="14"/>
  <c r="A2886" i="14"/>
  <c r="A2887" i="14"/>
  <c r="A2888" i="14"/>
  <c r="A2889" i="14"/>
  <c r="A2890" i="14"/>
  <c r="A2891" i="14"/>
  <c r="A2892" i="14"/>
  <c r="A2893" i="14"/>
  <c r="A2894" i="14"/>
  <c r="A2895" i="14"/>
  <c r="A2896" i="14"/>
  <c r="A2897" i="14"/>
  <c r="A2898" i="14"/>
  <c r="A2899" i="14"/>
  <c r="A2900" i="14"/>
  <c r="A2901" i="14"/>
  <c r="A2902" i="14"/>
  <c r="A2903" i="14"/>
  <c r="A2904" i="14"/>
  <c r="A2905" i="14"/>
  <c r="A2906" i="14"/>
  <c r="A2907" i="14"/>
  <c r="A2908" i="14"/>
  <c r="A2909" i="14"/>
  <c r="A2910" i="14"/>
  <c r="A2911" i="14"/>
  <c r="A2912" i="14"/>
  <c r="A2913" i="14"/>
  <c r="A2914" i="14"/>
  <c r="A2915" i="14"/>
  <c r="A2916" i="14"/>
  <c r="A2917" i="14"/>
  <c r="A2918" i="14"/>
  <c r="A2919" i="14"/>
  <c r="A2920" i="14"/>
  <c r="A2921" i="14"/>
  <c r="A2922" i="14"/>
  <c r="A2923" i="14"/>
  <c r="A2924" i="14"/>
  <c r="A2925" i="14"/>
  <c r="A2926" i="14"/>
  <c r="A2927" i="14"/>
  <c r="A2928" i="14"/>
  <c r="A2929" i="14"/>
  <c r="A2930" i="14"/>
  <c r="A2931" i="14"/>
  <c r="A2932" i="14"/>
  <c r="A2933" i="14"/>
  <c r="A2934" i="14"/>
  <c r="A2935" i="14"/>
  <c r="A2936" i="14"/>
  <c r="A2937" i="14"/>
  <c r="A2938" i="14"/>
  <c r="A2939" i="14"/>
  <c r="A2940" i="14"/>
  <c r="A2941" i="14"/>
  <c r="A2942" i="14"/>
  <c r="A2943" i="14"/>
  <c r="A2944" i="14"/>
  <c r="A2945" i="14"/>
  <c r="A2946" i="14"/>
  <c r="A2947" i="14"/>
  <c r="A2948" i="14"/>
  <c r="A2949" i="14"/>
  <c r="A2950" i="14"/>
  <c r="A2951" i="14"/>
  <c r="A2952" i="14"/>
  <c r="A2953" i="14"/>
  <c r="A2954" i="14"/>
  <c r="A2955" i="14"/>
  <c r="A2956" i="14"/>
  <c r="A2957" i="14"/>
  <c r="A2958" i="14"/>
  <c r="A2959" i="14"/>
  <c r="A2960" i="14"/>
  <c r="A2961" i="14"/>
  <c r="A2962" i="14"/>
  <c r="A2963" i="14"/>
  <c r="A2964" i="14"/>
  <c r="A2965" i="14"/>
  <c r="A2966" i="14"/>
  <c r="A2967" i="14"/>
  <c r="A2968" i="14"/>
  <c r="A2969" i="14"/>
  <c r="A2970" i="14"/>
  <c r="A2971" i="14"/>
  <c r="A2972" i="14"/>
  <c r="A2973" i="14"/>
  <c r="A2974" i="14"/>
  <c r="A2975" i="14"/>
  <c r="A2976" i="14"/>
  <c r="A2977" i="14"/>
  <c r="A2978" i="14"/>
  <c r="A2979" i="14"/>
  <c r="A2980" i="14"/>
  <c r="A2981" i="14"/>
  <c r="A2982" i="14"/>
  <c r="A2983" i="14"/>
  <c r="A2984" i="14"/>
  <c r="A2985" i="14"/>
  <c r="A2986" i="14"/>
  <c r="A2987" i="14"/>
  <c r="A2988" i="14"/>
  <c r="A2989" i="14"/>
  <c r="A2990" i="14"/>
  <c r="A2991" i="14"/>
  <c r="A2992" i="14"/>
  <c r="A2993" i="14"/>
  <c r="A2994" i="14"/>
  <c r="A2995" i="14"/>
  <c r="A2996" i="14"/>
  <c r="A2997" i="14"/>
  <c r="A2998" i="14"/>
  <c r="A2999" i="14"/>
  <c r="A3000" i="14"/>
  <c r="A3001" i="14"/>
  <c r="A3002" i="14"/>
  <c r="A3003" i="14"/>
  <c r="A3004" i="14"/>
  <c r="A3005" i="14"/>
  <c r="A3006" i="14"/>
  <c r="A3007" i="14"/>
  <c r="K15" i="5"/>
  <c r="L15" i="6" s="1"/>
  <c r="K16" i="5"/>
  <c r="K18" i="5"/>
  <c r="F18" i="5" s="1"/>
  <c r="K28" i="5"/>
  <c r="F28" i="5" s="1"/>
  <c r="K38" i="5"/>
  <c r="L38" i="6" s="1"/>
  <c r="K54" i="5"/>
  <c r="F54" i="5" s="1"/>
  <c r="K58" i="5"/>
  <c r="F58" i="5" s="1"/>
  <c r="K66" i="5"/>
  <c r="L66" i="6" s="1"/>
  <c r="K74" i="5"/>
  <c r="K86" i="5"/>
  <c r="K92" i="5"/>
  <c r="K94" i="5"/>
  <c r="F94" i="5" s="1"/>
  <c r="K98" i="5"/>
  <c r="F98" i="5" s="1"/>
  <c r="K106" i="5"/>
  <c r="L106" i="6" s="1"/>
  <c r="A9" i="14"/>
  <c r="G16" i="26" s="1"/>
  <c r="A10" i="14"/>
  <c r="A11" i="14"/>
  <c r="A12" i="14"/>
  <c r="A13" i="14"/>
  <c r="A14" i="14"/>
  <c r="A15" i="14"/>
  <c r="A16" i="14"/>
  <c r="A17" i="14"/>
  <c r="A18" i="14"/>
  <c r="A8" i="14"/>
  <c r="G9" i="26" s="1"/>
  <c r="K105" i="5"/>
  <c r="L105" i="6" s="1"/>
  <c r="K97" i="5"/>
  <c r="L97" i="6" s="1"/>
  <c r="K89" i="5"/>
  <c r="L89" i="6" s="1"/>
  <c r="K81" i="5"/>
  <c r="F81" i="5" s="1"/>
  <c r="K73" i="5"/>
  <c r="L73" i="6" s="1"/>
  <c r="K65" i="5"/>
  <c r="F65" i="5" s="1"/>
  <c r="K57" i="5"/>
  <c r="L57" i="6" s="1"/>
  <c r="K49" i="5"/>
  <c r="L49" i="6" s="1"/>
  <c r="K41" i="5"/>
  <c r="L41" i="6" s="1"/>
  <c r="K33" i="5"/>
  <c r="L33" i="6" s="1"/>
  <c r="K25" i="5"/>
  <c r="L25" i="6" s="1"/>
  <c r="K102" i="5"/>
  <c r="K90" i="5"/>
  <c r="L90" i="6" s="1"/>
  <c r="K82" i="5"/>
  <c r="F82" i="5" s="1"/>
  <c r="K78" i="5"/>
  <c r="F78" i="5" s="1"/>
  <c r="K70" i="5"/>
  <c r="F70" i="5" s="1"/>
  <c r="K62" i="5"/>
  <c r="F62" i="5" s="1"/>
  <c r="K50" i="5"/>
  <c r="K46" i="5"/>
  <c r="L46" i="6" s="1"/>
  <c r="K42" i="5"/>
  <c r="L42" i="6" s="1"/>
  <c r="K34" i="5"/>
  <c r="L34" i="6" s="1"/>
  <c r="K30" i="5"/>
  <c r="K26" i="5"/>
  <c r="L26" i="6" s="1"/>
  <c r="K22" i="5"/>
  <c r="K14" i="5"/>
  <c r="F14" i="5" s="1"/>
  <c r="K103" i="5"/>
  <c r="L103" i="6" s="1"/>
  <c r="K95" i="5"/>
  <c r="L95" i="6" s="1"/>
  <c r="K87" i="5"/>
  <c r="L87" i="6" s="1"/>
  <c r="K71" i="5"/>
  <c r="F71" i="5" s="1"/>
  <c r="K63" i="5"/>
  <c r="L63" i="6" s="1"/>
  <c r="K55" i="5"/>
  <c r="F55" i="5" s="1"/>
  <c r="K51" i="5"/>
  <c r="L51" i="6" s="1"/>
  <c r="K39" i="5"/>
  <c r="F39" i="5" s="1"/>
  <c r="K35" i="5"/>
  <c r="F35" i="5" s="1"/>
  <c r="K31" i="5"/>
  <c r="L31" i="6" s="1"/>
  <c r="K27" i="5"/>
  <c r="L27" i="6" s="1"/>
  <c r="K23" i="5"/>
  <c r="F23" i="5" s="1"/>
  <c r="K19" i="5"/>
  <c r="F19" i="5" s="1"/>
  <c r="D1005" i="5"/>
  <c r="G1005" i="5" s="1"/>
  <c r="D1001" i="5"/>
  <c r="D997" i="5"/>
  <c r="G997" i="5" s="1"/>
  <c r="D366" i="5"/>
  <c r="D362" i="5"/>
  <c r="G362" i="5" s="1"/>
  <c r="D994" i="5"/>
  <c r="D993" i="5"/>
  <c r="G993" i="5" s="1"/>
  <c r="D990" i="5"/>
  <c r="E990" i="6" s="1"/>
  <c r="D986" i="5"/>
  <c r="E986" i="6" s="1"/>
  <c r="F986" i="6" s="1"/>
  <c r="D982" i="5"/>
  <c r="G982" i="5" s="1"/>
  <c r="D978" i="5"/>
  <c r="G978" i="5" s="1"/>
  <c r="D974" i="5"/>
  <c r="E974" i="6" s="1"/>
  <c r="D970" i="5"/>
  <c r="E970" i="6" s="1"/>
  <c r="F970" i="6" s="1"/>
  <c r="D966" i="5"/>
  <c r="G966" i="5" s="1"/>
  <c r="D962" i="5"/>
  <c r="G962" i="5" s="1"/>
  <c r="D958" i="5"/>
  <c r="E958" i="6" s="1"/>
  <c r="D954" i="5"/>
  <c r="E954" i="6" s="1"/>
  <c r="F954" i="6" s="1"/>
  <c r="D950" i="5"/>
  <c r="G950" i="5" s="1"/>
  <c r="D946" i="5"/>
  <c r="G946" i="5" s="1"/>
  <c r="D942" i="5"/>
  <c r="E942" i="6" s="1"/>
  <c r="D938" i="5"/>
  <c r="E938" i="6" s="1"/>
  <c r="F938" i="6" s="1"/>
  <c r="D934" i="5"/>
  <c r="G934" i="5" s="1"/>
  <c r="D930" i="5"/>
  <c r="D926" i="5"/>
  <c r="E926" i="6" s="1"/>
  <c r="D922" i="5"/>
  <c r="E922" i="6" s="1"/>
  <c r="F922" i="6" s="1"/>
  <c r="D918" i="5"/>
  <c r="G918" i="5" s="1"/>
  <c r="D914" i="5"/>
  <c r="G914" i="5" s="1"/>
  <c r="D910" i="5"/>
  <c r="E910" i="6" s="1"/>
  <c r="D906" i="5"/>
  <c r="E906" i="6" s="1"/>
  <c r="F906" i="6" s="1"/>
  <c r="D902" i="5"/>
  <c r="G902" i="5" s="1"/>
  <c r="D898" i="5"/>
  <c r="G898" i="5" s="1"/>
  <c r="D894" i="5"/>
  <c r="E894" i="6" s="1"/>
  <c r="D890" i="5"/>
  <c r="E890" i="6" s="1"/>
  <c r="F890" i="6" s="1"/>
  <c r="D886" i="5"/>
  <c r="G886" i="5" s="1"/>
  <c r="D882" i="5"/>
  <c r="G882" i="5" s="1"/>
  <c r="D878" i="5"/>
  <c r="E878" i="6" s="1"/>
  <c r="D874" i="5"/>
  <c r="E874" i="6" s="1"/>
  <c r="F874" i="6" s="1"/>
  <c r="D870" i="5"/>
  <c r="G870" i="5" s="1"/>
  <c r="D866" i="5"/>
  <c r="G866" i="5" s="1"/>
  <c r="D862" i="5"/>
  <c r="E862" i="6" s="1"/>
  <c r="D858" i="5"/>
  <c r="E858" i="6" s="1"/>
  <c r="F858" i="6" s="1"/>
  <c r="D854" i="5"/>
  <c r="G854" i="5" s="1"/>
  <c r="D850" i="5"/>
  <c r="G850" i="5" s="1"/>
  <c r="D846" i="5"/>
  <c r="E846" i="6" s="1"/>
  <c r="D842" i="5"/>
  <c r="E842" i="6" s="1"/>
  <c r="F842" i="6" s="1"/>
  <c r="D838" i="5"/>
  <c r="G838" i="5" s="1"/>
  <c r="D834" i="5"/>
  <c r="G834" i="5" s="1"/>
  <c r="D830" i="5"/>
  <c r="E830" i="6" s="1"/>
  <c r="D826" i="5"/>
  <c r="D822" i="5"/>
  <c r="G822" i="5" s="1"/>
  <c r="D818" i="5"/>
  <c r="D814" i="5"/>
  <c r="E814" i="6" s="1"/>
  <c r="D810" i="5"/>
  <c r="D806" i="5"/>
  <c r="G806" i="5" s="1"/>
  <c r="D802" i="5"/>
  <c r="G802" i="5" s="1"/>
  <c r="D798" i="5"/>
  <c r="E798" i="6" s="1"/>
  <c r="D794" i="5"/>
  <c r="D790" i="5"/>
  <c r="G790" i="5" s="1"/>
  <c r="D786" i="5"/>
  <c r="G786" i="5" s="1"/>
  <c r="D782" i="5"/>
  <c r="E782" i="6" s="1"/>
  <c r="D778" i="5"/>
  <c r="D774" i="5"/>
  <c r="G774" i="5" s="1"/>
  <c r="D770" i="5"/>
  <c r="G770" i="5" s="1"/>
  <c r="D766" i="5"/>
  <c r="E766" i="6" s="1"/>
  <c r="D762" i="5"/>
  <c r="D758" i="5"/>
  <c r="G758" i="5" s="1"/>
  <c r="D754" i="5"/>
  <c r="G754" i="5" s="1"/>
  <c r="D750" i="5"/>
  <c r="E750" i="6" s="1"/>
  <c r="D746" i="5"/>
  <c r="D742" i="5"/>
  <c r="G742" i="5" s="1"/>
  <c r="D738" i="5"/>
  <c r="G738" i="5" s="1"/>
  <c r="D734" i="5"/>
  <c r="E734" i="6" s="1"/>
  <c r="D730" i="5"/>
  <c r="D726" i="5"/>
  <c r="G726" i="5" s="1"/>
  <c r="D722" i="5"/>
  <c r="G722" i="5" s="1"/>
  <c r="D718" i="5"/>
  <c r="E718" i="6" s="1"/>
  <c r="D714" i="5"/>
  <c r="D710" i="5"/>
  <c r="G710" i="5" s="1"/>
  <c r="D706" i="5"/>
  <c r="G706" i="5" s="1"/>
  <c r="D702" i="5"/>
  <c r="E702" i="6" s="1"/>
  <c r="D698" i="5"/>
  <c r="D687" i="5"/>
  <c r="G687" i="5" s="1"/>
  <c r="D683" i="5"/>
  <c r="D667" i="5"/>
  <c r="E667" i="6" s="1"/>
  <c r="D663" i="5"/>
  <c r="D651" i="5"/>
  <c r="G651" i="5" s="1"/>
  <c r="D647" i="5"/>
  <c r="G647" i="5" s="1"/>
  <c r="D635" i="5"/>
  <c r="E635" i="6" s="1"/>
  <c r="D631" i="5"/>
  <c r="D627" i="5"/>
  <c r="G627" i="5" s="1"/>
  <c r="D623" i="5"/>
  <c r="G623" i="5" s="1"/>
  <c r="I623" i="5" s="1"/>
  <c r="D619" i="5"/>
  <c r="E619" i="6" s="1"/>
  <c r="D615" i="5"/>
  <c r="D611" i="5"/>
  <c r="G611" i="5" s="1"/>
  <c r="D607" i="5"/>
  <c r="G607" i="5" s="1"/>
  <c r="D603" i="5"/>
  <c r="E603" i="6" s="1"/>
  <c r="D599" i="5"/>
  <c r="D595" i="5"/>
  <c r="G595" i="5" s="1"/>
  <c r="D591" i="5"/>
  <c r="D587" i="5"/>
  <c r="E587" i="6" s="1"/>
  <c r="D583" i="5"/>
  <c r="D579" i="5"/>
  <c r="D575" i="5"/>
  <c r="G575" i="5" s="1"/>
  <c r="D571" i="5"/>
  <c r="E571" i="6" s="1"/>
  <c r="D567" i="5"/>
  <c r="D563" i="5"/>
  <c r="G563" i="5" s="1"/>
  <c r="D559" i="5"/>
  <c r="D555" i="5"/>
  <c r="E555" i="6" s="1"/>
  <c r="D551" i="5"/>
  <c r="D547" i="5"/>
  <c r="G547" i="5" s="1"/>
  <c r="D543" i="5"/>
  <c r="G543" i="5" s="1"/>
  <c r="D539" i="5"/>
  <c r="E539" i="6" s="1"/>
  <c r="D535" i="5"/>
  <c r="D531" i="5"/>
  <c r="G531" i="5" s="1"/>
  <c r="D527" i="5"/>
  <c r="G527" i="5" s="1"/>
  <c r="D523" i="5"/>
  <c r="E523" i="6" s="1"/>
  <c r="D519" i="5"/>
  <c r="D515" i="5"/>
  <c r="G515" i="5" s="1"/>
  <c r="D511" i="5"/>
  <c r="G511" i="5" s="1"/>
  <c r="D507" i="5"/>
  <c r="E507" i="6" s="1"/>
  <c r="D503" i="5"/>
  <c r="D499" i="5"/>
  <c r="G499" i="5" s="1"/>
  <c r="D495" i="5"/>
  <c r="G495" i="5" s="1"/>
  <c r="D491" i="5"/>
  <c r="E491" i="6" s="1"/>
  <c r="D487" i="5"/>
  <c r="D483" i="5"/>
  <c r="G483" i="5" s="1"/>
  <c r="D479" i="5"/>
  <c r="D475" i="5"/>
  <c r="E475" i="6" s="1"/>
  <c r="D471" i="5"/>
  <c r="D467" i="5"/>
  <c r="G467" i="5" s="1"/>
  <c r="D463" i="5"/>
  <c r="G463" i="5" s="1"/>
  <c r="D459" i="5"/>
  <c r="E459" i="6" s="1"/>
  <c r="D455" i="5"/>
  <c r="D451" i="5"/>
  <c r="G451" i="5" s="1"/>
  <c r="D447" i="5"/>
  <c r="G447" i="5" s="1"/>
  <c r="D443" i="5"/>
  <c r="E443" i="6" s="1"/>
  <c r="D439" i="5"/>
  <c r="D435" i="5"/>
  <c r="G435" i="5" s="1"/>
  <c r="D431" i="5"/>
  <c r="G431" i="5" s="1"/>
  <c r="D427" i="5"/>
  <c r="E427" i="6" s="1"/>
  <c r="D423" i="5"/>
  <c r="D419" i="5"/>
  <c r="G419" i="5" s="1"/>
  <c r="D415" i="5"/>
  <c r="G415" i="5" s="1"/>
  <c r="D411" i="5"/>
  <c r="E411" i="6" s="1"/>
  <c r="D391" i="5"/>
  <c r="D383" i="5"/>
  <c r="G383" i="5" s="1"/>
  <c r="D375" i="5"/>
  <c r="G375" i="5" s="1"/>
  <c r="D367" i="5"/>
  <c r="E367" i="6" s="1"/>
  <c r="D363" i="5"/>
  <c r="D359" i="5"/>
  <c r="G359" i="5" s="1"/>
  <c r="D355" i="5"/>
  <c r="G355" i="5" s="1"/>
  <c r="D351" i="5"/>
  <c r="E351" i="6" s="1"/>
  <c r="D191" i="5"/>
  <c r="D183" i="5"/>
  <c r="G183" i="5" s="1"/>
  <c r="D175" i="5"/>
  <c r="G175" i="5" s="1"/>
  <c r="D167" i="5"/>
  <c r="E167" i="6" s="1"/>
  <c r="D159" i="5"/>
  <c r="D151" i="5"/>
  <c r="G151" i="5" s="1"/>
  <c r="D143" i="5"/>
  <c r="D135" i="5"/>
  <c r="E135" i="6" s="1"/>
  <c r="D127" i="5"/>
  <c r="D119" i="5"/>
  <c r="G119" i="5" s="1"/>
  <c r="D111" i="5"/>
  <c r="G111" i="5" s="1"/>
  <c r="D103" i="5"/>
  <c r="E103" i="6" s="1"/>
  <c r="D95" i="5"/>
  <c r="D87" i="5"/>
  <c r="E87" i="6" s="1"/>
  <c r="F87" i="6" s="1"/>
  <c r="D79" i="5"/>
  <c r="D71" i="5"/>
  <c r="D63" i="5"/>
  <c r="E63" i="6" s="1"/>
  <c r="F63" i="6" s="1"/>
  <c r="D55" i="5"/>
  <c r="D51" i="5"/>
  <c r="D47" i="5"/>
  <c r="E47" i="6" s="1"/>
  <c r="F47" i="6" s="1"/>
  <c r="D39" i="5"/>
  <c r="D35" i="5"/>
  <c r="D652" i="5"/>
  <c r="D648" i="5"/>
  <c r="D644" i="5"/>
  <c r="D640" i="5"/>
  <c r="D636" i="5"/>
  <c r="D632" i="5"/>
  <c r="D628" i="5"/>
  <c r="D624" i="5"/>
  <c r="D620" i="5"/>
  <c r="D616" i="5"/>
  <c r="D612" i="5"/>
  <c r="D608" i="5"/>
  <c r="D604" i="5"/>
  <c r="D600" i="5"/>
  <c r="D596" i="5"/>
  <c r="D592" i="5"/>
  <c r="D588" i="5"/>
  <c r="D584" i="5"/>
  <c r="D580" i="5"/>
  <c r="D576" i="5"/>
  <c r="D572" i="5"/>
  <c r="D568" i="5"/>
  <c r="D564" i="5"/>
  <c r="D989" i="5"/>
  <c r="D985" i="5"/>
  <c r="G985" i="5" s="1"/>
  <c r="D981" i="5"/>
  <c r="D977" i="5"/>
  <c r="G977" i="5" s="1"/>
  <c r="D973" i="5"/>
  <c r="D969" i="5"/>
  <c r="D965" i="5"/>
  <c r="D961" i="5"/>
  <c r="G961" i="5" s="1"/>
  <c r="I961" i="5" s="1"/>
  <c r="D957" i="5"/>
  <c r="D953" i="5"/>
  <c r="G953" i="5" s="1"/>
  <c r="D949" i="5"/>
  <c r="D945" i="5"/>
  <c r="G945" i="5" s="1"/>
  <c r="D941" i="5"/>
  <c r="D937" i="5"/>
  <c r="D933" i="5"/>
  <c r="D929" i="5"/>
  <c r="G929" i="5" s="1"/>
  <c r="D925" i="5"/>
  <c r="D921" i="5"/>
  <c r="G921" i="5" s="1"/>
  <c r="D917" i="5"/>
  <c r="D913" i="5"/>
  <c r="G913" i="5" s="1"/>
  <c r="D909" i="5"/>
  <c r="D905" i="5"/>
  <c r="D901" i="5"/>
  <c r="D897" i="5"/>
  <c r="G897" i="5" s="1"/>
  <c r="D893" i="5"/>
  <c r="D889" i="5"/>
  <c r="D885" i="5"/>
  <c r="D881" i="5"/>
  <c r="G881" i="5" s="1"/>
  <c r="D877" i="5"/>
  <c r="D873" i="5"/>
  <c r="D869" i="5"/>
  <c r="D865" i="5"/>
  <c r="G865" i="5" s="1"/>
  <c r="I865" i="5" s="1"/>
  <c r="D861" i="5"/>
  <c r="D857" i="5"/>
  <c r="G857" i="5" s="1"/>
  <c r="D853" i="5"/>
  <c r="D849" i="5"/>
  <c r="G849" i="5" s="1"/>
  <c r="D845" i="5"/>
  <c r="D841" i="5"/>
  <c r="D837" i="5"/>
  <c r="D833" i="5"/>
  <c r="D829" i="5"/>
  <c r="D825" i="5"/>
  <c r="D821" i="5"/>
  <c r="D817" i="5"/>
  <c r="D813" i="5"/>
  <c r="D809" i="5"/>
  <c r="D805" i="5"/>
  <c r="D801" i="5"/>
  <c r="G801" i="5" s="1"/>
  <c r="D797" i="5"/>
  <c r="D793" i="5"/>
  <c r="G793" i="5" s="1"/>
  <c r="D789" i="5"/>
  <c r="D785" i="5"/>
  <c r="D781" i="5"/>
  <c r="D777" i="5"/>
  <c r="D773" i="5"/>
  <c r="D769" i="5"/>
  <c r="G769" i="5" s="1"/>
  <c r="D765" i="5"/>
  <c r="D761" i="5"/>
  <c r="G761" i="5" s="1"/>
  <c r="D757" i="5"/>
  <c r="D753" i="5"/>
  <c r="G753" i="5" s="1"/>
  <c r="D749" i="5"/>
  <c r="D745" i="5"/>
  <c r="D741" i="5"/>
  <c r="D737" i="5"/>
  <c r="G737" i="5" s="1"/>
  <c r="D733" i="5"/>
  <c r="D729" i="5"/>
  <c r="D725" i="5"/>
  <c r="D721" i="5"/>
  <c r="G721" i="5" s="1"/>
  <c r="D717" i="5"/>
  <c r="D713" i="5"/>
  <c r="D709" i="5"/>
  <c r="D705" i="5"/>
  <c r="G705" i="5" s="1"/>
  <c r="I705" i="5" s="1"/>
  <c r="D701" i="5"/>
  <c r="D697" i="5"/>
  <c r="D693" i="5"/>
  <c r="D681" i="5"/>
  <c r="D677" i="5"/>
  <c r="D673" i="5"/>
  <c r="D661" i="5"/>
  <c r="D657" i="5"/>
  <c r="D645" i="5"/>
  <c r="D641" i="5"/>
  <c r="D1006" i="5"/>
  <c r="D1002" i="5"/>
  <c r="D998" i="5"/>
  <c r="D692" i="5"/>
  <c r="D688" i="5"/>
  <c r="D684" i="5"/>
  <c r="D680" i="5"/>
  <c r="D676" i="5"/>
  <c r="D672" i="5"/>
  <c r="D668" i="5"/>
  <c r="D664" i="5"/>
  <c r="D660" i="5"/>
  <c r="D656" i="5"/>
  <c r="D560" i="5"/>
  <c r="D556" i="5"/>
  <c r="D552" i="5"/>
  <c r="D548" i="5"/>
  <c r="D544" i="5"/>
  <c r="D540" i="5"/>
  <c r="D536" i="5"/>
  <c r="D532" i="5"/>
  <c r="D528" i="5"/>
  <c r="D524" i="5"/>
  <c r="D520" i="5"/>
  <c r="D516" i="5"/>
  <c r="D512" i="5"/>
  <c r="D508" i="5"/>
  <c r="D504" i="5"/>
  <c r="D500" i="5"/>
  <c r="D496" i="5"/>
  <c r="D492" i="5"/>
  <c r="D488" i="5"/>
  <c r="D484" i="5"/>
  <c r="D480" i="5"/>
  <c r="D476" i="5"/>
  <c r="D472" i="5"/>
  <c r="D468" i="5"/>
  <c r="D464" i="5"/>
  <c r="D460" i="5"/>
  <c r="D456" i="5"/>
  <c r="D452" i="5"/>
  <c r="D448" i="5"/>
  <c r="D444" i="5"/>
  <c r="D440" i="5"/>
  <c r="D436" i="5"/>
  <c r="D432" i="5"/>
  <c r="D428" i="5"/>
  <c r="D424" i="5"/>
  <c r="D420" i="5"/>
  <c r="D416" i="5"/>
  <c r="D412" i="5"/>
  <c r="D408" i="5"/>
  <c r="D404" i="5"/>
  <c r="D400" i="5"/>
  <c r="D396" i="5"/>
  <c r="D392" i="5"/>
  <c r="D388" i="5"/>
  <c r="D384" i="5"/>
  <c r="D380" i="5"/>
  <c r="D376" i="5"/>
  <c r="D372" i="5"/>
  <c r="D360" i="5"/>
  <c r="D356" i="5"/>
  <c r="D352" i="5"/>
  <c r="D344" i="5"/>
  <c r="D340" i="5"/>
  <c r="D336" i="5"/>
  <c r="D332" i="5"/>
  <c r="D328" i="5"/>
  <c r="D324" i="5"/>
  <c r="D320" i="5"/>
  <c r="D316" i="5"/>
  <c r="D312" i="5"/>
  <c r="D308" i="5"/>
  <c r="D304" i="5"/>
  <c r="D300" i="5"/>
  <c r="D296" i="5"/>
  <c r="D292" i="5"/>
  <c r="D288" i="5"/>
  <c r="D284" i="5"/>
  <c r="D280" i="5"/>
  <c r="D276" i="5"/>
  <c r="D272" i="5"/>
  <c r="D268" i="5"/>
  <c r="D264" i="5"/>
  <c r="D260" i="5"/>
  <c r="D256" i="5"/>
  <c r="D252" i="5"/>
  <c r="D248" i="5"/>
  <c r="D244" i="5"/>
  <c r="D240" i="5"/>
  <c r="D236" i="5"/>
  <c r="D232" i="5"/>
  <c r="D228" i="5"/>
  <c r="D224" i="5"/>
  <c r="D220" i="5"/>
  <c r="D216" i="5"/>
  <c r="D212" i="5"/>
  <c r="D208" i="5"/>
  <c r="D204" i="5"/>
  <c r="D200" i="5"/>
  <c r="D196" i="5"/>
  <c r="D192" i="5"/>
  <c r="D188" i="5"/>
  <c r="D184" i="5"/>
  <c r="D180" i="5"/>
  <c r="D176" i="5"/>
  <c r="D172" i="5"/>
  <c r="D168" i="5"/>
  <c r="D164" i="5"/>
  <c r="D160" i="5"/>
  <c r="D156" i="5"/>
  <c r="D152" i="5"/>
  <c r="D148" i="5"/>
  <c r="D144" i="5"/>
  <c r="D140" i="5"/>
  <c r="D136" i="5"/>
  <c r="D132" i="5"/>
  <c r="D128" i="5"/>
  <c r="D124" i="5"/>
  <c r="D120" i="5"/>
  <c r="D116" i="5"/>
  <c r="D112" i="5"/>
  <c r="D108" i="5"/>
  <c r="D104" i="5"/>
  <c r="D100" i="5"/>
  <c r="D96" i="5"/>
  <c r="D92" i="5"/>
  <c r="E92" i="6" s="1"/>
  <c r="F92" i="6" s="1"/>
  <c r="D88" i="5"/>
  <c r="D84" i="5"/>
  <c r="D80" i="5"/>
  <c r="D76" i="5"/>
  <c r="D72" i="5"/>
  <c r="D68" i="5"/>
  <c r="D64" i="5"/>
  <c r="D60" i="5"/>
  <c r="D56" i="5"/>
  <c r="D52" i="5"/>
  <c r="D48" i="5"/>
  <c r="D44" i="5"/>
  <c r="D40" i="5"/>
  <c r="D36" i="5"/>
  <c r="D32" i="5"/>
  <c r="D28" i="5"/>
  <c r="E28" i="6" s="1"/>
  <c r="F28" i="6" s="1"/>
  <c r="D24" i="5"/>
  <c r="D20" i="5"/>
  <c r="D33" i="5"/>
  <c r="E33" i="6" s="1"/>
  <c r="F33" i="6" s="1"/>
  <c r="D29" i="5"/>
  <c r="D25" i="5"/>
  <c r="D21" i="5"/>
  <c r="E21" i="6" s="1"/>
  <c r="F21" i="6" s="1"/>
  <c r="D992" i="5"/>
  <c r="D638" i="5"/>
  <c r="D630" i="5"/>
  <c r="D622" i="5"/>
  <c r="D614" i="5"/>
  <c r="D346" i="5"/>
  <c r="D984" i="5"/>
  <c r="G984" i="5" s="1"/>
  <c r="D976" i="5"/>
  <c r="D968" i="5"/>
  <c r="D960" i="5"/>
  <c r="D952" i="5"/>
  <c r="G952" i="5" s="1"/>
  <c r="D944" i="5"/>
  <c r="D936" i="5"/>
  <c r="D928" i="5"/>
  <c r="D920" i="5"/>
  <c r="G920" i="5" s="1"/>
  <c r="D912" i="5"/>
  <c r="D904" i="5"/>
  <c r="D896" i="5"/>
  <c r="D888" i="5"/>
  <c r="D880" i="5"/>
  <c r="D872" i="5"/>
  <c r="D864" i="5"/>
  <c r="D856" i="5"/>
  <c r="D848" i="5"/>
  <c r="D840" i="5"/>
  <c r="D832" i="5"/>
  <c r="D824" i="5"/>
  <c r="D816" i="5"/>
  <c r="D808" i="5"/>
  <c r="D800" i="5"/>
  <c r="D792" i="5"/>
  <c r="G792" i="5" s="1"/>
  <c r="D784" i="5"/>
  <c r="D776" i="5"/>
  <c r="D768" i="5"/>
  <c r="D760" i="5"/>
  <c r="D752" i="5"/>
  <c r="D744" i="5"/>
  <c r="D736" i="5"/>
  <c r="D728" i="5"/>
  <c r="G728" i="5" s="1"/>
  <c r="D720" i="5"/>
  <c r="D712" i="5"/>
  <c r="D704" i="5"/>
  <c r="D696" i="5"/>
  <c r="G696" i="5" s="1"/>
  <c r="D686" i="5"/>
  <c r="D999" i="5"/>
  <c r="E999" i="6" s="1"/>
  <c r="F999" i="6" s="1"/>
  <c r="D694" i="5"/>
  <c r="G694" i="5" s="1"/>
  <c r="D678" i="5"/>
  <c r="D670" i="5"/>
  <c r="D662" i="5"/>
  <c r="D654" i="5"/>
  <c r="E654" i="6" s="1"/>
  <c r="F654" i="6" s="1"/>
  <c r="D646" i="5"/>
  <c r="D606" i="5"/>
  <c r="D598" i="5"/>
  <c r="D590" i="5"/>
  <c r="E590" i="6" s="1"/>
  <c r="F590" i="6" s="1"/>
  <c r="D582" i="5"/>
  <c r="D574" i="5"/>
  <c r="D566" i="5"/>
  <c r="G566" i="5" s="1"/>
  <c r="I566" i="5" s="1"/>
  <c r="D558" i="5"/>
  <c r="D550" i="5"/>
  <c r="D542" i="5"/>
  <c r="D534" i="5"/>
  <c r="G534" i="5" s="1"/>
  <c r="D526" i="5"/>
  <c r="D518" i="5"/>
  <c r="D510" i="5"/>
  <c r="D502" i="5"/>
  <c r="D494" i="5"/>
  <c r="E494" i="6" s="1"/>
  <c r="F494" i="6" s="1"/>
  <c r="D486" i="5"/>
  <c r="E486" i="6" s="1"/>
  <c r="F486" i="6" s="1"/>
  <c r="D478" i="5"/>
  <c r="D470" i="5"/>
  <c r="D462" i="5"/>
  <c r="E462" i="6" s="1"/>
  <c r="F462" i="6" s="1"/>
  <c r="D454" i="5"/>
  <c r="D446" i="5"/>
  <c r="D438" i="5"/>
  <c r="D430" i="5"/>
  <c r="G430" i="5" s="1"/>
  <c r="D422" i="5"/>
  <c r="G422" i="5" s="1"/>
  <c r="D414" i="5"/>
  <c r="D406" i="5"/>
  <c r="D398" i="5"/>
  <c r="E398" i="6" s="1"/>
  <c r="F398" i="6" s="1"/>
  <c r="D390" i="5"/>
  <c r="D382" i="5"/>
  <c r="D374" i="5"/>
  <c r="E374" i="6" s="1"/>
  <c r="F374" i="6" s="1"/>
  <c r="D364" i="5"/>
  <c r="E364" i="6" s="1"/>
  <c r="F364" i="6" s="1"/>
  <c r="K79" i="5"/>
  <c r="K47" i="5"/>
  <c r="D357" i="5"/>
  <c r="D349" i="5"/>
  <c r="D1000" i="5"/>
  <c r="D407" i="5"/>
  <c r="E407" i="6" s="1"/>
  <c r="F407" i="6" s="1"/>
  <c r="D403" i="5"/>
  <c r="D399" i="5"/>
  <c r="D279" i="5"/>
  <c r="G279" i="5" s="1"/>
  <c r="D275" i="5"/>
  <c r="E275" i="6" s="1"/>
  <c r="F275" i="6" s="1"/>
  <c r="D271" i="5"/>
  <c r="D267" i="5"/>
  <c r="D163" i="5"/>
  <c r="D155" i="5"/>
  <c r="D395" i="5"/>
  <c r="E395" i="6" s="1"/>
  <c r="F395" i="6" s="1"/>
  <c r="D387" i="5"/>
  <c r="G387" i="5" s="1"/>
  <c r="D379" i="5"/>
  <c r="D371" i="5"/>
  <c r="D347" i="5"/>
  <c r="E347" i="6" s="1"/>
  <c r="F347" i="6" s="1"/>
  <c r="D343" i="5"/>
  <c r="D339" i="5"/>
  <c r="D335" i="5"/>
  <c r="E335" i="6" s="1"/>
  <c r="F335" i="6" s="1"/>
  <c r="D331" i="5"/>
  <c r="G331" i="5" s="1"/>
  <c r="D327" i="5"/>
  <c r="D323" i="5"/>
  <c r="D319" i="5"/>
  <c r="E319" i="6" s="1"/>
  <c r="F319" i="6" s="1"/>
  <c r="D315" i="5"/>
  <c r="D311" i="5"/>
  <c r="D307" i="5"/>
  <c r="E307" i="6" s="1"/>
  <c r="F307" i="6" s="1"/>
  <c r="D303" i="5"/>
  <c r="G303" i="5" s="1"/>
  <c r="D299" i="5"/>
  <c r="D295" i="5"/>
  <c r="D291" i="5"/>
  <c r="D287" i="5"/>
  <c r="E287" i="6" s="1"/>
  <c r="F287" i="6" s="1"/>
  <c r="D283" i="5"/>
  <c r="D263" i="5"/>
  <c r="D259" i="5"/>
  <c r="D255" i="5"/>
  <c r="E255" i="6" s="1"/>
  <c r="F255" i="6" s="1"/>
  <c r="D251" i="5"/>
  <c r="D247" i="5"/>
  <c r="D243" i="5"/>
  <c r="D239" i="5"/>
  <c r="D235" i="5"/>
  <c r="D231" i="5"/>
  <c r="G231" i="5" s="1"/>
  <c r="D227" i="5"/>
  <c r="G227" i="5" s="1"/>
  <c r="D223" i="5"/>
  <c r="D219" i="5"/>
  <c r="E219" i="6" s="1"/>
  <c r="F219" i="6" s="1"/>
  <c r="D215" i="5"/>
  <c r="D211" i="5"/>
  <c r="D207" i="5"/>
  <c r="E207" i="6" s="1"/>
  <c r="F207" i="6" s="1"/>
  <c r="D203" i="5"/>
  <c r="E203" i="6" s="1"/>
  <c r="F203" i="6" s="1"/>
  <c r="D199" i="5"/>
  <c r="D195" i="5"/>
  <c r="D187" i="5"/>
  <c r="E187" i="6" s="1"/>
  <c r="F187" i="6" s="1"/>
  <c r="D179" i="5"/>
  <c r="D171" i="5"/>
  <c r="D147" i="5"/>
  <c r="D139" i="5"/>
  <c r="D131" i="5"/>
  <c r="G131" i="5" s="1"/>
  <c r="D123" i="5"/>
  <c r="D115" i="5"/>
  <c r="D107" i="5"/>
  <c r="E107" i="6" s="1"/>
  <c r="F107" i="6" s="1"/>
  <c r="K107" i="5"/>
  <c r="D99" i="5"/>
  <c r="E99" i="6" s="1"/>
  <c r="F99" i="6" s="1"/>
  <c r="K99" i="5"/>
  <c r="F99" i="5" s="1"/>
  <c r="D91" i="5"/>
  <c r="E91" i="6" s="1"/>
  <c r="F91" i="6" s="1"/>
  <c r="K91" i="5"/>
  <c r="D83" i="5"/>
  <c r="E83" i="6" s="1"/>
  <c r="F83" i="6" s="1"/>
  <c r="K83" i="5"/>
  <c r="D75" i="5"/>
  <c r="E75" i="6" s="1"/>
  <c r="F75" i="6" s="1"/>
  <c r="K75" i="5"/>
  <c r="L75" i="6" s="1"/>
  <c r="D67" i="5"/>
  <c r="E67" i="6" s="1"/>
  <c r="F67" i="6" s="1"/>
  <c r="K67" i="5"/>
  <c r="D59" i="5"/>
  <c r="E59" i="6" s="1"/>
  <c r="F59" i="6" s="1"/>
  <c r="K59" i="5"/>
  <c r="D43" i="5"/>
  <c r="E43" i="6" s="1"/>
  <c r="F43" i="6" s="1"/>
  <c r="K43" i="5"/>
  <c r="L43" i="6" s="1"/>
  <c r="D991" i="5"/>
  <c r="G991" i="5" s="1"/>
  <c r="D983" i="5"/>
  <c r="D975" i="5"/>
  <c r="D967" i="5"/>
  <c r="E967" i="6" s="1"/>
  <c r="F967" i="6" s="1"/>
  <c r="D959" i="5"/>
  <c r="D951" i="5"/>
  <c r="D943" i="5"/>
  <c r="D935" i="5"/>
  <c r="E935" i="6" s="1"/>
  <c r="F935" i="6" s="1"/>
  <c r="D927" i="5"/>
  <c r="G927" i="5" s="1"/>
  <c r="D919" i="5"/>
  <c r="D911" i="5"/>
  <c r="G911" i="5" s="1"/>
  <c r="D903" i="5"/>
  <c r="D895" i="5"/>
  <c r="G895" i="5" s="1"/>
  <c r="D887" i="5"/>
  <c r="D879" i="5"/>
  <c r="G879" i="5" s="1"/>
  <c r="D871" i="5"/>
  <c r="D863" i="5"/>
  <c r="G863" i="5" s="1"/>
  <c r="D855" i="5"/>
  <c r="D847" i="5"/>
  <c r="G847" i="5" s="1"/>
  <c r="D839" i="5"/>
  <c r="G839" i="5" s="1"/>
  <c r="D831" i="5"/>
  <c r="D823" i="5"/>
  <c r="E823" i="6" s="1"/>
  <c r="F823" i="6" s="1"/>
  <c r="D815" i="5"/>
  <c r="G815" i="5" s="1"/>
  <c r="D807" i="5"/>
  <c r="D799" i="5"/>
  <c r="G799" i="5" s="1"/>
  <c r="D791" i="5"/>
  <c r="E791" i="6" s="1"/>
  <c r="F791" i="6" s="1"/>
  <c r="D783" i="5"/>
  <c r="G783" i="5" s="1"/>
  <c r="D775" i="5"/>
  <c r="D767" i="5"/>
  <c r="G767" i="5" s="1"/>
  <c r="D759" i="5"/>
  <c r="G759" i="5" s="1"/>
  <c r="D751" i="5"/>
  <c r="G751" i="5" s="1"/>
  <c r="D743" i="5"/>
  <c r="D735" i="5"/>
  <c r="G735" i="5" s="1"/>
  <c r="D727" i="5"/>
  <c r="G727" i="5" s="1"/>
  <c r="D719" i="5"/>
  <c r="G719" i="5" s="1"/>
  <c r="D711" i="5"/>
  <c r="E711" i="6" s="1"/>
  <c r="F711" i="6" s="1"/>
  <c r="D703" i="5"/>
  <c r="G703" i="5" s="1"/>
  <c r="D695" i="5"/>
  <c r="D679" i="5"/>
  <c r="G679" i="5" s="1"/>
  <c r="D671" i="5"/>
  <c r="E671" i="6" s="1"/>
  <c r="F671" i="6" s="1"/>
  <c r="D655" i="5"/>
  <c r="G655" i="5" s="1"/>
  <c r="D639" i="5"/>
  <c r="D1007" i="5"/>
  <c r="G1007" i="5" s="1"/>
  <c r="D685" i="5"/>
  <c r="D669" i="5"/>
  <c r="D653" i="5"/>
  <c r="D637" i="5"/>
  <c r="G637" i="5" s="1"/>
  <c r="D629" i="5"/>
  <c r="G629" i="5" s="1"/>
  <c r="D621" i="5"/>
  <c r="G621" i="5" s="1"/>
  <c r="D613" i="5"/>
  <c r="D605" i="5"/>
  <c r="G605" i="5" s="1"/>
  <c r="I605" i="5" s="1"/>
  <c r="D597" i="5"/>
  <c r="D589" i="5"/>
  <c r="G589" i="5" s="1"/>
  <c r="D581" i="5"/>
  <c r="E581" i="6" s="1"/>
  <c r="F581" i="6" s="1"/>
  <c r="D573" i="5"/>
  <c r="G573" i="5" s="1"/>
  <c r="D565" i="5"/>
  <c r="D557" i="5"/>
  <c r="G557" i="5" s="1"/>
  <c r="D549" i="5"/>
  <c r="E549" i="6" s="1"/>
  <c r="F549" i="6" s="1"/>
  <c r="D541" i="5"/>
  <c r="D533" i="5"/>
  <c r="D525" i="5"/>
  <c r="D517" i="5"/>
  <c r="G517" i="5" s="1"/>
  <c r="D509" i="5"/>
  <c r="D501" i="5"/>
  <c r="D493" i="5"/>
  <c r="D485" i="5"/>
  <c r="D477" i="5"/>
  <c r="E477" i="6" s="1"/>
  <c r="F477" i="6" s="1"/>
  <c r="D469" i="5"/>
  <c r="E469" i="6" s="1"/>
  <c r="F469" i="6" s="1"/>
  <c r="D461" i="5"/>
  <c r="E461" i="6" s="1"/>
  <c r="F461" i="6" s="1"/>
  <c r="D453" i="5"/>
  <c r="D445" i="5"/>
  <c r="E445" i="6" s="1"/>
  <c r="F445" i="6" s="1"/>
  <c r="D437" i="5"/>
  <c r="E437" i="6" s="1"/>
  <c r="F437" i="6" s="1"/>
  <c r="D429" i="5"/>
  <c r="E429" i="6" s="1"/>
  <c r="F429" i="6" s="1"/>
  <c r="D421" i="5"/>
  <c r="D413" i="5"/>
  <c r="E413" i="6" s="1"/>
  <c r="F413" i="6" s="1"/>
  <c r="D405" i="5"/>
  <c r="D397" i="5"/>
  <c r="E397" i="6" s="1"/>
  <c r="F397" i="6" s="1"/>
  <c r="D389" i="5"/>
  <c r="D381" i="5"/>
  <c r="E381" i="6" s="1"/>
  <c r="F381" i="6" s="1"/>
  <c r="D373" i="5"/>
  <c r="D365" i="5"/>
  <c r="E365" i="6" s="1"/>
  <c r="F365" i="6" s="1"/>
  <c r="D358" i="5"/>
  <c r="D350" i="5"/>
  <c r="E350" i="6" s="1"/>
  <c r="F350" i="6" s="1"/>
  <c r="D345" i="5"/>
  <c r="G345" i="5" s="1"/>
  <c r="D348" i="5"/>
  <c r="E348" i="6" s="1"/>
  <c r="F348" i="6" s="1"/>
  <c r="D338" i="5"/>
  <c r="E338" i="6" s="1"/>
  <c r="F338" i="6" s="1"/>
  <c r="D337" i="5"/>
  <c r="E337" i="6" s="1"/>
  <c r="F337" i="6" s="1"/>
  <c r="D330" i="5"/>
  <c r="D329" i="5"/>
  <c r="E329" i="6" s="1"/>
  <c r="F329" i="6" s="1"/>
  <c r="D322" i="5"/>
  <c r="E322" i="6" s="1"/>
  <c r="F322" i="6" s="1"/>
  <c r="D321" i="5"/>
  <c r="E321" i="6" s="1"/>
  <c r="F321" i="6" s="1"/>
  <c r="D314" i="5"/>
  <c r="D313" i="5"/>
  <c r="E313" i="6" s="1"/>
  <c r="F313" i="6" s="1"/>
  <c r="D306" i="5"/>
  <c r="G306" i="5" s="1"/>
  <c r="I306" i="5" s="1"/>
  <c r="D305" i="5"/>
  <c r="E305" i="6" s="1"/>
  <c r="F305" i="6" s="1"/>
  <c r="D298" i="5"/>
  <c r="D297" i="5"/>
  <c r="E297" i="6" s="1"/>
  <c r="F297" i="6" s="1"/>
  <c r="D290" i="5"/>
  <c r="D289" i="5"/>
  <c r="E289" i="6" s="1"/>
  <c r="F289" i="6" s="1"/>
  <c r="D282" i="5"/>
  <c r="E282" i="6" s="1"/>
  <c r="F282" i="6" s="1"/>
  <c r="D281" i="5"/>
  <c r="E281" i="6" s="1"/>
  <c r="F281" i="6" s="1"/>
  <c r="D274" i="5"/>
  <c r="D273" i="5"/>
  <c r="E273" i="6" s="1"/>
  <c r="F273" i="6" s="1"/>
  <c r="D266" i="5"/>
  <c r="E266" i="6" s="1"/>
  <c r="F266" i="6" s="1"/>
  <c r="D265" i="5"/>
  <c r="E265" i="6" s="1"/>
  <c r="F265" i="6" s="1"/>
  <c r="D258" i="5"/>
  <c r="D257" i="5"/>
  <c r="E257" i="6" s="1"/>
  <c r="F257" i="6" s="1"/>
  <c r="D250" i="5"/>
  <c r="D249" i="5"/>
  <c r="E249" i="6" s="1"/>
  <c r="F249" i="6" s="1"/>
  <c r="D242" i="5"/>
  <c r="D241" i="5"/>
  <c r="E241" i="6" s="1"/>
  <c r="F241" i="6" s="1"/>
  <c r="D234" i="5"/>
  <c r="G234" i="5" s="1"/>
  <c r="D233" i="5"/>
  <c r="E233" i="6" s="1"/>
  <c r="F233" i="6" s="1"/>
  <c r="D226" i="5"/>
  <c r="D225" i="5"/>
  <c r="E225" i="6" s="1"/>
  <c r="F225" i="6" s="1"/>
  <c r="D218" i="5"/>
  <c r="D217" i="5"/>
  <c r="E217" i="6" s="1"/>
  <c r="F217" i="6" s="1"/>
  <c r="D210" i="5"/>
  <c r="E210" i="6" s="1"/>
  <c r="F210" i="6" s="1"/>
  <c r="D209" i="5"/>
  <c r="E209" i="6" s="1"/>
  <c r="F209" i="6" s="1"/>
  <c r="D202" i="5"/>
  <c r="D201" i="5"/>
  <c r="E201" i="6" s="1"/>
  <c r="F201" i="6" s="1"/>
  <c r="D194" i="5"/>
  <c r="E194" i="6" s="1"/>
  <c r="F194" i="6" s="1"/>
  <c r="D193" i="5"/>
  <c r="E193" i="6" s="1"/>
  <c r="F193" i="6" s="1"/>
  <c r="D186" i="5"/>
  <c r="D185" i="5"/>
  <c r="E185" i="6" s="1"/>
  <c r="F185" i="6" s="1"/>
  <c r="D178" i="5"/>
  <c r="G178" i="5" s="1"/>
  <c r="I178" i="5" s="1"/>
  <c r="D177" i="5"/>
  <c r="E177" i="6" s="1"/>
  <c r="F177" i="6" s="1"/>
  <c r="D170" i="5"/>
  <c r="D169" i="5"/>
  <c r="E169" i="6" s="1"/>
  <c r="F169" i="6" s="1"/>
  <c r="D162" i="5"/>
  <c r="D161" i="5"/>
  <c r="E161" i="6" s="1"/>
  <c r="F161" i="6" s="1"/>
  <c r="D154" i="5"/>
  <c r="E154" i="6" s="1"/>
  <c r="F154" i="6" s="1"/>
  <c r="D153" i="5"/>
  <c r="E153" i="6" s="1"/>
  <c r="F153" i="6" s="1"/>
  <c r="D146" i="5"/>
  <c r="D145" i="5"/>
  <c r="E145" i="6" s="1"/>
  <c r="F145" i="6" s="1"/>
  <c r="D138" i="5"/>
  <c r="E138" i="6" s="1"/>
  <c r="F138" i="6" s="1"/>
  <c r="D137" i="5"/>
  <c r="E137" i="6" s="1"/>
  <c r="F137" i="6" s="1"/>
  <c r="D130" i="5"/>
  <c r="D129" i="5"/>
  <c r="E129" i="6" s="1"/>
  <c r="F129" i="6" s="1"/>
  <c r="D122" i="5"/>
  <c r="E122" i="6" s="1"/>
  <c r="F122" i="6" s="1"/>
  <c r="D121" i="5"/>
  <c r="E121" i="6" s="1"/>
  <c r="F121" i="6" s="1"/>
  <c r="D114" i="5"/>
  <c r="D113" i="5"/>
  <c r="E113" i="6" s="1"/>
  <c r="F113" i="6" s="1"/>
  <c r="D106" i="5"/>
  <c r="E106" i="6" s="1"/>
  <c r="F106" i="6" s="1"/>
  <c r="D105" i="5"/>
  <c r="E105" i="6" s="1"/>
  <c r="F105" i="6" s="1"/>
  <c r="D98" i="5"/>
  <c r="D97" i="5"/>
  <c r="E97" i="6" s="1"/>
  <c r="F97" i="6" s="1"/>
  <c r="D90" i="5"/>
  <c r="D89" i="5"/>
  <c r="E89" i="6" s="1"/>
  <c r="F89" i="6" s="1"/>
  <c r="D82" i="5"/>
  <c r="E82" i="6" s="1"/>
  <c r="F82" i="6" s="1"/>
  <c r="D81" i="5"/>
  <c r="D74" i="5"/>
  <c r="E74" i="6" s="1"/>
  <c r="F74" i="6" s="1"/>
  <c r="D73" i="5"/>
  <c r="D66" i="5"/>
  <c r="E66" i="6" s="1"/>
  <c r="F66" i="6" s="1"/>
  <c r="D65" i="5"/>
  <c r="D58" i="5"/>
  <c r="E58" i="6" s="1"/>
  <c r="D57" i="5"/>
  <c r="E57" i="6" s="1"/>
  <c r="F57" i="6" s="1"/>
  <c r="D50" i="5"/>
  <c r="E50" i="6" s="1"/>
  <c r="F50" i="6" s="1"/>
  <c r="D49" i="5"/>
  <c r="E49" i="6" s="1"/>
  <c r="F49" i="6" s="1"/>
  <c r="D42" i="5"/>
  <c r="E42" i="6" s="1"/>
  <c r="F42" i="6" s="1"/>
  <c r="D41" i="5"/>
  <c r="D34" i="5"/>
  <c r="E34" i="6" s="1"/>
  <c r="F34" i="6" s="1"/>
  <c r="D27" i="5"/>
  <c r="E27" i="6" s="1"/>
  <c r="F27" i="6" s="1"/>
  <c r="D26" i="5"/>
  <c r="E26" i="6" s="1"/>
  <c r="F26" i="6" s="1"/>
  <c r="D19" i="5"/>
  <c r="D18" i="5"/>
  <c r="E18" i="6" s="1"/>
  <c r="F18" i="6" s="1"/>
  <c r="D1004" i="5"/>
  <c r="D1003" i="5"/>
  <c r="E1003" i="6" s="1"/>
  <c r="F1003" i="6" s="1"/>
  <c r="D996" i="5"/>
  <c r="D995" i="5"/>
  <c r="E995" i="6" s="1"/>
  <c r="F995" i="6" s="1"/>
  <c r="D988" i="5"/>
  <c r="D987" i="5"/>
  <c r="E987" i="6" s="1"/>
  <c r="F987" i="6" s="1"/>
  <c r="D980" i="5"/>
  <c r="D979" i="5"/>
  <c r="E979" i="6" s="1"/>
  <c r="F979" i="6" s="1"/>
  <c r="D972" i="5"/>
  <c r="D971" i="5"/>
  <c r="E971" i="6" s="1"/>
  <c r="F971" i="6" s="1"/>
  <c r="D964" i="5"/>
  <c r="D963" i="5"/>
  <c r="E963" i="6" s="1"/>
  <c r="F963" i="6" s="1"/>
  <c r="D956" i="5"/>
  <c r="D955" i="5"/>
  <c r="E955" i="6" s="1"/>
  <c r="F955" i="6" s="1"/>
  <c r="D948" i="5"/>
  <c r="D947" i="5"/>
  <c r="E947" i="6" s="1"/>
  <c r="F947" i="6" s="1"/>
  <c r="D940" i="5"/>
  <c r="D939" i="5"/>
  <c r="E939" i="6" s="1"/>
  <c r="F939" i="6" s="1"/>
  <c r="D932" i="5"/>
  <c r="D931" i="5"/>
  <c r="E931" i="6" s="1"/>
  <c r="F931" i="6" s="1"/>
  <c r="D924" i="5"/>
  <c r="D923" i="5"/>
  <c r="E923" i="6" s="1"/>
  <c r="F923" i="6" s="1"/>
  <c r="D916" i="5"/>
  <c r="D915" i="5"/>
  <c r="E915" i="6" s="1"/>
  <c r="F915" i="6" s="1"/>
  <c r="D908" i="5"/>
  <c r="D907" i="5"/>
  <c r="E907" i="6" s="1"/>
  <c r="F907" i="6" s="1"/>
  <c r="D900" i="5"/>
  <c r="D899" i="5"/>
  <c r="E899" i="6" s="1"/>
  <c r="F899" i="6" s="1"/>
  <c r="D892" i="5"/>
  <c r="D891" i="5"/>
  <c r="E891" i="6" s="1"/>
  <c r="F891" i="6" s="1"/>
  <c r="D884" i="5"/>
  <c r="D883" i="5"/>
  <c r="E883" i="6" s="1"/>
  <c r="F883" i="6" s="1"/>
  <c r="D876" i="5"/>
  <c r="D875" i="5"/>
  <c r="E875" i="6" s="1"/>
  <c r="F875" i="6" s="1"/>
  <c r="D868" i="5"/>
  <c r="D867" i="5"/>
  <c r="E867" i="6" s="1"/>
  <c r="F867" i="6" s="1"/>
  <c r="D860" i="5"/>
  <c r="D859" i="5"/>
  <c r="E859" i="6" s="1"/>
  <c r="F859" i="6" s="1"/>
  <c r="D852" i="5"/>
  <c r="D851" i="5"/>
  <c r="E851" i="6" s="1"/>
  <c r="F851" i="6" s="1"/>
  <c r="D844" i="5"/>
  <c r="D843" i="5"/>
  <c r="E843" i="6" s="1"/>
  <c r="F843" i="6" s="1"/>
  <c r="D836" i="5"/>
  <c r="D835" i="5"/>
  <c r="E835" i="6" s="1"/>
  <c r="F835" i="6" s="1"/>
  <c r="D828" i="5"/>
  <c r="D827" i="5"/>
  <c r="E827" i="6" s="1"/>
  <c r="F827" i="6" s="1"/>
  <c r="D820" i="5"/>
  <c r="D819" i="5"/>
  <c r="E819" i="6" s="1"/>
  <c r="F819" i="6" s="1"/>
  <c r="D812" i="5"/>
  <c r="D811" i="5"/>
  <c r="D804" i="5"/>
  <c r="D803" i="5"/>
  <c r="G803" i="5" s="1"/>
  <c r="D796" i="5"/>
  <c r="D795" i="5"/>
  <c r="D788" i="5"/>
  <c r="D787" i="5"/>
  <c r="G787" i="5" s="1"/>
  <c r="D780" i="5"/>
  <c r="D779" i="5"/>
  <c r="D772" i="5"/>
  <c r="D771" i="5"/>
  <c r="G771" i="5" s="1"/>
  <c r="D764" i="5"/>
  <c r="D763" i="5"/>
  <c r="D756" i="5"/>
  <c r="D755" i="5"/>
  <c r="G755" i="5" s="1"/>
  <c r="D748" i="5"/>
  <c r="D747" i="5"/>
  <c r="D740" i="5"/>
  <c r="D739" i="5"/>
  <c r="G739" i="5" s="1"/>
  <c r="D732" i="5"/>
  <c r="D731" i="5"/>
  <c r="D724" i="5"/>
  <c r="D723" i="5"/>
  <c r="G723" i="5" s="1"/>
  <c r="D716" i="5"/>
  <c r="D715" i="5"/>
  <c r="D708" i="5"/>
  <c r="D707" i="5"/>
  <c r="G707" i="5" s="1"/>
  <c r="I707" i="5" s="1"/>
  <c r="D700" i="5"/>
  <c r="D699" i="5"/>
  <c r="D691" i="5"/>
  <c r="D690" i="5"/>
  <c r="G690" i="5" s="1"/>
  <c r="D689" i="5"/>
  <c r="D682" i="5"/>
  <c r="D675" i="5"/>
  <c r="D674" i="5"/>
  <c r="G674" i="5" s="1"/>
  <c r="D666" i="5"/>
  <c r="D665" i="5"/>
  <c r="D659" i="5"/>
  <c r="D658" i="5"/>
  <c r="G658" i="5" s="1"/>
  <c r="D650" i="5"/>
  <c r="D649" i="5"/>
  <c r="D643" i="5"/>
  <c r="D642" i="5"/>
  <c r="G642" i="5" s="1"/>
  <c r="D634" i="5"/>
  <c r="D633" i="5"/>
  <c r="D626" i="5"/>
  <c r="D625" i="5"/>
  <c r="G625" i="5" s="1"/>
  <c r="D618" i="5"/>
  <c r="D617" i="5"/>
  <c r="D610" i="5"/>
  <c r="D609" i="5"/>
  <c r="G609" i="5" s="1"/>
  <c r="I609" i="5" s="1"/>
  <c r="D602" i="5"/>
  <c r="D601" i="5"/>
  <c r="D594" i="5"/>
  <c r="D593" i="5"/>
  <c r="G593" i="5" s="1"/>
  <c r="I593" i="5" s="1"/>
  <c r="D586" i="5"/>
  <c r="D585" i="5"/>
  <c r="D578" i="5"/>
  <c r="D577" i="5"/>
  <c r="G577" i="5" s="1"/>
  <c r="D570" i="5"/>
  <c r="D569" i="5"/>
  <c r="D562" i="5"/>
  <c r="D561" i="5"/>
  <c r="G561" i="5" s="1"/>
  <c r="D554" i="5"/>
  <c r="D553" i="5"/>
  <c r="D546" i="5"/>
  <c r="D545" i="5"/>
  <c r="G545" i="5" s="1"/>
  <c r="D538" i="5"/>
  <c r="D537" i="5"/>
  <c r="D530" i="5"/>
  <c r="D529" i="5"/>
  <c r="G529" i="5" s="1"/>
  <c r="D522" i="5"/>
  <c r="D521" i="5"/>
  <c r="D514" i="5"/>
  <c r="D513" i="5"/>
  <c r="G513" i="5" s="1"/>
  <c r="D506" i="5"/>
  <c r="D505" i="5"/>
  <c r="D498" i="5"/>
  <c r="D497" i="5"/>
  <c r="G497" i="5" s="1"/>
  <c r="D490" i="5"/>
  <c r="D489" i="5"/>
  <c r="D482" i="5"/>
  <c r="D481" i="5"/>
  <c r="D474" i="5"/>
  <c r="D473" i="5"/>
  <c r="D466" i="5"/>
  <c r="D465" i="5"/>
  <c r="G465" i="5" s="1"/>
  <c r="D458" i="5"/>
  <c r="D457" i="5"/>
  <c r="D450" i="5"/>
  <c r="D449" i="5"/>
  <c r="G449" i="5" s="1"/>
  <c r="D442" i="5"/>
  <c r="D441" i="5"/>
  <c r="D434" i="5"/>
  <c r="D433" i="5"/>
  <c r="G433" i="5" s="1"/>
  <c r="D426" i="5"/>
  <c r="D425" i="5"/>
  <c r="D418" i="5"/>
  <c r="D417" i="5"/>
  <c r="G417" i="5" s="1"/>
  <c r="D410" i="5"/>
  <c r="D409" i="5"/>
  <c r="D402" i="5"/>
  <c r="D401" i="5"/>
  <c r="G401" i="5" s="1"/>
  <c r="D394" i="5"/>
  <c r="D393" i="5"/>
  <c r="D386" i="5"/>
  <c r="D385" i="5"/>
  <c r="D378" i="5"/>
  <c r="D377" i="5"/>
  <c r="E377" i="6" s="1"/>
  <c r="F377" i="6" s="1"/>
  <c r="D370" i="5"/>
  <c r="D369" i="5"/>
  <c r="D368" i="5"/>
  <c r="D361" i="5"/>
  <c r="D354" i="5"/>
  <c r="D353" i="5"/>
  <c r="D342" i="5"/>
  <c r="D341" i="5"/>
  <c r="E341" i="6" s="1"/>
  <c r="F341" i="6" s="1"/>
  <c r="D334" i="5"/>
  <c r="D333" i="5"/>
  <c r="D326" i="5"/>
  <c r="D325" i="5"/>
  <c r="D318" i="5"/>
  <c r="D317" i="5"/>
  <c r="D310" i="5"/>
  <c r="D309" i="5"/>
  <c r="E309" i="6" s="1"/>
  <c r="F309" i="6" s="1"/>
  <c r="D302" i="5"/>
  <c r="D301" i="5"/>
  <c r="D294" i="5"/>
  <c r="D293" i="5"/>
  <c r="D286" i="5"/>
  <c r="D285" i="5"/>
  <c r="D278" i="5"/>
  <c r="D277" i="5"/>
  <c r="E277" i="6" s="1"/>
  <c r="F277" i="6" s="1"/>
  <c r="D270" i="5"/>
  <c r="D269" i="5"/>
  <c r="D262" i="5"/>
  <c r="D261" i="5"/>
  <c r="D254" i="5"/>
  <c r="D253" i="5"/>
  <c r="D246" i="5"/>
  <c r="D245" i="5"/>
  <c r="E245" i="6" s="1"/>
  <c r="F245" i="6" s="1"/>
  <c r="D238" i="5"/>
  <c r="D237" i="5"/>
  <c r="D230" i="5"/>
  <c r="D229" i="5"/>
  <c r="D222" i="5"/>
  <c r="D221" i="5"/>
  <c r="D214" i="5"/>
  <c r="D213" i="5"/>
  <c r="E213" i="6" s="1"/>
  <c r="F213" i="6" s="1"/>
  <c r="D206" i="5"/>
  <c r="D205" i="5"/>
  <c r="D198" i="5"/>
  <c r="D197" i="5"/>
  <c r="D190" i="5"/>
  <c r="D189" i="5"/>
  <c r="D182" i="5"/>
  <c r="D181" i="5"/>
  <c r="E181" i="6" s="1"/>
  <c r="F181" i="6" s="1"/>
  <c r="D174" i="5"/>
  <c r="D173" i="5"/>
  <c r="D166" i="5"/>
  <c r="D165" i="5"/>
  <c r="D158" i="5"/>
  <c r="D157" i="5"/>
  <c r="D150" i="5"/>
  <c r="D149" i="5"/>
  <c r="E149" i="6" s="1"/>
  <c r="F149" i="6" s="1"/>
  <c r="D142" i="5"/>
  <c r="D141" i="5"/>
  <c r="D134" i="5"/>
  <c r="D133" i="5"/>
  <c r="D126" i="5"/>
  <c r="D125" i="5"/>
  <c r="D118" i="5"/>
  <c r="D117" i="5"/>
  <c r="E117" i="6" s="1"/>
  <c r="F117" i="6" s="1"/>
  <c r="D110" i="5"/>
  <c r="D109" i="5"/>
  <c r="D102" i="5"/>
  <c r="D101" i="5"/>
  <c r="E101" i="6" s="1"/>
  <c r="F101" i="6" s="1"/>
  <c r="D94" i="5"/>
  <c r="E94" i="6" s="1"/>
  <c r="F94" i="6" s="1"/>
  <c r="D93" i="5"/>
  <c r="E93" i="6" s="1"/>
  <c r="F93" i="6" s="1"/>
  <c r="D86" i="5"/>
  <c r="E86" i="6" s="1"/>
  <c r="F86" i="6" s="1"/>
  <c r="D85" i="5"/>
  <c r="E85" i="6" s="1"/>
  <c r="F85" i="6" s="1"/>
  <c r="D78" i="5"/>
  <c r="D77" i="5"/>
  <c r="E77" i="6" s="1"/>
  <c r="F77" i="6" s="1"/>
  <c r="D70" i="5"/>
  <c r="E70" i="6" s="1"/>
  <c r="F70" i="6" s="1"/>
  <c r="D69" i="5"/>
  <c r="E69" i="6" s="1"/>
  <c r="F69" i="6" s="1"/>
  <c r="D62" i="5"/>
  <c r="D61" i="5"/>
  <c r="E61" i="6" s="1"/>
  <c r="F61" i="6" s="1"/>
  <c r="D54" i="5"/>
  <c r="E54" i="6" s="1"/>
  <c r="F54" i="6" s="1"/>
  <c r="D53" i="5"/>
  <c r="D46" i="5"/>
  <c r="D45" i="5"/>
  <c r="D38" i="5"/>
  <c r="D37" i="5"/>
  <c r="E37" i="6" s="1"/>
  <c r="F37" i="6" s="1"/>
  <c r="D31" i="5"/>
  <c r="D30" i="5"/>
  <c r="D23" i="5"/>
  <c r="D22" i="5"/>
  <c r="E22" i="6" s="1"/>
  <c r="F22" i="6" s="1"/>
  <c r="A9" i="4"/>
  <c r="A10" i="4"/>
  <c r="A11" i="4"/>
  <c r="A12" i="4"/>
  <c r="A13" i="4"/>
  <c r="A14" i="4"/>
  <c r="A15" i="4"/>
  <c r="A16" i="4"/>
  <c r="A17" i="4"/>
  <c r="A18" i="4"/>
  <c r="A8" i="4"/>
  <c r="F9" i="26" s="1"/>
  <c r="J9" i="4"/>
  <c r="J10" i="4"/>
  <c r="J11" i="4"/>
  <c r="J8" i="4"/>
  <c r="J8" i="3" s="1"/>
  <c r="D17" i="5"/>
  <c r="D16" i="5"/>
  <c r="D14" i="5"/>
  <c r="E14" i="6" s="1"/>
  <c r="D15" i="5"/>
  <c r="E15" i="6" s="1"/>
  <c r="D13" i="5"/>
  <c r="E13" i="6" s="1"/>
  <c r="I655" i="5" l="1"/>
  <c r="I719" i="5"/>
  <c r="I783" i="5"/>
  <c r="I770" i="5"/>
  <c r="H9" i="26"/>
  <c r="M8" i="3"/>
  <c r="I422" i="5"/>
  <c r="F599" i="5"/>
  <c r="L599" i="6"/>
  <c r="F243" i="5"/>
  <c r="L243" i="6"/>
  <c r="G509" i="5"/>
  <c r="G541" i="5"/>
  <c r="G975" i="5"/>
  <c r="G552" i="5"/>
  <c r="G676" i="5"/>
  <c r="G641" i="5"/>
  <c r="G697" i="5"/>
  <c r="G588" i="5"/>
  <c r="G620" i="5"/>
  <c r="G652" i="5"/>
  <c r="I111" i="5"/>
  <c r="I607" i="5"/>
  <c r="I647" i="5"/>
  <c r="I722" i="5"/>
  <c r="I738" i="5"/>
  <c r="I754" i="5"/>
  <c r="L165" i="6"/>
  <c r="L197" i="6"/>
  <c r="L313" i="6"/>
  <c r="L333" i="6"/>
  <c r="L353" i="6"/>
  <c r="L365" i="6"/>
  <c r="L377" i="6"/>
  <c r="L393" i="6"/>
  <c r="L409" i="6"/>
  <c r="L425" i="6"/>
  <c r="L441" i="6"/>
  <c r="L453" i="6"/>
  <c r="L497" i="6"/>
  <c r="L513" i="6"/>
  <c r="L541" i="6"/>
  <c r="L593" i="6"/>
  <c r="L639" i="6"/>
  <c r="L800" i="6"/>
  <c r="L808" i="6"/>
  <c r="L871" i="6"/>
  <c r="G579" i="5"/>
  <c r="G493" i="5"/>
  <c r="G525" i="5"/>
  <c r="G831" i="5"/>
  <c r="G959" i="5"/>
  <c r="G1002" i="5"/>
  <c r="G657" i="5"/>
  <c r="I657" i="5" s="1"/>
  <c r="G681" i="5"/>
  <c r="L117" i="6"/>
  <c r="L120" i="6"/>
  <c r="L169" i="6"/>
  <c r="L201" i="6"/>
  <c r="L203" i="6"/>
  <c r="L204" i="6"/>
  <c r="L205" i="6"/>
  <c r="L208" i="6"/>
  <c r="L217" i="6"/>
  <c r="L257" i="6"/>
  <c r="L265" i="6"/>
  <c r="L373" i="6"/>
  <c r="L385" i="6"/>
  <c r="L401" i="6"/>
  <c r="L417" i="6"/>
  <c r="L433" i="6"/>
  <c r="L461" i="6"/>
  <c r="L469" i="6"/>
  <c r="L489" i="6"/>
  <c r="L505" i="6"/>
  <c r="L521" i="6"/>
  <c r="L533" i="6"/>
  <c r="L545" i="6"/>
  <c r="L548" i="6"/>
  <c r="L549" i="6"/>
  <c r="L552" i="6"/>
  <c r="L553" i="6"/>
  <c r="L556" i="6"/>
  <c r="L600" i="6"/>
  <c r="L601" i="6"/>
  <c r="L657" i="6"/>
  <c r="L672" i="6"/>
  <c r="L673" i="6"/>
  <c r="L674" i="6"/>
  <c r="L681" i="6"/>
  <c r="L844" i="6"/>
  <c r="L852" i="6"/>
  <c r="L875" i="6"/>
  <c r="F608" i="5"/>
  <c r="L608" i="6"/>
  <c r="F918" i="5"/>
  <c r="L918" i="6"/>
  <c r="F124" i="5"/>
  <c r="L124" i="6"/>
  <c r="F148" i="5"/>
  <c r="L148" i="6"/>
  <c r="F284" i="5"/>
  <c r="L284" i="6"/>
  <c r="L368" i="6"/>
  <c r="F368" i="5"/>
  <c r="L468" i="6"/>
  <c r="F468" i="5"/>
  <c r="F564" i="5"/>
  <c r="L564" i="6"/>
  <c r="F580" i="5"/>
  <c r="L580" i="6"/>
  <c r="F652" i="5"/>
  <c r="L652" i="6"/>
  <c r="F660" i="5"/>
  <c r="L660" i="6"/>
  <c r="F829" i="5"/>
  <c r="L829" i="6"/>
  <c r="F630" i="5"/>
  <c r="L630" i="6"/>
  <c r="L994" i="6"/>
  <c r="F994" i="5"/>
  <c r="F175" i="5"/>
  <c r="L175" i="6"/>
  <c r="F336" i="5"/>
  <c r="L143" i="6"/>
  <c r="F143" i="5"/>
  <c r="F579" i="5"/>
  <c r="L579" i="6"/>
  <c r="F471" i="5"/>
  <c r="L471" i="6"/>
  <c r="F182" i="5"/>
  <c r="L182" i="6"/>
  <c r="F542" i="5"/>
  <c r="L542" i="6"/>
  <c r="F128" i="5"/>
  <c r="L128" i="6"/>
  <c r="L520" i="6"/>
  <c r="F520" i="5"/>
  <c r="F576" i="5"/>
  <c r="L576" i="6"/>
  <c r="F832" i="5"/>
  <c r="L832" i="6"/>
  <c r="F150" i="5"/>
  <c r="L150" i="6"/>
  <c r="F374" i="5"/>
  <c r="L374" i="6"/>
  <c r="F446" i="5"/>
  <c r="L446" i="6"/>
  <c r="F818" i="5"/>
  <c r="L818" i="6"/>
  <c r="F927" i="5"/>
  <c r="L927" i="6"/>
  <c r="F283" i="5"/>
  <c r="L283" i="6"/>
  <c r="G139" i="5"/>
  <c r="G542" i="5"/>
  <c r="G228" i="5"/>
  <c r="G244" i="5"/>
  <c r="G260" i="5"/>
  <c r="I260" i="5" s="1"/>
  <c r="G360" i="5"/>
  <c r="G384" i="5"/>
  <c r="G400" i="5"/>
  <c r="I400" i="5" s="1"/>
  <c r="G416" i="5"/>
  <c r="G432" i="5"/>
  <c r="I432" i="5" s="1"/>
  <c r="G448" i="5"/>
  <c r="G464" i="5"/>
  <c r="G496" i="5"/>
  <c r="G512" i="5"/>
  <c r="G544" i="5"/>
  <c r="G560" i="5"/>
  <c r="G668" i="5"/>
  <c r="G684" i="5"/>
  <c r="I684" i="5" s="1"/>
  <c r="G564" i="5"/>
  <c r="I564" i="5" s="1"/>
  <c r="G580" i="5"/>
  <c r="G596" i="5"/>
  <c r="I596" i="5" s="1"/>
  <c r="G612" i="5"/>
  <c r="G628" i="5"/>
  <c r="L125" i="6"/>
  <c r="L145" i="6"/>
  <c r="L149" i="6"/>
  <c r="L161" i="6"/>
  <c r="L181" i="6"/>
  <c r="L193" i="6"/>
  <c r="L249" i="6"/>
  <c r="L285" i="6"/>
  <c r="L297" i="6"/>
  <c r="L337" i="6"/>
  <c r="L349" i="6"/>
  <c r="L820" i="6"/>
  <c r="L944" i="6"/>
  <c r="L947" i="6"/>
  <c r="L999" i="6"/>
  <c r="F909" i="5"/>
  <c r="L229" i="6"/>
  <c r="L277" i="6"/>
  <c r="L305" i="6"/>
  <c r="L317" i="6"/>
  <c r="L329" i="6"/>
  <c r="L357" i="6"/>
  <c r="L465" i="6"/>
  <c r="L915" i="6"/>
  <c r="L644" i="6"/>
  <c r="F644" i="5"/>
  <c r="L1000" i="6"/>
  <c r="F1000" i="5"/>
  <c r="L121" i="6"/>
  <c r="F121" i="5"/>
  <c r="L685" i="6"/>
  <c r="F685" i="5"/>
  <c r="F813" i="5"/>
  <c r="L813" i="6"/>
  <c r="F592" i="5"/>
  <c r="L592" i="6"/>
  <c r="F833" i="5"/>
  <c r="L833" i="6"/>
  <c r="L965" i="6"/>
  <c r="F965" i="5"/>
  <c r="F166" i="5"/>
  <c r="L166" i="6"/>
  <c r="F198" i="5"/>
  <c r="L198" i="6"/>
  <c r="I621" i="5"/>
  <c r="G669" i="5"/>
  <c r="G116" i="5"/>
  <c r="G132" i="5"/>
  <c r="G148" i="5"/>
  <c r="G164" i="5"/>
  <c r="I164" i="5" s="1"/>
  <c r="G180" i="5"/>
  <c r="G196" i="5"/>
  <c r="I196" i="5" s="1"/>
  <c r="G212" i="5"/>
  <c r="G292" i="5"/>
  <c r="G308" i="5"/>
  <c r="G324" i="5"/>
  <c r="I324" i="5" s="1"/>
  <c r="G340" i="5"/>
  <c r="G785" i="5"/>
  <c r="G817" i="5"/>
  <c r="G833" i="5"/>
  <c r="G644" i="5"/>
  <c r="L132" i="6"/>
  <c r="L196" i="6"/>
  <c r="L236" i="6"/>
  <c r="L280" i="6"/>
  <c r="L638" i="6"/>
  <c r="L768" i="6"/>
  <c r="L796" i="6"/>
  <c r="L880" i="6"/>
  <c r="L883" i="6"/>
  <c r="L904" i="6"/>
  <c r="L910" i="6"/>
  <c r="L920" i="6"/>
  <c r="L928" i="6"/>
  <c r="L964" i="6"/>
  <c r="L992" i="6"/>
  <c r="L1002" i="6"/>
  <c r="L1004" i="6"/>
  <c r="F272" i="5"/>
  <c r="F504" i="5"/>
  <c r="F544" i="5"/>
  <c r="F664" i="5"/>
  <c r="F974" i="5"/>
  <c r="L799" i="6"/>
  <c r="F799" i="5"/>
  <c r="L825" i="6"/>
  <c r="F825" i="5"/>
  <c r="L492" i="6"/>
  <c r="F492" i="5"/>
  <c r="L959" i="6"/>
  <c r="F959" i="5"/>
  <c r="L805" i="6"/>
  <c r="F805" i="5"/>
  <c r="L527" i="6"/>
  <c r="F527" i="5"/>
  <c r="L296" i="6"/>
  <c r="F296" i="5"/>
  <c r="L344" i="6"/>
  <c r="F344" i="5"/>
  <c r="L360" i="6"/>
  <c r="F360" i="5"/>
  <c r="I360" i="5" s="1"/>
  <c r="I430" i="5"/>
  <c r="G124" i="5"/>
  <c r="G156" i="5"/>
  <c r="G188" i="5"/>
  <c r="G220" i="5"/>
  <c r="G252" i="5"/>
  <c r="G284" i="5"/>
  <c r="G316" i="5"/>
  <c r="G352" i="5"/>
  <c r="G392" i="5"/>
  <c r="G424" i="5"/>
  <c r="G456" i="5"/>
  <c r="G488" i="5"/>
  <c r="G520" i="5"/>
  <c r="G729" i="5"/>
  <c r="G825" i="5"/>
  <c r="G143" i="5"/>
  <c r="G818" i="5"/>
  <c r="L109" i="6"/>
  <c r="L112" i="6"/>
  <c r="L113" i="6"/>
  <c r="L156" i="6"/>
  <c r="L157" i="6"/>
  <c r="L172" i="6"/>
  <c r="L188" i="6"/>
  <c r="L212" i="6"/>
  <c r="L213" i="6"/>
  <c r="L222" i="6"/>
  <c r="L224" i="6"/>
  <c r="L225" i="6"/>
  <c r="L228" i="6"/>
  <c r="L232" i="6"/>
  <c r="L251" i="6"/>
  <c r="L252" i="6"/>
  <c r="L253" i="6"/>
  <c r="L255" i="6"/>
  <c r="L256" i="6"/>
  <c r="L260" i="6"/>
  <c r="L261" i="6"/>
  <c r="L263" i="6"/>
  <c r="L264" i="6"/>
  <c r="L268" i="6"/>
  <c r="L269" i="6"/>
  <c r="L476" i="6"/>
  <c r="L560" i="6"/>
  <c r="L588" i="6"/>
  <c r="L669" i="6"/>
  <c r="L680" i="6"/>
  <c r="L764" i="6"/>
  <c r="L892" i="6"/>
  <c r="L931" i="6"/>
  <c r="L932" i="6"/>
  <c r="L952" i="6"/>
  <c r="L954" i="6"/>
  <c r="L956" i="6"/>
  <c r="L980" i="6"/>
  <c r="L984" i="6"/>
  <c r="L987" i="6"/>
  <c r="F352" i="5"/>
  <c r="F717" i="5"/>
  <c r="F888" i="5"/>
  <c r="F924" i="5"/>
  <c r="L376" i="6"/>
  <c r="F376" i="5"/>
  <c r="L940" i="6"/>
  <c r="F940" i="5"/>
  <c r="L972" i="6"/>
  <c r="F972" i="5"/>
  <c r="L697" i="6"/>
  <c r="F697" i="5"/>
  <c r="L793" i="6"/>
  <c r="F793" i="5"/>
  <c r="L874" i="6"/>
  <c r="F874" i="5"/>
  <c r="L276" i="6"/>
  <c r="F276" i="5"/>
  <c r="L788" i="6"/>
  <c r="F788" i="5"/>
  <c r="F828" i="5"/>
  <c r="L828" i="6"/>
  <c r="F891" i="5"/>
  <c r="L891" i="6"/>
  <c r="L209" i="6"/>
  <c r="F209" i="5"/>
  <c r="F273" i="5"/>
  <c r="L273" i="6"/>
  <c r="F281" i="5"/>
  <c r="L281" i="6"/>
  <c r="F293" i="5"/>
  <c r="L293" i="6"/>
  <c r="F325" i="5"/>
  <c r="L325" i="6"/>
  <c r="F216" i="5"/>
  <c r="L216" i="6"/>
  <c r="F248" i="5"/>
  <c r="L248" i="6"/>
  <c r="F528" i="5"/>
  <c r="L528" i="6"/>
  <c r="F568" i="5"/>
  <c r="L568" i="6"/>
  <c r="L648" i="6"/>
  <c r="F648" i="5"/>
  <c r="F688" i="5"/>
  <c r="L688" i="6"/>
  <c r="F704" i="5"/>
  <c r="L704" i="6"/>
  <c r="F840" i="5"/>
  <c r="L840" i="6"/>
  <c r="F856" i="5"/>
  <c r="L856" i="6"/>
  <c r="F948" i="5"/>
  <c r="L948" i="6"/>
  <c r="F133" i="5"/>
  <c r="L133" i="6"/>
  <c r="F189" i="5"/>
  <c r="L189" i="6"/>
  <c r="L233" i="6"/>
  <c r="F233" i="5"/>
  <c r="G856" i="5"/>
  <c r="L567" i="6"/>
  <c r="F292" i="5"/>
  <c r="I292" i="5" s="1"/>
  <c r="F320" i="5"/>
  <c r="F340" i="5"/>
  <c r="F356" i="5"/>
  <c r="F372" i="5"/>
  <c r="F508" i="5"/>
  <c r="F636" i="5"/>
  <c r="F836" i="5"/>
  <c r="F787" i="5"/>
  <c r="L787" i="6"/>
  <c r="F973" i="5"/>
  <c r="L973" i="6"/>
  <c r="G276" i="5"/>
  <c r="F823" i="5"/>
  <c r="L823" i="6"/>
  <c r="F696" i="5"/>
  <c r="L696" i="6"/>
  <c r="L917" i="6"/>
  <c r="F917" i="5"/>
  <c r="L776" i="6"/>
  <c r="F776" i="5"/>
  <c r="F907" i="5"/>
  <c r="L907" i="6"/>
  <c r="F869" i="5"/>
  <c r="L869" i="6"/>
  <c r="F572" i="5"/>
  <c r="L572" i="6"/>
  <c r="F868" i="5"/>
  <c r="L868" i="6"/>
  <c r="F908" i="5"/>
  <c r="L908" i="6"/>
  <c r="F936" i="5"/>
  <c r="L936" i="6"/>
  <c r="F975" i="5"/>
  <c r="L975" i="6"/>
  <c r="F749" i="5"/>
  <c r="L749" i="6"/>
  <c r="F969" i="5"/>
  <c r="L969" i="6"/>
  <c r="F923" i="5"/>
  <c r="L923" i="6"/>
  <c r="G528" i="5"/>
  <c r="L140" i="6"/>
  <c r="L164" i="6"/>
  <c r="L180" i="6"/>
  <c r="L220" i="6"/>
  <c r="L300" i="6"/>
  <c r="L304" i="6"/>
  <c r="L308" i="6"/>
  <c r="L309" i="6"/>
  <c r="L312" i="6"/>
  <c r="L316" i="6"/>
  <c r="L324" i="6"/>
  <c r="L328" i="6"/>
  <c r="L332" i="6"/>
  <c r="L341" i="6"/>
  <c r="L348" i="6"/>
  <c r="L364" i="6"/>
  <c r="L380" i="6"/>
  <c r="L384" i="6"/>
  <c r="L388" i="6"/>
  <c r="L392" i="6"/>
  <c r="L396" i="6"/>
  <c r="L400" i="6"/>
  <c r="L404" i="6"/>
  <c r="L408" i="6"/>
  <c r="L412" i="6"/>
  <c r="L416" i="6"/>
  <c r="L420" i="6"/>
  <c r="L424" i="6"/>
  <c r="L428" i="6"/>
  <c r="L432" i="6"/>
  <c r="L436" i="6"/>
  <c r="L440" i="6"/>
  <c r="L444" i="6"/>
  <c r="L448" i="6"/>
  <c r="L452" i="6"/>
  <c r="L456" i="6"/>
  <c r="L460" i="6"/>
  <c r="L462" i="6"/>
  <c r="L464" i="6"/>
  <c r="L470" i="6"/>
  <c r="L472" i="6"/>
  <c r="L484" i="6"/>
  <c r="L486" i="6"/>
  <c r="L487" i="6"/>
  <c r="L488" i="6"/>
  <c r="L496" i="6"/>
  <c r="L500" i="6"/>
  <c r="L512" i="6"/>
  <c r="L516" i="6"/>
  <c r="L524" i="6"/>
  <c r="L532" i="6"/>
  <c r="L536" i="6"/>
  <c r="L540" i="6"/>
  <c r="L645" i="6"/>
  <c r="L656" i="6"/>
  <c r="L701" i="6"/>
  <c r="L721" i="6"/>
  <c r="L753" i="6"/>
  <c r="L894" i="6"/>
  <c r="F860" i="5"/>
  <c r="F900" i="5"/>
  <c r="F970" i="5"/>
  <c r="L970" i="6"/>
  <c r="F785" i="5"/>
  <c r="L785" i="6"/>
  <c r="F634" i="5"/>
  <c r="L634" i="6"/>
  <c r="F782" i="5"/>
  <c r="L782" i="6"/>
  <c r="I464" i="5"/>
  <c r="I833" i="5"/>
  <c r="F737" i="5"/>
  <c r="L737" i="6"/>
  <c r="L939" i="6"/>
  <c r="F939" i="5"/>
  <c r="F938" i="5"/>
  <c r="L938" i="6"/>
  <c r="F774" i="5"/>
  <c r="L774" i="6"/>
  <c r="F804" i="5"/>
  <c r="L804" i="6"/>
  <c r="F632" i="5"/>
  <c r="L632" i="6"/>
  <c r="F640" i="5"/>
  <c r="L640" i="6"/>
  <c r="F784" i="5"/>
  <c r="L784" i="6"/>
  <c r="L792" i="6"/>
  <c r="F792" i="5"/>
  <c r="F824" i="5"/>
  <c r="L824" i="6"/>
  <c r="F864" i="5"/>
  <c r="L864" i="6"/>
  <c r="F872" i="5"/>
  <c r="L872" i="6"/>
  <c r="F971" i="5"/>
  <c r="L971" i="6"/>
  <c r="F665" i="5"/>
  <c r="L665" i="6"/>
  <c r="F941" i="5"/>
  <c r="L941" i="6"/>
  <c r="G309" i="6"/>
  <c r="R309" i="6"/>
  <c r="H356" i="6"/>
  <c r="M356" i="6" s="1"/>
  <c r="G356" i="6"/>
  <c r="G360" i="6"/>
  <c r="H360" i="6"/>
  <c r="M360" i="6" s="1"/>
  <c r="H419" i="6"/>
  <c r="M419" i="6" s="1"/>
  <c r="G419" i="6"/>
  <c r="H455" i="6"/>
  <c r="M455" i="6" s="1"/>
  <c r="G455" i="6"/>
  <c r="H470" i="6"/>
  <c r="M470" i="6" s="1"/>
  <c r="R470" i="6"/>
  <c r="H510" i="6"/>
  <c r="M510" i="6" s="1"/>
  <c r="G510" i="6"/>
  <c r="G761" i="6"/>
  <c r="R761" i="6"/>
  <c r="G1006" i="6"/>
  <c r="H991" i="6"/>
  <c r="M991" i="6" s="1"/>
  <c r="H967" i="6"/>
  <c r="M967" i="6" s="1"/>
  <c r="H830" i="6"/>
  <c r="M830" i="6" s="1"/>
  <c r="G877" i="6"/>
  <c r="H595" i="6"/>
  <c r="M595" i="6" s="1"/>
  <c r="H623" i="6"/>
  <c r="M623" i="6" s="1"/>
  <c r="G556" i="6"/>
  <c r="G574" i="6"/>
  <c r="G542" i="6"/>
  <c r="G524" i="6"/>
  <c r="G505" i="6"/>
  <c r="G465" i="6"/>
  <c r="H562" i="6"/>
  <c r="M562" i="6" s="1"/>
  <c r="H501" i="6"/>
  <c r="M501" i="6" s="1"/>
  <c r="H401" i="6"/>
  <c r="M401" i="6" s="1"/>
  <c r="G182" i="6"/>
  <c r="G28" i="6"/>
  <c r="G291" i="6"/>
  <c r="G179" i="6"/>
  <c r="G163" i="6"/>
  <c r="G125" i="6"/>
  <c r="G92" i="6"/>
  <c r="G54" i="6"/>
  <c r="G485" i="6"/>
  <c r="G406" i="6"/>
  <c r="G394" i="6"/>
  <c r="G878" i="6"/>
  <c r="H769" i="6"/>
  <c r="M769" i="6" s="1"/>
  <c r="H1000" i="6"/>
  <c r="M1000" i="6" s="1"/>
  <c r="H962" i="6"/>
  <c r="M962" i="6" s="1"/>
  <c r="H958" i="6"/>
  <c r="M958" i="6" s="1"/>
  <c r="H954" i="6"/>
  <c r="M954" i="6" s="1"/>
  <c r="H626" i="6"/>
  <c r="M626" i="6" s="1"/>
  <c r="H594" i="6"/>
  <c r="M594" i="6" s="1"/>
  <c r="H420" i="6"/>
  <c r="M420" i="6" s="1"/>
  <c r="G578" i="6"/>
  <c r="H474" i="6"/>
  <c r="M474" i="6" s="1"/>
  <c r="H435" i="6"/>
  <c r="M435" i="6" s="1"/>
  <c r="R894" i="6"/>
  <c r="G852" i="6"/>
  <c r="G658" i="6"/>
  <c r="H615" i="6"/>
  <c r="M615" i="6" s="1"/>
  <c r="R460" i="6"/>
  <c r="H333" i="6"/>
  <c r="M333" i="6" s="1"/>
  <c r="R690" i="6"/>
  <c r="R418" i="6"/>
  <c r="R915" i="6"/>
  <c r="R689" i="6"/>
  <c r="R461" i="6"/>
  <c r="R916" i="6"/>
  <c r="H693" i="6"/>
  <c r="M693" i="6" s="1"/>
  <c r="G310" i="6"/>
  <c r="H178" i="6"/>
  <c r="M178" i="6" s="1"/>
  <c r="H714" i="6"/>
  <c r="M714" i="6" s="1"/>
  <c r="R714" i="6"/>
  <c r="G303" i="6"/>
  <c r="R314" i="6"/>
  <c r="H424" i="6"/>
  <c r="M424" i="6" s="1"/>
  <c r="H605" i="6"/>
  <c r="M605" i="6" s="1"/>
  <c r="R605" i="6"/>
  <c r="H986" i="6"/>
  <c r="M986" i="6" s="1"/>
  <c r="H855" i="6"/>
  <c r="M855" i="6" s="1"/>
  <c r="H846" i="6"/>
  <c r="M846" i="6" s="1"/>
  <c r="H821" i="6"/>
  <c r="M821" i="6" s="1"/>
  <c r="H601" i="6"/>
  <c r="M601" i="6" s="1"/>
  <c r="G689" i="6"/>
  <c r="H577" i="6"/>
  <c r="M577" i="6" s="1"/>
  <c r="H541" i="6"/>
  <c r="M541" i="6" s="1"/>
  <c r="H521" i="6"/>
  <c r="M521" i="6" s="1"/>
  <c r="H554" i="6"/>
  <c r="M554" i="6" s="1"/>
  <c r="G429" i="6"/>
  <c r="H393" i="6"/>
  <c r="M393" i="6" s="1"/>
  <c r="H388" i="6"/>
  <c r="M388" i="6" s="1"/>
  <c r="G162" i="6"/>
  <c r="G150" i="6"/>
  <c r="G184" i="6"/>
  <c r="G96" i="6"/>
  <c r="G30" i="6"/>
  <c r="G437" i="6"/>
  <c r="G390" i="6"/>
  <c r="H914" i="6"/>
  <c r="M914" i="6" s="1"/>
  <c r="H799" i="6"/>
  <c r="M799" i="6" s="1"/>
  <c r="H952" i="6"/>
  <c r="M952" i="6" s="1"/>
  <c r="H948" i="6"/>
  <c r="M948" i="6" s="1"/>
  <c r="H944" i="6"/>
  <c r="M944" i="6" s="1"/>
  <c r="H928" i="6"/>
  <c r="M928" i="6" s="1"/>
  <c r="H811" i="6"/>
  <c r="M811" i="6" s="1"/>
  <c r="G644" i="6"/>
  <c r="G729" i="6"/>
  <c r="H621" i="6"/>
  <c r="M621" i="6" s="1"/>
  <c r="G577" i="6"/>
  <c r="G797" i="6"/>
  <c r="G458" i="6"/>
  <c r="H431" i="6"/>
  <c r="M431" i="6" s="1"/>
  <c r="H499" i="6"/>
  <c r="M499" i="6" s="1"/>
  <c r="H580" i="6"/>
  <c r="M580" i="6" s="1"/>
  <c r="H376" i="6"/>
  <c r="M376" i="6" s="1"/>
  <c r="R800" i="6"/>
  <c r="G765" i="6"/>
  <c r="R646" i="6"/>
  <c r="G575" i="6"/>
  <c r="H434" i="6"/>
  <c r="M434" i="6" s="1"/>
  <c r="H614" i="6"/>
  <c r="M614" i="6" s="1"/>
  <c r="G527" i="6"/>
  <c r="G920" i="6"/>
  <c r="H712" i="6"/>
  <c r="M712" i="6" s="1"/>
  <c r="R495" i="6"/>
  <c r="G983" i="6"/>
  <c r="H438" i="6"/>
  <c r="M438" i="6" s="1"/>
  <c r="R438" i="6"/>
  <c r="Q15" i="26"/>
  <c r="N15" i="26" s="1"/>
  <c r="P15" i="26"/>
  <c r="M15" i="26" s="1"/>
  <c r="Q19" i="26"/>
  <c r="N19" i="26" s="1"/>
  <c r="P19" i="26"/>
  <c r="M19" i="26" s="1"/>
  <c r="Q23" i="26"/>
  <c r="N23" i="26" s="1"/>
  <c r="P23" i="26"/>
  <c r="M23" i="26" s="1"/>
  <c r="Q27" i="26"/>
  <c r="N27" i="26" s="1"/>
  <c r="P27" i="26"/>
  <c r="M27" i="26" s="1"/>
  <c r="Q31" i="26"/>
  <c r="N31" i="26" s="1"/>
  <c r="P31" i="26"/>
  <c r="M31" i="26" s="1"/>
  <c r="Q35" i="26"/>
  <c r="N35" i="26" s="1"/>
  <c r="P35" i="26"/>
  <c r="M35" i="26" s="1"/>
  <c r="Q39" i="26"/>
  <c r="N39" i="26" s="1"/>
  <c r="P39" i="26"/>
  <c r="M39" i="26" s="1"/>
  <c r="Q43" i="26"/>
  <c r="N43" i="26" s="1"/>
  <c r="P43" i="26"/>
  <c r="M43" i="26" s="1"/>
  <c r="Q47" i="26"/>
  <c r="N47" i="26" s="1"/>
  <c r="P47" i="26"/>
  <c r="M47" i="26" s="1"/>
  <c r="Q51" i="26"/>
  <c r="N51" i="26" s="1"/>
  <c r="P51" i="26"/>
  <c r="M51" i="26" s="1"/>
  <c r="Q55" i="26"/>
  <c r="N55" i="26" s="1"/>
  <c r="P55" i="26"/>
  <c r="M55" i="26" s="1"/>
  <c r="Q59" i="26"/>
  <c r="N59" i="26" s="1"/>
  <c r="P59" i="26"/>
  <c r="M59" i="26" s="1"/>
  <c r="Q63" i="26"/>
  <c r="N63" i="26" s="1"/>
  <c r="P63" i="26"/>
  <c r="M63" i="26" s="1"/>
  <c r="Q67" i="26"/>
  <c r="N67" i="26" s="1"/>
  <c r="P67" i="26"/>
  <c r="M67" i="26" s="1"/>
  <c r="Q71" i="26"/>
  <c r="N71" i="26" s="1"/>
  <c r="P71" i="26"/>
  <c r="M71" i="26" s="1"/>
  <c r="Q75" i="26"/>
  <c r="N75" i="26" s="1"/>
  <c r="P75" i="26"/>
  <c r="M75" i="26" s="1"/>
  <c r="Q79" i="26"/>
  <c r="N79" i="26" s="1"/>
  <c r="P79" i="26"/>
  <c r="M79" i="26" s="1"/>
  <c r="Q83" i="26"/>
  <c r="N83" i="26" s="1"/>
  <c r="P83" i="26"/>
  <c r="M83" i="26" s="1"/>
  <c r="Q87" i="26"/>
  <c r="N87" i="26" s="1"/>
  <c r="P87" i="26"/>
  <c r="M87" i="26" s="1"/>
  <c r="Q91" i="26"/>
  <c r="N91" i="26" s="1"/>
  <c r="P91" i="26"/>
  <c r="M91" i="26" s="1"/>
  <c r="Q95" i="26"/>
  <c r="N95" i="26" s="1"/>
  <c r="P95" i="26"/>
  <c r="M95" i="26" s="1"/>
  <c r="Q99" i="26"/>
  <c r="N99" i="26" s="1"/>
  <c r="P99" i="26"/>
  <c r="M99" i="26" s="1"/>
  <c r="Q103" i="26"/>
  <c r="N103" i="26" s="1"/>
  <c r="P103" i="26"/>
  <c r="M103" i="26" s="1"/>
  <c r="Q107" i="26"/>
  <c r="N107" i="26" s="1"/>
  <c r="P107" i="26"/>
  <c r="M107" i="26" s="1"/>
  <c r="Q111" i="26"/>
  <c r="N111" i="26" s="1"/>
  <c r="P111" i="26"/>
  <c r="M111" i="26" s="1"/>
  <c r="Q115" i="26"/>
  <c r="N115" i="26" s="1"/>
  <c r="P115" i="26"/>
  <c r="M115" i="26" s="1"/>
  <c r="Q119" i="26"/>
  <c r="N119" i="26" s="1"/>
  <c r="P119" i="26"/>
  <c r="M119" i="26" s="1"/>
  <c r="Q123" i="26"/>
  <c r="N123" i="26" s="1"/>
  <c r="P123" i="26"/>
  <c r="M123" i="26" s="1"/>
  <c r="Q127" i="26"/>
  <c r="N127" i="26" s="1"/>
  <c r="P127" i="26"/>
  <c r="M127" i="26" s="1"/>
  <c r="Q131" i="26"/>
  <c r="N131" i="26" s="1"/>
  <c r="P131" i="26"/>
  <c r="M131" i="26" s="1"/>
  <c r="Q135" i="26"/>
  <c r="N135" i="26" s="1"/>
  <c r="P135" i="26"/>
  <c r="M135" i="26" s="1"/>
  <c r="Q139" i="26"/>
  <c r="N139" i="26" s="1"/>
  <c r="P139" i="26"/>
  <c r="M139" i="26" s="1"/>
  <c r="Q143" i="26"/>
  <c r="N143" i="26" s="1"/>
  <c r="P143" i="26"/>
  <c r="M143" i="26" s="1"/>
  <c r="Q147" i="26"/>
  <c r="N147" i="26" s="1"/>
  <c r="P147" i="26"/>
  <c r="M147" i="26" s="1"/>
  <c r="Q151" i="26"/>
  <c r="N151" i="26" s="1"/>
  <c r="P151" i="26"/>
  <c r="M151" i="26" s="1"/>
  <c r="Q155" i="26"/>
  <c r="N155" i="26" s="1"/>
  <c r="P155" i="26"/>
  <c r="M155" i="26" s="1"/>
  <c r="Q159" i="26"/>
  <c r="N159" i="26" s="1"/>
  <c r="P159" i="26"/>
  <c r="M159" i="26" s="1"/>
  <c r="Q163" i="26"/>
  <c r="N163" i="26" s="1"/>
  <c r="P163" i="26"/>
  <c r="M163" i="26" s="1"/>
  <c r="Q167" i="26"/>
  <c r="N167" i="26" s="1"/>
  <c r="P167" i="26"/>
  <c r="M167" i="26" s="1"/>
  <c r="Q171" i="26"/>
  <c r="N171" i="26" s="1"/>
  <c r="P171" i="26"/>
  <c r="M171" i="26" s="1"/>
  <c r="Q175" i="26"/>
  <c r="N175" i="26" s="1"/>
  <c r="P175" i="26"/>
  <c r="M175" i="26" s="1"/>
  <c r="Q179" i="26"/>
  <c r="N179" i="26" s="1"/>
  <c r="P179" i="26"/>
  <c r="M179" i="26" s="1"/>
  <c r="Q183" i="26"/>
  <c r="N183" i="26" s="1"/>
  <c r="P183" i="26"/>
  <c r="M183" i="26" s="1"/>
  <c r="Q187" i="26"/>
  <c r="N187" i="26" s="1"/>
  <c r="P187" i="26"/>
  <c r="M187" i="26" s="1"/>
  <c r="Q191" i="26"/>
  <c r="N191" i="26" s="1"/>
  <c r="P191" i="26"/>
  <c r="M191" i="26" s="1"/>
  <c r="Q195" i="26"/>
  <c r="N195" i="26" s="1"/>
  <c r="P195" i="26"/>
  <c r="M195" i="26" s="1"/>
  <c r="Q199" i="26"/>
  <c r="N199" i="26" s="1"/>
  <c r="P199" i="26"/>
  <c r="M199" i="26" s="1"/>
  <c r="Q203" i="26"/>
  <c r="N203" i="26" s="1"/>
  <c r="P203" i="26"/>
  <c r="M203" i="26" s="1"/>
  <c r="Q207" i="26"/>
  <c r="N207" i="26" s="1"/>
  <c r="P207" i="26"/>
  <c r="M207" i="26" s="1"/>
  <c r="Q211" i="26"/>
  <c r="N211" i="26" s="1"/>
  <c r="P211" i="26"/>
  <c r="M211" i="26" s="1"/>
  <c r="Q215" i="26"/>
  <c r="N215" i="26" s="1"/>
  <c r="P215" i="26"/>
  <c r="M215" i="26" s="1"/>
  <c r="Q219" i="26"/>
  <c r="N219" i="26" s="1"/>
  <c r="P219" i="26"/>
  <c r="M219" i="26" s="1"/>
  <c r="Q223" i="26"/>
  <c r="N223" i="26" s="1"/>
  <c r="P223" i="26"/>
  <c r="M223" i="26" s="1"/>
  <c r="Q227" i="26"/>
  <c r="N227" i="26" s="1"/>
  <c r="P227" i="26"/>
  <c r="M227" i="26" s="1"/>
  <c r="Q231" i="26"/>
  <c r="N231" i="26" s="1"/>
  <c r="P231" i="26"/>
  <c r="M231" i="26" s="1"/>
  <c r="Q235" i="26"/>
  <c r="N235" i="26" s="1"/>
  <c r="P235" i="26"/>
  <c r="M235" i="26" s="1"/>
  <c r="Q239" i="26"/>
  <c r="N239" i="26" s="1"/>
  <c r="P239" i="26"/>
  <c r="M239" i="26" s="1"/>
  <c r="Q243" i="26"/>
  <c r="N243" i="26" s="1"/>
  <c r="P243" i="26"/>
  <c r="M243" i="26" s="1"/>
  <c r="Q247" i="26"/>
  <c r="N247" i="26" s="1"/>
  <c r="P247" i="26"/>
  <c r="M247" i="26" s="1"/>
  <c r="Q251" i="26"/>
  <c r="N251" i="26" s="1"/>
  <c r="P251" i="26"/>
  <c r="M251" i="26" s="1"/>
  <c r="Q255" i="26"/>
  <c r="N255" i="26" s="1"/>
  <c r="P255" i="26"/>
  <c r="M255" i="26" s="1"/>
  <c r="Q259" i="26"/>
  <c r="N259" i="26" s="1"/>
  <c r="P259" i="26"/>
  <c r="M259" i="26" s="1"/>
  <c r="Q263" i="26"/>
  <c r="N263" i="26" s="1"/>
  <c r="P263" i="26"/>
  <c r="M263" i="26" s="1"/>
  <c r="Q267" i="26"/>
  <c r="N267" i="26" s="1"/>
  <c r="P267" i="26"/>
  <c r="M267" i="26" s="1"/>
  <c r="Q271" i="26"/>
  <c r="N271" i="26" s="1"/>
  <c r="P271" i="26"/>
  <c r="M271" i="26" s="1"/>
  <c r="Q275" i="26"/>
  <c r="N275" i="26" s="1"/>
  <c r="P275" i="26"/>
  <c r="M275" i="26" s="1"/>
  <c r="Q279" i="26"/>
  <c r="N279" i="26" s="1"/>
  <c r="P279" i="26"/>
  <c r="M279" i="26" s="1"/>
  <c r="Q283" i="26"/>
  <c r="N283" i="26" s="1"/>
  <c r="P283" i="26"/>
  <c r="M283" i="26" s="1"/>
  <c r="Q287" i="26"/>
  <c r="N287" i="26" s="1"/>
  <c r="P287" i="26"/>
  <c r="M287" i="26" s="1"/>
  <c r="Q291" i="26"/>
  <c r="N291" i="26" s="1"/>
  <c r="P291" i="26"/>
  <c r="M291" i="26" s="1"/>
  <c r="Q295" i="26"/>
  <c r="N295" i="26" s="1"/>
  <c r="P295" i="26"/>
  <c r="M295" i="26" s="1"/>
  <c r="Q299" i="26"/>
  <c r="N299" i="26" s="1"/>
  <c r="P299" i="26"/>
  <c r="M299" i="26" s="1"/>
  <c r="Q303" i="26"/>
  <c r="N303" i="26" s="1"/>
  <c r="P303" i="26"/>
  <c r="M303" i="26" s="1"/>
  <c r="Q307" i="26"/>
  <c r="N307" i="26" s="1"/>
  <c r="P307" i="26"/>
  <c r="M307" i="26" s="1"/>
  <c r="Q311" i="26"/>
  <c r="N311" i="26" s="1"/>
  <c r="P311" i="26"/>
  <c r="M311" i="26" s="1"/>
  <c r="Q315" i="26"/>
  <c r="N315" i="26" s="1"/>
  <c r="P315" i="26"/>
  <c r="M315" i="26" s="1"/>
  <c r="Q319" i="26"/>
  <c r="N319" i="26" s="1"/>
  <c r="P319" i="26"/>
  <c r="M319" i="26" s="1"/>
  <c r="Q323" i="26"/>
  <c r="N323" i="26" s="1"/>
  <c r="P323" i="26"/>
  <c r="M323" i="26" s="1"/>
  <c r="Q327" i="26"/>
  <c r="N327" i="26" s="1"/>
  <c r="P327" i="26"/>
  <c r="M327" i="26" s="1"/>
  <c r="Q331" i="26"/>
  <c r="N331" i="26" s="1"/>
  <c r="P331" i="26"/>
  <c r="M331" i="26" s="1"/>
  <c r="Q335" i="26"/>
  <c r="N335" i="26" s="1"/>
  <c r="P335" i="26"/>
  <c r="M335" i="26" s="1"/>
  <c r="Q339" i="26"/>
  <c r="N339" i="26" s="1"/>
  <c r="P339" i="26"/>
  <c r="M339" i="26" s="1"/>
  <c r="Q343" i="26"/>
  <c r="N343" i="26" s="1"/>
  <c r="P343" i="26"/>
  <c r="M343" i="26" s="1"/>
  <c r="Q347" i="26"/>
  <c r="N347" i="26" s="1"/>
  <c r="P347" i="26"/>
  <c r="M347" i="26" s="1"/>
  <c r="Q351" i="26"/>
  <c r="N351" i="26" s="1"/>
  <c r="P351" i="26"/>
  <c r="M351" i="26" s="1"/>
  <c r="Q355" i="26"/>
  <c r="N355" i="26" s="1"/>
  <c r="P355" i="26"/>
  <c r="M355" i="26" s="1"/>
  <c r="Q359" i="26"/>
  <c r="N359" i="26" s="1"/>
  <c r="P359" i="26"/>
  <c r="M359" i="26" s="1"/>
  <c r="Q363" i="26"/>
  <c r="N363" i="26" s="1"/>
  <c r="P363" i="26"/>
  <c r="M363" i="26" s="1"/>
  <c r="Q367" i="26"/>
  <c r="N367" i="26" s="1"/>
  <c r="P367" i="26"/>
  <c r="M367" i="26" s="1"/>
  <c r="Q371" i="26"/>
  <c r="N371" i="26" s="1"/>
  <c r="P371" i="26"/>
  <c r="M371" i="26" s="1"/>
  <c r="Q375" i="26"/>
  <c r="N375" i="26" s="1"/>
  <c r="P375" i="26"/>
  <c r="M375" i="26" s="1"/>
  <c r="Q379" i="26"/>
  <c r="N379" i="26" s="1"/>
  <c r="P379" i="26"/>
  <c r="M379" i="26" s="1"/>
  <c r="Q383" i="26"/>
  <c r="N383" i="26" s="1"/>
  <c r="P383" i="26"/>
  <c r="M383" i="26" s="1"/>
  <c r="Q387" i="26"/>
  <c r="N387" i="26" s="1"/>
  <c r="P387" i="26"/>
  <c r="M387" i="26" s="1"/>
  <c r="Q391" i="26"/>
  <c r="N391" i="26" s="1"/>
  <c r="P391" i="26"/>
  <c r="M391" i="26" s="1"/>
  <c r="Q395" i="26"/>
  <c r="N395" i="26" s="1"/>
  <c r="P395" i="26"/>
  <c r="M395" i="26" s="1"/>
  <c r="Q399" i="26"/>
  <c r="N399" i="26" s="1"/>
  <c r="P399" i="26"/>
  <c r="M399" i="26" s="1"/>
  <c r="Q403" i="26"/>
  <c r="N403" i="26" s="1"/>
  <c r="P403" i="26"/>
  <c r="M403" i="26" s="1"/>
  <c r="Q407" i="26"/>
  <c r="N407" i="26" s="1"/>
  <c r="P407" i="26"/>
  <c r="M407" i="26" s="1"/>
  <c r="Q411" i="26"/>
  <c r="N411" i="26" s="1"/>
  <c r="P411" i="26"/>
  <c r="M411" i="26" s="1"/>
  <c r="Q415" i="26"/>
  <c r="N415" i="26" s="1"/>
  <c r="P415" i="26"/>
  <c r="M415" i="26" s="1"/>
  <c r="Q419" i="26"/>
  <c r="N419" i="26" s="1"/>
  <c r="P419" i="26"/>
  <c r="M419" i="26" s="1"/>
  <c r="Q423" i="26"/>
  <c r="N423" i="26" s="1"/>
  <c r="P423" i="26"/>
  <c r="M423" i="26" s="1"/>
  <c r="Q427" i="26"/>
  <c r="N427" i="26" s="1"/>
  <c r="P427" i="26"/>
  <c r="M427" i="26" s="1"/>
  <c r="Q431" i="26"/>
  <c r="N431" i="26" s="1"/>
  <c r="P431" i="26"/>
  <c r="M431" i="26" s="1"/>
  <c r="Q435" i="26"/>
  <c r="N435" i="26" s="1"/>
  <c r="P435" i="26"/>
  <c r="M435" i="26" s="1"/>
  <c r="Q439" i="26"/>
  <c r="N439" i="26" s="1"/>
  <c r="P439" i="26"/>
  <c r="M439" i="26" s="1"/>
  <c r="Q443" i="26"/>
  <c r="N443" i="26" s="1"/>
  <c r="P443" i="26"/>
  <c r="M443" i="26" s="1"/>
  <c r="Q447" i="26"/>
  <c r="N447" i="26" s="1"/>
  <c r="P447" i="26"/>
  <c r="M447" i="26" s="1"/>
  <c r="Q451" i="26"/>
  <c r="N451" i="26" s="1"/>
  <c r="P451" i="26"/>
  <c r="M451" i="26" s="1"/>
  <c r="Q455" i="26"/>
  <c r="N455" i="26" s="1"/>
  <c r="P455" i="26"/>
  <c r="M455" i="26" s="1"/>
  <c r="Q459" i="26"/>
  <c r="N459" i="26" s="1"/>
  <c r="P459" i="26"/>
  <c r="M459" i="26" s="1"/>
  <c r="Q463" i="26"/>
  <c r="N463" i="26" s="1"/>
  <c r="P463" i="26"/>
  <c r="M463" i="26" s="1"/>
  <c r="Q467" i="26"/>
  <c r="N467" i="26" s="1"/>
  <c r="P467" i="26"/>
  <c r="M467" i="26" s="1"/>
  <c r="Q471" i="26"/>
  <c r="N471" i="26" s="1"/>
  <c r="P471" i="26"/>
  <c r="M471" i="26" s="1"/>
  <c r="Q475" i="26"/>
  <c r="N475" i="26" s="1"/>
  <c r="P475" i="26"/>
  <c r="M475" i="26" s="1"/>
  <c r="Q479" i="26"/>
  <c r="N479" i="26" s="1"/>
  <c r="P479" i="26"/>
  <c r="M479" i="26" s="1"/>
  <c r="Q483" i="26"/>
  <c r="N483" i="26" s="1"/>
  <c r="P483" i="26"/>
  <c r="M483" i="26" s="1"/>
  <c r="Q487" i="26"/>
  <c r="N487" i="26" s="1"/>
  <c r="P487" i="26"/>
  <c r="M487" i="26" s="1"/>
  <c r="Q491" i="26"/>
  <c r="N491" i="26" s="1"/>
  <c r="P491" i="26"/>
  <c r="M491" i="26" s="1"/>
  <c r="Q495" i="26"/>
  <c r="N495" i="26" s="1"/>
  <c r="P495" i="26"/>
  <c r="M495" i="26" s="1"/>
  <c r="Q499" i="26"/>
  <c r="N499" i="26" s="1"/>
  <c r="P499" i="26"/>
  <c r="M499" i="26" s="1"/>
  <c r="Q503" i="26"/>
  <c r="N503" i="26" s="1"/>
  <c r="P503" i="26"/>
  <c r="M503" i="26" s="1"/>
  <c r="Q507" i="26"/>
  <c r="N507" i="26" s="1"/>
  <c r="P507" i="26"/>
  <c r="M507" i="26" s="1"/>
  <c r="Q511" i="26"/>
  <c r="N511" i="26" s="1"/>
  <c r="P511" i="26"/>
  <c r="M511" i="26" s="1"/>
  <c r="Q515" i="26"/>
  <c r="N515" i="26" s="1"/>
  <c r="P515" i="26"/>
  <c r="M515" i="26" s="1"/>
  <c r="Q519" i="26"/>
  <c r="N519" i="26" s="1"/>
  <c r="P519" i="26"/>
  <c r="M519" i="26" s="1"/>
  <c r="Q523" i="26"/>
  <c r="N523" i="26" s="1"/>
  <c r="P523" i="26"/>
  <c r="M523" i="26" s="1"/>
  <c r="Q527" i="26"/>
  <c r="N527" i="26" s="1"/>
  <c r="P527" i="26"/>
  <c r="M527" i="26" s="1"/>
  <c r="Q531" i="26"/>
  <c r="N531" i="26" s="1"/>
  <c r="P531" i="26"/>
  <c r="M531" i="26" s="1"/>
  <c r="Q535" i="26"/>
  <c r="N535" i="26" s="1"/>
  <c r="P535" i="26"/>
  <c r="M535" i="26" s="1"/>
  <c r="Q539" i="26"/>
  <c r="N539" i="26" s="1"/>
  <c r="P539" i="26"/>
  <c r="M539" i="26" s="1"/>
  <c r="Q543" i="26"/>
  <c r="N543" i="26" s="1"/>
  <c r="P543" i="26"/>
  <c r="M543" i="26" s="1"/>
  <c r="Q547" i="26"/>
  <c r="N547" i="26" s="1"/>
  <c r="P547" i="26"/>
  <c r="M547" i="26" s="1"/>
  <c r="Q551" i="26"/>
  <c r="N551" i="26" s="1"/>
  <c r="P551" i="26"/>
  <c r="M551" i="26" s="1"/>
  <c r="Q555" i="26"/>
  <c r="N555" i="26" s="1"/>
  <c r="P555" i="26"/>
  <c r="M555" i="26" s="1"/>
  <c r="Q559" i="26"/>
  <c r="N559" i="26" s="1"/>
  <c r="P559" i="26"/>
  <c r="M559" i="26" s="1"/>
  <c r="Q563" i="26"/>
  <c r="N563" i="26" s="1"/>
  <c r="P563" i="26"/>
  <c r="M563" i="26" s="1"/>
  <c r="Q567" i="26"/>
  <c r="N567" i="26" s="1"/>
  <c r="P567" i="26"/>
  <c r="M567" i="26" s="1"/>
  <c r="Q571" i="26"/>
  <c r="N571" i="26" s="1"/>
  <c r="P571" i="26"/>
  <c r="M571" i="26" s="1"/>
  <c r="Q575" i="26"/>
  <c r="N575" i="26" s="1"/>
  <c r="P575" i="26"/>
  <c r="M575" i="26" s="1"/>
  <c r="Q579" i="26"/>
  <c r="N579" i="26" s="1"/>
  <c r="P579" i="26"/>
  <c r="M579" i="26" s="1"/>
  <c r="Q583" i="26"/>
  <c r="N583" i="26" s="1"/>
  <c r="P583" i="26"/>
  <c r="M583" i="26" s="1"/>
  <c r="Q587" i="26"/>
  <c r="N587" i="26" s="1"/>
  <c r="P587" i="26"/>
  <c r="M587" i="26" s="1"/>
  <c r="Q591" i="26"/>
  <c r="N591" i="26" s="1"/>
  <c r="P591" i="26"/>
  <c r="M591" i="26" s="1"/>
  <c r="Q595" i="26"/>
  <c r="N595" i="26" s="1"/>
  <c r="P595" i="26"/>
  <c r="M595" i="26" s="1"/>
  <c r="Q599" i="26"/>
  <c r="N599" i="26" s="1"/>
  <c r="P599" i="26"/>
  <c r="M599" i="26" s="1"/>
  <c r="Q603" i="26"/>
  <c r="N603" i="26" s="1"/>
  <c r="P603" i="26"/>
  <c r="M603" i="26" s="1"/>
  <c r="Q607" i="26"/>
  <c r="N607" i="26" s="1"/>
  <c r="P607" i="26"/>
  <c r="M607" i="26" s="1"/>
  <c r="Q611" i="26"/>
  <c r="N611" i="26" s="1"/>
  <c r="P611" i="26"/>
  <c r="M611" i="26" s="1"/>
  <c r="Q615" i="26"/>
  <c r="N615" i="26" s="1"/>
  <c r="P615" i="26"/>
  <c r="M615" i="26" s="1"/>
  <c r="Q619" i="26"/>
  <c r="N619" i="26" s="1"/>
  <c r="P619" i="26"/>
  <c r="M619" i="26" s="1"/>
  <c r="Q623" i="26"/>
  <c r="N623" i="26" s="1"/>
  <c r="P623" i="26"/>
  <c r="M623" i="26" s="1"/>
  <c r="Q627" i="26"/>
  <c r="N627" i="26" s="1"/>
  <c r="P627" i="26"/>
  <c r="M627" i="26" s="1"/>
  <c r="Q631" i="26"/>
  <c r="N631" i="26" s="1"/>
  <c r="P631" i="26"/>
  <c r="M631" i="26" s="1"/>
  <c r="Q635" i="26"/>
  <c r="N635" i="26" s="1"/>
  <c r="P635" i="26"/>
  <c r="M635" i="26" s="1"/>
  <c r="Q639" i="26"/>
  <c r="N639" i="26" s="1"/>
  <c r="P639" i="26"/>
  <c r="M639" i="26" s="1"/>
  <c r="Q643" i="26"/>
  <c r="N643" i="26" s="1"/>
  <c r="P643" i="26"/>
  <c r="M643" i="26" s="1"/>
  <c r="Q647" i="26"/>
  <c r="N647" i="26" s="1"/>
  <c r="P647" i="26"/>
  <c r="M647" i="26" s="1"/>
  <c r="Q651" i="26"/>
  <c r="N651" i="26" s="1"/>
  <c r="P651" i="26"/>
  <c r="M651" i="26" s="1"/>
  <c r="Q655" i="26"/>
  <c r="N655" i="26" s="1"/>
  <c r="P655" i="26"/>
  <c r="M655" i="26" s="1"/>
  <c r="Q659" i="26"/>
  <c r="N659" i="26" s="1"/>
  <c r="P659" i="26"/>
  <c r="M659" i="26" s="1"/>
  <c r="Q663" i="26"/>
  <c r="N663" i="26" s="1"/>
  <c r="P663" i="26"/>
  <c r="M663" i="26" s="1"/>
  <c r="Q667" i="26"/>
  <c r="N667" i="26" s="1"/>
  <c r="P667" i="26"/>
  <c r="M667" i="26" s="1"/>
  <c r="Q671" i="26"/>
  <c r="N671" i="26" s="1"/>
  <c r="P671" i="26"/>
  <c r="M671" i="26" s="1"/>
  <c r="Q675" i="26"/>
  <c r="N675" i="26" s="1"/>
  <c r="P675" i="26"/>
  <c r="M675" i="26" s="1"/>
  <c r="Q679" i="26"/>
  <c r="N679" i="26" s="1"/>
  <c r="P679" i="26"/>
  <c r="M679" i="26" s="1"/>
  <c r="Q683" i="26"/>
  <c r="N683" i="26" s="1"/>
  <c r="P683" i="26"/>
  <c r="M683" i="26" s="1"/>
  <c r="Q687" i="26"/>
  <c r="N687" i="26" s="1"/>
  <c r="P687" i="26"/>
  <c r="M687" i="26" s="1"/>
  <c r="Q691" i="26"/>
  <c r="N691" i="26" s="1"/>
  <c r="P691" i="26"/>
  <c r="M691" i="26" s="1"/>
  <c r="Q695" i="26"/>
  <c r="N695" i="26" s="1"/>
  <c r="P695" i="26"/>
  <c r="M695" i="26" s="1"/>
  <c r="Q699" i="26"/>
  <c r="N699" i="26" s="1"/>
  <c r="P699" i="26"/>
  <c r="M699" i="26" s="1"/>
  <c r="Q703" i="26"/>
  <c r="N703" i="26" s="1"/>
  <c r="P703" i="26"/>
  <c r="M703" i="26" s="1"/>
  <c r="Q707" i="26"/>
  <c r="N707" i="26" s="1"/>
  <c r="P707" i="26"/>
  <c r="M707" i="26" s="1"/>
  <c r="Q711" i="26"/>
  <c r="N711" i="26" s="1"/>
  <c r="P711" i="26"/>
  <c r="M711" i="26" s="1"/>
  <c r="Q715" i="26"/>
  <c r="N715" i="26" s="1"/>
  <c r="P715" i="26"/>
  <c r="M715" i="26" s="1"/>
  <c r="Q719" i="26"/>
  <c r="N719" i="26" s="1"/>
  <c r="P719" i="26"/>
  <c r="M719" i="26" s="1"/>
  <c r="Q723" i="26"/>
  <c r="N723" i="26" s="1"/>
  <c r="P723" i="26"/>
  <c r="M723" i="26" s="1"/>
  <c r="Q727" i="26"/>
  <c r="N727" i="26" s="1"/>
  <c r="P727" i="26"/>
  <c r="M727" i="26" s="1"/>
  <c r="Q731" i="26"/>
  <c r="N731" i="26" s="1"/>
  <c r="P731" i="26"/>
  <c r="M731" i="26" s="1"/>
  <c r="Q735" i="26"/>
  <c r="N735" i="26" s="1"/>
  <c r="P735" i="26"/>
  <c r="M735" i="26" s="1"/>
  <c r="Q739" i="26"/>
  <c r="N739" i="26" s="1"/>
  <c r="P739" i="26"/>
  <c r="M739" i="26" s="1"/>
  <c r="Q743" i="26"/>
  <c r="N743" i="26" s="1"/>
  <c r="P743" i="26"/>
  <c r="M743" i="26" s="1"/>
  <c r="Q747" i="26"/>
  <c r="N747" i="26" s="1"/>
  <c r="P747" i="26"/>
  <c r="M747" i="26" s="1"/>
  <c r="Q751" i="26"/>
  <c r="N751" i="26" s="1"/>
  <c r="P751" i="26"/>
  <c r="M751" i="26" s="1"/>
  <c r="Q755" i="26"/>
  <c r="N755" i="26" s="1"/>
  <c r="P755" i="26"/>
  <c r="M755" i="26" s="1"/>
  <c r="Q759" i="26"/>
  <c r="N759" i="26" s="1"/>
  <c r="P759" i="26"/>
  <c r="M759" i="26" s="1"/>
  <c r="Q763" i="26"/>
  <c r="N763" i="26" s="1"/>
  <c r="P763" i="26"/>
  <c r="M763" i="26" s="1"/>
  <c r="Q767" i="26"/>
  <c r="N767" i="26" s="1"/>
  <c r="P767" i="26"/>
  <c r="M767" i="26" s="1"/>
  <c r="Q771" i="26"/>
  <c r="N771" i="26" s="1"/>
  <c r="P771" i="26"/>
  <c r="M771" i="26" s="1"/>
  <c r="Q775" i="26"/>
  <c r="N775" i="26" s="1"/>
  <c r="P775" i="26"/>
  <c r="M775" i="26" s="1"/>
  <c r="Q779" i="26"/>
  <c r="N779" i="26" s="1"/>
  <c r="P779" i="26"/>
  <c r="M779" i="26" s="1"/>
  <c r="Q783" i="26"/>
  <c r="N783" i="26" s="1"/>
  <c r="P783" i="26"/>
  <c r="M783" i="26" s="1"/>
  <c r="Q787" i="26"/>
  <c r="N787" i="26" s="1"/>
  <c r="P787" i="26"/>
  <c r="M787" i="26" s="1"/>
  <c r="Q791" i="26"/>
  <c r="N791" i="26" s="1"/>
  <c r="P791" i="26"/>
  <c r="M791" i="26" s="1"/>
  <c r="Q795" i="26"/>
  <c r="N795" i="26" s="1"/>
  <c r="P795" i="26"/>
  <c r="M795" i="26" s="1"/>
  <c r="Q799" i="26"/>
  <c r="N799" i="26" s="1"/>
  <c r="P799" i="26"/>
  <c r="M799" i="26" s="1"/>
  <c r="Q803" i="26"/>
  <c r="N803" i="26" s="1"/>
  <c r="P803" i="26"/>
  <c r="M803" i="26" s="1"/>
  <c r="Q807" i="26"/>
  <c r="N807" i="26" s="1"/>
  <c r="P807" i="26"/>
  <c r="M807" i="26" s="1"/>
  <c r="Q811" i="26"/>
  <c r="N811" i="26" s="1"/>
  <c r="P811" i="26"/>
  <c r="M811" i="26" s="1"/>
  <c r="Q815" i="26"/>
  <c r="N815" i="26" s="1"/>
  <c r="P815" i="26"/>
  <c r="M815" i="26" s="1"/>
  <c r="Q819" i="26"/>
  <c r="N819" i="26" s="1"/>
  <c r="P819" i="26"/>
  <c r="M819" i="26" s="1"/>
  <c r="Q823" i="26"/>
  <c r="N823" i="26" s="1"/>
  <c r="P823" i="26"/>
  <c r="M823" i="26" s="1"/>
  <c r="Q827" i="26"/>
  <c r="N827" i="26" s="1"/>
  <c r="P827" i="26"/>
  <c r="M827" i="26" s="1"/>
  <c r="Q831" i="26"/>
  <c r="N831" i="26" s="1"/>
  <c r="P831" i="26"/>
  <c r="M831" i="26" s="1"/>
  <c r="Q835" i="26"/>
  <c r="N835" i="26" s="1"/>
  <c r="P835" i="26"/>
  <c r="M835" i="26" s="1"/>
  <c r="Q839" i="26"/>
  <c r="N839" i="26" s="1"/>
  <c r="P839" i="26"/>
  <c r="M839" i="26" s="1"/>
  <c r="Q843" i="26"/>
  <c r="N843" i="26" s="1"/>
  <c r="P843" i="26"/>
  <c r="M843" i="26" s="1"/>
  <c r="Q847" i="26"/>
  <c r="N847" i="26" s="1"/>
  <c r="P847" i="26"/>
  <c r="M847" i="26" s="1"/>
  <c r="Q851" i="26"/>
  <c r="N851" i="26" s="1"/>
  <c r="P851" i="26"/>
  <c r="M851" i="26" s="1"/>
  <c r="Q855" i="26"/>
  <c r="N855" i="26" s="1"/>
  <c r="P855" i="26"/>
  <c r="M855" i="26" s="1"/>
  <c r="Q859" i="26"/>
  <c r="N859" i="26" s="1"/>
  <c r="P859" i="26"/>
  <c r="M859" i="26" s="1"/>
  <c r="Q863" i="26"/>
  <c r="N863" i="26" s="1"/>
  <c r="P863" i="26"/>
  <c r="M863" i="26" s="1"/>
  <c r="Q867" i="26"/>
  <c r="N867" i="26" s="1"/>
  <c r="P867" i="26"/>
  <c r="M867" i="26" s="1"/>
  <c r="Q871" i="26"/>
  <c r="N871" i="26" s="1"/>
  <c r="P871" i="26"/>
  <c r="M871" i="26" s="1"/>
  <c r="Q875" i="26"/>
  <c r="N875" i="26" s="1"/>
  <c r="P875" i="26"/>
  <c r="M875" i="26" s="1"/>
  <c r="Q879" i="26"/>
  <c r="N879" i="26" s="1"/>
  <c r="P879" i="26"/>
  <c r="M879" i="26" s="1"/>
  <c r="Q883" i="26"/>
  <c r="N883" i="26" s="1"/>
  <c r="P883" i="26"/>
  <c r="M883" i="26" s="1"/>
  <c r="Q887" i="26"/>
  <c r="N887" i="26" s="1"/>
  <c r="P887" i="26"/>
  <c r="M887" i="26" s="1"/>
  <c r="Q891" i="26"/>
  <c r="N891" i="26" s="1"/>
  <c r="P891" i="26"/>
  <c r="M891" i="26" s="1"/>
  <c r="Q895" i="26"/>
  <c r="N895" i="26" s="1"/>
  <c r="P895" i="26"/>
  <c r="M895" i="26" s="1"/>
  <c r="Q899" i="26"/>
  <c r="N899" i="26" s="1"/>
  <c r="P899" i="26"/>
  <c r="M899" i="26" s="1"/>
  <c r="Q903" i="26"/>
  <c r="N903" i="26" s="1"/>
  <c r="P903" i="26"/>
  <c r="M903" i="26" s="1"/>
  <c r="Q907" i="26"/>
  <c r="N907" i="26" s="1"/>
  <c r="P907" i="26"/>
  <c r="M907" i="26" s="1"/>
  <c r="Q911" i="26"/>
  <c r="N911" i="26" s="1"/>
  <c r="P911" i="26"/>
  <c r="M911" i="26" s="1"/>
  <c r="Q915" i="26"/>
  <c r="N915" i="26" s="1"/>
  <c r="P915" i="26"/>
  <c r="M915" i="26" s="1"/>
  <c r="Q919" i="26"/>
  <c r="N919" i="26" s="1"/>
  <c r="P919" i="26"/>
  <c r="M919" i="26" s="1"/>
  <c r="Q923" i="26"/>
  <c r="N923" i="26" s="1"/>
  <c r="P923" i="26"/>
  <c r="M923" i="26" s="1"/>
  <c r="Q927" i="26"/>
  <c r="N927" i="26" s="1"/>
  <c r="P927" i="26"/>
  <c r="M927" i="26" s="1"/>
  <c r="Q931" i="26"/>
  <c r="N931" i="26" s="1"/>
  <c r="P931" i="26"/>
  <c r="M931" i="26" s="1"/>
  <c r="Q935" i="26"/>
  <c r="N935" i="26" s="1"/>
  <c r="P935" i="26"/>
  <c r="M935" i="26" s="1"/>
  <c r="Q939" i="26"/>
  <c r="N939" i="26" s="1"/>
  <c r="P939" i="26"/>
  <c r="M939" i="26" s="1"/>
  <c r="Q943" i="26"/>
  <c r="N943" i="26" s="1"/>
  <c r="P943" i="26"/>
  <c r="M943" i="26" s="1"/>
  <c r="Q947" i="26"/>
  <c r="N947" i="26" s="1"/>
  <c r="P947" i="26"/>
  <c r="M947" i="26" s="1"/>
  <c r="Q951" i="26"/>
  <c r="N951" i="26" s="1"/>
  <c r="P951" i="26"/>
  <c r="M951" i="26" s="1"/>
  <c r="Q955" i="26"/>
  <c r="N955" i="26" s="1"/>
  <c r="P955" i="26"/>
  <c r="M955" i="26" s="1"/>
  <c r="Q959" i="26"/>
  <c r="N959" i="26" s="1"/>
  <c r="P959" i="26"/>
  <c r="M959" i="26" s="1"/>
  <c r="Q963" i="26"/>
  <c r="N963" i="26" s="1"/>
  <c r="P963" i="26"/>
  <c r="M963" i="26" s="1"/>
  <c r="Q967" i="26"/>
  <c r="N967" i="26" s="1"/>
  <c r="P967" i="26"/>
  <c r="M967" i="26" s="1"/>
  <c r="Q971" i="26"/>
  <c r="N971" i="26" s="1"/>
  <c r="P971" i="26"/>
  <c r="M971" i="26" s="1"/>
  <c r="Q975" i="26"/>
  <c r="N975" i="26" s="1"/>
  <c r="P975" i="26"/>
  <c r="M975" i="26" s="1"/>
  <c r="Q979" i="26"/>
  <c r="N979" i="26" s="1"/>
  <c r="P979" i="26"/>
  <c r="M979" i="26" s="1"/>
  <c r="Q983" i="26"/>
  <c r="N983" i="26" s="1"/>
  <c r="P983" i="26"/>
  <c r="M983" i="26" s="1"/>
  <c r="Q987" i="26"/>
  <c r="N987" i="26" s="1"/>
  <c r="P987" i="26"/>
  <c r="M987" i="26" s="1"/>
  <c r="Q991" i="26"/>
  <c r="N991" i="26" s="1"/>
  <c r="P991" i="26"/>
  <c r="M991" i="26" s="1"/>
  <c r="Q995" i="26"/>
  <c r="N995" i="26" s="1"/>
  <c r="P995" i="26"/>
  <c r="M995" i="26" s="1"/>
  <c r="Q1979" i="26"/>
  <c r="N1979" i="26" s="1"/>
  <c r="P1979" i="26"/>
  <c r="M1979" i="26" s="1"/>
  <c r="Q1983" i="26"/>
  <c r="N1983" i="26" s="1"/>
  <c r="P1983" i="26"/>
  <c r="M1983" i="26" s="1"/>
  <c r="Q1987" i="26"/>
  <c r="N1987" i="26" s="1"/>
  <c r="P1987" i="26"/>
  <c r="M1987" i="26" s="1"/>
  <c r="Q1991" i="26"/>
  <c r="N1991" i="26" s="1"/>
  <c r="P1991" i="26"/>
  <c r="M1991" i="26" s="1"/>
  <c r="Q1995" i="26"/>
  <c r="N1995" i="26" s="1"/>
  <c r="P1995" i="26"/>
  <c r="M1995" i="26" s="1"/>
  <c r="Q1999" i="26"/>
  <c r="N1999" i="26" s="1"/>
  <c r="P1999" i="26"/>
  <c r="M1999" i="26" s="1"/>
  <c r="Q2003" i="26"/>
  <c r="N2003" i="26" s="1"/>
  <c r="P2003" i="26"/>
  <c r="M2003" i="26" s="1"/>
  <c r="Q17" i="26"/>
  <c r="N17" i="26" s="1"/>
  <c r="P17" i="26"/>
  <c r="M17" i="26" s="1"/>
  <c r="Q21" i="26"/>
  <c r="N21" i="26" s="1"/>
  <c r="P21" i="26"/>
  <c r="M21" i="26" s="1"/>
  <c r="Q25" i="26"/>
  <c r="P25" i="26"/>
  <c r="M25" i="26" s="1"/>
  <c r="Q29" i="26"/>
  <c r="N29" i="26" s="1"/>
  <c r="P29" i="26"/>
  <c r="Q33" i="26"/>
  <c r="N33" i="26" s="1"/>
  <c r="P33" i="26"/>
  <c r="M33" i="26" s="1"/>
  <c r="Q37" i="26"/>
  <c r="N37" i="26" s="1"/>
  <c r="P37" i="26"/>
  <c r="M37" i="26" s="1"/>
  <c r="Q41" i="26"/>
  <c r="N41" i="26" s="1"/>
  <c r="P41" i="26"/>
  <c r="Q45" i="26"/>
  <c r="N45" i="26" s="1"/>
  <c r="P45" i="26"/>
  <c r="M45" i="26" s="1"/>
  <c r="Q49" i="26"/>
  <c r="N49" i="26" s="1"/>
  <c r="P49" i="26"/>
  <c r="M49" i="26" s="1"/>
  <c r="Q53" i="26"/>
  <c r="N53" i="26" s="1"/>
  <c r="P53" i="26"/>
  <c r="Q57" i="26"/>
  <c r="N57" i="26" s="1"/>
  <c r="P57" i="26"/>
  <c r="M57" i="26" s="1"/>
  <c r="Q61" i="26"/>
  <c r="N61" i="26" s="1"/>
  <c r="P61" i="26"/>
  <c r="M61" i="26" s="1"/>
  <c r="Q65" i="26"/>
  <c r="N65" i="26" s="1"/>
  <c r="P65" i="26"/>
  <c r="M65" i="26" s="1"/>
  <c r="Q69" i="26"/>
  <c r="N69" i="26" s="1"/>
  <c r="P69" i="26"/>
  <c r="M69" i="26" s="1"/>
  <c r="Q73" i="26"/>
  <c r="N73" i="26" s="1"/>
  <c r="P73" i="26"/>
  <c r="Q77" i="26"/>
  <c r="N77" i="26" s="1"/>
  <c r="P77" i="26"/>
  <c r="Q81" i="26"/>
  <c r="N81" i="26" s="1"/>
  <c r="P81" i="26"/>
  <c r="M81" i="26" s="1"/>
  <c r="Q85" i="26"/>
  <c r="P85" i="26"/>
  <c r="M85" i="26" s="1"/>
  <c r="Q89" i="26"/>
  <c r="N89" i="26" s="1"/>
  <c r="P89" i="26"/>
  <c r="M89" i="26" s="1"/>
  <c r="Q93" i="26"/>
  <c r="P93" i="26"/>
  <c r="Q97" i="26"/>
  <c r="N97" i="26" s="1"/>
  <c r="P97" i="26"/>
  <c r="M97" i="26" s="1"/>
  <c r="Q101" i="26"/>
  <c r="N101" i="26" s="1"/>
  <c r="P101" i="26"/>
  <c r="M101" i="26" s="1"/>
  <c r="Q105" i="26"/>
  <c r="N105" i="26" s="1"/>
  <c r="P105" i="26"/>
  <c r="Q109" i="26"/>
  <c r="N109" i="26" s="1"/>
  <c r="P109" i="26"/>
  <c r="M109" i="26" s="1"/>
  <c r="Q113" i="26"/>
  <c r="N113" i="26" s="1"/>
  <c r="P113" i="26"/>
  <c r="M113" i="26" s="1"/>
  <c r="Q117" i="26"/>
  <c r="N117" i="26" s="1"/>
  <c r="P117" i="26"/>
  <c r="M117" i="26" s="1"/>
  <c r="Q121" i="26"/>
  <c r="N121" i="26" s="1"/>
  <c r="P121" i="26"/>
  <c r="M121" i="26" s="1"/>
  <c r="Q125" i="26"/>
  <c r="N125" i="26" s="1"/>
  <c r="P125" i="26"/>
  <c r="M125" i="26" s="1"/>
  <c r="Q129" i="26"/>
  <c r="N129" i="26" s="1"/>
  <c r="P129" i="26"/>
  <c r="M129" i="26" s="1"/>
  <c r="Q133" i="26"/>
  <c r="N133" i="26" s="1"/>
  <c r="P133" i="26"/>
  <c r="M133" i="26" s="1"/>
  <c r="Q137" i="26"/>
  <c r="N137" i="26" s="1"/>
  <c r="P137" i="26"/>
  <c r="M137" i="26" s="1"/>
  <c r="Q141" i="26"/>
  <c r="N141" i="26" s="1"/>
  <c r="P141" i="26"/>
  <c r="M141" i="26" s="1"/>
  <c r="Q145" i="26"/>
  <c r="N145" i="26" s="1"/>
  <c r="P145" i="26"/>
  <c r="Q149" i="26"/>
  <c r="N149" i="26" s="1"/>
  <c r="P149" i="26"/>
  <c r="M149" i="26" s="1"/>
  <c r="Q153" i="26"/>
  <c r="N153" i="26" s="1"/>
  <c r="P153" i="26"/>
  <c r="M153" i="26" s="1"/>
  <c r="Q157" i="26"/>
  <c r="N157" i="26" s="1"/>
  <c r="P157" i="26"/>
  <c r="M157" i="26" s="1"/>
  <c r="Q161" i="26"/>
  <c r="N161" i="26" s="1"/>
  <c r="P161" i="26"/>
  <c r="M161" i="26" s="1"/>
  <c r="Q165" i="26"/>
  <c r="N165" i="26" s="1"/>
  <c r="P165" i="26"/>
  <c r="Q169" i="26"/>
  <c r="N169" i="26" s="1"/>
  <c r="P169" i="26"/>
  <c r="M169" i="26" s="1"/>
  <c r="Q173" i="26"/>
  <c r="N173" i="26" s="1"/>
  <c r="P173" i="26"/>
  <c r="M173" i="26" s="1"/>
  <c r="Q177" i="26"/>
  <c r="N177" i="26" s="1"/>
  <c r="P177" i="26"/>
  <c r="M177" i="26" s="1"/>
  <c r="Q181" i="26"/>
  <c r="N181" i="26" s="1"/>
  <c r="P181" i="26"/>
  <c r="M181" i="26" s="1"/>
  <c r="Q185" i="26"/>
  <c r="N185" i="26" s="1"/>
  <c r="P185" i="26"/>
  <c r="M185" i="26" s="1"/>
  <c r="Q189" i="26"/>
  <c r="N189" i="26" s="1"/>
  <c r="P189" i="26"/>
  <c r="M189" i="26" s="1"/>
  <c r="Q193" i="26"/>
  <c r="P193" i="26"/>
  <c r="Q197" i="26"/>
  <c r="N197" i="26" s="1"/>
  <c r="P197" i="26"/>
  <c r="M197" i="26" s="1"/>
  <c r="Q201" i="26"/>
  <c r="N201" i="26" s="1"/>
  <c r="P201" i="26"/>
  <c r="M201" i="26" s="1"/>
  <c r="Q205" i="26"/>
  <c r="N205" i="26" s="1"/>
  <c r="P205" i="26"/>
  <c r="M205" i="26" s="1"/>
  <c r="Q209" i="26"/>
  <c r="N209" i="26" s="1"/>
  <c r="P209" i="26"/>
  <c r="M209" i="26" s="1"/>
  <c r="Q213" i="26"/>
  <c r="N213" i="26" s="1"/>
  <c r="P213" i="26"/>
  <c r="M213" i="26" s="1"/>
  <c r="Q217" i="26"/>
  <c r="N217" i="26" s="1"/>
  <c r="P217" i="26"/>
  <c r="Q221" i="26"/>
  <c r="N221" i="26" s="1"/>
  <c r="P221" i="26"/>
  <c r="M221" i="26" s="1"/>
  <c r="Q225" i="26"/>
  <c r="N225" i="26" s="1"/>
  <c r="P225" i="26"/>
  <c r="M225" i="26" s="1"/>
  <c r="Q229" i="26"/>
  <c r="N229" i="26" s="1"/>
  <c r="P229" i="26"/>
  <c r="Q233" i="26"/>
  <c r="N233" i="26" s="1"/>
  <c r="P233" i="26"/>
  <c r="M233" i="26" s="1"/>
  <c r="Q237" i="26"/>
  <c r="N237" i="26" s="1"/>
  <c r="P237" i="26"/>
  <c r="M237" i="26" s="1"/>
  <c r="Q241" i="26"/>
  <c r="N241" i="26" s="1"/>
  <c r="P241" i="26"/>
  <c r="M241" i="26" s="1"/>
  <c r="Q245" i="26"/>
  <c r="N245" i="26" s="1"/>
  <c r="P245" i="26"/>
  <c r="M245" i="26" s="1"/>
  <c r="Q249" i="26"/>
  <c r="N249" i="26" s="1"/>
  <c r="P249" i="26"/>
  <c r="M249" i="26" s="1"/>
  <c r="Q253" i="26"/>
  <c r="N253" i="26" s="1"/>
  <c r="P253" i="26"/>
  <c r="M253" i="26" s="1"/>
  <c r="Q257" i="26"/>
  <c r="N257" i="26" s="1"/>
  <c r="P257" i="26"/>
  <c r="M257" i="26" s="1"/>
  <c r="Q261" i="26"/>
  <c r="N261" i="26" s="1"/>
  <c r="P261" i="26"/>
  <c r="Q265" i="26"/>
  <c r="N265" i="26" s="1"/>
  <c r="P265" i="26"/>
  <c r="M265" i="26" s="1"/>
  <c r="Q269" i="26"/>
  <c r="N269" i="26" s="1"/>
  <c r="P269" i="26"/>
  <c r="M269" i="26" s="1"/>
  <c r="Q273" i="26"/>
  <c r="N273" i="26" s="1"/>
  <c r="P273" i="26"/>
  <c r="Q277" i="26"/>
  <c r="N277" i="26" s="1"/>
  <c r="P277" i="26"/>
  <c r="M277" i="26" s="1"/>
  <c r="Q281" i="26"/>
  <c r="N281" i="26" s="1"/>
  <c r="P281" i="26"/>
  <c r="M281" i="26" s="1"/>
  <c r="Q285" i="26"/>
  <c r="N285" i="26" s="1"/>
  <c r="P285" i="26"/>
  <c r="M285" i="26" s="1"/>
  <c r="Q289" i="26"/>
  <c r="P289" i="26"/>
  <c r="Q293" i="26"/>
  <c r="N293" i="26" s="1"/>
  <c r="P293" i="26"/>
  <c r="Q297" i="26"/>
  <c r="N297" i="26" s="1"/>
  <c r="P297" i="26"/>
  <c r="M297" i="26" s="1"/>
  <c r="Q301" i="26"/>
  <c r="N301" i="26" s="1"/>
  <c r="P301" i="26"/>
  <c r="M301" i="26" s="1"/>
  <c r="Q305" i="26"/>
  <c r="N305" i="26" s="1"/>
  <c r="P305" i="26"/>
  <c r="M305" i="26" s="1"/>
  <c r="Q309" i="26"/>
  <c r="N309" i="26" s="1"/>
  <c r="P309" i="26"/>
  <c r="M309" i="26" s="1"/>
  <c r="Q313" i="26"/>
  <c r="N313" i="26" s="1"/>
  <c r="P313" i="26"/>
  <c r="M313" i="26" s="1"/>
  <c r="Q317" i="26"/>
  <c r="N317" i="26" s="1"/>
  <c r="P317" i="26"/>
  <c r="M317" i="26" s="1"/>
  <c r="Q321" i="26"/>
  <c r="N321" i="26" s="1"/>
  <c r="P321" i="26"/>
  <c r="M321" i="26" s="1"/>
  <c r="Q325" i="26"/>
  <c r="N325" i="26" s="1"/>
  <c r="P325" i="26"/>
  <c r="Q329" i="26"/>
  <c r="N329" i="26" s="1"/>
  <c r="P329" i="26"/>
  <c r="M329" i="26" s="1"/>
  <c r="Q333" i="26"/>
  <c r="N333" i="26" s="1"/>
  <c r="P333" i="26"/>
  <c r="M333" i="26" s="1"/>
  <c r="Q337" i="26"/>
  <c r="N337" i="26" s="1"/>
  <c r="P337" i="26"/>
  <c r="M337" i="26" s="1"/>
  <c r="Q341" i="26"/>
  <c r="N341" i="26" s="1"/>
  <c r="P341" i="26"/>
  <c r="M341" i="26" s="1"/>
  <c r="Q345" i="26"/>
  <c r="N345" i="26" s="1"/>
  <c r="P345" i="26"/>
  <c r="M345" i="26" s="1"/>
  <c r="Q349" i="26"/>
  <c r="N349" i="26" s="1"/>
  <c r="P349" i="26"/>
  <c r="M349" i="26" s="1"/>
  <c r="Q353" i="26"/>
  <c r="N353" i="26" s="1"/>
  <c r="P353" i="26"/>
  <c r="M353" i="26" s="1"/>
  <c r="Q357" i="26"/>
  <c r="N357" i="26" s="1"/>
  <c r="P357" i="26"/>
  <c r="M357" i="26" s="1"/>
  <c r="Q361" i="26"/>
  <c r="N361" i="26" s="1"/>
  <c r="P361" i="26"/>
  <c r="M361" i="26" s="1"/>
  <c r="Q365" i="26"/>
  <c r="N365" i="26" s="1"/>
  <c r="P365" i="26"/>
  <c r="M365" i="26" s="1"/>
  <c r="Q369" i="26"/>
  <c r="N369" i="26" s="1"/>
  <c r="P369" i="26"/>
  <c r="M369" i="26" s="1"/>
  <c r="Q373" i="26"/>
  <c r="N373" i="26" s="1"/>
  <c r="P373" i="26"/>
  <c r="M373" i="26" s="1"/>
  <c r="Q377" i="26"/>
  <c r="N377" i="26" s="1"/>
  <c r="P377" i="26"/>
  <c r="M377" i="26" s="1"/>
  <c r="Q381" i="26"/>
  <c r="N381" i="26" s="1"/>
  <c r="P381" i="26"/>
  <c r="M381" i="26" s="1"/>
  <c r="Q385" i="26"/>
  <c r="P385" i="26"/>
  <c r="Q389" i="26"/>
  <c r="N389" i="26" s="1"/>
  <c r="P389" i="26"/>
  <c r="M389" i="26" s="1"/>
  <c r="Q393" i="26"/>
  <c r="N393" i="26" s="1"/>
  <c r="P393" i="26"/>
  <c r="M393" i="26" s="1"/>
  <c r="Q397" i="26"/>
  <c r="N397" i="26" s="1"/>
  <c r="P397" i="26"/>
  <c r="Q401" i="26"/>
  <c r="N401" i="26" s="1"/>
  <c r="P401" i="26"/>
  <c r="Q405" i="26"/>
  <c r="N405" i="26" s="1"/>
  <c r="P405" i="26"/>
  <c r="M405" i="26" s="1"/>
  <c r="Q409" i="26"/>
  <c r="N409" i="26" s="1"/>
  <c r="P409" i="26"/>
  <c r="M409" i="26" s="1"/>
  <c r="Q413" i="26"/>
  <c r="N413" i="26" s="1"/>
  <c r="P413" i="26"/>
  <c r="M413" i="26" s="1"/>
  <c r="Q417" i="26"/>
  <c r="N417" i="26" s="1"/>
  <c r="P417" i="26"/>
  <c r="M417" i="26" s="1"/>
  <c r="Q421" i="26"/>
  <c r="N421" i="26" s="1"/>
  <c r="P421" i="26"/>
  <c r="Q425" i="26"/>
  <c r="N425" i="26" s="1"/>
  <c r="P425" i="26"/>
  <c r="M425" i="26" s="1"/>
  <c r="Q429" i="26"/>
  <c r="N429" i="26" s="1"/>
  <c r="P429" i="26"/>
  <c r="M429" i="26" s="1"/>
  <c r="Q433" i="26"/>
  <c r="N433" i="26" s="1"/>
  <c r="P433" i="26"/>
  <c r="M433" i="26" s="1"/>
  <c r="Q437" i="26"/>
  <c r="N437" i="26" s="1"/>
  <c r="P437" i="26"/>
  <c r="M437" i="26" s="1"/>
  <c r="Q441" i="26"/>
  <c r="N441" i="26" s="1"/>
  <c r="P441" i="26"/>
  <c r="M441" i="26" s="1"/>
  <c r="Q445" i="26"/>
  <c r="N445" i="26" s="1"/>
  <c r="P445" i="26"/>
  <c r="M445" i="26" s="1"/>
  <c r="Q449" i="26"/>
  <c r="N449" i="26" s="1"/>
  <c r="P449" i="26"/>
  <c r="Q453" i="26"/>
  <c r="N453" i="26" s="1"/>
  <c r="P453" i="26"/>
  <c r="M453" i="26" s="1"/>
  <c r="Q457" i="26"/>
  <c r="N457" i="26" s="1"/>
  <c r="P457" i="26"/>
  <c r="M457" i="26" s="1"/>
  <c r="Q461" i="26"/>
  <c r="N461" i="26" s="1"/>
  <c r="P461" i="26"/>
  <c r="M461" i="26" s="1"/>
  <c r="Q465" i="26"/>
  <c r="N465" i="26" s="1"/>
  <c r="P465" i="26"/>
  <c r="M465" i="26" s="1"/>
  <c r="Q469" i="26"/>
  <c r="N469" i="26" s="1"/>
  <c r="P469" i="26"/>
  <c r="M469" i="26" s="1"/>
  <c r="Q473" i="26"/>
  <c r="N473" i="26" s="1"/>
  <c r="P473" i="26"/>
  <c r="M473" i="26" s="1"/>
  <c r="Q477" i="26"/>
  <c r="N477" i="26" s="1"/>
  <c r="P477" i="26"/>
  <c r="M477" i="26" s="1"/>
  <c r="Q481" i="26"/>
  <c r="N481" i="26" s="1"/>
  <c r="P481" i="26"/>
  <c r="Q485" i="26"/>
  <c r="N485" i="26" s="1"/>
  <c r="P485" i="26"/>
  <c r="M485" i="26" s="1"/>
  <c r="Q489" i="26"/>
  <c r="N489" i="26" s="1"/>
  <c r="P489" i="26"/>
  <c r="M489" i="26" s="1"/>
  <c r="Q493" i="26"/>
  <c r="N493" i="26" s="1"/>
  <c r="P493" i="26"/>
  <c r="Q497" i="26"/>
  <c r="N497" i="26" s="1"/>
  <c r="P497" i="26"/>
  <c r="M497" i="26" s="1"/>
  <c r="Q501" i="26"/>
  <c r="N501" i="26" s="1"/>
  <c r="P501" i="26"/>
  <c r="M501" i="26" s="1"/>
  <c r="Q505" i="26"/>
  <c r="N505" i="26" s="1"/>
  <c r="P505" i="26"/>
  <c r="M505" i="26" s="1"/>
  <c r="Q509" i="26"/>
  <c r="N509" i="26" s="1"/>
  <c r="P509" i="26"/>
  <c r="M509" i="26" s="1"/>
  <c r="Q513" i="26"/>
  <c r="N513" i="26" s="1"/>
  <c r="P513" i="26"/>
  <c r="M513" i="26" s="1"/>
  <c r="Q517" i="26"/>
  <c r="N517" i="26" s="1"/>
  <c r="P517" i="26"/>
  <c r="Q521" i="26"/>
  <c r="N521" i="26" s="1"/>
  <c r="P521" i="26"/>
  <c r="M521" i="26" s="1"/>
  <c r="Q525" i="26"/>
  <c r="N525" i="26" s="1"/>
  <c r="P525" i="26"/>
  <c r="M525" i="26" s="1"/>
  <c r="Q529" i="26"/>
  <c r="N529" i="26" s="1"/>
  <c r="P529" i="26"/>
  <c r="M529" i="26" s="1"/>
  <c r="Q533" i="26"/>
  <c r="N533" i="26" s="1"/>
  <c r="P533" i="26"/>
  <c r="M533" i="26" s="1"/>
  <c r="Q537" i="26"/>
  <c r="N537" i="26" s="1"/>
  <c r="P537" i="26"/>
  <c r="M537" i="26" s="1"/>
  <c r="Q541" i="26"/>
  <c r="N541" i="26" s="1"/>
  <c r="P541" i="26"/>
  <c r="M541" i="26" s="1"/>
  <c r="Q545" i="26"/>
  <c r="N545" i="26" s="1"/>
  <c r="P545" i="26"/>
  <c r="M545" i="26" s="1"/>
  <c r="Q549" i="26"/>
  <c r="N549" i="26" s="1"/>
  <c r="P549" i="26"/>
  <c r="M549" i="26" s="1"/>
  <c r="Q553" i="26"/>
  <c r="N553" i="26" s="1"/>
  <c r="P553" i="26"/>
  <c r="M553" i="26" s="1"/>
  <c r="Q557" i="26"/>
  <c r="N557" i="26" s="1"/>
  <c r="P557" i="26"/>
  <c r="M557" i="26" s="1"/>
  <c r="Q561" i="26"/>
  <c r="N561" i="26" s="1"/>
  <c r="P561" i="26"/>
  <c r="M561" i="26" s="1"/>
  <c r="Q565" i="26"/>
  <c r="N565" i="26" s="1"/>
  <c r="P565" i="26"/>
  <c r="M565" i="26" s="1"/>
  <c r="Q569" i="26"/>
  <c r="N569" i="26" s="1"/>
  <c r="P569" i="26"/>
  <c r="M569" i="26" s="1"/>
  <c r="Q573" i="26"/>
  <c r="N573" i="26" s="1"/>
  <c r="P573" i="26"/>
  <c r="M573" i="26" s="1"/>
  <c r="Q577" i="26"/>
  <c r="N577" i="26" s="1"/>
  <c r="P577" i="26"/>
  <c r="M577" i="26" s="1"/>
  <c r="Q581" i="26"/>
  <c r="N581" i="26" s="1"/>
  <c r="P581" i="26"/>
  <c r="M581" i="26" s="1"/>
  <c r="Q585" i="26"/>
  <c r="N585" i="26" s="1"/>
  <c r="P585" i="26"/>
  <c r="M585" i="26" s="1"/>
  <c r="Q589" i="26"/>
  <c r="N589" i="26" s="1"/>
  <c r="P589" i="26"/>
  <c r="Q593" i="26"/>
  <c r="N593" i="26" s="1"/>
  <c r="P593" i="26"/>
  <c r="M593" i="26" s="1"/>
  <c r="Q597" i="26"/>
  <c r="N597" i="26" s="1"/>
  <c r="P597" i="26"/>
  <c r="M597" i="26" s="1"/>
  <c r="Q601" i="26"/>
  <c r="N601" i="26" s="1"/>
  <c r="P601" i="26"/>
  <c r="M601" i="26" s="1"/>
  <c r="Q605" i="26"/>
  <c r="N605" i="26" s="1"/>
  <c r="P605" i="26"/>
  <c r="M605" i="26" s="1"/>
  <c r="Q609" i="26"/>
  <c r="N609" i="26" s="1"/>
  <c r="P609" i="26"/>
  <c r="M609" i="26" s="1"/>
  <c r="Q613" i="26"/>
  <c r="N613" i="26" s="1"/>
  <c r="P613" i="26"/>
  <c r="M613" i="26" s="1"/>
  <c r="Q617" i="26"/>
  <c r="N617" i="26" s="1"/>
  <c r="P617" i="26"/>
  <c r="M617" i="26" s="1"/>
  <c r="Q621" i="26"/>
  <c r="N621" i="26" s="1"/>
  <c r="P621" i="26"/>
  <c r="M621" i="26" s="1"/>
  <c r="Q625" i="26"/>
  <c r="N625" i="26" s="1"/>
  <c r="P625" i="26"/>
  <c r="M625" i="26" s="1"/>
  <c r="Q629" i="26"/>
  <c r="N629" i="26" s="1"/>
  <c r="P629" i="26"/>
  <c r="M629" i="26" s="1"/>
  <c r="Q633" i="26"/>
  <c r="N633" i="26" s="1"/>
  <c r="P633" i="26"/>
  <c r="M633" i="26" s="1"/>
  <c r="Q637" i="26"/>
  <c r="N637" i="26" s="1"/>
  <c r="P637" i="26"/>
  <c r="M637" i="26" s="1"/>
  <c r="Q641" i="26"/>
  <c r="N641" i="26" s="1"/>
  <c r="P641" i="26"/>
  <c r="Q645" i="26"/>
  <c r="N645" i="26" s="1"/>
  <c r="P645" i="26"/>
  <c r="Q649" i="26"/>
  <c r="N649" i="26" s="1"/>
  <c r="P649" i="26"/>
  <c r="M649" i="26" s="1"/>
  <c r="Q653" i="26"/>
  <c r="N653" i="26" s="1"/>
  <c r="P653" i="26"/>
  <c r="M653" i="26" s="1"/>
  <c r="Q657" i="26"/>
  <c r="N657" i="26" s="1"/>
  <c r="P657" i="26"/>
  <c r="M657" i="26" s="1"/>
  <c r="Q661" i="26"/>
  <c r="N661" i="26" s="1"/>
  <c r="P661" i="26"/>
  <c r="M661" i="26" s="1"/>
  <c r="Q665" i="26"/>
  <c r="N665" i="26" s="1"/>
  <c r="P665" i="26"/>
  <c r="M665" i="26" s="1"/>
  <c r="Q669" i="26"/>
  <c r="N669" i="26" s="1"/>
  <c r="P669" i="26"/>
  <c r="M669" i="26" s="1"/>
  <c r="Q673" i="26"/>
  <c r="P673" i="26"/>
  <c r="Q677" i="26"/>
  <c r="N677" i="26" s="1"/>
  <c r="P677" i="26"/>
  <c r="M677" i="26" s="1"/>
  <c r="Q681" i="26"/>
  <c r="N681" i="26" s="1"/>
  <c r="P681" i="26"/>
  <c r="M681" i="26" s="1"/>
  <c r="Q685" i="26"/>
  <c r="N685" i="26" s="1"/>
  <c r="P685" i="26"/>
  <c r="M685" i="26" s="1"/>
  <c r="Q689" i="26"/>
  <c r="N689" i="26" s="1"/>
  <c r="P689" i="26"/>
  <c r="M689" i="26" s="1"/>
  <c r="Q693" i="26"/>
  <c r="N693" i="26" s="1"/>
  <c r="P693" i="26"/>
  <c r="M693" i="26" s="1"/>
  <c r="Q697" i="26"/>
  <c r="N697" i="26" s="1"/>
  <c r="P697" i="26"/>
  <c r="M697" i="26" s="1"/>
  <c r="Q701" i="26"/>
  <c r="N701" i="26" s="1"/>
  <c r="P701" i="26"/>
  <c r="M701" i="26" s="1"/>
  <c r="Q705" i="26"/>
  <c r="N705" i="26" s="1"/>
  <c r="P705" i="26"/>
  <c r="M705" i="26" s="1"/>
  <c r="Q709" i="26"/>
  <c r="N709" i="26" s="1"/>
  <c r="P709" i="26"/>
  <c r="M709" i="26" s="1"/>
  <c r="Q713" i="26"/>
  <c r="N713" i="26" s="1"/>
  <c r="P713" i="26"/>
  <c r="M713" i="26" s="1"/>
  <c r="Q717" i="26"/>
  <c r="N717" i="26" s="1"/>
  <c r="P717" i="26"/>
  <c r="M717" i="26" s="1"/>
  <c r="Q721" i="26"/>
  <c r="N721" i="26" s="1"/>
  <c r="P721" i="26"/>
  <c r="M721" i="26" s="1"/>
  <c r="Q725" i="26"/>
  <c r="N725" i="26" s="1"/>
  <c r="P725" i="26"/>
  <c r="M725" i="26" s="1"/>
  <c r="Q729" i="26"/>
  <c r="N729" i="26" s="1"/>
  <c r="P729" i="26"/>
  <c r="Q733" i="26"/>
  <c r="N733" i="26" s="1"/>
  <c r="P733" i="26"/>
  <c r="M733" i="26" s="1"/>
  <c r="Q737" i="26"/>
  <c r="N737" i="26" s="1"/>
  <c r="P737" i="26"/>
  <c r="M737" i="26" s="1"/>
  <c r="Q741" i="26"/>
  <c r="N741" i="26" s="1"/>
  <c r="P741" i="26"/>
  <c r="M741" i="26" s="1"/>
  <c r="Q745" i="26"/>
  <c r="N745" i="26" s="1"/>
  <c r="P745" i="26"/>
  <c r="M745" i="26" s="1"/>
  <c r="N749" i="26"/>
  <c r="Q749" i="26"/>
  <c r="P749" i="26"/>
  <c r="M749" i="26" s="1"/>
  <c r="Q753" i="26"/>
  <c r="N753" i="26" s="1"/>
  <c r="P753" i="26"/>
  <c r="M753" i="26" s="1"/>
  <c r="Q757" i="26"/>
  <c r="N757" i="26" s="1"/>
  <c r="P757" i="26"/>
  <c r="M757" i="26" s="1"/>
  <c r="Q761" i="26"/>
  <c r="N761" i="26" s="1"/>
  <c r="P761" i="26"/>
  <c r="M761" i="26" s="1"/>
  <c r="Q765" i="26"/>
  <c r="N765" i="26" s="1"/>
  <c r="P765" i="26"/>
  <c r="M765" i="26" s="1"/>
  <c r="Q769" i="26"/>
  <c r="P769" i="26"/>
  <c r="Q773" i="26"/>
  <c r="N773" i="26" s="1"/>
  <c r="P773" i="26"/>
  <c r="Q777" i="26"/>
  <c r="N777" i="26" s="1"/>
  <c r="P777" i="26"/>
  <c r="M777" i="26" s="1"/>
  <c r="Q781" i="26"/>
  <c r="N781" i="26" s="1"/>
  <c r="P781" i="26"/>
  <c r="M781" i="26" s="1"/>
  <c r="Q785" i="26"/>
  <c r="N785" i="26" s="1"/>
  <c r="P785" i="26"/>
  <c r="M785" i="26" s="1"/>
  <c r="P789" i="26"/>
  <c r="M789" i="26" s="1"/>
  <c r="Q789" i="26"/>
  <c r="N789" i="26" s="1"/>
  <c r="Q793" i="26"/>
  <c r="N793" i="26" s="1"/>
  <c r="P793" i="26"/>
  <c r="M793" i="26" s="1"/>
  <c r="Q797" i="26"/>
  <c r="N797" i="26" s="1"/>
  <c r="P797" i="26"/>
  <c r="M797" i="26" s="1"/>
  <c r="Q801" i="26"/>
  <c r="P801" i="26"/>
  <c r="P805" i="26"/>
  <c r="M805" i="26" s="1"/>
  <c r="Q805" i="26"/>
  <c r="N805" i="26" s="1"/>
  <c r="Q809" i="26"/>
  <c r="N809" i="26" s="1"/>
  <c r="P809" i="26"/>
  <c r="M809" i="26" s="1"/>
  <c r="Q813" i="26"/>
  <c r="N813" i="26" s="1"/>
  <c r="P813" i="26"/>
  <c r="M813" i="26" s="1"/>
  <c r="Q817" i="26"/>
  <c r="N817" i="26" s="1"/>
  <c r="P817" i="26"/>
  <c r="M817" i="26" s="1"/>
  <c r="P821" i="26"/>
  <c r="M821" i="26" s="1"/>
  <c r="Q821" i="26"/>
  <c r="N821" i="26" s="1"/>
  <c r="Q825" i="26"/>
  <c r="N825" i="26" s="1"/>
  <c r="P825" i="26"/>
  <c r="M825" i="26" s="1"/>
  <c r="Q829" i="26"/>
  <c r="N829" i="26" s="1"/>
  <c r="P829" i="26"/>
  <c r="M829" i="26" s="1"/>
  <c r="Q833" i="26"/>
  <c r="N833" i="26" s="1"/>
  <c r="P833" i="26"/>
  <c r="Q837" i="26"/>
  <c r="N837" i="26" s="1"/>
  <c r="P837" i="26"/>
  <c r="M837" i="26" s="1"/>
  <c r="Q841" i="26"/>
  <c r="N841" i="26" s="1"/>
  <c r="P841" i="26"/>
  <c r="M841" i="26" s="1"/>
  <c r="Q845" i="26"/>
  <c r="N845" i="26" s="1"/>
  <c r="P845" i="26"/>
  <c r="M845" i="26" s="1"/>
  <c r="Q849" i="26"/>
  <c r="N849" i="26" s="1"/>
  <c r="P849" i="26"/>
  <c r="M849" i="26" s="1"/>
  <c r="P853" i="26"/>
  <c r="M853" i="26" s="1"/>
  <c r="Q853" i="26"/>
  <c r="N853" i="26" s="1"/>
  <c r="Q857" i="26"/>
  <c r="N857" i="26" s="1"/>
  <c r="P857" i="26"/>
  <c r="Q861" i="26"/>
  <c r="N861" i="26" s="1"/>
  <c r="P861" i="26"/>
  <c r="M861" i="26" s="1"/>
  <c r="Q865" i="26"/>
  <c r="N865" i="26" s="1"/>
  <c r="P865" i="26"/>
  <c r="M865" i="26" s="1"/>
  <c r="P869" i="26"/>
  <c r="M869" i="26" s="1"/>
  <c r="Q869" i="26"/>
  <c r="N869" i="26" s="1"/>
  <c r="Q873" i="26"/>
  <c r="N873" i="26" s="1"/>
  <c r="P873" i="26"/>
  <c r="M873" i="26" s="1"/>
  <c r="Q877" i="26"/>
  <c r="N877" i="26" s="1"/>
  <c r="P877" i="26"/>
  <c r="M877" i="26" s="1"/>
  <c r="Q881" i="26"/>
  <c r="N881" i="26" s="1"/>
  <c r="P881" i="26"/>
  <c r="M881" i="26" s="1"/>
  <c r="P885" i="26"/>
  <c r="M885" i="26" s="1"/>
  <c r="Q885" i="26"/>
  <c r="N885" i="26" s="1"/>
  <c r="Q889" i="26"/>
  <c r="N889" i="26" s="1"/>
  <c r="P889" i="26"/>
  <c r="M889" i="26" s="1"/>
  <c r="Q893" i="26"/>
  <c r="N893" i="26" s="1"/>
  <c r="P893" i="26"/>
  <c r="M893" i="26" s="1"/>
  <c r="Q897" i="26"/>
  <c r="N897" i="26" s="1"/>
  <c r="P897" i="26"/>
  <c r="M897" i="26" s="1"/>
  <c r="Q901" i="26"/>
  <c r="N901" i="26" s="1"/>
  <c r="P901" i="26"/>
  <c r="Q905" i="26"/>
  <c r="N905" i="26" s="1"/>
  <c r="P905" i="26"/>
  <c r="M905" i="26" s="1"/>
  <c r="Q909" i="26"/>
  <c r="N909" i="26" s="1"/>
  <c r="P909" i="26"/>
  <c r="Q913" i="26"/>
  <c r="N913" i="26" s="1"/>
  <c r="P913" i="26"/>
  <c r="M913" i="26" s="1"/>
  <c r="P917" i="26"/>
  <c r="M917" i="26" s="1"/>
  <c r="Q917" i="26"/>
  <c r="N917" i="26" s="1"/>
  <c r="Q921" i="26"/>
  <c r="N921" i="26" s="1"/>
  <c r="P921" i="26"/>
  <c r="M921" i="26" s="1"/>
  <c r="Q925" i="26"/>
  <c r="N925" i="26" s="1"/>
  <c r="P925" i="26"/>
  <c r="M925" i="26" s="1"/>
  <c r="Q929" i="26"/>
  <c r="N929" i="26" s="1"/>
  <c r="P929" i="26"/>
  <c r="M929" i="26" s="1"/>
  <c r="P933" i="26"/>
  <c r="M933" i="26" s="1"/>
  <c r="Q933" i="26"/>
  <c r="N933" i="26" s="1"/>
  <c r="Q937" i="26"/>
  <c r="N937" i="26" s="1"/>
  <c r="P937" i="26"/>
  <c r="M937" i="26" s="1"/>
  <c r="Q941" i="26"/>
  <c r="N941" i="26" s="1"/>
  <c r="P941" i="26"/>
  <c r="M941" i="26" s="1"/>
  <c r="Q945" i="26"/>
  <c r="N945" i="26" s="1"/>
  <c r="P945" i="26"/>
  <c r="M945" i="26" s="1"/>
  <c r="P949" i="26"/>
  <c r="M949" i="26" s="1"/>
  <c r="Q949" i="26"/>
  <c r="N949" i="26" s="1"/>
  <c r="Q953" i="26"/>
  <c r="N953" i="26" s="1"/>
  <c r="P953" i="26"/>
  <c r="M953" i="26" s="1"/>
  <c r="Q957" i="26"/>
  <c r="N957" i="26" s="1"/>
  <c r="P957" i="26"/>
  <c r="M957" i="26" s="1"/>
  <c r="Q961" i="26"/>
  <c r="N961" i="26" s="1"/>
  <c r="P961" i="26"/>
  <c r="M961" i="26" s="1"/>
  <c r="Q965" i="26"/>
  <c r="N965" i="26" s="1"/>
  <c r="P965" i="26"/>
  <c r="M965" i="26" s="1"/>
  <c r="Q969" i="26"/>
  <c r="N969" i="26" s="1"/>
  <c r="P969" i="26"/>
  <c r="M969" i="26" s="1"/>
  <c r="Q973" i="26"/>
  <c r="N973" i="26" s="1"/>
  <c r="P973" i="26"/>
  <c r="M973" i="26" s="1"/>
  <c r="Q977" i="26"/>
  <c r="N977" i="26" s="1"/>
  <c r="P977" i="26"/>
  <c r="M977" i="26" s="1"/>
  <c r="Q981" i="26"/>
  <c r="N981" i="26" s="1"/>
  <c r="P981" i="26"/>
  <c r="M981" i="26" s="1"/>
  <c r="Q985" i="26"/>
  <c r="N985" i="26" s="1"/>
  <c r="P985" i="26"/>
  <c r="Q989" i="26"/>
  <c r="N989" i="26" s="1"/>
  <c r="P989" i="26"/>
  <c r="M989" i="26" s="1"/>
  <c r="Q993" i="26"/>
  <c r="N993" i="26" s="1"/>
  <c r="P993" i="26"/>
  <c r="M993" i="26" s="1"/>
  <c r="Q1977" i="26"/>
  <c r="N1977" i="26" s="1"/>
  <c r="P1977" i="26"/>
  <c r="M1977" i="26" s="1"/>
  <c r="Q1981" i="26"/>
  <c r="N1981" i="26" s="1"/>
  <c r="P1981" i="26"/>
  <c r="M1981" i="26" s="1"/>
  <c r="Q1985" i="26"/>
  <c r="N1985" i="26" s="1"/>
  <c r="P1985" i="26"/>
  <c r="M1985" i="26" s="1"/>
  <c r="Q1989" i="26"/>
  <c r="N1989" i="26" s="1"/>
  <c r="P1989" i="26"/>
  <c r="M1989" i="26" s="1"/>
  <c r="Q1993" i="26"/>
  <c r="N1993" i="26" s="1"/>
  <c r="P1993" i="26"/>
  <c r="M1993" i="26" s="1"/>
  <c r="Q1997" i="26"/>
  <c r="N1997" i="26" s="1"/>
  <c r="P1997" i="26"/>
  <c r="M1997" i="26" s="1"/>
  <c r="Q2001" i="26"/>
  <c r="N2001" i="26" s="1"/>
  <c r="P2001" i="26"/>
  <c r="M2001" i="26" s="1"/>
  <c r="P2005" i="26"/>
  <c r="M2005" i="26" s="1"/>
  <c r="Q2005" i="26"/>
  <c r="N2005" i="26" s="1"/>
  <c r="Q6" i="26"/>
  <c r="N6" i="26" s="1"/>
  <c r="P6" i="26"/>
  <c r="M6" i="26" s="1"/>
  <c r="Q14" i="26"/>
  <c r="N14" i="26" s="1"/>
  <c r="P14" i="26"/>
  <c r="Q18" i="26"/>
  <c r="N18" i="26" s="1"/>
  <c r="P18" i="26"/>
  <c r="M18" i="26" s="1"/>
  <c r="Q22" i="26"/>
  <c r="N22" i="26" s="1"/>
  <c r="P22" i="26"/>
  <c r="Q26" i="26"/>
  <c r="N26" i="26" s="1"/>
  <c r="P26" i="26"/>
  <c r="M26" i="26" s="1"/>
  <c r="Q30" i="26"/>
  <c r="N30" i="26" s="1"/>
  <c r="P30" i="26"/>
  <c r="Q34" i="26"/>
  <c r="N34" i="26" s="1"/>
  <c r="P34" i="26"/>
  <c r="M34" i="26" s="1"/>
  <c r="Q38" i="26"/>
  <c r="N38" i="26" s="1"/>
  <c r="P38" i="26"/>
  <c r="M38" i="26" s="1"/>
  <c r="Q42" i="26"/>
  <c r="N42" i="26" s="1"/>
  <c r="P42" i="26"/>
  <c r="M42" i="26" s="1"/>
  <c r="Q46" i="26"/>
  <c r="N46" i="26" s="1"/>
  <c r="P46" i="26"/>
  <c r="Q50" i="26"/>
  <c r="N50" i="26" s="1"/>
  <c r="P50" i="26"/>
  <c r="M50" i="26" s="1"/>
  <c r="Q54" i="26"/>
  <c r="N54" i="26" s="1"/>
  <c r="P54" i="26"/>
  <c r="Q58" i="26"/>
  <c r="N58" i="26" s="1"/>
  <c r="P58" i="26"/>
  <c r="M58" i="26" s="1"/>
  <c r="Q62" i="26"/>
  <c r="N62" i="26" s="1"/>
  <c r="P62" i="26"/>
  <c r="Q66" i="26"/>
  <c r="N66" i="26" s="1"/>
  <c r="P66" i="26"/>
  <c r="M66" i="26" s="1"/>
  <c r="Q70" i="26"/>
  <c r="N70" i="26" s="1"/>
  <c r="P70" i="26"/>
  <c r="Q74" i="26"/>
  <c r="N74" i="26" s="1"/>
  <c r="P74" i="26"/>
  <c r="M74" i="26" s="1"/>
  <c r="Q78" i="26"/>
  <c r="N78" i="26" s="1"/>
  <c r="P78" i="26"/>
  <c r="Q82" i="26"/>
  <c r="N82" i="26" s="1"/>
  <c r="P82" i="26"/>
  <c r="M82" i="26" s="1"/>
  <c r="Q86" i="26"/>
  <c r="N86" i="26" s="1"/>
  <c r="P86" i="26"/>
  <c r="Q90" i="26"/>
  <c r="N90" i="26" s="1"/>
  <c r="P90" i="26"/>
  <c r="M90" i="26" s="1"/>
  <c r="Q94" i="26"/>
  <c r="N94" i="26" s="1"/>
  <c r="P94" i="26"/>
  <c r="M94" i="26" s="1"/>
  <c r="Q98" i="26"/>
  <c r="N98" i="26" s="1"/>
  <c r="P98" i="26"/>
  <c r="M98" i="26" s="1"/>
  <c r="Q102" i="26"/>
  <c r="N102" i="26" s="1"/>
  <c r="P102" i="26"/>
  <c r="M102" i="26" s="1"/>
  <c r="Q106" i="26"/>
  <c r="N106" i="26" s="1"/>
  <c r="P106" i="26"/>
  <c r="M106" i="26" s="1"/>
  <c r="Q110" i="26"/>
  <c r="N110" i="26" s="1"/>
  <c r="P110" i="26"/>
  <c r="Q114" i="26"/>
  <c r="N114" i="26" s="1"/>
  <c r="P114" i="26"/>
  <c r="Q118" i="26"/>
  <c r="N118" i="26" s="1"/>
  <c r="P118" i="26"/>
  <c r="Q122" i="26"/>
  <c r="N122" i="26" s="1"/>
  <c r="P122" i="26"/>
  <c r="M122" i="26" s="1"/>
  <c r="Q126" i="26"/>
  <c r="N126" i="26" s="1"/>
  <c r="P126" i="26"/>
  <c r="M126" i="26" s="1"/>
  <c r="Q130" i="26"/>
  <c r="N130" i="26" s="1"/>
  <c r="P130" i="26"/>
  <c r="M130" i="26" s="1"/>
  <c r="Q134" i="26"/>
  <c r="N134" i="26" s="1"/>
  <c r="P134" i="26"/>
  <c r="M134" i="26" s="1"/>
  <c r="Q138" i="26"/>
  <c r="N138" i="26" s="1"/>
  <c r="P138" i="26"/>
  <c r="Q142" i="26"/>
  <c r="N142" i="26" s="1"/>
  <c r="P142" i="26"/>
  <c r="M142" i="26" s="1"/>
  <c r="Q146" i="26"/>
  <c r="N146" i="26" s="1"/>
  <c r="P146" i="26"/>
  <c r="M146" i="26" s="1"/>
  <c r="Q150" i="26"/>
  <c r="N150" i="26" s="1"/>
  <c r="P150" i="26"/>
  <c r="Q154" i="26"/>
  <c r="N154" i="26" s="1"/>
  <c r="P154" i="26"/>
  <c r="M154" i="26" s="1"/>
  <c r="Q158" i="26"/>
  <c r="N158" i="26" s="1"/>
  <c r="P158" i="26"/>
  <c r="M158" i="26" s="1"/>
  <c r="Q162" i="26"/>
  <c r="N162" i="26" s="1"/>
  <c r="P162" i="26"/>
  <c r="M162" i="26" s="1"/>
  <c r="Q998" i="26"/>
  <c r="N998" i="26" s="1"/>
  <c r="P998" i="26"/>
  <c r="M998" i="26" s="1"/>
  <c r="Q1002" i="26"/>
  <c r="N1002" i="26" s="1"/>
  <c r="P1002" i="26"/>
  <c r="M1002" i="26" s="1"/>
  <c r="Q1006" i="26"/>
  <c r="N1006" i="26" s="1"/>
  <c r="P1006" i="26"/>
  <c r="M1006" i="26" s="1"/>
  <c r="Q1010" i="26"/>
  <c r="N1010" i="26" s="1"/>
  <c r="P1010" i="26"/>
  <c r="M1010" i="26" s="1"/>
  <c r="Q1014" i="26"/>
  <c r="N1014" i="26" s="1"/>
  <c r="P1014" i="26"/>
  <c r="M1014" i="26" s="1"/>
  <c r="Q1018" i="26"/>
  <c r="N1018" i="26" s="1"/>
  <c r="P1018" i="26"/>
  <c r="M1018" i="26" s="1"/>
  <c r="Q1022" i="26"/>
  <c r="N1022" i="26" s="1"/>
  <c r="P1022" i="26"/>
  <c r="M1022" i="26" s="1"/>
  <c r="Q1026" i="26"/>
  <c r="N1026" i="26" s="1"/>
  <c r="P1026" i="26"/>
  <c r="M1026" i="26" s="1"/>
  <c r="Q1030" i="26"/>
  <c r="N1030" i="26" s="1"/>
  <c r="P1030" i="26"/>
  <c r="M1030" i="26" s="1"/>
  <c r="Q1034" i="26"/>
  <c r="N1034" i="26" s="1"/>
  <c r="P1034" i="26"/>
  <c r="M1034" i="26" s="1"/>
  <c r="Q1038" i="26"/>
  <c r="N1038" i="26" s="1"/>
  <c r="P1038" i="26"/>
  <c r="M1038" i="26" s="1"/>
  <c r="Q1042" i="26"/>
  <c r="N1042" i="26" s="1"/>
  <c r="P1042" i="26"/>
  <c r="M1042" i="26" s="1"/>
  <c r="Q1046" i="26"/>
  <c r="N1046" i="26" s="1"/>
  <c r="P1046" i="26"/>
  <c r="M1046" i="26" s="1"/>
  <c r="Q1050" i="26"/>
  <c r="N1050" i="26" s="1"/>
  <c r="P1050" i="26"/>
  <c r="M1050" i="26" s="1"/>
  <c r="Q1054" i="26"/>
  <c r="N1054" i="26" s="1"/>
  <c r="P1054" i="26"/>
  <c r="M1054" i="26" s="1"/>
  <c r="Q1058" i="26"/>
  <c r="N1058" i="26" s="1"/>
  <c r="P1058" i="26"/>
  <c r="M1058" i="26" s="1"/>
  <c r="Q1062" i="26"/>
  <c r="N1062" i="26" s="1"/>
  <c r="P1062" i="26"/>
  <c r="M1062" i="26" s="1"/>
  <c r="Q1066" i="26"/>
  <c r="N1066" i="26" s="1"/>
  <c r="P1066" i="26"/>
  <c r="M1066" i="26" s="1"/>
  <c r="Q1070" i="26"/>
  <c r="N1070" i="26" s="1"/>
  <c r="P1070" i="26"/>
  <c r="M1070" i="26" s="1"/>
  <c r="Q1074" i="26"/>
  <c r="N1074" i="26" s="1"/>
  <c r="P1074" i="26"/>
  <c r="M1074" i="26" s="1"/>
  <c r="Q1078" i="26"/>
  <c r="N1078" i="26" s="1"/>
  <c r="P1078" i="26"/>
  <c r="M1078" i="26" s="1"/>
  <c r="Q1082" i="26"/>
  <c r="N1082" i="26" s="1"/>
  <c r="P1082" i="26"/>
  <c r="M1082" i="26" s="1"/>
  <c r="Q1086" i="26"/>
  <c r="N1086" i="26" s="1"/>
  <c r="P1086" i="26"/>
  <c r="M1086" i="26" s="1"/>
  <c r="Q1090" i="26"/>
  <c r="N1090" i="26" s="1"/>
  <c r="P1090" i="26"/>
  <c r="M1090" i="26" s="1"/>
  <c r="Q1094" i="26"/>
  <c r="N1094" i="26" s="1"/>
  <c r="P1094" i="26"/>
  <c r="M1094" i="26" s="1"/>
  <c r="Q1098" i="26"/>
  <c r="N1098" i="26" s="1"/>
  <c r="P1098" i="26"/>
  <c r="M1098" i="26" s="1"/>
  <c r="Q1102" i="26"/>
  <c r="N1102" i="26" s="1"/>
  <c r="P1102" i="26"/>
  <c r="M1102" i="26" s="1"/>
  <c r="Q1106" i="26"/>
  <c r="N1106" i="26" s="1"/>
  <c r="P1106" i="26"/>
  <c r="M1106" i="26" s="1"/>
  <c r="Q1110" i="26"/>
  <c r="N1110" i="26" s="1"/>
  <c r="P1110" i="26"/>
  <c r="M1110" i="26" s="1"/>
  <c r="Q1114" i="26"/>
  <c r="N1114" i="26" s="1"/>
  <c r="P1114" i="26"/>
  <c r="M1114" i="26" s="1"/>
  <c r="Q1118" i="26"/>
  <c r="N1118" i="26" s="1"/>
  <c r="P1118" i="26"/>
  <c r="M1118" i="26" s="1"/>
  <c r="Q1122" i="26"/>
  <c r="N1122" i="26" s="1"/>
  <c r="P1122" i="26"/>
  <c r="M1122" i="26" s="1"/>
  <c r="Q1126" i="26"/>
  <c r="N1126" i="26" s="1"/>
  <c r="P1126" i="26"/>
  <c r="M1126" i="26" s="1"/>
  <c r="Q1130" i="26"/>
  <c r="N1130" i="26" s="1"/>
  <c r="P1130" i="26"/>
  <c r="M1130" i="26" s="1"/>
  <c r="Q1134" i="26"/>
  <c r="N1134" i="26" s="1"/>
  <c r="P1134" i="26"/>
  <c r="M1134" i="26" s="1"/>
  <c r="Q1138" i="26"/>
  <c r="N1138" i="26" s="1"/>
  <c r="P1138" i="26"/>
  <c r="M1138" i="26" s="1"/>
  <c r="Q1142" i="26"/>
  <c r="N1142" i="26" s="1"/>
  <c r="P1142" i="26"/>
  <c r="M1142" i="26" s="1"/>
  <c r="Q1146" i="26"/>
  <c r="N1146" i="26" s="1"/>
  <c r="P1146" i="26"/>
  <c r="M1146" i="26" s="1"/>
  <c r="Q1150" i="26"/>
  <c r="N1150" i="26" s="1"/>
  <c r="P1150" i="26"/>
  <c r="M1150" i="26" s="1"/>
  <c r="Q1154" i="26"/>
  <c r="N1154" i="26" s="1"/>
  <c r="P1154" i="26"/>
  <c r="M1154" i="26" s="1"/>
  <c r="Q1158" i="26"/>
  <c r="N1158" i="26" s="1"/>
  <c r="P1158" i="26"/>
  <c r="M1158" i="26" s="1"/>
  <c r="Q1162" i="26"/>
  <c r="N1162" i="26" s="1"/>
  <c r="P1162" i="26"/>
  <c r="M1162" i="26" s="1"/>
  <c r="Q1166" i="26"/>
  <c r="N1166" i="26" s="1"/>
  <c r="P1166" i="26"/>
  <c r="M1166" i="26" s="1"/>
  <c r="Q1170" i="26"/>
  <c r="N1170" i="26" s="1"/>
  <c r="P1170" i="26"/>
  <c r="Q1174" i="26"/>
  <c r="N1174" i="26" s="1"/>
  <c r="P1174" i="26"/>
  <c r="M1174" i="26" s="1"/>
  <c r="Q1178" i="26"/>
  <c r="N1178" i="26" s="1"/>
  <c r="P1178" i="26"/>
  <c r="M1178" i="26" s="1"/>
  <c r="Q1182" i="26"/>
  <c r="N1182" i="26" s="1"/>
  <c r="P1182" i="26"/>
  <c r="M1182" i="26" s="1"/>
  <c r="Q1186" i="26"/>
  <c r="N1186" i="26" s="1"/>
  <c r="P1186" i="26"/>
  <c r="M1186" i="26" s="1"/>
  <c r="Q1190" i="26"/>
  <c r="N1190" i="26" s="1"/>
  <c r="P1190" i="26"/>
  <c r="M1190" i="26" s="1"/>
  <c r="Q1194" i="26"/>
  <c r="N1194" i="26" s="1"/>
  <c r="P1194" i="26"/>
  <c r="M1194" i="26" s="1"/>
  <c r="Q1198" i="26"/>
  <c r="N1198" i="26" s="1"/>
  <c r="P1198" i="26"/>
  <c r="M1198" i="26" s="1"/>
  <c r="Q1202" i="26"/>
  <c r="N1202" i="26" s="1"/>
  <c r="P1202" i="26"/>
  <c r="M1202" i="26" s="1"/>
  <c r="Q1206" i="26"/>
  <c r="N1206" i="26" s="1"/>
  <c r="P1206" i="26"/>
  <c r="M1206" i="26" s="1"/>
  <c r="Q1210" i="26"/>
  <c r="N1210" i="26" s="1"/>
  <c r="P1210" i="26"/>
  <c r="M1210" i="26" s="1"/>
  <c r="Q1214" i="26"/>
  <c r="N1214" i="26" s="1"/>
  <c r="P1214" i="26"/>
  <c r="M1214" i="26" s="1"/>
  <c r="Q1218" i="26"/>
  <c r="N1218" i="26" s="1"/>
  <c r="P1218" i="26"/>
  <c r="M1218" i="26" s="1"/>
  <c r="Q1222" i="26"/>
  <c r="N1222" i="26" s="1"/>
  <c r="P1222" i="26"/>
  <c r="M1222" i="26" s="1"/>
  <c r="Q1226" i="26"/>
  <c r="N1226" i="26" s="1"/>
  <c r="P1226" i="26"/>
  <c r="M1226" i="26" s="1"/>
  <c r="Q1230" i="26"/>
  <c r="N1230" i="26" s="1"/>
  <c r="P1230" i="26"/>
  <c r="M1230" i="26" s="1"/>
  <c r="Q1234" i="26"/>
  <c r="N1234" i="26" s="1"/>
  <c r="P1234" i="26"/>
  <c r="M1234" i="26" s="1"/>
  <c r="Q1238" i="26"/>
  <c r="N1238" i="26" s="1"/>
  <c r="P1238" i="26"/>
  <c r="M1238" i="26" s="1"/>
  <c r="Q1242" i="26"/>
  <c r="N1242" i="26" s="1"/>
  <c r="P1242" i="26"/>
  <c r="M1242" i="26" s="1"/>
  <c r="Q1246" i="26"/>
  <c r="N1246" i="26" s="1"/>
  <c r="P1246" i="26"/>
  <c r="M1246" i="26" s="1"/>
  <c r="Q1250" i="26"/>
  <c r="N1250" i="26" s="1"/>
  <c r="P1250" i="26"/>
  <c r="M1250" i="26" s="1"/>
  <c r="Q1254" i="26"/>
  <c r="N1254" i="26" s="1"/>
  <c r="P1254" i="26"/>
  <c r="M1254" i="26" s="1"/>
  <c r="Q1258" i="26"/>
  <c r="N1258" i="26" s="1"/>
  <c r="P1258" i="26"/>
  <c r="M1258" i="26" s="1"/>
  <c r="Q1262" i="26"/>
  <c r="N1262" i="26" s="1"/>
  <c r="P1262" i="26"/>
  <c r="M1262" i="26" s="1"/>
  <c r="Q1266" i="26"/>
  <c r="N1266" i="26" s="1"/>
  <c r="P1266" i="26"/>
  <c r="M1266" i="26" s="1"/>
  <c r="Q1270" i="26"/>
  <c r="N1270" i="26" s="1"/>
  <c r="P1270" i="26"/>
  <c r="M1270" i="26" s="1"/>
  <c r="Q1274" i="26"/>
  <c r="N1274" i="26" s="1"/>
  <c r="P1274" i="26"/>
  <c r="M1274" i="26" s="1"/>
  <c r="Q1278" i="26"/>
  <c r="N1278" i="26" s="1"/>
  <c r="P1278" i="26"/>
  <c r="M1278" i="26" s="1"/>
  <c r="Q1282" i="26"/>
  <c r="N1282" i="26" s="1"/>
  <c r="P1282" i="26"/>
  <c r="M1282" i="26" s="1"/>
  <c r="Q1286" i="26"/>
  <c r="N1286" i="26" s="1"/>
  <c r="P1286" i="26"/>
  <c r="M1286" i="26" s="1"/>
  <c r="Q1290" i="26"/>
  <c r="N1290" i="26" s="1"/>
  <c r="P1290" i="26"/>
  <c r="M1290" i="26" s="1"/>
  <c r="Q1294" i="26"/>
  <c r="N1294" i="26" s="1"/>
  <c r="P1294" i="26"/>
  <c r="M1294" i="26" s="1"/>
  <c r="Q1298" i="26"/>
  <c r="N1298" i="26" s="1"/>
  <c r="P1298" i="26"/>
  <c r="Q1302" i="26"/>
  <c r="N1302" i="26" s="1"/>
  <c r="P1302" i="26"/>
  <c r="M1302" i="26" s="1"/>
  <c r="Q1306" i="26"/>
  <c r="N1306" i="26" s="1"/>
  <c r="P1306" i="26"/>
  <c r="M1306" i="26" s="1"/>
  <c r="Q1310" i="26"/>
  <c r="N1310" i="26" s="1"/>
  <c r="P1310" i="26"/>
  <c r="M1310" i="26" s="1"/>
  <c r="Q1314" i="26"/>
  <c r="N1314" i="26" s="1"/>
  <c r="P1314" i="26"/>
  <c r="M1314" i="26" s="1"/>
  <c r="Q1318" i="26"/>
  <c r="N1318" i="26" s="1"/>
  <c r="P1318" i="26"/>
  <c r="M1318" i="26" s="1"/>
  <c r="Q1322" i="26"/>
  <c r="N1322" i="26" s="1"/>
  <c r="P1322" i="26"/>
  <c r="M1322" i="26" s="1"/>
  <c r="Q1326" i="26"/>
  <c r="N1326" i="26" s="1"/>
  <c r="P1326" i="26"/>
  <c r="M1326" i="26" s="1"/>
  <c r="Q1330" i="26"/>
  <c r="N1330" i="26" s="1"/>
  <c r="P1330" i="26"/>
  <c r="M1330" i="26" s="1"/>
  <c r="Q1334" i="26"/>
  <c r="N1334" i="26" s="1"/>
  <c r="P1334" i="26"/>
  <c r="M1334" i="26" s="1"/>
  <c r="Q1338" i="26"/>
  <c r="N1338" i="26" s="1"/>
  <c r="P1338" i="26"/>
  <c r="M1338" i="26" s="1"/>
  <c r="Q1342" i="26"/>
  <c r="N1342" i="26" s="1"/>
  <c r="P1342" i="26"/>
  <c r="M1342" i="26" s="1"/>
  <c r="Q1346" i="26"/>
  <c r="N1346" i="26" s="1"/>
  <c r="P1346" i="26"/>
  <c r="M1346" i="26" s="1"/>
  <c r="Q1350" i="26"/>
  <c r="N1350" i="26" s="1"/>
  <c r="P1350" i="26"/>
  <c r="M1350" i="26" s="1"/>
  <c r="Q1354" i="26"/>
  <c r="N1354" i="26" s="1"/>
  <c r="P1354" i="26"/>
  <c r="M1354" i="26" s="1"/>
  <c r="Q1358" i="26"/>
  <c r="N1358" i="26" s="1"/>
  <c r="P1358" i="26"/>
  <c r="M1358" i="26" s="1"/>
  <c r="Q1362" i="26"/>
  <c r="N1362" i="26" s="1"/>
  <c r="P1362" i="26"/>
  <c r="M1362" i="26" s="1"/>
  <c r="Q1366" i="26"/>
  <c r="N1366" i="26" s="1"/>
  <c r="P1366" i="26"/>
  <c r="M1366" i="26" s="1"/>
  <c r="Q1370" i="26"/>
  <c r="N1370" i="26" s="1"/>
  <c r="P1370" i="26"/>
  <c r="M1370" i="26" s="1"/>
  <c r="Q1374" i="26"/>
  <c r="N1374" i="26" s="1"/>
  <c r="P1374" i="26"/>
  <c r="M1374" i="26" s="1"/>
  <c r="Q1378" i="26"/>
  <c r="N1378" i="26" s="1"/>
  <c r="P1378" i="26"/>
  <c r="M1378" i="26" s="1"/>
  <c r="Q1382" i="26"/>
  <c r="N1382" i="26" s="1"/>
  <c r="P1382" i="26"/>
  <c r="M1382" i="26" s="1"/>
  <c r="Q1386" i="26"/>
  <c r="N1386" i="26" s="1"/>
  <c r="P1386" i="26"/>
  <c r="M1386" i="26" s="1"/>
  <c r="Q1390" i="26"/>
  <c r="N1390" i="26" s="1"/>
  <c r="P1390" i="26"/>
  <c r="M1390" i="26" s="1"/>
  <c r="Q1394" i="26"/>
  <c r="N1394" i="26" s="1"/>
  <c r="P1394" i="26"/>
  <c r="M1394" i="26" s="1"/>
  <c r="Q1398" i="26"/>
  <c r="N1398" i="26" s="1"/>
  <c r="P1398" i="26"/>
  <c r="M1398" i="26" s="1"/>
  <c r="Q1402" i="26"/>
  <c r="N1402" i="26" s="1"/>
  <c r="P1402" i="26"/>
  <c r="M1402" i="26" s="1"/>
  <c r="Q1406" i="26"/>
  <c r="N1406" i="26" s="1"/>
  <c r="P1406" i="26"/>
  <c r="M1406" i="26" s="1"/>
  <c r="Q1413" i="26"/>
  <c r="N1413" i="26" s="1"/>
  <c r="P1413" i="26"/>
  <c r="M1413" i="26" s="1"/>
  <c r="Q1417" i="26"/>
  <c r="N1417" i="26" s="1"/>
  <c r="P1417" i="26"/>
  <c r="M1417" i="26" s="1"/>
  <c r="Q1421" i="26"/>
  <c r="N1421" i="26" s="1"/>
  <c r="P1421" i="26"/>
  <c r="M1421" i="26" s="1"/>
  <c r="Q1425" i="26"/>
  <c r="N1425" i="26" s="1"/>
  <c r="P1425" i="26"/>
  <c r="M1425" i="26" s="1"/>
  <c r="Q1429" i="26"/>
  <c r="N1429" i="26" s="1"/>
  <c r="P1429" i="26"/>
  <c r="M1429" i="26" s="1"/>
  <c r="Q1433" i="26"/>
  <c r="N1433" i="26" s="1"/>
  <c r="P1433" i="26"/>
  <c r="M1433" i="26" s="1"/>
  <c r="Q1437" i="26"/>
  <c r="N1437" i="26" s="1"/>
  <c r="P1437" i="26"/>
  <c r="M1437" i="26" s="1"/>
  <c r="Q1441" i="26"/>
  <c r="N1441" i="26" s="1"/>
  <c r="P1441" i="26"/>
  <c r="M1441" i="26" s="1"/>
  <c r="Q1445" i="26"/>
  <c r="N1445" i="26" s="1"/>
  <c r="P1445" i="26"/>
  <c r="M1445" i="26" s="1"/>
  <c r="Q1449" i="26"/>
  <c r="N1449" i="26" s="1"/>
  <c r="P1449" i="26"/>
  <c r="Q1453" i="26"/>
  <c r="N1453" i="26" s="1"/>
  <c r="P1453" i="26"/>
  <c r="M1453" i="26" s="1"/>
  <c r="Q1457" i="26"/>
  <c r="N1457" i="26" s="1"/>
  <c r="P1457" i="26"/>
  <c r="M1457" i="26" s="1"/>
  <c r="Q1461" i="26"/>
  <c r="N1461" i="26" s="1"/>
  <c r="P1461" i="26"/>
  <c r="M1461" i="26" s="1"/>
  <c r="Q1465" i="26"/>
  <c r="N1465" i="26" s="1"/>
  <c r="P1465" i="26"/>
  <c r="M1465" i="26" s="1"/>
  <c r="Q1469" i="26"/>
  <c r="N1469" i="26" s="1"/>
  <c r="P1469" i="26"/>
  <c r="M1469" i="26" s="1"/>
  <c r="Q1473" i="26"/>
  <c r="N1473" i="26" s="1"/>
  <c r="P1473" i="26"/>
  <c r="M1473" i="26" s="1"/>
  <c r="Q1477" i="26"/>
  <c r="N1477" i="26" s="1"/>
  <c r="P1477" i="26"/>
  <c r="M1477" i="26" s="1"/>
  <c r="Q1481" i="26"/>
  <c r="N1481" i="26" s="1"/>
  <c r="P1481" i="26"/>
  <c r="M1481" i="26" s="1"/>
  <c r="Q1485" i="26"/>
  <c r="N1485" i="26" s="1"/>
  <c r="P1485" i="26"/>
  <c r="M1485" i="26" s="1"/>
  <c r="Q1489" i="26"/>
  <c r="N1489" i="26" s="1"/>
  <c r="P1489" i="26"/>
  <c r="M1489" i="26" s="1"/>
  <c r="Q1493" i="26"/>
  <c r="N1493" i="26" s="1"/>
  <c r="P1493" i="26"/>
  <c r="M1493" i="26" s="1"/>
  <c r="Q1497" i="26"/>
  <c r="N1497" i="26" s="1"/>
  <c r="P1497" i="26"/>
  <c r="M1497" i="26" s="1"/>
  <c r="Q1501" i="26"/>
  <c r="N1501" i="26" s="1"/>
  <c r="P1501" i="26"/>
  <c r="M1501" i="26" s="1"/>
  <c r="Q1505" i="26"/>
  <c r="N1505" i="26" s="1"/>
  <c r="P1505" i="26"/>
  <c r="M1505" i="26" s="1"/>
  <c r="Q1509" i="26"/>
  <c r="N1509" i="26" s="1"/>
  <c r="P1509" i="26"/>
  <c r="M1509" i="26" s="1"/>
  <c r="Q1513" i="26"/>
  <c r="N1513" i="26" s="1"/>
  <c r="P1513" i="26"/>
  <c r="M1513" i="26" s="1"/>
  <c r="Q1517" i="26"/>
  <c r="N1517" i="26" s="1"/>
  <c r="P1517" i="26"/>
  <c r="M1517" i="26" s="1"/>
  <c r="Q1521" i="26"/>
  <c r="N1521" i="26" s="1"/>
  <c r="P1521" i="26"/>
  <c r="M1521" i="26" s="1"/>
  <c r="Q1525" i="26"/>
  <c r="N1525" i="26" s="1"/>
  <c r="P1525" i="26"/>
  <c r="M1525" i="26" s="1"/>
  <c r="Q1529" i="26"/>
  <c r="N1529" i="26" s="1"/>
  <c r="P1529" i="26"/>
  <c r="M1529" i="26" s="1"/>
  <c r="Q1533" i="26"/>
  <c r="N1533" i="26" s="1"/>
  <c r="P1533" i="26"/>
  <c r="M1533" i="26" s="1"/>
  <c r="Q1540" i="26"/>
  <c r="N1540" i="26" s="1"/>
  <c r="P1540" i="26"/>
  <c r="M1540" i="26" s="1"/>
  <c r="Q1544" i="26"/>
  <c r="N1544" i="26" s="1"/>
  <c r="P1544" i="26"/>
  <c r="M1544" i="26" s="1"/>
  <c r="Q1548" i="26"/>
  <c r="N1548" i="26" s="1"/>
  <c r="P1548" i="26"/>
  <c r="M1548" i="26" s="1"/>
  <c r="Q1552" i="26"/>
  <c r="N1552" i="26" s="1"/>
  <c r="P1552" i="26"/>
  <c r="M1552" i="26" s="1"/>
  <c r="Q1556" i="26"/>
  <c r="N1556" i="26" s="1"/>
  <c r="P1556" i="26"/>
  <c r="M1556" i="26" s="1"/>
  <c r="P1560" i="26"/>
  <c r="M1560" i="26" s="1"/>
  <c r="Q1560" i="26"/>
  <c r="N1560" i="26" s="1"/>
  <c r="Q1564" i="26"/>
  <c r="N1564" i="26" s="1"/>
  <c r="P1564" i="26"/>
  <c r="M1564" i="26" s="1"/>
  <c r="Q1568" i="26"/>
  <c r="N1568" i="26" s="1"/>
  <c r="P1568" i="26"/>
  <c r="M1568" i="26" s="1"/>
  <c r="Q1572" i="26"/>
  <c r="N1572" i="26" s="1"/>
  <c r="P1572" i="26"/>
  <c r="M1572" i="26" s="1"/>
  <c r="Q1576" i="26"/>
  <c r="N1576" i="26" s="1"/>
  <c r="P1576" i="26"/>
  <c r="M1576" i="26" s="1"/>
  <c r="Q1580" i="26"/>
  <c r="N1580" i="26" s="1"/>
  <c r="P1580" i="26"/>
  <c r="M1580" i="26" s="1"/>
  <c r="Q1584" i="26"/>
  <c r="N1584" i="26" s="1"/>
  <c r="P1584" i="26"/>
  <c r="M1584" i="26" s="1"/>
  <c r="Q1588" i="26"/>
  <c r="N1588" i="26" s="1"/>
  <c r="P1588" i="26"/>
  <c r="M1588" i="26" s="1"/>
  <c r="P1592" i="26"/>
  <c r="M1592" i="26" s="1"/>
  <c r="Q1592" i="26"/>
  <c r="N1592" i="26" s="1"/>
  <c r="Q1596" i="26"/>
  <c r="N1596" i="26" s="1"/>
  <c r="P1596" i="26"/>
  <c r="M1596" i="26" s="1"/>
  <c r="Q1600" i="26"/>
  <c r="N1600" i="26" s="1"/>
  <c r="P1600" i="26"/>
  <c r="M1600" i="26" s="1"/>
  <c r="Q1604" i="26"/>
  <c r="N1604" i="26" s="1"/>
  <c r="P1604" i="26"/>
  <c r="M1604" i="26" s="1"/>
  <c r="Q1608" i="26"/>
  <c r="N1608" i="26" s="1"/>
  <c r="P1608" i="26"/>
  <c r="M1608" i="26" s="1"/>
  <c r="Q1612" i="26"/>
  <c r="N1612" i="26" s="1"/>
  <c r="P1612" i="26"/>
  <c r="M1612" i="26" s="1"/>
  <c r="Q1616" i="26"/>
  <c r="N1616" i="26" s="1"/>
  <c r="P1616" i="26"/>
  <c r="M1616" i="26" s="1"/>
  <c r="Q1620" i="26"/>
  <c r="N1620" i="26" s="1"/>
  <c r="P1620" i="26"/>
  <c r="M1620" i="26" s="1"/>
  <c r="Q1624" i="26"/>
  <c r="N1624" i="26" s="1"/>
  <c r="P1624" i="26"/>
  <c r="M1624" i="26" s="1"/>
  <c r="Q1628" i="26"/>
  <c r="N1628" i="26" s="1"/>
  <c r="P1628" i="26"/>
  <c r="M1628" i="26" s="1"/>
  <c r="Q1632" i="26"/>
  <c r="N1632" i="26" s="1"/>
  <c r="P1632" i="26"/>
  <c r="M1632" i="26" s="1"/>
  <c r="Q1636" i="26"/>
  <c r="N1636" i="26" s="1"/>
  <c r="P1636" i="26"/>
  <c r="M1636" i="26" s="1"/>
  <c r="Q1640" i="26"/>
  <c r="N1640" i="26" s="1"/>
  <c r="P1640" i="26"/>
  <c r="M1640" i="26" s="1"/>
  <c r="Q1644" i="26"/>
  <c r="N1644" i="26" s="1"/>
  <c r="P1644" i="26"/>
  <c r="Q1648" i="26"/>
  <c r="N1648" i="26" s="1"/>
  <c r="P1648" i="26"/>
  <c r="M1648" i="26" s="1"/>
  <c r="Q1652" i="26"/>
  <c r="N1652" i="26" s="1"/>
  <c r="P1652" i="26"/>
  <c r="M1652" i="26" s="1"/>
  <c r="Q1656" i="26"/>
  <c r="N1656" i="26" s="1"/>
  <c r="P1656" i="26"/>
  <c r="M1656" i="26" s="1"/>
  <c r="Q1660" i="26"/>
  <c r="N1660" i="26" s="1"/>
  <c r="P1660" i="26"/>
  <c r="M1660" i="26" s="1"/>
  <c r="Q1664" i="26"/>
  <c r="N1664" i="26" s="1"/>
  <c r="P1664" i="26"/>
  <c r="M1664" i="26" s="1"/>
  <c r="Q1668" i="26"/>
  <c r="N1668" i="26" s="1"/>
  <c r="P1668" i="26"/>
  <c r="M1668" i="26" s="1"/>
  <c r="Q1672" i="26"/>
  <c r="N1672" i="26" s="1"/>
  <c r="P1672" i="26"/>
  <c r="M1672" i="26" s="1"/>
  <c r="Q1676" i="26"/>
  <c r="N1676" i="26" s="1"/>
  <c r="P1676" i="26"/>
  <c r="Q1680" i="26"/>
  <c r="N1680" i="26" s="1"/>
  <c r="P1680" i="26"/>
  <c r="M1680" i="26" s="1"/>
  <c r="Q1684" i="26"/>
  <c r="N1684" i="26" s="1"/>
  <c r="P1684" i="26"/>
  <c r="M1684" i="26" s="1"/>
  <c r="Q1688" i="26"/>
  <c r="N1688" i="26" s="1"/>
  <c r="P1688" i="26"/>
  <c r="M1688" i="26" s="1"/>
  <c r="Q1692" i="26"/>
  <c r="N1692" i="26" s="1"/>
  <c r="P1692" i="26"/>
  <c r="M1692" i="26" s="1"/>
  <c r="Q1696" i="26"/>
  <c r="N1696" i="26" s="1"/>
  <c r="P1696" i="26"/>
  <c r="M1696" i="26" s="1"/>
  <c r="Q1700" i="26"/>
  <c r="N1700" i="26" s="1"/>
  <c r="P1700" i="26"/>
  <c r="M1700" i="26" s="1"/>
  <c r="Q1704" i="26"/>
  <c r="N1704" i="26" s="1"/>
  <c r="P1704" i="26"/>
  <c r="M1704" i="26" s="1"/>
  <c r="Q1708" i="26"/>
  <c r="N1708" i="26" s="1"/>
  <c r="P1708" i="26"/>
  <c r="M1708" i="26" s="1"/>
  <c r="Q1712" i="26"/>
  <c r="N1712" i="26" s="1"/>
  <c r="P1712" i="26"/>
  <c r="M1712" i="26" s="1"/>
  <c r="Q1716" i="26"/>
  <c r="N1716" i="26" s="1"/>
  <c r="P1716" i="26"/>
  <c r="M1716" i="26" s="1"/>
  <c r="P1720" i="26"/>
  <c r="M1720" i="26" s="1"/>
  <c r="Q1720" i="26"/>
  <c r="N1720" i="26" s="1"/>
  <c r="Q1724" i="26"/>
  <c r="N1724" i="26" s="1"/>
  <c r="P1724" i="26"/>
  <c r="M1724" i="26" s="1"/>
  <c r="Q1728" i="26"/>
  <c r="N1728" i="26" s="1"/>
  <c r="P1728" i="26"/>
  <c r="Q1732" i="26"/>
  <c r="N1732" i="26" s="1"/>
  <c r="P1732" i="26"/>
  <c r="M1732" i="26" s="1"/>
  <c r="Q1736" i="26"/>
  <c r="N1736" i="26" s="1"/>
  <c r="P1736" i="26"/>
  <c r="M1736" i="26" s="1"/>
  <c r="Q1740" i="26"/>
  <c r="N1740" i="26" s="1"/>
  <c r="P1740" i="26"/>
  <c r="M1740" i="26" s="1"/>
  <c r="Q1744" i="26"/>
  <c r="N1744" i="26" s="1"/>
  <c r="P1744" i="26"/>
  <c r="M1744" i="26" s="1"/>
  <c r="Q1748" i="26"/>
  <c r="N1748" i="26" s="1"/>
  <c r="P1748" i="26"/>
  <c r="M1748" i="26" s="1"/>
  <c r="Q1752" i="26"/>
  <c r="N1752" i="26" s="1"/>
  <c r="P1752" i="26"/>
  <c r="M1752" i="26" s="1"/>
  <c r="Q1756" i="26"/>
  <c r="N1756" i="26" s="1"/>
  <c r="P1756" i="26"/>
  <c r="M1756" i="26" s="1"/>
  <c r="Q1760" i="26"/>
  <c r="N1760" i="26" s="1"/>
  <c r="P1760" i="26"/>
  <c r="Q1764" i="26"/>
  <c r="N1764" i="26" s="1"/>
  <c r="P1764" i="26"/>
  <c r="M1764" i="26" s="1"/>
  <c r="Q1768" i="26"/>
  <c r="N1768" i="26" s="1"/>
  <c r="P1768" i="26"/>
  <c r="M1768" i="26" s="1"/>
  <c r="Q1772" i="26"/>
  <c r="N1772" i="26" s="1"/>
  <c r="P1772" i="26"/>
  <c r="M1772" i="26" s="1"/>
  <c r="Q1776" i="26"/>
  <c r="N1776" i="26" s="1"/>
  <c r="P1776" i="26"/>
  <c r="M1776" i="26" s="1"/>
  <c r="Q1780" i="26"/>
  <c r="N1780" i="26" s="1"/>
  <c r="P1780" i="26"/>
  <c r="M1780" i="26" s="1"/>
  <c r="Q1784" i="26"/>
  <c r="N1784" i="26" s="1"/>
  <c r="P1784" i="26"/>
  <c r="M1784" i="26" s="1"/>
  <c r="Q1788" i="26"/>
  <c r="N1788" i="26" s="1"/>
  <c r="P1788" i="26"/>
  <c r="M1788" i="26" s="1"/>
  <c r="Q1792" i="26"/>
  <c r="N1792" i="26" s="1"/>
  <c r="P1792" i="26"/>
  <c r="Q1796" i="26"/>
  <c r="N1796" i="26" s="1"/>
  <c r="P1796" i="26"/>
  <c r="M1796" i="26" s="1"/>
  <c r="Q1800" i="26"/>
  <c r="N1800" i="26" s="1"/>
  <c r="P1800" i="26"/>
  <c r="M1800" i="26" s="1"/>
  <c r="Q1804" i="26"/>
  <c r="N1804" i="26" s="1"/>
  <c r="P1804" i="26"/>
  <c r="M1804" i="26" s="1"/>
  <c r="Q1808" i="26"/>
  <c r="N1808" i="26" s="1"/>
  <c r="P1808" i="26"/>
  <c r="M1808" i="26" s="1"/>
  <c r="Q1812" i="26"/>
  <c r="N1812" i="26" s="1"/>
  <c r="P1812" i="26"/>
  <c r="M1812" i="26" s="1"/>
  <c r="Q1816" i="26"/>
  <c r="N1816" i="26" s="1"/>
  <c r="P1816" i="26"/>
  <c r="M1816" i="26" s="1"/>
  <c r="Q1820" i="26"/>
  <c r="N1820" i="26" s="1"/>
  <c r="P1820" i="26"/>
  <c r="M1820" i="26" s="1"/>
  <c r="Q1824" i="26"/>
  <c r="N1824" i="26" s="1"/>
  <c r="P1824" i="26"/>
  <c r="M1824" i="26" s="1"/>
  <c r="Q1828" i="26"/>
  <c r="N1828" i="26" s="1"/>
  <c r="P1828" i="26"/>
  <c r="M1828" i="26" s="1"/>
  <c r="Q1832" i="26"/>
  <c r="N1832" i="26" s="1"/>
  <c r="P1832" i="26"/>
  <c r="M1832" i="26" s="1"/>
  <c r="Q1836" i="26"/>
  <c r="N1836" i="26" s="1"/>
  <c r="P1836" i="26"/>
  <c r="Q1840" i="26"/>
  <c r="N1840" i="26" s="1"/>
  <c r="P1840" i="26"/>
  <c r="M1840" i="26" s="1"/>
  <c r="Q1844" i="26"/>
  <c r="N1844" i="26" s="1"/>
  <c r="P1844" i="26"/>
  <c r="M1844" i="26" s="1"/>
  <c r="Q1848" i="26"/>
  <c r="N1848" i="26" s="1"/>
  <c r="P1848" i="26"/>
  <c r="M1848" i="26" s="1"/>
  <c r="Q1852" i="26"/>
  <c r="N1852" i="26" s="1"/>
  <c r="P1852" i="26"/>
  <c r="M1852" i="26" s="1"/>
  <c r="Q1856" i="26"/>
  <c r="N1856" i="26" s="1"/>
  <c r="P1856" i="26"/>
  <c r="M1856" i="26" s="1"/>
  <c r="Q1860" i="26"/>
  <c r="N1860" i="26" s="1"/>
  <c r="P1860" i="26"/>
  <c r="M1860" i="26" s="1"/>
  <c r="Q1864" i="26"/>
  <c r="N1864" i="26" s="1"/>
  <c r="P1864" i="26"/>
  <c r="M1864" i="26" s="1"/>
  <c r="Q1868" i="26"/>
  <c r="N1868" i="26" s="1"/>
  <c r="P1868" i="26"/>
  <c r="M1868" i="26" s="1"/>
  <c r="Q1872" i="26"/>
  <c r="N1872" i="26" s="1"/>
  <c r="P1872" i="26"/>
  <c r="M1872" i="26" s="1"/>
  <c r="Q1876" i="26"/>
  <c r="N1876" i="26" s="1"/>
  <c r="P1876" i="26"/>
  <c r="M1876" i="26" s="1"/>
  <c r="Q1880" i="26"/>
  <c r="N1880" i="26" s="1"/>
  <c r="P1880" i="26"/>
  <c r="M1880" i="26" s="1"/>
  <c r="Q1884" i="26"/>
  <c r="N1884" i="26" s="1"/>
  <c r="P1884" i="26"/>
  <c r="M1884" i="26" s="1"/>
  <c r="Q1888" i="26"/>
  <c r="N1888" i="26" s="1"/>
  <c r="P1888" i="26"/>
  <c r="M1888" i="26" s="1"/>
  <c r="Q1892" i="26"/>
  <c r="N1892" i="26" s="1"/>
  <c r="P1892" i="26"/>
  <c r="M1892" i="26" s="1"/>
  <c r="Q1896" i="26"/>
  <c r="N1896" i="26" s="1"/>
  <c r="P1896" i="26"/>
  <c r="M1896" i="26" s="1"/>
  <c r="Q1900" i="26"/>
  <c r="N1900" i="26" s="1"/>
  <c r="P1900" i="26"/>
  <c r="M1900" i="26" s="1"/>
  <c r="Q1904" i="26"/>
  <c r="N1904" i="26" s="1"/>
  <c r="P1904" i="26"/>
  <c r="M1904" i="26" s="1"/>
  <c r="Q1908" i="26"/>
  <c r="N1908" i="26" s="1"/>
  <c r="P1908" i="26"/>
  <c r="M1908" i="26" s="1"/>
  <c r="Q1912" i="26"/>
  <c r="N1912" i="26" s="1"/>
  <c r="P1912" i="26"/>
  <c r="M1912" i="26" s="1"/>
  <c r="Q1916" i="26"/>
  <c r="N1916" i="26" s="1"/>
  <c r="P1916" i="26"/>
  <c r="M1916" i="26" s="1"/>
  <c r="Q1920" i="26"/>
  <c r="N1920" i="26" s="1"/>
  <c r="P1920" i="26"/>
  <c r="M1920" i="26" s="1"/>
  <c r="Q1924" i="26"/>
  <c r="N1924" i="26" s="1"/>
  <c r="P1924" i="26"/>
  <c r="M1924" i="26" s="1"/>
  <c r="Q1928" i="26"/>
  <c r="N1928" i="26" s="1"/>
  <c r="P1928" i="26"/>
  <c r="M1928" i="26" s="1"/>
  <c r="Q1932" i="26"/>
  <c r="N1932" i="26" s="1"/>
  <c r="P1932" i="26"/>
  <c r="Q1936" i="26"/>
  <c r="N1936" i="26" s="1"/>
  <c r="P1936" i="26"/>
  <c r="M1936" i="26" s="1"/>
  <c r="Q1940" i="26"/>
  <c r="N1940" i="26" s="1"/>
  <c r="P1940" i="26"/>
  <c r="M1940" i="26" s="1"/>
  <c r="Q1944" i="26"/>
  <c r="N1944" i="26" s="1"/>
  <c r="P1944" i="26"/>
  <c r="M1944" i="26" s="1"/>
  <c r="Q1948" i="26"/>
  <c r="N1948" i="26" s="1"/>
  <c r="P1948" i="26"/>
  <c r="M1948" i="26" s="1"/>
  <c r="Q1952" i="26"/>
  <c r="N1952" i="26" s="1"/>
  <c r="P1952" i="26"/>
  <c r="M1952" i="26" s="1"/>
  <c r="Q1956" i="26"/>
  <c r="N1956" i="26" s="1"/>
  <c r="P1956" i="26"/>
  <c r="M1956" i="26" s="1"/>
  <c r="Q1960" i="26"/>
  <c r="N1960" i="26" s="1"/>
  <c r="P1960" i="26"/>
  <c r="M1960" i="26" s="1"/>
  <c r="Q1964" i="26"/>
  <c r="N1964" i="26" s="1"/>
  <c r="P1964" i="26"/>
  <c r="M1964" i="26" s="1"/>
  <c r="Q1968" i="26"/>
  <c r="N1968" i="26" s="1"/>
  <c r="P1968" i="26"/>
  <c r="M1968" i="26" s="1"/>
  <c r="Q1972" i="26"/>
  <c r="N1972" i="26" s="1"/>
  <c r="P1972" i="26"/>
  <c r="M1972" i="26" s="1"/>
  <c r="Q1976" i="26"/>
  <c r="N1976" i="26" s="1"/>
  <c r="P1976" i="26"/>
  <c r="M1976" i="26" s="1"/>
  <c r="Q996" i="26"/>
  <c r="N996" i="26" s="1"/>
  <c r="P996" i="26"/>
  <c r="M996" i="26" s="1"/>
  <c r="Q1000" i="26"/>
  <c r="N1000" i="26" s="1"/>
  <c r="P1000" i="26"/>
  <c r="M1000" i="26" s="1"/>
  <c r="Q1004" i="26"/>
  <c r="N1004" i="26" s="1"/>
  <c r="P1004" i="26"/>
  <c r="M1004" i="26" s="1"/>
  <c r="Q1008" i="26"/>
  <c r="N1008" i="26" s="1"/>
  <c r="P1008" i="26"/>
  <c r="M1008" i="26" s="1"/>
  <c r="Q1012" i="26"/>
  <c r="N1012" i="26" s="1"/>
  <c r="P1012" i="26"/>
  <c r="M1012" i="26" s="1"/>
  <c r="Q1016" i="26"/>
  <c r="N1016" i="26" s="1"/>
  <c r="P1016" i="26"/>
  <c r="M1016" i="26" s="1"/>
  <c r="Q1020" i="26"/>
  <c r="N1020" i="26" s="1"/>
  <c r="P1020" i="26"/>
  <c r="M1020" i="26" s="1"/>
  <c r="Q1024" i="26"/>
  <c r="N1024" i="26" s="1"/>
  <c r="P1024" i="26"/>
  <c r="M1024" i="26" s="1"/>
  <c r="Q1028" i="26"/>
  <c r="N1028" i="26" s="1"/>
  <c r="P1028" i="26"/>
  <c r="M1028" i="26" s="1"/>
  <c r="Q1032" i="26"/>
  <c r="N1032" i="26" s="1"/>
  <c r="P1032" i="26"/>
  <c r="M1032" i="26" s="1"/>
  <c r="Q1036" i="26"/>
  <c r="N1036" i="26" s="1"/>
  <c r="P1036" i="26"/>
  <c r="M1036" i="26" s="1"/>
  <c r="Q1040" i="26"/>
  <c r="N1040" i="26" s="1"/>
  <c r="P1040" i="26"/>
  <c r="M1040" i="26" s="1"/>
  <c r="Q1044" i="26"/>
  <c r="N1044" i="26" s="1"/>
  <c r="P1044" i="26"/>
  <c r="M1044" i="26" s="1"/>
  <c r="Q1048" i="26"/>
  <c r="N1048" i="26" s="1"/>
  <c r="P1048" i="26"/>
  <c r="M1048" i="26" s="1"/>
  <c r="Q1052" i="26"/>
  <c r="N1052" i="26" s="1"/>
  <c r="P1052" i="26"/>
  <c r="M1052" i="26" s="1"/>
  <c r="Q1056" i="26"/>
  <c r="N1056" i="26" s="1"/>
  <c r="P1056" i="26"/>
  <c r="M1056" i="26" s="1"/>
  <c r="Q1060" i="26"/>
  <c r="N1060" i="26" s="1"/>
  <c r="P1060" i="26"/>
  <c r="M1060" i="26" s="1"/>
  <c r="Q1064" i="26"/>
  <c r="N1064" i="26" s="1"/>
  <c r="P1064" i="26"/>
  <c r="M1064" i="26" s="1"/>
  <c r="Q1068" i="26"/>
  <c r="N1068" i="26" s="1"/>
  <c r="P1068" i="26"/>
  <c r="M1068" i="26" s="1"/>
  <c r="Q1072" i="26"/>
  <c r="N1072" i="26" s="1"/>
  <c r="P1072" i="26"/>
  <c r="M1072" i="26" s="1"/>
  <c r="P1076" i="26"/>
  <c r="M1076" i="26" s="1"/>
  <c r="Q1076" i="26"/>
  <c r="N1076" i="26" s="1"/>
  <c r="Q1080" i="26"/>
  <c r="N1080" i="26" s="1"/>
  <c r="P1080" i="26"/>
  <c r="M1080" i="26" s="1"/>
  <c r="Q1084" i="26"/>
  <c r="N1084" i="26" s="1"/>
  <c r="P1084" i="26"/>
  <c r="M1084" i="26" s="1"/>
  <c r="Q1088" i="26"/>
  <c r="N1088" i="26" s="1"/>
  <c r="P1088" i="26"/>
  <c r="M1088" i="26" s="1"/>
  <c r="Q1092" i="26"/>
  <c r="N1092" i="26" s="1"/>
  <c r="P1092" i="26"/>
  <c r="M1092" i="26" s="1"/>
  <c r="Q1096" i="26"/>
  <c r="N1096" i="26" s="1"/>
  <c r="P1096" i="26"/>
  <c r="M1096" i="26" s="1"/>
  <c r="Q1100" i="26"/>
  <c r="N1100" i="26" s="1"/>
  <c r="P1100" i="26"/>
  <c r="M1100" i="26" s="1"/>
  <c r="Q1104" i="26"/>
  <c r="N1104" i="26" s="1"/>
  <c r="P1104" i="26"/>
  <c r="M1104" i="26" s="1"/>
  <c r="Q1108" i="26"/>
  <c r="N1108" i="26" s="1"/>
  <c r="P1108" i="26"/>
  <c r="M1108" i="26" s="1"/>
  <c r="Q1112" i="26"/>
  <c r="N1112" i="26" s="1"/>
  <c r="P1112" i="26"/>
  <c r="M1112" i="26" s="1"/>
  <c r="Q1116" i="26"/>
  <c r="N1116" i="26" s="1"/>
  <c r="P1116" i="26"/>
  <c r="M1116" i="26" s="1"/>
  <c r="Q1120" i="26"/>
  <c r="N1120" i="26" s="1"/>
  <c r="P1120" i="26"/>
  <c r="M1120" i="26" s="1"/>
  <c r="Q1124" i="26"/>
  <c r="N1124" i="26" s="1"/>
  <c r="P1124" i="26"/>
  <c r="M1124" i="26" s="1"/>
  <c r="Q1128" i="26"/>
  <c r="N1128" i="26" s="1"/>
  <c r="P1128" i="26"/>
  <c r="M1128" i="26" s="1"/>
  <c r="Q1132" i="26"/>
  <c r="N1132" i="26" s="1"/>
  <c r="P1132" i="26"/>
  <c r="M1132" i="26" s="1"/>
  <c r="Q1136" i="26"/>
  <c r="N1136" i="26" s="1"/>
  <c r="P1136" i="26"/>
  <c r="M1136" i="26" s="1"/>
  <c r="Q1140" i="26"/>
  <c r="N1140" i="26" s="1"/>
  <c r="P1140" i="26"/>
  <c r="M1140" i="26" s="1"/>
  <c r="Q1144" i="26"/>
  <c r="N1144" i="26" s="1"/>
  <c r="P1144" i="26"/>
  <c r="M1144" i="26" s="1"/>
  <c r="Q1148" i="26"/>
  <c r="N1148" i="26" s="1"/>
  <c r="P1148" i="26"/>
  <c r="M1148" i="26" s="1"/>
  <c r="Q1152" i="26"/>
  <c r="N1152" i="26" s="1"/>
  <c r="P1152" i="26"/>
  <c r="M1152" i="26" s="1"/>
  <c r="Q1156" i="26"/>
  <c r="N1156" i="26" s="1"/>
  <c r="P1156" i="26"/>
  <c r="M1156" i="26" s="1"/>
  <c r="Q1160" i="26"/>
  <c r="N1160" i="26" s="1"/>
  <c r="P1160" i="26"/>
  <c r="M1160" i="26" s="1"/>
  <c r="Q1164" i="26"/>
  <c r="N1164" i="26" s="1"/>
  <c r="P1164" i="26"/>
  <c r="M1164" i="26" s="1"/>
  <c r="Q1168" i="26"/>
  <c r="N1168" i="26" s="1"/>
  <c r="P1168" i="26"/>
  <c r="M1168" i="26" s="1"/>
  <c r="Q1172" i="26"/>
  <c r="N1172" i="26" s="1"/>
  <c r="P1172" i="26"/>
  <c r="M1172" i="26" s="1"/>
  <c r="Q1176" i="26"/>
  <c r="N1176" i="26" s="1"/>
  <c r="P1176" i="26"/>
  <c r="M1176" i="26" s="1"/>
  <c r="Q1180" i="26"/>
  <c r="N1180" i="26" s="1"/>
  <c r="P1180" i="26"/>
  <c r="M1180" i="26" s="1"/>
  <c r="Q1184" i="26"/>
  <c r="N1184" i="26" s="1"/>
  <c r="P1184" i="26"/>
  <c r="M1184" i="26" s="1"/>
  <c r="Q1188" i="26"/>
  <c r="N1188" i="26" s="1"/>
  <c r="P1188" i="26"/>
  <c r="M1188" i="26" s="1"/>
  <c r="Q1192" i="26"/>
  <c r="N1192" i="26" s="1"/>
  <c r="P1192" i="26"/>
  <c r="M1192" i="26" s="1"/>
  <c r="Q1196" i="26"/>
  <c r="N1196" i="26" s="1"/>
  <c r="P1196" i="26"/>
  <c r="M1196" i="26" s="1"/>
  <c r="Q1200" i="26"/>
  <c r="N1200" i="26" s="1"/>
  <c r="P1200" i="26"/>
  <c r="M1200" i="26" s="1"/>
  <c r="Q1204" i="26"/>
  <c r="N1204" i="26" s="1"/>
  <c r="P1204" i="26"/>
  <c r="M1204" i="26" s="1"/>
  <c r="Q1208" i="26"/>
  <c r="N1208" i="26" s="1"/>
  <c r="P1208" i="26"/>
  <c r="M1208" i="26" s="1"/>
  <c r="Q1212" i="26"/>
  <c r="N1212" i="26" s="1"/>
  <c r="P1212" i="26"/>
  <c r="M1212" i="26" s="1"/>
  <c r="Q1216" i="26"/>
  <c r="N1216" i="26" s="1"/>
  <c r="P1216" i="26"/>
  <c r="M1216" i="26" s="1"/>
  <c r="Q1220" i="26"/>
  <c r="N1220" i="26" s="1"/>
  <c r="P1220" i="26"/>
  <c r="M1220" i="26" s="1"/>
  <c r="Q1224" i="26"/>
  <c r="N1224" i="26" s="1"/>
  <c r="P1224" i="26"/>
  <c r="M1224" i="26" s="1"/>
  <c r="Q1228" i="26"/>
  <c r="N1228" i="26" s="1"/>
  <c r="P1228" i="26"/>
  <c r="M1228" i="26" s="1"/>
  <c r="Q1232" i="26"/>
  <c r="N1232" i="26" s="1"/>
  <c r="P1232" i="26"/>
  <c r="M1232" i="26" s="1"/>
  <c r="Q1236" i="26"/>
  <c r="N1236" i="26" s="1"/>
  <c r="P1236" i="26"/>
  <c r="M1236" i="26" s="1"/>
  <c r="Q1240" i="26"/>
  <c r="N1240" i="26" s="1"/>
  <c r="P1240" i="26"/>
  <c r="M1240" i="26" s="1"/>
  <c r="Q1244" i="26"/>
  <c r="N1244" i="26" s="1"/>
  <c r="P1244" i="26"/>
  <c r="M1244" i="26" s="1"/>
  <c r="Q1248" i="26"/>
  <c r="N1248" i="26" s="1"/>
  <c r="P1248" i="26"/>
  <c r="M1248" i="26" s="1"/>
  <c r="Q1252" i="26"/>
  <c r="N1252" i="26" s="1"/>
  <c r="P1252" i="26"/>
  <c r="M1252" i="26" s="1"/>
  <c r="Q1256" i="26"/>
  <c r="N1256" i="26" s="1"/>
  <c r="P1256" i="26"/>
  <c r="M1256" i="26" s="1"/>
  <c r="Q1260" i="26"/>
  <c r="N1260" i="26" s="1"/>
  <c r="P1260" i="26"/>
  <c r="M1260" i="26" s="1"/>
  <c r="Q1264" i="26"/>
  <c r="N1264" i="26" s="1"/>
  <c r="P1264" i="26"/>
  <c r="M1264" i="26" s="1"/>
  <c r="Q1268" i="26"/>
  <c r="N1268" i="26" s="1"/>
  <c r="P1268" i="26"/>
  <c r="M1268" i="26" s="1"/>
  <c r="Q1272" i="26"/>
  <c r="N1272" i="26" s="1"/>
  <c r="P1272" i="26"/>
  <c r="M1272" i="26" s="1"/>
  <c r="Q1276" i="26"/>
  <c r="N1276" i="26" s="1"/>
  <c r="P1276" i="26"/>
  <c r="M1276" i="26" s="1"/>
  <c r="Q1280" i="26"/>
  <c r="N1280" i="26" s="1"/>
  <c r="P1280" i="26"/>
  <c r="M1280" i="26" s="1"/>
  <c r="Q1284" i="26"/>
  <c r="N1284" i="26" s="1"/>
  <c r="P1284" i="26"/>
  <c r="M1284" i="26" s="1"/>
  <c r="Q1288" i="26"/>
  <c r="N1288" i="26" s="1"/>
  <c r="P1288" i="26"/>
  <c r="M1288" i="26" s="1"/>
  <c r="Q1292" i="26"/>
  <c r="N1292" i="26" s="1"/>
  <c r="P1292" i="26"/>
  <c r="M1292" i="26" s="1"/>
  <c r="Q1296" i="26"/>
  <c r="N1296" i="26" s="1"/>
  <c r="P1296" i="26"/>
  <c r="M1296" i="26" s="1"/>
  <c r="Q1300" i="26"/>
  <c r="N1300" i="26" s="1"/>
  <c r="P1300" i="26"/>
  <c r="M1300" i="26" s="1"/>
  <c r="Q1304" i="26"/>
  <c r="N1304" i="26" s="1"/>
  <c r="P1304" i="26"/>
  <c r="M1304" i="26" s="1"/>
  <c r="Q1308" i="26"/>
  <c r="N1308" i="26" s="1"/>
  <c r="P1308" i="26"/>
  <c r="M1308" i="26" s="1"/>
  <c r="Q1312" i="26"/>
  <c r="N1312" i="26" s="1"/>
  <c r="P1312" i="26"/>
  <c r="M1312" i="26" s="1"/>
  <c r="Q1316" i="26"/>
  <c r="N1316" i="26" s="1"/>
  <c r="P1316" i="26"/>
  <c r="M1316" i="26" s="1"/>
  <c r="Q1320" i="26"/>
  <c r="N1320" i="26" s="1"/>
  <c r="P1320" i="26"/>
  <c r="M1320" i="26" s="1"/>
  <c r="Q1324" i="26"/>
  <c r="N1324" i="26" s="1"/>
  <c r="P1324" i="26"/>
  <c r="M1324" i="26" s="1"/>
  <c r="Q1328" i="26"/>
  <c r="N1328" i="26" s="1"/>
  <c r="P1328" i="26"/>
  <c r="M1328" i="26" s="1"/>
  <c r="Q1332" i="26"/>
  <c r="N1332" i="26" s="1"/>
  <c r="P1332" i="26"/>
  <c r="M1332" i="26" s="1"/>
  <c r="Q1336" i="26"/>
  <c r="N1336" i="26" s="1"/>
  <c r="P1336" i="26"/>
  <c r="M1336" i="26" s="1"/>
  <c r="Q1340" i="26"/>
  <c r="N1340" i="26" s="1"/>
  <c r="P1340" i="26"/>
  <c r="M1340" i="26" s="1"/>
  <c r="Q1344" i="26"/>
  <c r="N1344" i="26" s="1"/>
  <c r="P1344" i="26"/>
  <c r="M1344" i="26" s="1"/>
  <c r="Q1348" i="26"/>
  <c r="N1348" i="26" s="1"/>
  <c r="P1348" i="26"/>
  <c r="M1348" i="26" s="1"/>
  <c r="Q1352" i="26"/>
  <c r="N1352" i="26" s="1"/>
  <c r="P1352" i="26"/>
  <c r="M1352" i="26" s="1"/>
  <c r="Q1356" i="26"/>
  <c r="N1356" i="26" s="1"/>
  <c r="P1356" i="26"/>
  <c r="M1356" i="26" s="1"/>
  <c r="Q1360" i="26"/>
  <c r="N1360" i="26" s="1"/>
  <c r="P1360" i="26"/>
  <c r="M1360" i="26" s="1"/>
  <c r="Q1364" i="26"/>
  <c r="N1364" i="26" s="1"/>
  <c r="P1364" i="26"/>
  <c r="M1364" i="26" s="1"/>
  <c r="Q1368" i="26"/>
  <c r="N1368" i="26" s="1"/>
  <c r="P1368" i="26"/>
  <c r="M1368" i="26" s="1"/>
  <c r="Q1372" i="26"/>
  <c r="N1372" i="26" s="1"/>
  <c r="P1372" i="26"/>
  <c r="M1372" i="26" s="1"/>
  <c r="Q1376" i="26"/>
  <c r="N1376" i="26" s="1"/>
  <c r="P1376" i="26"/>
  <c r="M1376" i="26" s="1"/>
  <c r="Q1380" i="26"/>
  <c r="N1380" i="26" s="1"/>
  <c r="P1380" i="26"/>
  <c r="M1380" i="26" s="1"/>
  <c r="P1384" i="26"/>
  <c r="M1384" i="26" s="1"/>
  <c r="Q1384" i="26"/>
  <c r="N1384" i="26" s="1"/>
  <c r="Q1388" i="26"/>
  <c r="N1388" i="26" s="1"/>
  <c r="P1388" i="26"/>
  <c r="M1388" i="26" s="1"/>
  <c r="Q1392" i="26"/>
  <c r="N1392" i="26" s="1"/>
  <c r="P1392" i="26"/>
  <c r="M1392" i="26" s="1"/>
  <c r="Q1396" i="26"/>
  <c r="N1396" i="26" s="1"/>
  <c r="P1396" i="26"/>
  <c r="M1396" i="26" s="1"/>
  <c r="Q1400" i="26"/>
  <c r="N1400" i="26" s="1"/>
  <c r="P1400" i="26"/>
  <c r="M1400" i="26" s="1"/>
  <c r="Q1404" i="26"/>
  <c r="N1404" i="26" s="1"/>
  <c r="P1404" i="26"/>
  <c r="M1404" i="26" s="1"/>
  <c r="Q1408" i="26"/>
  <c r="N1408" i="26" s="1"/>
  <c r="P1408" i="26"/>
  <c r="M1408" i="26" s="1"/>
  <c r="Q1411" i="26"/>
  <c r="N1411" i="26" s="1"/>
  <c r="P1411" i="26"/>
  <c r="M1411" i="26" s="1"/>
  <c r="Q1415" i="26"/>
  <c r="N1415" i="26" s="1"/>
  <c r="P1415" i="26"/>
  <c r="M1415" i="26" s="1"/>
  <c r="Q1419" i="26"/>
  <c r="N1419" i="26" s="1"/>
  <c r="P1419" i="26"/>
  <c r="M1419" i="26" s="1"/>
  <c r="Q1423" i="26"/>
  <c r="N1423" i="26" s="1"/>
  <c r="P1423" i="26"/>
  <c r="M1423" i="26" s="1"/>
  <c r="Q1427" i="26"/>
  <c r="N1427" i="26" s="1"/>
  <c r="P1427" i="26"/>
  <c r="M1427" i="26" s="1"/>
  <c r="Q1431" i="26"/>
  <c r="N1431" i="26" s="1"/>
  <c r="P1431" i="26"/>
  <c r="M1431" i="26" s="1"/>
  <c r="Q1435" i="26"/>
  <c r="N1435" i="26" s="1"/>
  <c r="P1435" i="26"/>
  <c r="M1435" i="26" s="1"/>
  <c r="Q1439" i="26"/>
  <c r="N1439" i="26" s="1"/>
  <c r="P1439" i="26"/>
  <c r="M1439" i="26" s="1"/>
  <c r="Q1443" i="26"/>
  <c r="N1443" i="26" s="1"/>
  <c r="P1443" i="26"/>
  <c r="M1443" i="26" s="1"/>
  <c r="Q1447" i="26"/>
  <c r="N1447" i="26" s="1"/>
  <c r="P1447" i="26"/>
  <c r="M1447" i="26" s="1"/>
  <c r="Q1451" i="26"/>
  <c r="N1451" i="26" s="1"/>
  <c r="P1451" i="26"/>
  <c r="M1451" i="26" s="1"/>
  <c r="Q1455" i="26"/>
  <c r="N1455" i="26" s="1"/>
  <c r="P1455" i="26"/>
  <c r="M1455" i="26" s="1"/>
  <c r="Q1459" i="26"/>
  <c r="N1459" i="26" s="1"/>
  <c r="P1459" i="26"/>
  <c r="M1459" i="26" s="1"/>
  <c r="Q1463" i="26"/>
  <c r="N1463" i="26" s="1"/>
  <c r="P1463" i="26"/>
  <c r="M1463" i="26" s="1"/>
  <c r="Q1467" i="26"/>
  <c r="N1467" i="26" s="1"/>
  <c r="P1467" i="26"/>
  <c r="M1467" i="26" s="1"/>
  <c r="Q1471" i="26"/>
  <c r="N1471" i="26" s="1"/>
  <c r="P1471" i="26"/>
  <c r="M1471" i="26" s="1"/>
  <c r="Q1475" i="26"/>
  <c r="N1475" i="26" s="1"/>
  <c r="P1475" i="26"/>
  <c r="M1475" i="26" s="1"/>
  <c r="Q1479" i="26"/>
  <c r="N1479" i="26" s="1"/>
  <c r="P1479" i="26"/>
  <c r="M1479" i="26" s="1"/>
  <c r="Q1483" i="26"/>
  <c r="N1483" i="26" s="1"/>
  <c r="P1483" i="26"/>
  <c r="M1483" i="26" s="1"/>
  <c r="Q1487" i="26"/>
  <c r="N1487" i="26" s="1"/>
  <c r="P1487" i="26"/>
  <c r="M1487" i="26" s="1"/>
  <c r="Q1491" i="26"/>
  <c r="N1491" i="26" s="1"/>
  <c r="P1491" i="26"/>
  <c r="M1491" i="26" s="1"/>
  <c r="Q1495" i="26"/>
  <c r="N1495" i="26" s="1"/>
  <c r="P1495" i="26"/>
  <c r="M1495" i="26" s="1"/>
  <c r="Q1499" i="26"/>
  <c r="N1499" i="26" s="1"/>
  <c r="P1499" i="26"/>
  <c r="M1499" i="26" s="1"/>
  <c r="Q1503" i="26"/>
  <c r="N1503" i="26" s="1"/>
  <c r="P1503" i="26"/>
  <c r="M1503" i="26" s="1"/>
  <c r="Q1507" i="26"/>
  <c r="N1507" i="26" s="1"/>
  <c r="P1507" i="26"/>
  <c r="M1507" i="26" s="1"/>
  <c r="Q1511" i="26"/>
  <c r="N1511" i="26" s="1"/>
  <c r="P1511" i="26"/>
  <c r="M1511" i="26" s="1"/>
  <c r="Q1515" i="26"/>
  <c r="N1515" i="26" s="1"/>
  <c r="P1515" i="26"/>
  <c r="M1515" i="26" s="1"/>
  <c r="Q1519" i="26"/>
  <c r="N1519" i="26" s="1"/>
  <c r="P1519" i="26"/>
  <c r="M1519" i="26" s="1"/>
  <c r="Q1523" i="26"/>
  <c r="N1523" i="26" s="1"/>
  <c r="P1523" i="26"/>
  <c r="M1523" i="26" s="1"/>
  <c r="Q1527" i="26"/>
  <c r="N1527" i="26" s="1"/>
  <c r="P1527" i="26"/>
  <c r="M1527" i="26" s="1"/>
  <c r="Q1531" i="26"/>
  <c r="N1531" i="26" s="1"/>
  <c r="P1531" i="26"/>
  <c r="M1531" i="26" s="1"/>
  <c r="Q1535" i="26"/>
  <c r="N1535" i="26" s="1"/>
  <c r="P1535" i="26"/>
  <c r="M1535" i="26" s="1"/>
  <c r="Q1538" i="26"/>
  <c r="N1538" i="26" s="1"/>
  <c r="P1538" i="26"/>
  <c r="M1538" i="26" s="1"/>
  <c r="Q1542" i="26"/>
  <c r="N1542" i="26" s="1"/>
  <c r="P1542" i="26"/>
  <c r="M1542" i="26" s="1"/>
  <c r="Q1546" i="26"/>
  <c r="N1546" i="26" s="1"/>
  <c r="P1546" i="26"/>
  <c r="M1546" i="26" s="1"/>
  <c r="Q1550" i="26"/>
  <c r="N1550" i="26" s="1"/>
  <c r="P1550" i="26"/>
  <c r="M1550" i="26" s="1"/>
  <c r="Q1554" i="26"/>
  <c r="N1554" i="26" s="1"/>
  <c r="P1554" i="26"/>
  <c r="M1554" i="26" s="1"/>
  <c r="Q1558" i="26"/>
  <c r="N1558" i="26" s="1"/>
  <c r="P1558" i="26"/>
  <c r="M1558" i="26" s="1"/>
  <c r="Q1562" i="26"/>
  <c r="N1562" i="26" s="1"/>
  <c r="P1562" i="26"/>
  <c r="M1562" i="26" s="1"/>
  <c r="Q1566" i="26"/>
  <c r="N1566" i="26" s="1"/>
  <c r="P1566" i="26"/>
  <c r="M1566" i="26" s="1"/>
  <c r="Q1570" i="26"/>
  <c r="N1570" i="26" s="1"/>
  <c r="P1570" i="26"/>
  <c r="M1570" i="26" s="1"/>
  <c r="Q1574" i="26"/>
  <c r="N1574" i="26" s="1"/>
  <c r="P1574" i="26"/>
  <c r="M1574" i="26" s="1"/>
  <c r="Q1578" i="26"/>
  <c r="N1578" i="26" s="1"/>
  <c r="P1578" i="26"/>
  <c r="M1578" i="26" s="1"/>
  <c r="Q1582" i="26"/>
  <c r="N1582" i="26" s="1"/>
  <c r="P1582" i="26"/>
  <c r="M1582" i="26" s="1"/>
  <c r="Q1586" i="26"/>
  <c r="N1586" i="26" s="1"/>
  <c r="P1586" i="26"/>
  <c r="M1586" i="26" s="1"/>
  <c r="Q1590" i="26"/>
  <c r="N1590" i="26" s="1"/>
  <c r="P1590" i="26"/>
  <c r="M1590" i="26" s="1"/>
  <c r="Q1594" i="26"/>
  <c r="N1594" i="26" s="1"/>
  <c r="P1594" i="26"/>
  <c r="M1594" i="26" s="1"/>
  <c r="Q1598" i="26"/>
  <c r="N1598" i="26" s="1"/>
  <c r="P1598" i="26"/>
  <c r="M1598" i="26" s="1"/>
  <c r="Q1602" i="26"/>
  <c r="N1602" i="26" s="1"/>
  <c r="P1602" i="26"/>
  <c r="M1602" i="26" s="1"/>
  <c r="Q1606" i="26"/>
  <c r="N1606" i="26" s="1"/>
  <c r="P1606" i="26"/>
  <c r="M1606" i="26" s="1"/>
  <c r="Q1610" i="26"/>
  <c r="N1610" i="26" s="1"/>
  <c r="P1610" i="26"/>
  <c r="M1610" i="26" s="1"/>
  <c r="Q1614" i="26"/>
  <c r="N1614" i="26" s="1"/>
  <c r="P1614" i="26"/>
  <c r="M1614" i="26" s="1"/>
  <c r="Q1618" i="26"/>
  <c r="N1618" i="26" s="1"/>
  <c r="P1618" i="26"/>
  <c r="M1618" i="26" s="1"/>
  <c r="Q1622" i="26"/>
  <c r="N1622" i="26" s="1"/>
  <c r="P1622" i="26"/>
  <c r="M1622" i="26" s="1"/>
  <c r="Q1626" i="26"/>
  <c r="N1626" i="26" s="1"/>
  <c r="P1626" i="26"/>
  <c r="M1626" i="26" s="1"/>
  <c r="Q1630" i="26"/>
  <c r="N1630" i="26" s="1"/>
  <c r="P1630" i="26"/>
  <c r="M1630" i="26" s="1"/>
  <c r="Q1634" i="26"/>
  <c r="N1634" i="26" s="1"/>
  <c r="P1634" i="26"/>
  <c r="M1634" i="26" s="1"/>
  <c r="Q1638" i="26"/>
  <c r="N1638" i="26" s="1"/>
  <c r="P1638" i="26"/>
  <c r="M1638" i="26" s="1"/>
  <c r="Q1642" i="26"/>
  <c r="N1642" i="26" s="1"/>
  <c r="P1642" i="26"/>
  <c r="M1642" i="26" s="1"/>
  <c r="Q1646" i="26"/>
  <c r="N1646" i="26" s="1"/>
  <c r="P1646" i="26"/>
  <c r="M1646" i="26" s="1"/>
  <c r="Q1650" i="26"/>
  <c r="N1650" i="26" s="1"/>
  <c r="P1650" i="26"/>
  <c r="M1650" i="26" s="1"/>
  <c r="Q1654" i="26"/>
  <c r="N1654" i="26" s="1"/>
  <c r="P1654" i="26"/>
  <c r="M1654" i="26" s="1"/>
  <c r="Q1658" i="26"/>
  <c r="N1658" i="26" s="1"/>
  <c r="P1658" i="26"/>
  <c r="M1658" i="26" s="1"/>
  <c r="Q1662" i="26"/>
  <c r="N1662" i="26" s="1"/>
  <c r="P1662" i="26"/>
  <c r="M1662" i="26" s="1"/>
  <c r="Q1666" i="26"/>
  <c r="N1666" i="26" s="1"/>
  <c r="P1666" i="26"/>
  <c r="M1666" i="26" s="1"/>
  <c r="Q1670" i="26"/>
  <c r="N1670" i="26" s="1"/>
  <c r="P1670" i="26"/>
  <c r="M1670" i="26" s="1"/>
  <c r="Q1674" i="26"/>
  <c r="N1674" i="26" s="1"/>
  <c r="P1674" i="26"/>
  <c r="M1674" i="26" s="1"/>
  <c r="Q1678" i="26"/>
  <c r="N1678" i="26" s="1"/>
  <c r="P1678" i="26"/>
  <c r="M1678" i="26" s="1"/>
  <c r="Q1682" i="26"/>
  <c r="N1682" i="26" s="1"/>
  <c r="P1682" i="26"/>
  <c r="M1682" i="26" s="1"/>
  <c r="Q1686" i="26"/>
  <c r="N1686" i="26" s="1"/>
  <c r="P1686" i="26"/>
  <c r="M1686" i="26" s="1"/>
  <c r="Q1690" i="26"/>
  <c r="N1690" i="26" s="1"/>
  <c r="P1690" i="26"/>
  <c r="M1690" i="26" s="1"/>
  <c r="Q1694" i="26"/>
  <c r="N1694" i="26" s="1"/>
  <c r="P1694" i="26"/>
  <c r="M1694" i="26" s="1"/>
  <c r="Q1698" i="26"/>
  <c r="N1698" i="26" s="1"/>
  <c r="P1698" i="26"/>
  <c r="M1698" i="26" s="1"/>
  <c r="Q1702" i="26"/>
  <c r="N1702" i="26" s="1"/>
  <c r="P1702" i="26"/>
  <c r="M1702" i="26" s="1"/>
  <c r="Q1706" i="26"/>
  <c r="N1706" i="26" s="1"/>
  <c r="P1706" i="26"/>
  <c r="M1706" i="26" s="1"/>
  <c r="Q1710" i="26"/>
  <c r="N1710" i="26" s="1"/>
  <c r="P1710" i="26"/>
  <c r="M1710" i="26" s="1"/>
  <c r="Q1714" i="26"/>
  <c r="N1714" i="26" s="1"/>
  <c r="P1714" i="26"/>
  <c r="M1714" i="26" s="1"/>
  <c r="Q1718" i="26"/>
  <c r="N1718" i="26" s="1"/>
  <c r="P1718" i="26"/>
  <c r="M1718" i="26" s="1"/>
  <c r="Q1722" i="26"/>
  <c r="N1722" i="26" s="1"/>
  <c r="P1722" i="26"/>
  <c r="M1722" i="26" s="1"/>
  <c r="Q1726" i="26"/>
  <c r="N1726" i="26" s="1"/>
  <c r="P1726" i="26"/>
  <c r="M1726" i="26" s="1"/>
  <c r="Q1730" i="26"/>
  <c r="N1730" i="26" s="1"/>
  <c r="P1730" i="26"/>
  <c r="M1730" i="26" s="1"/>
  <c r="Q1734" i="26"/>
  <c r="N1734" i="26" s="1"/>
  <c r="P1734" i="26"/>
  <c r="M1734" i="26" s="1"/>
  <c r="Q1738" i="26"/>
  <c r="N1738" i="26" s="1"/>
  <c r="P1738" i="26"/>
  <c r="M1738" i="26" s="1"/>
  <c r="Q1742" i="26"/>
  <c r="N1742" i="26" s="1"/>
  <c r="P1742" i="26"/>
  <c r="M1742" i="26" s="1"/>
  <c r="Q1746" i="26"/>
  <c r="N1746" i="26" s="1"/>
  <c r="P1746" i="26"/>
  <c r="M1746" i="26" s="1"/>
  <c r="Q1750" i="26"/>
  <c r="N1750" i="26" s="1"/>
  <c r="P1750" i="26"/>
  <c r="M1750" i="26" s="1"/>
  <c r="Q1754" i="26"/>
  <c r="N1754" i="26" s="1"/>
  <c r="P1754" i="26"/>
  <c r="M1754" i="26" s="1"/>
  <c r="Q1758" i="26"/>
  <c r="N1758" i="26" s="1"/>
  <c r="P1758" i="26"/>
  <c r="M1758" i="26" s="1"/>
  <c r="Q1762" i="26"/>
  <c r="N1762" i="26" s="1"/>
  <c r="P1762" i="26"/>
  <c r="M1762" i="26" s="1"/>
  <c r="Q1766" i="26"/>
  <c r="N1766" i="26" s="1"/>
  <c r="P1766" i="26"/>
  <c r="M1766" i="26" s="1"/>
  <c r="Q1770" i="26"/>
  <c r="N1770" i="26" s="1"/>
  <c r="P1770" i="26"/>
  <c r="M1770" i="26" s="1"/>
  <c r="Q1774" i="26"/>
  <c r="N1774" i="26" s="1"/>
  <c r="P1774" i="26"/>
  <c r="M1774" i="26" s="1"/>
  <c r="Q1778" i="26"/>
  <c r="N1778" i="26" s="1"/>
  <c r="P1778" i="26"/>
  <c r="M1778" i="26" s="1"/>
  <c r="Q1782" i="26"/>
  <c r="N1782" i="26" s="1"/>
  <c r="P1782" i="26"/>
  <c r="M1782" i="26" s="1"/>
  <c r="Q1786" i="26"/>
  <c r="N1786" i="26" s="1"/>
  <c r="P1786" i="26"/>
  <c r="M1786" i="26" s="1"/>
  <c r="Q1790" i="26"/>
  <c r="N1790" i="26" s="1"/>
  <c r="P1790" i="26"/>
  <c r="M1790" i="26" s="1"/>
  <c r="Q1794" i="26"/>
  <c r="N1794" i="26" s="1"/>
  <c r="P1794" i="26"/>
  <c r="M1794" i="26" s="1"/>
  <c r="Q1798" i="26"/>
  <c r="N1798" i="26" s="1"/>
  <c r="P1798" i="26"/>
  <c r="M1798" i="26" s="1"/>
  <c r="Q1802" i="26"/>
  <c r="N1802" i="26" s="1"/>
  <c r="P1802" i="26"/>
  <c r="M1802" i="26" s="1"/>
  <c r="Q1806" i="26"/>
  <c r="N1806" i="26" s="1"/>
  <c r="P1806" i="26"/>
  <c r="M1806" i="26" s="1"/>
  <c r="Q1810" i="26"/>
  <c r="N1810" i="26" s="1"/>
  <c r="P1810" i="26"/>
  <c r="M1810" i="26" s="1"/>
  <c r="Q1814" i="26"/>
  <c r="N1814" i="26" s="1"/>
  <c r="P1814" i="26"/>
  <c r="M1814" i="26" s="1"/>
  <c r="Q1818" i="26"/>
  <c r="N1818" i="26" s="1"/>
  <c r="P1818" i="26"/>
  <c r="M1818" i="26" s="1"/>
  <c r="Q1822" i="26"/>
  <c r="N1822" i="26" s="1"/>
  <c r="P1822" i="26"/>
  <c r="M1822" i="26" s="1"/>
  <c r="Q1826" i="26"/>
  <c r="N1826" i="26" s="1"/>
  <c r="P1826" i="26"/>
  <c r="M1826" i="26" s="1"/>
  <c r="Q1830" i="26"/>
  <c r="N1830" i="26" s="1"/>
  <c r="P1830" i="26"/>
  <c r="M1830" i="26" s="1"/>
  <c r="Q1834" i="26"/>
  <c r="N1834" i="26" s="1"/>
  <c r="P1834" i="26"/>
  <c r="M1834" i="26" s="1"/>
  <c r="Q1838" i="26"/>
  <c r="N1838" i="26" s="1"/>
  <c r="P1838" i="26"/>
  <c r="M1838" i="26" s="1"/>
  <c r="Q1842" i="26"/>
  <c r="N1842" i="26" s="1"/>
  <c r="P1842" i="26"/>
  <c r="M1842" i="26" s="1"/>
  <c r="Q1846" i="26"/>
  <c r="N1846" i="26" s="1"/>
  <c r="P1846" i="26"/>
  <c r="M1846" i="26" s="1"/>
  <c r="Q1850" i="26"/>
  <c r="N1850" i="26" s="1"/>
  <c r="P1850" i="26"/>
  <c r="M1850" i="26" s="1"/>
  <c r="Q1854" i="26"/>
  <c r="N1854" i="26" s="1"/>
  <c r="P1854" i="26"/>
  <c r="M1854" i="26" s="1"/>
  <c r="Q1858" i="26"/>
  <c r="N1858" i="26" s="1"/>
  <c r="P1858" i="26"/>
  <c r="M1858" i="26" s="1"/>
  <c r="Q1862" i="26"/>
  <c r="N1862" i="26" s="1"/>
  <c r="P1862" i="26"/>
  <c r="M1862" i="26" s="1"/>
  <c r="Q1866" i="26"/>
  <c r="N1866" i="26" s="1"/>
  <c r="P1866" i="26"/>
  <c r="M1866" i="26" s="1"/>
  <c r="Q1870" i="26"/>
  <c r="N1870" i="26" s="1"/>
  <c r="P1870" i="26"/>
  <c r="M1870" i="26" s="1"/>
  <c r="Q1874" i="26"/>
  <c r="N1874" i="26" s="1"/>
  <c r="P1874" i="26"/>
  <c r="M1874" i="26" s="1"/>
  <c r="Q1878" i="26"/>
  <c r="N1878" i="26" s="1"/>
  <c r="P1878" i="26"/>
  <c r="M1878" i="26" s="1"/>
  <c r="Q1882" i="26"/>
  <c r="N1882" i="26" s="1"/>
  <c r="P1882" i="26"/>
  <c r="M1882" i="26" s="1"/>
  <c r="Q1886" i="26"/>
  <c r="N1886" i="26" s="1"/>
  <c r="P1886" i="26"/>
  <c r="M1886" i="26" s="1"/>
  <c r="Q1890" i="26"/>
  <c r="N1890" i="26" s="1"/>
  <c r="P1890" i="26"/>
  <c r="M1890" i="26" s="1"/>
  <c r="Q1894" i="26"/>
  <c r="N1894" i="26" s="1"/>
  <c r="P1894" i="26"/>
  <c r="M1894" i="26" s="1"/>
  <c r="Q1898" i="26"/>
  <c r="N1898" i="26" s="1"/>
  <c r="P1898" i="26"/>
  <c r="M1898" i="26" s="1"/>
  <c r="Q1902" i="26"/>
  <c r="N1902" i="26" s="1"/>
  <c r="P1902" i="26"/>
  <c r="M1902" i="26" s="1"/>
  <c r="Q1906" i="26"/>
  <c r="N1906" i="26" s="1"/>
  <c r="P1906" i="26"/>
  <c r="M1906" i="26" s="1"/>
  <c r="Q1910" i="26"/>
  <c r="N1910" i="26" s="1"/>
  <c r="P1910" i="26"/>
  <c r="M1910" i="26" s="1"/>
  <c r="Q1914" i="26"/>
  <c r="N1914" i="26" s="1"/>
  <c r="P1914" i="26"/>
  <c r="M1914" i="26" s="1"/>
  <c r="Q1918" i="26"/>
  <c r="N1918" i="26" s="1"/>
  <c r="P1918" i="26"/>
  <c r="M1918" i="26" s="1"/>
  <c r="Q1922" i="26"/>
  <c r="N1922" i="26" s="1"/>
  <c r="P1922" i="26"/>
  <c r="M1922" i="26" s="1"/>
  <c r="Q1926" i="26"/>
  <c r="N1926" i="26" s="1"/>
  <c r="P1926" i="26"/>
  <c r="M1926" i="26" s="1"/>
  <c r="Q1930" i="26"/>
  <c r="N1930" i="26" s="1"/>
  <c r="P1930" i="26"/>
  <c r="M1930" i="26" s="1"/>
  <c r="Q1934" i="26"/>
  <c r="N1934" i="26" s="1"/>
  <c r="P1934" i="26"/>
  <c r="M1934" i="26" s="1"/>
  <c r="Q1938" i="26"/>
  <c r="N1938" i="26" s="1"/>
  <c r="P1938" i="26"/>
  <c r="M1938" i="26" s="1"/>
  <c r="Q1942" i="26"/>
  <c r="N1942" i="26" s="1"/>
  <c r="P1942" i="26"/>
  <c r="M1942" i="26" s="1"/>
  <c r="Q1946" i="26"/>
  <c r="N1946" i="26" s="1"/>
  <c r="P1946" i="26"/>
  <c r="M1946" i="26" s="1"/>
  <c r="Q1950" i="26"/>
  <c r="N1950" i="26" s="1"/>
  <c r="P1950" i="26"/>
  <c r="M1950" i="26" s="1"/>
  <c r="Q1954" i="26"/>
  <c r="N1954" i="26" s="1"/>
  <c r="P1954" i="26"/>
  <c r="M1954" i="26" s="1"/>
  <c r="Q1958" i="26"/>
  <c r="N1958" i="26" s="1"/>
  <c r="P1958" i="26"/>
  <c r="M1958" i="26" s="1"/>
  <c r="Q1962" i="26"/>
  <c r="N1962" i="26" s="1"/>
  <c r="P1962" i="26"/>
  <c r="M1962" i="26" s="1"/>
  <c r="Q1966" i="26"/>
  <c r="N1966" i="26" s="1"/>
  <c r="P1966" i="26"/>
  <c r="M1966" i="26" s="1"/>
  <c r="Q1970" i="26"/>
  <c r="N1970" i="26" s="1"/>
  <c r="P1970" i="26"/>
  <c r="M1970" i="26" s="1"/>
  <c r="Q1974" i="26"/>
  <c r="N1974" i="26" s="1"/>
  <c r="P1974" i="26"/>
  <c r="M1974" i="26" s="1"/>
  <c r="Q166" i="26"/>
  <c r="N166" i="26" s="1"/>
  <c r="P166" i="26"/>
  <c r="M166" i="26" s="1"/>
  <c r="Q170" i="26"/>
  <c r="N170" i="26" s="1"/>
  <c r="P170" i="26"/>
  <c r="Q174" i="26"/>
  <c r="N174" i="26" s="1"/>
  <c r="P174" i="26"/>
  <c r="Q178" i="26"/>
  <c r="N178" i="26" s="1"/>
  <c r="P178" i="26"/>
  <c r="M178" i="26" s="1"/>
  <c r="Q182" i="26"/>
  <c r="N182" i="26" s="1"/>
  <c r="P182" i="26"/>
  <c r="Q186" i="26"/>
  <c r="N186" i="26" s="1"/>
  <c r="P186" i="26"/>
  <c r="M186" i="26" s="1"/>
  <c r="Q190" i="26"/>
  <c r="N190" i="26" s="1"/>
  <c r="P190" i="26"/>
  <c r="M190" i="26" s="1"/>
  <c r="Q194" i="26"/>
  <c r="N194" i="26" s="1"/>
  <c r="P194" i="26"/>
  <c r="Q198" i="26"/>
  <c r="N198" i="26" s="1"/>
  <c r="P198" i="26"/>
  <c r="M198" i="26" s="1"/>
  <c r="Q202" i="26"/>
  <c r="N202" i="26" s="1"/>
  <c r="P202" i="26"/>
  <c r="M202" i="26" s="1"/>
  <c r="Q206" i="26"/>
  <c r="N206" i="26" s="1"/>
  <c r="P206" i="26"/>
  <c r="Q210" i="26"/>
  <c r="N210" i="26" s="1"/>
  <c r="P210" i="26"/>
  <c r="M210" i="26" s="1"/>
  <c r="Q214" i="26"/>
  <c r="N214" i="26" s="1"/>
  <c r="P214" i="26"/>
  <c r="Q218" i="26"/>
  <c r="N218" i="26" s="1"/>
  <c r="P218" i="26"/>
  <c r="Q222" i="26"/>
  <c r="N222" i="26" s="1"/>
  <c r="P222" i="26"/>
  <c r="M222" i="26" s="1"/>
  <c r="Q226" i="26"/>
  <c r="N226" i="26" s="1"/>
  <c r="P226" i="26"/>
  <c r="M226" i="26" s="1"/>
  <c r="Q230" i="26"/>
  <c r="N230" i="26" s="1"/>
  <c r="P230" i="26"/>
  <c r="M230" i="26" s="1"/>
  <c r="Q234" i="26"/>
  <c r="N234" i="26" s="1"/>
  <c r="P234" i="26"/>
  <c r="M234" i="26" s="1"/>
  <c r="Q238" i="26"/>
  <c r="N238" i="26" s="1"/>
  <c r="P238" i="26"/>
  <c r="M238" i="26" s="1"/>
  <c r="Q242" i="26"/>
  <c r="N242" i="26" s="1"/>
  <c r="P242" i="26"/>
  <c r="M242" i="26" s="1"/>
  <c r="Q246" i="26"/>
  <c r="N246" i="26" s="1"/>
  <c r="P246" i="26"/>
  <c r="Q250" i="26"/>
  <c r="N250" i="26" s="1"/>
  <c r="P250" i="26"/>
  <c r="M250" i="26" s="1"/>
  <c r="Q254" i="26"/>
  <c r="N254" i="26" s="1"/>
  <c r="P254" i="26"/>
  <c r="M254" i="26" s="1"/>
  <c r="Q258" i="26"/>
  <c r="N258" i="26" s="1"/>
  <c r="P258" i="26"/>
  <c r="M258" i="26" s="1"/>
  <c r="Q262" i="26"/>
  <c r="N262" i="26" s="1"/>
  <c r="P262" i="26"/>
  <c r="M262" i="26" s="1"/>
  <c r="Q266" i="26"/>
  <c r="N266" i="26" s="1"/>
  <c r="P266" i="26"/>
  <c r="Q270" i="26"/>
  <c r="N270" i="26" s="1"/>
  <c r="P270" i="26"/>
  <c r="M270" i="26" s="1"/>
  <c r="Q274" i="26"/>
  <c r="N274" i="26" s="1"/>
  <c r="P274" i="26"/>
  <c r="M274" i="26" s="1"/>
  <c r="Q278" i="26"/>
  <c r="N278" i="26" s="1"/>
  <c r="P278" i="26"/>
  <c r="Q282" i="26"/>
  <c r="N282" i="26" s="1"/>
  <c r="P282" i="26"/>
  <c r="M282" i="26" s="1"/>
  <c r="Q286" i="26"/>
  <c r="N286" i="26" s="1"/>
  <c r="P286" i="26"/>
  <c r="M286" i="26" s="1"/>
  <c r="Q290" i="26"/>
  <c r="N290" i="26" s="1"/>
  <c r="P290" i="26"/>
  <c r="M290" i="26" s="1"/>
  <c r="Q294" i="26"/>
  <c r="N294" i="26" s="1"/>
  <c r="P294" i="26"/>
  <c r="M294" i="26" s="1"/>
  <c r="Q298" i="26"/>
  <c r="N298" i="26" s="1"/>
  <c r="P298" i="26"/>
  <c r="M298" i="26" s="1"/>
  <c r="Q302" i="26"/>
  <c r="N302" i="26" s="1"/>
  <c r="P302" i="26"/>
  <c r="M302" i="26" s="1"/>
  <c r="Q306" i="26"/>
  <c r="N306" i="26" s="1"/>
  <c r="P306" i="26"/>
  <c r="M306" i="26" s="1"/>
  <c r="Q310" i="26"/>
  <c r="N310" i="26" s="1"/>
  <c r="P310" i="26"/>
  <c r="Q314" i="26"/>
  <c r="N314" i="26" s="1"/>
  <c r="P314" i="26"/>
  <c r="M314" i="26" s="1"/>
  <c r="Q318" i="26"/>
  <c r="N318" i="26" s="1"/>
  <c r="P318" i="26"/>
  <c r="M318" i="26" s="1"/>
  <c r="Q322" i="26"/>
  <c r="N322" i="26" s="1"/>
  <c r="P322" i="26"/>
  <c r="M322" i="26" s="1"/>
  <c r="Q326" i="26"/>
  <c r="N326" i="26" s="1"/>
  <c r="P326" i="26"/>
  <c r="M326" i="26" s="1"/>
  <c r="Q330" i="26"/>
  <c r="N330" i="26" s="1"/>
  <c r="P330" i="26"/>
  <c r="M330" i="26" s="1"/>
  <c r="Q334" i="26"/>
  <c r="N334" i="26" s="1"/>
  <c r="P334" i="26"/>
  <c r="Q338" i="26"/>
  <c r="N338" i="26" s="1"/>
  <c r="P338" i="26"/>
  <c r="M338" i="26" s="1"/>
  <c r="Q342" i="26"/>
  <c r="N342" i="26" s="1"/>
  <c r="P342" i="26"/>
  <c r="Q346" i="26"/>
  <c r="N346" i="26" s="1"/>
  <c r="P346" i="26"/>
  <c r="M346" i="26" s="1"/>
  <c r="Q350" i="26"/>
  <c r="N350" i="26" s="1"/>
  <c r="P350" i="26"/>
  <c r="M350" i="26" s="1"/>
  <c r="Q354" i="26"/>
  <c r="N354" i="26" s="1"/>
  <c r="P354" i="26"/>
  <c r="M354" i="26" s="1"/>
  <c r="Q358" i="26"/>
  <c r="N358" i="26" s="1"/>
  <c r="P358" i="26"/>
  <c r="M358" i="26" s="1"/>
  <c r="Q362" i="26"/>
  <c r="N362" i="26" s="1"/>
  <c r="P362" i="26"/>
  <c r="M362" i="26" s="1"/>
  <c r="Q366" i="26"/>
  <c r="N366" i="26" s="1"/>
  <c r="P366" i="26"/>
  <c r="M366" i="26" s="1"/>
  <c r="Q370" i="26"/>
  <c r="N370" i="26" s="1"/>
  <c r="P370" i="26"/>
  <c r="M370" i="26" s="1"/>
  <c r="Q374" i="26"/>
  <c r="N374" i="26" s="1"/>
  <c r="P374" i="26"/>
  <c r="Q378" i="26"/>
  <c r="N378" i="26" s="1"/>
  <c r="P378" i="26"/>
  <c r="M378" i="26" s="1"/>
  <c r="Q382" i="26"/>
  <c r="N382" i="26" s="1"/>
  <c r="P382" i="26"/>
  <c r="M382" i="26" s="1"/>
  <c r="Q386" i="26"/>
  <c r="N386" i="26" s="1"/>
  <c r="P386" i="26"/>
  <c r="M386" i="26" s="1"/>
  <c r="Q390" i="26"/>
  <c r="N390" i="26" s="1"/>
  <c r="P390" i="26"/>
  <c r="M390" i="26" s="1"/>
  <c r="Q394" i="26"/>
  <c r="N394" i="26" s="1"/>
  <c r="P394" i="26"/>
  <c r="M394" i="26" s="1"/>
  <c r="Q398" i="26"/>
  <c r="N398" i="26" s="1"/>
  <c r="P398" i="26"/>
  <c r="M398" i="26" s="1"/>
  <c r="Q402" i="26"/>
  <c r="N402" i="26" s="1"/>
  <c r="P402" i="26"/>
  <c r="M402" i="26" s="1"/>
  <c r="Q406" i="26"/>
  <c r="N406" i="26" s="1"/>
  <c r="P406" i="26"/>
  <c r="Q410" i="26"/>
  <c r="N410" i="26" s="1"/>
  <c r="P410" i="26"/>
  <c r="M410" i="26" s="1"/>
  <c r="Q414" i="26"/>
  <c r="N414" i="26" s="1"/>
  <c r="P414" i="26"/>
  <c r="M414" i="26" s="1"/>
  <c r="Q418" i="26"/>
  <c r="N418" i="26" s="1"/>
  <c r="P418" i="26"/>
  <c r="M418" i="26" s="1"/>
  <c r="Q422" i="26"/>
  <c r="N422" i="26" s="1"/>
  <c r="P422" i="26"/>
  <c r="M422" i="26" s="1"/>
  <c r="Q426" i="26"/>
  <c r="N426" i="26" s="1"/>
  <c r="P426" i="26"/>
  <c r="M426" i="26" s="1"/>
  <c r="Q430" i="26"/>
  <c r="N430" i="26" s="1"/>
  <c r="P430" i="26"/>
  <c r="M430" i="26" s="1"/>
  <c r="N434" i="26"/>
  <c r="Q434" i="26"/>
  <c r="P434" i="26"/>
  <c r="Q438" i="26"/>
  <c r="P438" i="26"/>
  <c r="M438" i="26" s="1"/>
  <c r="Q442" i="26"/>
  <c r="N442" i="26" s="1"/>
  <c r="P442" i="26"/>
  <c r="M442" i="26" s="1"/>
  <c r="Q446" i="26"/>
  <c r="N446" i="26" s="1"/>
  <c r="P446" i="26"/>
  <c r="M446" i="26" s="1"/>
  <c r="Q450" i="26"/>
  <c r="N450" i="26" s="1"/>
  <c r="P450" i="26"/>
  <c r="M450" i="26" s="1"/>
  <c r="Q454" i="26"/>
  <c r="N454" i="26" s="1"/>
  <c r="P454" i="26"/>
  <c r="M454" i="26" s="1"/>
  <c r="Q458" i="26"/>
  <c r="N458" i="26" s="1"/>
  <c r="P458" i="26"/>
  <c r="M458" i="26" s="1"/>
  <c r="Q462" i="26"/>
  <c r="N462" i="26" s="1"/>
  <c r="P462" i="26"/>
  <c r="Q466" i="26"/>
  <c r="N466" i="26" s="1"/>
  <c r="P466" i="26"/>
  <c r="M466" i="26" s="1"/>
  <c r="Q470" i="26"/>
  <c r="N470" i="26" s="1"/>
  <c r="P470" i="26"/>
  <c r="M470" i="26" s="1"/>
  <c r="Q474" i="26"/>
  <c r="N474" i="26" s="1"/>
  <c r="P474" i="26"/>
  <c r="M474" i="26" s="1"/>
  <c r="Q478" i="26"/>
  <c r="N478" i="26" s="1"/>
  <c r="P478" i="26"/>
  <c r="M478" i="26" s="1"/>
  <c r="Q482" i="26"/>
  <c r="N482" i="26" s="1"/>
  <c r="P482" i="26"/>
  <c r="M482" i="26" s="1"/>
  <c r="Q486" i="26"/>
  <c r="N486" i="26" s="1"/>
  <c r="P486" i="26"/>
  <c r="M486" i="26" s="1"/>
  <c r="Q490" i="26"/>
  <c r="N490" i="26" s="1"/>
  <c r="P490" i="26"/>
  <c r="M490" i="26" s="1"/>
  <c r="Q494" i="26"/>
  <c r="P494" i="26"/>
  <c r="M494" i="26" s="1"/>
  <c r="Q498" i="26"/>
  <c r="N498" i="26" s="1"/>
  <c r="P498" i="26"/>
  <c r="M498" i="26" s="1"/>
  <c r="Q502" i="26"/>
  <c r="P502" i="26"/>
  <c r="M502" i="26" s="1"/>
  <c r="Q506" i="26"/>
  <c r="N506" i="26" s="1"/>
  <c r="P506" i="26"/>
  <c r="M506" i="26" s="1"/>
  <c r="Q510" i="26"/>
  <c r="N510" i="26" s="1"/>
  <c r="P510" i="26"/>
  <c r="M510" i="26" s="1"/>
  <c r="Q514" i="26"/>
  <c r="N514" i="26" s="1"/>
  <c r="P514" i="26"/>
  <c r="Q518" i="26"/>
  <c r="N518" i="26" s="1"/>
  <c r="P518" i="26"/>
  <c r="M518" i="26" s="1"/>
  <c r="Q522" i="26"/>
  <c r="N522" i="26" s="1"/>
  <c r="P522" i="26"/>
  <c r="M522" i="26" s="1"/>
  <c r="Q526" i="26"/>
  <c r="N526" i="26" s="1"/>
  <c r="P526" i="26"/>
  <c r="M526" i="26" s="1"/>
  <c r="Q530" i="26"/>
  <c r="N530" i="26" s="1"/>
  <c r="P530" i="26"/>
  <c r="M530" i="26" s="1"/>
  <c r="Q534" i="26"/>
  <c r="N534" i="26" s="1"/>
  <c r="P534" i="26"/>
  <c r="M534" i="26" s="1"/>
  <c r="Q538" i="26"/>
  <c r="N538" i="26" s="1"/>
  <c r="P538" i="26"/>
  <c r="M538" i="26" s="1"/>
  <c r="Q542" i="26"/>
  <c r="N542" i="26" s="1"/>
  <c r="P542" i="26"/>
  <c r="M542" i="26" s="1"/>
  <c r="Q546" i="26"/>
  <c r="N546" i="26" s="1"/>
  <c r="P546" i="26"/>
  <c r="M546" i="26" s="1"/>
  <c r="Q550" i="26"/>
  <c r="N550" i="26" s="1"/>
  <c r="P550" i="26"/>
  <c r="M550" i="26" s="1"/>
  <c r="Q554" i="26"/>
  <c r="N554" i="26" s="1"/>
  <c r="P554" i="26"/>
  <c r="M554" i="26" s="1"/>
  <c r="Q558" i="26"/>
  <c r="N558" i="26" s="1"/>
  <c r="P558" i="26"/>
  <c r="Q562" i="26"/>
  <c r="N562" i="26" s="1"/>
  <c r="P562" i="26"/>
  <c r="M562" i="26" s="1"/>
  <c r="Q566" i="26"/>
  <c r="N566" i="26" s="1"/>
  <c r="P566" i="26"/>
  <c r="M566" i="26" s="1"/>
  <c r="Q570" i="26"/>
  <c r="N570" i="26" s="1"/>
  <c r="P570" i="26"/>
  <c r="M570" i="26" s="1"/>
  <c r="Q574" i="26"/>
  <c r="N574" i="26" s="1"/>
  <c r="P574" i="26"/>
  <c r="M574" i="26" s="1"/>
  <c r="Q578" i="26"/>
  <c r="N578" i="26" s="1"/>
  <c r="P578" i="26"/>
  <c r="M578" i="26" s="1"/>
  <c r="Q582" i="26"/>
  <c r="N582" i="26" s="1"/>
  <c r="P582" i="26"/>
  <c r="M582" i="26" s="1"/>
  <c r="Q586" i="26"/>
  <c r="N586" i="26" s="1"/>
  <c r="P586" i="26"/>
  <c r="M586" i="26" s="1"/>
  <c r="Q590" i="26"/>
  <c r="N590" i="26" s="1"/>
  <c r="P590" i="26"/>
  <c r="M590" i="26" s="1"/>
  <c r="Q594" i="26"/>
  <c r="N594" i="26" s="1"/>
  <c r="P594" i="26"/>
  <c r="M594" i="26" s="1"/>
  <c r="Q598" i="26"/>
  <c r="N598" i="26" s="1"/>
  <c r="P598" i="26"/>
  <c r="M598" i="26" s="1"/>
  <c r="Q602" i="26"/>
  <c r="N602" i="26" s="1"/>
  <c r="P602" i="26"/>
  <c r="M602" i="26" s="1"/>
  <c r="Q606" i="26"/>
  <c r="N606" i="26" s="1"/>
  <c r="P606" i="26"/>
  <c r="M606" i="26" s="1"/>
  <c r="Q610" i="26"/>
  <c r="N610" i="26" s="1"/>
  <c r="P610" i="26"/>
  <c r="M610" i="26" s="1"/>
  <c r="Q614" i="26"/>
  <c r="N614" i="26" s="1"/>
  <c r="P614" i="26"/>
  <c r="M614" i="26" s="1"/>
  <c r="Q618" i="26"/>
  <c r="N618" i="26" s="1"/>
  <c r="P618" i="26"/>
  <c r="M618" i="26" s="1"/>
  <c r="Q622" i="26"/>
  <c r="N622" i="26" s="1"/>
  <c r="P622" i="26"/>
  <c r="M622" i="26" s="1"/>
  <c r="Q626" i="26"/>
  <c r="N626" i="26" s="1"/>
  <c r="P626" i="26"/>
  <c r="M626" i="26" s="1"/>
  <c r="P630" i="26"/>
  <c r="M630" i="26" s="1"/>
  <c r="Q630" i="26"/>
  <c r="N630" i="26" s="1"/>
  <c r="Q634" i="26"/>
  <c r="N634" i="26" s="1"/>
  <c r="P634" i="26"/>
  <c r="M634" i="26" s="1"/>
  <c r="Q638" i="26"/>
  <c r="N638" i="26" s="1"/>
  <c r="P638" i="26"/>
  <c r="M638" i="26" s="1"/>
  <c r="Q642" i="26"/>
  <c r="N642" i="26" s="1"/>
  <c r="P642" i="26"/>
  <c r="M642" i="26" s="1"/>
  <c r="Q646" i="26"/>
  <c r="N646" i="26" s="1"/>
  <c r="P646" i="26"/>
  <c r="M646" i="26" s="1"/>
  <c r="Q650" i="26"/>
  <c r="N650" i="26" s="1"/>
  <c r="P650" i="26"/>
  <c r="M650" i="26" s="1"/>
  <c r="Q654" i="26"/>
  <c r="N654" i="26" s="1"/>
  <c r="P654" i="26"/>
  <c r="M654" i="26" s="1"/>
  <c r="Q658" i="26"/>
  <c r="N658" i="26" s="1"/>
  <c r="P658" i="26"/>
  <c r="M658" i="26" s="1"/>
  <c r="Q662" i="26"/>
  <c r="N662" i="26" s="1"/>
  <c r="P662" i="26"/>
  <c r="M662" i="26" s="1"/>
  <c r="Q666" i="26"/>
  <c r="N666" i="26" s="1"/>
  <c r="P666" i="26"/>
  <c r="M666" i="26" s="1"/>
  <c r="Q670" i="26"/>
  <c r="N670" i="26" s="1"/>
  <c r="P670" i="26"/>
  <c r="M670" i="26" s="1"/>
  <c r="Q674" i="26"/>
  <c r="N674" i="26" s="1"/>
  <c r="P674" i="26"/>
  <c r="M674" i="26" s="1"/>
  <c r="Q678" i="26"/>
  <c r="N678" i="26" s="1"/>
  <c r="P678" i="26"/>
  <c r="M678" i="26" s="1"/>
  <c r="Q682" i="26"/>
  <c r="N682" i="26" s="1"/>
  <c r="P682" i="26"/>
  <c r="M682" i="26" s="1"/>
  <c r="Q686" i="26"/>
  <c r="N686" i="26" s="1"/>
  <c r="P686" i="26"/>
  <c r="Q690" i="26"/>
  <c r="N690" i="26" s="1"/>
  <c r="P690" i="26"/>
  <c r="M690" i="26" s="1"/>
  <c r="P694" i="26"/>
  <c r="M694" i="26" s="1"/>
  <c r="Q694" i="26"/>
  <c r="N694" i="26" s="1"/>
  <c r="Q698" i="26"/>
  <c r="N698" i="26" s="1"/>
  <c r="P698" i="26"/>
  <c r="M698" i="26" s="1"/>
  <c r="Q702" i="26"/>
  <c r="N702" i="26" s="1"/>
  <c r="P702" i="26"/>
  <c r="M702" i="26" s="1"/>
  <c r="Q706" i="26"/>
  <c r="N706" i="26" s="1"/>
  <c r="P706" i="26"/>
  <c r="M706" i="26" s="1"/>
  <c r="Q710" i="26"/>
  <c r="N710" i="26" s="1"/>
  <c r="P710" i="26"/>
  <c r="M710" i="26" s="1"/>
  <c r="Q714" i="26"/>
  <c r="N714" i="26" s="1"/>
  <c r="P714" i="26"/>
  <c r="M714" i="26" s="1"/>
  <c r="Q718" i="26"/>
  <c r="N718" i="26" s="1"/>
  <c r="P718" i="26"/>
  <c r="M718" i="26" s="1"/>
  <c r="Q722" i="26"/>
  <c r="N722" i="26" s="1"/>
  <c r="P722" i="26"/>
  <c r="M722" i="26" s="1"/>
  <c r="Q726" i="26"/>
  <c r="N726" i="26" s="1"/>
  <c r="P726" i="26"/>
  <c r="M726" i="26" s="1"/>
  <c r="Q730" i="26"/>
  <c r="N730" i="26" s="1"/>
  <c r="P730" i="26"/>
  <c r="M730" i="26" s="1"/>
  <c r="Q734" i="26"/>
  <c r="N734" i="26" s="1"/>
  <c r="P734" i="26"/>
  <c r="M734" i="26" s="1"/>
  <c r="Q738" i="26"/>
  <c r="N738" i="26" s="1"/>
  <c r="P738" i="26"/>
  <c r="M738" i="26" s="1"/>
  <c r="N742" i="26"/>
  <c r="Q742" i="26"/>
  <c r="P742" i="26"/>
  <c r="M742" i="26" s="1"/>
  <c r="Q746" i="26"/>
  <c r="N746" i="26" s="1"/>
  <c r="P746" i="26"/>
  <c r="M746" i="26" s="1"/>
  <c r="Q750" i="26"/>
  <c r="N750" i="26" s="1"/>
  <c r="P750" i="26"/>
  <c r="M750" i="26" s="1"/>
  <c r="Q754" i="26"/>
  <c r="N754" i="26" s="1"/>
  <c r="P754" i="26"/>
  <c r="M754" i="26" s="1"/>
  <c r="Q758" i="26"/>
  <c r="N758" i="26" s="1"/>
  <c r="P758" i="26"/>
  <c r="M758" i="26" s="1"/>
  <c r="Q762" i="26"/>
  <c r="N762" i="26" s="1"/>
  <c r="P762" i="26"/>
  <c r="M762" i="26" s="1"/>
  <c r="Q766" i="26"/>
  <c r="N766" i="26" s="1"/>
  <c r="P766" i="26"/>
  <c r="M766" i="26" s="1"/>
  <c r="Q770" i="26"/>
  <c r="N770" i="26" s="1"/>
  <c r="P770" i="26"/>
  <c r="M770" i="26" s="1"/>
  <c r="Q774" i="26"/>
  <c r="N774" i="26" s="1"/>
  <c r="P774" i="26"/>
  <c r="M774" i="26" s="1"/>
  <c r="Q778" i="26"/>
  <c r="N778" i="26" s="1"/>
  <c r="P778" i="26"/>
  <c r="M778" i="26" s="1"/>
  <c r="Q782" i="26"/>
  <c r="N782" i="26" s="1"/>
  <c r="P782" i="26"/>
  <c r="M782" i="26" s="1"/>
  <c r="Q786" i="26"/>
  <c r="N786" i="26" s="1"/>
  <c r="P786" i="26"/>
  <c r="M786" i="26" s="1"/>
  <c r="Q790" i="26"/>
  <c r="N790" i="26" s="1"/>
  <c r="P790" i="26"/>
  <c r="Q794" i="26"/>
  <c r="N794" i="26" s="1"/>
  <c r="P794" i="26"/>
  <c r="M794" i="26" s="1"/>
  <c r="Q798" i="26"/>
  <c r="N798" i="26" s="1"/>
  <c r="P798" i="26"/>
  <c r="M798" i="26" s="1"/>
  <c r="Q802" i="26"/>
  <c r="N802" i="26" s="1"/>
  <c r="P802" i="26"/>
  <c r="M802" i="26" s="1"/>
  <c r="Q806" i="26"/>
  <c r="N806" i="26" s="1"/>
  <c r="P806" i="26"/>
  <c r="M806" i="26" s="1"/>
  <c r="Q810" i="26"/>
  <c r="N810" i="26" s="1"/>
  <c r="P810" i="26"/>
  <c r="M810" i="26" s="1"/>
  <c r="Q814" i="26"/>
  <c r="N814" i="26" s="1"/>
  <c r="P814" i="26"/>
  <c r="Q818" i="26"/>
  <c r="N818" i="26" s="1"/>
  <c r="P818" i="26"/>
  <c r="M818" i="26" s="1"/>
  <c r="Q822" i="26"/>
  <c r="N822" i="26" s="1"/>
  <c r="P822" i="26"/>
  <c r="M822" i="26" s="1"/>
  <c r="Q826" i="26"/>
  <c r="N826" i="26" s="1"/>
  <c r="P826" i="26"/>
  <c r="M826" i="26" s="1"/>
  <c r="Q830" i="26"/>
  <c r="N830" i="26" s="1"/>
  <c r="P830" i="26"/>
  <c r="M830" i="26" s="1"/>
  <c r="Q834" i="26"/>
  <c r="N834" i="26" s="1"/>
  <c r="P834" i="26"/>
  <c r="M834" i="26" s="1"/>
  <c r="Q838" i="26"/>
  <c r="N838" i="26" s="1"/>
  <c r="P838" i="26"/>
  <c r="M838" i="26" s="1"/>
  <c r="Q842" i="26"/>
  <c r="N842" i="26" s="1"/>
  <c r="P842" i="26"/>
  <c r="M842" i="26" s="1"/>
  <c r="Q846" i="26"/>
  <c r="N846" i="26" s="1"/>
  <c r="P846" i="26"/>
  <c r="M846" i="26" s="1"/>
  <c r="Q850" i="26"/>
  <c r="N850" i="26" s="1"/>
  <c r="P850" i="26"/>
  <c r="M850" i="26" s="1"/>
  <c r="Q854" i="26"/>
  <c r="N854" i="26" s="1"/>
  <c r="P854" i="26"/>
  <c r="M854" i="26" s="1"/>
  <c r="Q858" i="26"/>
  <c r="N858" i="26" s="1"/>
  <c r="P858" i="26"/>
  <c r="M858" i="26" s="1"/>
  <c r="Q862" i="26"/>
  <c r="N862" i="26" s="1"/>
  <c r="P862" i="26"/>
  <c r="M862" i="26" s="1"/>
  <c r="Q866" i="26"/>
  <c r="N866" i="26" s="1"/>
  <c r="P866" i="26"/>
  <c r="M866" i="26" s="1"/>
  <c r="Q870" i="26"/>
  <c r="N870" i="26" s="1"/>
  <c r="P870" i="26"/>
  <c r="M870" i="26" s="1"/>
  <c r="Q874" i="26"/>
  <c r="N874" i="26" s="1"/>
  <c r="P874" i="26"/>
  <c r="M874" i="26" s="1"/>
  <c r="Q878" i="26"/>
  <c r="N878" i="26" s="1"/>
  <c r="P878" i="26"/>
  <c r="M878" i="26" s="1"/>
  <c r="Q882" i="26"/>
  <c r="N882" i="26" s="1"/>
  <c r="P882" i="26"/>
  <c r="M882" i="26" s="1"/>
  <c r="Q886" i="26"/>
  <c r="N886" i="26" s="1"/>
  <c r="P886" i="26"/>
  <c r="M886" i="26" s="1"/>
  <c r="Q890" i="26"/>
  <c r="N890" i="26" s="1"/>
  <c r="P890" i="26"/>
  <c r="M890" i="26" s="1"/>
  <c r="Q894" i="26"/>
  <c r="N894" i="26" s="1"/>
  <c r="P894" i="26"/>
  <c r="M894" i="26" s="1"/>
  <c r="Q898" i="26"/>
  <c r="N898" i="26" s="1"/>
  <c r="P898" i="26"/>
  <c r="M898" i="26" s="1"/>
  <c r="Q902" i="26"/>
  <c r="N902" i="26" s="1"/>
  <c r="P902" i="26"/>
  <c r="M902" i="26" s="1"/>
  <c r="Q906" i="26"/>
  <c r="N906" i="26" s="1"/>
  <c r="P906" i="26"/>
  <c r="M906" i="26" s="1"/>
  <c r="Q910" i="26"/>
  <c r="N910" i="26" s="1"/>
  <c r="P910" i="26"/>
  <c r="M910" i="26" s="1"/>
  <c r="Q914" i="26"/>
  <c r="N914" i="26" s="1"/>
  <c r="P914" i="26"/>
  <c r="M914" i="26" s="1"/>
  <c r="N918" i="26"/>
  <c r="Q918" i="26"/>
  <c r="P918" i="26"/>
  <c r="M918" i="26" s="1"/>
  <c r="Q922" i="26"/>
  <c r="N922" i="26" s="1"/>
  <c r="P922" i="26"/>
  <c r="M922" i="26" s="1"/>
  <c r="Q926" i="26"/>
  <c r="N926" i="26" s="1"/>
  <c r="P926" i="26"/>
  <c r="M926" i="26" s="1"/>
  <c r="Q930" i="26"/>
  <c r="N930" i="26" s="1"/>
  <c r="P930" i="26"/>
  <c r="M930" i="26" s="1"/>
  <c r="Q934" i="26"/>
  <c r="N934" i="26" s="1"/>
  <c r="P934" i="26"/>
  <c r="M934" i="26" s="1"/>
  <c r="Q938" i="26"/>
  <c r="N938" i="26" s="1"/>
  <c r="P938" i="26"/>
  <c r="M938" i="26" s="1"/>
  <c r="Q942" i="26"/>
  <c r="N942" i="26" s="1"/>
  <c r="P942" i="26"/>
  <c r="Q946" i="26"/>
  <c r="N946" i="26" s="1"/>
  <c r="P946" i="26"/>
  <c r="M946" i="26" s="1"/>
  <c r="Q950" i="26"/>
  <c r="N950" i="26" s="1"/>
  <c r="P950" i="26"/>
  <c r="Q954" i="26"/>
  <c r="N954" i="26" s="1"/>
  <c r="P954" i="26"/>
  <c r="M954" i="26" s="1"/>
  <c r="Q958" i="26"/>
  <c r="N958" i="26" s="1"/>
  <c r="P958" i="26"/>
  <c r="M958" i="26" s="1"/>
  <c r="Q962" i="26"/>
  <c r="N962" i="26" s="1"/>
  <c r="P962" i="26"/>
  <c r="M962" i="26" s="1"/>
  <c r="Q966" i="26"/>
  <c r="N966" i="26" s="1"/>
  <c r="P966" i="26"/>
  <c r="M966" i="26" s="1"/>
  <c r="Q970" i="26"/>
  <c r="N970" i="26" s="1"/>
  <c r="P970" i="26"/>
  <c r="M970" i="26" s="1"/>
  <c r="Q974" i="26"/>
  <c r="N974" i="26" s="1"/>
  <c r="P974" i="26"/>
  <c r="M974" i="26" s="1"/>
  <c r="Q978" i="26"/>
  <c r="N978" i="26" s="1"/>
  <c r="P978" i="26"/>
  <c r="M978" i="26" s="1"/>
  <c r="Q982" i="26"/>
  <c r="P982" i="26"/>
  <c r="Q986" i="26"/>
  <c r="N986" i="26" s="1"/>
  <c r="P986" i="26"/>
  <c r="M986" i="26" s="1"/>
  <c r="Q990" i="26"/>
  <c r="N990" i="26" s="1"/>
  <c r="P990" i="26"/>
  <c r="M990" i="26" s="1"/>
  <c r="Q994" i="26"/>
  <c r="N994" i="26" s="1"/>
  <c r="P994" i="26"/>
  <c r="M994" i="26" s="1"/>
  <c r="Q997" i="26"/>
  <c r="N997" i="26" s="1"/>
  <c r="P997" i="26"/>
  <c r="M997" i="26" s="1"/>
  <c r="Q1001" i="26"/>
  <c r="N1001" i="26" s="1"/>
  <c r="P1001" i="26"/>
  <c r="M1001" i="26" s="1"/>
  <c r="Q1005" i="26"/>
  <c r="N1005" i="26" s="1"/>
  <c r="P1005" i="26"/>
  <c r="M1005" i="26" s="1"/>
  <c r="Q1009" i="26"/>
  <c r="N1009" i="26" s="1"/>
  <c r="P1009" i="26"/>
  <c r="M1009" i="26" s="1"/>
  <c r="Q1013" i="26"/>
  <c r="N1013" i="26" s="1"/>
  <c r="P1013" i="26"/>
  <c r="M1013" i="26" s="1"/>
  <c r="Q1017" i="26"/>
  <c r="N1017" i="26" s="1"/>
  <c r="P1017" i="26"/>
  <c r="M1017" i="26" s="1"/>
  <c r="Q1021" i="26"/>
  <c r="N1021" i="26" s="1"/>
  <c r="P1021" i="26"/>
  <c r="M1021" i="26" s="1"/>
  <c r="Q1025" i="26"/>
  <c r="N1025" i="26" s="1"/>
  <c r="P1025" i="26"/>
  <c r="M1025" i="26" s="1"/>
  <c r="Q1029" i="26"/>
  <c r="N1029" i="26" s="1"/>
  <c r="P1029" i="26"/>
  <c r="M1029" i="26" s="1"/>
  <c r="Q1033" i="26"/>
  <c r="N1033" i="26" s="1"/>
  <c r="P1033" i="26"/>
  <c r="M1033" i="26" s="1"/>
  <c r="Q1037" i="26"/>
  <c r="N1037" i="26" s="1"/>
  <c r="P1037" i="26"/>
  <c r="M1037" i="26" s="1"/>
  <c r="Q1041" i="26"/>
  <c r="N1041" i="26" s="1"/>
  <c r="P1041" i="26"/>
  <c r="M1041" i="26" s="1"/>
  <c r="Q1045" i="26"/>
  <c r="N1045" i="26" s="1"/>
  <c r="P1045" i="26"/>
  <c r="M1045" i="26" s="1"/>
  <c r="Q1049" i="26"/>
  <c r="N1049" i="26" s="1"/>
  <c r="P1049" i="26"/>
  <c r="M1049" i="26" s="1"/>
  <c r="Q1053" i="26"/>
  <c r="N1053" i="26" s="1"/>
  <c r="P1053" i="26"/>
  <c r="M1053" i="26" s="1"/>
  <c r="Q1057" i="26"/>
  <c r="N1057" i="26" s="1"/>
  <c r="P1057" i="26"/>
  <c r="M1057" i="26" s="1"/>
  <c r="Q1061" i="26"/>
  <c r="N1061" i="26" s="1"/>
  <c r="P1061" i="26"/>
  <c r="M1061" i="26" s="1"/>
  <c r="Q1065" i="26"/>
  <c r="N1065" i="26" s="1"/>
  <c r="P1065" i="26"/>
  <c r="M1065" i="26" s="1"/>
  <c r="Q1069" i="26"/>
  <c r="N1069" i="26" s="1"/>
  <c r="P1069" i="26"/>
  <c r="M1069" i="26" s="1"/>
  <c r="Q1073" i="26"/>
  <c r="N1073" i="26" s="1"/>
  <c r="P1073" i="26"/>
  <c r="M1073" i="26" s="1"/>
  <c r="Q1077" i="26"/>
  <c r="N1077" i="26" s="1"/>
  <c r="P1077" i="26"/>
  <c r="M1077" i="26" s="1"/>
  <c r="Q1081" i="26"/>
  <c r="N1081" i="26" s="1"/>
  <c r="P1081" i="26"/>
  <c r="M1081" i="26" s="1"/>
  <c r="Q1085" i="26"/>
  <c r="N1085" i="26" s="1"/>
  <c r="P1085" i="26"/>
  <c r="M1085" i="26" s="1"/>
  <c r="Q1089" i="26"/>
  <c r="N1089" i="26" s="1"/>
  <c r="P1089" i="26"/>
  <c r="M1089" i="26" s="1"/>
  <c r="Q1093" i="26"/>
  <c r="N1093" i="26" s="1"/>
  <c r="P1093" i="26"/>
  <c r="M1093" i="26" s="1"/>
  <c r="Q1097" i="26"/>
  <c r="N1097" i="26" s="1"/>
  <c r="P1097" i="26"/>
  <c r="M1097" i="26" s="1"/>
  <c r="Q1101" i="26"/>
  <c r="N1101" i="26" s="1"/>
  <c r="P1101" i="26"/>
  <c r="M1101" i="26" s="1"/>
  <c r="Q1105" i="26"/>
  <c r="N1105" i="26" s="1"/>
  <c r="P1105" i="26"/>
  <c r="M1105" i="26" s="1"/>
  <c r="Q1109" i="26"/>
  <c r="N1109" i="26" s="1"/>
  <c r="P1109" i="26"/>
  <c r="M1109" i="26" s="1"/>
  <c r="Q1113" i="26"/>
  <c r="N1113" i="26" s="1"/>
  <c r="P1113" i="26"/>
  <c r="M1113" i="26" s="1"/>
  <c r="Q1117" i="26"/>
  <c r="N1117" i="26" s="1"/>
  <c r="P1117" i="26"/>
  <c r="M1117" i="26" s="1"/>
  <c r="Q1121" i="26"/>
  <c r="N1121" i="26" s="1"/>
  <c r="P1121" i="26"/>
  <c r="M1121" i="26" s="1"/>
  <c r="Q1125" i="26"/>
  <c r="N1125" i="26" s="1"/>
  <c r="P1125" i="26"/>
  <c r="M1125" i="26" s="1"/>
  <c r="Q1129" i="26"/>
  <c r="N1129" i="26" s="1"/>
  <c r="P1129" i="26"/>
  <c r="M1129" i="26" s="1"/>
  <c r="Q1133" i="26"/>
  <c r="N1133" i="26" s="1"/>
  <c r="P1133" i="26"/>
  <c r="M1133" i="26" s="1"/>
  <c r="Q1137" i="26"/>
  <c r="N1137" i="26" s="1"/>
  <c r="P1137" i="26"/>
  <c r="M1137" i="26" s="1"/>
  <c r="Q1141" i="26"/>
  <c r="N1141" i="26" s="1"/>
  <c r="P1141" i="26"/>
  <c r="M1141" i="26" s="1"/>
  <c r="Q1145" i="26"/>
  <c r="N1145" i="26" s="1"/>
  <c r="P1145" i="26"/>
  <c r="M1145" i="26" s="1"/>
  <c r="Q1149" i="26"/>
  <c r="N1149" i="26" s="1"/>
  <c r="P1149" i="26"/>
  <c r="M1149" i="26" s="1"/>
  <c r="Q1153" i="26"/>
  <c r="N1153" i="26" s="1"/>
  <c r="P1153" i="26"/>
  <c r="M1153" i="26" s="1"/>
  <c r="Q1157" i="26"/>
  <c r="N1157" i="26" s="1"/>
  <c r="P1157" i="26"/>
  <c r="M1157" i="26" s="1"/>
  <c r="Q1161" i="26"/>
  <c r="N1161" i="26" s="1"/>
  <c r="P1161" i="26"/>
  <c r="M1161" i="26" s="1"/>
  <c r="Q1165" i="26"/>
  <c r="N1165" i="26" s="1"/>
  <c r="P1165" i="26"/>
  <c r="M1165" i="26" s="1"/>
  <c r="Q1169" i="26"/>
  <c r="N1169" i="26" s="1"/>
  <c r="P1169" i="26"/>
  <c r="M1169" i="26" s="1"/>
  <c r="Q1173" i="26"/>
  <c r="N1173" i="26" s="1"/>
  <c r="P1173" i="26"/>
  <c r="M1173" i="26" s="1"/>
  <c r="Q1177" i="26"/>
  <c r="N1177" i="26" s="1"/>
  <c r="P1177" i="26"/>
  <c r="M1177" i="26" s="1"/>
  <c r="Q1181" i="26"/>
  <c r="N1181" i="26" s="1"/>
  <c r="P1181" i="26"/>
  <c r="M1181" i="26" s="1"/>
  <c r="Q1185" i="26"/>
  <c r="N1185" i="26" s="1"/>
  <c r="P1185" i="26"/>
  <c r="M1185" i="26" s="1"/>
  <c r="Q1189" i="26"/>
  <c r="N1189" i="26" s="1"/>
  <c r="P1189" i="26"/>
  <c r="M1189" i="26" s="1"/>
  <c r="Q1193" i="26"/>
  <c r="N1193" i="26" s="1"/>
  <c r="P1193" i="26"/>
  <c r="M1193" i="26" s="1"/>
  <c r="Q1197" i="26"/>
  <c r="N1197" i="26" s="1"/>
  <c r="P1197" i="26"/>
  <c r="M1197" i="26" s="1"/>
  <c r="Q1201" i="26"/>
  <c r="N1201" i="26" s="1"/>
  <c r="P1201" i="26"/>
  <c r="M1201" i="26" s="1"/>
  <c r="Q1205" i="26"/>
  <c r="N1205" i="26" s="1"/>
  <c r="P1205" i="26"/>
  <c r="M1205" i="26" s="1"/>
  <c r="Q1209" i="26"/>
  <c r="N1209" i="26" s="1"/>
  <c r="P1209" i="26"/>
  <c r="M1209" i="26" s="1"/>
  <c r="Q1213" i="26"/>
  <c r="N1213" i="26" s="1"/>
  <c r="P1213" i="26"/>
  <c r="M1213" i="26" s="1"/>
  <c r="Q1217" i="26"/>
  <c r="N1217" i="26" s="1"/>
  <c r="P1217" i="26"/>
  <c r="Q1221" i="26"/>
  <c r="N1221" i="26" s="1"/>
  <c r="P1221" i="26"/>
  <c r="M1221" i="26" s="1"/>
  <c r="Q1225" i="26"/>
  <c r="N1225" i="26" s="1"/>
  <c r="P1225" i="26"/>
  <c r="M1225" i="26" s="1"/>
  <c r="Q1229" i="26"/>
  <c r="N1229" i="26" s="1"/>
  <c r="P1229" i="26"/>
  <c r="M1229" i="26" s="1"/>
  <c r="Q1233" i="26"/>
  <c r="N1233" i="26" s="1"/>
  <c r="P1233" i="26"/>
  <c r="M1233" i="26" s="1"/>
  <c r="Q1237" i="26"/>
  <c r="N1237" i="26" s="1"/>
  <c r="P1237" i="26"/>
  <c r="M1237" i="26" s="1"/>
  <c r="Q1241" i="26"/>
  <c r="N1241" i="26" s="1"/>
  <c r="P1241" i="26"/>
  <c r="M1241" i="26" s="1"/>
  <c r="Q1245" i="26"/>
  <c r="N1245" i="26" s="1"/>
  <c r="P1245" i="26"/>
  <c r="M1245" i="26" s="1"/>
  <c r="Q1249" i="26"/>
  <c r="N1249" i="26" s="1"/>
  <c r="P1249" i="26"/>
  <c r="M1249" i="26" s="1"/>
  <c r="Q1253" i="26"/>
  <c r="N1253" i="26" s="1"/>
  <c r="P1253" i="26"/>
  <c r="M1253" i="26" s="1"/>
  <c r="Q1257" i="26"/>
  <c r="N1257" i="26" s="1"/>
  <c r="P1257" i="26"/>
  <c r="M1257" i="26" s="1"/>
  <c r="Q1261" i="26"/>
  <c r="N1261" i="26" s="1"/>
  <c r="P1261" i="26"/>
  <c r="M1261" i="26" s="1"/>
  <c r="Q1265" i="26"/>
  <c r="N1265" i="26" s="1"/>
  <c r="P1265" i="26"/>
  <c r="M1265" i="26" s="1"/>
  <c r="Q1269" i="26"/>
  <c r="N1269" i="26" s="1"/>
  <c r="P1269" i="26"/>
  <c r="M1269" i="26" s="1"/>
  <c r="Q1273" i="26"/>
  <c r="N1273" i="26" s="1"/>
  <c r="P1273" i="26"/>
  <c r="M1273" i="26" s="1"/>
  <c r="Q1277" i="26"/>
  <c r="N1277" i="26" s="1"/>
  <c r="P1277" i="26"/>
  <c r="M1277" i="26" s="1"/>
  <c r="Q1281" i="26"/>
  <c r="N1281" i="26" s="1"/>
  <c r="P1281" i="26"/>
  <c r="M1281" i="26" s="1"/>
  <c r="Q1285" i="26"/>
  <c r="N1285" i="26" s="1"/>
  <c r="P1285" i="26"/>
  <c r="M1285" i="26" s="1"/>
  <c r="Q1289" i="26"/>
  <c r="N1289" i="26" s="1"/>
  <c r="P1289" i="26"/>
  <c r="M1289" i="26" s="1"/>
  <c r="Q1293" i="26"/>
  <c r="N1293" i="26" s="1"/>
  <c r="P1293" i="26"/>
  <c r="M1293" i="26" s="1"/>
  <c r="N1297" i="26"/>
  <c r="Q1297" i="26"/>
  <c r="P1297" i="26"/>
  <c r="M1297" i="26" s="1"/>
  <c r="Q1301" i="26"/>
  <c r="N1301" i="26" s="1"/>
  <c r="P1301" i="26"/>
  <c r="M1301" i="26" s="1"/>
  <c r="Q1305" i="26"/>
  <c r="N1305" i="26" s="1"/>
  <c r="P1305" i="26"/>
  <c r="M1305" i="26" s="1"/>
  <c r="Q1309" i="26"/>
  <c r="N1309" i="26" s="1"/>
  <c r="P1309" i="26"/>
  <c r="M1309" i="26" s="1"/>
  <c r="Q1313" i="26"/>
  <c r="N1313" i="26" s="1"/>
  <c r="P1313" i="26"/>
  <c r="M1313" i="26" s="1"/>
  <c r="Q1317" i="26"/>
  <c r="N1317" i="26" s="1"/>
  <c r="P1317" i="26"/>
  <c r="M1317" i="26" s="1"/>
  <c r="Q1321" i="26"/>
  <c r="N1321" i="26" s="1"/>
  <c r="P1321" i="26"/>
  <c r="M1321" i="26" s="1"/>
  <c r="Q1325" i="26"/>
  <c r="N1325" i="26" s="1"/>
  <c r="P1325" i="26"/>
  <c r="M1325" i="26" s="1"/>
  <c r="Q1329" i="26"/>
  <c r="N1329" i="26" s="1"/>
  <c r="P1329" i="26"/>
  <c r="M1329" i="26" s="1"/>
  <c r="Q1333" i="26"/>
  <c r="N1333" i="26" s="1"/>
  <c r="P1333" i="26"/>
  <c r="M1333" i="26" s="1"/>
  <c r="Q1337" i="26"/>
  <c r="N1337" i="26" s="1"/>
  <c r="P1337" i="26"/>
  <c r="M1337" i="26" s="1"/>
  <c r="Q1341" i="26"/>
  <c r="N1341" i="26" s="1"/>
  <c r="P1341" i="26"/>
  <c r="M1341" i="26" s="1"/>
  <c r="Q1345" i="26"/>
  <c r="N1345" i="26" s="1"/>
  <c r="P1345" i="26"/>
  <c r="M1345" i="26" s="1"/>
  <c r="Q1349" i="26"/>
  <c r="N1349" i="26" s="1"/>
  <c r="P1349" i="26"/>
  <c r="M1349" i="26" s="1"/>
  <c r="Q1353" i="26"/>
  <c r="N1353" i="26" s="1"/>
  <c r="P1353" i="26"/>
  <c r="M1353" i="26" s="1"/>
  <c r="Q1357" i="26"/>
  <c r="N1357" i="26" s="1"/>
  <c r="P1357" i="26"/>
  <c r="M1357" i="26" s="1"/>
  <c r="Q1361" i="26"/>
  <c r="N1361" i="26" s="1"/>
  <c r="P1361" i="26"/>
  <c r="M1361" i="26" s="1"/>
  <c r="Q1365" i="26"/>
  <c r="N1365" i="26" s="1"/>
  <c r="P1365" i="26"/>
  <c r="M1365" i="26" s="1"/>
  <c r="Q1369" i="26"/>
  <c r="N1369" i="26" s="1"/>
  <c r="P1369" i="26"/>
  <c r="M1369" i="26" s="1"/>
  <c r="Q1373" i="26"/>
  <c r="N1373" i="26" s="1"/>
  <c r="P1373" i="26"/>
  <c r="M1373" i="26" s="1"/>
  <c r="Q1377" i="26"/>
  <c r="N1377" i="26" s="1"/>
  <c r="P1377" i="26"/>
  <c r="M1377" i="26" s="1"/>
  <c r="Q1381" i="26"/>
  <c r="N1381" i="26" s="1"/>
  <c r="P1381" i="26"/>
  <c r="M1381" i="26" s="1"/>
  <c r="Q1385" i="26"/>
  <c r="N1385" i="26" s="1"/>
  <c r="P1385" i="26"/>
  <c r="M1385" i="26" s="1"/>
  <c r="Q1389" i="26"/>
  <c r="N1389" i="26" s="1"/>
  <c r="P1389" i="26"/>
  <c r="M1389" i="26" s="1"/>
  <c r="Q1393" i="26"/>
  <c r="N1393" i="26" s="1"/>
  <c r="P1393" i="26"/>
  <c r="M1393" i="26" s="1"/>
  <c r="Q1397" i="26"/>
  <c r="N1397" i="26" s="1"/>
  <c r="P1397" i="26"/>
  <c r="M1397" i="26" s="1"/>
  <c r="Q1401" i="26"/>
  <c r="N1401" i="26" s="1"/>
  <c r="P1401" i="26"/>
  <c r="M1401" i="26" s="1"/>
  <c r="Q1405" i="26"/>
  <c r="N1405" i="26" s="1"/>
  <c r="P1405" i="26"/>
  <c r="M1405" i="26" s="1"/>
  <c r="Q1409" i="26"/>
  <c r="N1409" i="26" s="1"/>
  <c r="P1409" i="26"/>
  <c r="M1409" i="26" s="1"/>
  <c r="Q1412" i="26"/>
  <c r="N1412" i="26" s="1"/>
  <c r="P1412" i="26"/>
  <c r="M1412" i="26" s="1"/>
  <c r="Q1416" i="26"/>
  <c r="N1416" i="26" s="1"/>
  <c r="P1416" i="26"/>
  <c r="M1416" i="26" s="1"/>
  <c r="Q1420" i="26"/>
  <c r="N1420" i="26" s="1"/>
  <c r="P1420" i="26"/>
  <c r="M1420" i="26" s="1"/>
  <c r="Q1424" i="26"/>
  <c r="N1424" i="26" s="1"/>
  <c r="P1424" i="26"/>
  <c r="M1424" i="26" s="1"/>
  <c r="Q1428" i="26"/>
  <c r="N1428" i="26" s="1"/>
  <c r="P1428" i="26"/>
  <c r="M1428" i="26" s="1"/>
  <c r="Q1432" i="26"/>
  <c r="N1432" i="26" s="1"/>
  <c r="P1432" i="26"/>
  <c r="M1432" i="26" s="1"/>
  <c r="Q1436" i="26"/>
  <c r="N1436" i="26" s="1"/>
  <c r="P1436" i="26"/>
  <c r="M1436" i="26" s="1"/>
  <c r="Q1440" i="26"/>
  <c r="N1440" i="26" s="1"/>
  <c r="P1440" i="26"/>
  <c r="M1440" i="26" s="1"/>
  <c r="Q1444" i="26"/>
  <c r="N1444" i="26" s="1"/>
  <c r="P1444" i="26"/>
  <c r="M1444" i="26" s="1"/>
  <c r="Q1448" i="26"/>
  <c r="N1448" i="26" s="1"/>
  <c r="P1448" i="26"/>
  <c r="M1448" i="26" s="1"/>
  <c r="Q1452" i="26"/>
  <c r="N1452" i="26" s="1"/>
  <c r="P1452" i="26"/>
  <c r="M1452" i="26" s="1"/>
  <c r="Q1456" i="26"/>
  <c r="N1456" i="26" s="1"/>
  <c r="P1456" i="26"/>
  <c r="M1456" i="26" s="1"/>
  <c r="Q1460" i="26"/>
  <c r="N1460" i="26" s="1"/>
  <c r="P1460" i="26"/>
  <c r="M1460" i="26" s="1"/>
  <c r="Q1464" i="26"/>
  <c r="N1464" i="26" s="1"/>
  <c r="P1464" i="26"/>
  <c r="M1464" i="26" s="1"/>
  <c r="Q1468" i="26"/>
  <c r="N1468" i="26" s="1"/>
  <c r="P1468" i="26"/>
  <c r="M1468" i="26" s="1"/>
  <c r="Q1472" i="26"/>
  <c r="N1472" i="26" s="1"/>
  <c r="P1472" i="26"/>
  <c r="M1472" i="26" s="1"/>
  <c r="Q1476" i="26"/>
  <c r="N1476" i="26" s="1"/>
  <c r="P1476" i="26"/>
  <c r="M1476" i="26" s="1"/>
  <c r="Q1480" i="26"/>
  <c r="N1480" i="26" s="1"/>
  <c r="P1480" i="26"/>
  <c r="M1480" i="26" s="1"/>
  <c r="Q1484" i="26"/>
  <c r="N1484" i="26" s="1"/>
  <c r="P1484" i="26"/>
  <c r="M1484" i="26" s="1"/>
  <c r="Q1488" i="26"/>
  <c r="N1488" i="26" s="1"/>
  <c r="P1488" i="26"/>
  <c r="M1488" i="26" s="1"/>
  <c r="Q1492" i="26"/>
  <c r="N1492" i="26" s="1"/>
  <c r="P1492" i="26"/>
  <c r="M1492" i="26" s="1"/>
  <c r="Q1496" i="26"/>
  <c r="N1496" i="26" s="1"/>
  <c r="P1496" i="26"/>
  <c r="M1496" i="26" s="1"/>
  <c r="Q1500" i="26"/>
  <c r="N1500" i="26" s="1"/>
  <c r="P1500" i="26"/>
  <c r="M1500" i="26" s="1"/>
  <c r="Q1504" i="26"/>
  <c r="N1504" i="26" s="1"/>
  <c r="P1504" i="26"/>
  <c r="M1504" i="26" s="1"/>
  <c r="Q1508" i="26"/>
  <c r="N1508" i="26" s="1"/>
  <c r="P1508" i="26"/>
  <c r="M1508" i="26" s="1"/>
  <c r="Q1512" i="26"/>
  <c r="N1512" i="26" s="1"/>
  <c r="P1512" i="26"/>
  <c r="M1512" i="26" s="1"/>
  <c r="Q1516" i="26"/>
  <c r="N1516" i="26" s="1"/>
  <c r="P1516" i="26"/>
  <c r="M1516" i="26" s="1"/>
  <c r="Q1520" i="26"/>
  <c r="N1520" i="26" s="1"/>
  <c r="P1520" i="26"/>
  <c r="M1520" i="26" s="1"/>
  <c r="Q1524" i="26"/>
  <c r="N1524" i="26" s="1"/>
  <c r="P1524" i="26"/>
  <c r="M1524" i="26" s="1"/>
  <c r="Q1528" i="26"/>
  <c r="N1528" i="26" s="1"/>
  <c r="P1528" i="26"/>
  <c r="M1528" i="26" s="1"/>
  <c r="Q1532" i="26"/>
  <c r="N1532" i="26" s="1"/>
  <c r="P1532" i="26"/>
  <c r="M1532" i="26" s="1"/>
  <c r="Q1536" i="26"/>
  <c r="N1536" i="26" s="1"/>
  <c r="P1536" i="26"/>
  <c r="M1536" i="26" s="1"/>
  <c r="Q1539" i="26"/>
  <c r="N1539" i="26" s="1"/>
  <c r="P1539" i="26"/>
  <c r="M1539" i="26" s="1"/>
  <c r="Q1543" i="26"/>
  <c r="N1543" i="26" s="1"/>
  <c r="P1543" i="26"/>
  <c r="M1543" i="26" s="1"/>
  <c r="Q1547" i="26"/>
  <c r="N1547" i="26" s="1"/>
  <c r="P1547" i="26"/>
  <c r="M1547" i="26" s="1"/>
  <c r="Q1551" i="26"/>
  <c r="N1551" i="26" s="1"/>
  <c r="P1551" i="26"/>
  <c r="M1551" i="26" s="1"/>
  <c r="Q1555" i="26"/>
  <c r="N1555" i="26" s="1"/>
  <c r="P1555" i="26"/>
  <c r="M1555" i="26" s="1"/>
  <c r="Q1559" i="26"/>
  <c r="N1559" i="26" s="1"/>
  <c r="P1559" i="26"/>
  <c r="M1559" i="26" s="1"/>
  <c r="Q1563" i="26"/>
  <c r="N1563" i="26" s="1"/>
  <c r="P1563" i="26"/>
  <c r="M1563" i="26" s="1"/>
  <c r="Q1567" i="26"/>
  <c r="N1567" i="26" s="1"/>
  <c r="P1567" i="26"/>
  <c r="M1567" i="26" s="1"/>
  <c r="Q1571" i="26"/>
  <c r="N1571" i="26" s="1"/>
  <c r="P1571" i="26"/>
  <c r="M1571" i="26" s="1"/>
  <c r="Q1575" i="26"/>
  <c r="N1575" i="26" s="1"/>
  <c r="P1575" i="26"/>
  <c r="M1575" i="26" s="1"/>
  <c r="Q1579" i="26"/>
  <c r="N1579" i="26" s="1"/>
  <c r="P1579" i="26"/>
  <c r="M1579" i="26" s="1"/>
  <c r="Q1583" i="26"/>
  <c r="N1583" i="26" s="1"/>
  <c r="P1583" i="26"/>
  <c r="M1583" i="26" s="1"/>
  <c r="Q1587" i="26"/>
  <c r="N1587" i="26" s="1"/>
  <c r="P1587" i="26"/>
  <c r="M1587" i="26" s="1"/>
  <c r="Q1591" i="26"/>
  <c r="N1591" i="26" s="1"/>
  <c r="P1591" i="26"/>
  <c r="M1591" i="26" s="1"/>
  <c r="Q1595" i="26"/>
  <c r="N1595" i="26" s="1"/>
  <c r="P1595" i="26"/>
  <c r="M1595" i="26" s="1"/>
  <c r="Q1599" i="26"/>
  <c r="N1599" i="26" s="1"/>
  <c r="P1599" i="26"/>
  <c r="M1599" i="26" s="1"/>
  <c r="Q1603" i="26"/>
  <c r="N1603" i="26" s="1"/>
  <c r="P1603" i="26"/>
  <c r="M1603" i="26" s="1"/>
  <c r="Q1607" i="26"/>
  <c r="N1607" i="26" s="1"/>
  <c r="P1607" i="26"/>
  <c r="M1607" i="26" s="1"/>
  <c r="Q1611" i="26"/>
  <c r="N1611" i="26" s="1"/>
  <c r="P1611" i="26"/>
  <c r="M1611" i="26" s="1"/>
  <c r="Q1615" i="26"/>
  <c r="N1615" i="26" s="1"/>
  <c r="P1615" i="26"/>
  <c r="M1615" i="26" s="1"/>
  <c r="Q1619" i="26"/>
  <c r="N1619" i="26" s="1"/>
  <c r="P1619" i="26"/>
  <c r="M1619" i="26" s="1"/>
  <c r="Q1623" i="26"/>
  <c r="N1623" i="26" s="1"/>
  <c r="P1623" i="26"/>
  <c r="M1623" i="26" s="1"/>
  <c r="Q1627" i="26"/>
  <c r="N1627" i="26" s="1"/>
  <c r="P1627" i="26"/>
  <c r="M1627" i="26" s="1"/>
  <c r="Q1631" i="26"/>
  <c r="N1631" i="26" s="1"/>
  <c r="P1631" i="26"/>
  <c r="M1631" i="26" s="1"/>
  <c r="Q1635" i="26"/>
  <c r="N1635" i="26" s="1"/>
  <c r="P1635" i="26"/>
  <c r="M1635" i="26" s="1"/>
  <c r="Q1639" i="26"/>
  <c r="N1639" i="26" s="1"/>
  <c r="P1639" i="26"/>
  <c r="M1639" i="26" s="1"/>
  <c r="Q1643" i="26"/>
  <c r="N1643" i="26" s="1"/>
  <c r="P1643" i="26"/>
  <c r="M1643" i="26" s="1"/>
  <c r="Q1647" i="26"/>
  <c r="N1647" i="26" s="1"/>
  <c r="P1647" i="26"/>
  <c r="M1647" i="26" s="1"/>
  <c r="Q1651" i="26"/>
  <c r="N1651" i="26" s="1"/>
  <c r="P1651" i="26"/>
  <c r="M1651" i="26" s="1"/>
  <c r="Q1655" i="26"/>
  <c r="N1655" i="26" s="1"/>
  <c r="P1655" i="26"/>
  <c r="M1655" i="26" s="1"/>
  <c r="Q1659" i="26"/>
  <c r="N1659" i="26" s="1"/>
  <c r="P1659" i="26"/>
  <c r="M1659" i="26" s="1"/>
  <c r="Q1663" i="26"/>
  <c r="N1663" i="26" s="1"/>
  <c r="P1663" i="26"/>
  <c r="M1663" i="26" s="1"/>
  <c r="Q1667" i="26"/>
  <c r="N1667" i="26" s="1"/>
  <c r="P1667" i="26"/>
  <c r="M1667" i="26" s="1"/>
  <c r="Q1671" i="26"/>
  <c r="N1671" i="26" s="1"/>
  <c r="P1671" i="26"/>
  <c r="M1671" i="26" s="1"/>
  <c r="Q1675" i="26"/>
  <c r="N1675" i="26" s="1"/>
  <c r="P1675" i="26"/>
  <c r="M1675" i="26" s="1"/>
  <c r="Q1679" i="26"/>
  <c r="N1679" i="26" s="1"/>
  <c r="P1679" i="26"/>
  <c r="M1679" i="26" s="1"/>
  <c r="Q1683" i="26"/>
  <c r="N1683" i="26" s="1"/>
  <c r="P1683" i="26"/>
  <c r="M1683" i="26" s="1"/>
  <c r="Q1687" i="26"/>
  <c r="N1687" i="26" s="1"/>
  <c r="P1687" i="26"/>
  <c r="M1687" i="26" s="1"/>
  <c r="Q1691" i="26"/>
  <c r="N1691" i="26" s="1"/>
  <c r="P1691" i="26"/>
  <c r="M1691" i="26" s="1"/>
  <c r="Q1695" i="26"/>
  <c r="N1695" i="26" s="1"/>
  <c r="P1695" i="26"/>
  <c r="M1695" i="26" s="1"/>
  <c r="Q1699" i="26"/>
  <c r="N1699" i="26" s="1"/>
  <c r="P1699" i="26"/>
  <c r="M1699" i="26" s="1"/>
  <c r="Q1703" i="26"/>
  <c r="N1703" i="26" s="1"/>
  <c r="P1703" i="26"/>
  <c r="M1703" i="26" s="1"/>
  <c r="Q1707" i="26"/>
  <c r="N1707" i="26" s="1"/>
  <c r="P1707" i="26"/>
  <c r="M1707" i="26" s="1"/>
  <c r="Q1711" i="26"/>
  <c r="N1711" i="26" s="1"/>
  <c r="P1711" i="26"/>
  <c r="M1711" i="26" s="1"/>
  <c r="Q1715" i="26"/>
  <c r="N1715" i="26" s="1"/>
  <c r="P1715" i="26"/>
  <c r="M1715" i="26" s="1"/>
  <c r="Q1719" i="26"/>
  <c r="N1719" i="26" s="1"/>
  <c r="P1719" i="26"/>
  <c r="M1719" i="26" s="1"/>
  <c r="Q1723" i="26"/>
  <c r="N1723" i="26" s="1"/>
  <c r="P1723" i="26"/>
  <c r="M1723" i="26" s="1"/>
  <c r="Q1727" i="26"/>
  <c r="N1727" i="26" s="1"/>
  <c r="P1727" i="26"/>
  <c r="M1727" i="26" s="1"/>
  <c r="Q1731" i="26"/>
  <c r="N1731" i="26" s="1"/>
  <c r="P1731" i="26"/>
  <c r="M1731" i="26" s="1"/>
  <c r="Q1735" i="26"/>
  <c r="N1735" i="26" s="1"/>
  <c r="P1735" i="26"/>
  <c r="M1735" i="26" s="1"/>
  <c r="Q1739" i="26"/>
  <c r="N1739" i="26" s="1"/>
  <c r="P1739" i="26"/>
  <c r="M1739" i="26" s="1"/>
  <c r="Q1743" i="26"/>
  <c r="N1743" i="26" s="1"/>
  <c r="P1743" i="26"/>
  <c r="M1743" i="26" s="1"/>
  <c r="Q1747" i="26"/>
  <c r="N1747" i="26" s="1"/>
  <c r="P1747" i="26"/>
  <c r="M1747" i="26" s="1"/>
  <c r="Q1751" i="26"/>
  <c r="N1751" i="26" s="1"/>
  <c r="P1751" i="26"/>
  <c r="M1751" i="26" s="1"/>
  <c r="Q1755" i="26"/>
  <c r="N1755" i="26" s="1"/>
  <c r="P1755" i="26"/>
  <c r="M1755" i="26" s="1"/>
  <c r="Q1759" i="26"/>
  <c r="N1759" i="26" s="1"/>
  <c r="P1759" i="26"/>
  <c r="M1759" i="26" s="1"/>
  <c r="Q1763" i="26"/>
  <c r="N1763" i="26" s="1"/>
  <c r="P1763" i="26"/>
  <c r="M1763" i="26" s="1"/>
  <c r="Q1767" i="26"/>
  <c r="N1767" i="26" s="1"/>
  <c r="P1767" i="26"/>
  <c r="M1767" i="26" s="1"/>
  <c r="Q1771" i="26"/>
  <c r="N1771" i="26" s="1"/>
  <c r="P1771" i="26"/>
  <c r="M1771" i="26" s="1"/>
  <c r="Q1775" i="26"/>
  <c r="N1775" i="26" s="1"/>
  <c r="P1775" i="26"/>
  <c r="M1775" i="26" s="1"/>
  <c r="Q1779" i="26"/>
  <c r="N1779" i="26" s="1"/>
  <c r="P1779" i="26"/>
  <c r="M1779" i="26" s="1"/>
  <c r="Q1783" i="26"/>
  <c r="N1783" i="26" s="1"/>
  <c r="P1783" i="26"/>
  <c r="M1783" i="26" s="1"/>
  <c r="Q1787" i="26"/>
  <c r="N1787" i="26" s="1"/>
  <c r="P1787" i="26"/>
  <c r="M1787" i="26" s="1"/>
  <c r="Q1791" i="26"/>
  <c r="N1791" i="26" s="1"/>
  <c r="P1791" i="26"/>
  <c r="M1791" i="26" s="1"/>
  <c r="Q1795" i="26"/>
  <c r="N1795" i="26" s="1"/>
  <c r="P1795" i="26"/>
  <c r="M1795" i="26" s="1"/>
  <c r="Q1799" i="26"/>
  <c r="N1799" i="26" s="1"/>
  <c r="P1799" i="26"/>
  <c r="M1799" i="26" s="1"/>
  <c r="Q1803" i="26"/>
  <c r="N1803" i="26" s="1"/>
  <c r="P1803" i="26"/>
  <c r="M1803" i="26" s="1"/>
  <c r="Q1807" i="26"/>
  <c r="N1807" i="26" s="1"/>
  <c r="P1807" i="26"/>
  <c r="M1807" i="26" s="1"/>
  <c r="Q1811" i="26"/>
  <c r="N1811" i="26" s="1"/>
  <c r="P1811" i="26"/>
  <c r="M1811" i="26" s="1"/>
  <c r="Q1815" i="26"/>
  <c r="N1815" i="26" s="1"/>
  <c r="P1815" i="26"/>
  <c r="M1815" i="26" s="1"/>
  <c r="Q1819" i="26"/>
  <c r="N1819" i="26" s="1"/>
  <c r="P1819" i="26"/>
  <c r="M1819" i="26" s="1"/>
  <c r="Q1823" i="26"/>
  <c r="N1823" i="26" s="1"/>
  <c r="P1823" i="26"/>
  <c r="M1823" i="26" s="1"/>
  <c r="Q1827" i="26"/>
  <c r="N1827" i="26" s="1"/>
  <c r="P1827" i="26"/>
  <c r="M1827" i="26" s="1"/>
  <c r="Q1831" i="26"/>
  <c r="N1831" i="26" s="1"/>
  <c r="P1831" i="26"/>
  <c r="M1831" i="26" s="1"/>
  <c r="Q1835" i="26"/>
  <c r="N1835" i="26" s="1"/>
  <c r="P1835" i="26"/>
  <c r="M1835" i="26" s="1"/>
  <c r="Q1839" i="26"/>
  <c r="N1839" i="26" s="1"/>
  <c r="P1839" i="26"/>
  <c r="M1839" i="26" s="1"/>
  <c r="Q1843" i="26"/>
  <c r="N1843" i="26" s="1"/>
  <c r="P1843" i="26"/>
  <c r="M1843" i="26" s="1"/>
  <c r="Q1847" i="26"/>
  <c r="N1847" i="26" s="1"/>
  <c r="P1847" i="26"/>
  <c r="M1847" i="26" s="1"/>
  <c r="Q1851" i="26"/>
  <c r="N1851" i="26" s="1"/>
  <c r="P1851" i="26"/>
  <c r="M1851" i="26" s="1"/>
  <c r="Q1855" i="26"/>
  <c r="N1855" i="26" s="1"/>
  <c r="P1855" i="26"/>
  <c r="M1855" i="26" s="1"/>
  <c r="Q1859" i="26"/>
  <c r="N1859" i="26" s="1"/>
  <c r="P1859" i="26"/>
  <c r="M1859" i="26" s="1"/>
  <c r="Q1863" i="26"/>
  <c r="N1863" i="26" s="1"/>
  <c r="P1863" i="26"/>
  <c r="M1863" i="26" s="1"/>
  <c r="Q1867" i="26"/>
  <c r="N1867" i="26" s="1"/>
  <c r="P1867" i="26"/>
  <c r="M1867" i="26" s="1"/>
  <c r="Q1871" i="26"/>
  <c r="N1871" i="26" s="1"/>
  <c r="P1871" i="26"/>
  <c r="M1871" i="26" s="1"/>
  <c r="Q1875" i="26"/>
  <c r="N1875" i="26" s="1"/>
  <c r="P1875" i="26"/>
  <c r="M1875" i="26" s="1"/>
  <c r="Q1879" i="26"/>
  <c r="N1879" i="26" s="1"/>
  <c r="P1879" i="26"/>
  <c r="M1879" i="26" s="1"/>
  <c r="Q1883" i="26"/>
  <c r="N1883" i="26" s="1"/>
  <c r="P1883" i="26"/>
  <c r="M1883" i="26" s="1"/>
  <c r="Q1887" i="26"/>
  <c r="N1887" i="26" s="1"/>
  <c r="P1887" i="26"/>
  <c r="M1887" i="26" s="1"/>
  <c r="Q1891" i="26"/>
  <c r="N1891" i="26" s="1"/>
  <c r="P1891" i="26"/>
  <c r="M1891" i="26" s="1"/>
  <c r="Q1895" i="26"/>
  <c r="N1895" i="26" s="1"/>
  <c r="P1895" i="26"/>
  <c r="M1895" i="26" s="1"/>
  <c r="Q1899" i="26"/>
  <c r="N1899" i="26" s="1"/>
  <c r="P1899" i="26"/>
  <c r="M1899" i="26" s="1"/>
  <c r="Q1903" i="26"/>
  <c r="N1903" i="26" s="1"/>
  <c r="P1903" i="26"/>
  <c r="M1903" i="26" s="1"/>
  <c r="Q1907" i="26"/>
  <c r="N1907" i="26" s="1"/>
  <c r="P1907" i="26"/>
  <c r="M1907" i="26" s="1"/>
  <c r="Q1911" i="26"/>
  <c r="N1911" i="26" s="1"/>
  <c r="P1911" i="26"/>
  <c r="M1911" i="26" s="1"/>
  <c r="Q1915" i="26"/>
  <c r="N1915" i="26" s="1"/>
  <c r="P1915" i="26"/>
  <c r="M1915" i="26" s="1"/>
  <c r="Q1919" i="26"/>
  <c r="N1919" i="26" s="1"/>
  <c r="P1919" i="26"/>
  <c r="M1919" i="26" s="1"/>
  <c r="Q1923" i="26"/>
  <c r="N1923" i="26" s="1"/>
  <c r="P1923" i="26"/>
  <c r="M1923" i="26" s="1"/>
  <c r="Q1927" i="26"/>
  <c r="N1927" i="26" s="1"/>
  <c r="P1927" i="26"/>
  <c r="M1927" i="26" s="1"/>
  <c r="Q1931" i="26"/>
  <c r="N1931" i="26" s="1"/>
  <c r="P1931" i="26"/>
  <c r="M1931" i="26" s="1"/>
  <c r="Q1935" i="26"/>
  <c r="N1935" i="26" s="1"/>
  <c r="P1935" i="26"/>
  <c r="M1935" i="26" s="1"/>
  <c r="Q1939" i="26"/>
  <c r="N1939" i="26" s="1"/>
  <c r="P1939" i="26"/>
  <c r="M1939" i="26" s="1"/>
  <c r="Q1943" i="26"/>
  <c r="N1943" i="26" s="1"/>
  <c r="P1943" i="26"/>
  <c r="M1943" i="26" s="1"/>
  <c r="Q1947" i="26"/>
  <c r="N1947" i="26" s="1"/>
  <c r="P1947" i="26"/>
  <c r="M1947" i="26" s="1"/>
  <c r="Q1951" i="26"/>
  <c r="N1951" i="26" s="1"/>
  <c r="P1951" i="26"/>
  <c r="M1951" i="26" s="1"/>
  <c r="Q1955" i="26"/>
  <c r="N1955" i="26" s="1"/>
  <c r="P1955" i="26"/>
  <c r="M1955" i="26" s="1"/>
  <c r="Q1959" i="26"/>
  <c r="N1959" i="26" s="1"/>
  <c r="P1959" i="26"/>
  <c r="M1959" i="26" s="1"/>
  <c r="Q1963" i="26"/>
  <c r="N1963" i="26" s="1"/>
  <c r="P1963" i="26"/>
  <c r="M1963" i="26" s="1"/>
  <c r="Q1967" i="26"/>
  <c r="N1967" i="26" s="1"/>
  <c r="P1967" i="26"/>
  <c r="M1967" i="26" s="1"/>
  <c r="Q1971" i="26"/>
  <c r="N1971" i="26" s="1"/>
  <c r="P1971" i="26"/>
  <c r="M1971" i="26" s="1"/>
  <c r="Q1975" i="26"/>
  <c r="N1975" i="26" s="1"/>
  <c r="P1975" i="26"/>
  <c r="M1975" i="26" s="1"/>
  <c r="Q1978" i="26"/>
  <c r="N1978" i="26" s="1"/>
  <c r="P1978" i="26"/>
  <c r="M1978" i="26" s="1"/>
  <c r="Q1982" i="26"/>
  <c r="N1982" i="26" s="1"/>
  <c r="P1982" i="26"/>
  <c r="M1982" i="26" s="1"/>
  <c r="Q1986" i="26"/>
  <c r="N1986" i="26" s="1"/>
  <c r="P1986" i="26"/>
  <c r="M1986" i="26" s="1"/>
  <c r="Q1990" i="26"/>
  <c r="N1990" i="26" s="1"/>
  <c r="P1990" i="26"/>
  <c r="M1990" i="26" s="1"/>
  <c r="Q1994" i="26"/>
  <c r="N1994" i="26" s="1"/>
  <c r="P1994" i="26"/>
  <c r="M1994" i="26" s="1"/>
  <c r="Q1998" i="26"/>
  <c r="N1998" i="26" s="1"/>
  <c r="P1998" i="26"/>
  <c r="M1998" i="26" s="1"/>
  <c r="Q2002" i="26"/>
  <c r="N2002" i="26" s="1"/>
  <c r="P2002" i="26"/>
  <c r="M2002" i="26" s="1"/>
  <c r="Q16" i="26"/>
  <c r="N16" i="26" s="1"/>
  <c r="P16" i="26"/>
  <c r="M16" i="26" s="1"/>
  <c r="Q20" i="26"/>
  <c r="N20" i="26" s="1"/>
  <c r="P20" i="26"/>
  <c r="M20" i="26" s="1"/>
  <c r="Q24" i="26"/>
  <c r="N24" i="26" s="1"/>
  <c r="P24" i="26"/>
  <c r="M24" i="26" s="1"/>
  <c r="Q28" i="26"/>
  <c r="N28" i="26" s="1"/>
  <c r="P28" i="26"/>
  <c r="M28" i="26" s="1"/>
  <c r="Q32" i="26"/>
  <c r="N32" i="26" s="1"/>
  <c r="P32" i="26"/>
  <c r="M32" i="26" s="1"/>
  <c r="Q36" i="26"/>
  <c r="N36" i="26" s="1"/>
  <c r="P36" i="26"/>
  <c r="M36" i="26" s="1"/>
  <c r="Q40" i="26"/>
  <c r="N40" i="26" s="1"/>
  <c r="P40" i="26"/>
  <c r="M40" i="26" s="1"/>
  <c r="Q44" i="26"/>
  <c r="N44" i="26" s="1"/>
  <c r="P44" i="26"/>
  <c r="M44" i="26" s="1"/>
  <c r="Q48" i="26"/>
  <c r="N48" i="26" s="1"/>
  <c r="P48" i="26"/>
  <c r="M48" i="26" s="1"/>
  <c r="Q52" i="26"/>
  <c r="N52" i="26" s="1"/>
  <c r="P52" i="26"/>
  <c r="M52" i="26" s="1"/>
  <c r="Q56" i="26"/>
  <c r="N56" i="26" s="1"/>
  <c r="P56" i="26"/>
  <c r="M56" i="26" s="1"/>
  <c r="Q60" i="26"/>
  <c r="N60" i="26" s="1"/>
  <c r="P60" i="26"/>
  <c r="M60" i="26" s="1"/>
  <c r="Q64" i="26"/>
  <c r="N64" i="26" s="1"/>
  <c r="P64" i="26"/>
  <c r="M64" i="26" s="1"/>
  <c r="Q68" i="26"/>
  <c r="N68" i="26" s="1"/>
  <c r="P68" i="26"/>
  <c r="M68" i="26" s="1"/>
  <c r="Q72" i="26"/>
  <c r="N72" i="26" s="1"/>
  <c r="P72" i="26"/>
  <c r="M72" i="26" s="1"/>
  <c r="Q76" i="26"/>
  <c r="N76" i="26" s="1"/>
  <c r="P76" i="26"/>
  <c r="M76" i="26" s="1"/>
  <c r="Q80" i="26"/>
  <c r="N80" i="26" s="1"/>
  <c r="P80" i="26"/>
  <c r="M80" i="26" s="1"/>
  <c r="Q84" i="26"/>
  <c r="N84" i="26" s="1"/>
  <c r="P84" i="26"/>
  <c r="M84" i="26" s="1"/>
  <c r="Q88" i="26"/>
  <c r="N88" i="26" s="1"/>
  <c r="P88" i="26"/>
  <c r="M88" i="26" s="1"/>
  <c r="Q92" i="26"/>
  <c r="N92" i="26" s="1"/>
  <c r="P92" i="26"/>
  <c r="M92" i="26" s="1"/>
  <c r="Q96" i="26"/>
  <c r="N96" i="26" s="1"/>
  <c r="P96" i="26"/>
  <c r="M96" i="26" s="1"/>
  <c r="Q100" i="26"/>
  <c r="N100" i="26" s="1"/>
  <c r="P100" i="26"/>
  <c r="M100" i="26" s="1"/>
  <c r="Q104" i="26"/>
  <c r="N104" i="26" s="1"/>
  <c r="P104" i="26"/>
  <c r="M104" i="26" s="1"/>
  <c r="Q108" i="26"/>
  <c r="N108" i="26" s="1"/>
  <c r="P108" i="26"/>
  <c r="M108" i="26" s="1"/>
  <c r="Q112" i="26"/>
  <c r="N112" i="26" s="1"/>
  <c r="P112" i="26"/>
  <c r="M112" i="26" s="1"/>
  <c r="Q116" i="26"/>
  <c r="N116" i="26" s="1"/>
  <c r="P116" i="26"/>
  <c r="M116" i="26" s="1"/>
  <c r="Q120" i="26"/>
  <c r="N120" i="26" s="1"/>
  <c r="P120" i="26"/>
  <c r="M120" i="26" s="1"/>
  <c r="Q124" i="26"/>
  <c r="N124" i="26" s="1"/>
  <c r="P124" i="26"/>
  <c r="M124" i="26" s="1"/>
  <c r="Q128" i="26"/>
  <c r="N128" i="26" s="1"/>
  <c r="P128" i="26"/>
  <c r="M128" i="26" s="1"/>
  <c r="Q132" i="26"/>
  <c r="N132" i="26" s="1"/>
  <c r="P132" i="26"/>
  <c r="M132" i="26" s="1"/>
  <c r="Q136" i="26"/>
  <c r="N136" i="26" s="1"/>
  <c r="P136" i="26"/>
  <c r="M136" i="26" s="1"/>
  <c r="Q140" i="26"/>
  <c r="N140" i="26" s="1"/>
  <c r="P140" i="26"/>
  <c r="M140" i="26" s="1"/>
  <c r="Q144" i="26"/>
  <c r="N144" i="26" s="1"/>
  <c r="P144" i="26"/>
  <c r="M144" i="26" s="1"/>
  <c r="Q148" i="26"/>
  <c r="N148" i="26" s="1"/>
  <c r="P148" i="26"/>
  <c r="M148" i="26" s="1"/>
  <c r="Q152" i="26"/>
  <c r="N152" i="26" s="1"/>
  <c r="P152" i="26"/>
  <c r="M152" i="26" s="1"/>
  <c r="Q156" i="26"/>
  <c r="N156" i="26" s="1"/>
  <c r="P156" i="26"/>
  <c r="M156" i="26" s="1"/>
  <c r="Q160" i="26"/>
  <c r="N160" i="26" s="1"/>
  <c r="P160" i="26"/>
  <c r="M160" i="26" s="1"/>
  <c r="Q164" i="26"/>
  <c r="N164" i="26" s="1"/>
  <c r="P164" i="26"/>
  <c r="M164" i="26" s="1"/>
  <c r="Q168" i="26"/>
  <c r="N168" i="26" s="1"/>
  <c r="P168" i="26"/>
  <c r="M168" i="26" s="1"/>
  <c r="Q172" i="26"/>
  <c r="N172" i="26" s="1"/>
  <c r="P172" i="26"/>
  <c r="M172" i="26" s="1"/>
  <c r="Q176" i="26"/>
  <c r="N176" i="26" s="1"/>
  <c r="P176" i="26"/>
  <c r="M176" i="26" s="1"/>
  <c r="Q180" i="26"/>
  <c r="N180" i="26" s="1"/>
  <c r="P180" i="26"/>
  <c r="M180" i="26" s="1"/>
  <c r="Q184" i="26"/>
  <c r="N184" i="26" s="1"/>
  <c r="P184" i="26"/>
  <c r="M184" i="26" s="1"/>
  <c r="Q188" i="26"/>
  <c r="N188" i="26" s="1"/>
  <c r="P188" i="26"/>
  <c r="M188" i="26" s="1"/>
  <c r="Q192" i="26"/>
  <c r="N192" i="26" s="1"/>
  <c r="P192" i="26"/>
  <c r="M192" i="26" s="1"/>
  <c r="Q196" i="26"/>
  <c r="N196" i="26" s="1"/>
  <c r="P196" i="26"/>
  <c r="M196" i="26" s="1"/>
  <c r="Q200" i="26"/>
  <c r="N200" i="26" s="1"/>
  <c r="P200" i="26"/>
  <c r="M200" i="26" s="1"/>
  <c r="Q204" i="26"/>
  <c r="N204" i="26" s="1"/>
  <c r="P204" i="26"/>
  <c r="M204" i="26" s="1"/>
  <c r="Q208" i="26"/>
  <c r="N208" i="26" s="1"/>
  <c r="P208" i="26"/>
  <c r="M208" i="26" s="1"/>
  <c r="Q212" i="26"/>
  <c r="N212" i="26" s="1"/>
  <c r="P212" i="26"/>
  <c r="M212" i="26" s="1"/>
  <c r="Q216" i="26"/>
  <c r="N216" i="26" s="1"/>
  <c r="P216" i="26"/>
  <c r="M216" i="26" s="1"/>
  <c r="Q220" i="26"/>
  <c r="N220" i="26" s="1"/>
  <c r="P220" i="26"/>
  <c r="M220" i="26" s="1"/>
  <c r="Q224" i="26"/>
  <c r="N224" i="26" s="1"/>
  <c r="P224" i="26"/>
  <c r="M224" i="26" s="1"/>
  <c r="Q228" i="26"/>
  <c r="N228" i="26" s="1"/>
  <c r="P228" i="26"/>
  <c r="M228" i="26" s="1"/>
  <c r="Q232" i="26"/>
  <c r="N232" i="26" s="1"/>
  <c r="P232" i="26"/>
  <c r="M232" i="26" s="1"/>
  <c r="Q236" i="26"/>
  <c r="N236" i="26" s="1"/>
  <c r="P236" i="26"/>
  <c r="M236" i="26" s="1"/>
  <c r="Q240" i="26"/>
  <c r="N240" i="26" s="1"/>
  <c r="P240" i="26"/>
  <c r="M240" i="26" s="1"/>
  <c r="Q244" i="26"/>
  <c r="N244" i="26" s="1"/>
  <c r="P244" i="26"/>
  <c r="M244" i="26" s="1"/>
  <c r="Q248" i="26"/>
  <c r="N248" i="26" s="1"/>
  <c r="P248" i="26"/>
  <c r="M248" i="26" s="1"/>
  <c r="Q252" i="26"/>
  <c r="N252" i="26" s="1"/>
  <c r="P252" i="26"/>
  <c r="M252" i="26" s="1"/>
  <c r="Q256" i="26"/>
  <c r="N256" i="26" s="1"/>
  <c r="P256" i="26"/>
  <c r="M256" i="26" s="1"/>
  <c r="Q260" i="26"/>
  <c r="N260" i="26" s="1"/>
  <c r="P260" i="26"/>
  <c r="M260" i="26" s="1"/>
  <c r="Q264" i="26"/>
  <c r="N264" i="26" s="1"/>
  <c r="P264" i="26"/>
  <c r="M264" i="26" s="1"/>
  <c r="Q268" i="26"/>
  <c r="N268" i="26" s="1"/>
  <c r="P268" i="26"/>
  <c r="M268" i="26" s="1"/>
  <c r="Q272" i="26"/>
  <c r="N272" i="26" s="1"/>
  <c r="P272" i="26"/>
  <c r="M272" i="26" s="1"/>
  <c r="Q276" i="26"/>
  <c r="N276" i="26" s="1"/>
  <c r="P276" i="26"/>
  <c r="M276" i="26" s="1"/>
  <c r="Q280" i="26"/>
  <c r="N280" i="26" s="1"/>
  <c r="P280" i="26"/>
  <c r="M280" i="26" s="1"/>
  <c r="Q284" i="26"/>
  <c r="N284" i="26" s="1"/>
  <c r="P284" i="26"/>
  <c r="M284" i="26" s="1"/>
  <c r="Q288" i="26"/>
  <c r="N288" i="26" s="1"/>
  <c r="P288" i="26"/>
  <c r="M288" i="26" s="1"/>
  <c r="Q292" i="26"/>
  <c r="N292" i="26" s="1"/>
  <c r="P292" i="26"/>
  <c r="M292" i="26" s="1"/>
  <c r="Q296" i="26"/>
  <c r="N296" i="26" s="1"/>
  <c r="P296" i="26"/>
  <c r="M296" i="26" s="1"/>
  <c r="Q300" i="26"/>
  <c r="N300" i="26" s="1"/>
  <c r="P300" i="26"/>
  <c r="M300" i="26" s="1"/>
  <c r="Q304" i="26"/>
  <c r="N304" i="26" s="1"/>
  <c r="P304" i="26"/>
  <c r="M304" i="26" s="1"/>
  <c r="Q308" i="26"/>
  <c r="N308" i="26" s="1"/>
  <c r="P308" i="26"/>
  <c r="M308" i="26" s="1"/>
  <c r="Q312" i="26"/>
  <c r="N312" i="26" s="1"/>
  <c r="P312" i="26"/>
  <c r="M312" i="26" s="1"/>
  <c r="Q316" i="26"/>
  <c r="N316" i="26" s="1"/>
  <c r="P316" i="26"/>
  <c r="M316" i="26" s="1"/>
  <c r="Q320" i="26"/>
  <c r="N320" i="26" s="1"/>
  <c r="P320" i="26"/>
  <c r="M320" i="26" s="1"/>
  <c r="Q324" i="26"/>
  <c r="N324" i="26" s="1"/>
  <c r="P324" i="26"/>
  <c r="M324" i="26" s="1"/>
  <c r="Q328" i="26"/>
  <c r="N328" i="26" s="1"/>
  <c r="P328" i="26"/>
  <c r="M328" i="26" s="1"/>
  <c r="Q332" i="26"/>
  <c r="N332" i="26" s="1"/>
  <c r="P332" i="26"/>
  <c r="M332" i="26" s="1"/>
  <c r="Q336" i="26"/>
  <c r="N336" i="26" s="1"/>
  <c r="P336" i="26"/>
  <c r="M336" i="26" s="1"/>
  <c r="Q340" i="26"/>
  <c r="N340" i="26" s="1"/>
  <c r="P340" i="26"/>
  <c r="M340" i="26" s="1"/>
  <c r="Q344" i="26"/>
  <c r="N344" i="26" s="1"/>
  <c r="P344" i="26"/>
  <c r="M344" i="26" s="1"/>
  <c r="Q348" i="26"/>
  <c r="N348" i="26" s="1"/>
  <c r="P348" i="26"/>
  <c r="M348" i="26" s="1"/>
  <c r="Q352" i="26"/>
  <c r="N352" i="26" s="1"/>
  <c r="P352" i="26"/>
  <c r="M352" i="26" s="1"/>
  <c r="Q356" i="26"/>
  <c r="N356" i="26" s="1"/>
  <c r="P356" i="26"/>
  <c r="M356" i="26" s="1"/>
  <c r="Q360" i="26"/>
  <c r="N360" i="26" s="1"/>
  <c r="P360" i="26"/>
  <c r="M360" i="26" s="1"/>
  <c r="Q364" i="26"/>
  <c r="N364" i="26" s="1"/>
  <c r="P364" i="26"/>
  <c r="M364" i="26" s="1"/>
  <c r="Q368" i="26"/>
  <c r="N368" i="26" s="1"/>
  <c r="P368" i="26"/>
  <c r="M368" i="26" s="1"/>
  <c r="Q372" i="26"/>
  <c r="N372" i="26" s="1"/>
  <c r="P372" i="26"/>
  <c r="M372" i="26" s="1"/>
  <c r="Q376" i="26"/>
  <c r="N376" i="26" s="1"/>
  <c r="P376" i="26"/>
  <c r="M376" i="26" s="1"/>
  <c r="Q380" i="26"/>
  <c r="N380" i="26" s="1"/>
  <c r="P380" i="26"/>
  <c r="M380" i="26" s="1"/>
  <c r="Q384" i="26"/>
  <c r="N384" i="26" s="1"/>
  <c r="P384" i="26"/>
  <c r="M384" i="26" s="1"/>
  <c r="Q388" i="26"/>
  <c r="N388" i="26" s="1"/>
  <c r="P388" i="26"/>
  <c r="M388" i="26" s="1"/>
  <c r="Q392" i="26"/>
  <c r="N392" i="26" s="1"/>
  <c r="P392" i="26"/>
  <c r="M392" i="26" s="1"/>
  <c r="Q396" i="26"/>
  <c r="N396" i="26" s="1"/>
  <c r="P396" i="26"/>
  <c r="M396" i="26" s="1"/>
  <c r="Q400" i="26"/>
  <c r="N400" i="26" s="1"/>
  <c r="P400" i="26"/>
  <c r="M400" i="26" s="1"/>
  <c r="Q404" i="26"/>
  <c r="N404" i="26" s="1"/>
  <c r="P404" i="26"/>
  <c r="M404" i="26" s="1"/>
  <c r="Q408" i="26"/>
  <c r="N408" i="26" s="1"/>
  <c r="P408" i="26"/>
  <c r="M408" i="26" s="1"/>
  <c r="Q412" i="26"/>
  <c r="N412" i="26" s="1"/>
  <c r="P412" i="26"/>
  <c r="M412" i="26" s="1"/>
  <c r="Q416" i="26"/>
  <c r="N416" i="26" s="1"/>
  <c r="P416" i="26"/>
  <c r="M416" i="26" s="1"/>
  <c r="Q420" i="26"/>
  <c r="N420" i="26" s="1"/>
  <c r="P420" i="26"/>
  <c r="M420" i="26" s="1"/>
  <c r="Q424" i="26"/>
  <c r="N424" i="26" s="1"/>
  <c r="P424" i="26"/>
  <c r="M424" i="26" s="1"/>
  <c r="Q428" i="26"/>
  <c r="N428" i="26" s="1"/>
  <c r="P428" i="26"/>
  <c r="M428" i="26" s="1"/>
  <c r="Q432" i="26"/>
  <c r="N432" i="26" s="1"/>
  <c r="P432" i="26"/>
  <c r="M432" i="26" s="1"/>
  <c r="Q436" i="26"/>
  <c r="N436" i="26" s="1"/>
  <c r="P436" i="26"/>
  <c r="M436" i="26" s="1"/>
  <c r="Q440" i="26"/>
  <c r="N440" i="26" s="1"/>
  <c r="P440" i="26"/>
  <c r="M440" i="26" s="1"/>
  <c r="Q444" i="26"/>
  <c r="N444" i="26" s="1"/>
  <c r="P444" i="26"/>
  <c r="M444" i="26" s="1"/>
  <c r="Q448" i="26"/>
  <c r="N448" i="26" s="1"/>
  <c r="P448" i="26"/>
  <c r="M448" i="26" s="1"/>
  <c r="Q452" i="26"/>
  <c r="N452" i="26" s="1"/>
  <c r="P452" i="26"/>
  <c r="M452" i="26" s="1"/>
  <c r="Q456" i="26"/>
  <c r="N456" i="26" s="1"/>
  <c r="P456" i="26"/>
  <c r="M456" i="26" s="1"/>
  <c r="Q460" i="26"/>
  <c r="N460" i="26" s="1"/>
  <c r="P460" i="26"/>
  <c r="M460" i="26" s="1"/>
  <c r="Q464" i="26"/>
  <c r="N464" i="26" s="1"/>
  <c r="P464" i="26"/>
  <c r="M464" i="26" s="1"/>
  <c r="Q468" i="26"/>
  <c r="N468" i="26" s="1"/>
  <c r="P468" i="26"/>
  <c r="M468" i="26" s="1"/>
  <c r="Q472" i="26"/>
  <c r="N472" i="26" s="1"/>
  <c r="P472" i="26"/>
  <c r="M472" i="26" s="1"/>
  <c r="Q476" i="26"/>
  <c r="N476" i="26" s="1"/>
  <c r="P476" i="26"/>
  <c r="M476" i="26" s="1"/>
  <c r="Q480" i="26"/>
  <c r="N480" i="26" s="1"/>
  <c r="P480" i="26"/>
  <c r="M480" i="26" s="1"/>
  <c r="Q484" i="26"/>
  <c r="N484" i="26" s="1"/>
  <c r="P484" i="26"/>
  <c r="M484" i="26" s="1"/>
  <c r="Q488" i="26"/>
  <c r="N488" i="26" s="1"/>
  <c r="P488" i="26"/>
  <c r="M488" i="26" s="1"/>
  <c r="Q492" i="26"/>
  <c r="N492" i="26" s="1"/>
  <c r="P492" i="26"/>
  <c r="M492" i="26" s="1"/>
  <c r="Q496" i="26"/>
  <c r="N496" i="26" s="1"/>
  <c r="P496" i="26"/>
  <c r="M496" i="26" s="1"/>
  <c r="Q500" i="26"/>
  <c r="N500" i="26" s="1"/>
  <c r="P500" i="26"/>
  <c r="M500" i="26" s="1"/>
  <c r="Q504" i="26"/>
  <c r="N504" i="26" s="1"/>
  <c r="P504" i="26"/>
  <c r="M504" i="26" s="1"/>
  <c r="Q508" i="26"/>
  <c r="N508" i="26" s="1"/>
  <c r="P508" i="26"/>
  <c r="M508" i="26" s="1"/>
  <c r="Q512" i="26"/>
  <c r="N512" i="26" s="1"/>
  <c r="P512" i="26"/>
  <c r="M512" i="26" s="1"/>
  <c r="Q516" i="26"/>
  <c r="N516" i="26" s="1"/>
  <c r="P516" i="26"/>
  <c r="M516" i="26" s="1"/>
  <c r="Q520" i="26"/>
  <c r="N520" i="26" s="1"/>
  <c r="P520" i="26"/>
  <c r="M520" i="26" s="1"/>
  <c r="Q524" i="26"/>
  <c r="N524" i="26" s="1"/>
  <c r="P524" i="26"/>
  <c r="M524" i="26" s="1"/>
  <c r="Q528" i="26"/>
  <c r="N528" i="26" s="1"/>
  <c r="P528" i="26"/>
  <c r="M528" i="26" s="1"/>
  <c r="Q532" i="26"/>
  <c r="N532" i="26" s="1"/>
  <c r="P532" i="26"/>
  <c r="M532" i="26" s="1"/>
  <c r="Q536" i="26"/>
  <c r="N536" i="26" s="1"/>
  <c r="P536" i="26"/>
  <c r="M536" i="26" s="1"/>
  <c r="Q540" i="26"/>
  <c r="N540" i="26" s="1"/>
  <c r="P540" i="26"/>
  <c r="M540" i="26" s="1"/>
  <c r="Q544" i="26"/>
  <c r="N544" i="26" s="1"/>
  <c r="P544" i="26"/>
  <c r="M544" i="26" s="1"/>
  <c r="Q548" i="26"/>
  <c r="N548" i="26" s="1"/>
  <c r="P548" i="26"/>
  <c r="M548" i="26" s="1"/>
  <c r="Q552" i="26"/>
  <c r="N552" i="26" s="1"/>
  <c r="P552" i="26"/>
  <c r="M552" i="26" s="1"/>
  <c r="Q556" i="26"/>
  <c r="N556" i="26" s="1"/>
  <c r="P556" i="26"/>
  <c r="M556" i="26" s="1"/>
  <c r="Q560" i="26"/>
  <c r="N560" i="26" s="1"/>
  <c r="P560" i="26"/>
  <c r="M560" i="26" s="1"/>
  <c r="Q564" i="26"/>
  <c r="N564" i="26" s="1"/>
  <c r="P564" i="26"/>
  <c r="M564" i="26" s="1"/>
  <c r="Q568" i="26"/>
  <c r="N568" i="26" s="1"/>
  <c r="P568" i="26"/>
  <c r="M568" i="26" s="1"/>
  <c r="Q572" i="26"/>
  <c r="N572" i="26" s="1"/>
  <c r="P572" i="26"/>
  <c r="M572" i="26" s="1"/>
  <c r="Q576" i="26"/>
  <c r="N576" i="26" s="1"/>
  <c r="P576" i="26"/>
  <c r="M576" i="26" s="1"/>
  <c r="Q580" i="26"/>
  <c r="N580" i="26" s="1"/>
  <c r="P580" i="26"/>
  <c r="M580" i="26" s="1"/>
  <c r="Q584" i="26"/>
  <c r="N584" i="26" s="1"/>
  <c r="P584" i="26"/>
  <c r="M584" i="26" s="1"/>
  <c r="Q588" i="26"/>
  <c r="N588" i="26" s="1"/>
  <c r="P588" i="26"/>
  <c r="M588" i="26" s="1"/>
  <c r="Q592" i="26"/>
  <c r="N592" i="26" s="1"/>
  <c r="P592" i="26"/>
  <c r="M592" i="26" s="1"/>
  <c r="Q596" i="26"/>
  <c r="N596" i="26" s="1"/>
  <c r="P596" i="26"/>
  <c r="M596" i="26" s="1"/>
  <c r="Q600" i="26"/>
  <c r="N600" i="26" s="1"/>
  <c r="P600" i="26"/>
  <c r="M600" i="26" s="1"/>
  <c r="Q604" i="26"/>
  <c r="N604" i="26" s="1"/>
  <c r="P604" i="26"/>
  <c r="M604" i="26" s="1"/>
  <c r="Q608" i="26"/>
  <c r="N608" i="26" s="1"/>
  <c r="P608" i="26"/>
  <c r="M608" i="26" s="1"/>
  <c r="Q612" i="26"/>
  <c r="N612" i="26" s="1"/>
  <c r="P612" i="26"/>
  <c r="M612" i="26" s="1"/>
  <c r="Q616" i="26"/>
  <c r="N616" i="26" s="1"/>
  <c r="P616" i="26"/>
  <c r="M616" i="26" s="1"/>
  <c r="Q620" i="26"/>
  <c r="N620" i="26" s="1"/>
  <c r="P620" i="26"/>
  <c r="M620" i="26" s="1"/>
  <c r="Q624" i="26"/>
  <c r="N624" i="26" s="1"/>
  <c r="P624" i="26"/>
  <c r="M624" i="26" s="1"/>
  <c r="Q628" i="26"/>
  <c r="N628" i="26" s="1"/>
  <c r="P628" i="26"/>
  <c r="M628" i="26" s="1"/>
  <c r="Q632" i="26"/>
  <c r="N632" i="26" s="1"/>
  <c r="P632" i="26"/>
  <c r="M632" i="26" s="1"/>
  <c r="Q636" i="26"/>
  <c r="N636" i="26" s="1"/>
  <c r="P636" i="26"/>
  <c r="M636" i="26" s="1"/>
  <c r="Q640" i="26"/>
  <c r="N640" i="26" s="1"/>
  <c r="P640" i="26"/>
  <c r="M640" i="26" s="1"/>
  <c r="Q644" i="26"/>
  <c r="N644" i="26" s="1"/>
  <c r="P644" i="26"/>
  <c r="M644" i="26" s="1"/>
  <c r="Q648" i="26"/>
  <c r="N648" i="26" s="1"/>
  <c r="P648" i="26"/>
  <c r="M648" i="26" s="1"/>
  <c r="Q652" i="26"/>
  <c r="N652" i="26" s="1"/>
  <c r="P652" i="26"/>
  <c r="M652" i="26" s="1"/>
  <c r="Q656" i="26"/>
  <c r="N656" i="26" s="1"/>
  <c r="P656" i="26"/>
  <c r="M656" i="26" s="1"/>
  <c r="Q660" i="26"/>
  <c r="N660" i="26" s="1"/>
  <c r="P660" i="26"/>
  <c r="M660" i="26" s="1"/>
  <c r="Q664" i="26"/>
  <c r="N664" i="26" s="1"/>
  <c r="P664" i="26"/>
  <c r="M664" i="26" s="1"/>
  <c r="Q668" i="26"/>
  <c r="N668" i="26" s="1"/>
  <c r="P668" i="26"/>
  <c r="M668" i="26" s="1"/>
  <c r="Q672" i="26"/>
  <c r="N672" i="26" s="1"/>
  <c r="P672" i="26"/>
  <c r="M672" i="26" s="1"/>
  <c r="Q676" i="26"/>
  <c r="N676" i="26" s="1"/>
  <c r="P676" i="26"/>
  <c r="M676" i="26" s="1"/>
  <c r="Q680" i="26"/>
  <c r="N680" i="26" s="1"/>
  <c r="P680" i="26"/>
  <c r="M680" i="26" s="1"/>
  <c r="Q684" i="26"/>
  <c r="N684" i="26" s="1"/>
  <c r="P684" i="26"/>
  <c r="M684" i="26" s="1"/>
  <c r="Q688" i="26"/>
  <c r="N688" i="26" s="1"/>
  <c r="P688" i="26"/>
  <c r="M688" i="26" s="1"/>
  <c r="Q692" i="26"/>
  <c r="N692" i="26" s="1"/>
  <c r="P692" i="26"/>
  <c r="M692" i="26" s="1"/>
  <c r="Q696" i="26"/>
  <c r="N696" i="26" s="1"/>
  <c r="P696" i="26"/>
  <c r="M696" i="26" s="1"/>
  <c r="Q700" i="26"/>
  <c r="N700" i="26" s="1"/>
  <c r="P700" i="26"/>
  <c r="M700" i="26" s="1"/>
  <c r="Q704" i="26"/>
  <c r="N704" i="26" s="1"/>
  <c r="P704" i="26"/>
  <c r="M704" i="26" s="1"/>
  <c r="Q708" i="26"/>
  <c r="N708" i="26" s="1"/>
  <c r="P708" i="26"/>
  <c r="M708" i="26" s="1"/>
  <c r="Q712" i="26"/>
  <c r="N712" i="26" s="1"/>
  <c r="P712" i="26"/>
  <c r="M712" i="26" s="1"/>
  <c r="Q716" i="26"/>
  <c r="N716" i="26" s="1"/>
  <c r="P716" i="26"/>
  <c r="M716" i="26" s="1"/>
  <c r="Q720" i="26"/>
  <c r="N720" i="26" s="1"/>
  <c r="P720" i="26"/>
  <c r="M720" i="26" s="1"/>
  <c r="Q724" i="26"/>
  <c r="N724" i="26" s="1"/>
  <c r="P724" i="26"/>
  <c r="M724" i="26" s="1"/>
  <c r="Q728" i="26"/>
  <c r="N728" i="26" s="1"/>
  <c r="P728" i="26"/>
  <c r="M728" i="26" s="1"/>
  <c r="Q732" i="26"/>
  <c r="N732" i="26" s="1"/>
  <c r="P732" i="26"/>
  <c r="M732" i="26" s="1"/>
  <c r="Q736" i="26"/>
  <c r="N736" i="26" s="1"/>
  <c r="P736" i="26"/>
  <c r="M736" i="26" s="1"/>
  <c r="Q740" i="26"/>
  <c r="N740" i="26" s="1"/>
  <c r="P740" i="26"/>
  <c r="M740" i="26" s="1"/>
  <c r="Q744" i="26"/>
  <c r="N744" i="26" s="1"/>
  <c r="P744" i="26"/>
  <c r="M744" i="26" s="1"/>
  <c r="Q748" i="26"/>
  <c r="N748" i="26" s="1"/>
  <c r="P748" i="26"/>
  <c r="M748" i="26" s="1"/>
  <c r="Q752" i="26"/>
  <c r="N752" i="26" s="1"/>
  <c r="P752" i="26"/>
  <c r="M752" i="26" s="1"/>
  <c r="Q756" i="26"/>
  <c r="N756" i="26" s="1"/>
  <c r="P756" i="26"/>
  <c r="M756" i="26" s="1"/>
  <c r="Q760" i="26"/>
  <c r="N760" i="26" s="1"/>
  <c r="P760" i="26"/>
  <c r="M760" i="26" s="1"/>
  <c r="Q764" i="26"/>
  <c r="N764" i="26" s="1"/>
  <c r="P764" i="26"/>
  <c r="M764" i="26" s="1"/>
  <c r="Q768" i="26"/>
  <c r="N768" i="26" s="1"/>
  <c r="P768" i="26"/>
  <c r="M768" i="26" s="1"/>
  <c r="Q772" i="26"/>
  <c r="N772" i="26" s="1"/>
  <c r="P772" i="26"/>
  <c r="M772" i="26" s="1"/>
  <c r="Q776" i="26"/>
  <c r="N776" i="26" s="1"/>
  <c r="P776" i="26"/>
  <c r="M776" i="26" s="1"/>
  <c r="Q780" i="26"/>
  <c r="N780" i="26" s="1"/>
  <c r="P780" i="26"/>
  <c r="M780" i="26" s="1"/>
  <c r="Q784" i="26"/>
  <c r="N784" i="26" s="1"/>
  <c r="P784" i="26"/>
  <c r="M784" i="26" s="1"/>
  <c r="Q788" i="26"/>
  <c r="N788" i="26" s="1"/>
  <c r="P788" i="26"/>
  <c r="M788" i="26" s="1"/>
  <c r="Q792" i="26"/>
  <c r="N792" i="26" s="1"/>
  <c r="P792" i="26"/>
  <c r="M792" i="26" s="1"/>
  <c r="Q796" i="26"/>
  <c r="N796" i="26" s="1"/>
  <c r="P796" i="26"/>
  <c r="M796" i="26" s="1"/>
  <c r="Q800" i="26"/>
  <c r="N800" i="26" s="1"/>
  <c r="P800" i="26"/>
  <c r="M800" i="26" s="1"/>
  <c r="Q804" i="26"/>
  <c r="N804" i="26" s="1"/>
  <c r="P804" i="26"/>
  <c r="M804" i="26" s="1"/>
  <c r="Q808" i="26"/>
  <c r="N808" i="26" s="1"/>
  <c r="P808" i="26"/>
  <c r="M808" i="26" s="1"/>
  <c r="Q812" i="26"/>
  <c r="N812" i="26" s="1"/>
  <c r="P812" i="26"/>
  <c r="M812" i="26" s="1"/>
  <c r="Q816" i="26"/>
  <c r="N816" i="26" s="1"/>
  <c r="P816" i="26"/>
  <c r="M816" i="26" s="1"/>
  <c r="Q820" i="26"/>
  <c r="N820" i="26" s="1"/>
  <c r="P820" i="26"/>
  <c r="M820" i="26" s="1"/>
  <c r="Q824" i="26"/>
  <c r="N824" i="26" s="1"/>
  <c r="P824" i="26"/>
  <c r="M824" i="26" s="1"/>
  <c r="Q828" i="26"/>
  <c r="N828" i="26" s="1"/>
  <c r="P828" i="26"/>
  <c r="M828" i="26" s="1"/>
  <c r="Q832" i="26"/>
  <c r="N832" i="26" s="1"/>
  <c r="P832" i="26"/>
  <c r="M832" i="26" s="1"/>
  <c r="Q836" i="26"/>
  <c r="N836" i="26" s="1"/>
  <c r="P836" i="26"/>
  <c r="M836" i="26" s="1"/>
  <c r="Q840" i="26"/>
  <c r="N840" i="26" s="1"/>
  <c r="P840" i="26"/>
  <c r="M840" i="26" s="1"/>
  <c r="Q844" i="26"/>
  <c r="N844" i="26" s="1"/>
  <c r="P844" i="26"/>
  <c r="M844" i="26" s="1"/>
  <c r="Q848" i="26"/>
  <c r="N848" i="26" s="1"/>
  <c r="P848" i="26"/>
  <c r="M848" i="26" s="1"/>
  <c r="Q852" i="26"/>
  <c r="N852" i="26" s="1"/>
  <c r="P852" i="26"/>
  <c r="M852" i="26" s="1"/>
  <c r="Q856" i="26"/>
  <c r="N856" i="26" s="1"/>
  <c r="P856" i="26"/>
  <c r="M856" i="26" s="1"/>
  <c r="Q860" i="26"/>
  <c r="N860" i="26" s="1"/>
  <c r="P860" i="26"/>
  <c r="M860" i="26" s="1"/>
  <c r="Q864" i="26"/>
  <c r="N864" i="26" s="1"/>
  <c r="P864" i="26"/>
  <c r="M864" i="26" s="1"/>
  <c r="Q868" i="26"/>
  <c r="N868" i="26" s="1"/>
  <c r="P868" i="26"/>
  <c r="M868" i="26" s="1"/>
  <c r="Q872" i="26"/>
  <c r="N872" i="26" s="1"/>
  <c r="P872" i="26"/>
  <c r="M872" i="26" s="1"/>
  <c r="Q876" i="26"/>
  <c r="N876" i="26" s="1"/>
  <c r="P876" i="26"/>
  <c r="M876" i="26" s="1"/>
  <c r="Q880" i="26"/>
  <c r="N880" i="26" s="1"/>
  <c r="P880" i="26"/>
  <c r="M880" i="26" s="1"/>
  <c r="Q884" i="26"/>
  <c r="N884" i="26" s="1"/>
  <c r="P884" i="26"/>
  <c r="M884" i="26" s="1"/>
  <c r="Q888" i="26"/>
  <c r="N888" i="26" s="1"/>
  <c r="P888" i="26"/>
  <c r="M888" i="26" s="1"/>
  <c r="Q892" i="26"/>
  <c r="N892" i="26" s="1"/>
  <c r="P892" i="26"/>
  <c r="M892" i="26" s="1"/>
  <c r="Q896" i="26"/>
  <c r="N896" i="26" s="1"/>
  <c r="P896" i="26"/>
  <c r="M896" i="26" s="1"/>
  <c r="Q900" i="26"/>
  <c r="N900" i="26" s="1"/>
  <c r="P900" i="26"/>
  <c r="M900" i="26" s="1"/>
  <c r="Q904" i="26"/>
  <c r="N904" i="26" s="1"/>
  <c r="P904" i="26"/>
  <c r="M904" i="26" s="1"/>
  <c r="Q908" i="26"/>
  <c r="N908" i="26" s="1"/>
  <c r="P908" i="26"/>
  <c r="M908" i="26" s="1"/>
  <c r="Q912" i="26"/>
  <c r="N912" i="26" s="1"/>
  <c r="P912" i="26"/>
  <c r="M912" i="26" s="1"/>
  <c r="Q916" i="26"/>
  <c r="N916" i="26" s="1"/>
  <c r="P916" i="26"/>
  <c r="M916" i="26" s="1"/>
  <c r="Q920" i="26"/>
  <c r="N920" i="26" s="1"/>
  <c r="P920" i="26"/>
  <c r="M920" i="26" s="1"/>
  <c r="Q924" i="26"/>
  <c r="N924" i="26" s="1"/>
  <c r="P924" i="26"/>
  <c r="M924" i="26" s="1"/>
  <c r="Q928" i="26"/>
  <c r="N928" i="26" s="1"/>
  <c r="P928" i="26"/>
  <c r="M928" i="26" s="1"/>
  <c r="Q932" i="26"/>
  <c r="N932" i="26" s="1"/>
  <c r="P932" i="26"/>
  <c r="M932" i="26" s="1"/>
  <c r="Q936" i="26"/>
  <c r="N936" i="26" s="1"/>
  <c r="P936" i="26"/>
  <c r="M936" i="26" s="1"/>
  <c r="Q940" i="26"/>
  <c r="N940" i="26" s="1"/>
  <c r="P940" i="26"/>
  <c r="M940" i="26" s="1"/>
  <c r="Q944" i="26"/>
  <c r="N944" i="26" s="1"/>
  <c r="P944" i="26"/>
  <c r="M944" i="26" s="1"/>
  <c r="Q948" i="26"/>
  <c r="N948" i="26" s="1"/>
  <c r="P948" i="26"/>
  <c r="M948" i="26" s="1"/>
  <c r="Q952" i="26"/>
  <c r="N952" i="26" s="1"/>
  <c r="P952" i="26"/>
  <c r="M952" i="26" s="1"/>
  <c r="Q956" i="26"/>
  <c r="N956" i="26" s="1"/>
  <c r="P956" i="26"/>
  <c r="M956" i="26" s="1"/>
  <c r="Q960" i="26"/>
  <c r="N960" i="26" s="1"/>
  <c r="P960" i="26"/>
  <c r="M960" i="26" s="1"/>
  <c r="Q964" i="26"/>
  <c r="N964" i="26" s="1"/>
  <c r="P964" i="26"/>
  <c r="M964" i="26" s="1"/>
  <c r="Q968" i="26"/>
  <c r="N968" i="26" s="1"/>
  <c r="P968" i="26"/>
  <c r="M968" i="26" s="1"/>
  <c r="Q972" i="26"/>
  <c r="N972" i="26" s="1"/>
  <c r="P972" i="26"/>
  <c r="M972" i="26" s="1"/>
  <c r="Q976" i="26"/>
  <c r="N976" i="26" s="1"/>
  <c r="P976" i="26"/>
  <c r="M976" i="26" s="1"/>
  <c r="Q980" i="26"/>
  <c r="N980" i="26" s="1"/>
  <c r="P980" i="26"/>
  <c r="M980" i="26" s="1"/>
  <c r="Q984" i="26"/>
  <c r="N984" i="26" s="1"/>
  <c r="P984" i="26"/>
  <c r="M984" i="26" s="1"/>
  <c r="Q988" i="26"/>
  <c r="N988" i="26" s="1"/>
  <c r="P988" i="26"/>
  <c r="M988" i="26" s="1"/>
  <c r="Q992" i="26"/>
  <c r="N992" i="26" s="1"/>
  <c r="P992" i="26"/>
  <c r="M992" i="26" s="1"/>
  <c r="Q999" i="26"/>
  <c r="N999" i="26" s="1"/>
  <c r="P999" i="26"/>
  <c r="M999" i="26" s="1"/>
  <c r="Q1003" i="26"/>
  <c r="N1003" i="26" s="1"/>
  <c r="P1003" i="26"/>
  <c r="M1003" i="26" s="1"/>
  <c r="Q1007" i="26"/>
  <c r="N1007" i="26" s="1"/>
  <c r="P1007" i="26"/>
  <c r="M1007" i="26" s="1"/>
  <c r="Q1011" i="26"/>
  <c r="N1011" i="26" s="1"/>
  <c r="P1011" i="26"/>
  <c r="M1011" i="26" s="1"/>
  <c r="Q1015" i="26"/>
  <c r="N1015" i="26" s="1"/>
  <c r="P1015" i="26"/>
  <c r="M1015" i="26" s="1"/>
  <c r="Q1019" i="26"/>
  <c r="N1019" i="26" s="1"/>
  <c r="P1019" i="26"/>
  <c r="M1019" i="26" s="1"/>
  <c r="Q1023" i="26"/>
  <c r="N1023" i="26" s="1"/>
  <c r="P1023" i="26"/>
  <c r="M1023" i="26" s="1"/>
  <c r="Q1027" i="26"/>
  <c r="N1027" i="26" s="1"/>
  <c r="P1027" i="26"/>
  <c r="M1027" i="26" s="1"/>
  <c r="Q1031" i="26"/>
  <c r="N1031" i="26" s="1"/>
  <c r="P1031" i="26"/>
  <c r="M1031" i="26" s="1"/>
  <c r="Q1035" i="26"/>
  <c r="N1035" i="26" s="1"/>
  <c r="P1035" i="26"/>
  <c r="M1035" i="26" s="1"/>
  <c r="Q1039" i="26"/>
  <c r="N1039" i="26" s="1"/>
  <c r="P1039" i="26"/>
  <c r="M1039" i="26" s="1"/>
  <c r="Q1043" i="26"/>
  <c r="N1043" i="26" s="1"/>
  <c r="P1043" i="26"/>
  <c r="M1043" i="26" s="1"/>
  <c r="Q1047" i="26"/>
  <c r="N1047" i="26" s="1"/>
  <c r="P1047" i="26"/>
  <c r="M1047" i="26" s="1"/>
  <c r="Q1051" i="26"/>
  <c r="N1051" i="26" s="1"/>
  <c r="P1051" i="26"/>
  <c r="M1051" i="26" s="1"/>
  <c r="Q1055" i="26"/>
  <c r="N1055" i="26" s="1"/>
  <c r="P1055" i="26"/>
  <c r="M1055" i="26" s="1"/>
  <c r="Q1059" i="26"/>
  <c r="N1059" i="26" s="1"/>
  <c r="P1059" i="26"/>
  <c r="M1059" i="26" s="1"/>
  <c r="Q1063" i="26"/>
  <c r="N1063" i="26" s="1"/>
  <c r="P1063" i="26"/>
  <c r="M1063" i="26" s="1"/>
  <c r="Q1067" i="26"/>
  <c r="N1067" i="26" s="1"/>
  <c r="P1067" i="26"/>
  <c r="M1067" i="26" s="1"/>
  <c r="Q1071" i="26"/>
  <c r="N1071" i="26" s="1"/>
  <c r="P1071" i="26"/>
  <c r="M1071" i="26" s="1"/>
  <c r="Q1075" i="26"/>
  <c r="N1075" i="26" s="1"/>
  <c r="P1075" i="26"/>
  <c r="M1075" i="26" s="1"/>
  <c r="Q1079" i="26"/>
  <c r="N1079" i="26" s="1"/>
  <c r="P1079" i="26"/>
  <c r="M1079" i="26" s="1"/>
  <c r="Q1083" i="26"/>
  <c r="N1083" i="26" s="1"/>
  <c r="P1083" i="26"/>
  <c r="M1083" i="26" s="1"/>
  <c r="Q1087" i="26"/>
  <c r="N1087" i="26" s="1"/>
  <c r="P1087" i="26"/>
  <c r="M1087" i="26" s="1"/>
  <c r="Q1091" i="26"/>
  <c r="N1091" i="26" s="1"/>
  <c r="P1091" i="26"/>
  <c r="M1091" i="26" s="1"/>
  <c r="Q1095" i="26"/>
  <c r="N1095" i="26" s="1"/>
  <c r="P1095" i="26"/>
  <c r="M1095" i="26" s="1"/>
  <c r="Q1099" i="26"/>
  <c r="N1099" i="26" s="1"/>
  <c r="P1099" i="26"/>
  <c r="M1099" i="26" s="1"/>
  <c r="Q1103" i="26"/>
  <c r="N1103" i="26" s="1"/>
  <c r="P1103" i="26"/>
  <c r="M1103" i="26" s="1"/>
  <c r="Q1107" i="26"/>
  <c r="N1107" i="26" s="1"/>
  <c r="P1107" i="26"/>
  <c r="M1107" i="26" s="1"/>
  <c r="Q1111" i="26"/>
  <c r="N1111" i="26" s="1"/>
  <c r="P1111" i="26"/>
  <c r="M1111" i="26" s="1"/>
  <c r="Q1115" i="26"/>
  <c r="N1115" i="26" s="1"/>
  <c r="P1115" i="26"/>
  <c r="M1115" i="26" s="1"/>
  <c r="Q1119" i="26"/>
  <c r="N1119" i="26" s="1"/>
  <c r="P1119" i="26"/>
  <c r="M1119" i="26" s="1"/>
  <c r="Q1123" i="26"/>
  <c r="N1123" i="26" s="1"/>
  <c r="P1123" i="26"/>
  <c r="M1123" i="26" s="1"/>
  <c r="Q1127" i="26"/>
  <c r="N1127" i="26" s="1"/>
  <c r="P1127" i="26"/>
  <c r="M1127" i="26" s="1"/>
  <c r="Q1131" i="26"/>
  <c r="N1131" i="26" s="1"/>
  <c r="P1131" i="26"/>
  <c r="M1131" i="26" s="1"/>
  <c r="Q1135" i="26"/>
  <c r="N1135" i="26" s="1"/>
  <c r="P1135" i="26"/>
  <c r="M1135" i="26" s="1"/>
  <c r="Q1139" i="26"/>
  <c r="N1139" i="26" s="1"/>
  <c r="P1139" i="26"/>
  <c r="M1139" i="26" s="1"/>
  <c r="Q1143" i="26"/>
  <c r="N1143" i="26" s="1"/>
  <c r="P1143" i="26"/>
  <c r="M1143" i="26" s="1"/>
  <c r="Q1147" i="26"/>
  <c r="N1147" i="26" s="1"/>
  <c r="P1147" i="26"/>
  <c r="M1147" i="26" s="1"/>
  <c r="Q1151" i="26"/>
  <c r="N1151" i="26" s="1"/>
  <c r="P1151" i="26"/>
  <c r="M1151" i="26" s="1"/>
  <c r="Q1155" i="26"/>
  <c r="N1155" i="26" s="1"/>
  <c r="P1155" i="26"/>
  <c r="M1155" i="26" s="1"/>
  <c r="Q1159" i="26"/>
  <c r="N1159" i="26" s="1"/>
  <c r="P1159" i="26"/>
  <c r="M1159" i="26" s="1"/>
  <c r="Q1163" i="26"/>
  <c r="N1163" i="26" s="1"/>
  <c r="P1163" i="26"/>
  <c r="M1163" i="26" s="1"/>
  <c r="Q1167" i="26"/>
  <c r="N1167" i="26" s="1"/>
  <c r="P1167" i="26"/>
  <c r="M1167" i="26" s="1"/>
  <c r="Q1171" i="26"/>
  <c r="N1171" i="26" s="1"/>
  <c r="P1171" i="26"/>
  <c r="M1171" i="26" s="1"/>
  <c r="Q1175" i="26"/>
  <c r="N1175" i="26" s="1"/>
  <c r="P1175" i="26"/>
  <c r="M1175" i="26" s="1"/>
  <c r="Q1179" i="26"/>
  <c r="N1179" i="26" s="1"/>
  <c r="P1179" i="26"/>
  <c r="M1179" i="26" s="1"/>
  <c r="Q1183" i="26"/>
  <c r="N1183" i="26" s="1"/>
  <c r="P1183" i="26"/>
  <c r="M1183" i="26" s="1"/>
  <c r="Q1187" i="26"/>
  <c r="N1187" i="26" s="1"/>
  <c r="P1187" i="26"/>
  <c r="M1187" i="26" s="1"/>
  <c r="Q1191" i="26"/>
  <c r="N1191" i="26" s="1"/>
  <c r="P1191" i="26"/>
  <c r="M1191" i="26" s="1"/>
  <c r="Q1195" i="26"/>
  <c r="N1195" i="26" s="1"/>
  <c r="P1195" i="26"/>
  <c r="M1195" i="26" s="1"/>
  <c r="Q1199" i="26"/>
  <c r="N1199" i="26" s="1"/>
  <c r="P1199" i="26"/>
  <c r="M1199" i="26" s="1"/>
  <c r="Q1203" i="26"/>
  <c r="N1203" i="26" s="1"/>
  <c r="P1203" i="26"/>
  <c r="M1203" i="26" s="1"/>
  <c r="Q1207" i="26"/>
  <c r="N1207" i="26" s="1"/>
  <c r="P1207" i="26"/>
  <c r="M1207" i="26" s="1"/>
  <c r="Q1211" i="26"/>
  <c r="N1211" i="26" s="1"/>
  <c r="P1211" i="26"/>
  <c r="M1211" i="26" s="1"/>
  <c r="Q1215" i="26"/>
  <c r="N1215" i="26" s="1"/>
  <c r="P1215" i="26"/>
  <c r="M1215" i="26" s="1"/>
  <c r="Q1219" i="26"/>
  <c r="N1219" i="26" s="1"/>
  <c r="P1219" i="26"/>
  <c r="M1219" i="26" s="1"/>
  <c r="Q1223" i="26"/>
  <c r="N1223" i="26" s="1"/>
  <c r="P1223" i="26"/>
  <c r="M1223" i="26" s="1"/>
  <c r="Q1227" i="26"/>
  <c r="N1227" i="26" s="1"/>
  <c r="P1227" i="26"/>
  <c r="M1227" i="26" s="1"/>
  <c r="Q1231" i="26"/>
  <c r="N1231" i="26" s="1"/>
  <c r="P1231" i="26"/>
  <c r="M1231" i="26" s="1"/>
  <c r="Q1235" i="26"/>
  <c r="N1235" i="26" s="1"/>
  <c r="P1235" i="26"/>
  <c r="M1235" i="26" s="1"/>
  <c r="Q1239" i="26"/>
  <c r="N1239" i="26" s="1"/>
  <c r="P1239" i="26"/>
  <c r="M1239" i="26" s="1"/>
  <c r="Q1243" i="26"/>
  <c r="N1243" i="26" s="1"/>
  <c r="P1243" i="26"/>
  <c r="M1243" i="26" s="1"/>
  <c r="Q1247" i="26"/>
  <c r="N1247" i="26" s="1"/>
  <c r="P1247" i="26"/>
  <c r="M1247" i="26" s="1"/>
  <c r="Q1251" i="26"/>
  <c r="N1251" i="26" s="1"/>
  <c r="P1251" i="26"/>
  <c r="M1251" i="26" s="1"/>
  <c r="Q1255" i="26"/>
  <c r="N1255" i="26" s="1"/>
  <c r="P1255" i="26"/>
  <c r="M1255" i="26" s="1"/>
  <c r="Q1259" i="26"/>
  <c r="N1259" i="26" s="1"/>
  <c r="P1259" i="26"/>
  <c r="M1259" i="26" s="1"/>
  <c r="Q1263" i="26"/>
  <c r="N1263" i="26" s="1"/>
  <c r="P1263" i="26"/>
  <c r="M1263" i="26" s="1"/>
  <c r="Q1267" i="26"/>
  <c r="N1267" i="26" s="1"/>
  <c r="P1267" i="26"/>
  <c r="M1267" i="26" s="1"/>
  <c r="Q1271" i="26"/>
  <c r="N1271" i="26" s="1"/>
  <c r="P1271" i="26"/>
  <c r="M1271" i="26" s="1"/>
  <c r="Q1275" i="26"/>
  <c r="N1275" i="26" s="1"/>
  <c r="P1275" i="26"/>
  <c r="M1275" i="26" s="1"/>
  <c r="Q1279" i="26"/>
  <c r="N1279" i="26" s="1"/>
  <c r="P1279" i="26"/>
  <c r="M1279" i="26" s="1"/>
  <c r="Q1283" i="26"/>
  <c r="N1283" i="26" s="1"/>
  <c r="P1283" i="26"/>
  <c r="M1283" i="26" s="1"/>
  <c r="Q1287" i="26"/>
  <c r="N1287" i="26" s="1"/>
  <c r="P1287" i="26"/>
  <c r="M1287" i="26" s="1"/>
  <c r="Q1291" i="26"/>
  <c r="N1291" i="26" s="1"/>
  <c r="P1291" i="26"/>
  <c r="M1291" i="26" s="1"/>
  <c r="Q1295" i="26"/>
  <c r="N1295" i="26" s="1"/>
  <c r="P1295" i="26"/>
  <c r="M1295" i="26" s="1"/>
  <c r="Q1299" i="26"/>
  <c r="N1299" i="26" s="1"/>
  <c r="P1299" i="26"/>
  <c r="M1299" i="26" s="1"/>
  <c r="Q1303" i="26"/>
  <c r="N1303" i="26" s="1"/>
  <c r="P1303" i="26"/>
  <c r="M1303" i="26" s="1"/>
  <c r="Q1307" i="26"/>
  <c r="N1307" i="26" s="1"/>
  <c r="P1307" i="26"/>
  <c r="M1307" i="26" s="1"/>
  <c r="Q1311" i="26"/>
  <c r="N1311" i="26" s="1"/>
  <c r="P1311" i="26"/>
  <c r="M1311" i="26" s="1"/>
  <c r="Q1315" i="26"/>
  <c r="N1315" i="26" s="1"/>
  <c r="P1315" i="26"/>
  <c r="M1315" i="26" s="1"/>
  <c r="Q1319" i="26"/>
  <c r="N1319" i="26" s="1"/>
  <c r="P1319" i="26"/>
  <c r="M1319" i="26" s="1"/>
  <c r="Q1323" i="26"/>
  <c r="N1323" i="26" s="1"/>
  <c r="P1323" i="26"/>
  <c r="M1323" i="26" s="1"/>
  <c r="Q1327" i="26"/>
  <c r="N1327" i="26" s="1"/>
  <c r="P1327" i="26"/>
  <c r="M1327" i="26" s="1"/>
  <c r="Q1331" i="26"/>
  <c r="N1331" i="26" s="1"/>
  <c r="P1331" i="26"/>
  <c r="M1331" i="26" s="1"/>
  <c r="Q1335" i="26"/>
  <c r="N1335" i="26" s="1"/>
  <c r="P1335" i="26"/>
  <c r="M1335" i="26" s="1"/>
  <c r="Q1339" i="26"/>
  <c r="N1339" i="26" s="1"/>
  <c r="P1339" i="26"/>
  <c r="M1339" i="26" s="1"/>
  <c r="Q1343" i="26"/>
  <c r="N1343" i="26" s="1"/>
  <c r="P1343" i="26"/>
  <c r="M1343" i="26" s="1"/>
  <c r="Q1347" i="26"/>
  <c r="N1347" i="26" s="1"/>
  <c r="P1347" i="26"/>
  <c r="M1347" i="26" s="1"/>
  <c r="Q1351" i="26"/>
  <c r="N1351" i="26" s="1"/>
  <c r="P1351" i="26"/>
  <c r="M1351" i="26" s="1"/>
  <c r="Q1355" i="26"/>
  <c r="N1355" i="26" s="1"/>
  <c r="P1355" i="26"/>
  <c r="M1355" i="26" s="1"/>
  <c r="Q1359" i="26"/>
  <c r="N1359" i="26" s="1"/>
  <c r="P1359" i="26"/>
  <c r="M1359" i="26" s="1"/>
  <c r="Q1363" i="26"/>
  <c r="N1363" i="26" s="1"/>
  <c r="P1363" i="26"/>
  <c r="M1363" i="26" s="1"/>
  <c r="Q1367" i="26"/>
  <c r="N1367" i="26" s="1"/>
  <c r="P1367" i="26"/>
  <c r="M1367" i="26" s="1"/>
  <c r="Q1371" i="26"/>
  <c r="N1371" i="26" s="1"/>
  <c r="P1371" i="26"/>
  <c r="M1371" i="26" s="1"/>
  <c r="Q1375" i="26"/>
  <c r="N1375" i="26" s="1"/>
  <c r="P1375" i="26"/>
  <c r="M1375" i="26" s="1"/>
  <c r="Q1379" i="26"/>
  <c r="N1379" i="26" s="1"/>
  <c r="P1379" i="26"/>
  <c r="M1379" i="26" s="1"/>
  <c r="Q1383" i="26"/>
  <c r="N1383" i="26" s="1"/>
  <c r="P1383" i="26"/>
  <c r="M1383" i="26" s="1"/>
  <c r="Q1387" i="26"/>
  <c r="N1387" i="26" s="1"/>
  <c r="P1387" i="26"/>
  <c r="M1387" i="26" s="1"/>
  <c r="Q1391" i="26"/>
  <c r="N1391" i="26" s="1"/>
  <c r="P1391" i="26"/>
  <c r="M1391" i="26" s="1"/>
  <c r="Q1395" i="26"/>
  <c r="N1395" i="26" s="1"/>
  <c r="P1395" i="26"/>
  <c r="M1395" i="26" s="1"/>
  <c r="Q1399" i="26"/>
  <c r="N1399" i="26" s="1"/>
  <c r="P1399" i="26"/>
  <c r="M1399" i="26" s="1"/>
  <c r="Q1403" i="26"/>
  <c r="N1403" i="26" s="1"/>
  <c r="P1403" i="26"/>
  <c r="M1403" i="26" s="1"/>
  <c r="Q1407" i="26"/>
  <c r="N1407" i="26" s="1"/>
  <c r="P1407" i="26"/>
  <c r="M1407" i="26" s="1"/>
  <c r="Q1410" i="26"/>
  <c r="N1410" i="26" s="1"/>
  <c r="P1410" i="26"/>
  <c r="M1410" i="26" s="1"/>
  <c r="Q1414" i="26"/>
  <c r="N1414" i="26" s="1"/>
  <c r="P1414" i="26"/>
  <c r="M1414" i="26" s="1"/>
  <c r="Q1418" i="26"/>
  <c r="N1418" i="26" s="1"/>
  <c r="P1418" i="26"/>
  <c r="M1418" i="26" s="1"/>
  <c r="Q1422" i="26"/>
  <c r="N1422" i="26" s="1"/>
  <c r="P1422" i="26"/>
  <c r="M1422" i="26" s="1"/>
  <c r="Q1426" i="26"/>
  <c r="N1426" i="26" s="1"/>
  <c r="P1426" i="26"/>
  <c r="M1426" i="26" s="1"/>
  <c r="Q1430" i="26"/>
  <c r="N1430" i="26" s="1"/>
  <c r="P1430" i="26"/>
  <c r="M1430" i="26" s="1"/>
  <c r="Q1434" i="26"/>
  <c r="N1434" i="26" s="1"/>
  <c r="P1434" i="26"/>
  <c r="M1434" i="26" s="1"/>
  <c r="Q1438" i="26"/>
  <c r="N1438" i="26" s="1"/>
  <c r="P1438" i="26"/>
  <c r="M1438" i="26" s="1"/>
  <c r="Q1442" i="26"/>
  <c r="N1442" i="26" s="1"/>
  <c r="P1442" i="26"/>
  <c r="M1442" i="26" s="1"/>
  <c r="Q1446" i="26"/>
  <c r="N1446" i="26" s="1"/>
  <c r="P1446" i="26"/>
  <c r="M1446" i="26" s="1"/>
  <c r="Q1450" i="26"/>
  <c r="N1450" i="26" s="1"/>
  <c r="P1450" i="26"/>
  <c r="M1450" i="26" s="1"/>
  <c r="Q1454" i="26"/>
  <c r="N1454" i="26" s="1"/>
  <c r="P1454" i="26"/>
  <c r="M1454" i="26" s="1"/>
  <c r="Q1458" i="26"/>
  <c r="N1458" i="26" s="1"/>
  <c r="P1458" i="26"/>
  <c r="M1458" i="26" s="1"/>
  <c r="Q1462" i="26"/>
  <c r="N1462" i="26" s="1"/>
  <c r="P1462" i="26"/>
  <c r="M1462" i="26" s="1"/>
  <c r="Q1466" i="26"/>
  <c r="N1466" i="26" s="1"/>
  <c r="P1466" i="26"/>
  <c r="M1466" i="26" s="1"/>
  <c r="Q1470" i="26"/>
  <c r="N1470" i="26" s="1"/>
  <c r="P1470" i="26"/>
  <c r="M1470" i="26" s="1"/>
  <c r="Q1474" i="26"/>
  <c r="N1474" i="26" s="1"/>
  <c r="P1474" i="26"/>
  <c r="M1474" i="26" s="1"/>
  <c r="Q1478" i="26"/>
  <c r="N1478" i="26" s="1"/>
  <c r="P1478" i="26"/>
  <c r="M1478" i="26" s="1"/>
  <c r="Q1482" i="26"/>
  <c r="N1482" i="26" s="1"/>
  <c r="P1482" i="26"/>
  <c r="M1482" i="26" s="1"/>
  <c r="Q1486" i="26"/>
  <c r="N1486" i="26" s="1"/>
  <c r="P1486" i="26"/>
  <c r="M1486" i="26" s="1"/>
  <c r="Q1490" i="26"/>
  <c r="N1490" i="26" s="1"/>
  <c r="P1490" i="26"/>
  <c r="M1490" i="26" s="1"/>
  <c r="Q1494" i="26"/>
  <c r="N1494" i="26" s="1"/>
  <c r="P1494" i="26"/>
  <c r="M1494" i="26" s="1"/>
  <c r="Q1498" i="26"/>
  <c r="N1498" i="26" s="1"/>
  <c r="P1498" i="26"/>
  <c r="M1498" i="26" s="1"/>
  <c r="Q1502" i="26"/>
  <c r="N1502" i="26" s="1"/>
  <c r="P1502" i="26"/>
  <c r="M1502" i="26" s="1"/>
  <c r="Q1506" i="26"/>
  <c r="N1506" i="26" s="1"/>
  <c r="P1506" i="26"/>
  <c r="M1506" i="26" s="1"/>
  <c r="Q1510" i="26"/>
  <c r="N1510" i="26" s="1"/>
  <c r="P1510" i="26"/>
  <c r="M1510" i="26" s="1"/>
  <c r="Q1514" i="26"/>
  <c r="N1514" i="26" s="1"/>
  <c r="P1514" i="26"/>
  <c r="M1514" i="26" s="1"/>
  <c r="Q1518" i="26"/>
  <c r="N1518" i="26" s="1"/>
  <c r="P1518" i="26"/>
  <c r="M1518" i="26" s="1"/>
  <c r="Q1522" i="26"/>
  <c r="N1522" i="26" s="1"/>
  <c r="P1522" i="26"/>
  <c r="M1522" i="26" s="1"/>
  <c r="Q1526" i="26"/>
  <c r="N1526" i="26" s="1"/>
  <c r="P1526" i="26"/>
  <c r="M1526" i="26" s="1"/>
  <c r="Q1530" i="26"/>
  <c r="N1530" i="26" s="1"/>
  <c r="P1530" i="26"/>
  <c r="M1530" i="26" s="1"/>
  <c r="Q1534" i="26"/>
  <c r="N1534" i="26" s="1"/>
  <c r="P1534" i="26"/>
  <c r="M1534" i="26" s="1"/>
  <c r="Q1537" i="26"/>
  <c r="N1537" i="26" s="1"/>
  <c r="P1537" i="26"/>
  <c r="M1537" i="26" s="1"/>
  <c r="Q1541" i="26"/>
  <c r="N1541" i="26" s="1"/>
  <c r="P1541" i="26"/>
  <c r="M1541" i="26" s="1"/>
  <c r="Q1545" i="26"/>
  <c r="N1545" i="26" s="1"/>
  <c r="P1545" i="26"/>
  <c r="M1545" i="26" s="1"/>
  <c r="Q1549" i="26"/>
  <c r="N1549" i="26" s="1"/>
  <c r="P1549" i="26"/>
  <c r="M1549" i="26" s="1"/>
  <c r="Q1553" i="26"/>
  <c r="N1553" i="26" s="1"/>
  <c r="P1553" i="26"/>
  <c r="M1553" i="26" s="1"/>
  <c r="Q1557" i="26"/>
  <c r="N1557" i="26" s="1"/>
  <c r="P1557" i="26"/>
  <c r="M1557" i="26" s="1"/>
  <c r="Q1561" i="26"/>
  <c r="N1561" i="26" s="1"/>
  <c r="P1561" i="26"/>
  <c r="M1561" i="26" s="1"/>
  <c r="Q1565" i="26"/>
  <c r="N1565" i="26" s="1"/>
  <c r="P1565" i="26"/>
  <c r="M1565" i="26" s="1"/>
  <c r="Q1569" i="26"/>
  <c r="N1569" i="26" s="1"/>
  <c r="P1569" i="26"/>
  <c r="M1569" i="26" s="1"/>
  <c r="Q1573" i="26"/>
  <c r="N1573" i="26" s="1"/>
  <c r="P1573" i="26"/>
  <c r="M1573" i="26" s="1"/>
  <c r="Q1577" i="26"/>
  <c r="N1577" i="26" s="1"/>
  <c r="P1577" i="26"/>
  <c r="M1577" i="26" s="1"/>
  <c r="Q1581" i="26"/>
  <c r="N1581" i="26" s="1"/>
  <c r="P1581" i="26"/>
  <c r="M1581" i="26" s="1"/>
  <c r="Q1585" i="26"/>
  <c r="N1585" i="26" s="1"/>
  <c r="P1585" i="26"/>
  <c r="M1585" i="26" s="1"/>
  <c r="Q1589" i="26"/>
  <c r="N1589" i="26" s="1"/>
  <c r="P1589" i="26"/>
  <c r="M1589" i="26" s="1"/>
  <c r="Q1593" i="26"/>
  <c r="N1593" i="26" s="1"/>
  <c r="P1593" i="26"/>
  <c r="M1593" i="26" s="1"/>
  <c r="Q1597" i="26"/>
  <c r="N1597" i="26" s="1"/>
  <c r="P1597" i="26"/>
  <c r="M1597" i="26" s="1"/>
  <c r="Q1601" i="26"/>
  <c r="N1601" i="26" s="1"/>
  <c r="P1601" i="26"/>
  <c r="M1601" i="26" s="1"/>
  <c r="Q1605" i="26"/>
  <c r="N1605" i="26" s="1"/>
  <c r="P1605" i="26"/>
  <c r="M1605" i="26" s="1"/>
  <c r="Q1609" i="26"/>
  <c r="N1609" i="26" s="1"/>
  <c r="P1609" i="26"/>
  <c r="M1609" i="26" s="1"/>
  <c r="Q1613" i="26"/>
  <c r="N1613" i="26" s="1"/>
  <c r="P1613" i="26"/>
  <c r="M1613" i="26" s="1"/>
  <c r="Q1617" i="26"/>
  <c r="N1617" i="26" s="1"/>
  <c r="P1617" i="26"/>
  <c r="M1617" i="26" s="1"/>
  <c r="Q1621" i="26"/>
  <c r="N1621" i="26" s="1"/>
  <c r="P1621" i="26"/>
  <c r="M1621" i="26" s="1"/>
  <c r="Q1625" i="26"/>
  <c r="N1625" i="26" s="1"/>
  <c r="P1625" i="26"/>
  <c r="M1625" i="26" s="1"/>
  <c r="Q1629" i="26"/>
  <c r="N1629" i="26" s="1"/>
  <c r="P1629" i="26"/>
  <c r="M1629" i="26" s="1"/>
  <c r="Q1633" i="26"/>
  <c r="N1633" i="26" s="1"/>
  <c r="P1633" i="26"/>
  <c r="M1633" i="26" s="1"/>
  <c r="Q1637" i="26"/>
  <c r="N1637" i="26" s="1"/>
  <c r="P1637" i="26"/>
  <c r="M1637" i="26" s="1"/>
  <c r="Q1641" i="26"/>
  <c r="N1641" i="26" s="1"/>
  <c r="P1641" i="26"/>
  <c r="M1641" i="26" s="1"/>
  <c r="Q1645" i="26"/>
  <c r="N1645" i="26" s="1"/>
  <c r="P1645" i="26"/>
  <c r="M1645" i="26" s="1"/>
  <c r="Q1649" i="26"/>
  <c r="N1649" i="26" s="1"/>
  <c r="P1649" i="26"/>
  <c r="M1649" i="26" s="1"/>
  <c r="Q1653" i="26"/>
  <c r="N1653" i="26" s="1"/>
  <c r="P1653" i="26"/>
  <c r="M1653" i="26" s="1"/>
  <c r="Q1657" i="26"/>
  <c r="N1657" i="26" s="1"/>
  <c r="P1657" i="26"/>
  <c r="M1657" i="26" s="1"/>
  <c r="Q1661" i="26"/>
  <c r="N1661" i="26" s="1"/>
  <c r="P1661" i="26"/>
  <c r="M1661" i="26" s="1"/>
  <c r="Q1665" i="26"/>
  <c r="N1665" i="26" s="1"/>
  <c r="P1665" i="26"/>
  <c r="M1665" i="26" s="1"/>
  <c r="Q1669" i="26"/>
  <c r="N1669" i="26" s="1"/>
  <c r="P1669" i="26"/>
  <c r="M1669" i="26" s="1"/>
  <c r="Q1673" i="26"/>
  <c r="N1673" i="26" s="1"/>
  <c r="P1673" i="26"/>
  <c r="M1673" i="26" s="1"/>
  <c r="Q1677" i="26"/>
  <c r="N1677" i="26" s="1"/>
  <c r="P1677" i="26"/>
  <c r="M1677" i="26" s="1"/>
  <c r="Q1681" i="26"/>
  <c r="N1681" i="26" s="1"/>
  <c r="P1681" i="26"/>
  <c r="M1681" i="26" s="1"/>
  <c r="Q1685" i="26"/>
  <c r="N1685" i="26" s="1"/>
  <c r="P1685" i="26"/>
  <c r="M1685" i="26" s="1"/>
  <c r="Q1689" i="26"/>
  <c r="N1689" i="26" s="1"/>
  <c r="P1689" i="26"/>
  <c r="M1689" i="26" s="1"/>
  <c r="Q1693" i="26"/>
  <c r="N1693" i="26" s="1"/>
  <c r="P1693" i="26"/>
  <c r="M1693" i="26" s="1"/>
  <c r="Q1697" i="26"/>
  <c r="N1697" i="26" s="1"/>
  <c r="P1697" i="26"/>
  <c r="M1697" i="26" s="1"/>
  <c r="Q1701" i="26"/>
  <c r="N1701" i="26" s="1"/>
  <c r="P1701" i="26"/>
  <c r="M1701" i="26" s="1"/>
  <c r="Q1705" i="26"/>
  <c r="N1705" i="26" s="1"/>
  <c r="P1705" i="26"/>
  <c r="M1705" i="26" s="1"/>
  <c r="Q1709" i="26"/>
  <c r="N1709" i="26" s="1"/>
  <c r="P1709" i="26"/>
  <c r="M1709" i="26" s="1"/>
  <c r="Q1713" i="26"/>
  <c r="N1713" i="26" s="1"/>
  <c r="P1713" i="26"/>
  <c r="M1713" i="26" s="1"/>
  <c r="Q1717" i="26"/>
  <c r="N1717" i="26" s="1"/>
  <c r="P1717" i="26"/>
  <c r="M1717" i="26" s="1"/>
  <c r="Q1721" i="26"/>
  <c r="N1721" i="26" s="1"/>
  <c r="P1721" i="26"/>
  <c r="M1721" i="26" s="1"/>
  <c r="Q1725" i="26"/>
  <c r="N1725" i="26" s="1"/>
  <c r="P1725" i="26"/>
  <c r="M1725" i="26" s="1"/>
  <c r="Q1729" i="26"/>
  <c r="N1729" i="26" s="1"/>
  <c r="P1729" i="26"/>
  <c r="M1729" i="26" s="1"/>
  <c r="Q1733" i="26"/>
  <c r="N1733" i="26" s="1"/>
  <c r="P1733" i="26"/>
  <c r="M1733" i="26" s="1"/>
  <c r="Q1737" i="26"/>
  <c r="N1737" i="26" s="1"/>
  <c r="P1737" i="26"/>
  <c r="M1737" i="26" s="1"/>
  <c r="Q1741" i="26"/>
  <c r="N1741" i="26" s="1"/>
  <c r="P1741" i="26"/>
  <c r="M1741" i="26" s="1"/>
  <c r="Q1745" i="26"/>
  <c r="N1745" i="26" s="1"/>
  <c r="P1745" i="26"/>
  <c r="M1745" i="26" s="1"/>
  <c r="Q1749" i="26"/>
  <c r="N1749" i="26" s="1"/>
  <c r="P1749" i="26"/>
  <c r="M1749" i="26" s="1"/>
  <c r="Q1753" i="26"/>
  <c r="N1753" i="26" s="1"/>
  <c r="P1753" i="26"/>
  <c r="M1753" i="26" s="1"/>
  <c r="Q1757" i="26"/>
  <c r="N1757" i="26" s="1"/>
  <c r="P1757" i="26"/>
  <c r="M1757" i="26" s="1"/>
  <c r="Q1761" i="26"/>
  <c r="N1761" i="26" s="1"/>
  <c r="P1761" i="26"/>
  <c r="M1761" i="26" s="1"/>
  <c r="Q1765" i="26"/>
  <c r="N1765" i="26" s="1"/>
  <c r="P1765" i="26"/>
  <c r="M1765" i="26" s="1"/>
  <c r="Q1769" i="26"/>
  <c r="N1769" i="26" s="1"/>
  <c r="P1769" i="26"/>
  <c r="M1769" i="26" s="1"/>
  <c r="Q1773" i="26"/>
  <c r="N1773" i="26" s="1"/>
  <c r="P1773" i="26"/>
  <c r="M1773" i="26" s="1"/>
  <c r="Q1777" i="26"/>
  <c r="N1777" i="26" s="1"/>
  <c r="P1777" i="26"/>
  <c r="M1777" i="26" s="1"/>
  <c r="Q1781" i="26"/>
  <c r="N1781" i="26" s="1"/>
  <c r="P1781" i="26"/>
  <c r="M1781" i="26" s="1"/>
  <c r="Q1785" i="26"/>
  <c r="N1785" i="26" s="1"/>
  <c r="P1785" i="26"/>
  <c r="M1785" i="26" s="1"/>
  <c r="Q1789" i="26"/>
  <c r="N1789" i="26" s="1"/>
  <c r="P1789" i="26"/>
  <c r="M1789" i="26" s="1"/>
  <c r="Q1793" i="26"/>
  <c r="N1793" i="26" s="1"/>
  <c r="P1793" i="26"/>
  <c r="M1793" i="26" s="1"/>
  <c r="Q1797" i="26"/>
  <c r="N1797" i="26" s="1"/>
  <c r="P1797" i="26"/>
  <c r="M1797" i="26" s="1"/>
  <c r="Q1801" i="26"/>
  <c r="N1801" i="26" s="1"/>
  <c r="P1801" i="26"/>
  <c r="M1801" i="26" s="1"/>
  <c r="Q1805" i="26"/>
  <c r="N1805" i="26" s="1"/>
  <c r="P1805" i="26"/>
  <c r="M1805" i="26" s="1"/>
  <c r="Q1809" i="26"/>
  <c r="N1809" i="26" s="1"/>
  <c r="P1809" i="26"/>
  <c r="M1809" i="26" s="1"/>
  <c r="P1813" i="26"/>
  <c r="M1813" i="26" s="1"/>
  <c r="Q1813" i="26"/>
  <c r="N1813" i="26" s="1"/>
  <c r="Q1817" i="26"/>
  <c r="N1817" i="26" s="1"/>
  <c r="P1817" i="26"/>
  <c r="M1817" i="26" s="1"/>
  <c r="Q1821" i="26"/>
  <c r="N1821" i="26" s="1"/>
  <c r="P1821" i="26"/>
  <c r="M1821" i="26" s="1"/>
  <c r="Q1825" i="26"/>
  <c r="N1825" i="26" s="1"/>
  <c r="P1825" i="26"/>
  <c r="M1825" i="26" s="1"/>
  <c r="P1829" i="26"/>
  <c r="M1829" i="26" s="1"/>
  <c r="Q1829" i="26"/>
  <c r="N1829" i="26" s="1"/>
  <c r="Q1833" i="26"/>
  <c r="N1833" i="26" s="1"/>
  <c r="P1833" i="26"/>
  <c r="M1833" i="26" s="1"/>
  <c r="Q1837" i="26"/>
  <c r="N1837" i="26" s="1"/>
  <c r="P1837" i="26"/>
  <c r="M1837" i="26" s="1"/>
  <c r="Q1841" i="26"/>
  <c r="N1841" i="26" s="1"/>
  <c r="P1841" i="26"/>
  <c r="M1841" i="26" s="1"/>
  <c r="Q1845" i="26"/>
  <c r="N1845" i="26" s="1"/>
  <c r="P1845" i="26"/>
  <c r="M1845" i="26" s="1"/>
  <c r="Q1849" i="26"/>
  <c r="N1849" i="26" s="1"/>
  <c r="P1849" i="26"/>
  <c r="M1849" i="26" s="1"/>
  <c r="Q1853" i="26"/>
  <c r="N1853" i="26" s="1"/>
  <c r="P1853" i="26"/>
  <c r="M1853" i="26" s="1"/>
  <c r="Q1857" i="26"/>
  <c r="N1857" i="26" s="1"/>
  <c r="P1857" i="26"/>
  <c r="M1857" i="26" s="1"/>
  <c r="Q1861" i="26"/>
  <c r="N1861" i="26" s="1"/>
  <c r="P1861" i="26"/>
  <c r="M1861" i="26" s="1"/>
  <c r="Q1865" i="26"/>
  <c r="N1865" i="26" s="1"/>
  <c r="P1865" i="26"/>
  <c r="M1865" i="26" s="1"/>
  <c r="Q1869" i="26"/>
  <c r="N1869" i="26" s="1"/>
  <c r="P1869" i="26"/>
  <c r="M1869" i="26" s="1"/>
  <c r="Q1873" i="26"/>
  <c r="N1873" i="26" s="1"/>
  <c r="P1873" i="26"/>
  <c r="M1873" i="26" s="1"/>
  <c r="P1877" i="26"/>
  <c r="M1877" i="26" s="1"/>
  <c r="Q1877" i="26"/>
  <c r="N1877" i="26" s="1"/>
  <c r="Q1881" i="26"/>
  <c r="N1881" i="26" s="1"/>
  <c r="P1881" i="26"/>
  <c r="M1881" i="26" s="1"/>
  <c r="Q1885" i="26"/>
  <c r="N1885" i="26" s="1"/>
  <c r="P1885" i="26"/>
  <c r="M1885" i="26" s="1"/>
  <c r="Q1889" i="26"/>
  <c r="N1889" i="26" s="1"/>
  <c r="P1889" i="26"/>
  <c r="M1889" i="26" s="1"/>
  <c r="P1893" i="26"/>
  <c r="M1893" i="26" s="1"/>
  <c r="Q1893" i="26"/>
  <c r="N1893" i="26" s="1"/>
  <c r="Q1897" i="26"/>
  <c r="N1897" i="26" s="1"/>
  <c r="P1897" i="26"/>
  <c r="M1897" i="26" s="1"/>
  <c r="Q1901" i="26"/>
  <c r="N1901" i="26" s="1"/>
  <c r="P1901" i="26"/>
  <c r="M1901" i="26" s="1"/>
  <c r="Q1905" i="26"/>
  <c r="N1905" i="26" s="1"/>
  <c r="P1905" i="26"/>
  <c r="M1905" i="26" s="1"/>
  <c r="Q1909" i="26"/>
  <c r="N1909" i="26" s="1"/>
  <c r="P1909" i="26"/>
  <c r="M1909" i="26" s="1"/>
  <c r="Q1913" i="26"/>
  <c r="N1913" i="26" s="1"/>
  <c r="P1913" i="26"/>
  <c r="M1913" i="26" s="1"/>
  <c r="Q1917" i="26"/>
  <c r="N1917" i="26" s="1"/>
  <c r="P1917" i="26"/>
  <c r="M1917" i="26" s="1"/>
  <c r="Q1921" i="26"/>
  <c r="N1921" i="26" s="1"/>
  <c r="P1921" i="26"/>
  <c r="M1921" i="26" s="1"/>
  <c r="Q1925" i="26"/>
  <c r="N1925" i="26" s="1"/>
  <c r="P1925" i="26"/>
  <c r="M1925" i="26" s="1"/>
  <c r="Q1929" i="26"/>
  <c r="N1929" i="26" s="1"/>
  <c r="P1929" i="26"/>
  <c r="M1929" i="26" s="1"/>
  <c r="Q1933" i="26"/>
  <c r="N1933" i="26" s="1"/>
  <c r="P1933" i="26"/>
  <c r="M1933" i="26" s="1"/>
  <c r="Q1937" i="26"/>
  <c r="N1937" i="26" s="1"/>
  <c r="P1937" i="26"/>
  <c r="M1937" i="26" s="1"/>
  <c r="P1941" i="26"/>
  <c r="M1941" i="26" s="1"/>
  <c r="Q1941" i="26"/>
  <c r="N1941" i="26" s="1"/>
  <c r="Q1945" i="26"/>
  <c r="N1945" i="26" s="1"/>
  <c r="P1945" i="26"/>
  <c r="M1945" i="26" s="1"/>
  <c r="Q1949" i="26"/>
  <c r="N1949" i="26" s="1"/>
  <c r="P1949" i="26"/>
  <c r="M1949" i="26" s="1"/>
  <c r="Q1953" i="26"/>
  <c r="N1953" i="26" s="1"/>
  <c r="P1953" i="26"/>
  <c r="M1953" i="26" s="1"/>
  <c r="P1957" i="26"/>
  <c r="M1957" i="26" s="1"/>
  <c r="Q1957" i="26"/>
  <c r="N1957" i="26" s="1"/>
  <c r="Q1961" i="26"/>
  <c r="N1961" i="26" s="1"/>
  <c r="P1961" i="26"/>
  <c r="M1961" i="26" s="1"/>
  <c r="Q1965" i="26"/>
  <c r="N1965" i="26" s="1"/>
  <c r="P1965" i="26"/>
  <c r="M1965" i="26" s="1"/>
  <c r="Q1969" i="26"/>
  <c r="N1969" i="26" s="1"/>
  <c r="P1969" i="26"/>
  <c r="M1969" i="26" s="1"/>
  <c r="Q1973" i="26"/>
  <c r="N1973" i="26" s="1"/>
  <c r="P1973" i="26"/>
  <c r="M1973" i="26" s="1"/>
  <c r="Q1980" i="26"/>
  <c r="N1980" i="26" s="1"/>
  <c r="P1980" i="26"/>
  <c r="M1980" i="26" s="1"/>
  <c r="Q1984" i="26"/>
  <c r="N1984" i="26" s="1"/>
  <c r="P1984" i="26"/>
  <c r="M1984" i="26" s="1"/>
  <c r="Q1988" i="26"/>
  <c r="N1988" i="26" s="1"/>
  <c r="P1988" i="26"/>
  <c r="M1988" i="26" s="1"/>
  <c r="Q1992" i="26"/>
  <c r="N1992" i="26" s="1"/>
  <c r="P1992" i="26"/>
  <c r="M1992" i="26" s="1"/>
  <c r="Q1996" i="26"/>
  <c r="N1996" i="26" s="1"/>
  <c r="P1996" i="26"/>
  <c r="M1996" i="26" s="1"/>
  <c r="Q2000" i="26"/>
  <c r="N2000" i="26" s="1"/>
  <c r="P2000" i="26"/>
  <c r="M2000" i="26" s="1"/>
  <c r="Q2004" i="26"/>
  <c r="N2004" i="26" s="1"/>
  <c r="P2004" i="26"/>
  <c r="M2004" i="26" s="1"/>
  <c r="I227" i="5"/>
  <c r="I696" i="5"/>
  <c r="I80" i="6"/>
  <c r="I100" i="6"/>
  <c r="I141" i="6"/>
  <c r="I60" i="6"/>
  <c r="I76" i="6"/>
  <c r="I88" i="6"/>
  <c r="I108" i="6"/>
  <c r="I181" i="6"/>
  <c r="I292" i="6"/>
  <c r="I300" i="6"/>
  <c r="I344" i="6"/>
  <c r="I345" i="6"/>
  <c r="I347" i="6"/>
  <c r="I361" i="6"/>
  <c r="I363" i="6"/>
  <c r="I364" i="6"/>
  <c r="I365" i="6"/>
  <c r="I386" i="6"/>
  <c r="I396" i="6"/>
  <c r="I412" i="6"/>
  <c r="I425" i="6"/>
  <c r="I433" i="6"/>
  <c r="I517" i="6"/>
  <c r="I526" i="6"/>
  <c r="I528" i="6"/>
  <c r="I530" i="6"/>
  <c r="I532" i="6"/>
  <c r="I533" i="6"/>
  <c r="I534" i="6"/>
  <c r="I545" i="6"/>
  <c r="I549" i="6"/>
  <c r="I551" i="6"/>
  <c r="I554" i="6"/>
  <c r="I556" i="6"/>
  <c r="I574" i="6"/>
  <c r="I576" i="6"/>
  <c r="I580" i="6"/>
  <c r="I601" i="6"/>
  <c r="I642" i="6"/>
  <c r="I677" i="6"/>
  <c r="I679" i="6"/>
  <c r="I691" i="6"/>
  <c r="I711" i="6"/>
  <c r="I769" i="6"/>
  <c r="I772" i="6"/>
  <c r="I808" i="6"/>
  <c r="I822" i="6"/>
  <c r="I850" i="6"/>
  <c r="I878" i="6"/>
  <c r="I1000" i="6"/>
  <c r="I1003" i="6"/>
  <c r="I1007" i="6"/>
  <c r="I39" i="6"/>
  <c r="I43" i="6"/>
  <c r="I63" i="6"/>
  <c r="I75" i="6"/>
  <c r="I87" i="6"/>
  <c r="I95" i="6"/>
  <c r="I130" i="6"/>
  <c r="I136" i="6"/>
  <c r="I139" i="6"/>
  <c r="I243" i="6"/>
  <c r="I255" i="6"/>
  <c r="I259" i="6"/>
  <c r="I261" i="6"/>
  <c r="I273" i="6"/>
  <c r="I278" i="6"/>
  <c r="I279" i="6"/>
  <c r="I281" i="6"/>
  <c r="I481" i="6"/>
  <c r="I641" i="6"/>
  <c r="I665" i="6"/>
  <c r="I687" i="6"/>
  <c r="I718" i="6"/>
  <c r="I719" i="6"/>
  <c r="I730" i="6"/>
  <c r="I732" i="6"/>
  <c r="I784" i="6"/>
  <c r="I785" i="6"/>
  <c r="I835" i="6"/>
  <c r="I836" i="6"/>
  <c r="I838" i="6"/>
  <c r="I856" i="6"/>
  <c r="I858" i="6"/>
  <c r="I864" i="6"/>
  <c r="I865" i="6"/>
  <c r="I868" i="6"/>
  <c r="I870" i="6"/>
  <c r="I876" i="6"/>
  <c r="I885" i="6"/>
  <c r="I912" i="6"/>
  <c r="I971" i="6"/>
  <c r="I996" i="6"/>
  <c r="I62" i="6"/>
  <c r="I78" i="6"/>
  <c r="I90" i="6"/>
  <c r="I124" i="6"/>
  <c r="I562" i="6"/>
  <c r="I566" i="6"/>
  <c r="I570" i="6"/>
  <c r="I646" i="6"/>
  <c r="I650" i="6"/>
  <c r="I651" i="6"/>
  <c r="I653" i="6"/>
  <c r="I695" i="6"/>
  <c r="I816" i="6"/>
  <c r="I832" i="6"/>
  <c r="I844" i="6"/>
  <c r="I846" i="6"/>
  <c r="I852" i="6"/>
  <c r="I890" i="6"/>
  <c r="I892" i="6"/>
  <c r="I905" i="6"/>
  <c r="I991" i="6"/>
  <c r="I289" i="6"/>
  <c r="I480" i="6"/>
  <c r="I606" i="6"/>
  <c r="I609" i="6"/>
  <c r="I615" i="6"/>
  <c r="I644" i="6"/>
  <c r="I694" i="6"/>
  <c r="I707" i="6"/>
  <c r="I753" i="6"/>
  <c r="I754" i="6"/>
  <c r="I815" i="6"/>
  <c r="I967" i="6"/>
  <c r="I993" i="6"/>
  <c r="I77" i="6"/>
  <c r="I109" i="6"/>
  <c r="I110" i="6"/>
  <c r="I111" i="6"/>
  <c r="I116" i="6"/>
  <c r="I142" i="6"/>
  <c r="I143" i="6"/>
  <c r="I171" i="6"/>
  <c r="I234" i="6"/>
  <c r="I235" i="6"/>
  <c r="I588" i="6"/>
  <c r="I590" i="6"/>
  <c r="I680" i="6"/>
  <c r="I683" i="6"/>
  <c r="I703" i="6"/>
  <c r="I727" i="6"/>
  <c r="I749" i="6"/>
  <c r="I750" i="6"/>
  <c r="I773" i="6"/>
  <c r="I791" i="6"/>
  <c r="I792" i="6"/>
  <c r="I861" i="6"/>
  <c r="I879" i="6"/>
  <c r="I899" i="6"/>
  <c r="I900" i="6"/>
  <c r="I901" i="6"/>
  <c r="I903" i="6"/>
  <c r="I917" i="6"/>
  <c r="I918" i="6"/>
  <c r="I919" i="6"/>
  <c r="I989" i="6"/>
  <c r="I329" i="6"/>
  <c r="I331" i="6"/>
  <c r="I332" i="6"/>
  <c r="I333" i="6"/>
  <c r="I353" i="6"/>
  <c r="I379" i="6"/>
  <c r="I404" i="6"/>
  <c r="I408" i="6"/>
  <c r="I417" i="6"/>
  <c r="I430" i="6"/>
  <c r="I442" i="6"/>
  <c r="I443" i="6"/>
  <c r="I452" i="6"/>
  <c r="I453" i="6"/>
  <c r="I454" i="6"/>
  <c r="I456" i="6"/>
  <c r="I457" i="6"/>
  <c r="I461" i="6"/>
  <c r="I469" i="6"/>
  <c r="I493" i="6"/>
  <c r="I497" i="6"/>
  <c r="I503" i="6"/>
  <c r="I542" i="6"/>
  <c r="I548" i="6"/>
  <c r="I550" i="6"/>
  <c r="I552" i="6"/>
  <c r="I557" i="6"/>
  <c r="I575" i="6"/>
  <c r="I577" i="6"/>
  <c r="I603" i="6"/>
  <c r="I678" i="6"/>
  <c r="I689" i="6"/>
  <c r="I700" i="6"/>
  <c r="I709" i="6"/>
  <c r="I748" i="6"/>
  <c r="I877" i="6"/>
  <c r="I915" i="6"/>
  <c r="I916" i="6"/>
  <c r="I987" i="6"/>
  <c r="I998" i="6"/>
  <c r="I1001" i="6"/>
  <c r="I1004" i="6"/>
  <c r="Q10" i="26"/>
  <c r="N10" i="26" s="1"/>
  <c r="P10" i="26"/>
  <c r="M10" i="26" s="1"/>
  <c r="Q7" i="26"/>
  <c r="N7" i="26" s="1"/>
  <c r="P7" i="26"/>
  <c r="M7" i="26" s="1"/>
  <c r="Q11" i="26"/>
  <c r="N11" i="26" s="1"/>
  <c r="P11" i="26"/>
  <c r="M11" i="26" s="1"/>
  <c r="P8" i="26"/>
  <c r="M8" i="26" s="1"/>
  <c r="Q8" i="26"/>
  <c r="N8" i="26" s="1"/>
  <c r="P9" i="26"/>
  <c r="M9" i="26" s="1"/>
  <c r="Q9" i="26"/>
  <c r="N9" i="26" s="1"/>
  <c r="P13" i="26"/>
  <c r="M13" i="26" s="1"/>
  <c r="Q13" i="26"/>
  <c r="F290" i="5"/>
  <c r="L290" i="6"/>
  <c r="G290" i="5"/>
  <c r="F289" i="5"/>
  <c r="H289" i="5" s="1"/>
  <c r="L289" i="6"/>
  <c r="L286" i="6"/>
  <c r="F286" i="5"/>
  <c r="I528" i="5"/>
  <c r="F287" i="5"/>
  <c r="L287" i="6"/>
  <c r="L916" i="6"/>
  <c r="F916" i="5"/>
  <c r="F480" i="5"/>
  <c r="L480" i="6"/>
  <c r="L288" i="6"/>
  <c r="F288" i="5"/>
  <c r="F930" i="5"/>
  <c r="L930" i="6"/>
  <c r="I927" i="5"/>
  <c r="I496" i="5"/>
  <c r="F713" i="5"/>
  <c r="F729" i="5"/>
  <c r="I729" i="5" s="1"/>
  <c r="F745" i="5"/>
  <c r="F919" i="5"/>
  <c r="F790" i="5"/>
  <c r="I790" i="5" s="1"/>
  <c r="F848" i="5"/>
  <c r="G480" i="5"/>
  <c r="I898" i="5"/>
  <c r="G930" i="5"/>
  <c r="I930" i="5" s="1"/>
  <c r="I787" i="5"/>
  <c r="I727" i="5"/>
  <c r="I759" i="5"/>
  <c r="I131" i="5"/>
  <c r="L795" i="6"/>
  <c r="L816" i="6"/>
  <c r="L951" i="6"/>
  <c r="F951" i="5"/>
  <c r="L221" i="6"/>
  <c r="F221" i="5"/>
  <c r="F219" i="5"/>
  <c r="L219" i="6"/>
  <c r="L876" i="6"/>
  <c r="F876" i="5"/>
  <c r="F479" i="5"/>
  <c r="L479" i="6"/>
  <c r="L477" i="6"/>
  <c r="F477" i="5"/>
  <c r="L481" i="6"/>
  <c r="F481" i="5"/>
  <c r="L235" i="6"/>
  <c r="F235" i="5"/>
  <c r="F935" i="5"/>
  <c r="L935" i="6"/>
  <c r="F237" i="5"/>
  <c r="H237" i="5" s="1"/>
  <c r="L237" i="6"/>
  <c r="F884" i="5"/>
  <c r="L884" i="6"/>
  <c r="F889" i="5"/>
  <c r="I889" i="5" s="1"/>
  <c r="L889" i="6"/>
  <c r="F943" i="5"/>
  <c r="I943" i="5" s="1"/>
  <c r="L943" i="6"/>
  <c r="G943" i="5"/>
  <c r="G889" i="5"/>
  <c r="I175" i="5"/>
  <c r="G479" i="5"/>
  <c r="G481" i="5"/>
  <c r="F573" i="5"/>
  <c r="P12" i="26"/>
  <c r="M12" i="26" s="1"/>
  <c r="Q12" i="26"/>
  <c r="N12" i="26" s="1"/>
  <c r="F14" i="6"/>
  <c r="I541" i="5"/>
  <c r="I975" i="5"/>
  <c r="I355" i="5"/>
  <c r="I375" i="5"/>
  <c r="I431" i="5"/>
  <c r="I447" i="5"/>
  <c r="I463" i="5"/>
  <c r="I495" i="5"/>
  <c r="I511" i="5"/>
  <c r="I527" i="5"/>
  <c r="I543" i="5"/>
  <c r="I706" i="5"/>
  <c r="I786" i="5"/>
  <c r="I802" i="5"/>
  <c r="I818" i="5"/>
  <c r="I882" i="5"/>
  <c r="I914" i="5"/>
  <c r="I946" i="5"/>
  <c r="I962" i="5"/>
  <c r="I978" i="5"/>
  <c r="I493" i="5"/>
  <c r="I557" i="5"/>
  <c r="I799" i="5"/>
  <c r="I132" i="5"/>
  <c r="I228" i="5"/>
  <c r="I560" i="5"/>
  <c r="I628" i="5"/>
  <c r="I401" i="5"/>
  <c r="I497" i="5"/>
  <c r="I513" i="5"/>
  <c r="I674" i="5"/>
  <c r="I690" i="5"/>
  <c r="I755" i="5"/>
  <c r="I517" i="5"/>
  <c r="I331" i="5"/>
  <c r="I345" i="5"/>
  <c r="E456" i="6"/>
  <c r="F456" i="6" s="1"/>
  <c r="E761" i="6"/>
  <c r="F761" i="6" s="1"/>
  <c r="L78" i="6"/>
  <c r="F49" i="5"/>
  <c r="J50" i="7"/>
  <c r="M261" i="26"/>
  <c r="M217" i="26"/>
  <c r="M110" i="26"/>
  <c r="M54" i="26"/>
  <c r="M266" i="26"/>
  <c r="M481" i="26"/>
  <c r="M325" i="26"/>
  <c r="M229" i="26"/>
  <c r="M174" i="26"/>
  <c r="M70" i="26"/>
  <c r="M493" i="26"/>
  <c r="H62" i="6"/>
  <c r="M62" i="6" s="1"/>
  <c r="I202" i="6"/>
  <c r="R202" i="6"/>
  <c r="G202" i="6"/>
  <c r="I207" i="6"/>
  <c r="G207" i="6"/>
  <c r="R209" i="6"/>
  <c r="G209" i="6"/>
  <c r="I211" i="6"/>
  <c r="H211" i="6"/>
  <c r="M211" i="6" s="1"/>
  <c r="G211" i="6"/>
  <c r="R211" i="6"/>
  <c r="I213" i="6"/>
  <c r="R213" i="6"/>
  <c r="R215" i="6"/>
  <c r="G215" i="6"/>
  <c r="H216" i="6"/>
  <c r="M216" i="6" s="1"/>
  <c r="G216" i="6"/>
  <c r="R221" i="6"/>
  <c r="G221" i="6"/>
  <c r="R9" i="6"/>
  <c r="H9" i="6"/>
  <c r="M9" i="6" s="1"/>
  <c r="H10" i="6"/>
  <c r="M10" i="6" s="1"/>
  <c r="R10" i="6"/>
  <c r="G10" i="6"/>
  <c r="H26" i="6"/>
  <c r="M26" i="6" s="1"/>
  <c r="G26" i="6"/>
  <c r="H74" i="6"/>
  <c r="M74" i="6" s="1"/>
  <c r="G74" i="6"/>
  <c r="G82" i="6"/>
  <c r="H82" i="6"/>
  <c r="M82" i="6" s="1"/>
  <c r="H86" i="6"/>
  <c r="M86" i="6" s="1"/>
  <c r="G86" i="6"/>
  <c r="I98" i="6"/>
  <c r="G98" i="6"/>
  <c r="I102" i="6"/>
  <c r="H102" i="6"/>
  <c r="M102" i="6" s="1"/>
  <c r="H106" i="6"/>
  <c r="M106" i="6" s="1"/>
  <c r="G106" i="6"/>
  <c r="R145" i="6"/>
  <c r="G145" i="6"/>
  <c r="G148" i="6"/>
  <c r="H148" i="6"/>
  <c r="M148" i="6" s="1"/>
  <c r="H149" i="6"/>
  <c r="M149" i="6" s="1"/>
  <c r="G149" i="6"/>
  <c r="R195" i="6"/>
  <c r="G195" i="6"/>
  <c r="R417" i="6"/>
  <c r="H258" i="6"/>
  <c r="M258" i="6" s="1"/>
  <c r="H243" i="6"/>
  <c r="M243" i="6" s="1"/>
  <c r="H292" i="6"/>
  <c r="M292" i="6" s="1"/>
  <c r="G262" i="6"/>
  <c r="G251" i="6"/>
  <c r="G235" i="6"/>
  <c r="G171" i="6"/>
  <c r="G289" i="6"/>
  <c r="G284" i="6"/>
  <c r="G272" i="6"/>
  <c r="G253" i="6"/>
  <c r="G248" i="6"/>
  <c r="G243" i="6"/>
  <c r="G230" i="6"/>
  <c r="G187" i="6"/>
  <c r="G454" i="6"/>
  <c r="H484" i="6"/>
  <c r="M484" i="6" s="1"/>
  <c r="H278" i="6"/>
  <c r="M278" i="6" s="1"/>
  <c r="G504" i="6"/>
  <c r="G448" i="6"/>
  <c r="G440" i="6"/>
  <c r="H519" i="6"/>
  <c r="M519" i="6" s="1"/>
  <c r="G450" i="6"/>
  <c r="G325" i="6"/>
  <c r="H332" i="6"/>
  <c r="M332" i="6" s="1"/>
  <c r="G526" i="6"/>
  <c r="R457" i="6"/>
  <c r="G430" i="6"/>
  <c r="G296" i="6"/>
  <c r="R231" i="6"/>
  <c r="R425" i="6"/>
  <c r="R273" i="6"/>
  <c r="H469" i="6"/>
  <c r="M469" i="6" s="1"/>
  <c r="G345" i="6"/>
  <c r="R716" i="6"/>
  <c r="R552" i="6"/>
  <c r="R453" i="6"/>
  <c r="R247" i="6"/>
  <c r="R503" i="6"/>
  <c r="H430" i="6"/>
  <c r="M430" i="6" s="1"/>
  <c r="R680" i="6"/>
  <c r="R443" i="6"/>
  <c r="G264" i="6"/>
  <c r="G259" i="6"/>
  <c r="G294" i="6"/>
  <c r="H234" i="6"/>
  <c r="M234" i="6" s="1"/>
  <c r="R452" i="6"/>
  <c r="R281" i="6"/>
  <c r="H425" i="6"/>
  <c r="M425" i="6" s="1"/>
  <c r="R353" i="6"/>
  <c r="R442" i="6"/>
  <c r="R428" i="6"/>
  <c r="H503" i="6"/>
  <c r="M503" i="6" s="1"/>
  <c r="L807" i="6"/>
  <c r="F807" i="5"/>
  <c r="L895" i="6"/>
  <c r="F895" i="5"/>
  <c r="H895" i="5" s="1"/>
  <c r="L839" i="6"/>
  <c r="F839" i="5"/>
  <c r="H839" i="5" s="1"/>
  <c r="L843" i="6"/>
  <c r="F843" i="5"/>
  <c r="L847" i="6"/>
  <c r="F847" i="5"/>
  <c r="H847" i="5" s="1"/>
  <c r="L851" i="6"/>
  <c r="F851" i="5"/>
  <c r="L855" i="6"/>
  <c r="F855" i="5"/>
  <c r="L859" i="6"/>
  <c r="F859" i="5"/>
  <c r="L863" i="6"/>
  <c r="F863" i="5"/>
  <c r="H863" i="5" s="1"/>
  <c r="L906" i="6"/>
  <c r="F906" i="5"/>
  <c r="L922" i="6"/>
  <c r="F922" i="5"/>
  <c r="F960" i="5"/>
  <c r="L960" i="6"/>
  <c r="F968" i="5"/>
  <c r="L968" i="6"/>
  <c r="F976" i="5"/>
  <c r="L976" i="6"/>
  <c r="L827" i="6"/>
  <c r="F827" i="5"/>
  <c r="F896" i="5"/>
  <c r="L896" i="6"/>
  <c r="L822" i="6"/>
  <c r="F822" i="5"/>
  <c r="I822" i="5" s="1"/>
  <c r="L862" i="6"/>
  <c r="F862" i="5"/>
  <c r="L879" i="6"/>
  <c r="F879" i="5"/>
  <c r="I879" i="5" s="1"/>
  <c r="F912" i="5"/>
  <c r="L912" i="6"/>
  <c r="F996" i="5"/>
  <c r="L996" i="6"/>
  <c r="L811" i="6"/>
  <c r="F811" i="5"/>
  <c r="L887" i="6"/>
  <c r="F887" i="5"/>
  <c r="F988" i="5"/>
  <c r="L988" i="6"/>
  <c r="L990" i="6"/>
  <c r="F990" i="5"/>
  <c r="F812" i="5"/>
  <c r="L812" i="6"/>
  <c r="L878" i="6"/>
  <c r="F878" i="5"/>
  <c r="L903" i="6"/>
  <c r="F903" i="5"/>
  <c r="L926" i="6"/>
  <c r="F926" i="5"/>
  <c r="L834" i="6"/>
  <c r="F834" i="5"/>
  <c r="I834" i="5" s="1"/>
  <c r="L842" i="6"/>
  <c r="F842" i="5"/>
  <c r="L850" i="6"/>
  <c r="F850" i="5"/>
  <c r="I850" i="5" s="1"/>
  <c r="L858" i="6"/>
  <c r="F858" i="5"/>
  <c r="L886" i="6"/>
  <c r="F886" i="5"/>
  <c r="I886" i="5" s="1"/>
  <c r="I561" i="5"/>
  <c r="I863" i="5"/>
  <c r="I737" i="5"/>
  <c r="I769" i="5"/>
  <c r="I1005" i="5"/>
  <c r="L559" i="6"/>
  <c r="L561" i="6"/>
  <c r="L570" i="6"/>
  <c r="L582" i="6"/>
  <c r="L591" i="6"/>
  <c r="L596" i="6"/>
  <c r="L597" i="6"/>
  <c r="L603" i="6"/>
  <c r="L604" i="6"/>
  <c r="L629" i="6"/>
  <c r="L641" i="6"/>
  <c r="L642" i="6"/>
  <c r="L643" i="6"/>
  <c r="L663" i="6"/>
  <c r="L667" i="6"/>
  <c r="L668" i="6"/>
  <c r="L671" i="6"/>
  <c r="L675" i="6"/>
  <c r="L676" i="6"/>
  <c r="L679" i="6"/>
  <c r="L683" i="6"/>
  <c r="L684" i="6"/>
  <c r="L687" i="6"/>
  <c r="L691" i="6"/>
  <c r="L692" i="6"/>
  <c r="L695" i="6"/>
  <c r="L699" i="6"/>
  <c r="L700" i="6"/>
  <c r="L703" i="6"/>
  <c r="L707" i="6"/>
  <c r="L708" i="6"/>
  <c r="L712" i="6"/>
  <c r="L716" i="6"/>
  <c r="L720" i="6"/>
  <c r="L724" i="6"/>
  <c r="L728" i="6"/>
  <c r="L732" i="6"/>
  <c r="L736" i="6"/>
  <c r="L740" i="6"/>
  <c r="L744" i="6"/>
  <c r="L748" i="6"/>
  <c r="L752" i="6"/>
  <c r="L756" i="6"/>
  <c r="L760" i="6"/>
  <c r="L761" i="6"/>
  <c r="L762" i="6"/>
  <c r="L765" i="6"/>
  <c r="L766" i="6"/>
  <c r="L772" i="6"/>
  <c r="L777" i="6"/>
  <c r="L780" i="6"/>
  <c r="F173" i="5"/>
  <c r="F993" i="5"/>
  <c r="I993" i="5" s="1"/>
  <c r="G979" i="5"/>
  <c r="H979" i="5" s="1"/>
  <c r="I629" i="5"/>
  <c r="F141" i="5"/>
  <c r="F789" i="5"/>
  <c r="F801" i="5"/>
  <c r="I801" i="5" s="1"/>
  <c r="F929" i="5"/>
  <c r="I929" i="5" s="1"/>
  <c r="F933" i="5"/>
  <c r="F949" i="5"/>
  <c r="L23" i="6"/>
  <c r="G851" i="5"/>
  <c r="I851" i="5" s="1"/>
  <c r="G559" i="5"/>
  <c r="I559" i="5" s="1"/>
  <c r="G591" i="5"/>
  <c r="I591" i="5" s="1"/>
  <c r="G683" i="5"/>
  <c r="I683" i="5" s="1"/>
  <c r="I997" i="5"/>
  <c r="L116" i="6"/>
  <c r="L129" i="6"/>
  <c r="L139" i="6"/>
  <c r="L144" i="6"/>
  <c r="L152" i="6"/>
  <c r="L160" i="6"/>
  <c r="L168" i="6"/>
  <c r="L171" i="6"/>
  <c r="L176" i="6"/>
  <c r="L184" i="6"/>
  <c r="L192" i="6"/>
  <c r="L200" i="6"/>
  <c r="F817" i="5"/>
  <c r="I817" i="5" s="1"/>
  <c r="F897" i="5"/>
  <c r="I897" i="5" s="1"/>
  <c r="G381" i="5"/>
  <c r="I381" i="5" s="1"/>
  <c r="E898" i="6"/>
  <c r="F898" i="6" s="1"/>
  <c r="H738" i="5"/>
  <c r="E706" i="6"/>
  <c r="F706" i="6" s="1"/>
  <c r="G305" i="5"/>
  <c r="I305" i="5" s="1"/>
  <c r="E543" i="6"/>
  <c r="F543" i="6" s="1"/>
  <c r="E188" i="6"/>
  <c r="F188" i="6" s="1"/>
  <c r="G241" i="5"/>
  <c r="I241" i="5" s="1"/>
  <c r="E962" i="6"/>
  <c r="F962" i="6" s="1"/>
  <c r="E415" i="6"/>
  <c r="F415" i="6" s="1"/>
  <c r="G654" i="5"/>
  <c r="I654" i="5" s="1"/>
  <c r="G113" i="5"/>
  <c r="I113" i="5" s="1"/>
  <c r="L52" i="6"/>
  <c r="E787" i="6"/>
  <c r="F787" i="6" s="1"/>
  <c r="E927" i="6"/>
  <c r="F927" i="6" s="1"/>
  <c r="E465" i="6"/>
  <c r="F465" i="6" s="1"/>
  <c r="L98" i="6"/>
  <c r="F33" i="5"/>
  <c r="E655" i="6"/>
  <c r="F655" i="6" s="1"/>
  <c r="E529" i="6"/>
  <c r="F529" i="6" s="1"/>
  <c r="F87" i="5"/>
  <c r="F10" i="26"/>
  <c r="L94" i="6"/>
  <c r="F31" i="5"/>
  <c r="F26" i="5"/>
  <c r="H26" i="5" s="1"/>
  <c r="G213" i="5"/>
  <c r="H213" i="5" s="1"/>
  <c r="M53" i="26"/>
  <c r="N85" i="26"/>
  <c r="N438" i="26"/>
  <c r="N502" i="26"/>
  <c r="F41" i="5"/>
  <c r="E863" i="6"/>
  <c r="F863" i="6" s="1"/>
  <c r="G931" i="5"/>
  <c r="I931" i="5" s="1"/>
  <c r="L108" i="6"/>
  <c r="H728" i="6"/>
  <c r="M728" i="6" s="1"/>
  <c r="R728" i="6"/>
  <c r="I729" i="6"/>
  <c r="R729" i="6"/>
  <c r="G737" i="6"/>
  <c r="H737" i="6"/>
  <c r="M737" i="6" s="1"/>
  <c r="G742" i="6"/>
  <c r="R742" i="6"/>
  <c r="G752" i="6"/>
  <c r="H752" i="6"/>
  <c r="M752" i="6" s="1"/>
  <c r="I761" i="6"/>
  <c r="H761" i="6"/>
  <c r="M761" i="6" s="1"/>
  <c r="I763" i="6"/>
  <c r="H763" i="6"/>
  <c r="M763" i="6" s="1"/>
  <c r="R771" i="6"/>
  <c r="G771" i="6"/>
  <c r="I775" i="6"/>
  <c r="G775" i="6"/>
  <c r="I783" i="6"/>
  <c r="H783" i="6"/>
  <c r="M783" i="6" s="1"/>
  <c r="I789" i="6"/>
  <c r="R789" i="6"/>
  <c r="R798" i="6"/>
  <c r="H798" i="6"/>
  <c r="M798" i="6" s="1"/>
  <c r="R801" i="6"/>
  <c r="G801" i="6"/>
  <c r="H809" i="6"/>
  <c r="M809" i="6" s="1"/>
  <c r="G809" i="6"/>
  <c r="G319" i="5"/>
  <c r="I319" i="5" s="1"/>
  <c r="E621" i="6"/>
  <c r="F621" i="6" s="1"/>
  <c r="E723" i="6"/>
  <c r="F723" i="6" s="1"/>
  <c r="L82" i="6"/>
  <c r="G219" i="5"/>
  <c r="I219" i="5" s="1"/>
  <c r="E799" i="6"/>
  <c r="F799" i="6" s="1"/>
  <c r="E557" i="6"/>
  <c r="F557" i="6" s="1"/>
  <c r="G899" i="5"/>
  <c r="I899" i="5" s="1"/>
  <c r="E625" i="6"/>
  <c r="F625" i="6" s="1"/>
  <c r="F66" i="5"/>
  <c r="H748" i="6"/>
  <c r="M748" i="6" s="1"/>
  <c r="G326" i="6"/>
  <c r="G344" i="6"/>
  <c r="G348" i="6"/>
  <c r="R772" i="6"/>
  <c r="H746" i="6"/>
  <c r="M746" i="6" s="1"/>
  <c r="H365" i="6"/>
  <c r="M365" i="6" s="1"/>
  <c r="G327" i="6"/>
  <c r="R791" i="6"/>
  <c r="G749" i="6"/>
  <c r="G763" i="6"/>
  <c r="H705" i="5"/>
  <c r="F89" i="5"/>
  <c r="E991" i="6"/>
  <c r="F991" i="6" s="1"/>
  <c r="E735" i="6"/>
  <c r="F735" i="6" s="1"/>
  <c r="E493" i="6"/>
  <c r="F493" i="6" s="1"/>
  <c r="L62" i="6"/>
  <c r="I151" i="6"/>
  <c r="H151" i="6"/>
  <c r="M151" i="6" s="1"/>
  <c r="R293" i="6"/>
  <c r="H293" i="6"/>
  <c r="M293" i="6" s="1"/>
  <c r="H297" i="6"/>
  <c r="M297" i="6" s="1"/>
  <c r="R297" i="6"/>
  <c r="G301" i="6"/>
  <c r="H301" i="6"/>
  <c r="M301" i="6" s="1"/>
  <c r="I302" i="6"/>
  <c r="G302" i="6"/>
  <c r="I377" i="6"/>
  <c r="G377" i="6"/>
  <c r="I381" i="6"/>
  <c r="H381" i="6"/>
  <c r="M381" i="6" s="1"/>
  <c r="H384" i="6"/>
  <c r="M384" i="6" s="1"/>
  <c r="G384" i="6"/>
  <c r="H398" i="6"/>
  <c r="M398" i="6" s="1"/>
  <c r="G398" i="6"/>
  <c r="H512" i="6"/>
  <c r="M512" i="6" s="1"/>
  <c r="G514" i="6"/>
  <c r="H202" i="6"/>
  <c r="M202" i="6" s="1"/>
  <c r="H885" i="6"/>
  <c r="M885" i="6" s="1"/>
  <c r="H876" i="6"/>
  <c r="M876" i="6" s="1"/>
  <c r="H516" i="6"/>
  <c r="M516" i="6" s="1"/>
  <c r="H502" i="6"/>
  <c r="M502" i="6" s="1"/>
  <c r="R879" i="6"/>
  <c r="R838" i="6"/>
  <c r="H261" i="6"/>
  <c r="M261" i="6" s="1"/>
  <c r="R900" i="6"/>
  <c r="H878" i="6"/>
  <c r="M878" i="6" s="1"/>
  <c r="H868" i="6"/>
  <c r="M868" i="6" s="1"/>
  <c r="R570" i="6"/>
  <c r="H864" i="6"/>
  <c r="M864" i="6" s="1"/>
  <c r="H528" i="6"/>
  <c r="M528" i="6" s="1"/>
  <c r="R844" i="6"/>
  <c r="R557" i="6"/>
  <c r="R235" i="6"/>
  <c r="R493" i="6"/>
  <c r="G651" i="6"/>
  <c r="H696" i="5"/>
  <c r="G97" i="5"/>
  <c r="L39" i="6"/>
  <c r="F57" i="5"/>
  <c r="F97" i="5"/>
  <c r="I97" i="5" s="1"/>
  <c r="G963" i="5"/>
  <c r="I963" i="5" s="1"/>
  <c r="G867" i="5"/>
  <c r="I867" i="5" s="1"/>
  <c r="E755" i="6"/>
  <c r="F755" i="6" s="1"/>
  <c r="E593" i="6"/>
  <c r="F593" i="6" s="1"/>
  <c r="E401" i="6"/>
  <c r="F401" i="6" s="1"/>
  <c r="G149" i="5"/>
  <c r="H149" i="5" s="1"/>
  <c r="F34" i="5"/>
  <c r="G14" i="5"/>
  <c r="I14" i="5" s="1"/>
  <c r="G60" i="5"/>
  <c r="L24" i="6"/>
  <c r="L18" i="6"/>
  <c r="F88" i="5"/>
  <c r="R151" i="6"/>
  <c r="H39" i="6"/>
  <c r="M39" i="6" s="1"/>
  <c r="G361" i="6"/>
  <c r="R27" i="6"/>
  <c r="G365" i="6"/>
  <c r="H171" i="6"/>
  <c r="M171" i="6" s="1"/>
  <c r="H353" i="6"/>
  <c r="M353" i="6" s="1"/>
  <c r="H551" i="6"/>
  <c r="M551" i="6" s="1"/>
  <c r="H775" i="6"/>
  <c r="M775" i="6" s="1"/>
  <c r="F25" i="5"/>
  <c r="G34" i="5"/>
  <c r="G341" i="5"/>
  <c r="H341" i="5" s="1"/>
  <c r="L14" i="6"/>
  <c r="R861" i="6"/>
  <c r="F105" i="5"/>
  <c r="L44" i="6"/>
  <c r="F32" i="5"/>
  <c r="F73" i="5"/>
  <c r="L55" i="6"/>
  <c r="L71" i="6"/>
  <c r="E834" i="6"/>
  <c r="F834" i="6" s="1"/>
  <c r="E588" i="6"/>
  <c r="F588" i="6" s="1"/>
  <c r="E952" i="6"/>
  <c r="F952" i="6" s="1"/>
  <c r="G177" i="5"/>
  <c r="I177" i="5" s="1"/>
  <c r="G995" i="5"/>
  <c r="I995" i="5" s="1"/>
  <c r="G915" i="5"/>
  <c r="H915" i="5" s="1"/>
  <c r="G835" i="5"/>
  <c r="I835" i="5" s="1"/>
  <c r="E658" i="6"/>
  <c r="F658" i="6" s="1"/>
  <c r="E497" i="6"/>
  <c r="F497" i="6" s="1"/>
  <c r="G277" i="5"/>
  <c r="I277" i="5" s="1"/>
  <c r="F90" i="5"/>
  <c r="L72" i="6"/>
  <c r="L76" i="6"/>
  <c r="F56" i="5"/>
  <c r="G368" i="6"/>
  <c r="G372" i="6"/>
  <c r="R259" i="6"/>
  <c r="R369" i="6"/>
  <c r="H279" i="6"/>
  <c r="M279" i="6" s="1"/>
  <c r="H139" i="6"/>
  <c r="M139" i="6" s="1"/>
  <c r="R576" i="6"/>
  <c r="H443" i="6"/>
  <c r="M443" i="6" s="1"/>
  <c r="H235" i="6"/>
  <c r="M235" i="6" s="1"/>
  <c r="R234" i="6"/>
  <c r="G442" i="6"/>
  <c r="G677" i="6"/>
  <c r="H915" i="6"/>
  <c r="M915" i="6" s="1"/>
  <c r="I170" i="6"/>
  <c r="H170" i="6"/>
  <c r="M170" i="6" s="1"/>
  <c r="I179" i="6"/>
  <c r="R179" i="6"/>
  <c r="I183" i="6"/>
  <c r="R183" i="6"/>
  <c r="G341" i="6"/>
  <c r="H341" i="6"/>
  <c r="M341" i="6" s="1"/>
  <c r="I349" i="6"/>
  <c r="G349" i="6"/>
  <c r="I466" i="6"/>
  <c r="G466" i="6"/>
  <c r="H466" i="6"/>
  <c r="M466" i="6" s="1"/>
  <c r="H487" i="6"/>
  <c r="M487" i="6" s="1"/>
  <c r="R487" i="6"/>
  <c r="R491" i="6"/>
  <c r="H491" i="6"/>
  <c r="M491" i="6" s="1"/>
  <c r="I617" i="6"/>
  <c r="H617" i="6"/>
  <c r="M617" i="6" s="1"/>
  <c r="I621" i="6"/>
  <c r="G621" i="6"/>
  <c r="I628" i="6"/>
  <c r="R628" i="6"/>
  <c r="I768" i="6"/>
  <c r="H768" i="6"/>
  <c r="M768" i="6" s="1"/>
  <c r="R774" i="6"/>
  <c r="G774" i="6"/>
  <c r="I981" i="6"/>
  <c r="R981" i="6"/>
  <c r="I992" i="6"/>
  <c r="R992" i="6"/>
  <c r="I994" i="6"/>
  <c r="R994" i="6"/>
  <c r="I999" i="6"/>
  <c r="R999" i="6"/>
  <c r="I1002" i="6"/>
  <c r="R1002" i="6"/>
  <c r="I1005" i="6"/>
  <c r="H1005" i="6"/>
  <c r="M1005" i="6" s="1"/>
  <c r="H997" i="5"/>
  <c r="F15" i="26"/>
  <c r="H961" i="5"/>
  <c r="H621" i="5"/>
  <c r="L81" i="6"/>
  <c r="L17" i="6"/>
  <c r="L65" i="6"/>
  <c r="E946" i="6"/>
  <c r="F946" i="6" s="1"/>
  <c r="E882" i="6"/>
  <c r="F882" i="6" s="1"/>
  <c r="E802" i="6"/>
  <c r="F802" i="6" s="1"/>
  <c r="E647" i="6"/>
  <c r="F647" i="6" s="1"/>
  <c r="E511" i="6"/>
  <c r="F511" i="6" s="1"/>
  <c r="E355" i="6"/>
  <c r="F355" i="6" s="1"/>
  <c r="E953" i="6"/>
  <c r="F953" i="6" s="1"/>
  <c r="E697" i="6"/>
  <c r="F697" i="6" s="1"/>
  <c r="E392" i="6"/>
  <c r="F392" i="6" s="1"/>
  <c r="E124" i="6"/>
  <c r="F124" i="6" s="1"/>
  <c r="G462" i="5"/>
  <c r="H462" i="5" s="1"/>
  <c r="G287" i="5"/>
  <c r="E959" i="6"/>
  <c r="F959" i="6" s="1"/>
  <c r="E831" i="6"/>
  <c r="F831" i="6" s="1"/>
  <c r="E703" i="6"/>
  <c r="F703" i="6" s="1"/>
  <c r="E589" i="6"/>
  <c r="F589" i="6" s="1"/>
  <c r="G477" i="5"/>
  <c r="G350" i="5"/>
  <c r="I350" i="5" s="1"/>
  <c r="G289" i="5"/>
  <c r="G225" i="5"/>
  <c r="I225" i="5" s="1"/>
  <c r="G161" i="5"/>
  <c r="I161" i="5" s="1"/>
  <c r="F46" i="5"/>
  <c r="F12" i="26"/>
  <c r="F15" i="5"/>
  <c r="F38" i="5"/>
  <c r="F60" i="5"/>
  <c r="F84" i="5"/>
  <c r="I84" i="5" s="1"/>
  <c r="F104" i="5"/>
  <c r="G352" i="6"/>
  <c r="H60" i="6"/>
  <c r="M60" i="6" s="1"/>
  <c r="H340" i="6"/>
  <c r="M340" i="6" s="1"/>
  <c r="H176" i="6"/>
  <c r="M176" i="6" s="1"/>
  <c r="H637" i="6"/>
  <c r="M637" i="6" s="1"/>
  <c r="R480" i="6"/>
  <c r="G407" i="6"/>
  <c r="H177" i="6"/>
  <c r="M177" i="6" s="1"/>
  <c r="G525" i="6"/>
  <c r="G337" i="6"/>
  <c r="H273" i="6"/>
  <c r="M273" i="6" s="1"/>
  <c r="R469" i="6"/>
  <c r="R627" i="6"/>
  <c r="H289" i="6"/>
  <c r="M289" i="6" s="1"/>
  <c r="H181" i="6"/>
  <c r="M181" i="6" s="1"/>
  <c r="R763" i="6"/>
  <c r="R528" i="6"/>
  <c r="R412" i="6"/>
  <c r="R333" i="6"/>
  <c r="R171" i="6"/>
  <c r="R60" i="6"/>
  <c r="R62" i="6"/>
  <c r="I203" i="6"/>
  <c r="H203" i="6"/>
  <c r="M203" i="6" s="1"/>
  <c r="I215" i="6"/>
  <c r="H215" i="6"/>
  <c r="M215" i="6" s="1"/>
  <c r="I376" i="6"/>
  <c r="R376" i="6"/>
  <c r="R396" i="6"/>
  <c r="I505" i="6"/>
  <c r="R505" i="6"/>
  <c r="I506" i="6"/>
  <c r="G506" i="6"/>
  <c r="I507" i="6"/>
  <c r="G507" i="6"/>
  <c r="I654" i="6"/>
  <c r="G654" i="6"/>
  <c r="I658" i="6"/>
  <c r="H658" i="6"/>
  <c r="M658" i="6" s="1"/>
  <c r="I663" i="6"/>
  <c r="R663" i="6"/>
  <c r="I671" i="6"/>
  <c r="H671" i="6"/>
  <c r="M671" i="6" s="1"/>
  <c r="I674" i="6"/>
  <c r="H674" i="6"/>
  <c r="M674" i="6" s="1"/>
  <c r="I807" i="6"/>
  <c r="R807" i="6"/>
  <c r="G807" i="6"/>
  <c r="I818" i="6"/>
  <c r="R818" i="6"/>
  <c r="H818" i="6"/>
  <c r="M818" i="6" s="1"/>
  <c r="R835" i="6"/>
  <c r="F18" i="26"/>
  <c r="H719" i="5"/>
  <c r="F95" i="5"/>
  <c r="E993" i="6"/>
  <c r="F993" i="6" s="1"/>
  <c r="E930" i="6"/>
  <c r="F930" i="6" s="1"/>
  <c r="E866" i="6"/>
  <c r="F866" i="6" s="1"/>
  <c r="E770" i="6"/>
  <c r="F770" i="6" s="1"/>
  <c r="E607" i="6"/>
  <c r="F607" i="6" s="1"/>
  <c r="E479" i="6"/>
  <c r="F479" i="6" s="1"/>
  <c r="E143" i="6"/>
  <c r="F143" i="6" s="1"/>
  <c r="E889" i="6"/>
  <c r="F889" i="6" s="1"/>
  <c r="E676" i="6"/>
  <c r="F676" i="6" s="1"/>
  <c r="E316" i="6"/>
  <c r="F316" i="6" s="1"/>
  <c r="E60" i="6"/>
  <c r="F60" i="6" s="1"/>
  <c r="G398" i="5"/>
  <c r="H398" i="5" s="1"/>
  <c r="G445" i="5"/>
  <c r="I445" i="5" s="1"/>
  <c r="G337" i="5"/>
  <c r="I337" i="5" s="1"/>
  <c r="G273" i="5"/>
  <c r="I273" i="5" s="1"/>
  <c r="G209" i="5"/>
  <c r="I209" i="5" s="1"/>
  <c r="G145" i="5"/>
  <c r="I145" i="5" s="1"/>
  <c r="G84" i="5"/>
  <c r="I59" i="6"/>
  <c r="R59" i="6"/>
  <c r="I61" i="6"/>
  <c r="H61" i="6"/>
  <c r="M61" i="6" s="1"/>
  <c r="I266" i="6"/>
  <c r="R266" i="6"/>
  <c r="I267" i="6"/>
  <c r="H267" i="6"/>
  <c r="M267" i="6" s="1"/>
  <c r="I413" i="6"/>
  <c r="H413" i="6"/>
  <c r="M413" i="6" s="1"/>
  <c r="I519" i="6"/>
  <c r="G519" i="6"/>
  <c r="I529" i="6"/>
  <c r="G529" i="6"/>
  <c r="I544" i="6"/>
  <c r="R544" i="6"/>
  <c r="I706" i="6"/>
  <c r="G706" i="6"/>
  <c r="H706" i="6"/>
  <c r="M706" i="6" s="1"/>
  <c r="I710" i="6"/>
  <c r="G710" i="6"/>
  <c r="I717" i="6"/>
  <c r="G717" i="6"/>
  <c r="I848" i="6"/>
  <c r="R848" i="6"/>
  <c r="G52" i="5"/>
  <c r="I52" i="5" s="1"/>
  <c r="H400" i="5"/>
  <c r="H497" i="5"/>
  <c r="E978" i="6"/>
  <c r="F978" i="6" s="1"/>
  <c r="E914" i="6"/>
  <c r="F914" i="6" s="1"/>
  <c r="E850" i="6"/>
  <c r="F850" i="6" s="1"/>
  <c r="E738" i="6"/>
  <c r="F738" i="6" s="1"/>
  <c r="E575" i="6"/>
  <c r="F575" i="6" s="1"/>
  <c r="E447" i="6"/>
  <c r="F447" i="6" s="1"/>
  <c r="E652" i="6"/>
  <c r="F652" i="6" s="1"/>
  <c r="E825" i="6"/>
  <c r="F825" i="6" s="1"/>
  <c r="E520" i="6"/>
  <c r="F520" i="6" s="1"/>
  <c r="E252" i="6"/>
  <c r="F252" i="6" s="1"/>
  <c r="G407" i="5"/>
  <c r="H407" i="5" s="1"/>
  <c r="G187" i="5"/>
  <c r="I187" i="5" s="1"/>
  <c r="E895" i="6"/>
  <c r="F895" i="6" s="1"/>
  <c r="E767" i="6"/>
  <c r="F767" i="6" s="1"/>
  <c r="E669" i="6"/>
  <c r="F669" i="6" s="1"/>
  <c r="E525" i="6"/>
  <c r="F525" i="6" s="1"/>
  <c r="G413" i="5"/>
  <c r="I413" i="5" s="1"/>
  <c r="G321" i="5"/>
  <c r="I321" i="5" s="1"/>
  <c r="G257" i="5"/>
  <c r="I257" i="5" s="1"/>
  <c r="G193" i="5"/>
  <c r="G129" i="5"/>
  <c r="I129" i="5" s="1"/>
  <c r="G18" i="5"/>
  <c r="I18" i="5" s="1"/>
  <c r="G947" i="5"/>
  <c r="I947" i="5" s="1"/>
  <c r="G883" i="5"/>
  <c r="I883" i="5" s="1"/>
  <c r="G819" i="5"/>
  <c r="H819" i="5" s="1"/>
  <c r="E690" i="6"/>
  <c r="F690" i="6" s="1"/>
  <c r="E561" i="6"/>
  <c r="F561" i="6" s="1"/>
  <c r="E433" i="6"/>
  <c r="F433" i="6" s="1"/>
  <c r="G15" i="5"/>
  <c r="G90" i="5"/>
  <c r="G1007" i="6"/>
  <c r="G1003" i="6"/>
  <c r="G999" i="6"/>
  <c r="H994" i="6"/>
  <c r="M994" i="6" s="1"/>
  <c r="H993" i="6"/>
  <c r="M993" i="6" s="1"/>
  <c r="G981" i="6"/>
  <c r="H836" i="6"/>
  <c r="M836" i="6" s="1"/>
  <c r="G858" i="6"/>
  <c r="G826" i="6"/>
  <c r="G835" i="6"/>
  <c r="H659" i="6"/>
  <c r="M659" i="6" s="1"/>
  <c r="G544" i="6"/>
  <c r="H526" i="6"/>
  <c r="M526" i="6" s="1"/>
  <c r="G665" i="6"/>
  <c r="H481" i="6"/>
  <c r="M481" i="6" s="1"/>
  <c r="G549" i="6"/>
  <c r="G533" i="6"/>
  <c r="G497" i="6"/>
  <c r="H517" i="6"/>
  <c r="M517" i="6" s="1"/>
  <c r="G469" i="6"/>
  <c r="H386" i="6"/>
  <c r="M386" i="6" s="1"/>
  <c r="G279" i="6"/>
  <c r="G274" i="6"/>
  <c r="G213" i="6"/>
  <c r="G203" i="6"/>
  <c r="G192" i="6"/>
  <c r="G183" i="6"/>
  <c r="G100" i="6"/>
  <c r="G87" i="6"/>
  <c r="G78" i="6"/>
  <c r="G64" i="6"/>
  <c r="G290" i="6"/>
  <c r="G282" i="6"/>
  <c r="G210" i="6"/>
  <c r="G194" i="6"/>
  <c r="G170" i="6"/>
  <c r="G95" i="6"/>
  <c r="G61" i="6"/>
  <c r="G11" i="6"/>
  <c r="G404" i="6"/>
  <c r="G396" i="6"/>
  <c r="H1004" i="6"/>
  <c r="M1004" i="6" s="1"/>
  <c r="G846" i="6"/>
  <c r="H749" i="6"/>
  <c r="M749" i="6" s="1"/>
  <c r="H1001" i="6"/>
  <c r="M1001" i="6" s="1"/>
  <c r="H498" i="6"/>
  <c r="M498" i="6" s="1"/>
  <c r="H807" i="6"/>
  <c r="M807" i="6" s="1"/>
  <c r="H999" i="6"/>
  <c r="M999" i="6" s="1"/>
  <c r="H411" i="6"/>
  <c r="M411" i="6" s="1"/>
  <c r="H478" i="6"/>
  <c r="M478" i="6" s="1"/>
  <c r="H475" i="6"/>
  <c r="M475" i="6" s="1"/>
  <c r="H380" i="6"/>
  <c r="M380" i="6" s="1"/>
  <c r="H336" i="6"/>
  <c r="M336" i="6" s="1"/>
  <c r="G332" i="6"/>
  <c r="R1004" i="6"/>
  <c r="G991" i="6"/>
  <c r="H751" i="6"/>
  <c r="M751" i="6" s="1"/>
  <c r="H718" i="6"/>
  <c r="M718" i="6" s="1"/>
  <c r="H710" i="6"/>
  <c r="M710" i="6" s="1"/>
  <c r="G674" i="6"/>
  <c r="H652" i="6"/>
  <c r="M652" i="6" s="1"/>
  <c r="R534" i="6"/>
  <c r="G503" i="6"/>
  <c r="H349" i="6"/>
  <c r="M349" i="6" s="1"/>
  <c r="R39" i="6"/>
  <c r="G726" i="6"/>
  <c r="R670" i="6"/>
  <c r="R507" i="6"/>
  <c r="R542" i="6"/>
  <c r="R749" i="6"/>
  <c r="R651" i="6"/>
  <c r="R549" i="6"/>
  <c r="R466" i="6"/>
  <c r="H213" i="6"/>
  <c r="M213" i="6" s="1"/>
  <c r="R1007" i="6"/>
  <c r="R526" i="6"/>
  <c r="G381" i="6"/>
  <c r="R836" i="6"/>
  <c r="R773" i="6"/>
  <c r="H650" i="6"/>
  <c r="M650" i="6" s="1"/>
  <c r="I138" i="6"/>
  <c r="R138" i="6"/>
  <c r="R170" i="6"/>
  <c r="I293" i="6"/>
  <c r="G293" i="6"/>
  <c r="I294" i="6"/>
  <c r="H294" i="6"/>
  <c r="M294" i="6" s="1"/>
  <c r="I295" i="6"/>
  <c r="G295" i="6"/>
  <c r="I305" i="6"/>
  <c r="R305" i="6"/>
  <c r="H308" i="6"/>
  <c r="M308" i="6" s="1"/>
  <c r="G308" i="6"/>
  <c r="I328" i="6"/>
  <c r="R328" i="6"/>
  <c r="R332" i="6"/>
  <c r="I429" i="6"/>
  <c r="H429" i="6"/>
  <c r="M429" i="6" s="1"/>
  <c r="I587" i="6"/>
  <c r="R587" i="6"/>
  <c r="I593" i="6"/>
  <c r="R593" i="6"/>
  <c r="I596" i="6"/>
  <c r="G596" i="6"/>
  <c r="I598" i="6"/>
  <c r="R598" i="6"/>
  <c r="I602" i="6"/>
  <c r="H602" i="6"/>
  <c r="M602" i="6" s="1"/>
  <c r="I612" i="6"/>
  <c r="G612" i="6"/>
  <c r="R617" i="6"/>
  <c r="I728" i="6"/>
  <c r="G728" i="6"/>
  <c r="I738" i="6"/>
  <c r="R738" i="6"/>
  <c r="I739" i="6"/>
  <c r="R739" i="6"/>
  <c r="I740" i="6"/>
  <c r="H740" i="6"/>
  <c r="M740" i="6" s="1"/>
  <c r="R748" i="6"/>
  <c r="I863" i="6"/>
  <c r="R863" i="6"/>
  <c r="I872" i="6"/>
  <c r="H872" i="6"/>
  <c r="M872" i="6" s="1"/>
  <c r="I880" i="6"/>
  <c r="R880" i="6"/>
  <c r="I881" i="6"/>
  <c r="H881" i="6"/>
  <c r="M881" i="6" s="1"/>
  <c r="I882" i="6"/>
  <c r="R882" i="6"/>
  <c r="I891" i="6"/>
  <c r="G891" i="6"/>
  <c r="I897" i="6"/>
  <c r="G897" i="6"/>
  <c r="I902" i="6"/>
  <c r="R902" i="6"/>
  <c r="R907" i="6"/>
  <c r="G907" i="6"/>
  <c r="M401" i="26"/>
  <c r="M273" i="26"/>
  <c r="M145" i="26"/>
  <c r="M105" i="26"/>
  <c r="M73" i="26"/>
  <c r="M41" i="26"/>
  <c r="M833" i="26"/>
  <c r="M641" i="26"/>
  <c r="M449" i="26"/>
  <c r="M29" i="26"/>
  <c r="N25" i="26"/>
  <c r="M985" i="26"/>
  <c r="M942" i="26"/>
  <c r="M901" i="26"/>
  <c r="M857" i="26"/>
  <c r="M814" i="26"/>
  <c r="M773" i="26"/>
  <c r="M729" i="26"/>
  <c r="M686" i="26"/>
  <c r="M645" i="26"/>
  <c r="M558" i="26"/>
  <c r="M517" i="26"/>
  <c r="M462" i="26"/>
  <c r="M421" i="26"/>
  <c r="M334" i="26"/>
  <c r="M293" i="26"/>
  <c r="M206" i="26"/>
  <c r="M165" i="26"/>
  <c r="M86" i="26"/>
  <c r="M22" i="26"/>
  <c r="M514" i="26"/>
  <c r="M434" i="26"/>
  <c r="M1449" i="26"/>
  <c r="M1217" i="26"/>
  <c r="M909" i="26"/>
  <c r="M589" i="26"/>
  <c r="M397" i="26"/>
  <c r="M77" i="26"/>
  <c r="N494" i="26"/>
  <c r="M1760" i="26"/>
  <c r="M1170" i="26"/>
  <c r="M1932" i="26"/>
  <c r="M1676" i="26"/>
  <c r="M950" i="26"/>
  <c r="M790" i="26"/>
  <c r="M1728" i="26"/>
  <c r="M1836" i="26"/>
  <c r="M1792" i="26"/>
  <c r="M1644" i="26"/>
  <c r="E133" i="6"/>
  <c r="F133" i="6" s="1"/>
  <c r="G133" i="5"/>
  <c r="I133" i="5" s="1"/>
  <c r="E197" i="6"/>
  <c r="F197" i="6" s="1"/>
  <c r="G197" i="5"/>
  <c r="I197" i="5" s="1"/>
  <c r="E325" i="6"/>
  <c r="F325" i="6" s="1"/>
  <c r="G325" i="5"/>
  <c r="H325" i="5" s="1"/>
  <c r="E393" i="6"/>
  <c r="F393" i="6" s="1"/>
  <c r="G393" i="5"/>
  <c r="H393" i="5" s="1"/>
  <c r="G441" i="5"/>
  <c r="H441" i="5" s="1"/>
  <c r="E441" i="6"/>
  <c r="F441" i="6" s="1"/>
  <c r="G457" i="5"/>
  <c r="I457" i="5" s="1"/>
  <c r="E457" i="6"/>
  <c r="F457" i="6" s="1"/>
  <c r="G489" i="5"/>
  <c r="H489" i="5" s="1"/>
  <c r="E489" i="6"/>
  <c r="F489" i="6" s="1"/>
  <c r="G521" i="5"/>
  <c r="I521" i="5" s="1"/>
  <c r="E521" i="6"/>
  <c r="F521" i="6" s="1"/>
  <c r="G553" i="5"/>
  <c r="H553" i="5" s="1"/>
  <c r="E553" i="6"/>
  <c r="F553" i="6" s="1"/>
  <c r="G585" i="5"/>
  <c r="I585" i="5" s="1"/>
  <c r="E585" i="6"/>
  <c r="F585" i="6" s="1"/>
  <c r="G633" i="5"/>
  <c r="I633" i="5" s="1"/>
  <c r="E633" i="6"/>
  <c r="F633" i="6" s="1"/>
  <c r="G649" i="5"/>
  <c r="I649" i="5" s="1"/>
  <c r="E649" i="6"/>
  <c r="F649" i="6" s="1"/>
  <c r="G699" i="5"/>
  <c r="H699" i="5" s="1"/>
  <c r="E699" i="6"/>
  <c r="F699" i="6" s="1"/>
  <c r="G747" i="5"/>
  <c r="I747" i="5" s="1"/>
  <c r="E747" i="6"/>
  <c r="F747" i="6" s="1"/>
  <c r="G763" i="5"/>
  <c r="H763" i="5" s="1"/>
  <c r="E763" i="6"/>
  <c r="F763" i="6" s="1"/>
  <c r="G811" i="5"/>
  <c r="E811" i="6"/>
  <c r="F811" i="6" s="1"/>
  <c r="G485" i="5"/>
  <c r="I485" i="5" s="1"/>
  <c r="E485" i="6"/>
  <c r="F485" i="6" s="1"/>
  <c r="G243" i="5"/>
  <c r="H243" i="5" s="1"/>
  <c r="E243" i="6"/>
  <c r="F243" i="6" s="1"/>
  <c r="G163" i="5"/>
  <c r="E163" i="6"/>
  <c r="F163" i="6" s="1"/>
  <c r="G824" i="5"/>
  <c r="H824" i="5" s="1"/>
  <c r="E824" i="6"/>
  <c r="F824" i="6" s="1"/>
  <c r="I952" i="5"/>
  <c r="H952" i="5"/>
  <c r="E165" i="6"/>
  <c r="F165" i="6" s="1"/>
  <c r="G165" i="5"/>
  <c r="H165" i="5" s="1"/>
  <c r="E229" i="6"/>
  <c r="F229" i="6" s="1"/>
  <c r="G229" i="5"/>
  <c r="H229" i="5" s="1"/>
  <c r="E261" i="6"/>
  <c r="F261" i="6" s="1"/>
  <c r="G261" i="5"/>
  <c r="I261" i="5" s="1"/>
  <c r="E293" i="6"/>
  <c r="F293" i="6" s="1"/>
  <c r="G293" i="5"/>
  <c r="I293" i="5" s="1"/>
  <c r="E361" i="6"/>
  <c r="F361" i="6" s="1"/>
  <c r="G361" i="5"/>
  <c r="I361" i="5" s="1"/>
  <c r="G409" i="5"/>
  <c r="I409" i="5" s="1"/>
  <c r="E409" i="6"/>
  <c r="F409" i="6" s="1"/>
  <c r="G425" i="5"/>
  <c r="I425" i="5" s="1"/>
  <c r="E425" i="6"/>
  <c r="F425" i="6" s="1"/>
  <c r="G473" i="5"/>
  <c r="H473" i="5" s="1"/>
  <c r="E473" i="6"/>
  <c r="F473" i="6" s="1"/>
  <c r="G505" i="5"/>
  <c r="I505" i="5" s="1"/>
  <c r="E505" i="6"/>
  <c r="F505" i="6" s="1"/>
  <c r="G537" i="5"/>
  <c r="H537" i="5" s="1"/>
  <c r="E537" i="6"/>
  <c r="F537" i="6" s="1"/>
  <c r="G569" i="5"/>
  <c r="I569" i="5" s="1"/>
  <c r="E569" i="6"/>
  <c r="F569" i="6" s="1"/>
  <c r="G601" i="5"/>
  <c r="H601" i="5" s="1"/>
  <c r="E601" i="6"/>
  <c r="F601" i="6" s="1"/>
  <c r="G617" i="5"/>
  <c r="H617" i="5" s="1"/>
  <c r="E617" i="6"/>
  <c r="F617" i="6" s="1"/>
  <c r="G665" i="5"/>
  <c r="H665" i="5" s="1"/>
  <c r="E665" i="6"/>
  <c r="F665" i="6" s="1"/>
  <c r="G682" i="5"/>
  <c r="H682" i="5" s="1"/>
  <c r="E682" i="6"/>
  <c r="F682" i="6" s="1"/>
  <c r="G715" i="5"/>
  <c r="I715" i="5" s="1"/>
  <c r="E715" i="6"/>
  <c r="F715" i="6" s="1"/>
  <c r="G731" i="5"/>
  <c r="H731" i="5" s="1"/>
  <c r="E731" i="6"/>
  <c r="F731" i="6" s="1"/>
  <c r="G779" i="5"/>
  <c r="H779" i="5" s="1"/>
  <c r="E779" i="6"/>
  <c r="F779" i="6" s="1"/>
  <c r="G795" i="5"/>
  <c r="I795" i="5" s="1"/>
  <c r="E795" i="6"/>
  <c r="F795" i="6" s="1"/>
  <c r="E518" i="6"/>
  <c r="F518" i="6" s="1"/>
  <c r="G518" i="5"/>
  <c r="I518" i="5" s="1"/>
  <c r="H227" i="5"/>
  <c r="H787" i="5"/>
  <c r="H566" i="5"/>
  <c r="E696" i="6"/>
  <c r="F696" i="6" s="1"/>
  <c r="E566" i="6"/>
  <c r="F566" i="6" s="1"/>
  <c r="G347" i="5"/>
  <c r="I347" i="5" s="1"/>
  <c r="E90" i="6"/>
  <c r="F90" i="6" s="1"/>
  <c r="G66" i="5"/>
  <c r="G26" i="5"/>
  <c r="G1003" i="5"/>
  <c r="H1003" i="5" s="1"/>
  <c r="G987" i="5"/>
  <c r="H987" i="5" s="1"/>
  <c r="G971" i="5"/>
  <c r="H971" i="5" s="1"/>
  <c r="G955" i="5"/>
  <c r="I955" i="5" s="1"/>
  <c r="G939" i="5"/>
  <c r="H939" i="5" s="1"/>
  <c r="G923" i="5"/>
  <c r="I923" i="5" s="1"/>
  <c r="G907" i="5"/>
  <c r="I907" i="5" s="1"/>
  <c r="G891" i="5"/>
  <c r="I891" i="5" s="1"/>
  <c r="G875" i="5"/>
  <c r="H875" i="5" s="1"/>
  <c r="G859" i="5"/>
  <c r="G843" i="5"/>
  <c r="G827" i="5"/>
  <c r="I827" i="5" s="1"/>
  <c r="E803" i="6"/>
  <c r="F803" i="6" s="1"/>
  <c r="E771" i="6"/>
  <c r="F771" i="6" s="1"/>
  <c r="E739" i="6"/>
  <c r="F739" i="6" s="1"/>
  <c r="E707" i="6"/>
  <c r="F707" i="6" s="1"/>
  <c r="E674" i="6"/>
  <c r="F674" i="6" s="1"/>
  <c r="E642" i="6"/>
  <c r="F642" i="6" s="1"/>
  <c r="E609" i="6"/>
  <c r="F609" i="6" s="1"/>
  <c r="E577" i="6"/>
  <c r="F577" i="6" s="1"/>
  <c r="E545" i="6"/>
  <c r="F545" i="6" s="1"/>
  <c r="E513" i="6"/>
  <c r="F513" i="6" s="1"/>
  <c r="E481" i="6"/>
  <c r="F481" i="6" s="1"/>
  <c r="E449" i="6"/>
  <c r="F449" i="6" s="1"/>
  <c r="E417" i="6"/>
  <c r="F417" i="6" s="1"/>
  <c r="G377" i="5"/>
  <c r="I377" i="5" s="1"/>
  <c r="G309" i="5"/>
  <c r="H309" i="5" s="1"/>
  <c r="G245" i="5"/>
  <c r="G181" i="5"/>
  <c r="I181" i="5" s="1"/>
  <c r="G117" i="5"/>
  <c r="H117" i="5" s="1"/>
  <c r="L13" i="3"/>
  <c r="G123" i="5"/>
  <c r="I123" i="5" s="1"/>
  <c r="E123" i="6"/>
  <c r="F123" i="6" s="1"/>
  <c r="G171" i="5"/>
  <c r="E171" i="6"/>
  <c r="F171" i="6" s="1"/>
  <c r="E199" i="6"/>
  <c r="F199" i="6" s="1"/>
  <c r="G199" i="5"/>
  <c r="I199" i="5" s="1"/>
  <c r="E215" i="6"/>
  <c r="F215" i="6" s="1"/>
  <c r="G215" i="5"/>
  <c r="I215" i="5" s="1"/>
  <c r="G223" i="5"/>
  <c r="H223" i="5" s="1"/>
  <c r="E223" i="6"/>
  <c r="F223" i="6" s="1"/>
  <c r="G239" i="5"/>
  <c r="H239" i="5" s="1"/>
  <c r="E239" i="6"/>
  <c r="F239" i="6" s="1"/>
  <c r="E247" i="6"/>
  <c r="F247" i="6" s="1"/>
  <c r="G247" i="5"/>
  <c r="I247" i="5" s="1"/>
  <c r="E263" i="6"/>
  <c r="F263" i="6" s="1"/>
  <c r="G263" i="5"/>
  <c r="I263" i="5" s="1"/>
  <c r="G295" i="5"/>
  <c r="I295" i="5" s="1"/>
  <c r="E295" i="6"/>
  <c r="F295" i="6" s="1"/>
  <c r="G311" i="5"/>
  <c r="I311" i="5" s="1"/>
  <c r="E311" i="6"/>
  <c r="F311" i="6" s="1"/>
  <c r="E327" i="6"/>
  <c r="F327" i="6" s="1"/>
  <c r="G327" i="5"/>
  <c r="I327" i="5" s="1"/>
  <c r="E343" i="6"/>
  <c r="F343" i="6" s="1"/>
  <c r="G343" i="5"/>
  <c r="I343" i="5" s="1"/>
  <c r="G371" i="5"/>
  <c r="I371" i="5" s="1"/>
  <c r="E371" i="6"/>
  <c r="F371" i="6" s="1"/>
  <c r="G155" i="5"/>
  <c r="E155" i="6"/>
  <c r="F155" i="6" s="1"/>
  <c r="E399" i="6"/>
  <c r="F399" i="6" s="1"/>
  <c r="G399" i="5"/>
  <c r="I399" i="5" s="1"/>
  <c r="E349" i="6"/>
  <c r="F349" i="6" s="1"/>
  <c r="G349" i="5"/>
  <c r="I349" i="5" s="1"/>
  <c r="E382" i="6"/>
  <c r="F382" i="6" s="1"/>
  <c r="G382" i="5"/>
  <c r="I382" i="5" s="1"/>
  <c r="G414" i="5"/>
  <c r="H414" i="5" s="1"/>
  <c r="E414" i="6"/>
  <c r="F414" i="6" s="1"/>
  <c r="G446" i="5"/>
  <c r="I446" i="5" s="1"/>
  <c r="E446" i="6"/>
  <c r="F446" i="6" s="1"/>
  <c r="E478" i="6"/>
  <c r="F478" i="6" s="1"/>
  <c r="G478" i="5"/>
  <c r="I478" i="5" s="1"/>
  <c r="E510" i="6"/>
  <c r="F510" i="6" s="1"/>
  <c r="G510" i="5"/>
  <c r="I510" i="5" s="1"/>
  <c r="G526" i="5"/>
  <c r="H526" i="5" s="1"/>
  <c r="E526" i="6"/>
  <c r="F526" i="6" s="1"/>
  <c r="G558" i="5"/>
  <c r="I558" i="5" s="1"/>
  <c r="E558" i="6"/>
  <c r="F558" i="6" s="1"/>
  <c r="E574" i="6"/>
  <c r="F574" i="6" s="1"/>
  <c r="G574" i="5"/>
  <c r="I574" i="5" s="1"/>
  <c r="E606" i="6"/>
  <c r="F606" i="6" s="1"/>
  <c r="G606" i="5"/>
  <c r="I606" i="5" s="1"/>
  <c r="G670" i="5"/>
  <c r="I670" i="5" s="1"/>
  <c r="E670" i="6"/>
  <c r="F670" i="6" s="1"/>
  <c r="G44" i="5"/>
  <c r="H44" i="5" s="1"/>
  <c r="E44" i="6"/>
  <c r="F44" i="6" s="1"/>
  <c r="G76" i="5"/>
  <c r="I76" i="5" s="1"/>
  <c r="E76" i="6"/>
  <c r="F76" i="6" s="1"/>
  <c r="G108" i="5"/>
  <c r="H108" i="5" s="1"/>
  <c r="E108" i="6"/>
  <c r="F108" i="6" s="1"/>
  <c r="G140" i="5"/>
  <c r="I140" i="5" s="1"/>
  <c r="E140" i="6"/>
  <c r="F140" i="6" s="1"/>
  <c r="G172" i="5"/>
  <c r="E172" i="6"/>
  <c r="F172" i="6" s="1"/>
  <c r="G204" i="5"/>
  <c r="H204" i="5" s="1"/>
  <c r="E204" i="6"/>
  <c r="F204" i="6" s="1"/>
  <c r="G236" i="5"/>
  <c r="I236" i="5" s="1"/>
  <c r="E236" i="6"/>
  <c r="F236" i="6" s="1"/>
  <c r="G268" i="5"/>
  <c r="H268" i="5" s="1"/>
  <c r="E268" i="6"/>
  <c r="F268" i="6" s="1"/>
  <c r="G300" i="5"/>
  <c r="E300" i="6"/>
  <c r="F300" i="6" s="1"/>
  <c r="G332" i="5"/>
  <c r="H332" i="5" s="1"/>
  <c r="E332" i="6"/>
  <c r="F332" i="6" s="1"/>
  <c r="G376" i="5"/>
  <c r="I376" i="5" s="1"/>
  <c r="E376" i="6"/>
  <c r="F376" i="6" s="1"/>
  <c r="G408" i="5"/>
  <c r="H408" i="5" s="1"/>
  <c r="E408" i="6"/>
  <c r="F408" i="6" s="1"/>
  <c r="G440" i="5"/>
  <c r="E440" i="6"/>
  <c r="F440" i="6" s="1"/>
  <c r="G472" i="5"/>
  <c r="H472" i="5" s="1"/>
  <c r="E472" i="6"/>
  <c r="F472" i="6" s="1"/>
  <c r="G504" i="5"/>
  <c r="I504" i="5" s="1"/>
  <c r="E504" i="6"/>
  <c r="F504" i="6" s="1"/>
  <c r="G536" i="5"/>
  <c r="H536" i="5" s="1"/>
  <c r="E536" i="6"/>
  <c r="F536" i="6" s="1"/>
  <c r="G660" i="5"/>
  <c r="E660" i="6"/>
  <c r="F660" i="6" s="1"/>
  <c r="G692" i="5"/>
  <c r="H692" i="5" s="1"/>
  <c r="E692" i="6"/>
  <c r="F692" i="6" s="1"/>
  <c r="G673" i="5"/>
  <c r="I673" i="5" s="1"/>
  <c r="E673" i="6"/>
  <c r="F673" i="6" s="1"/>
  <c r="G713" i="5"/>
  <c r="E713" i="6"/>
  <c r="F713" i="6" s="1"/>
  <c r="G745" i="5"/>
  <c r="E745" i="6"/>
  <c r="F745" i="6" s="1"/>
  <c r="G777" i="5"/>
  <c r="H777" i="5" s="1"/>
  <c r="E777" i="6"/>
  <c r="F777" i="6" s="1"/>
  <c r="G809" i="5"/>
  <c r="I809" i="5" s="1"/>
  <c r="E809" i="6"/>
  <c r="F809" i="6" s="1"/>
  <c r="G841" i="5"/>
  <c r="H841" i="5" s="1"/>
  <c r="E841" i="6"/>
  <c r="F841" i="6" s="1"/>
  <c r="G873" i="5"/>
  <c r="E873" i="6"/>
  <c r="F873" i="6" s="1"/>
  <c r="G905" i="5"/>
  <c r="I905" i="5" s="1"/>
  <c r="E905" i="6"/>
  <c r="F905" i="6" s="1"/>
  <c r="G937" i="5"/>
  <c r="I937" i="5" s="1"/>
  <c r="E937" i="6"/>
  <c r="F937" i="6" s="1"/>
  <c r="G969" i="5"/>
  <c r="I969" i="5" s="1"/>
  <c r="E969" i="6"/>
  <c r="F969" i="6" s="1"/>
  <c r="G572" i="5"/>
  <c r="E572" i="6"/>
  <c r="F572" i="6" s="1"/>
  <c r="G604" i="5"/>
  <c r="H604" i="5" s="1"/>
  <c r="E604" i="6"/>
  <c r="F604" i="6" s="1"/>
  <c r="G636" i="5"/>
  <c r="I636" i="5" s="1"/>
  <c r="E636" i="6"/>
  <c r="F636" i="6" s="1"/>
  <c r="E127" i="6"/>
  <c r="F127" i="6" s="1"/>
  <c r="G127" i="5"/>
  <c r="E159" i="6"/>
  <c r="F159" i="6" s="1"/>
  <c r="G159" i="5"/>
  <c r="I159" i="5" s="1"/>
  <c r="E191" i="6"/>
  <c r="F191" i="6" s="1"/>
  <c r="G191" i="5"/>
  <c r="I191" i="5" s="1"/>
  <c r="E363" i="6"/>
  <c r="F363" i="6" s="1"/>
  <c r="G363" i="5"/>
  <c r="I363" i="5" s="1"/>
  <c r="E391" i="6"/>
  <c r="F391" i="6" s="1"/>
  <c r="G391" i="5"/>
  <c r="E423" i="6"/>
  <c r="F423" i="6" s="1"/>
  <c r="G423" i="5"/>
  <c r="I423" i="5" s="1"/>
  <c r="E439" i="6"/>
  <c r="F439" i="6" s="1"/>
  <c r="G439" i="5"/>
  <c r="I439" i="5" s="1"/>
  <c r="E455" i="6"/>
  <c r="F455" i="6" s="1"/>
  <c r="G455" i="5"/>
  <c r="I455" i="5" s="1"/>
  <c r="E471" i="6"/>
  <c r="F471" i="6" s="1"/>
  <c r="G471" i="5"/>
  <c r="E487" i="6"/>
  <c r="F487" i="6" s="1"/>
  <c r="G487" i="5"/>
  <c r="I487" i="5" s="1"/>
  <c r="E503" i="6"/>
  <c r="F503" i="6" s="1"/>
  <c r="G503" i="5"/>
  <c r="I503" i="5" s="1"/>
  <c r="E519" i="6"/>
  <c r="F519" i="6" s="1"/>
  <c r="G519" i="5"/>
  <c r="I519" i="5" s="1"/>
  <c r="E535" i="6"/>
  <c r="F535" i="6" s="1"/>
  <c r="G535" i="5"/>
  <c r="E551" i="6"/>
  <c r="F551" i="6" s="1"/>
  <c r="G551" i="5"/>
  <c r="I551" i="5" s="1"/>
  <c r="E567" i="6"/>
  <c r="F567" i="6" s="1"/>
  <c r="G567" i="5"/>
  <c r="I567" i="5" s="1"/>
  <c r="E583" i="6"/>
  <c r="F583" i="6" s="1"/>
  <c r="G583" i="5"/>
  <c r="I583" i="5" s="1"/>
  <c r="E599" i="6"/>
  <c r="F599" i="6" s="1"/>
  <c r="G599" i="5"/>
  <c r="E615" i="6"/>
  <c r="F615" i="6" s="1"/>
  <c r="G615" i="5"/>
  <c r="I615" i="5" s="1"/>
  <c r="E631" i="6"/>
  <c r="F631" i="6" s="1"/>
  <c r="G631" i="5"/>
  <c r="I631" i="5" s="1"/>
  <c r="E663" i="6"/>
  <c r="F663" i="6" s="1"/>
  <c r="G663" i="5"/>
  <c r="I663" i="5" s="1"/>
  <c r="E698" i="6"/>
  <c r="F698" i="6" s="1"/>
  <c r="G698" i="5"/>
  <c r="E714" i="6"/>
  <c r="F714" i="6" s="1"/>
  <c r="G714" i="5"/>
  <c r="I714" i="5" s="1"/>
  <c r="E730" i="6"/>
  <c r="F730" i="6" s="1"/>
  <c r="G730" i="5"/>
  <c r="I730" i="5" s="1"/>
  <c r="E746" i="6"/>
  <c r="F746" i="6" s="1"/>
  <c r="G746" i="5"/>
  <c r="I746" i="5" s="1"/>
  <c r="E762" i="6"/>
  <c r="F762" i="6" s="1"/>
  <c r="G762" i="5"/>
  <c r="E778" i="6"/>
  <c r="F778" i="6" s="1"/>
  <c r="G778" i="5"/>
  <c r="I778" i="5" s="1"/>
  <c r="E794" i="6"/>
  <c r="F794" i="6" s="1"/>
  <c r="G794" i="5"/>
  <c r="I794" i="5" s="1"/>
  <c r="E810" i="6"/>
  <c r="F810" i="6" s="1"/>
  <c r="G810" i="5"/>
  <c r="I810" i="5" s="1"/>
  <c r="E826" i="6"/>
  <c r="F826" i="6" s="1"/>
  <c r="G826" i="5"/>
  <c r="G15" i="26"/>
  <c r="G14" i="26"/>
  <c r="G12" i="26"/>
  <c r="G20" i="26"/>
  <c r="G13" i="26"/>
  <c r="G18" i="26"/>
  <c r="G11" i="26"/>
  <c r="G10" i="26"/>
  <c r="E267" i="6"/>
  <c r="F267" i="6" s="1"/>
  <c r="G267" i="5"/>
  <c r="I267" i="5" s="1"/>
  <c r="D17" i="25"/>
  <c r="D25" i="29" s="1"/>
  <c r="D22" i="25"/>
  <c r="D30" i="29" s="1"/>
  <c r="D19" i="25"/>
  <c r="D27" i="29" s="1"/>
  <c r="H914" i="5"/>
  <c r="H623" i="5"/>
  <c r="H754" i="5"/>
  <c r="H770" i="5"/>
  <c r="H833" i="5"/>
  <c r="H528" i="5"/>
  <c r="H260" i="5"/>
  <c r="H975" i="5"/>
  <c r="H783" i="5"/>
  <c r="H605" i="5"/>
  <c r="H355" i="5"/>
  <c r="H493" i="5"/>
  <c r="H129" i="5"/>
  <c r="G105" i="5"/>
  <c r="I105" i="5" s="1"/>
  <c r="E997" i="6"/>
  <c r="F997" i="6" s="1"/>
  <c r="G986" i="5"/>
  <c r="I986" i="5" s="1"/>
  <c r="G970" i="5"/>
  <c r="G954" i="5"/>
  <c r="I954" i="5" s="1"/>
  <c r="G938" i="5"/>
  <c r="I938" i="5" s="1"/>
  <c r="G922" i="5"/>
  <c r="H922" i="5" s="1"/>
  <c r="G906" i="5"/>
  <c r="G890" i="5"/>
  <c r="G874" i="5"/>
  <c r="I874" i="5" s="1"/>
  <c r="G858" i="5"/>
  <c r="G842" i="5"/>
  <c r="I842" i="5" s="1"/>
  <c r="E818" i="6"/>
  <c r="F818" i="6" s="1"/>
  <c r="E786" i="6"/>
  <c r="F786" i="6" s="1"/>
  <c r="E754" i="6"/>
  <c r="F754" i="6" s="1"/>
  <c r="E722" i="6"/>
  <c r="F722" i="6" s="1"/>
  <c r="E683" i="6"/>
  <c r="F683" i="6" s="1"/>
  <c r="E623" i="6"/>
  <c r="F623" i="6" s="1"/>
  <c r="E591" i="6"/>
  <c r="F591" i="6" s="1"/>
  <c r="E559" i="6"/>
  <c r="F559" i="6" s="1"/>
  <c r="E527" i="6"/>
  <c r="F527" i="6" s="1"/>
  <c r="E495" i="6"/>
  <c r="F495" i="6" s="1"/>
  <c r="E463" i="6"/>
  <c r="F463" i="6" s="1"/>
  <c r="E431" i="6"/>
  <c r="F431" i="6" s="1"/>
  <c r="E375" i="6"/>
  <c r="F375" i="6" s="1"/>
  <c r="E175" i="6"/>
  <c r="F175" i="6" s="1"/>
  <c r="E111" i="6"/>
  <c r="F111" i="6" s="1"/>
  <c r="E620" i="6"/>
  <c r="F620" i="6" s="1"/>
  <c r="E985" i="6"/>
  <c r="F985" i="6" s="1"/>
  <c r="E921" i="6"/>
  <c r="F921" i="6" s="1"/>
  <c r="E857" i="6"/>
  <c r="F857" i="6" s="1"/>
  <c r="E793" i="6"/>
  <c r="F793" i="6" s="1"/>
  <c r="E729" i="6"/>
  <c r="F729" i="6" s="1"/>
  <c r="E641" i="6"/>
  <c r="F641" i="6" s="1"/>
  <c r="E552" i="6"/>
  <c r="F552" i="6" s="1"/>
  <c r="E488" i="6"/>
  <c r="F488" i="6" s="1"/>
  <c r="E424" i="6"/>
  <c r="F424" i="6" s="1"/>
  <c r="E352" i="6"/>
  <c r="F352" i="6" s="1"/>
  <c r="E284" i="6"/>
  <c r="F284" i="6" s="1"/>
  <c r="E220" i="6"/>
  <c r="F220" i="6" s="1"/>
  <c r="E156" i="6"/>
  <c r="F156" i="6" s="1"/>
  <c r="E694" i="6"/>
  <c r="F694" i="6" s="1"/>
  <c r="G590" i="5"/>
  <c r="H590" i="5" s="1"/>
  <c r="E542" i="6"/>
  <c r="F542" i="6" s="1"/>
  <c r="G494" i="5"/>
  <c r="H494" i="5" s="1"/>
  <c r="E430" i="6"/>
  <c r="F430" i="6" s="1"/>
  <c r="G364" i="5"/>
  <c r="I364" i="5" s="1"/>
  <c r="G275" i="5"/>
  <c r="I275" i="5" s="1"/>
  <c r="E387" i="6"/>
  <c r="F387" i="6" s="1"/>
  <c r="G335" i="5"/>
  <c r="I335" i="5" s="1"/>
  <c r="E303" i="6"/>
  <c r="F303" i="6" s="1"/>
  <c r="G255" i="5"/>
  <c r="H255" i="5" s="1"/>
  <c r="E231" i="6"/>
  <c r="F231" i="6" s="1"/>
  <c r="G207" i="5"/>
  <c r="H207" i="5" s="1"/>
  <c r="E139" i="6"/>
  <c r="F139" i="6" s="1"/>
  <c r="E975" i="6"/>
  <c r="F975" i="6" s="1"/>
  <c r="E943" i="6"/>
  <c r="F943" i="6" s="1"/>
  <c r="E911" i="6"/>
  <c r="F911" i="6" s="1"/>
  <c r="E879" i="6"/>
  <c r="F879" i="6" s="1"/>
  <c r="E847" i="6"/>
  <c r="F847" i="6" s="1"/>
  <c r="E815" i="6"/>
  <c r="F815" i="6" s="1"/>
  <c r="E783" i="6"/>
  <c r="F783" i="6" s="1"/>
  <c r="E751" i="6"/>
  <c r="F751" i="6" s="1"/>
  <c r="E719" i="6"/>
  <c r="F719" i="6" s="1"/>
  <c r="E679" i="6"/>
  <c r="F679" i="6" s="1"/>
  <c r="E1007" i="6"/>
  <c r="F1007" i="6" s="1"/>
  <c r="E637" i="6"/>
  <c r="F637" i="6" s="1"/>
  <c r="E605" i="6"/>
  <c r="F605" i="6" s="1"/>
  <c r="E573" i="6"/>
  <c r="F573" i="6" s="1"/>
  <c r="E541" i="6"/>
  <c r="F541" i="6" s="1"/>
  <c r="E509" i="6"/>
  <c r="F509" i="6" s="1"/>
  <c r="G461" i="5"/>
  <c r="H461" i="5" s="1"/>
  <c r="G429" i="5"/>
  <c r="I429" i="5" s="1"/>
  <c r="G397" i="5"/>
  <c r="H397" i="5" s="1"/>
  <c r="G365" i="5"/>
  <c r="I365" i="5" s="1"/>
  <c r="G348" i="5"/>
  <c r="H348" i="5" s="1"/>
  <c r="G329" i="5"/>
  <c r="I329" i="5" s="1"/>
  <c r="G313" i="5"/>
  <c r="I313" i="5" s="1"/>
  <c r="G297" i="5"/>
  <c r="I297" i="5" s="1"/>
  <c r="G281" i="5"/>
  <c r="I281" i="5" s="1"/>
  <c r="G265" i="5"/>
  <c r="I265" i="5" s="1"/>
  <c r="G249" i="5"/>
  <c r="I249" i="5" s="1"/>
  <c r="G233" i="5"/>
  <c r="I233" i="5" s="1"/>
  <c r="G217" i="5"/>
  <c r="H217" i="5" s="1"/>
  <c r="G201" i="5"/>
  <c r="I201" i="5" s="1"/>
  <c r="G185" i="5"/>
  <c r="I185" i="5" s="1"/>
  <c r="G169" i="5"/>
  <c r="I169" i="5" s="1"/>
  <c r="G153" i="5"/>
  <c r="I153" i="5" s="1"/>
  <c r="G137" i="5"/>
  <c r="I137" i="5" s="1"/>
  <c r="G121" i="5"/>
  <c r="I121" i="5" s="1"/>
  <c r="G17" i="26"/>
  <c r="G19" i="26"/>
  <c r="E109" i="6"/>
  <c r="F109" i="6" s="1"/>
  <c r="G109" i="5"/>
  <c r="I109" i="5" s="1"/>
  <c r="E125" i="6"/>
  <c r="F125" i="6" s="1"/>
  <c r="G125" i="5"/>
  <c r="H125" i="5" s="1"/>
  <c r="E141" i="6"/>
  <c r="F141" i="6" s="1"/>
  <c r="G141" i="5"/>
  <c r="E157" i="6"/>
  <c r="F157" i="6" s="1"/>
  <c r="G157" i="5"/>
  <c r="I157" i="5" s="1"/>
  <c r="E173" i="6"/>
  <c r="F173" i="6" s="1"/>
  <c r="G173" i="5"/>
  <c r="E189" i="6"/>
  <c r="F189" i="6" s="1"/>
  <c r="G189" i="5"/>
  <c r="I189" i="5" s="1"/>
  <c r="E205" i="6"/>
  <c r="F205" i="6" s="1"/>
  <c r="G205" i="5"/>
  <c r="I205" i="5" s="1"/>
  <c r="E221" i="6"/>
  <c r="F221" i="6" s="1"/>
  <c r="G221" i="5"/>
  <c r="E237" i="6"/>
  <c r="F237" i="6" s="1"/>
  <c r="G237" i="5"/>
  <c r="E253" i="6"/>
  <c r="F253" i="6" s="1"/>
  <c r="G253" i="5"/>
  <c r="I253" i="5" s="1"/>
  <c r="E269" i="6"/>
  <c r="F269" i="6" s="1"/>
  <c r="G269" i="5"/>
  <c r="I269" i="5" s="1"/>
  <c r="E285" i="6"/>
  <c r="F285" i="6" s="1"/>
  <c r="G285" i="5"/>
  <c r="I285" i="5" s="1"/>
  <c r="E301" i="6"/>
  <c r="F301" i="6" s="1"/>
  <c r="G301" i="5"/>
  <c r="I301" i="5" s="1"/>
  <c r="E317" i="6"/>
  <c r="F317" i="6" s="1"/>
  <c r="G317" i="5"/>
  <c r="I317" i="5" s="1"/>
  <c r="E333" i="6"/>
  <c r="F333" i="6" s="1"/>
  <c r="G333" i="5"/>
  <c r="I333" i="5" s="1"/>
  <c r="E353" i="6"/>
  <c r="F353" i="6" s="1"/>
  <c r="G353" i="5"/>
  <c r="I353" i="5" s="1"/>
  <c r="E369" i="6"/>
  <c r="F369" i="6" s="1"/>
  <c r="G369" i="5"/>
  <c r="E385" i="6"/>
  <c r="F385" i="6" s="1"/>
  <c r="G385" i="5"/>
  <c r="I385" i="5" s="1"/>
  <c r="G83" i="5"/>
  <c r="H83" i="5" s="1"/>
  <c r="G91" i="5"/>
  <c r="G99" i="5"/>
  <c r="H99" i="5" s="1"/>
  <c r="I217" i="5"/>
  <c r="F37" i="5"/>
  <c r="L37" i="6"/>
  <c r="F16" i="5"/>
  <c r="L16" i="6"/>
  <c r="I991" i="5"/>
  <c r="H991" i="5"/>
  <c r="E62" i="6"/>
  <c r="F62" i="6" s="1"/>
  <c r="G62" i="5"/>
  <c r="H62" i="5" s="1"/>
  <c r="E78" i="6"/>
  <c r="F78" i="6" s="1"/>
  <c r="G78" i="5"/>
  <c r="I78" i="5" s="1"/>
  <c r="E41" i="6"/>
  <c r="F41" i="6" s="1"/>
  <c r="G41" i="5"/>
  <c r="G162" i="5"/>
  <c r="I162" i="5" s="1"/>
  <c r="E162" i="6"/>
  <c r="F162" i="6" s="1"/>
  <c r="G983" i="5"/>
  <c r="I983" i="5" s="1"/>
  <c r="E983" i="6"/>
  <c r="F983" i="6" s="1"/>
  <c r="G179" i="5"/>
  <c r="I179" i="5" s="1"/>
  <c r="E179" i="6"/>
  <c r="F179" i="6" s="1"/>
  <c r="E291" i="6"/>
  <c r="F291" i="6" s="1"/>
  <c r="G291" i="5"/>
  <c r="I291" i="5" s="1"/>
  <c r="G315" i="5"/>
  <c r="I315" i="5" s="1"/>
  <c r="E315" i="6"/>
  <c r="F315" i="6" s="1"/>
  <c r="I279" i="5"/>
  <c r="H279" i="5"/>
  <c r="L79" i="6"/>
  <c r="F79" i="5"/>
  <c r="E406" i="6"/>
  <c r="F406" i="6" s="1"/>
  <c r="G406" i="5"/>
  <c r="H406" i="5" s="1"/>
  <c r="G454" i="5"/>
  <c r="I454" i="5" s="1"/>
  <c r="E454" i="6"/>
  <c r="F454" i="6" s="1"/>
  <c r="E662" i="6"/>
  <c r="F662" i="6" s="1"/>
  <c r="G662" i="5"/>
  <c r="I662" i="5" s="1"/>
  <c r="G760" i="5"/>
  <c r="I760" i="5" s="1"/>
  <c r="E760" i="6"/>
  <c r="F760" i="6" s="1"/>
  <c r="G888" i="5"/>
  <c r="I888" i="5" s="1"/>
  <c r="E888" i="6"/>
  <c r="F888" i="6" s="1"/>
  <c r="G630" i="5"/>
  <c r="I630" i="5" s="1"/>
  <c r="E630" i="6"/>
  <c r="F630" i="6" s="1"/>
  <c r="L20" i="6"/>
  <c r="M8" i="4"/>
  <c r="J8" i="14" s="1"/>
  <c r="I9" i="6"/>
  <c r="I10" i="6"/>
  <c r="I911" i="5"/>
  <c r="H911" i="5"/>
  <c r="I433" i="5"/>
  <c r="H433" i="5"/>
  <c r="G46" i="5"/>
  <c r="H46" i="5" s="1"/>
  <c r="E46" i="6"/>
  <c r="F46" i="6" s="1"/>
  <c r="G373" i="5"/>
  <c r="I373" i="5" s="1"/>
  <c r="E373" i="6"/>
  <c r="F373" i="6" s="1"/>
  <c r="G871" i="5"/>
  <c r="I871" i="5" s="1"/>
  <c r="E871" i="6"/>
  <c r="F871" i="6" s="1"/>
  <c r="L83" i="6"/>
  <c r="F83" i="5"/>
  <c r="E55" i="6"/>
  <c r="F55" i="6" s="1"/>
  <c r="G55" i="5"/>
  <c r="H55" i="5" s="1"/>
  <c r="F30" i="5"/>
  <c r="L30" i="6"/>
  <c r="F50" i="5"/>
  <c r="I50" i="5" s="1"/>
  <c r="L50" i="6"/>
  <c r="F102" i="5"/>
  <c r="L102" i="6"/>
  <c r="L29" i="6"/>
  <c r="F29" i="5"/>
  <c r="F106" i="5"/>
  <c r="G106" i="5"/>
  <c r="F86" i="5"/>
  <c r="L86" i="6"/>
  <c r="I8" i="6"/>
  <c r="H8" i="6"/>
  <c r="M8" i="6" s="1"/>
  <c r="G8" i="6"/>
  <c r="L13" i="6"/>
  <c r="G13" i="5"/>
  <c r="I13" i="5" s="1"/>
  <c r="F13" i="5"/>
  <c r="E65" i="6"/>
  <c r="F65" i="6" s="1"/>
  <c r="G65" i="5"/>
  <c r="G218" i="5"/>
  <c r="I218" i="5" s="1"/>
  <c r="E218" i="6"/>
  <c r="F218" i="6" s="1"/>
  <c r="G597" i="5"/>
  <c r="E597" i="6"/>
  <c r="F597" i="6" s="1"/>
  <c r="G67" i="5"/>
  <c r="H67" i="5" s="1"/>
  <c r="L67" i="6"/>
  <c r="E25" i="6"/>
  <c r="F25" i="6" s="1"/>
  <c r="G25" i="5"/>
  <c r="F22" i="5"/>
  <c r="L22" i="6"/>
  <c r="F42" i="5"/>
  <c r="G42" i="5"/>
  <c r="F53" i="5"/>
  <c r="L53" i="6"/>
  <c r="L61" i="6"/>
  <c r="F61" i="5"/>
  <c r="F92" i="5"/>
  <c r="L92" i="6"/>
  <c r="F74" i="5"/>
  <c r="H74" i="5" s="1"/>
  <c r="G74" i="5"/>
  <c r="F48" i="5"/>
  <c r="L48" i="6"/>
  <c r="F40" i="5"/>
  <c r="L40" i="6"/>
  <c r="L99" i="6"/>
  <c r="F67" i="5"/>
  <c r="G70" i="5"/>
  <c r="H70" i="5" s="1"/>
  <c r="G50" i="5"/>
  <c r="G57" i="5"/>
  <c r="L70" i="6"/>
  <c r="G990" i="5"/>
  <c r="E982" i="6"/>
  <c r="F982" i="6" s="1"/>
  <c r="G974" i="5"/>
  <c r="H974" i="5" s="1"/>
  <c r="E966" i="6"/>
  <c r="F966" i="6" s="1"/>
  <c r="G958" i="5"/>
  <c r="I958" i="5" s="1"/>
  <c r="E950" i="6"/>
  <c r="F950" i="6" s="1"/>
  <c r="G942" i="5"/>
  <c r="H942" i="5" s="1"/>
  <c r="E934" i="6"/>
  <c r="F934" i="6" s="1"/>
  <c r="G926" i="5"/>
  <c r="E918" i="6"/>
  <c r="F918" i="6" s="1"/>
  <c r="G910" i="5"/>
  <c r="H910" i="5" s="1"/>
  <c r="E902" i="6"/>
  <c r="F902" i="6" s="1"/>
  <c r="G894" i="5"/>
  <c r="I894" i="5" s="1"/>
  <c r="E886" i="6"/>
  <c r="F886" i="6" s="1"/>
  <c r="G878" i="5"/>
  <c r="E870" i="6"/>
  <c r="F870" i="6" s="1"/>
  <c r="G862" i="5"/>
  <c r="E854" i="6"/>
  <c r="F854" i="6" s="1"/>
  <c r="G846" i="5"/>
  <c r="I846" i="5" s="1"/>
  <c r="E838" i="6"/>
  <c r="F838" i="6" s="1"/>
  <c r="G830" i="5"/>
  <c r="I830" i="5" s="1"/>
  <c r="E822" i="6"/>
  <c r="F822" i="6" s="1"/>
  <c r="G814" i="5"/>
  <c r="I814" i="5" s="1"/>
  <c r="E806" i="6"/>
  <c r="F806" i="6" s="1"/>
  <c r="G798" i="5"/>
  <c r="E790" i="6"/>
  <c r="F790" i="6" s="1"/>
  <c r="G782" i="5"/>
  <c r="I782" i="5" s="1"/>
  <c r="E774" i="6"/>
  <c r="F774" i="6" s="1"/>
  <c r="G766" i="5"/>
  <c r="I766" i="5" s="1"/>
  <c r="E758" i="6"/>
  <c r="F758" i="6" s="1"/>
  <c r="G750" i="5"/>
  <c r="I750" i="5" s="1"/>
  <c r="E742" i="6"/>
  <c r="F742" i="6" s="1"/>
  <c r="G734" i="5"/>
  <c r="E726" i="6"/>
  <c r="F726" i="6" s="1"/>
  <c r="G718" i="5"/>
  <c r="I718" i="5" s="1"/>
  <c r="E710" i="6"/>
  <c r="F710" i="6" s="1"/>
  <c r="G702" i="5"/>
  <c r="I702" i="5" s="1"/>
  <c r="E687" i="6"/>
  <c r="F687" i="6" s="1"/>
  <c r="G667" i="5"/>
  <c r="I667" i="5" s="1"/>
  <c r="E651" i="6"/>
  <c r="F651" i="6" s="1"/>
  <c r="G635" i="5"/>
  <c r="E627" i="6"/>
  <c r="F627" i="6" s="1"/>
  <c r="G619" i="5"/>
  <c r="I619" i="5" s="1"/>
  <c r="E611" i="6"/>
  <c r="F611" i="6" s="1"/>
  <c r="G603" i="5"/>
  <c r="I603" i="5" s="1"/>
  <c r="E595" i="6"/>
  <c r="F595" i="6" s="1"/>
  <c r="G587" i="5"/>
  <c r="I587" i="5" s="1"/>
  <c r="E579" i="6"/>
  <c r="F579" i="6" s="1"/>
  <c r="G571" i="5"/>
  <c r="E563" i="6"/>
  <c r="F563" i="6" s="1"/>
  <c r="G555" i="5"/>
  <c r="I555" i="5" s="1"/>
  <c r="E547" i="6"/>
  <c r="F547" i="6" s="1"/>
  <c r="G539" i="5"/>
  <c r="I539" i="5" s="1"/>
  <c r="E531" i="6"/>
  <c r="F531" i="6" s="1"/>
  <c r="G523" i="5"/>
  <c r="I523" i="5" s="1"/>
  <c r="E515" i="6"/>
  <c r="F515" i="6" s="1"/>
  <c r="G507" i="5"/>
  <c r="E499" i="6"/>
  <c r="F499" i="6" s="1"/>
  <c r="G491" i="5"/>
  <c r="I491" i="5" s="1"/>
  <c r="E483" i="6"/>
  <c r="F483" i="6" s="1"/>
  <c r="G475" i="5"/>
  <c r="I475" i="5" s="1"/>
  <c r="E467" i="6"/>
  <c r="F467" i="6" s="1"/>
  <c r="G459" i="5"/>
  <c r="I459" i="5" s="1"/>
  <c r="E451" i="6"/>
  <c r="F451" i="6" s="1"/>
  <c r="G443" i="5"/>
  <c r="E435" i="6"/>
  <c r="F435" i="6" s="1"/>
  <c r="G427" i="5"/>
  <c r="I427" i="5" s="1"/>
  <c r="E419" i="6"/>
  <c r="F419" i="6" s="1"/>
  <c r="G411" i="5"/>
  <c r="I411" i="5" s="1"/>
  <c r="E383" i="6"/>
  <c r="F383" i="6" s="1"/>
  <c r="G367" i="5"/>
  <c r="I367" i="5" s="1"/>
  <c r="E359" i="6"/>
  <c r="F359" i="6" s="1"/>
  <c r="G351" i="5"/>
  <c r="E183" i="6"/>
  <c r="F183" i="6" s="1"/>
  <c r="G167" i="5"/>
  <c r="I167" i="5" s="1"/>
  <c r="E151" i="6"/>
  <c r="F151" i="6" s="1"/>
  <c r="G135" i="5"/>
  <c r="I135" i="5" s="1"/>
  <c r="E119" i="6"/>
  <c r="F119" i="6" s="1"/>
  <c r="E759" i="6"/>
  <c r="F759" i="6" s="1"/>
  <c r="I735" i="5"/>
  <c r="H735" i="5"/>
  <c r="I1007" i="5"/>
  <c r="H1007" i="5"/>
  <c r="E306" i="6"/>
  <c r="F306" i="6" s="1"/>
  <c r="G94" i="5"/>
  <c r="F27" i="5"/>
  <c r="F63" i="5"/>
  <c r="F103" i="5"/>
  <c r="I231" i="5"/>
  <c r="H231" i="5"/>
  <c r="L68" i="6"/>
  <c r="L64" i="6"/>
  <c r="R8" i="6"/>
  <c r="R12" i="6"/>
  <c r="I12" i="6"/>
  <c r="H12" i="6"/>
  <c r="M12" i="6" s="1"/>
  <c r="R14" i="6"/>
  <c r="I14" i="6"/>
  <c r="H14" i="6"/>
  <c r="M14" i="6" s="1"/>
  <c r="R16" i="6"/>
  <c r="I16" i="6"/>
  <c r="H18" i="6"/>
  <c r="M18" i="6" s="1"/>
  <c r="I18" i="6"/>
  <c r="R20" i="6"/>
  <c r="I20" i="6"/>
  <c r="R22" i="6"/>
  <c r="I22" i="6"/>
  <c r="H22" i="6"/>
  <c r="M22" i="6" s="1"/>
  <c r="R24" i="6"/>
  <c r="I24" i="6"/>
  <c r="R26" i="6"/>
  <c r="I26" i="6"/>
  <c r="R28" i="6"/>
  <c r="I28" i="6"/>
  <c r="R30" i="6"/>
  <c r="I30" i="6"/>
  <c r="R32" i="6"/>
  <c r="I32" i="6"/>
  <c r="H32" i="6"/>
  <c r="M32" i="6" s="1"/>
  <c r="R34" i="6"/>
  <c r="I34" i="6"/>
  <c r="R36" i="6"/>
  <c r="I36" i="6"/>
  <c r="R38" i="6"/>
  <c r="I38" i="6"/>
  <c r="H38" i="6"/>
  <c r="M38" i="6" s="1"/>
  <c r="R40" i="6"/>
  <c r="I40" i="6"/>
  <c r="R42" i="6"/>
  <c r="I42" i="6"/>
  <c r="H42" i="6"/>
  <c r="M42" i="6" s="1"/>
  <c r="R44" i="6"/>
  <c r="I44" i="6"/>
  <c r="H44" i="6"/>
  <c r="M44" i="6" s="1"/>
  <c r="R46" i="6"/>
  <c r="I46" i="6"/>
  <c r="R48" i="6"/>
  <c r="I48" i="6"/>
  <c r="R50" i="6"/>
  <c r="I50" i="6"/>
  <c r="H50" i="6"/>
  <c r="M50" i="6" s="1"/>
  <c r="R52" i="6"/>
  <c r="I52" i="6"/>
  <c r="R54" i="6"/>
  <c r="I54" i="6"/>
  <c r="R56" i="6"/>
  <c r="I56" i="6"/>
  <c r="R58" i="6"/>
  <c r="I58" i="6"/>
  <c r="H58" i="6"/>
  <c r="M58" i="6" s="1"/>
  <c r="H65" i="6"/>
  <c r="M65" i="6" s="1"/>
  <c r="I65" i="6"/>
  <c r="H67" i="6"/>
  <c r="M67" i="6" s="1"/>
  <c r="I67" i="6"/>
  <c r="R69" i="6"/>
  <c r="I69" i="6"/>
  <c r="H69" i="6"/>
  <c r="M69" i="6" s="1"/>
  <c r="H71" i="6"/>
  <c r="M71" i="6" s="1"/>
  <c r="I71" i="6"/>
  <c r="H73" i="6"/>
  <c r="M73" i="6" s="1"/>
  <c r="I73" i="6"/>
  <c r="R73" i="6"/>
  <c r="H79" i="6"/>
  <c r="M79" i="6" s="1"/>
  <c r="I79" i="6"/>
  <c r="I81" i="6"/>
  <c r="R81" i="6"/>
  <c r="I83" i="6"/>
  <c r="R83" i="6"/>
  <c r="R85" i="6"/>
  <c r="I85" i="6"/>
  <c r="H85" i="6"/>
  <c r="M85" i="6" s="1"/>
  <c r="R89" i="6"/>
  <c r="I89" i="6"/>
  <c r="H91" i="6"/>
  <c r="M91" i="6" s="1"/>
  <c r="I91" i="6"/>
  <c r="R93" i="6"/>
  <c r="I93" i="6"/>
  <c r="H93" i="6"/>
  <c r="M93" i="6" s="1"/>
  <c r="G97" i="6"/>
  <c r="I97" i="6"/>
  <c r="H99" i="6"/>
  <c r="M99" i="6" s="1"/>
  <c r="I99" i="6"/>
  <c r="R101" i="6"/>
  <c r="I101" i="6"/>
  <c r="H101" i="6"/>
  <c r="M101" i="6" s="1"/>
  <c r="I103" i="6"/>
  <c r="H103" i="6"/>
  <c r="M103" i="6" s="1"/>
  <c r="I112" i="6"/>
  <c r="R112" i="6"/>
  <c r="I113" i="6"/>
  <c r="R113" i="6"/>
  <c r="R114" i="6"/>
  <c r="I114" i="6"/>
  <c r="H114" i="6"/>
  <c r="M114" i="6" s="1"/>
  <c r="H115" i="6"/>
  <c r="M115" i="6" s="1"/>
  <c r="I115" i="6"/>
  <c r="R117" i="6"/>
  <c r="I117" i="6"/>
  <c r="R118" i="6"/>
  <c r="I118" i="6"/>
  <c r="H118" i="6"/>
  <c r="M118" i="6" s="1"/>
  <c r="R119" i="6"/>
  <c r="I119" i="6"/>
  <c r="R120" i="6"/>
  <c r="I120" i="6"/>
  <c r="H120" i="6"/>
  <c r="M120" i="6" s="1"/>
  <c r="H121" i="6"/>
  <c r="M121" i="6" s="1"/>
  <c r="I121" i="6"/>
  <c r="R122" i="6"/>
  <c r="I122" i="6"/>
  <c r="H122" i="6"/>
  <c r="M122" i="6" s="1"/>
  <c r="I123" i="6"/>
  <c r="R123" i="6"/>
  <c r="R125" i="6"/>
  <c r="I125" i="6"/>
  <c r="R126" i="6"/>
  <c r="I126" i="6"/>
  <c r="H127" i="6"/>
  <c r="M127" i="6" s="1"/>
  <c r="I127" i="6"/>
  <c r="H128" i="6"/>
  <c r="M128" i="6" s="1"/>
  <c r="I128" i="6"/>
  <c r="R129" i="6"/>
  <c r="I129" i="6"/>
  <c r="G131" i="6"/>
  <c r="I131" i="6"/>
  <c r="R132" i="6"/>
  <c r="I132" i="6"/>
  <c r="R133" i="6"/>
  <c r="I133" i="6"/>
  <c r="H133" i="6"/>
  <c r="M133" i="6" s="1"/>
  <c r="R134" i="6"/>
  <c r="I134" i="6"/>
  <c r="H134" i="6"/>
  <c r="M134" i="6" s="1"/>
  <c r="I135" i="6"/>
  <c r="R135" i="6"/>
  <c r="R137" i="6"/>
  <c r="I137" i="6"/>
  <c r="I186" i="6"/>
  <c r="R186" i="6"/>
  <c r="H186" i="6"/>
  <c r="M186" i="6" s="1"/>
  <c r="I187" i="6"/>
  <c r="H187" i="6"/>
  <c r="M187" i="6" s="1"/>
  <c r="R188" i="6"/>
  <c r="I188" i="6"/>
  <c r="I189" i="6"/>
  <c r="R189" i="6"/>
  <c r="R190" i="6"/>
  <c r="I190" i="6"/>
  <c r="H190" i="6"/>
  <c r="M190" i="6" s="1"/>
  <c r="H191" i="6"/>
  <c r="M191" i="6" s="1"/>
  <c r="I191" i="6"/>
  <c r="R192" i="6"/>
  <c r="I192" i="6"/>
  <c r="H193" i="6"/>
  <c r="M193" i="6" s="1"/>
  <c r="I193" i="6"/>
  <c r="R194" i="6"/>
  <c r="I194" i="6"/>
  <c r="I195" i="6"/>
  <c r="H195" i="6"/>
  <c r="M195" i="6" s="1"/>
  <c r="R196" i="6"/>
  <c r="I196" i="6"/>
  <c r="H197" i="6"/>
  <c r="M197" i="6" s="1"/>
  <c r="I197" i="6"/>
  <c r="R198" i="6"/>
  <c r="I198" i="6"/>
  <c r="I199" i="6"/>
  <c r="R199" i="6"/>
  <c r="R200" i="6"/>
  <c r="I200" i="6"/>
  <c r="H200" i="6"/>
  <c r="M200" i="6" s="1"/>
  <c r="H201" i="6"/>
  <c r="M201" i="6" s="1"/>
  <c r="I201" i="6"/>
  <c r="R201" i="6"/>
  <c r="I250" i="6"/>
  <c r="R250" i="6"/>
  <c r="H250" i="6"/>
  <c r="M250" i="6" s="1"/>
  <c r="I251" i="6"/>
  <c r="H251" i="6"/>
  <c r="M251" i="6" s="1"/>
  <c r="R252" i="6"/>
  <c r="I252" i="6"/>
  <c r="I253" i="6"/>
  <c r="H253" i="6"/>
  <c r="M253" i="6" s="1"/>
  <c r="I11" i="6"/>
  <c r="R11" i="6"/>
  <c r="I104" i="6"/>
  <c r="R104" i="6"/>
  <c r="R106" i="6"/>
  <c r="I106" i="6"/>
  <c r="I154" i="6"/>
  <c r="R154" i="6"/>
  <c r="I155" i="6"/>
  <c r="H155" i="6"/>
  <c r="M155" i="6" s="1"/>
  <c r="R156" i="6"/>
  <c r="I156" i="6"/>
  <c r="I157" i="6"/>
  <c r="H157" i="6"/>
  <c r="M157" i="6" s="1"/>
  <c r="R158" i="6"/>
  <c r="I158" i="6"/>
  <c r="H158" i="6"/>
  <c r="M158" i="6" s="1"/>
  <c r="R159" i="6"/>
  <c r="I159" i="6"/>
  <c r="H159" i="6"/>
  <c r="M159" i="6" s="1"/>
  <c r="R160" i="6"/>
  <c r="I160" i="6"/>
  <c r="H161" i="6"/>
  <c r="M161" i="6" s="1"/>
  <c r="I161" i="6"/>
  <c r="R162" i="6"/>
  <c r="I162" i="6"/>
  <c r="I163" i="6"/>
  <c r="H163" i="6"/>
  <c r="M163" i="6" s="1"/>
  <c r="R164" i="6"/>
  <c r="I164" i="6"/>
  <c r="H165" i="6"/>
  <c r="M165" i="6" s="1"/>
  <c r="I165" i="6"/>
  <c r="R166" i="6"/>
  <c r="I166" i="6"/>
  <c r="I167" i="6"/>
  <c r="H167" i="6"/>
  <c r="M167" i="6" s="1"/>
  <c r="R168" i="6"/>
  <c r="I168" i="6"/>
  <c r="H168" i="6"/>
  <c r="M168" i="6" s="1"/>
  <c r="R169" i="6"/>
  <c r="I169" i="6"/>
  <c r="I218" i="6"/>
  <c r="R218" i="6"/>
  <c r="H218" i="6"/>
  <c r="M218" i="6" s="1"/>
  <c r="I219" i="6"/>
  <c r="H219" i="6"/>
  <c r="M219" i="6" s="1"/>
  <c r="R220" i="6"/>
  <c r="I220" i="6"/>
  <c r="I221" i="6"/>
  <c r="H221" i="6"/>
  <c r="M221" i="6" s="1"/>
  <c r="R222" i="6"/>
  <c r="I222" i="6"/>
  <c r="H222" i="6"/>
  <c r="M222" i="6" s="1"/>
  <c r="R223" i="6"/>
  <c r="I223" i="6"/>
  <c r="R224" i="6"/>
  <c r="I224" i="6"/>
  <c r="H225" i="6"/>
  <c r="M225" i="6" s="1"/>
  <c r="I225" i="6"/>
  <c r="R226" i="6"/>
  <c r="I226" i="6"/>
  <c r="I227" i="6"/>
  <c r="H227" i="6"/>
  <c r="M227" i="6" s="1"/>
  <c r="R228" i="6"/>
  <c r="I228" i="6"/>
  <c r="H229" i="6"/>
  <c r="M229" i="6" s="1"/>
  <c r="I229" i="6"/>
  <c r="R230" i="6"/>
  <c r="I230" i="6"/>
  <c r="I231" i="6"/>
  <c r="H231" i="6"/>
  <c r="M231" i="6" s="1"/>
  <c r="R232" i="6"/>
  <c r="I232" i="6"/>
  <c r="H232" i="6"/>
  <c r="M232" i="6" s="1"/>
  <c r="R233" i="6"/>
  <c r="I233" i="6"/>
  <c r="H344" i="6"/>
  <c r="M344" i="6" s="1"/>
  <c r="G322" i="6"/>
  <c r="H324" i="6"/>
  <c r="M324" i="6" s="1"/>
  <c r="H364" i="6"/>
  <c r="M364" i="6" s="1"/>
  <c r="G738" i="6"/>
  <c r="H628" i="6"/>
  <c r="M628" i="6" s="1"/>
  <c r="R612" i="6"/>
  <c r="R609" i="6"/>
  <c r="R602" i="6"/>
  <c r="R530" i="6"/>
  <c r="H480" i="6"/>
  <c r="M480" i="6" s="1"/>
  <c r="H457" i="6"/>
  <c r="M457" i="6" s="1"/>
  <c r="H452" i="6"/>
  <c r="M452" i="6" s="1"/>
  <c r="G412" i="6"/>
  <c r="H281" i="6"/>
  <c r="M281" i="6" s="1"/>
  <c r="H259" i="6"/>
  <c r="M259" i="6" s="1"/>
  <c r="R769" i="6"/>
  <c r="R694" i="6"/>
  <c r="H642" i="6"/>
  <c r="M642" i="6" s="1"/>
  <c r="R413" i="6"/>
  <c r="R408" i="6"/>
  <c r="G305" i="6"/>
  <c r="G903" i="6"/>
  <c r="R856" i="6"/>
  <c r="G792" i="6"/>
  <c r="R703" i="6"/>
  <c r="R550" i="6"/>
  <c r="R454" i="6"/>
  <c r="G329" i="6"/>
  <c r="R261" i="6"/>
  <c r="R996" i="6"/>
  <c r="R912" i="6"/>
  <c r="G905" i="6"/>
  <c r="G900" i="6"/>
  <c r="H890" i="6"/>
  <c r="M890" i="6" s="1"/>
  <c r="R822" i="6"/>
  <c r="R700" i="6"/>
  <c r="H641" i="6"/>
  <c r="M641" i="6" s="1"/>
  <c r="R545" i="6"/>
  <c r="R529" i="6"/>
  <c r="R517" i="6"/>
  <c r="R481" i="6"/>
  <c r="H461" i="6"/>
  <c r="M461" i="6" s="1"/>
  <c r="H453" i="6"/>
  <c r="M453" i="6" s="1"/>
  <c r="G328" i="6"/>
  <c r="R289" i="6"/>
  <c r="R279" i="6"/>
  <c r="R1005" i="6"/>
  <c r="R998" i="6"/>
  <c r="R899" i="6"/>
  <c r="H897" i="6"/>
  <c r="M897" i="6" s="1"/>
  <c r="G727" i="6"/>
  <c r="H695" i="6"/>
  <c r="M695" i="6" s="1"/>
  <c r="R671" i="6"/>
  <c r="R644" i="6"/>
  <c r="R548" i="6"/>
  <c r="H412" i="6"/>
  <c r="M412" i="6" s="1"/>
  <c r="R365" i="6"/>
  <c r="R349" i="6"/>
  <c r="G902" i="6"/>
  <c r="H892" i="6"/>
  <c r="M892" i="6" s="1"/>
  <c r="R858" i="6"/>
  <c r="R852" i="6"/>
  <c r="R832" i="6"/>
  <c r="G773" i="6"/>
  <c r="R718" i="6"/>
  <c r="R674" i="6"/>
  <c r="R650" i="6"/>
  <c r="R615" i="6"/>
  <c r="G993" i="6"/>
  <c r="H13" i="6"/>
  <c r="M13" i="6" s="1"/>
  <c r="I13" i="6"/>
  <c r="H15" i="6"/>
  <c r="M15" i="6" s="1"/>
  <c r="I15" i="6"/>
  <c r="R17" i="6"/>
  <c r="I17" i="6"/>
  <c r="R19" i="6"/>
  <c r="I19" i="6"/>
  <c r="R21" i="6"/>
  <c r="I21" i="6"/>
  <c r="R23" i="6"/>
  <c r="I23" i="6"/>
  <c r="H25" i="6"/>
  <c r="M25" i="6" s="1"/>
  <c r="I25" i="6"/>
  <c r="H27" i="6"/>
  <c r="M27" i="6" s="1"/>
  <c r="I27" i="6"/>
  <c r="R29" i="6"/>
  <c r="I29" i="6"/>
  <c r="H31" i="6"/>
  <c r="M31" i="6" s="1"/>
  <c r="I31" i="6"/>
  <c r="H33" i="6"/>
  <c r="M33" i="6" s="1"/>
  <c r="I33" i="6"/>
  <c r="H35" i="6"/>
  <c r="M35" i="6" s="1"/>
  <c r="I35" i="6"/>
  <c r="R37" i="6"/>
  <c r="I37" i="6"/>
  <c r="R41" i="6"/>
  <c r="I41" i="6"/>
  <c r="R45" i="6"/>
  <c r="I45" i="6"/>
  <c r="H47" i="6"/>
  <c r="M47" i="6" s="1"/>
  <c r="I47" i="6"/>
  <c r="R49" i="6"/>
  <c r="I49" i="6"/>
  <c r="R51" i="6"/>
  <c r="I51" i="6"/>
  <c r="R53" i="6"/>
  <c r="I53" i="6"/>
  <c r="H55" i="6"/>
  <c r="M55" i="6" s="1"/>
  <c r="I55" i="6"/>
  <c r="H57" i="6"/>
  <c r="M57" i="6" s="1"/>
  <c r="I57" i="6"/>
  <c r="R64" i="6"/>
  <c r="I64" i="6"/>
  <c r="R66" i="6"/>
  <c r="I66" i="6"/>
  <c r="R68" i="6"/>
  <c r="I68" i="6"/>
  <c r="R70" i="6"/>
  <c r="I70" i="6"/>
  <c r="R72" i="6"/>
  <c r="I72" i="6"/>
  <c r="R74" i="6"/>
  <c r="I74" i="6"/>
  <c r="R82" i="6"/>
  <c r="I82" i="6"/>
  <c r="R84" i="6"/>
  <c r="I84" i="6"/>
  <c r="R86" i="6"/>
  <c r="I86" i="6"/>
  <c r="R92" i="6"/>
  <c r="I92" i="6"/>
  <c r="R94" i="6"/>
  <c r="I94" i="6"/>
  <c r="R96" i="6"/>
  <c r="I96" i="6"/>
  <c r="R105" i="6"/>
  <c r="I105" i="6"/>
  <c r="H107" i="6"/>
  <c r="M107" i="6" s="1"/>
  <c r="I107" i="6"/>
  <c r="R140" i="6"/>
  <c r="I140" i="6"/>
  <c r="R144" i="6"/>
  <c r="I144" i="6"/>
  <c r="H145" i="6"/>
  <c r="M145" i="6" s="1"/>
  <c r="I145" i="6"/>
  <c r="R146" i="6"/>
  <c r="I146" i="6"/>
  <c r="H147" i="6"/>
  <c r="M147" i="6" s="1"/>
  <c r="I147" i="6"/>
  <c r="R148" i="6"/>
  <c r="I148" i="6"/>
  <c r="R149" i="6"/>
  <c r="I149" i="6"/>
  <c r="R150" i="6"/>
  <c r="I150" i="6"/>
  <c r="R152" i="6"/>
  <c r="I152" i="6"/>
  <c r="H153" i="6"/>
  <c r="M153" i="6" s="1"/>
  <c r="I153" i="6"/>
  <c r="R172" i="6"/>
  <c r="I172" i="6"/>
  <c r="H173" i="6"/>
  <c r="M173" i="6" s="1"/>
  <c r="I173" i="6"/>
  <c r="R174" i="6"/>
  <c r="I174" i="6"/>
  <c r="R175" i="6"/>
  <c r="I175" i="6"/>
  <c r="R176" i="6"/>
  <c r="I176" i="6"/>
  <c r="R177" i="6"/>
  <c r="I177" i="6"/>
  <c r="R178" i="6"/>
  <c r="I178" i="6"/>
  <c r="R180" i="6"/>
  <c r="I180" i="6"/>
  <c r="R182" i="6"/>
  <c r="I182" i="6"/>
  <c r="R184" i="6"/>
  <c r="I184" i="6"/>
  <c r="H185" i="6"/>
  <c r="M185" i="6" s="1"/>
  <c r="I185" i="6"/>
  <c r="R204" i="6"/>
  <c r="I204" i="6"/>
  <c r="H205" i="6"/>
  <c r="M205" i="6" s="1"/>
  <c r="I205" i="6"/>
  <c r="R206" i="6"/>
  <c r="I206" i="6"/>
  <c r="R208" i="6"/>
  <c r="I208" i="6"/>
  <c r="H209" i="6"/>
  <c r="M209" i="6" s="1"/>
  <c r="I209" i="6"/>
  <c r="R210" i="6"/>
  <c r="I210" i="6"/>
  <c r="R212" i="6"/>
  <c r="I212" i="6"/>
  <c r="R214" i="6"/>
  <c r="I214" i="6"/>
  <c r="R216" i="6"/>
  <c r="I216" i="6"/>
  <c r="H217" i="6"/>
  <c r="M217" i="6" s="1"/>
  <c r="I217" i="6"/>
  <c r="R236" i="6"/>
  <c r="I236" i="6"/>
  <c r="H237" i="6"/>
  <c r="M237" i="6" s="1"/>
  <c r="I237" i="6"/>
  <c r="R238" i="6"/>
  <c r="I238" i="6"/>
  <c r="H239" i="6"/>
  <c r="M239" i="6" s="1"/>
  <c r="I239" i="6"/>
  <c r="R240" i="6"/>
  <c r="I240" i="6"/>
  <c r="R241" i="6"/>
  <c r="I241" i="6"/>
  <c r="R242" i="6"/>
  <c r="I242" i="6"/>
  <c r="R244" i="6"/>
  <c r="I244" i="6"/>
  <c r="H245" i="6"/>
  <c r="M245" i="6" s="1"/>
  <c r="I245" i="6"/>
  <c r="R246" i="6"/>
  <c r="I246" i="6"/>
  <c r="H247" i="6"/>
  <c r="M247" i="6" s="1"/>
  <c r="I247" i="6"/>
  <c r="R248" i="6"/>
  <c r="I248" i="6"/>
  <c r="H249" i="6"/>
  <c r="M249" i="6" s="1"/>
  <c r="I249" i="6"/>
  <c r="R268" i="6"/>
  <c r="I268" i="6"/>
  <c r="R269" i="6"/>
  <c r="I269" i="6"/>
  <c r="R270" i="6"/>
  <c r="I270" i="6"/>
  <c r="H271" i="6"/>
  <c r="M271" i="6" s="1"/>
  <c r="I271" i="6"/>
  <c r="R272" i="6"/>
  <c r="I272" i="6"/>
  <c r="R274" i="6"/>
  <c r="I274" i="6"/>
  <c r="H275" i="6"/>
  <c r="M275" i="6" s="1"/>
  <c r="I275" i="6"/>
  <c r="R276" i="6"/>
  <c r="I276" i="6"/>
  <c r="R277" i="6"/>
  <c r="I277" i="6"/>
  <c r="R278" i="6"/>
  <c r="R296" i="6"/>
  <c r="I296" i="6"/>
  <c r="G297" i="6"/>
  <c r="I297" i="6"/>
  <c r="R298" i="6"/>
  <c r="I298" i="6"/>
  <c r="H299" i="6"/>
  <c r="M299" i="6" s="1"/>
  <c r="I299" i="6"/>
  <c r="R301" i="6"/>
  <c r="I301" i="6"/>
  <c r="H303" i="6"/>
  <c r="M303" i="6" s="1"/>
  <c r="I303" i="6"/>
  <c r="R304" i="6"/>
  <c r="I304" i="6"/>
  <c r="H305" i="6"/>
  <c r="M305" i="6" s="1"/>
  <c r="R334" i="6"/>
  <c r="I334" i="6"/>
  <c r="H335" i="6"/>
  <c r="M335" i="6" s="1"/>
  <c r="I335" i="6"/>
  <c r="R336" i="6"/>
  <c r="I336" i="6"/>
  <c r="H337" i="6"/>
  <c r="M337" i="6" s="1"/>
  <c r="I337" i="6"/>
  <c r="R338" i="6"/>
  <c r="I338" i="6"/>
  <c r="H339" i="6"/>
  <c r="M339" i="6" s="1"/>
  <c r="I339" i="6"/>
  <c r="R340" i="6"/>
  <c r="I340" i="6"/>
  <c r="R341" i="6"/>
  <c r="I341" i="6"/>
  <c r="R342" i="6"/>
  <c r="I342" i="6"/>
  <c r="H343" i="6"/>
  <c r="M343" i="6" s="1"/>
  <c r="I343" i="6"/>
  <c r="R344" i="6"/>
  <c r="R354" i="6"/>
  <c r="I354" i="6"/>
  <c r="H355" i="6"/>
  <c r="M355" i="6" s="1"/>
  <c r="I355" i="6"/>
  <c r="R356" i="6"/>
  <c r="I356" i="6"/>
  <c r="R357" i="6"/>
  <c r="I357" i="6"/>
  <c r="R358" i="6"/>
  <c r="I358" i="6"/>
  <c r="H359" i="6"/>
  <c r="M359" i="6" s="1"/>
  <c r="I359" i="6"/>
  <c r="R360" i="6"/>
  <c r="I360" i="6"/>
  <c r="R362" i="6"/>
  <c r="I362" i="6"/>
  <c r="R364" i="6"/>
  <c r="R378" i="6"/>
  <c r="I378" i="6"/>
  <c r="R380" i="6"/>
  <c r="I380" i="6"/>
  <c r="R382" i="6"/>
  <c r="I382" i="6"/>
  <c r="H383" i="6"/>
  <c r="M383" i="6" s="1"/>
  <c r="I383" i="6"/>
  <c r="R384" i="6"/>
  <c r="I384" i="6"/>
  <c r="R385" i="6"/>
  <c r="I385" i="6"/>
  <c r="R386" i="6"/>
  <c r="R397" i="6"/>
  <c r="I397" i="6"/>
  <c r="R398" i="6"/>
  <c r="I398" i="6"/>
  <c r="R399" i="6"/>
  <c r="I399" i="6"/>
  <c r="R400" i="6"/>
  <c r="I400" i="6"/>
  <c r="R401" i="6"/>
  <c r="I401" i="6"/>
  <c r="R402" i="6"/>
  <c r="I402" i="6"/>
  <c r="R403" i="6"/>
  <c r="I403" i="6"/>
  <c r="R404" i="6"/>
  <c r="G418" i="6"/>
  <c r="I418" i="6"/>
  <c r="R419" i="6"/>
  <c r="I419" i="6"/>
  <c r="R420" i="6"/>
  <c r="I420" i="6"/>
  <c r="R421" i="6"/>
  <c r="I421" i="6"/>
  <c r="H422" i="6"/>
  <c r="M422" i="6" s="1"/>
  <c r="I422" i="6"/>
  <c r="G423" i="6"/>
  <c r="I423" i="6"/>
  <c r="R424" i="6"/>
  <c r="I424" i="6"/>
  <c r="R426" i="6"/>
  <c r="I426" i="6"/>
  <c r="H427" i="6"/>
  <c r="M427" i="6" s="1"/>
  <c r="I427" i="6"/>
  <c r="G428" i="6"/>
  <c r="I428" i="6"/>
  <c r="R431" i="6"/>
  <c r="I431" i="6"/>
  <c r="H432" i="6"/>
  <c r="M432" i="6" s="1"/>
  <c r="I432" i="6"/>
  <c r="R433" i="6"/>
  <c r="R444" i="6"/>
  <c r="I444" i="6"/>
  <c r="H445" i="6"/>
  <c r="M445" i="6" s="1"/>
  <c r="I445" i="6"/>
  <c r="R446" i="6"/>
  <c r="I446" i="6"/>
  <c r="G447" i="6"/>
  <c r="I447" i="6"/>
  <c r="R448" i="6"/>
  <c r="I448" i="6"/>
  <c r="R449" i="6"/>
  <c r="I449" i="6"/>
  <c r="R450" i="6"/>
  <c r="I450" i="6"/>
  <c r="G451" i="6"/>
  <c r="I451" i="6"/>
  <c r="G452" i="6"/>
  <c r="R467" i="6"/>
  <c r="I467" i="6"/>
  <c r="H468" i="6"/>
  <c r="M468" i="6" s="1"/>
  <c r="I468" i="6"/>
  <c r="G470" i="6"/>
  <c r="I470" i="6"/>
  <c r="R471" i="6"/>
  <c r="I471" i="6"/>
  <c r="R472" i="6"/>
  <c r="I472" i="6"/>
  <c r="R473" i="6"/>
  <c r="I473" i="6"/>
  <c r="R474" i="6"/>
  <c r="I474" i="6"/>
  <c r="R475" i="6"/>
  <c r="I475" i="6"/>
  <c r="H476" i="6"/>
  <c r="M476" i="6" s="1"/>
  <c r="I476" i="6"/>
  <c r="H477" i="6"/>
  <c r="M477" i="6" s="1"/>
  <c r="I477" i="6"/>
  <c r="R478" i="6"/>
  <c r="I478" i="6"/>
  <c r="G479" i="6"/>
  <c r="I479" i="6"/>
  <c r="G480" i="6"/>
  <c r="R494" i="6"/>
  <c r="I494" i="6"/>
  <c r="G495" i="6"/>
  <c r="I495" i="6"/>
  <c r="R496" i="6"/>
  <c r="I496" i="6"/>
  <c r="R498" i="6"/>
  <c r="I498" i="6"/>
  <c r="R499" i="6"/>
  <c r="I499" i="6"/>
  <c r="G500" i="6"/>
  <c r="I500" i="6"/>
  <c r="R501" i="6"/>
  <c r="I501" i="6"/>
  <c r="G502" i="6"/>
  <c r="I502" i="6"/>
  <c r="R504" i="6"/>
  <c r="I504" i="6"/>
  <c r="R506" i="6"/>
  <c r="G520" i="6"/>
  <c r="I520" i="6"/>
  <c r="G521" i="6"/>
  <c r="I521" i="6"/>
  <c r="R522" i="6"/>
  <c r="I522" i="6"/>
  <c r="H523" i="6"/>
  <c r="M523" i="6" s="1"/>
  <c r="I523" i="6"/>
  <c r="R524" i="6"/>
  <c r="I524" i="6"/>
  <c r="H525" i="6"/>
  <c r="M525" i="6" s="1"/>
  <c r="I525" i="6"/>
  <c r="H527" i="6"/>
  <c r="M527" i="6" s="1"/>
  <c r="I527" i="6"/>
  <c r="H529" i="6"/>
  <c r="M529" i="6" s="1"/>
  <c r="R553" i="6"/>
  <c r="I553" i="6"/>
  <c r="H555" i="6"/>
  <c r="M555" i="6" s="1"/>
  <c r="I555" i="6"/>
  <c r="R558" i="6"/>
  <c r="I558" i="6"/>
  <c r="H559" i="6"/>
  <c r="M559" i="6" s="1"/>
  <c r="I559" i="6"/>
  <c r="R560" i="6"/>
  <c r="I560" i="6"/>
  <c r="R561" i="6"/>
  <c r="I561" i="6"/>
  <c r="R563" i="6"/>
  <c r="I563" i="6"/>
  <c r="R564" i="6"/>
  <c r="I564" i="6"/>
  <c r="R565" i="6"/>
  <c r="I565" i="6"/>
  <c r="G567" i="6"/>
  <c r="I567" i="6"/>
  <c r="R568" i="6"/>
  <c r="I568" i="6"/>
  <c r="R569" i="6"/>
  <c r="I569" i="6"/>
  <c r="R571" i="6"/>
  <c r="I571" i="6"/>
  <c r="R572" i="6"/>
  <c r="I572" i="6"/>
  <c r="R573" i="6"/>
  <c r="I573" i="6"/>
  <c r="R578" i="6"/>
  <c r="I578" i="6"/>
  <c r="G579" i="6"/>
  <c r="I579" i="6"/>
  <c r="R580" i="6"/>
  <c r="R589" i="6"/>
  <c r="I589" i="6"/>
  <c r="R591" i="6"/>
  <c r="I591" i="6"/>
  <c r="G592" i="6"/>
  <c r="I592" i="6"/>
  <c r="R594" i="6"/>
  <c r="I594" i="6"/>
  <c r="G595" i="6"/>
  <c r="I595" i="6"/>
  <c r="R597" i="6"/>
  <c r="I597" i="6"/>
  <c r="H599" i="6"/>
  <c r="M599" i="6" s="1"/>
  <c r="I599" i="6"/>
  <c r="H600" i="6"/>
  <c r="M600" i="6" s="1"/>
  <c r="I600" i="6"/>
  <c r="R601" i="6"/>
  <c r="G618" i="6"/>
  <c r="I618" i="6"/>
  <c r="R619" i="6"/>
  <c r="I619" i="6"/>
  <c r="R620" i="6"/>
  <c r="I620" i="6"/>
  <c r="H622" i="6"/>
  <c r="M622" i="6" s="1"/>
  <c r="I622" i="6"/>
  <c r="G623" i="6"/>
  <c r="I623" i="6"/>
  <c r="G624" i="6"/>
  <c r="I624" i="6"/>
  <c r="G625" i="6"/>
  <c r="I625" i="6"/>
  <c r="R626" i="6"/>
  <c r="I626" i="6"/>
  <c r="G627" i="6"/>
  <c r="I627" i="6"/>
  <c r="G628" i="6"/>
  <c r="G652" i="6"/>
  <c r="I652" i="6"/>
  <c r="R655" i="6"/>
  <c r="I655" i="6"/>
  <c r="R656" i="6"/>
  <c r="I656" i="6"/>
  <c r="R657" i="6"/>
  <c r="I657" i="6"/>
  <c r="G659" i="6"/>
  <c r="I659" i="6"/>
  <c r="R660" i="6"/>
  <c r="I660" i="6"/>
  <c r="G661" i="6"/>
  <c r="I661" i="6"/>
  <c r="G662" i="6"/>
  <c r="I662" i="6"/>
  <c r="H664" i="6"/>
  <c r="M664" i="6" s="1"/>
  <c r="I664" i="6"/>
  <c r="R665" i="6"/>
  <c r="R681" i="6"/>
  <c r="I681" i="6"/>
  <c r="R682" i="6"/>
  <c r="I682" i="6"/>
  <c r="H684" i="6"/>
  <c r="M684" i="6" s="1"/>
  <c r="I684" i="6"/>
  <c r="R685" i="6"/>
  <c r="I685" i="6"/>
  <c r="G686" i="6"/>
  <c r="I686" i="6"/>
  <c r="G688" i="6"/>
  <c r="I688" i="6"/>
  <c r="G690" i="6"/>
  <c r="I690" i="6"/>
  <c r="G692" i="6"/>
  <c r="I692" i="6"/>
  <c r="G693" i="6"/>
  <c r="I693" i="6"/>
  <c r="G694" i="6"/>
  <c r="G708" i="6"/>
  <c r="I708" i="6"/>
  <c r="G712" i="6"/>
  <c r="I712" i="6"/>
  <c r="H713" i="6"/>
  <c r="M713" i="6" s="1"/>
  <c r="I713" i="6"/>
  <c r="G714" i="6"/>
  <c r="I714" i="6"/>
  <c r="H715" i="6"/>
  <c r="M715" i="6" s="1"/>
  <c r="I715" i="6"/>
  <c r="G716" i="6"/>
  <c r="I716" i="6"/>
  <c r="R717" i="6"/>
  <c r="H731" i="6"/>
  <c r="M731" i="6" s="1"/>
  <c r="I731" i="6"/>
  <c r="R733" i="6"/>
  <c r="I733" i="6"/>
  <c r="G734" i="6"/>
  <c r="I734" i="6"/>
  <c r="H735" i="6"/>
  <c r="M735" i="6" s="1"/>
  <c r="I735" i="6"/>
  <c r="G736" i="6"/>
  <c r="I736" i="6"/>
  <c r="R737" i="6"/>
  <c r="I737" i="6"/>
  <c r="H738" i="6"/>
  <c r="M738" i="6" s="1"/>
  <c r="G751" i="6"/>
  <c r="I751" i="6"/>
  <c r="R752" i="6"/>
  <c r="I752" i="6"/>
  <c r="H755" i="6"/>
  <c r="M755" i="6" s="1"/>
  <c r="I755" i="6"/>
  <c r="R756" i="6"/>
  <c r="I756" i="6"/>
  <c r="R757" i="6"/>
  <c r="I757" i="6"/>
  <c r="H758" i="6"/>
  <c r="M758" i="6" s="1"/>
  <c r="I758" i="6"/>
  <c r="H759" i="6"/>
  <c r="M759" i="6" s="1"/>
  <c r="I759" i="6"/>
  <c r="R760" i="6"/>
  <c r="I760" i="6"/>
  <c r="H762" i="6"/>
  <c r="M762" i="6" s="1"/>
  <c r="I762" i="6"/>
  <c r="R764" i="6"/>
  <c r="I764" i="6"/>
  <c r="R765" i="6"/>
  <c r="I765" i="6"/>
  <c r="G766" i="6"/>
  <c r="I766" i="6"/>
  <c r="H767" i="6"/>
  <c r="M767" i="6" s="1"/>
  <c r="I767" i="6"/>
  <c r="R768" i="6"/>
  <c r="R776" i="6"/>
  <c r="I776" i="6"/>
  <c r="G777" i="6"/>
  <c r="I777" i="6"/>
  <c r="G778" i="6"/>
  <c r="I778" i="6"/>
  <c r="H779" i="6"/>
  <c r="M779" i="6" s="1"/>
  <c r="I779" i="6"/>
  <c r="R780" i="6"/>
  <c r="I780" i="6"/>
  <c r="R781" i="6"/>
  <c r="I781" i="6"/>
  <c r="G782" i="6"/>
  <c r="I782" i="6"/>
  <c r="G786" i="6"/>
  <c r="I786" i="6"/>
  <c r="H787" i="6"/>
  <c r="M787" i="6" s="1"/>
  <c r="I787" i="6"/>
  <c r="R788" i="6"/>
  <c r="I788" i="6"/>
  <c r="H790" i="6"/>
  <c r="M790" i="6" s="1"/>
  <c r="I790" i="6"/>
  <c r="H792" i="6"/>
  <c r="M792" i="6" s="1"/>
  <c r="R809" i="6"/>
  <c r="I809" i="6"/>
  <c r="R810" i="6"/>
  <c r="I810" i="6"/>
  <c r="R811" i="6"/>
  <c r="I811" i="6"/>
  <c r="G812" i="6"/>
  <c r="I812" i="6"/>
  <c r="G813" i="6"/>
  <c r="I813" i="6"/>
  <c r="H814" i="6"/>
  <c r="M814" i="6" s="1"/>
  <c r="I814" i="6"/>
  <c r="R817" i="6"/>
  <c r="I817" i="6"/>
  <c r="R819" i="6"/>
  <c r="I819" i="6"/>
  <c r="G820" i="6"/>
  <c r="I820" i="6"/>
  <c r="R821" i="6"/>
  <c r="I821" i="6"/>
  <c r="G822" i="6"/>
  <c r="R837" i="6"/>
  <c r="I837" i="6"/>
  <c r="R839" i="6"/>
  <c r="I839" i="6"/>
  <c r="R840" i="6"/>
  <c r="I840" i="6"/>
  <c r="R841" i="6"/>
  <c r="I841" i="6"/>
  <c r="H842" i="6"/>
  <c r="M842" i="6" s="1"/>
  <c r="I842" i="6"/>
  <c r="R843" i="6"/>
  <c r="I843" i="6"/>
  <c r="R845" i="6"/>
  <c r="I845" i="6"/>
  <c r="R847" i="6"/>
  <c r="I847" i="6"/>
  <c r="R849" i="6"/>
  <c r="I849" i="6"/>
  <c r="R850" i="6"/>
  <c r="G862" i="6"/>
  <c r="I862" i="6"/>
  <c r="R866" i="6"/>
  <c r="I866" i="6"/>
  <c r="R867" i="6"/>
  <c r="I867" i="6"/>
  <c r="R869" i="6"/>
  <c r="I869" i="6"/>
  <c r="G871" i="6"/>
  <c r="I871" i="6"/>
  <c r="G873" i="6"/>
  <c r="I873" i="6"/>
  <c r="G874" i="6"/>
  <c r="I874" i="6"/>
  <c r="H875" i="6"/>
  <c r="M875" i="6" s="1"/>
  <c r="I875" i="6"/>
  <c r="R883" i="6"/>
  <c r="I883" i="6"/>
  <c r="G884" i="6"/>
  <c r="I884" i="6"/>
  <c r="H886" i="6"/>
  <c r="M886" i="6" s="1"/>
  <c r="I886" i="6"/>
  <c r="R887" i="6"/>
  <c r="I887" i="6"/>
  <c r="H888" i="6"/>
  <c r="M888" i="6" s="1"/>
  <c r="I888" i="6"/>
  <c r="R889" i="6"/>
  <c r="I889" i="6"/>
  <c r="G890" i="6"/>
  <c r="H920" i="6"/>
  <c r="M920" i="6" s="1"/>
  <c r="I920" i="6"/>
  <c r="R921" i="6"/>
  <c r="I921" i="6"/>
  <c r="G922" i="6"/>
  <c r="I922" i="6"/>
  <c r="G923" i="6"/>
  <c r="I923" i="6"/>
  <c r="G924" i="6"/>
  <c r="I924" i="6"/>
  <c r="R925" i="6"/>
  <c r="I925" i="6"/>
  <c r="G926" i="6"/>
  <c r="I926" i="6"/>
  <c r="R927" i="6"/>
  <c r="I927" i="6"/>
  <c r="G928" i="6"/>
  <c r="I928" i="6"/>
  <c r="G929" i="6"/>
  <c r="I929" i="6"/>
  <c r="G930" i="6"/>
  <c r="I930" i="6"/>
  <c r="R931" i="6"/>
  <c r="I931" i="6"/>
  <c r="G932" i="6"/>
  <c r="I932" i="6"/>
  <c r="G933" i="6"/>
  <c r="I933" i="6"/>
  <c r="G934" i="6"/>
  <c r="I934" i="6"/>
  <c r="R935" i="6"/>
  <c r="I935" i="6"/>
  <c r="G936" i="6"/>
  <c r="I936" i="6"/>
  <c r="R937" i="6"/>
  <c r="I937" i="6"/>
  <c r="G938" i="6"/>
  <c r="I938" i="6"/>
  <c r="G939" i="6"/>
  <c r="I939" i="6"/>
  <c r="G940" i="6"/>
  <c r="I940" i="6"/>
  <c r="R941" i="6"/>
  <c r="I941" i="6"/>
  <c r="G942" i="6"/>
  <c r="I942" i="6"/>
  <c r="R943" i="6"/>
  <c r="I943" i="6"/>
  <c r="G944" i="6"/>
  <c r="I944" i="6"/>
  <c r="R945" i="6"/>
  <c r="I945" i="6"/>
  <c r="G946" i="6"/>
  <c r="I946" i="6"/>
  <c r="G947" i="6"/>
  <c r="I947" i="6"/>
  <c r="G948" i="6"/>
  <c r="I948" i="6"/>
  <c r="R949" i="6"/>
  <c r="I949" i="6"/>
  <c r="G950" i="6"/>
  <c r="I950" i="6"/>
  <c r="R951" i="6"/>
  <c r="I951" i="6"/>
  <c r="G952" i="6"/>
  <c r="I952" i="6"/>
  <c r="R953" i="6"/>
  <c r="I953" i="6"/>
  <c r="G954" i="6"/>
  <c r="I954" i="6"/>
  <c r="R955" i="6"/>
  <c r="I955" i="6"/>
  <c r="G956" i="6"/>
  <c r="I956" i="6"/>
  <c r="R957" i="6"/>
  <c r="I957" i="6"/>
  <c r="G958" i="6"/>
  <c r="I958" i="6"/>
  <c r="R959" i="6"/>
  <c r="I959" i="6"/>
  <c r="G960" i="6"/>
  <c r="I960" i="6"/>
  <c r="R961" i="6"/>
  <c r="I961" i="6"/>
  <c r="G962" i="6"/>
  <c r="I962" i="6"/>
  <c r="R963" i="6"/>
  <c r="I963" i="6"/>
  <c r="G964" i="6"/>
  <c r="I964" i="6"/>
  <c r="R965" i="6"/>
  <c r="I965" i="6"/>
  <c r="R966" i="6"/>
  <c r="I966" i="6"/>
  <c r="R968" i="6"/>
  <c r="I968" i="6"/>
  <c r="R969" i="6"/>
  <c r="I969" i="6"/>
  <c r="R970" i="6"/>
  <c r="I970" i="6"/>
  <c r="R971" i="6"/>
  <c r="R982" i="6"/>
  <c r="I982" i="6"/>
  <c r="R983" i="6"/>
  <c r="I983" i="6"/>
  <c r="R984" i="6"/>
  <c r="I984" i="6"/>
  <c r="R985" i="6"/>
  <c r="I985" i="6"/>
  <c r="R986" i="6"/>
  <c r="I986" i="6"/>
  <c r="R988" i="6"/>
  <c r="I988" i="6"/>
  <c r="R989" i="6"/>
  <c r="R254" i="6"/>
  <c r="I254" i="6"/>
  <c r="R256" i="6"/>
  <c r="I256" i="6"/>
  <c r="H257" i="6"/>
  <c r="M257" i="6" s="1"/>
  <c r="I257" i="6"/>
  <c r="R258" i="6"/>
  <c r="I258" i="6"/>
  <c r="R260" i="6"/>
  <c r="I260" i="6"/>
  <c r="R262" i="6"/>
  <c r="I262" i="6"/>
  <c r="R263" i="6"/>
  <c r="I263" i="6"/>
  <c r="R264" i="6"/>
  <c r="I264" i="6"/>
  <c r="R265" i="6"/>
  <c r="I265" i="6"/>
  <c r="R280" i="6"/>
  <c r="I280" i="6"/>
  <c r="R282" i="6"/>
  <c r="I282" i="6"/>
  <c r="H283" i="6"/>
  <c r="M283" i="6" s="1"/>
  <c r="I283" i="6"/>
  <c r="R284" i="6"/>
  <c r="I284" i="6"/>
  <c r="R285" i="6"/>
  <c r="I285" i="6"/>
  <c r="R286" i="6"/>
  <c r="I286" i="6"/>
  <c r="H287" i="6"/>
  <c r="M287" i="6" s="1"/>
  <c r="I287" i="6"/>
  <c r="R288" i="6"/>
  <c r="I288" i="6"/>
  <c r="R290" i="6"/>
  <c r="I290" i="6"/>
  <c r="R291" i="6"/>
  <c r="I291" i="6"/>
  <c r="R306" i="6"/>
  <c r="I306" i="6"/>
  <c r="H307" i="6"/>
  <c r="M307" i="6" s="1"/>
  <c r="I307" i="6"/>
  <c r="R308" i="6"/>
  <c r="I308" i="6"/>
  <c r="H309" i="6"/>
  <c r="M309" i="6" s="1"/>
  <c r="I309" i="6"/>
  <c r="H310" i="6"/>
  <c r="M310" i="6" s="1"/>
  <c r="I310" i="6"/>
  <c r="R311" i="6"/>
  <c r="I311" i="6"/>
  <c r="G312" i="6"/>
  <c r="I312" i="6"/>
  <c r="H313" i="6"/>
  <c r="M313" i="6" s="1"/>
  <c r="I313" i="6"/>
  <c r="G314" i="6"/>
  <c r="I314" i="6"/>
  <c r="H315" i="6"/>
  <c r="M315" i="6" s="1"/>
  <c r="I315" i="6"/>
  <c r="R316" i="6"/>
  <c r="I316" i="6"/>
  <c r="R317" i="6"/>
  <c r="I317" i="6"/>
  <c r="R318" i="6"/>
  <c r="I318" i="6"/>
  <c r="H319" i="6"/>
  <c r="M319" i="6" s="1"/>
  <c r="I319" i="6"/>
  <c r="R320" i="6"/>
  <c r="I320" i="6"/>
  <c r="H321" i="6"/>
  <c r="M321" i="6" s="1"/>
  <c r="I321" i="6"/>
  <c r="H322" i="6"/>
  <c r="M322" i="6" s="1"/>
  <c r="I322" i="6"/>
  <c r="H323" i="6"/>
  <c r="M323" i="6" s="1"/>
  <c r="I323" i="6"/>
  <c r="G324" i="6"/>
  <c r="I324" i="6"/>
  <c r="R325" i="6"/>
  <c r="I325" i="6"/>
  <c r="R326" i="6"/>
  <c r="I326" i="6"/>
  <c r="H327" i="6"/>
  <c r="M327" i="6" s="1"/>
  <c r="I327" i="6"/>
  <c r="R330" i="6"/>
  <c r="I330" i="6"/>
  <c r="R346" i="6"/>
  <c r="I346" i="6"/>
  <c r="R348" i="6"/>
  <c r="I348" i="6"/>
  <c r="R350" i="6"/>
  <c r="I350" i="6"/>
  <c r="H351" i="6"/>
  <c r="M351" i="6" s="1"/>
  <c r="I351" i="6"/>
  <c r="R352" i="6"/>
  <c r="I352" i="6"/>
  <c r="R366" i="6"/>
  <c r="I366" i="6"/>
  <c r="H367" i="6"/>
  <c r="M367" i="6" s="1"/>
  <c r="I367" i="6"/>
  <c r="R368" i="6"/>
  <c r="I368" i="6"/>
  <c r="H369" i="6"/>
  <c r="M369" i="6" s="1"/>
  <c r="I369" i="6"/>
  <c r="R370" i="6"/>
  <c r="I370" i="6"/>
  <c r="H371" i="6"/>
  <c r="M371" i="6" s="1"/>
  <c r="I371" i="6"/>
  <c r="R372" i="6"/>
  <c r="I372" i="6"/>
  <c r="R373" i="6"/>
  <c r="I373" i="6"/>
  <c r="R374" i="6"/>
  <c r="I374" i="6"/>
  <c r="H375" i="6"/>
  <c r="M375" i="6" s="1"/>
  <c r="I375" i="6"/>
  <c r="R387" i="6"/>
  <c r="I387" i="6"/>
  <c r="R388" i="6"/>
  <c r="I388" i="6"/>
  <c r="R389" i="6"/>
  <c r="I389" i="6"/>
  <c r="R390" i="6"/>
  <c r="I390" i="6"/>
  <c r="R391" i="6"/>
  <c r="I391" i="6"/>
  <c r="R392" i="6"/>
  <c r="I392" i="6"/>
  <c r="R393" i="6"/>
  <c r="I393" i="6"/>
  <c r="R394" i="6"/>
  <c r="I394" i="6"/>
  <c r="R395" i="6"/>
  <c r="I395" i="6"/>
  <c r="R405" i="6"/>
  <c r="I405" i="6"/>
  <c r="R406" i="6"/>
  <c r="I406" i="6"/>
  <c r="H407" i="6"/>
  <c r="M407" i="6" s="1"/>
  <c r="I407" i="6"/>
  <c r="H409" i="6"/>
  <c r="M409" i="6" s="1"/>
  <c r="I409" i="6"/>
  <c r="H410" i="6"/>
  <c r="M410" i="6" s="1"/>
  <c r="I410" i="6"/>
  <c r="R411" i="6"/>
  <c r="I411" i="6"/>
  <c r="G414" i="6"/>
  <c r="I414" i="6"/>
  <c r="R415" i="6"/>
  <c r="I415" i="6"/>
  <c r="G416" i="6"/>
  <c r="I416" i="6"/>
  <c r="G434" i="6"/>
  <c r="I434" i="6"/>
  <c r="R435" i="6"/>
  <c r="I435" i="6"/>
  <c r="R436" i="6"/>
  <c r="I436" i="6"/>
  <c r="R437" i="6"/>
  <c r="I437" i="6"/>
  <c r="G438" i="6"/>
  <c r="I438" i="6"/>
  <c r="H439" i="6"/>
  <c r="M439" i="6" s="1"/>
  <c r="I439" i="6"/>
  <c r="R440" i="6"/>
  <c r="I440" i="6"/>
  <c r="R441" i="6"/>
  <c r="I441" i="6"/>
  <c r="R455" i="6"/>
  <c r="I455" i="6"/>
  <c r="R458" i="6"/>
  <c r="I458" i="6"/>
  <c r="R459" i="6"/>
  <c r="I459" i="6"/>
  <c r="G460" i="6"/>
  <c r="I460" i="6"/>
  <c r="G462" i="6"/>
  <c r="I462" i="6"/>
  <c r="R463" i="6"/>
  <c r="I463" i="6"/>
  <c r="G464" i="6"/>
  <c r="I464" i="6"/>
  <c r="R465" i="6"/>
  <c r="I465" i="6"/>
  <c r="G482" i="6"/>
  <c r="I482" i="6"/>
  <c r="H483" i="6"/>
  <c r="M483" i="6" s="1"/>
  <c r="I483" i="6"/>
  <c r="R484" i="6"/>
  <c r="I484" i="6"/>
  <c r="H485" i="6"/>
  <c r="M485" i="6" s="1"/>
  <c r="I485" i="6"/>
  <c r="R486" i="6"/>
  <c r="I486" i="6"/>
  <c r="G487" i="6"/>
  <c r="I487" i="6"/>
  <c r="G488" i="6"/>
  <c r="I488" i="6"/>
  <c r="R489" i="6"/>
  <c r="I489" i="6"/>
  <c r="H490" i="6"/>
  <c r="M490" i="6" s="1"/>
  <c r="I490" i="6"/>
  <c r="G491" i="6"/>
  <c r="I491" i="6"/>
  <c r="R492" i="6"/>
  <c r="I492" i="6"/>
  <c r="R508" i="6"/>
  <c r="I508" i="6"/>
  <c r="R509" i="6"/>
  <c r="I509" i="6"/>
  <c r="R510" i="6"/>
  <c r="I510" i="6"/>
  <c r="G511" i="6"/>
  <c r="I511" i="6"/>
  <c r="R512" i="6"/>
  <c r="I512" i="6"/>
  <c r="R513" i="6"/>
  <c r="I513" i="6"/>
  <c r="R514" i="6"/>
  <c r="I514" i="6"/>
  <c r="R515" i="6"/>
  <c r="I515" i="6"/>
  <c r="G516" i="6"/>
  <c r="I516" i="6"/>
  <c r="G518" i="6"/>
  <c r="I518" i="6"/>
  <c r="R531" i="6"/>
  <c r="I531" i="6"/>
  <c r="R535" i="6"/>
  <c r="I535" i="6"/>
  <c r="R536" i="6"/>
  <c r="I536" i="6"/>
  <c r="R537" i="6"/>
  <c r="I537" i="6"/>
  <c r="R538" i="6"/>
  <c r="I538" i="6"/>
  <c r="R539" i="6"/>
  <c r="I539" i="6"/>
  <c r="R540" i="6"/>
  <c r="I540" i="6"/>
  <c r="R541" i="6"/>
  <c r="I541" i="6"/>
  <c r="R543" i="6"/>
  <c r="I543" i="6"/>
  <c r="R546" i="6"/>
  <c r="I546" i="6"/>
  <c r="R547" i="6"/>
  <c r="I547" i="6"/>
  <c r="R581" i="6"/>
  <c r="I581" i="6"/>
  <c r="H582" i="6"/>
  <c r="M582" i="6" s="1"/>
  <c r="I582" i="6"/>
  <c r="H583" i="6"/>
  <c r="M583" i="6" s="1"/>
  <c r="I583" i="6"/>
  <c r="R584" i="6"/>
  <c r="I584" i="6"/>
  <c r="R585" i="6"/>
  <c r="I585" i="6"/>
  <c r="R586" i="6"/>
  <c r="I586" i="6"/>
  <c r="G604" i="6"/>
  <c r="I604" i="6"/>
  <c r="G605" i="6"/>
  <c r="I605" i="6"/>
  <c r="R607" i="6"/>
  <c r="I607" i="6"/>
  <c r="H608" i="6"/>
  <c r="M608" i="6" s="1"/>
  <c r="I608" i="6"/>
  <c r="H610" i="6"/>
  <c r="M610" i="6" s="1"/>
  <c r="I610" i="6"/>
  <c r="G611" i="6"/>
  <c r="I611" i="6"/>
  <c r="R613" i="6"/>
  <c r="I613" i="6"/>
  <c r="G614" i="6"/>
  <c r="I614" i="6"/>
  <c r="R616" i="6"/>
  <c r="I616" i="6"/>
  <c r="G629" i="6"/>
  <c r="I629" i="6"/>
  <c r="H630" i="6"/>
  <c r="M630" i="6" s="1"/>
  <c r="I630" i="6"/>
  <c r="R631" i="6"/>
  <c r="I631" i="6"/>
  <c r="G632" i="6"/>
  <c r="I632" i="6"/>
  <c r="R633" i="6"/>
  <c r="I633" i="6"/>
  <c r="H634" i="6"/>
  <c r="M634" i="6" s="1"/>
  <c r="I634" i="6"/>
  <c r="R635" i="6"/>
  <c r="I635" i="6"/>
  <c r="H636" i="6"/>
  <c r="M636" i="6" s="1"/>
  <c r="I636" i="6"/>
  <c r="G637" i="6"/>
  <c r="I637" i="6"/>
  <c r="R638" i="6"/>
  <c r="I638" i="6"/>
  <c r="H639" i="6"/>
  <c r="M639" i="6" s="1"/>
  <c r="I639" i="6"/>
  <c r="H640" i="6"/>
  <c r="M640" i="6" s="1"/>
  <c r="I640" i="6"/>
  <c r="R643" i="6"/>
  <c r="I643" i="6"/>
  <c r="G645" i="6"/>
  <c r="I645" i="6"/>
  <c r="H647" i="6"/>
  <c r="M647" i="6" s="1"/>
  <c r="I647" i="6"/>
  <c r="H648" i="6"/>
  <c r="M648" i="6" s="1"/>
  <c r="I648" i="6"/>
  <c r="H649" i="6"/>
  <c r="M649" i="6" s="1"/>
  <c r="I649" i="6"/>
  <c r="G666" i="6"/>
  <c r="I666" i="6"/>
  <c r="G667" i="6"/>
  <c r="I667" i="6"/>
  <c r="R668" i="6"/>
  <c r="I668" i="6"/>
  <c r="H669" i="6"/>
  <c r="M669" i="6" s="1"/>
  <c r="I669" i="6"/>
  <c r="G670" i="6"/>
  <c r="I670" i="6"/>
  <c r="G672" i="6"/>
  <c r="I672" i="6"/>
  <c r="H673" i="6"/>
  <c r="M673" i="6" s="1"/>
  <c r="I673" i="6"/>
  <c r="G675" i="6"/>
  <c r="I675" i="6"/>
  <c r="R676" i="6"/>
  <c r="I676" i="6"/>
  <c r="G696" i="6"/>
  <c r="I696" i="6"/>
  <c r="R697" i="6"/>
  <c r="I697" i="6"/>
  <c r="G698" i="6"/>
  <c r="I698" i="6"/>
  <c r="G699" i="6"/>
  <c r="I699" i="6"/>
  <c r="G701" i="6"/>
  <c r="I701" i="6"/>
  <c r="G702" i="6"/>
  <c r="I702" i="6"/>
  <c r="R704" i="6"/>
  <c r="I704" i="6"/>
  <c r="R705" i="6"/>
  <c r="I705" i="6"/>
  <c r="R720" i="6"/>
  <c r="I720" i="6"/>
  <c r="R721" i="6"/>
  <c r="I721" i="6"/>
  <c r="H722" i="6"/>
  <c r="M722" i="6" s="1"/>
  <c r="I722" i="6"/>
  <c r="H723" i="6"/>
  <c r="M723" i="6" s="1"/>
  <c r="I723" i="6"/>
  <c r="G724" i="6"/>
  <c r="I724" i="6"/>
  <c r="R725" i="6"/>
  <c r="I725" i="6"/>
  <c r="H726" i="6"/>
  <c r="M726" i="6" s="1"/>
  <c r="I726" i="6"/>
  <c r="R741" i="6"/>
  <c r="I741" i="6"/>
  <c r="H742" i="6"/>
  <c r="M742" i="6" s="1"/>
  <c r="I742" i="6"/>
  <c r="H743" i="6"/>
  <c r="M743" i="6" s="1"/>
  <c r="I743" i="6"/>
  <c r="R744" i="6"/>
  <c r="I744" i="6"/>
  <c r="R745" i="6"/>
  <c r="I745" i="6"/>
  <c r="G746" i="6"/>
  <c r="I746" i="6"/>
  <c r="H747" i="6"/>
  <c r="M747" i="6" s="1"/>
  <c r="I747" i="6"/>
  <c r="H770" i="6"/>
  <c r="M770" i="6" s="1"/>
  <c r="I770" i="6"/>
  <c r="H771" i="6"/>
  <c r="M771" i="6" s="1"/>
  <c r="I771" i="6"/>
  <c r="H774" i="6"/>
  <c r="M774" i="6" s="1"/>
  <c r="I774" i="6"/>
  <c r="R793" i="6"/>
  <c r="I793" i="6"/>
  <c r="G794" i="6"/>
  <c r="I794" i="6"/>
  <c r="H795" i="6"/>
  <c r="M795" i="6" s="1"/>
  <c r="I795" i="6"/>
  <c r="H796" i="6"/>
  <c r="M796" i="6" s="1"/>
  <c r="I796" i="6"/>
  <c r="R797" i="6"/>
  <c r="I797" i="6"/>
  <c r="G798" i="6"/>
  <c r="I798" i="6"/>
  <c r="G799" i="6"/>
  <c r="I799" i="6"/>
  <c r="H800" i="6"/>
  <c r="M800" i="6" s="1"/>
  <c r="I800" i="6"/>
  <c r="H801" i="6"/>
  <c r="M801" i="6" s="1"/>
  <c r="I801" i="6"/>
  <c r="R802" i="6"/>
  <c r="I802" i="6"/>
  <c r="R803" i="6"/>
  <c r="I803" i="6"/>
  <c r="H804" i="6"/>
  <c r="M804" i="6" s="1"/>
  <c r="I804" i="6"/>
  <c r="G805" i="6"/>
  <c r="I805" i="6"/>
  <c r="H806" i="6"/>
  <c r="M806" i="6" s="1"/>
  <c r="I806" i="6"/>
  <c r="R823" i="6"/>
  <c r="I823" i="6"/>
  <c r="R824" i="6"/>
  <c r="I824" i="6"/>
  <c r="R825" i="6"/>
  <c r="I825" i="6"/>
  <c r="R826" i="6"/>
  <c r="I826" i="6"/>
  <c r="R827" i="6"/>
  <c r="I827" i="6"/>
  <c r="R828" i="6"/>
  <c r="I828" i="6"/>
  <c r="R829" i="6"/>
  <c r="I829" i="6"/>
  <c r="R830" i="6"/>
  <c r="I830" i="6"/>
  <c r="R831" i="6"/>
  <c r="I831" i="6"/>
  <c r="R833" i="6"/>
  <c r="I833" i="6"/>
  <c r="H834" i="6"/>
  <c r="M834" i="6" s="1"/>
  <c r="I834" i="6"/>
  <c r="R851" i="6"/>
  <c r="I851" i="6"/>
  <c r="R853" i="6"/>
  <c r="I853" i="6"/>
  <c r="G854" i="6"/>
  <c r="I854" i="6"/>
  <c r="R855" i="6"/>
  <c r="I855" i="6"/>
  <c r="R857" i="6"/>
  <c r="I857" i="6"/>
  <c r="R859" i="6"/>
  <c r="I859" i="6"/>
  <c r="G860" i="6"/>
  <c r="I860" i="6"/>
  <c r="G893" i="6"/>
  <c r="I893" i="6"/>
  <c r="G894" i="6"/>
  <c r="I894" i="6"/>
  <c r="R895" i="6"/>
  <c r="I895" i="6"/>
  <c r="G896" i="6"/>
  <c r="I896" i="6"/>
  <c r="G898" i="6"/>
  <c r="I898" i="6"/>
  <c r="H904" i="6"/>
  <c r="M904" i="6" s="1"/>
  <c r="I904" i="6"/>
  <c r="H906" i="6"/>
  <c r="M906" i="6" s="1"/>
  <c r="I906" i="6"/>
  <c r="H907" i="6"/>
  <c r="M907" i="6" s="1"/>
  <c r="I907" i="6"/>
  <c r="R908" i="6"/>
  <c r="I908" i="6"/>
  <c r="R909" i="6"/>
  <c r="I909" i="6"/>
  <c r="R910" i="6"/>
  <c r="I910" i="6"/>
  <c r="R911" i="6"/>
  <c r="I911" i="6"/>
  <c r="R913" i="6"/>
  <c r="I913" i="6"/>
  <c r="R914" i="6"/>
  <c r="I914" i="6"/>
  <c r="R972" i="6"/>
  <c r="I972" i="6"/>
  <c r="R973" i="6"/>
  <c r="I973" i="6"/>
  <c r="R974" i="6"/>
  <c r="I974" i="6"/>
  <c r="G975" i="6"/>
  <c r="I975" i="6"/>
  <c r="R976" i="6"/>
  <c r="I976" i="6"/>
  <c r="R977" i="6"/>
  <c r="I977" i="6"/>
  <c r="R978" i="6"/>
  <c r="I978" i="6"/>
  <c r="G979" i="6"/>
  <c r="I979" i="6"/>
  <c r="R980" i="6"/>
  <c r="I980" i="6"/>
  <c r="R990" i="6"/>
  <c r="I990" i="6"/>
  <c r="R995" i="6"/>
  <c r="I995" i="6"/>
  <c r="H997" i="6"/>
  <c r="M997" i="6" s="1"/>
  <c r="I997" i="6"/>
  <c r="H1006" i="6"/>
  <c r="M1006" i="6" s="1"/>
  <c r="I1006" i="6"/>
  <c r="F77" i="5"/>
  <c r="G77" i="5"/>
  <c r="L101" i="6"/>
  <c r="G101" i="5"/>
  <c r="H364" i="5"/>
  <c r="H199" i="5"/>
  <c r="H593" i="5"/>
  <c r="H567" i="5"/>
  <c r="H439" i="5"/>
  <c r="H349" i="5"/>
  <c r="G43" i="5"/>
  <c r="H477" i="5"/>
  <c r="H153" i="5"/>
  <c r="H263" i="5"/>
  <c r="H609" i="5"/>
  <c r="H365" i="5"/>
  <c r="H161" i="5"/>
  <c r="H674" i="5"/>
  <c r="G49" i="5"/>
  <c r="I49" i="5" s="1"/>
  <c r="G82" i="5"/>
  <c r="H82" i="5" s="1"/>
  <c r="G22" i="5"/>
  <c r="I22" i="5" s="1"/>
  <c r="G103" i="5"/>
  <c r="G87" i="5"/>
  <c r="H87" i="5" s="1"/>
  <c r="G21" i="5"/>
  <c r="G935" i="5"/>
  <c r="G823" i="5"/>
  <c r="G711" i="5"/>
  <c r="H711" i="5" s="1"/>
  <c r="G549" i="5"/>
  <c r="H549" i="5" s="1"/>
  <c r="G437" i="5"/>
  <c r="H437" i="5" s="1"/>
  <c r="G338" i="5"/>
  <c r="I338" i="5" s="1"/>
  <c r="G282" i="5"/>
  <c r="H282" i="5" s="1"/>
  <c r="G194" i="5"/>
  <c r="H194" i="5" s="1"/>
  <c r="G138" i="5"/>
  <c r="I138" i="5" s="1"/>
  <c r="G58" i="5"/>
  <c r="H58" i="5" s="1"/>
  <c r="G86" i="5"/>
  <c r="I86" i="5" s="1"/>
  <c r="G69" i="5"/>
  <c r="H69" i="5" s="1"/>
  <c r="G54" i="5"/>
  <c r="H54" i="5" s="1"/>
  <c r="G37" i="5"/>
  <c r="F101" i="5"/>
  <c r="F45" i="5"/>
  <c r="F93" i="5"/>
  <c r="F51" i="5"/>
  <c r="L35" i="6"/>
  <c r="L69" i="6"/>
  <c r="F21" i="5"/>
  <c r="L19" i="6"/>
  <c r="G61" i="5"/>
  <c r="G93" i="5"/>
  <c r="G29" i="5"/>
  <c r="G28" i="5"/>
  <c r="I28" i="5" s="1"/>
  <c r="G36" i="5"/>
  <c r="H36" i="5" s="1"/>
  <c r="G68" i="5"/>
  <c r="H68" i="5" s="1"/>
  <c r="G92" i="5"/>
  <c r="I92" i="5" s="1"/>
  <c r="G100" i="5"/>
  <c r="I100" i="5" s="1"/>
  <c r="G51" i="5"/>
  <c r="G63" i="5"/>
  <c r="L36" i="6"/>
  <c r="L58" i="6"/>
  <c r="L80" i="6"/>
  <c r="L100" i="6"/>
  <c r="L28" i="6"/>
  <c r="L54" i="6"/>
  <c r="L74" i="6"/>
  <c r="L96" i="6"/>
  <c r="L85" i="6"/>
  <c r="G85" i="5"/>
  <c r="H85" i="5" s="1"/>
  <c r="G19" i="5"/>
  <c r="I19" i="5" s="1"/>
  <c r="G27" i="5"/>
  <c r="G75" i="5"/>
  <c r="G35" i="5"/>
  <c r="H35" i="5" s="1"/>
  <c r="H84" i="5"/>
  <c r="C19" i="26"/>
  <c r="I12" i="4"/>
  <c r="I406" i="5"/>
  <c r="I287" i="5"/>
  <c r="G53" i="5"/>
  <c r="E53" i="6"/>
  <c r="F53" i="6" s="1"/>
  <c r="E73" i="6"/>
  <c r="F73" i="6" s="1"/>
  <c r="G73" i="5"/>
  <c r="I73" i="5" s="1"/>
  <c r="E98" i="6"/>
  <c r="F98" i="6" s="1"/>
  <c r="G98" i="5"/>
  <c r="H98" i="5" s="1"/>
  <c r="E114" i="6"/>
  <c r="F114" i="6" s="1"/>
  <c r="G114" i="5"/>
  <c r="G170" i="5"/>
  <c r="E170" i="6"/>
  <c r="F170" i="6" s="1"/>
  <c r="G226" i="5"/>
  <c r="E226" i="6"/>
  <c r="F226" i="6" s="1"/>
  <c r="G242" i="5"/>
  <c r="E242" i="6"/>
  <c r="F242" i="6" s="1"/>
  <c r="E258" i="6"/>
  <c r="F258" i="6" s="1"/>
  <c r="G258" i="5"/>
  <c r="G314" i="5"/>
  <c r="E314" i="6"/>
  <c r="F314" i="6" s="1"/>
  <c r="G405" i="5"/>
  <c r="E405" i="6"/>
  <c r="F405" i="6" s="1"/>
  <c r="E421" i="6"/>
  <c r="F421" i="6" s="1"/>
  <c r="G421" i="5"/>
  <c r="E453" i="6"/>
  <c r="F453" i="6" s="1"/>
  <c r="G453" i="5"/>
  <c r="I453" i="5" s="1"/>
  <c r="G501" i="5"/>
  <c r="E501" i="6"/>
  <c r="F501" i="6" s="1"/>
  <c r="G685" i="5"/>
  <c r="E685" i="6"/>
  <c r="F685" i="6" s="1"/>
  <c r="E639" i="6"/>
  <c r="F639" i="6" s="1"/>
  <c r="G639" i="5"/>
  <c r="E807" i="6"/>
  <c r="F807" i="6" s="1"/>
  <c r="G807" i="5"/>
  <c r="I839" i="5"/>
  <c r="G855" i="5"/>
  <c r="E855" i="6"/>
  <c r="F855" i="6" s="1"/>
  <c r="G887" i="5"/>
  <c r="E887" i="6"/>
  <c r="F887" i="6" s="1"/>
  <c r="G107" i="5"/>
  <c r="F107" i="5"/>
  <c r="G115" i="5"/>
  <c r="E115" i="6"/>
  <c r="F115" i="6" s="1"/>
  <c r="G195" i="5"/>
  <c r="E195" i="6"/>
  <c r="F195" i="6" s="1"/>
  <c r="E211" i="6"/>
  <c r="F211" i="6" s="1"/>
  <c r="G211" i="5"/>
  <c r="G235" i="5"/>
  <c r="E235" i="6"/>
  <c r="F235" i="6" s="1"/>
  <c r="G251" i="5"/>
  <c r="E251" i="6"/>
  <c r="F251" i="6" s="1"/>
  <c r="G259" i="5"/>
  <c r="E259" i="6"/>
  <c r="F259" i="6" s="1"/>
  <c r="E283" i="6"/>
  <c r="F283" i="6" s="1"/>
  <c r="G283" i="5"/>
  <c r="E299" i="6"/>
  <c r="F299" i="6" s="1"/>
  <c r="G299" i="5"/>
  <c r="G339" i="5"/>
  <c r="E339" i="6"/>
  <c r="F339" i="6" s="1"/>
  <c r="E379" i="6"/>
  <c r="F379" i="6" s="1"/>
  <c r="G379" i="5"/>
  <c r="G271" i="5"/>
  <c r="E271" i="6"/>
  <c r="F271" i="6" s="1"/>
  <c r="G1000" i="5"/>
  <c r="E1000" i="6"/>
  <c r="F1000" i="6" s="1"/>
  <c r="E502" i="6"/>
  <c r="F502" i="6" s="1"/>
  <c r="G502" i="5"/>
  <c r="I534" i="5"/>
  <c r="H534" i="5"/>
  <c r="G550" i="5"/>
  <c r="E550" i="6"/>
  <c r="F550" i="6" s="1"/>
  <c r="G582" i="5"/>
  <c r="I582" i="5" s="1"/>
  <c r="E582" i="6"/>
  <c r="F582" i="6" s="1"/>
  <c r="G744" i="5"/>
  <c r="I744" i="5" s="1"/>
  <c r="E744" i="6"/>
  <c r="F744" i="6" s="1"/>
  <c r="G776" i="5"/>
  <c r="I776" i="5" s="1"/>
  <c r="E776" i="6"/>
  <c r="F776" i="6" s="1"/>
  <c r="G904" i="5"/>
  <c r="I904" i="5" s="1"/>
  <c r="E904" i="6"/>
  <c r="F904" i="6" s="1"/>
  <c r="G936" i="5"/>
  <c r="E936" i="6"/>
  <c r="F936" i="6" s="1"/>
  <c r="I408" i="5"/>
  <c r="I472" i="5"/>
  <c r="I536" i="5"/>
  <c r="I713" i="5"/>
  <c r="H905" i="5"/>
  <c r="H969" i="5"/>
  <c r="I143" i="5"/>
  <c r="H143" i="5"/>
  <c r="I415" i="5"/>
  <c r="H415" i="5"/>
  <c r="I575" i="5"/>
  <c r="H575" i="5"/>
  <c r="E45" i="6"/>
  <c r="F45" i="6" s="1"/>
  <c r="G45" i="5"/>
  <c r="E130" i="6"/>
  <c r="F130" i="6" s="1"/>
  <c r="G130" i="5"/>
  <c r="E146" i="6"/>
  <c r="F146" i="6" s="1"/>
  <c r="G146" i="5"/>
  <c r="G186" i="5"/>
  <c r="E186" i="6"/>
  <c r="F186" i="6" s="1"/>
  <c r="E202" i="6"/>
  <c r="F202" i="6" s="1"/>
  <c r="G202" i="5"/>
  <c r="I234" i="5"/>
  <c r="H234" i="5"/>
  <c r="G250" i="5"/>
  <c r="E250" i="6"/>
  <c r="F250" i="6" s="1"/>
  <c r="E274" i="6"/>
  <c r="F274" i="6" s="1"/>
  <c r="G274" i="5"/>
  <c r="I274" i="5" s="1"/>
  <c r="I290" i="5"/>
  <c r="G298" i="5"/>
  <c r="E298" i="6"/>
  <c r="F298" i="6" s="1"/>
  <c r="E330" i="6"/>
  <c r="F330" i="6" s="1"/>
  <c r="G330" i="5"/>
  <c r="G358" i="5"/>
  <c r="E358" i="6"/>
  <c r="F358" i="6" s="1"/>
  <c r="G389" i="5"/>
  <c r="E389" i="6"/>
  <c r="F389" i="6" s="1"/>
  <c r="G533" i="5"/>
  <c r="E533" i="6"/>
  <c r="F533" i="6" s="1"/>
  <c r="E565" i="6"/>
  <c r="F565" i="6" s="1"/>
  <c r="G565" i="5"/>
  <c r="G613" i="5"/>
  <c r="E613" i="6"/>
  <c r="F613" i="6" s="1"/>
  <c r="G653" i="5"/>
  <c r="I653" i="5" s="1"/>
  <c r="E653" i="6"/>
  <c r="F653" i="6" s="1"/>
  <c r="E695" i="6"/>
  <c r="F695" i="6" s="1"/>
  <c r="G695" i="5"/>
  <c r="G743" i="5"/>
  <c r="E743" i="6"/>
  <c r="F743" i="6" s="1"/>
  <c r="G775" i="5"/>
  <c r="E775" i="6"/>
  <c r="F775" i="6" s="1"/>
  <c r="G903" i="5"/>
  <c r="E903" i="6"/>
  <c r="F903" i="6" s="1"/>
  <c r="E919" i="6"/>
  <c r="F919" i="6" s="1"/>
  <c r="G919" i="5"/>
  <c r="E951" i="6"/>
  <c r="F951" i="6" s="1"/>
  <c r="G951" i="5"/>
  <c r="G147" i="5"/>
  <c r="E147" i="6"/>
  <c r="F147" i="6" s="1"/>
  <c r="G323" i="5"/>
  <c r="E323" i="6"/>
  <c r="F323" i="6" s="1"/>
  <c r="G403" i="5"/>
  <c r="E403" i="6"/>
  <c r="F403" i="6" s="1"/>
  <c r="E357" i="6"/>
  <c r="F357" i="6" s="1"/>
  <c r="G357" i="5"/>
  <c r="E390" i="6"/>
  <c r="F390" i="6" s="1"/>
  <c r="G390" i="5"/>
  <c r="I390" i="5" s="1"/>
  <c r="G438" i="5"/>
  <c r="E438" i="6"/>
  <c r="F438" i="6" s="1"/>
  <c r="G470" i="5"/>
  <c r="E470" i="6"/>
  <c r="F470" i="6" s="1"/>
  <c r="G598" i="5"/>
  <c r="E598" i="6"/>
  <c r="F598" i="6" s="1"/>
  <c r="E646" i="6"/>
  <c r="F646" i="6" s="1"/>
  <c r="G646" i="5"/>
  <c r="E678" i="6"/>
  <c r="F678" i="6" s="1"/>
  <c r="G678" i="5"/>
  <c r="I678" i="5" s="1"/>
  <c r="G712" i="5"/>
  <c r="I712" i="5" s="1"/>
  <c r="E712" i="6"/>
  <c r="F712" i="6" s="1"/>
  <c r="G808" i="5"/>
  <c r="I808" i="5" s="1"/>
  <c r="E808" i="6"/>
  <c r="F808" i="6" s="1"/>
  <c r="G840" i="5"/>
  <c r="I840" i="5" s="1"/>
  <c r="E840" i="6"/>
  <c r="F840" i="6" s="1"/>
  <c r="G872" i="5"/>
  <c r="I872" i="5" s="1"/>
  <c r="E872" i="6"/>
  <c r="F872" i="6" s="1"/>
  <c r="G968" i="5"/>
  <c r="E968" i="6"/>
  <c r="F968" i="6" s="1"/>
  <c r="G614" i="5"/>
  <c r="E614" i="6"/>
  <c r="F614" i="6" s="1"/>
  <c r="G992" i="5"/>
  <c r="I992" i="5" s="1"/>
  <c r="E992" i="6"/>
  <c r="F992" i="6" s="1"/>
  <c r="G20" i="5"/>
  <c r="H20" i="5" s="1"/>
  <c r="E20" i="6"/>
  <c r="F20" i="6" s="1"/>
  <c r="I204" i="5"/>
  <c r="I268" i="5"/>
  <c r="I332" i="5"/>
  <c r="I692" i="5"/>
  <c r="I777" i="5"/>
  <c r="I841" i="5"/>
  <c r="I604" i="5"/>
  <c r="E95" i="6"/>
  <c r="F95" i="6" s="1"/>
  <c r="G95" i="5"/>
  <c r="I866" i="5"/>
  <c r="H866" i="5"/>
  <c r="H786" i="5"/>
  <c r="H882" i="5"/>
  <c r="H543" i="5"/>
  <c r="H906" i="5"/>
  <c r="H495" i="5"/>
  <c r="H938" i="5"/>
  <c r="F19" i="26"/>
  <c r="F11" i="26"/>
  <c r="F14" i="26"/>
  <c r="H888" i="5"/>
  <c r="H654" i="5"/>
  <c r="H347" i="5"/>
  <c r="H331" i="5"/>
  <c r="H219" i="5"/>
  <c r="H131" i="5"/>
  <c r="H517" i="5"/>
  <c r="H986" i="5"/>
  <c r="H842" i="5"/>
  <c r="H778" i="5"/>
  <c r="H714" i="5"/>
  <c r="H615" i="5"/>
  <c r="H551" i="5"/>
  <c r="H487" i="5"/>
  <c r="H423" i="5"/>
  <c r="H159" i="5"/>
  <c r="H596" i="5"/>
  <c r="H897" i="5"/>
  <c r="H769" i="5"/>
  <c r="H684" i="5"/>
  <c r="H464" i="5"/>
  <c r="H324" i="5"/>
  <c r="H196" i="5"/>
  <c r="H422" i="5"/>
  <c r="F43" i="5"/>
  <c r="H541" i="5"/>
  <c r="H629" i="5"/>
  <c r="H479" i="5"/>
  <c r="H937" i="5"/>
  <c r="H673" i="5"/>
  <c r="H376" i="5"/>
  <c r="H983" i="5"/>
  <c r="H727" i="5"/>
  <c r="H485" i="5"/>
  <c r="H345" i="5"/>
  <c r="G89" i="5"/>
  <c r="E1005" i="6"/>
  <c r="F1005" i="6" s="1"/>
  <c r="E362" i="6"/>
  <c r="F362" i="6" s="1"/>
  <c r="E51" i="6"/>
  <c r="F51" i="6" s="1"/>
  <c r="E644" i="6"/>
  <c r="F644" i="6" s="1"/>
  <c r="E628" i="6"/>
  <c r="F628" i="6" s="1"/>
  <c r="E612" i="6"/>
  <c r="F612" i="6" s="1"/>
  <c r="E596" i="6"/>
  <c r="F596" i="6" s="1"/>
  <c r="E580" i="6"/>
  <c r="F580" i="6" s="1"/>
  <c r="E564" i="6"/>
  <c r="F564" i="6" s="1"/>
  <c r="E977" i="6"/>
  <c r="F977" i="6" s="1"/>
  <c r="E961" i="6"/>
  <c r="F961" i="6" s="1"/>
  <c r="E945" i="6"/>
  <c r="F945" i="6" s="1"/>
  <c r="E929" i="6"/>
  <c r="F929" i="6" s="1"/>
  <c r="E913" i="6"/>
  <c r="F913" i="6" s="1"/>
  <c r="E897" i="6"/>
  <c r="F897" i="6" s="1"/>
  <c r="E881" i="6"/>
  <c r="F881" i="6" s="1"/>
  <c r="E865" i="6"/>
  <c r="F865" i="6" s="1"/>
  <c r="E849" i="6"/>
  <c r="F849" i="6" s="1"/>
  <c r="E833" i="6"/>
  <c r="F833" i="6" s="1"/>
  <c r="E817" i="6"/>
  <c r="F817" i="6" s="1"/>
  <c r="E801" i="6"/>
  <c r="F801" i="6" s="1"/>
  <c r="E785" i="6"/>
  <c r="F785" i="6" s="1"/>
  <c r="E769" i="6"/>
  <c r="F769" i="6" s="1"/>
  <c r="E753" i="6"/>
  <c r="F753" i="6" s="1"/>
  <c r="E737" i="6"/>
  <c r="F737" i="6" s="1"/>
  <c r="E721" i="6"/>
  <c r="F721" i="6" s="1"/>
  <c r="E705" i="6"/>
  <c r="F705" i="6" s="1"/>
  <c r="E681" i="6"/>
  <c r="F681" i="6" s="1"/>
  <c r="E657" i="6"/>
  <c r="F657" i="6" s="1"/>
  <c r="E1002" i="6"/>
  <c r="F1002" i="6" s="1"/>
  <c r="E684" i="6"/>
  <c r="F684" i="6" s="1"/>
  <c r="E668" i="6"/>
  <c r="F668" i="6" s="1"/>
  <c r="E560" i="6"/>
  <c r="F560" i="6" s="1"/>
  <c r="E544" i="6"/>
  <c r="F544" i="6" s="1"/>
  <c r="E528" i="6"/>
  <c r="F528" i="6" s="1"/>
  <c r="E512" i="6"/>
  <c r="F512" i="6" s="1"/>
  <c r="E496" i="6"/>
  <c r="F496" i="6" s="1"/>
  <c r="E480" i="6"/>
  <c r="F480" i="6" s="1"/>
  <c r="E464" i="6"/>
  <c r="F464" i="6" s="1"/>
  <c r="E448" i="6"/>
  <c r="F448" i="6" s="1"/>
  <c r="E432" i="6"/>
  <c r="F432" i="6" s="1"/>
  <c r="E416" i="6"/>
  <c r="F416" i="6" s="1"/>
  <c r="E400" i="6"/>
  <c r="F400" i="6" s="1"/>
  <c r="E384" i="6"/>
  <c r="F384" i="6" s="1"/>
  <c r="E360" i="6"/>
  <c r="F360" i="6" s="1"/>
  <c r="E340" i="6"/>
  <c r="F340" i="6" s="1"/>
  <c r="E324" i="6"/>
  <c r="F324" i="6" s="1"/>
  <c r="E308" i="6"/>
  <c r="F308" i="6" s="1"/>
  <c r="E292" i="6"/>
  <c r="F292" i="6" s="1"/>
  <c r="E276" i="6"/>
  <c r="F276" i="6" s="1"/>
  <c r="E260" i="6"/>
  <c r="F260" i="6" s="1"/>
  <c r="E244" i="6"/>
  <c r="F244" i="6" s="1"/>
  <c r="E228" i="6"/>
  <c r="F228" i="6" s="1"/>
  <c r="E212" i="6"/>
  <c r="F212" i="6" s="1"/>
  <c r="E196" i="6"/>
  <c r="F196" i="6" s="1"/>
  <c r="E180" i="6"/>
  <c r="F180" i="6" s="1"/>
  <c r="E164" i="6"/>
  <c r="F164" i="6" s="1"/>
  <c r="E148" i="6"/>
  <c r="F148" i="6" s="1"/>
  <c r="E132" i="6"/>
  <c r="F132" i="6" s="1"/>
  <c r="E116" i="6"/>
  <c r="F116" i="6" s="1"/>
  <c r="E100" i="6"/>
  <c r="F100" i="6" s="1"/>
  <c r="E84" i="6"/>
  <c r="F84" i="6" s="1"/>
  <c r="E68" i="6"/>
  <c r="F68" i="6" s="1"/>
  <c r="E52" i="6"/>
  <c r="F52" i="6" s="1"/>
  <c r="E36" i="6"/>
  <c r="F36" i="6" s="1"/>
  <c r="E29" i="6"/>
  <c r="F29" i="6" s="1"/>
  <c r="E984" i="6"/>
  <c r="F984" i="6" s="1"/>
  <c r="E920" i="6"/>
  <c r="F920" i="6" s="1"/>
  <c r="E856" i="6"/>
  <c r="F856" i="6" s="1"/>
  <c r="E792" i="6"/>
  <c r="F792" i="6" s="1"/>
  <c r="E728" i="6"/>
  <c r="F728" i="6" s="1"/>
  <c r="G999" i="5"/>
  <c r="E534" i="6"/>
  <c r="F534" i="6" s="1"/>
  <c r="G486" i="5"/>
  <c r="E422" i="6"/>
  <c r="F422" i="6" s="1"/>
  <c r="G374" i="5"/>
  <c r="E279" i="6"/>
  <c r="F279" i="6" s="1"/>
  <c r="G395" i="5"/>
  <c r="E331" i="6"/>
  <c r="F331" i="6" s="1"/>
  <c r="G307" i="5"/>
  <c r="E227" i="6"/>
  <c r="F227" i="6" s="1"/>
  <c r="G203" i="5"/>
  <c r="E131" i="6"/>
  <c r="F131" i="6" s="1"/>
  <c r="G967" i="5"/>
  <c r="E839" i="6"/>
  <c r="F839" i="6" s="1"/>
  <c r="G791" i="5"/>
  <c r="E727" i="6"/>
  <c r="F727" i="6" s="1"/>
  <c r="G671" i="5"/>
  <c r="E629" i="6"/>
  <c r="F629" i="6" s="1"/>
  <c r="G581" i="5"/>
  <c r="E517" i="6"/>
  <c r="F517" i="6" s="1"/>
  <c r="G469" i="5"/>
  <c r="E345" i="6"/>
  <c r="F345" i="6" s="1"/>
  <c r="G322" i="5"/>
  <c r="E290" i="6"/>
  <c r="F290" i="6" s="1"/>
  <c r="G266" i="5"/>
  <c r="E234" i="6"/>
  <c r="F234" i="6" s="1"/>
  <c r="G210" i="5"/>
  <c r="I210" i="5" s="1"/>
  <c r="E178" i="6"/>
  <c r="F178" i="6" s="1"/>
  <c r="G154" i="5"/>
  <c r="G122" i="5"/>
  <c r="I94" i="5"/>
  <c r="N93" i="26"/>
  <c r="M93" i="26"/>
  <c r="N193" i="26"/>
  <c r="M193" i="26"/>
  <c r="N289" i="26"/>
  <c r="M289" i="26"/>
  <c r="N385" i="26"/>
  <c r="M385" i="26"/>
  <c r="N673" i="26"/>
  <c r="M673" i="26"/>
  <c r="N769" i="26"/>
  <c r="M769" i="26"/>
  <c r="N801" i="26"/>
  <c r="M801" i="26"/>
  <c r="N982" i="26"/>
  <c r="M982" i="26"/>
  <c r="D14" i="25"/>
  <c r="D22" i="29" s="1"/>
  <c r="R71" i="6"/>
  <c r="R31" i="6"/>
  <c r="R67" i="6"/>
  <c r="G373" i="6"/>
  <c r="H265" i="6"/>
  <c r="M265" i="6" s="1"/>
  <c r="H129" i="6"/>
  <c r="M129" i="6" s="1"/>
  <c r="J7" i="14"/>
  <c r="N13" i="26"/>
  <c r="M1298" i="26"/>
  <c r="F13" i="6"/>
  <c r="F15" i="6"/>
  <c r="D13" i="25"/>
  <c r="D21" i="29" s="1"/>
  <c r="F13" i="14"/>
  <c r="D18" i="25"/>
  <c r="D26" i="29" s="1"/>
  <c r="D21" i="25"/>
  <c r="D29" i="29" s="1"/>
  <c r="D15" i="25"/>
  <c r="D23" i="29" s="1"/>
  <c r="F11" i="14"/>
  <c r="D12" i="25"/>
  <c r="D20" i="29" s="1"/>
  <c r="D20" i="25"/>
  <c r="D28" i="29" s="1"/>
  <c r="D16" i="25"/>
  <c r="D24" i="29" s="1"/>
  <c r="D23" i="25"/>
  <c r="D31" i="29" s="1"/>
  <c r="G12" i="14"/>
  <c r="F17" i="26"/>
  <c r="F13" i="26"/>
  <c r="F20" i="26"/>
  <c r="F16" i="26"/>
  <c r="M78" i="26"/>
  <c r="M62" i="26"/>
  <c r="M46" i="26"/>
  <c r="M30" i="26"/>
  <c r="M14" i="26"/>
  <c r="H978" i="5"/>
  <c r="H722" i="5"/>
  <c r="H527" i="5"/>
  <c r="H683" i="5"/>
  <c r="H818" i="5"/>
  <c r="H962" i="5"/>
  <c r="H463" i="5"/>
  <c r="H706" i="5"/>
  <c r="H431" i="5"/>
  <c r="H607" i="5"/>
  <c r="H898" i="5"/>
  <c r="H179" i="5"/>
  <c r="H759" i="5"/>
  <c r="H505" i="5"/>
  <c r="H306" i="5"/>
  <c r="H707" i="5"/>
  <c r="H454" i="5"/>
  <c r="H215" i="5"/>
  <c r="H867" i="5"/>
  <c r="H690" i="5"/>
  <c r="H513" i="5"/>
  <c r="H333" i="5"/>
  <c r="H946" i="5"/>
  <c r="H802" i="5"/>
  <c r="H647" i="5"/>
  <c r="H511" i="5"/>
  <c r="H447" i="5"/>
  <c r="H375" i="5"/>
  <c r="H175" i="5"/>
  <c r="H111" i="5"/>
  <c r="H795" i="5"/>
  <c r="H361" i="5"/>
  <c r="H574" i="5"/>
  <c r="H178" i="5"/>
  <c r="H755" i="5"/>
  <c r="H561" i="5"/>
  <c r="H401" i="5"/>
  <c r="H205" i="5"/>
  <c r="I70" i="5"/>
  <c r="H78" i="5"/>
  <c r="H52" i="5"/>
  <c r="R121" i="6"/>
  <c r="H41" i="6"/>
  <c r="M41" i="6" s="1"/>
  <c r="R147" i="6"/>
  <c r="R667" i="6"/>
  <c r="H656" i="6"/>
  <c r="M656" i="6" s="1"/>
  <c r="H421" i="6"/>
  <c r="M421" i="6" s="1"/>
  <c r="H223" i="6"/>
  <c r="M223" i="6" s="1"/>
  <c r="H119" i="6"/>
  <c r="M119" i="6" s="1"/>
  <c r="R634" i="6"/>
  <c r="G607" i="6"/>
  <c r="R567" i="6"/>
  <c r="R409" i="6"/>
  <c r="H241" i="6"/>
  <c r="M241" i="6" s="1"/>
  <c r="G357" i="6"/>
  <c r="H89" i="6"/>
  <c r="M89" i="6" s="1"/>
  <c r="H63" i="6"/>
  <c r="M63" i="6" s="1"/>
  <c r="R63" i="6"/>
  <c r="H135" i="6"/>
  <c r="M135" i="6" s="1"/>
  <c r="R292" i="6"/>
  <c r="G292" i="6"/>
  <c r="H329" i="6"/>
  <c r="M329" i="6" s="1"/>
  <c r="R329" i="6"/>
  <c r="H331" i="6"/>
  <c r="M331" i="6" s="1"/>
  <c r="G331" i="6"/>
  <c r="H361" i="6"/>
  <c r="M361" i="6" s="1"/>
  <c r="R361" i="6"/>
  <c r="H363" i="6"/>
  <c r="M363" i="6" s="1"/>
  <c r="G363" i="6"/>
  <c r="R43" i="6"/>
  <c r="H43" i="6"/>
  <c r="M43" i="6" s="1"/>
  <c r="H207" i="6"/>
  <c r="M207" i="6" s="1"/>
  <c r="R207" i="6"/>
  <c r="H255" i="6"/>
  <c r="M255" i="6" s="1"/>
  <c r="R255" i="6"/>
  <c r="H295" i="6"/>
  <c r="M295" i="6" s="1"/>
  <c r="R295" i="6"/>
  <c r="R299" i="6"/>
  <c r="G299" i="6"/>
  <c r="H300" i="6"/>
  <c r="M300" i="6" s="1"/>
  <c r="G300" i="6"/>
  <c r="H345" i="6"/>
  <c r="M345" i="6" s="1"/>
  <c r="R345" i="6"/>
  <c r="H347" i="6"/>
  <c r="M347" i="6" s="1"/>
  <c r="G347" i="6"/>
  <c r="H377" i="6"/>
  <c r="M377" i="6" s="1"/>
  <c r="R377" i="6"/>
  <c r="H379" i="6"/>
  <c r="M379" i="6" s="1"/>
  <c r="G379" i="6"/>
  <c r="G408" i="6"/>
  <c r="H408" i="6"/>
  <c r="M408" i="6" s="1"/>
  <c r="G422" i="6"/>
  <c r="R422" i="6"/>
  <c r="G456" i="6"/>
  <c r="H456" i="6"/>
  <c r="M456" i="6" s="1"/>
  <c r="R456" i="6"/>
  <c r="G582" i="6"/>
  <c r="R582" i="6"/>
  <c r="G590" i="6"/>
  <c r="H590" i="6"/>
  <c r="M590" i="6" s="1"/>
  <c r="R590" i="6"/>
  <c r="G606" i="6"/>
  <c r="H606" i="6"/>
  <c r="M606" i="6" s="1"/>
  <c r="R606" i="6"/>
  <c r="G608" i="6"/>
  <c r="R608" i="6"/>
  <c r="G620" i="6"/>
  <c r="H620" i="6"/>
  <c r="M620" i="6" s="1"/>
  <c r="G653" i="6"/>
  <c r="H653" i="6"/>
  <c r="M653" i="6" s="1"/>
  <c r="R653" i="6"/>
  <c r="G683" i="6"/>
  <c r="R683" i="6"/>
  <c r="H707" i="6"/>
  <c r="M707" i="6" s="1"/>
  <c r="G707" i="6"/>
  <c r="H709" i="6"/>
  <c r="M709" i="6" s="1"/>
  <c r="R709" i="6"/>
  <c r="G711" i="6"/>
  <c r="R711" i="6"/>
  <c r="H719" i="6"/>
  <c r="M719" i="6" s="1"/>
  <c r="G719" i="6"/>
  <c r="H730" i="6"/>
  <c r="M730" i="6" s="1"/>
  <c r="G730" i="6"/>
  <c r="H739" i="6"/>
  <c r="M739" i="6" s="1"/>
  <c r="G739" i="6"/>
  <c r="H750" i="6"/>
  <c r="M750" i="6" s="1"/>
  <c r="G750" i="6"/>
  <c r="G753" i="6"/>
  <c r="R753" i="6"/>
  <c r="H754" i="6"/>
  <c r="M754" i="6" s="1"/>
  <c r="R754" i="6"/>
  <c r="R783" i="6"/>
  <c r="G783" i="6"/>
  <c r="G784" i="6"/>
  <c r="R784" i="6"/>
  <c r="G785" i="6"/>
  <c r="R785" i="6"/>
  <c r="H808" i="6"/>
  <c r="M808" i="6" s="1"/>
  <c r="R808" i="6"/>
  <c r="G815" i="6"/>
  <c r="R815" i="6"/>
  <c r="H816" i="6"/>
  <c r="M816" i="6" s="1"/>
  <c r="G816" i="6"/>
  <c r="G868" i="6"/>
  <c r="R868" i="6"/>
  <c r="G882" i="6"/>
  <c r="H882" i="6"/>
  <c r="M882" i="6" s="1"/>
  <c r="H905" i="6"/>
  <c r="M905" i="6" s="1"/>
  <c r="R905" i="6"/>
  <c r="R987" i="6"/>
  <c r="G987" i="6"/>
  <c r="D12" i="5"/>
  <c r="E12" i="6" s="1"/>
  <c r="F12" i="6" s="1"/>
  <c r="H16" i="6"/>
  <c r="M16" i="6" s="1"/>
  <c r="H75" i="6"/>
  <c r="M75" i="6" s="1"/>
  <c r="G75" i="6"/>
  <c r="R77" i="6"/>
  <c r="H77" i="6"/>
  <c r="M77" i="6" s="1"/>
  <c r="G77" i="6"/>
  <c r="R88" i="6"/>
  <c r="H88" i="6"/>
  <c r="M88" i="6" s="1"/>
  <c r="G88" i="6"/>
  <c r="R90" i="6"/>
  <c r="H90" i="6"/>
  <c r="M90" i="6" s="1"/>
  <c r="G90" i="6"/>
  <c r="R95" i="6"/>
  <c r="R116" i="6"/>
  <c r="H116" i="6"/>
  <c r="M116" i="6" s="1"/>
  <c r="R141" i="6"/>
  <c r="H141" i="6"/>
  <c r="M141" i="6" s="1"/>
  <c r="R142" i="6"/>
  <c r="H142" i="6"/>
  <c r="M142" i="6" s="1"/>
  <c r="G142" i="6"/>
  <c r="H143" i="6"/>
  <c r="M143" i="6" s="1"/>
  <c r="H132" i="5"/>
  <c r="I99" i="5"/>
  <c r="G129" i="6"/>
  <c r="G73" i="6"/>
  <c r="G143" i="6"/>
  <c r="G70" i="6"/>
  <c r="H70" i="6"/>
  <c r="M70" i="6" s="1"/>
  <c r="R75" i="6"/>
  <c r="R97" i="6"/>
  <c r="H95" i="6"/>
  <c r="M95" i="6" s="1"/>
  <c r="R143" i="6"/>
  <c r="R76" i="6"/>
  <c r="H76" i="6"/>
  <c r="M76" i="6" s="1"/>
  <c r="R78" i="6"/>
  <c r="H78" i="6"/>
  <c r="M78" i="6" s="1"/>
  <c r="R80" i="6"/>
  <c r="H80" i="6"/>
  <c r="M80" i="6" s="1"/>
  <c r="G80" i="6"/>
  <c r="H83" i="6"/>
  <c r="M83" i="6" s="1"/>
  <c r="G83" i="6"/>
  <c r="H87" i="6"/>
  <c r="M87" i="6" s="1"/>
  <c r="R87" i="6"/>
  <c r="R98" i="6"/>
  <c r="H98" i="6"/>
  <c r="M98" i="6" s="1"/>
  <c r="R100" i="6"/>
  <c r="R102" i="6"/>
  <c r="G102" i="6"/>
  <c r="H105" i="6"/>
  <c r="M105" i="6" s="1"/>
  <c r="G105" i="6"/>
  <c r="R107" i="6"/>
  <c r="R109" i="6"/>
  <c r="H109" i="6"/>
  <c r="M109" i="6" s="1"/>
  <c r="G109" i="6"/>
  <c r="R110" i="6"/>
  <c r="H110" i="6"/>
  <c r="M110" i="6" s="1"/>
  <c r="H111" i="6"/>
  <c r="M111" i="6" s="1"/>
  <c r="G111" i="6"/>
  <c r="H123" i="6"/>
  <c r="M123" i="6" s="1"/>
  <c r="R124" i="6"/>
  <c r="G124" i="6"/>
  <c r="R136" i="6"/>
  <c r="G136" i="6"/>
  <c r="R108" i="6"/>
  <c r="H108" i="6"/>
  <c r="M108" i="6" s="1"/>
  <c r="G108" i="6"/>
  <c r="R128" i="6"/>
  <c r="R130" i="6"/>
  <c r="H130" i="6"/>
  <c r="M130" i="6" s="1"/>
  <c r="G130" i="6"/>
  <c r="H131" i="6"/>
  <c r="M131" i="6" s="1"/>
  <c r="H94" i="5"/>
  <c r="I74" i="5"/>
  <c r="H34" i="5"/>
  <c r="I25" i="5"/>
  <c r="I66" i="5"/>
  <c r="G63" i="6"/>
  <c r="G55" i="6"/>
  <c r="G45" i="6"/>
  <c r="G36" i="6"/>
  <c r="G31" i="6"/>
  <c r="G17" i="6"/>
  <c r="G66" i="6"/>
  <c r="G51" i="6"/>
  <c r="G48" i="6"/>
  <c r="G44" i="6"/>
  <c r="G41" i="6"/>
  <c r="G33" i="6"/>
  <c r="G24" i="6"/>
  <c r="G19" i="6"/>
  <c r="G16" i="6"/>
  <c r="G14" i="6"/>
  <c r="H46" i="6"/>
  <c r="M46" i="6" s="1"/>
  <c r="H53" i="6"/>
  <c r="M53" i="6" s="1"/>
  <c r="H21" i="6"/>
  <c r="M21" i="6" s="1"/>
  <c r="H17" i="6"/>
  <c r="M17" i="6" s="1"/>
  <c r="H66" i="6"/>
  <c r="M66" i="6" s="1"/>
  <c r="H56" i="6"/>
  <c r="M56" i="6" s="1"/>
  <c r="H45" i="6"/>
  <c r="M45" i="6" s="1"/>
  <c r="H34" i="6"/>
  <c r="M34" i="6" s="1"/>
  <c r="H24" i="6"/>
  <c r="M24" i="6" s="1"/>
  <c r="R65" i="6"/>
  <c r="R33" i="6"/>
  <c r="H31" i="7"/>
  <c r="I31" i="7"/>
  <c r="F58" i="6"/>
  <c r="F103" i="6"/>
  <c r="F135" i="6"/>
  <c r="F167" i="6"/>
  <c r="I183" i="5"/>
  <c r="H183" i="5"/>
  <c r="F367" i="6"/>
  <c r="F411" i="6"/>
  <c r="F427" i="6"/>
  <c r="F443" i="6"/>
  <c r="F459" i="6"/>
  <c r="F475" i="6"/>
  <c r="F491" i="6"/>
  <c r="F507" i="6"/>
  <c r="F523" i="6"/>
  <c r="F539" i="6"/>
  <c r="F555" i="6"/>
  <c r="F571" i="6"/>
  <c r="F587" i="6"/>
  <c r="F603" i="6"/>
  <c r="I611" i="5"/>
  <c r="H611" i="5"/>
  <c r="F635" i="6"/>
  <c r="F667" i="6"/>
  <c r="F702" i="6"/>
  <c r="F718" i="6"/>
  <c r="F734" i="6"/>
  <c r="F750" i="6"/>
  <c r="F766" i="6"/>
  <c r="F782" i="6"/>
  <c r="F798" i="6"/>
  <c r="F814" i="6"/>
  <c r="F830" i="6"/>
  <c r="F846" i="6"/>
  <c r="F862" i="6"/>
  <c r="F878" i="6"/>
  <c r="H886" i="5"/>
  <c r="F894" i="6"/>
  <c r="I902" i="5"/>
  <c r="H902" i="5"/>
  <c r="F910" i="6"/>
  <c r="I918" i="5"/>
  <c r="H918" i="5"/>
  <c r="I934" i="5"/>
  <c r="H934" i="5"/>
  <c r="F942" i="6"/>
  <c r="I950" i="5"/>
  <c r="H950" i="5"/>
  <c r="F958" i="6"/>
  <c r="I966" i="5"/>
  <c r="H966" i="5"/>
  <c r="F974" i="6"/>
  <c r="F990" i="6"/>
  <c r="I119" i="5"/>
  <c r="H119" i="5"/>
  <c r="I151" i="5"/>
  <c r="H151" i="5"/>
  <c r="F351" i="6"/>
  <c r="I359" i="5"/>
  <c r="H359" i="5"/>
  <c r="I383" i="5"/>
  <c r="H383" i="5"/>
  <c r="I419" i="5"/>
  <c r="H419" i="5"/>
  <c r="I435" i="5"/>
  <c r="H435" i="5"/>
  <c r="I451" i="5"/>
  <c r="H451" i="5"/>
  <c r="I467" i="5"/>
  <c r="H467" i="5"/>
  <c r="I483" i="5"/>
  <c r="H483" i="5"/>
  <c r="I499" i="5"/>
  <c r="H499" i="5"/>
  <c r="I515" i="5"/>
  <c r="H515" i="5"/>
  <c r="I531" i="5"/>
  <c r="H531" i="5"/>
  <c r="I547" i="5"/>
  <c r="H547" i="5"/>
  <c r="I563" i="5"/>
  <c r="H563" i="5"/>
  <c r="I579" i="5"/>
  <c r="H579" i="5"/>
  <c r="I595" i="5"/>
  <c r="H595" i="5"/>
  <c r="F619" i="6"/>
  <c r="I627" i="5"/>
  <c r="H627" i="5"/>
  <c r="I651" i="5"/>
  <c r="H651" i="5"/>
  <c r="I687" i="5"/>
  <c r="H687" i="5"/>
  <c r="I710" i="5"/>
  <c r="H710" i="5"/>
  <c r="I726" i="5"/>
  <c r="H726" i="5"/>
  <c r="I742" i="5"/>
  <c r="H742" i="5"/>
  <c r="I758" i="5"/>
  <c r="H758" i="5"/>
  <c r="I774" i="5"/>
  <c r="H774" i="5"/>
  <c r="H790" i="5"/>
  <c r="I806" i="5"/>
  <c r="H806" i="5"/>
  <c r="H822" i="5"/>
  <c r="I838" i="5"/>
  <c r="H838" i="5"/>
  <c r="I854" i="5"/>
  <c r="H854" i="5"/>
  <c r="I870" i="5"/>
  <c r="H870" i="5"/>
  <c r="F926" i="6"/>
  <c r="I982" i="5"/>
  <c r="H982" i="5"/>
  <c r="I362" i="5"/>
  <c r="H362" i="5"/>
  <c r="I974" i="5"/>
  <c r="I942" i="5"/>
  <c r="I910" i="5"/>
  <c r="I878" i="5"/>
  <c r="H846" i="5"/>
  <c r="H814" i="5"/>
  <c r="H782" i="5"/>
  <c r="H750" i="5"/>
  <c r="H718" i="5"/>
  <c r="H667" i="5"/>
  <c r="H619" i="5"/>
  <c r="H587" i="5"/>
  <c r="H555" i="5"/>
  <c r="H523" i="5"/>
  <c r="H491" i="5"/>
  <c r="H459" i="5"/>
  <c r="H427" i="5"/>
  <c r="H367" i="5"/>
  <c r="H167" i="5"/>
  <c r="I644" i="5"/>
  <c r="H644" i="5"/>
  <c r="I612" i="5"/>
  <c r="H612" i="5"/>
  <c r="I580" i="5"/>
  <c r="H580" i="5"/>
  <c r="I977" i="5"/>
  <c r="H977" i="5"/>
  <c r="I945" i="5"/>
  <c r="H945" i="5"/>
  <c r="I913" i="5"/>
  <c r="H913" i="5"/>
  <c r="I881" i="5"/>
  <c r="H881" i="5"/>
  <c r="I849" i="5"/>
  <c r="H849" i="5"/>
  <c r="H817" i="5"/>
  <c r="I785" i="5"/>
  <c r="H785" i="5"/>
  <c r="I753" i="5"/>
  <c r="H753" i="5"/>
  <c r="I721" i="5"/>
  <c r="H721" i="5"/>
  <c r="I681" i="5"/>
  <c r="H681" i="5"/>
  <c r="I1002" i="5"/>
  <c r="H1002" i="5"/>
  <c r="I668" i="5"/>
  <c r="H668" i="5"/>
  <c r="I544" i="5"/>
  <c r="H544" i="5"/>
  <c r="I512" i="5"/>
  <c r="H512" i="5"/>
  <c r="I480" i="5"/>
  <c r="I448" i="5"/>
  <c r="H448" i="5"/>
  <c r="I416" i="5"/>
  <c r="H416" i="5"/>
  <c r="I384" i="5"/>
  <c r="H384" i="5"/>
  <c r="I340" i="5"/>
  <c r="H340" i="5"/>
  <c r="I308" i="5"/>
  <c r="H308" i="5"/>
  <c r="I276" i="5"/>
  <c r="H276" i="5"/>
  <c r="I244" i="5"/>
  <c r="H244" i="5"/>
  <c r="I212" i="5"/>
  <c r="H212" i="5"/>
  <c r="I180" i="5"/>
  <c r="H180" i="5"/>
  <c r="I148" i="5"/>
  <c r="H148" i="5"/>
  <c r="I116" i="5"/>
  <c r="H116" i="5"/>
  <c r="I694" i="5"/>
  <c r="H694" i="5"/>
  <c r="I590" i="5"/>
  <c r="I526" i="5"/>
  <c r="I462" i="5"/>
  <c r="I398" i="5"/>
  <c r="I407" i="5"/>
  <c r="H371" i="5"/>
  <c r="I303" i="5"/>
  <c r="H303" i="5"/>
  <c r="I255" i="5"/>
  <c r="I239" i="5"/>
  <c r="I223" i="5"/>
  <c r="I207" i="5"/>
  <c r="H187" i="5"/>
  <c r="I139" i="5"/>
  <c r="H139" i="5"/>
  <c r="I959" i="5"/>
  <c r="H959" i="5"/>
  <c r="I895" i="5"/>
  <c r="I831" i="5"/>
  <c r="H831" i="5"/>
  <c r="I767" i="5"/>
  <c r="H767" i="5"/>
  <c r="I703" i="5"/>
  <c r="H703" i="5"/>
  <c r="I669" i="5"/>
  <c r="H669" i="5"/>
  <c r="I589" i="5"/>
  <c r="H589" i="5"/>
  <c r="I525" i="5"/>
  <c r="H525" i="5"/>
  <c r="I461" i="5"/>
  <c r="I397" i="5"/>
  <c r="I348" i="5"/>
  <c r="H329" i="5"/>
  <c r="H297" i="5"/>
  <c r="H265" i="5"/>
  <c r="H233" i="5"/>
  <c r="H201" i="5"/>
  <c r="H169" i="5"/>
  <c r="H137" i="5"/>
  <c r="I1003" i="5"/>
  <c r="I987" i="5"/>
  <c r="I939" i="5"/>
  <c r="H923" i="5"/>
  <c r="I875" i="5"/>
  <c r="I843" i="5"/>
  <c r="I779" i="5"/>
  <c r="I763" i="5"/>
  <c r="I731" i="5"/>
  <c r="I682" i="5"/>
  <c r="I665" i="5"/>
  <c r="I617" i="5"/>
  <c r="I601" i="5"/>
  <c r="I553" i="5"/>
  <c r="I537" i="5"/>
  <c r="I489" i="5"/>
  <c r="I473" i="5"/>
  <c r="I441" i="5"/>
  <c r="I393" i="5"/>
  <c r="H377" i="5"/>
  <c r="I325" i="5"/>
  <c r="I309" i="5"/>
  <c r="H277" i="5"/>
  <c r="I229" i="5"/>
  <c r="I213" i="5"/>
  <c r="I165" i="5"/>
  <c r="I149" i="5"/>
  <c r="I117" i="5"/>
  <c r="H14" i="5"/>
  <c r="G16" i="5"/>
  <c r="I16" i="5" s="1"/>
  <c r="E16" i="6"/>
  <c r="E30" i="6"/>
  <c r="G30" i="5"/>
  <c r="E102" i="6"/>
  <c r="G102" i="5"/>
  <c r="G110" i="5"/>
  <c r="E110" i="6"/>
  <c r="G118" i="5"/>
  <c r="E118" i="6"/>
  <c r="G126" i="5"/>
  <c r="E126" i="6"/>
  <c r="G134" i="5"/>
  <c r="E134" i="6"/>
  <c r="G142" i="5"/>
  <c r="E142" i="6"/>
  <c r="G150" i="5"/>
  <c r="E150" i="6"/>
  <c r="G158" i="5"/>
  <c r="E158" i="6"/>
  <c r="G166" i="5"/>
  <c r="E166" i="6"/>
  <c r="G174" i="5"/>
  <c r="E174" i="6"/>
  <c r="G182" i="5"/>
  <c r="E182" i="6"/>
  <c r="G190" i="5"/>
  <c r="E190" i="6"/>
  <c r="G198" i="5"/>
  <c r="E198" i="6"/>
  <c r="G206" i="5"/>
  <c r="E206" i="6"/>
  <c r="G214" i="5"/>
  <c r="E214" i="6"/>
  <c r="G222" i="5"/>
  <c r="E222" i="6"/>
  <c r="G230" i="5"/>
  <c r="E230" i="6"/>
  <c r="G238" i="5"/>
  <c r="E238" i="6"/>
  <c r="G246" i="5"/>
  <c r="E246" i="6"/>
  <c r="G254" i="5"/>
  <c r="E254" i="6"/>
  <c r="G262" i="5"/>
  <c r="E262" i="6"/>
  <c r="G270" i="5"/>
  <c r="E270" i="6"/>
  <c r="G278" i="5"/>
  <c r="E278" i="6"/>
  <c r="G286" i="5"/>
  <c r="E286" i="6"/>
  <c r="G294" i="5"/>
  <c r="E294" i="6"/>
  <c r="G302" i="5"/>
  <c r="E302" i="6"/>
  <c r="G310" i="5"/>
  <c r="E310" i="6"/>
  <c r="G318" i="5"/>
  <c r="E318" i="6"/>
  <c r="G326" i="5"/>
  <c r="E326" i="6"/>
  <c r="G334" i="5"/>
  <c r="E334" i="6"/>
  <c r="G342" i="5"/>
  <c r="E342" i="6"/>
  <c r="G354" i="5"/>
  <c r="E354" i="6"/>
  <c r="G368" i="5"/>
  <c r="E368" i="6"/>
  <c r="G370" i="5"/>
  <c r="E370" i="6"/>
  <c r="G378" i="5"/>
  <c r="E378" i="6"/>
  <c r="G386" i="5"/>
  <c r="E386" i="6"/>
  <c r="G394" i="5"/>
  <c r="E394" i="6"/>
  <c r="G402" i="5"/>
  <c r="E402" i="6"/>
  <c r="G410" i="5"/>
  <c r="E410" i="6"/>
  <c r="G418" i="5"/>
  <c r="E418" i="6"/>
  <c r="G426" i="5"/>
  <c r="E426" i="6"/>
  <c r="G434" i="5"/>
  <c r="E434" i="6"/>
  <c r="G442" i="5"/>
  <c r="E442" i="6"/>
  <c r="G450" i="5"/>
  <c r="E450" i="6"/>
  <c r="G458" i="5"/>
  <c r="E458" i="6"/>
  <c r="G466" i="5"/>
  <c r="E466" i="6"/>
  <c r="G474" i="5"/>
  <c r="E474" i="6"/>
  <c r="G482" i="5"/>
  <c r="E482" i="6"/>
  <c r="G490" i="5"/>
  <c r="E490" i="6"/>
  <c r="G498" i="5"/>
  <c r="E498" i="6"/>
  <c r="G506" i="5"/>
  <c r="E506" i="6"/>
  <c r="G514" i="5"/>
  <c r="E514" i="6"/>
  <c r="G522" i="5"/>
  <c r="E522" i="6"/>
  <c r="G530" i="5"/>
  <c r="E530" i="6"/>
  <c r="G538" i="5"/>
  <c r="E538" i="6"/>
  <c r="G546" i="5"/>
  <c r="E546" i="6"/>
  <c r="G554" i="5"/>
  <c r="E554" i="6"/>
  <c r="G562" i="5"/>
  <c r="E562" i="6"/>
  <c r="G570" i="5"/>
  <c r="E570" i="6"/>
  <c r="G578" i="5"/>
  <c r="E578" i="6"/>
  <c r="G586" i="5"/>
  <c r="E586" i="6"/>
  <c r="G594" i="5"/>
  <c r="E594" i="6"/>
  <c r="G602" i="5"/>
  <c r="E602" i="6"/>
  <c r="G610" i="5"/>
  <c r="E610" i="6"/>
  <c r="G618" i="5"/>
  <c r="E618" i="6"/>
  <c r="G626" i="5"/>
  <c r="E626" i="6"/>
  <c r="G634" i="5"/>
  <c r="E634" i="6"/>
  <c r="G643" i="5"/>
  <c r="E643" i="6"/>
  <c r="G650" i="5"/>
  <c r="E650" i="6"/>
  <c r="G659" i="5"/>
  <c r="E659" i="6"/>
  <c r="G666" i="5"/>
  <c r="E666" i="6"/>
  <c r="G675" i="5"/>
  <c r="E675" i="6"/>
  <c r="G689" i="5"/>
  <c r="E689" i="6"/>
  <c r="G691" i="5"/>
  <c r="E691" i="6"/>
  <c r="G700" i="5"/>
  <c r="E700" i="6"/>
  <c r="G708" i="5"/>
  <c r="E708" i="6"/>
  <c r="G716" i="5"/>
  <c r="E716" i="6"/>
  <c r="G724" i="5"/>
  <c r="E724" i="6"/>
  <c r="G732" i="5"/>
  <c r="E732" i="6"/>
  <c r="G740" i="5"/>
  <c r="E740" i="6"/>
  <c r="G748" i="5"/>
  <c r="E748" i="6"/>
  <c r="G756" i="5"/>
  <c r="E756" i="6"/>
  <c r="G764" i="5"/>
  <c r="E764" i="6"/>
  <c r="G772" i="5"/>
  <c r="E772" i="6"/>
  <c r="G780" i="5"/>
  <c r="E780" i="6"/>
  <c r="G788" i="5"/>
  <c r="E788" i="6"/>
  <c r="G796" i="5"/>
  <c r="E796" i="6"/>
  <c r="G804" i="5"/>
  <c r="E804" i="6"/>
  <c r="G812" i="5"/>
  <c r="E812" i="6"/>
  <c r="G820" i="5"/>
  <c r="E820" i="6"/>
  <c r="G828" i="5"/>
  <c r="E828" i="6"/>
  <c r="G836" i="5"/>
  <c r="E836" i="6"/>
  <c r="G844" i="5"/>
  <c r="E844" i="6"/>
  <c r="G852" i="5"/>
  <c r="E852" i="6"/>
  <c r="G860" i="5"/>
  <c r="E860" i="6"/>
  <c r="G868" i="5"/>
  <c r="E868" i="6"/>
  <c r="G876" i="5"/>
  <c r="E876" i="6"/>
  <c r="G884" i="5"/>
  <c r="E884" i="6"/>
  <c r="G892" i="5"/>
  <c r="E892" i="6"/>
  <c r="G900" i="5"/>
  <c r="E900" i="6"/>
  <c r="G908" i="5"/>
  <c r="E908" i="6"/>
  <c r="G916" i="5"/>
  <c r="E916" i="6"/>
  <c r="G924" i="5"/>
  <c r="E924" i="6"/>
  <c r="G932" i="5"/>
  <c r="E932" i="6"/>
  <c r="G940" i="5"/>
  <c r="E940" i="6"/>
  <c r="G948" i="5"/>
  <c r="E948" i="6"/>
  <c r="G956" i="5"/>
  <c r="E956" i="6"/>
  <c r="G964" i="5"/>
  <c r="E964" i="6"/>
  <c r="G972" i="5"/>
  <c r="E972" i="6"/>
  <c r="G980" i="5"/>
  <c r="E980" i="6"/>
  <c r="G988" i="5"/>
  <c r="E988" i="6"/>
  <c r="G996" i="5"/>
  <c r="E996" i="6"/>
  <c r="G1004" i="5"/>
  <c r="E1004" i="6"/>
  <c r="E81" i="6"/>
  <c r="G81" i="5"/>
  <c r="G24" i="5"/>
  <c r="I24" i="5" s="1"/>
  <c r="E24" i="6"/>
  <c r="G32" i="5"/>
  <c r="I32" i="5" s="1"/>
  <c r="E32" i="6"/>
  <c r="G40" i="5"/>
  <c r="I40" i="5" s="1"/>
  <c r="E40" i="6"/>
  <c r="G48" i="5"/>
  <c r="H48" i="5" s="1"/>
  <c r="E48" i="6"/>
  <c r="G56" i="5"/>
  <c r="I56" i="5" s="1"/>
  <c r="E56" i="6"/>
  <c r="G64" i="5"/>
  <c r="I64" i="5" s="1"/>
  <c r="E64" i="6"/>
  <c r="G72" i="5"/>
  <c r="I72" i="5" s="1"/>
  <c r="E72" i="6"/>
  <c r="G80" i="5"/>
  <c r="I80" i="5" s="1"/>
  <c r="E80" i="6"/>
  <c r="G88" i="5"/>
  <c r="I88" i="5" s="1"/>
  <c r="E88" i="6"/>
  <c r="G96" i="5"/>
  <c r="H96" i="5" s="1"/>
  <c r="E96" i="6"/>
  <c r="G104" i="5"/>
  <c r="E104" i="6"/>
  <c r="G112" i="5"/>
  <c r="E112" i="6"/>
  <c r="G120" i="5"/>
  <c r="E120" i="6"/>
  <c r="G128" i="5"/>
  <c r="E128" i="6"/>
  <c r="G136" i="5"/>
  <c r="E136" i="6"/>
  <c r="G144" i="5"/>
  <c r="E144" i="6"/>
  <c r="G152" i="5"/>
  <c r="E152" i="6"/>
  <c r="G160" i="5"/>
  <c r="E160" i="6"/>
  <c r="G168" i="5"/>
  <c r="E168" i="6"/>
  <c r="G176" i="5"/>
  <c r="E176" i="6"/>
  <c r="G184" i="5"/>
  <c r="E184" i="6"/>
  <c r="G192" i="5"/>
  <c r="E192" i="6"/>
  <c r="G200" i="5"/>
  <c r="E200" i="6"/>
  <c r="G208" i="5"/>
  <c r="E208" i="6"/>
  <c r="G216" i="5"/>
  <c r="E216" i="6"/>
  <c r="G224" i="5"/>
  <c r="E224" i="6"/>
  <c r="G232" i="5"/>
  <c r="E232" i="6"/>
  <c r="G240" i="5"/>
  <c r="E240" i="6"/>
  <c r="G248" i="5"/>
  <c r="E248" i="6"/>
  <c r="G256" i="5"/>
  <c r="E256" i="6"/>
  <c r="G264" i="5"/>
  <c r="E264" i="6"/>
  <c r="G272" i="5"/>
  <c r="E272" i="6"/>
  <c r="G280" i="5"/>
  <c r="E280" i="6"/>
  <c r="G288" i="5"/>
  <c r="E288" i="6"/>
  <c r="G296" i="5"/>
  <c r="E296" i="6"/>
  <c r="G304" i="5"/>
  <c r="E304" i="6"/>
  <c r="G312" i="5"/>
  <c r="E312" i="6"/>
  <c r="G320" i="5"/>
  <c r="E320" i="6"/>
  <c r="G328" i="5"/>
  <c r="E328" i="6"/>
  <c r="G336" i="5"/>
  <c r="E336" i="6"/>
  <c r="G344" i="5"/>
  <c r="E344" i="6"/>
  <c r="G356" i="5"/>
  <c r="E356" i="6"/>
  <c r="G372" i="5"/>
  <c r="E372" i="6"/>
  <c r="G380" i="5"/>
  <c r="E380" i="6"/>
  <c r="G388" i="5"/>
  <c r="E388" i="6"/>
  <c r="G396" i="5"/>
  <c r="E396" i="6"/>
  <c r="G404" i="5"/>
  <c r="E404" i="6"/>
  <c r="G412" i="5"/>
  <c r="E412" i="6"/>
  <c r="G420" i="5"/>
  <c r="E420" i="6"/>
  <c r="G428" i="5"/>
  <c r="E428" i="6"/>
  <c r="G436" i="5"/>
  <c r="E436" i="6"/>
  <c r="G444" i="5"/>
  <c r="E444" i="6"/>
  <c r="G452" i="5"/>
  <c r="E452" i="6"/>
  <c r="G460" i="5"/>
  <c r="E460" i="6"/>
  <c r="G468" i="5"/>
  <c r="E468" i="6"/>
  <c r="G476" i="5"/>
  <c r="E476" i="6"/>
  <c r="G484" i="5"/>
  <c r="E484" i="6"/>
  <c r="G492" i="5"/>
  <c r="E492" i="6"/>
  <c r="G500" i="5"/>
  <c r="E500" i="6"/>
  <c r="G508" i="5"/>
  <c r="E508" i="6"/>
  <c r="G516" i="5"/>
  <c r="E516" i="6"/>
  <c r="G524" i="5"/>
  <c r="E524" i="6"/>
  <c r="G532" i="5"/>
  <c r="E532" i="6"/>
  <c r="G540" i="5"/>
  <c r="E540" i="6"/>
  <c r="G548" i="5"/>
  <c r="E548" i="6"/>
  <c r="G556" i="5"/>
  <c r="E556" i="6"/>
  <c r="G656" i="5"/>
  <c r="E656" i="6"/>
  <c r="G664" i="5"/>
  <c r="E664" i="6"/>
  <c r="G672" i="5"/>
  <c r="E672" i="6"/>
  <c r="G680" i="5"/>
  <c r="E680" i="6"/>
  <c r="G688" i="5"/>
  <c r="E688" i="6"/>
  <c r="G998" i="5"/>
  <c r="E998" i="6"/>
  <c r="G1006" i="5"/>
  <c r="E1006" i="6"/>
  <c r="G645" i="5"/>
  <c r="E645" i="6"/>
  <c r="G661" i="5"/>
  <c r="E661" i="6"/>
  <c r="G677" i="5"/>
  <c r="E677" i="6"/>
  <c r="G693" i="5"/>
  <c r="E693" i="6"/>
  <c r="G701" i="5"/>
  <c r="E701" i="6"/>
  <c r="G709" i="5"/>
  <c r="E709" i="6"/>
  <c r="G717" i="5"/>
  <c r="E717" i="6"/>
  <c r="G725" i="5"/>
  <c r="E725" i="6"/>
  <c r="G733" i="5"/>
  <c r="E733" i="6"/>
  <c r="G741" i="5"/>
  <c r="E741" i="6"/>
  <c r="G749" i="5"/>
  <c r="E749" i="6"/>
  <c r="G757" i="5"/>
  <c r="E757" i="6"/>
  <c r="G765" i="5"/>
  <c r="E765" i="6"/>
  <c r="G773" i="5"/>
  <c r="E773" i="6"/>
  <c r="G781" i="5"/>
  <c r="E781" i="6"/>
  <c r="G789" i="5"/>
  <c r="E789" i="6"/>
  <c r="G797" i="5"/>
  <c r="E797" i="6"/>
  <c r="G805" i="5"/>
  <c r="E805" i="6"/>
  <c r="G813" i="5"/>
  <c r="E813" i="6"/>
  <c r="G821" i="5"/>
  <c r="E821" i="6"/>
  <c r="G829" i="5"/>
  <c r="E829" i="6"/>
  <c r="G837" i="5"/>
  <c r="E837" i="6"/>
  <c r="G845" i="5"/>
  <c r="E845" i="6"/>
  <c r="G853" i="5"/>
  <c r="E853" i="6"/>
  <c r="G861" i="5"/>
  <c r="E861" i="6"/>
  <c r="G869" i="5"/>
  <c r="E869" i="6"/>
  <c r="G877" i="5"/>
  <c r="E877" i="6"/>
  <c r="G885" i="5"/>
  <c r="E885" i="6"/>
  <c r="G893" i="5"/>
  <c r="E893" i="6"/>
  <c r="G901" i="5"/>
  <c r="E901" i="6"/>
  <c r="G909" i="5"/>
  <c r="E909" i="6"/>
  <c r="G917" i="5"/>
  <c r="E917" i="6"/>
  <c r="G925" i="5"/>
  <c r="E925" i="6"/>
  <c r="G933" i="5"/>
  <c r="E933" i="6"/>
  <c r="G941" i="5"/>
  <c r="E941" i="6"/>
  <c r="G949" i="5"/>
  <c r="E949" i="6"/>
  <c r="G957" i="5"/>
  <c r="E957" i="6"/>
  <c r="G965" i="5"/>
  <c r="E965" i="6"/>
  <c r="G973" i="5"/>
  <c r="E973" i="6"/>
  <c r="G981" i="5"/>
  <c r="E981" i="6"/>
  <c r="G989" i="5"/>
  <c r="E989" i="6"/>
  <c r="G568" i="5"/>
  <c r="E568" i="6"/>
  <c r="G576" i="5"/>
  <c r="E576" i="6"/>
  <c r="G584" i="5"/>
  <c r="E584" i="6"/>
  <c r="G592" i="5"/>
  <c r="E592" i="6"/>
  <c r="G600" i="5"/>
  <c r="E600" i="6"/>
  <c r="G608" i="5"/>
  <c r="E608" i="6"/>
  <c r="G616" i="5"/>
  <c r="E616" i="6"/>
  <c r="G624" i="5"/>
  <c r="E624" i="6"/>
  <c r="G632" i="5"/>
  <c r="E632" i="6"/>
  <c r="G640" i="5"/>
  <c r="E640" i="6"/>
  <c r="G648" i="5"/>
  <c r="E648" i="6"/>
  <c r="E79" i="6"/>
  <c r="G79" i="5"/>
  <c r="H15" i="5"/>
  <c r="I60" i="5"/>
  <c r="I44" i="5"/>
  <c r="I108" i="5"/>
  <c r="G13" i="14"/>
  <c r="G11" i="14"/>
  <c r="H1005" i="5"/>
  <c r="H894" i="5"/>
  <c r="H766" i="5"/>
  <c r="H603" i="5"/>
  <c r="H475" i="5"/>
  <c r="H135" i="5"/>
  <c r="H430" i="5"/>
  <c r="H715" i="5"/>
  <c r="H425" i="5"/>
  <c r="H628" i="5"/>
  <c r="H564" i="5"/>
  <c r="H865" i="5"/>
  <c r="H737" i="5"/>
  <c r="H657" i="5"/>
  <c r="H560" i="5"/>
  <c r="H496" i="5"/>
  <c r="H432" i="5"/>
  <c r="H360" i="5"/>
  <c r="H292" i="5"/>
  <c r="H228" i="5"/>
  <c r="H164" i="5"/>
  <c r="H249" i="5"/>
  <c r="H121" i="5"/>
  <c r="G47" i="5"/>
  <c r="L107" i="6"/>
  <c r="F75" i="5"/>
  <c r="G59" i="5"/>
  <c r="H927" i="5"/>
  <c r="H799" i="5"/>
  <c r="H655" i="5"/>
  <c r="H557" i="5"/>
  <c r="H955" i="5"/>
  <c r="H633" i="5"/>
  <c r="H409" i="5"/>
  <c r="H293" i="5"/>
  <c r="H335" i="5"/>
  <c r="G33" i="5"/>
  <c r="I55" i="5"/>
  <c r="E35" i="6"/>
  <c r="I652" i="5"/>
  <c r="H652" i="5"/>
  <c r="I620" i="5"/>
  <c r="H620" i="5"/>
  <c r="I588" i="5"/>
  <c r="H588" i="5"/>
  <c r="I985" i="5"/>
  <c r="H985" i="5"/>
  <c r="I953" i="5"/>
  <c r="H953" i="5"/>
  <c r="I921" i="5"/>
  <c r="H921" i="5"/>
  <c r="H889" i="5"/>
  <c r="I857" i="5"/>
  <c r="H857" i="5"/>
  <c r="I825" i="5"/>
  <c r="H825" i="5"/>
  <c r="I793" i="5"/>
  <c r="H793" i="5"/>
  <c r="I761" i="5"/>
  <c r="H761" i="5"/>
  <c r="H729" i="5"/>
  <c r="I697" i="5"/>
  <c r="H697" i="5"/>
  <c r="I641" i="5"/>
  <c r="H641" i="5"/>
  <c r="I676" i="5"/>
  <c r="H676" i="5"/>
  <c r="I552" i="5"/>
  <c r="H552" i="5"/>
  <c r="I520" i="5"/>
  <c r="H520" i="5"/>
  <c r="I488" i="5"/>
  <c r="H488" i="5"/>
  <c r="I456" i="5"/>
  <c r="H456" i="5"/>
  <c r="I424" i="5"/>
  <c r="H424" i="5"/>
  <c r="I392" i="5"/>
  <c r="H392" i="5"/>
  <c r="I352" i="5"/>
  <c r="H352" i="5"/>
  <c r="I316" i="5"/>
  <c r="H316" i="5"/>
  <c r="I284" i="5"/>
  <c r="H284" i="5"/>
  <c r="I252" i="5"/>
  <c r="H252" i="5"/>
  <c r="I220" i="5"/>
  <c r="H220" i="5"/>
  <c r="I188" i="5"/>
  <c r="H188" i="5"/>
  <c r="I156" i="5"/>
  <c r="H156" i="5"/>
  <c r="I124" i="5"/>
  <c r="H124" i="5"/>
  <c r="I984" i="5"/>
  <c r="H984" i="5"/>
  <c r="I920" i="5"/>
  <c r="H920" i="5"/>
  <c r="I856" i="5"/>
  <c r="H856" i="5"/>
  <c r="I792" i="5"/>
  <c r="H792" i="5"/>
  <c r="I728" i="5"/>
  <c r="H728" i="5"/>
  <c r="H670" i="5"/>
  <c r="I542" i="5"/>
  <c r="H542" i="5"/>
  <c r="H510" i="5"/>
  <c r="I414" i="5"/>
  <c r="H382" i="5"/>
  <c r="H399" i="5"/>
  <c r="I387" i="5"/>
  <c r="H387" i="5"/>
  <c r="H343" i="5"/>
  <c r="H311" i="5"/>
  <c r="H295" i="5"/>
  <c r="H943" i="5"/>
  <c r="H879" i="5"/>
  <c r="I815" i="5"/>
  <c r="H815" i="5"/>
  <c r="I751" i="5"/>
  <c r="H751" i="5"/>
  <c r="I679" i="5"/>
  <c r="H679" i="5"/>
  <c r="I637" i="5"/>
  <c r="H637" i="5"/>
  <c r="I573" i="5"/>
  <c r="H573" i="5"/>
  <c r="I509" i="5"/>
  <c r="H509" i="5"/>
  <c r="H445" i="5"/>
  <c r="H381" i="5"/>
  <c r="H337" i="5"/>
  <c r="H305" i="5"/>
  <c r="H273" i="5"/>
  <c r="H241" i="5"/>
  <c r="H209" i="5"/>
  <c r="H177" i="5"/>
  <c r="H145" i="5"/>
  <c r="H113" i="5"/>
  <c r="E19" i="6"/>
  <c r="H995" i="5"/>
  <c r="I979" i="5"/>
  <c r="I915" i="5"/>
  <c r="H899" i="5"/>
  <c r="H883" i="5"/>
  <c r="H835" i="5"/>
  <c r="I803" i="5"/>
  <c r="H803" i="5"/>
  <c r="I771" i="5"/>
  <c r="H771" i="5"/>
  <c r="I739" i="5"/>
  <c r="H739" i="5"/>
  <c r="I723" i="5"/>
  <c r="H723" i="5"/>
  <c r="I658" i="5"/>
  <c r="H658" i="5"/>
  <c r="I642" i="5"/>
  <c r="H642" i="5"/>
  <c r="I625" i="5"/>
  <c r="H625" i="5"/>
  <c r="I577" i="5"/>
  <c r="H577" i="5"/>
  <c r="I545" i="5"/>
  <c r="H545" i="5"/>
  <c r="I529" i="5"/>
  <c r="H529" i="5"/>
  <c r="I465" i="5"/>
  <c r="H465" i="5"/>
  <c r="I449" i="5"/>
  <c r="H449" i="5"/>
  <c r="I417" i="5"/>
  <c r="H417" i="5"/>
  <c r="H385" i="5"/>
  <c r="H353" i="5"/>
  <c r="H301" i="5"/>
  <c r="H285" i="5"/>
  <c r="H269" i="5"/>
  <c r="H221" i="5"/>
  <c r="H189" i="5"/>
  <c r="H157" i="5"/>
  <c r="H109" i="5"/>
  <c r="E17" i="6"/>
  <c r="G17" i="5"/>
  <c r="C12" i="25"/>
  <c r="C13" i="25"/>
  <c r="C15" i="25"/>
  <c r="C17" i="25"/>
  <c r="C19" i="25"/>
  <c r="C21" i="25"/>
  <c r="C23" i="25"/>
  <c r="C14" i="25"/>
  <c r="C16" i="25"/>
  <c r="C18" i="25"/>
  <c r="C20" i="25"/>
  <c r="C22" i="25"/>
  <c r="E23" i="6"/>
  <c r="G23" i="5"/>
  <c r="H23" i="5" s="1"/>
  <c r="E31" i="6"/>
  <c r="G31" i="5"/>
  <c r="G38" i="5"/>
  <c r="H38" i="5" s="1"/>
  <c r="E38" i="6"/>
  <c r="L59" i="6"/>
  <c r="F59" i="5"/>
  <c r="L91" i="6"/>
  <c r="F91" i="5"/>
  <c r="L47" i="6"/>
  <c r="F47" i="5"/>
  <c r="G686" i="5"/>
  <c r="E686" i="6"/>
  <c r="G704" i="5"/>
  <c r="E704" i="6"/>
  <c r="G720" i="5"/>
  <c r="E720" i="6"/>
  <c r="G736" i="5"/>
  <c r="E736" i="6"/>
  <c r="G752" i="5"/>
  <c r="E752" i="6"/>
  <c r="G768" i="5"/>
  <c r="E768" i="6"/>
  <c r="G784" i="5"/>
  <c r="E784" i="6"/>
  <c r="G800" i="5"/>
  <c r="E800" i="6"/>
  <c r="G816" i="5"/>
  <c r="E816" i="6"/>
  <c r="G832" i="5"/>
  <c r="E832" i="6"/>
  <c r="G848" i="5"/>
  <c r="E848" i="6"/>
  <c r="G864" i="5"/>
  <c r="E864" i="6"/>
  <c r="G880" i="5"/>
  <c r="E880" i="6"/>
  <c r="G896" i="5"/>
  <c r="E896" i="6"/>
  <c r="G912" i="5"/>
  <c r="E912" i="6"/>
  <c r="G928" i="5"/>
  <c r="E928" i="6"/>
  <c r="G944" i="5"/>
  <c r="E944" i="6"/>
  <c r="G960" i="5"/>
  <c r="E960" i="6"/>
  <c r="G976" i="5"/>
  <c r="E976" i="6"/>
  <c r="G346" i="5"/>
  <c r="E346" i="6"/>
  <c r="G622" i="5"/>
  <c r="E622" i="6"/>
  <c r="G638" i="5"/>
  <c r="E638" i="6"/>
  <c r="I13" i="4"/>
  <c r="F12" i="14"/>
  <c r="E39" i="6"/>
  <c r="G39" i="5"/>
  <c r="E71" i="6"/>
  <c r="G71" i="5"/>
  <c r="G994" i="5"/>
  <c r="E994" i="6"/>
  <c r="G366" i="5"/>
  <c r="E366" i="6"/>
  <c r="G1001" i="5"/>
  <c r="E1001" i="6"/>
  <c r="G676" i="6"/>
  <c r="H676" i="6"/>
  <c r="M676" i="6" s="1"/>
  <c r="G640" i="6"/>
  <c r="G616" i="6"/>
  <c r="H616" i="6"/>
  <c r="M616" i="6" s="1"/>
  <c r="G597" i="6"/>
  <c r="H597" i="6"/>
  <c r="M597" i="6" s="1"/>
  <c r="G589" i="6"/>
  <c r="H589" i="6"/>
  <c r="M589" i="6" s="1"/>
  <c r="G581" i="6"/>
  <c r="H581" i="6"/>
  <c r="M581" i="6" s="1"/>
  <c r="G508" i="6"/>
  <c r="H508" i="6"/>
  <c r="M508" i="6" s="1"/>
  <c r="H909" i="6"/>
  <c r="M909" i="6" s="1"/>
  <c r="H810" i="6"/>
  <c r="M810" i="6" s="1"/>
  <c r="G756" i="6"/>
  <c r="G685" i="6"/>
  <c r="H685" i="6"/>
  <c r="M685" i="6" s="1"/>
  <c r="G630" i="6"/>
  <c r="G610" i="6"/>
  <c r="G921" i="6"/>
  <c r="H802" i="6"/>
  <c r="M802" i="6" s="1"/>
  <c r="G793" i="6"/>
  <c r="H776" i="6"/>
  <c r="M776" i="6" s="1"/>
  <c r="H744" i="6"/>
  <c r="M744" i="6" s="1"/>
  <c r="H724" i="6"/>
  <c r="M724" i="6" s="1"/>
  <c r="H711" i="6"/>
  <c r="M711" i="6" s="1"/>
  <c r="G648" i="6"/>
  <c r="G635" i="6"/>
  <c r="G584" i="6"/>
  <c r="H584" i="6"/>
  <c r="M584" i="6" s="1"/>
  <c r="H764" i="6"/>
  <c r="M764" i="6" s="1"/>
  <c r="G721" i="6"/>
  <c r="G638" i="6"/>
  <c r="H638" i="6"/>
  <c r="M638" i="6" s="1"/>
  <c r="G586" i="6"/>
  <c r="H586" i="6"/>
  <c r="M586" i="6" s="1"/>
  <c r="G427" i="6"/>
  <c r="G410" i="6"/>
  <c r="G318" i="6"/>
  <c r="G543" i="6"/>
  <c r="G459" i="6"/>
  <c r="H459" i="6"/>
  <c r="M459" i="6" s="1"/>
  <c r="G444" i="6"/>
  <c r="H444" i="6"/>
  <c r="M444" i="6" s="1"/>
  <c r="H320" i="6"/>
  <c r="M320" i="6" s="1"/>
  <c r="H312" i="6"/>
  <c r="M312" i="6" s="1"/>
  <c r="H286" i="6"/>
  <c r="M286" i="6" s="1"/>
  <c r="H270" i="6"/>
  <c r="M270" i="6" s="1"/>
  <c r="G539" i="6"/>
  <c r="H531" i="6"/>
  <c r="M531" i="6" s="1"/>
  <c r="G515" i="6"/>
  <c r="H515" i="6"/>
  <c r="M515" i="6" s="1"/>
  <c r="G486" i="6"/>
  <c r="H486" i="6"/>
  <c r="M486" i="6" s="1"/>
  <c r="G571" i="6"/>
  <c r="H563" i="6"/>
  <c r="M563" i="6" s="1"/>
  <c r="G494" i="6"/>
  <c r="H494" i="6"/>
  <c r="M494" i="6" s="1"/>
  <c r="G467" i="6"/>
  <c r="H467" i="6"/>
  <c r="M467" i="6" s="1"/>
  <c r="G436" i="6"/>
  <c r="H436" i="6"/>
  <c r="M436" i="6" s="1"/>
  <c r="G382" i="6"/>
  <c r="G378" i="6"/>
  <c r="G374" i="6"/>
  <c r="H366" i="6"/>
  <c r="M366" i="6" s="1"/>
  <c r="G358" i="6"/>
  <c r="H350" i="6"/>
  <c r="M350" i="6" s="1"/>
  <c r="G342" i="6"/>
  <c r="H334" i="6"/>
  <c r="M334" i="6" s="1"/>
  <c r="G317" i="6"/>
  <c r="H316" i="6"/>
  <c r="M316" i="6" s="1"/>
  <c r="H260" i="6"/>
  <c r="M260" i="6" s="1"/>
  <c r="H252" i="6"/>
  <c r="M252" i="6" s="1"/>
  <c r="H244" i="6"/>
  <c r="M244" i="6" s="1"/>
  <c r="H236" i="6"/>
  <c r="M236" i="6" s="1"/>
  <c r="H228" i="6"/>
  <c r="M228" i="6" s="1"/>
  <c r="H220" i="6"/>
  <c r="M220" i="6" s="1"/>
  <c r="H212" i="6"/>
  <c r="M212" i="6" s="1"/>
  <c r="H204" i="6"/>
  <c r="M204" i="6" s="1"/>
  <c r="H196" i="6"/>
  <c r="M196" i="6" s="1"/>
  <c r="H188" i="6"/>
  <c r="M188" i="6" s="1"/>
  <c r="H180" i="6"/>
  <c r="M180" i="6" s="1"/>
  <c r="H172" i="6"/>
  <c r="M172" i="6" s="1"/>
  <c r="H164" i="6"/>
  <c r="M164" i="6" s="1"/>
  <c r="H156" i="6"/>
  <c r="M156" i="6" s="1"/>
  <c r="H140" i="6"/>
  <c r="M140" i="6" s="1"/>
  <c r="H124" i="6"/>
  <c r="M124" i="6" s="1"/>
  <c r="H100" i="6"/>
  <c r="M100" i="6" s="1"/>
  <c r="H84" i="6"/>
  <c r="M84" i="6" s="1"/>
  <c r="H68" i="6"/>
  <c r="M68" i="6" s="1"/>
  <c r="H52" i="6"/>
  <c r="M52" i="6" s="1"/>
  <c r="H36" i="6"/>
  <c r="M36" i="6" s="1"/>
  <c r="H20" i="6"/>
  <c r="M20" i="6" s="1"/>
  <c r="H370" i="6"/>
  <c r="M370" i="6" s="1"/>
  <c r="G362" i="6"/>
  <c r="H354" i="6"/>
  <c r="M354" i="6" s="1"/>
  <c r="G346" i="6"/>
  <c r="H338" i="6"/>
  <c r="M338" i="6" s="1"/>
  <c r="G330" i="6"/>
  <c r="G298" i="6"/>
  <c r="G306" i="6"/>
  <c r="R906" i="6"/>
  <c r="R904" i="6"/>
  <c r="R888" i="6"/>
  <c r="H805" i="6"/>
  <c r="M805" i="6" s="1"/>
  <c r="G795" i="6"/>
  <c r="G787" i="6"/>
  <c r="H785" i="6"/>
  <c r="M785" i="6" s="1"/>
  <c r="H778" i="6"/>
  <c r="M778" i="6" s="1"/>
  <c r="R758" i="6"/>
  <c r="R755" i="6"/>
  <c r="H736" i="6"/>
  <c r="M736" i="6" s="1"/>
  <c r="H734" i="6"/>
  <c r="M734" i="6" s="1"/>
  <c r="G722" i="6"/>
  <c r="G715" i="6"/>
  <c r="R708" i="6"/>
  <c r="H708" i="6"/>
  <c r="M708" i="6" s="1"/>
  <c r="R688" i="6"/>
  <c r="H688" i="6"/>
  <c r="M688" i="6" s="1"/>
  <c r="G684" i="6"/>
  <c r="R673" i="6"/>
  <c r="R666" i="6"/>
  <c r="H666" i="6"/>
  <c r="M666" i="6" s="1"/>
  <c r="R649" i="6"/>
  <c r="H631" i="6"/>
  <c r="M631" i="6" s="1"/>
  <c r="G622" i="6"/>
  <c r="G599" i="6"/>
  <c r="H567" i="6"/>
  <c r="M567" i="6" s="1"/>
  <c r="H535" i="6"/>
  <c r="M535" i="6" s="1"/>
  <c r="G522" i="6"/>
  <c r="R511" i="6"/>
  <c r="H511" i="6"/>
  <c r="M511" i="6" s="1"/>
  <c r="R500" i="6"/>
  <c r="H500" i="6"/>
  <c r="M500" i="6" s="1"/>
  <c r="G483" i="6"/>
  <c r="G476" i="6"/>
  <c r="G468" i="6"/>
  <c r="R447" i="6"/>
  <c r="H447" i="6"/>
  <c r="M447" i="6" s="1"/>
  <c r="G439" i="6"/>
  <c r="G432" i="6"/>
  <c r="R414" i="6"/>
  <c r="H414" i="6"/>
  <c r="M414" i="6" s="1"/>
  <c r="G383" i="6"/>
  <c r="G375" i="6"/>
  <c r="G367" i="6"/>
  <c r="G359" i="6"/>
  <c r="G351" i="6"/>
  <c r="G343" i="6"/>
  <c r="G335" i="6"/>
  <c r="G319" i="6"/>
  <c r="G313" i="6"/>
  <c r="H311" i="6"/>
  <c r="M311" i="6" s="1"/>
  <c r="R287" i="6"/>
  <c r="R237" i="6"/>
  <c r="R225" i="6"/>
  <c r="R205" i="6"/>
  <c r="R193" i="6"/>
  <c r="R173" i="6"/>
  <c r="R161" i="6"/>
  <c r="R131" i="6"/>
  <c r="R99" i="6"/>
  <c r="R779" i="6"/>
  <c r="R767" i="6"/>
  <c r="R696" i="6"/>
  <c r="H696" i="6"/>
  <c r="M696" i="6" s="1"/>
  <c r="R692" i="6"/>
  <c r="H692" i="6"/>
  <c r="M692" i="6" s="1"/>
  <c r="R648" i="6"/>
  <c r="R639" i="6"/>
  <c r="R559" i="6"/>
  <c r="R523" i="6"/>
  <c r="R518" i="6"/>
  <c r="H518" i="6"/>
  <c r="M518" i="6" s="1"/>
  <c r="R464" i="6"/>
  <c r="H464" i="6"/>
  <c r="M464" i="6" s="1"/>
  <c r="G321" i="6"/>
  <c r="R307" i="6"/>
  <c r="R79" i="6"/>
  <c r="R35" i="6"/>
  <c r="R842" i="6"/>
  <c r="R834" i="6"/>
  <c r="G814" i="6"/>
  <c r="G806" i="6"/>
  <c r="G804" i="6"/>
  <c r="G747" i="6"/>
  <c r="G735" i="6"/>
  <c r="R701" i="6"/>
  <c r="H701" i="6"/>
  <c r="M701" i="6" s="1"/>
  <c r="R661" i="6"/>
  <c r="H661" i="6"/>
  <c r="M661" i="6" s="1"/>
  <c r="R636" i="6"/>
  <c r="R477" i="6"/>
  <c r="R462" i="6"/>
  <c r="H462" i="6"/>
  <c r="M462" i="6" s="1"/>
  <c r="G315" i="6"/>
  <c r="R300" i="6"/>
  <c r="R245" i="6"/>
  <c r="R127" i="6"/>
  <c r="R57" i="6"/>
  <c r="R884" i="6"/>
  <c r="H884" i="6"/>
  <c r="M884" i="6" s="1"/>
  <c r="R816" i="6"/>
  <c r="R796" i="6"/>
  <c r="R759" i="6"/>
  <c r="G754" i="6"/>
  <c r="G723" i="6"/>
  <c r="G709" i="6"/>
  <c r="R698" i="6"/>
  <c r="H698" i="6"/>
  <c r="M698" i="6" s="1"/>
  <c r="H681" i="6"/>
  <c r="M681" i="6" s="1"/>
  <c r="R645" i="6"/>
  <c r="H645" i="6"/>
  <c r="M645" i="6" s="1"/>
  <c r="R629" i="6"/>
  <c r="H629" i="6"/>
  <c r="M629" i="6" s="1"/>
  <c r="R625" i="6"/>
  <c r="R600" i="6"/>
  <c r="G555" i="6"/>
  <c r="R520" i="6"/>
  <c r="H520" i="6"/>
  <c r="M520" i="6" s="1"/>
  <c r="R488" i="6"/>
  <c r="H488" i="6"/>
  <c r="M488" i="6" s="1"/>
  <c r="R479" i="6"/>
  <c r="H479" i="6"/>
  <c r="M479" i="6" s="1"/>
  <c r="R451" i="6"/>
  <c r="H451" i="6"/>
  <c r="M451" i="6" s="1"/>
  <c r="R379" i="6"/>
  <c r="R371" i="6"/>
  <c r="R363" i="6"/>
  <c r="R355" i="6"/>
  <c r="R347" i="6"/>
  <c r="R339" i="6"/>
  <c r="R331" i="6"/>
  <c r="R323" i="6"/>
  <c r="R275" i="6"/>
  <c r="R229" i="6"/>
  <c r="R217" i="6"/>
  <c r="R197" i="6"/>
  <c r="R185" i="6"/>
  <c r="R165" i="6"/>
  <c r="R153" i="6"/>
  <c r="R115" i="6"/>
  <c r="R669" i="6"/>
  <c r="R640" i="6"/>
  <c r="R622" i="6"/>
  <c r="R490" i="6"/>
  <c r="R483" i="6"/>
  <c r="R432" i="6"/>
  <c r="R257" i="6"/>
  <c r="R25" i="6"/>
  <c r="R18" i="6"/>
  <c r="R15" i="6"/>
  <c r="R13" i="6"/>
  <c r="R684" i="6"/>
  <c r="R664" i="6"/>
  <c r="R647" i="6"/>
  <c r="R476" i="6"/>
  <c r="R468" i="6"/>
  <c r="R445" i="6"/>
  <c r="R439" i="6"/>
  <c r="R271" i="6"/>
  <c r="R249" i="6"/>
  <c r="R111" i="6"/>
  <c r="R47" i="6"/>
  <c r="M218" i="26"/>
  <c r="M194" i="26"/>
  <c r="M170" i="26"/>
  <c r="M138" i="26"/>
  <c r="M114" i="26"/>
  <c r="M342" i="26"/>
  <c r="M214" i="26"/>
  <c r="M310" i="26"/>
  <c r="M182" i="26"/>
  <c r="M406" i="26"/>
  <c r="M278" i="26"/>
  <c r="M150" i="26"/>
  <c r="M374" i="26"/>
  <c r="M246" i="26"/>
  <c r="M118" i="26"/>
  <c r="I26" i="5" l="1"/>
  <c r="H747" i="5"/>
  <c r="H569" i="5"/>
  <c r="H558" i="5"/>
  <c r="H539" i="5"/>
  <c r="H830" i="5"/>
  <c r="H76" i="5"/>
  <c r="H30" i="5"/>
  <c r="H140" i="5"/>
  <c r="H931" i="5"/>
  <c r="H585" i="5"/>
  <c r="H559" i="5"/>
  <c r="H504" i="5"/>
  <c r="H636" i="5"/>
  <c r="H218" i="5"/>
  <c r="H315" i="5"/>
  <c r="H760" i="5"/>
  <c r="I37" i="5"/>
  <c r="H373" i="5"/>
  <c r="I106" i="5"/>
  <c r="I173" i="5"/>
  <c r="I141" i="5"/>
  <c r="H97" i="5"/>
  <c r="I289" i="5"/>
  <c r="H13" i="5"/>
  <c r="H521" i="5"/>
  <c r="H429" i="5"/>
  <c r="H801" i="5"/>
  <c r="H319" i="5"/>
  <c r="H891" i="5"/>
  <c r="H411" i="5"/>
  <c r="H702" i="5"/>
  <c r="H958" i="5"/>
  <c r="H102" i="5"/>
  <c r="H236" i="5"/>
  <c r="H809" i="5"/>
  <c r="H162" i="5"/>
  <c r="H630" i="5"/>
  <c r="H95" i="5"/>
  <c r="H53" i="5"/>
  <c r="I63" i="5"/>
  <c r="H457" i="5"/>
  <c r="H954" i="5"/>
  <c r="H649" i="5"/>
  <c r="H25" i="5"/>
  <c r="I41" i="5"/>
  <c r="I67" i="5"/>
  <c r="I83" i="5"/>
  <c r="I906" i="5"/>
  <c r="H60" i="5"/>
  <c r="H481" i="5"/>
  <c r="H290" i="5"/>
  <c r="H50" i="5"/>
  <c r="I42" i="5"/>
  <c r="I46" i="5"/>
  <c r="I90" i="5"/>
  <c r="H105" i="5"/>
  <c r="I34" i="5"/>
  <c r="I57" i="5"/>
  <c r="H66" i="5"/>
  <c r="H858" i="5"/>
  <c r="H878" i="5"/>
  <c r="H827" i="5"/>
  <c r="H713" i="5"/>
  <c r="H480" i="5"/>
  <c r="H287" i="5"/>
  <c r="I103" i="5"/>
  <c r="H811" i="5"/>
  <c r="H859" i="5"/>
  <c r="H843" i="5"/>
  <c r="I221" i="5"/>
  <c r="H197" i="5"/>
  <c r="H313" i="5"/>
  <c r="H929" i="5"/>
  <c r="H261" i="5"/>
  <c r="I79" i="5"/>
  <c r="H90" i="5"/>
  <c r="I62" i="5"/>
  <c r="H327" i="5"/>
  <c r="H181" i="5"/>
  <c r="H455" i="5"/>
  <c r="H583" i="5"/>
  <c r="H746" i="5"/>
  <c r="H874" i="5"/>
  <c r="I61" i="5"/>
  <c r="H907" i="5"/>
  <c r="H606" i="5"/>
  <c r="H503" i="5"/>
  <c r="H141" i="5"/>
  <c r="H257" i="5"/>
  <c r="I858" i="5"/>
  <c r="I922" i="5"/>
  <c r="H185" i="5"/>
  <c r="H133" i="5"/>
  <c r="H173" i="5"/>
  <c r="H518" i="5"/>
  <c r="H947" i="5"/>
  <c r="H850" i="5"/>
  <c r="H281" i="5"/>
  <c r="H363" i="5"/>
  <c r="H519" i="5"/>
  <c r="H663" i="5"/>
  <c r="H810" i="5"/>
  <c r="H591" i="5"/>
  <c r="I951" i="5"/>
  <c r="I29" i="5"/>
  <c r="H963" i="5"/>
  <c r="H350" i="5"/>
  <c r="H191" i="5"/>
  <c r="I859" i="5"/>
  <c r="H993" i="5"/>
  <c r="H57" i="5"/>
  <c r="I237" i="5"/>
  <c r="I341" i="5"/>
  <c r="H413" i="5"/>
  <c r="H41" i="5"/>
  <c r="G21" i="26"/>
  <c r="C14" i="26" s="1"/>
  <c r="H662" i="5"/>
  <c r="H871" i="5"/>
  <c r="H930" i="5"/>
  <c r="I479" i="5"/>
  <c r="I481" i="5"/>
  <c r="I819" i="5"/>
  <c r="H37" i="5"/>
  <c r="I69" i="5"/>
  <c r="I68" i="5"/>
  <c r="I15" i="5"/>
  <c r="I85" i="5"/>
  <c r="H28" i="5"/>
  <c r="H10" i="26"/>
  <c r="H11" i="26" s="1"/>
  <c r="H12" i="26" s="1"/>
  <c r="H13" i="26" s="1"/>
  <c r="H14" i="26" s="1"/>
  <c r="H15" i="26" s="1"/>
  <c r="H16" i="26" s="1"/>
  <c r="H17" i="26" s="1"/>
  <c r="H18" i="26" s="1"/>
  <c r="H19" i="26" s="1"/>
  <c r="H20" i="26" s="1"/>
  <c r="H21" i="26" s="1"/>
  <c r="H851" i="5"/>
  <c r="I58" i="5"/>
  <c r="H103" i="5"/>
  <c r="D8" i="5"/>
  <c r="E8" i="6" s="1"/>
  <c r="F8" i="6" s="1"/>
  <c r="H225" i="5"/>
  <c r="P8" i="3"/>
  <c r="S23" i="7" s="1"/>
  <c r="D8" i="25"/>
  <c r="K49" i="7" s="1"/>
  <c r="H834" i="5"/>
  <c r="I811" i="5"/>
  <c r="I477" i="5"/>
  <c r="H100" i="5"/>
  <c r="I699" i="5"/>
  <c r="H321" i="5"/>
  <c r="I82" i="5"/>
  <c r="H63" i="5"/>
  <c r="I98" i="5"/>
  <c r="I45" i="5"/>
  <c r="I549" i="5"/>
  <c r="H274" i="5"/>
  <c r="H446" i="5"/>
  <c r="H123" i="5"/>
  <c r="I243" i="5"/>
  <c r="H19" i="5"/>
  <c r="I711" i="5"/>
  <c r="H106" i="5"/>
  <c r="U13" i="26"/>
  <c r="V7" i="26"/>
  <c r="H18" i="5"/>
  <c r="U12" i="26"/>
  <c r="B26" i="26" s="1"/>
  <c r="U15" i="26"/>
  <c r="V13" i="26"/>
  <c r="U6" i="26"/>
  <c r="W6" i="26"/>
  <c r="W7" i="26"/>
  <c r="V15" i="26"/>
  <c r="W13" i="26"/>
  <c r="W15" i="26"/>
  <c r="V6" i="26"/>
  <c r="V8" i="26"/>
  <c r="U7" i="26"/>
  <c r="U14" i="26"/>
  <c r="W12" i="26"/>
  <c r="V14" i="26"/>
  <c r="W8" i="26"/>
  <c r="U8" i="26"/>
  <c r="V9" i="26"/>
  <c r="V12" i="26"/>
  <c r="W14" i="26"/>
  <c r="U9" i="26"/>
  <c r="W9" i="26"/>
  <c r="H631" i="5"/>
  <c r="H730" i="5"/>
  <c r="H275" i="5"/>
  <c r="I27" i="5"/>
  <c r="H317" i="5"/>
  <c r="H253" i="5"/>
  <c r="H794" i="5"/>
  <c r="I847" i="5"/>
  <c r="I824" i="5"/>
  <c r="I494" i="5"/>
  <c r="H247" i="5"/>
  <c r="H338" i="5"/>
  <c r="I95" i="5"/>
  <c r="H210" i="5"/>
  <c r="H56" i="5"/>
  <c r="I36" i="5"/>
  <c r="I48" i="5"/>
  <c r="F21" i="26"/>
  <c r="C13" i="26" s="1"/>
  <c r="I125" i="5"/>
  <c r="H840" i="5"/>
  <c r="I971" i="5"/>
  <c r="H808" i="5"/>
  <c r="H27" i="5"/>
  <c r="H904" i="5"/>
  <c r="H101" i="5"/>
  <c r="H267" i="5"/>
  <c r="H478" i="5"/>
  <c r="C18" i="26"/>
  <c r="I35" i="5"/>
  <c r="I193" i="5"/>
  <c r="H193" i="5"/>
  <c r="I194" i="5"/>
  <c r="H72" i="5"/>
  <c r="H80" i="5"/>
  <c r="I245" i="5"/>
  <c r="H245" i="5"/>
  <c r="I163" i="5"/>
  <c r="H163" i="5"/>
  <c r="D24" i="25"/>
  <c r="D32" i="29" s="1"/>
  <c r="I51" i="5"/>
  <c r="H77" i="5"/>
  <c r="H291" i="5"/>
  <c r="H42" i="5"/>
  <c r="I890" i="5"/>
  <c r="H890" i="5"/>
  <c r="I572" i="5"/>
  <c r="H572" i="5"/>
  <c r="I873" i="5"/>
  <c r="H873" i="5"/>
  <c r="I745" i="5"/>
  <c r="H745" i="5"/>
  <c r="I660" i="5"/>
  <c r="H660" i="5"/>
  <c r="I440" i="5"/>
  <c r="H440" i="5"/>
  <c r="I300" i="5"/>
  <c r="H300" i="5"/>
  <c r="I172" i="5"/>
  <c r="H172" i="5"/>
  <c r="I155" i="5"/>
  <c r="H155" i="5"/>
  <c r="I171" i="5"/>
  <c r="H171" i="5"/>
  <c r="H16" i="5"/>
  <c r="H64" i="5"/>
  <c r="I53" i="5"/>
  <c r="H582" i="5"/>
  <c r="H21" i="5"/>
  <c r="H93" i="5"/>
  <c r="I369" i="5"/>
  <c r="H369" i="5"/>
  <c r="I970" i="5"/>
  <c r="H970" i="5"/>
  <c r="I826" i="5"/>
  <c r="H826" i="5"/>
  <c r="I762" i="5"/>
  <c r="H762" i="5"/>
  <c r="I698" i="5"/>
  <c r="H698" i="5"/>
  <c r="I599" i="5"/>
  <c r="H599" i="5"/>
  <c r="I535" i="5"/>
  <c r="H535" i="5"/>
  <c r="I471" i="5"/>
  <c r="H471" i="5"/>
  <c r="I391" i="5"/>
  <c r="H391" i="5"/>
  <c r="I127" i="5"/>
  <c r="H127" i="5"/>
  <c r="I77" i="5"/>
  <c r="I54" i="5"/>
  <c r="I20" i="5"/>
  <c r="I93" i="5"/>
  <c r="H712" i="5"/>
  <c r="H872" i="5"/>
  <c r="H992" i="5"/>
  <c r="H653" i="5"/>
  <c r="I282" i="5"/>
  <c r="I351" i="5"/>
  <c r="H351" i="5"/>
  <c r="I443" i="5"/>
  <c r="H443" i="5"/>
  <c r="I507" i="5"/>
  <c r="H507" i="5"/>
  <c r="I571" i="5"/>
  <c r="H571" i="5"/>
  <c r="I635" i="5"/>
  <c r="H635" i="5"/>
  <c r="I734" i="5"/>
  <c r="H734" i="5"/>
  <c r="I798" i="5"/>
  <c r="H798" i="5"/>
  <c r="I862" i="5"/>
  <c r="H862" i="5"/>
  <c r="I926" i="5"/>
  <c r="H926" i="5"/>
  <c r="I990" i="5"/>
  <c r="H990" i="5"/>
  <c r="I597" i="5"/>
  <c r="H597" i="5"/>
  <c r="I30" i="5"/>
  <c r="I102" i="5"/>
  <c r="H45" i="5"/>
  <c r="H29" i="5"/>
  <c r="H61" i="5"/>
  <c r="I101" i="5"/>
  <c r="H73" i="5"/>
  <c r="H951" i="5"/>
  <c r="H390" i="5"/>
  <c r="H678" i="5"/>
  <c r="H453" i="5"/>
  <c r="H49" i="5"/>
  <c r="H86" i="5"/>
  <c r="I87" i="5"/>
  <c r="I43" i="5"/>
  <c r="I437" i="5"/>
  <c r="I65" i="5"/>
  <c r="H65" i="5"/>
  <c r="I935" i="5"/>
  <c r="H935" i="5"/>
  <c r="I21" i="5"/>
  <c r="H744" i="5"/>
  <c r="H92" i="5"/>
  <c r="H32" i="5"/>
  <c r="H776" i="5"/>
  <c r="H88" i="5"/>
  <c r="H51" i="5"/>
  <c r="H43" i="5"/>
  <c r="H22" i="5"/>
  <c r="H138" i="5"/>
  <c r="I823" i="5"/>
  <c r="H823" i="5"/>
  <c r="K9" i="5"/>
  <c r="G3001" i="14"/>
  <c r="G2988" i="14"/>
  <c r="G2977" i="14"/>
  <c r="G2964" i="14"/>
  <c r="G2953" i="14"/>
  <c r="G2940" i="14"/>
  <c r="G2929" i="14"/>
  <c r="G2916" i="14"/>
  <c r="G2905" i="14"/>
  <c r="G2892" i="14"/>
  <c r="G2881" i="14"/>
  <c r="G2868" i="14"/>
  <c r="G2857" i="14"/>
  <c r="G2844" i="14"/>
  <c r="G2833" i="14"/>
  <c r="G2820" i="14"/>
  <c r="G2809" i="14"/>
  <c r="G2796" i="14"/>
  <c r="G2785" i="14"/>
  <c r="G2772" i="14"/>
  <c r="G2761" i="14"/>
  <c r="G2748" i="14"/>
  <c r="G2737" i="14"/>
  <c r="G2724" i="14"/>
  <c r="G2713" i="14"/>
  <c r="G2700" i="14"/>
  <c r="G2689" i="14"/>
  <c r="G2676" i="14"/>
  <c r="G2665" i="14"/>
  <c r="G2652" i="14"/>
  <c r="G2641" i="14"/>
  <c r="G2628" i="14"/>
  <c r="G2617" i="14"/>
  <c r="G2604" i="14"/>
  <c r="G3000" i="14"/>
  <c r="G2965" i="14"/>
  <c r="G2952" i="14"/>
  <c r="G2917" i="14"/>
  <c r="G2904" i="14"/>
  <c r="G2869" i="14"/>
  <c r="G2856" i="14"/>
  <c r="G2821" i="14"/>
  <c r="G2808" i="14"/>
  <c r="G2773" i="14"/>
  <c r="G2760" i="14"/>
  <c r="G2725" i="14"/>
  <c r="G2712" i="14"/>
  <c r="G2677" i="14"/>
  <c r="G2664" i="14"/>
  <c r="G2629" i="14"/>
  <c r="G2616" i="14"/>
  <c r="G2592" i="14"/>
  <c r="G2581" i="14"/>
  <c r="G2568" i="14"/>
  <c r="G2557" i="14"/>
  <c r="G2544" i="14"/>
  <c r="G2533" i="14"/>
  <c r="G2520" i="14"/>
  <c r="G2509" i="14"/>
  <c r="G2496" i="14"/>
  <c r="G2485" i="14"/>
  <c r="G2472" i="14"/>
  <c r="G2461" i="14"/>
  <c r="G2448" i="14"/>
  <c r="G2437" i="14"/>
  <c r="G2424" i="14"/>
  <c r="G2413" i="14"/>
  <c r="G2400" i="14"/>
  <c r="G2389" i="14"/>
  <c r="G2376" i="14"/>
  <c r="G2365" i="14"/>
  <c r="G2352" i="14"/>
  <c r="G2341" i="14"/>
  <c r="G2328" i="14"/>
  <c r="G2317" i="14"/>
  <c r="G2304" i="14"/>
  <c r="G2293" i="14"/>
  <c r="G2280" i="14"/>
  <c r="G2269" i="14"/>
  <c r="G2256" i="14"/>
  <c r="G2245" i="14"/>
  <c r="G2232" i="14"/>
  <c r="G2221" i="14"/>
  <c r="G2208" i="14"/>
  <c r="G2197" i="14"/>
  <c r="G2184" i="14"/>
  <c r="G2173" i="14"/>
  <c r="G2160" i="14"/>
  <c r="G2149" i="14"/>
  <c r="G2136" i="14"/>
  <c r="G2125" i="14"/>
  <c r="G2112" i="14"/>
  <c r="G2101" i="14"/>
  <c r="G2088" i="14"/>
  <c r="G2077" i="14"/>
  <c r="G2064" i="14"/>
  <c r="G2053" i="14"/>
  <c r="G2040" i="14"/>
  <c r="G2029" i="14"/>
  <c r="G2016" i="14"/>
  <c r="G2005" i="14"/>
  <c r="G1992" i="14"/>
  <c r="G2989" i="14"/>
  <c r="G2928" i="14"/>
  <c r="G2893" i="14"/>
  <c r="G2832" i="14"/>
  <c r="G2797" i="14"/>
  <c r="G2736" i="14"/>
  <c r="G2701" i="14"/>
  <c r="G2640" i="14"/>
  <c r="G2605" i="14"/>
  <c r="G2569" i="14"/>
  <c r="G2556" i="14"/>
  <c r="G2521" i="14"/>
  <c r="G2508" i="14"/>
  <c r="G2473" i="14"/>
  <c r="G2460" i="14"/>
  <c r="G2425" i="14"/>
  <c r="G2412" i="14"/>
  <c r="G2377" i="14"/>
  <c r="G2364" i="14"/>
  <c r="G2329" i="14"/>
  <c r="G2316" i="14"/>
  <c r="G2281" i="14"/>
  <c r="G2268" i="14"/>
  <c r="G2233" i="14"/>
  <c r="G2220" i="14"/>
  <c r="G2185" i="14"/>
  <c r="G2172" i="14"/>
  <c r="G2137" i="14"/>
  <c r="G2124" i="14"/>
  <c r="G2089" i="14"/>
  <c r="G2076" i="14"/>
  <c r="G2041" i="14"/>
  <c r="G2028" i="14"/>
  <c r="G1993" i="14"/>
  <c r="G1981" i="14"/>
  <c r="G1968" i="14"/>
  <c r="G1957" i="14"/>
  <c r="G1944" i="14"/>
  <c r="G1933" i="14"/>
  <c r="G1920" i="14"/>
  <c r="G1909" i="14"/>
  <c r="G1896" i="14"/>
  <c r="G1885" i="14"/>
  <c r="G1872" i="14"/>
  <c r="G1861" i="14"/>
  <c r="G1848" i="14"/>
  <c r="G1837" i="14"/>
  <c r="G1824" i="14"/>
  <c r="G1813" i="14"/>
  <c r="G1800" i="14"/>
  <c r="G1789" i="14"/>
  <c r="G1776" i="14"/>
  <c r="G1765" i="14"/>
  <c r="G1752" i="14"/>
  <c r="G1741" i="14"/>
  <c r="G1728" i="14"/>
  <c r="G1717" i="14"/>
  <c r="G1704" i="14"/>
  <c r="G1693" i="14"/>
  <c r="G1680" i="14"/>
  <c r="G1669" i="14"/>
  <c r="G1656" i="14"/>
  <c r="G1645" i="14"/>
  <c r="G1632" i="14"/>
  <c r="G1621" i="14"/>
  <c r="G1608" i="14"/>
  <c r="G1597" i="14"/>
  <c r="G1584" i="14"/>
  <c r="G1573" i="14"/>
  <c r="G1560" i="14"/>
  <c r="G1549" i="14"/>
  <c r="G1536" i="14"/>
  <c r="G1525" i="14"/>
  <c r="G1512" i="14"/>
  <c r="G1501" i="14"/>
  <c r="G1488" i="14"/>
  <c r="G1477" i="14"/>
  <c r="G1464" i="14"/>
  <c r="G1453" i="14"/>
  <c r="G1440" i="14"/>
  <c r="G1429" i="14"/>
  <c r="G1416" i="14"/>
  <c r="G1405" i="14"/>
  <c r="G1392" i="14"/>
  <c r="G1381" i="14"/>
  <c r="G1368" i="14"/>
  <c r="G1357" i="14"/>
  <c r="G1344" i="14"/>
  <c r="G1333" i="14"/>
  <c r="G1320" i="14"/>
  <c r="G1309" i="14"/>
  <c r="G1296" i="14"/>
  <c r="G1285" i="14"/>
  <c r="G1272" i="14"/>
  <c r="G1261" i="14"/>
  <c r="G1248" i="14"/>
  <c r="G1237" i="14"/>
  <c r="G1224" i="14"/>
  <c r="G1213" i="14"/>
  <c r="G1200" i="14"/>
  <c r="G1189" i="14"/>
  <c r="G1176" i="14"/>
  <c r="G1165" i="14"/>
  <c r="G1152" i="14"/>
  <c r="G1141" i="14"/>
  <c r="G1128" i="14"/>
  <c r="G1117" i="14"/>
  <c r="G1104" i="14"/>
  <c r="G1093" i="14"/>
  <c r="G1080" i="14"/>
  <c r="G1069" i="14"/>
  <c r="G1056" i="14"/>
  <c r="G1045" i="14"/>
  <c r="G1032" i="14"/>
  <c r="G1021" i="14"/>
  <c r="G1008" i="14"/>
  <c r="G997" i="14"/>
  <c r="G984" i="14"/>
  <c r="G973" i="14"/>
  <c r="G960" i="14"/>
  <c r="G949" i="14"/>
  <c r="G936" i="14"/>
  <c r="G925" i="14"/>
  <c r="G912" i="14"/>
  <c r="G901" i="14"/>
  <c r="G888" i="14"/>
  <c r="G877" i="14"/>
  <c r="G864" i="14"/>
  <c r="G853" i="14"/>
  <c r="G840" i="14"/>
  <c r="G829" i="14"/>
  <c r="G816" i="14"/>
  <c r="G805" i="14"/>
  <c r="G792" i="14"/>
  <c r="G781" i="14"/>
  <c r="G768" i="14"/>
  <c r="G757" i="14"/>
  <c r="G2880" i="14"/>
  <c r="G2749" i="14"/>
  <c r="G2688" i="14"/>
  <c r="G2580" i="14"/>
  <c r="G2545" i="14"/>
  <c r="G2484" i="14"/>
  <c r="G2353" i="14"/>
  <c r="G2292" i="14"/>
  <c r="G2196" i="14"/>
  <c r="G2065" i="14"/>
  <c r="G1932" i="14"/>
  <c r="G1897" i="14"/>
  <c r="G1836" i="14"/>
  <c r="G1801" i="14"/>
  <c r="G1740" i="14"/>
  <c r="G1705" i="14"/>
  <c r="G1644" i="14"/>
  <c r="G1609" i="14"/>
  <c r="G1500" i="14"/>
  <c r="G1465" i="14"/>
  <c r="G1404" i="14"/>
  <c r="G1369" i="14"/>
  <c r="G1308" i="14"/>
  <c r="G1273" i="14"/>
  <c r="G1212" i="14"/>
  <c r="G1177" i="14"/>
  <c r="G1116" i="14"/>
  <c r="G1068" i="14"/>
  <c r="G1033" i="14"/>
  <c r="G985" i="14"/>
  <c r="G924" i="14"/>
  <c r="G889" i="14"/>
  <c r="G828" i="14"/>
  <c r="G793" i="14"/>
  <c r="G2976" i="14"/>
  <c r="G2845" i="14"/>
  <c r="G2784" i="14"/>
  <c r="G2653" i="14"/>
  <c r="G2593" i="14"/>
  <c r="G2532" i="14"/>
  <c r="G2497" i="14"/>
  <c r="G2436" i="14"/>
  <c r="G2401" i="14"/>
  <c r="G2340" i="14"/>
  <c r="G2305" i="14"/>
  <c r="G2244" i="14"/>
  <c r="G2209" i="14"/>
  <c r="G2148" i="14"/>
  <c r="G2113" i="14"/>
  <c r="G2052" i="14"/>
  <c r="G2017" i="14"/>
  <c r="G1969" i="14"/>
  <c r="G1956" i="14"/>
  <c r="G1921" i="14"/>
  <c r="G1908" i="14"/>
  <c r="G1873" i="14"/>
  <c r="G1860" i="14"/>
  <c r="G1825" i="14"/>
  <c r="G1812" i="14"/>
  <c r="G1777" i="14"/>
  <c r="G1764" i="14"/>
  <c r="G1729" i="14"/>
  <c r="G1716" i="14"/>
  <c r="G1681" i="14"/>
  <c r="G1668" i="14"/>
  <c r="G1633" i="14"/>
  <c r="G1620" i="14"/>
  <c r="G1585" i="14"/>
  <c r="G1572" i="14"/>
  <c r="G1537" i="14"/>
  <c r="G1524" i="14"/>
  <c r="G1489" i="14"/>
  <c r="G1476" i="14"/>
  <c r="G1441" i="14"/>
  <c r="G1428" i="14"/>
  <c r="G1393" i="14"/>
  <c r="G1380" i="14"/>
  <c r="G1345" i="14"/>
  <c r="G1332" i="14"/>
  <c r="G1297" i="14"/>
  <c r="G1284" i="14"/>
  <c r="G1249" i="14"/>
  <c r="G1236" i="14"/>
  <c r="G1201" i="14"/>
  <c r="G1188" i="14"/>
  <c r="G1153" i="14"/>
  <c r="G1140" i="14"/>
  <c r="G1105" i="14"/>
  <c r="G1092" i="14"/>
  <c r="G1057" i="14"/>
  <c r="G1044" i="14"/>
  <c r="G1009" i="14"/>
  <c r="G996" i="14"/>
  <c r="G961" i="14"/>
  <c r="G948" i="14"/>
  <c r="G913" i="14"/>
  <c r="G900" i="14"/>
  <c r="G865" i="14"/>
  <c r="G852" i="14"/>
  <c r="G817" i="14"/>
  <c r="G804" i="14"/>
  <c r="G769" i="14"/>
  <c r="G756" i="14"/>
  <c r="G745" i="14"/>
  <c r="G732" i="14"/>
  <c r="G721" i="14"/>
  <c r="G708" i="14"/>
  <c r="G697" i="14"/>
  <c r="G684" i="14"/>
  <c r="G673" i="14"/>
  <c r="G660" i="14"/>
  <c r="G649" i="14"/>
  <c r="G636" i="14"/>
  <c r="G625" i="14"/>
  <c r="G612" i="14"/>
  <c r="G601" i="14"/>
  <c r="G588" i="14"/>
  <c r="G577" i="14"/>
  <c r="G564" i="14"/>
  <c r="G553" i="14"/>
  <c r="G540" i="14"/>
  <c r="G529" i="14"/>
  <c r="G516" i="14"/>
  <c r="G505" i="14"/>
  <c r="G492" i="14"/>
  <c r="G481" i="14"/>
  <c r="G468" i="14"/>
  <c r="G457" i="14"/>
  <c r="G444" i="14"/>
  <c r="G433" i="14"/>
  <c r="G420" i="14"/>
  <c r="G409" i="14"/>
  <c r="G396" i="14"/>
  <c r="G385" i="14"/>
  <c r="G372" i="14"/>
  <c r="G361" i="14"/>
  <c r="G348" i="14"/>
  <c r="G337" i="14"/>
  <c r="G324" i="14"/>
  <c r="G313" i="14"/>
  <c r="G300" i="14"/>
  <c r="G289" i="14"/>
  <c r="G276" i="14"/>
  <c r="G265" i="14"/>
  <c r="G252" i="14"/>
  <c r="G241" i="14"/>
  <c r="G228" i="14"/>
  <c r="G217" i="14"/>
  <c r="G204" i="14"/>
  <c r="G193" i="14"/>
  <c r="G180" i="14"/>
  <c r="G169" i="14"/>
  <c r="G156" i="14"/>
  <c r="G145" i="14"/>
  <c r="G132" i="14"/>
  <c r="G121" i="14"/>
  <c r="G108" i="14"/>
  <c r="G97" i="14"/>
  <c r="G84" i="14"/>
  <c r="G73" i="14"/>
  <c r="G60" i="14"/>
  <c r="G49" i="14"/>
  <c r="G36" i="14"/>
  <c r="G25" i="14"/>
  <c r="G2941" i="14"/>
  <c r="G2449" i="14"/>
  <c r="G2388" i="14"/>
  <c r="G2257" i="14"/>
  <c r="G2161" i="14"/>
  <c r="G2100" i="14"/>
  <c r="G2004" i="14"/>
  <c r="G1980" i="14"/>
  <c r="G1945" i="14"/>
  <c r="G1884" i="14"/>
  <c r="G1849" i="14"/>
  <c r="G1788" i="14"/>
  <c r="G1753" i="14"/>
  <c r="G1692" i="14"/>
  <c r="G1657" i="14"/>
  <c r="G1596" i="14"/>
  <c r="G1561" i="14"/>
  <c r="G1548" i="14"/>
  <c r="G1513" i="14"/>
  <c r="G1452" i="14"/>
  <c r="G1417" i="14"/>
  <c r="G1356" i="14"/>
  <c r="G1321" i="14"/>
  <c r="G1260" i="14"/>
  <c r="G1225" i="14"/>
  <c r="G1164" i="14"/>
  <c r="G1129" i="14"/>
  <c r="G1081" i="14"/>
  <c r="G1020" i="14"/>
  <c r="G972" i="14"/>
  <c r="G937" i="14"/>
  <c r="G876" i="14"/>
  <c r="G841" i="14"/>
  <c r="G780" i="14"/>
  <c r="G744" i="14"/>
  <c r="G709" i="14"/>
  <c r="G696" i="14"/>
  <c r="G661" i="14"/>
  <c r="G648" i="14"/>
  <c r="G613" i="14"/>
  <c r="G600" i="14"/>
  <c r="G565" i="14"/>
  <c r="G552" i="14"/>
  <c r="G517" i="14"/>
  <c r="G504" i="14"/>
  <c r="G469" i="14"/>
  <c r="G456" i="14"/>
  <c r="G421" i="14"/>
  <c r="G408" i="14"/>
  <c r="G373" i="14"/>
  <c r="G360" i="14"/>
  <c r="G325" i="14"/>
  <c r="G312" i="14"/>
  <c r="G277" i="14"/>
  <c r="G264" i="14"/>
  <c r="G229" i="14"/>
  <c r="G216" i="14"/>
  <c r="G181" i="14"/>
  <c r="G168" i="14"/>
  <c r="G133" i="14"/>
  <c r="G120" i="14"/>
  <c r="G85" i="14"/>
  <c r="G72" i="14"/>
  <c r="G37" i="14"/>
  <c r="G24" i="14"/>
  <c r="G733" i="14"/>
  <c r="G720" i="14"/>
  <c r="G685" i="14"/>
  <c r="G672" i="14"/>
  <c r="G637" i="14"/>
  <c r="G624" i="14"/>
  <c r="G589" i="14"/>
  <c r="G576" i="14"/>
  <c r="G541" i="14"/>
  <c r="G528" i="14"/>
  <c r="G493" i="14"/>
  <c r="G480" i="14"/>
  <c r="G445" i="14"/>
  <c r="G432" i="14"/>
  <c r="G397" i="14"/>
  <c r="G384" i="14"/>
  <c r="G349" i="14"/>
  <c r="G336" i="14"/>
  <c r="G301" i="14"/>
  <c r="G288" i="14"/>
  <c r="G253" i="14"/>
  <c r="G240" i="14"/>
  <c r="G205" i="14"/>
  <c r="G192" i="14"/>
  <c r="G157" i="14"/>
  <c r="G144" i="14"/>
  <c r="G109" i="14"/>
  <c r="G96" i="14"/>
  <c r="G61" i="14"/>
  <c r="G48" i="14"/>
  <c r="K12" i="5"/>
  <c r="G2999" i="14"/>
  <c r="G2975" i="14"/>
  <c r="G2951" i="14"/>
  <c r="G2927" i="14"/>
  <c r="G2903" i="14"/>
  <c r="G2879" i="14"/>
  <c r="G2855" i="14"/>
  <c r="G2831" i="14"/>
  <c r="G2807" i="14"/>
  <c r="G2783" i="14"/>
  <c r="G2759" i="14"/>
  <c r="G2735" i="14"/>
  <c r="G2711" i="14"/>
  <c r="G2687" i="14"/>
  <c r="G2663" i="14"/>
  <c r="G2639" i="14"/>
  <c r="G2615" i="14"/>
  <c r="G2987" i="14"/>
  <c r="G2939" i="14"/>
  <c r="G2891" i="14"/>
  <c r="G2843" i="14"/>
  <c r="G2795" i="14"/>
  <c r="G2747" i="14"/>
  <c r="G2699" i="14"/>
  <c r="G2651" i="14"/>
  <c r="G2603" i="14"/>
  <c r="G2579" i="14"/>
  <c r="G2555" i="14"/>
  <c r="G2531" i="14"/>
  <c r="G2507" i="14"/>
  <c r="G2483" i="14"/>
  <c r="G2459" i="14"/>
  <c r="G2435" i="14"/>
  <c r="G2411" i="14"/>
  <c r="G2387" i="14"/>
  <c r="G2363" i="14"/>
  <c r="G2339" i="14"/>
  <c r="G2315" i="14"/>
  <c r="G2291" i="14"/>
  <c r="G2267" i="14"/>
  <c r="G2243" i="14"/>
  <c r="G2219" i="14"/>
  <c r="G2195" i="14"/>
  <c r="G2171" i="14"/>
  <c r="G2147" i="14"/>
  <c r="G2123" i="14"/>
  <c r="G2099" i="14"/>
  <c r="G2075" i="14"/>
  <c r="G2051" i="14"/>
  <c r="G2027" i="14"/>
  <c r="G2003" i="14"/>
  <c r="G2963" i="14"/>
  <c r="G2867" i="14"/>
  <c r="G2771" i="14"/>
  <c r="G2675" i="14"/>
  <c r="G2591" i="14"/>
  <c r="G2543" i="14"/>
  <c r="G2495" i="14"/>
  <c r="G2447" i="14"/>
  <c r="G2399" i="14"/>
  <c r="G2351" i="14"/>
  <c r="G2303" i="14"/>
  <c r="G2255" i="14"/>
  <c r="G2207" i="14"/>
  <c r="G2159" i="14"/>
  <c r="G2111" i="14"/>
  <c r="G2063" i="14"/>
  <c r="G2015" i="14"/>
  <c r="G1979" i="14"/>
  <c r="G1955" i="14"/>
  <c r="G1931" i="14"/>
  <c r="G1907" i="14"/>
  <c r="G1883" i="14"/>
  <c r="G1859" i="14"/>
  <c r="G1835" i="14"/>
  <c r="G1811" i="14"/>
  <c r="G1787" i="14"/>
  <c r="G1763" i="14"/>
  <c r="G1739" i="14"/>
  <c r="G1715" i="14"/>
  <c r="G1691" i="14"/>
  <c r="G1667" i="14"/>
  <c r="G1643" i="14"/>
  <c r="G1619" i="14"/>
  <c r="G1595" i="14"/>
  <c r="G1571" i="14"/>
  <c r="G1547" i="14"/>
  <c r="G1523" i="14"/>
  <c r="G1499" i="14"/>
  <c r="G1475" i="14"/>
  <c r="G1451" i="14"/>
  <c r="G1427" i="14"/>
  <c r="G1403" i="14"/>
  <c r="G1379" i="14"/>
  <c r="G1355" i="14"/>
  <c r="G1331" i="14"/>
  <c r="G1307" i="14"/>
  <c r="G1283" i="14"/>
  <c r="G1259" i="14"/>
  <c r="G1235" i="14"/>
  <c r="G1211" i="14"/>
  <c r="G1187" i="14"/>
  <c r="G1163" i="14"/>
  <c r="G1139" i="14"/>
  <c r="G1115" i="14"/>
  <c r="G1091" i="14"/>
  <c r="G1067" i="14"/>
  <c r="G1043" i="14"/>
  <c r="G1019" i="14"/>
  <c r="G995" i="14"/>
  <c r="G971" i="14"/>
  <c r="G947" i="14"/>
  <c r="G923" i="14"/>
  <c r="G899" i="14"/>
  <c r="G875" i="14"/>
  <c r="G851" i="14"/>
  <c r="G827" i="14"/>
  <c r="G803" i="14"/>
  <c r="G779" i="14"/>
  <c r="G2423" i="14"/>
  <c r="G2231" i="14"/>
  <c r="G2135" i="14"/>
  <c r="G1919" i="14"/>
  <c r="G1823" i="14"/>
  <c r="G1727" i="14"/>
  <c r="G1631" i="14"/>
  <c r="G1487" i="14"/>
  <c r="G1391" i="14"/>
  <c r="G1295" i="14"/>
  <c r="G1199" i="14"/>
  <c r="G1103" i="14"/>
  <c r="G1055" i="14"/>
  <c r="G911" i="14"/>
  <c r="G815" i="14"/>
  <c r="G2915" i="14"/>
  <c r="G2723" i="14"/>
  <c r="G2567" i="14"/>
  <c r="G2471" i="14"/>
  <c r="G2375" i="14"/>
  <c r="G2279" i="14"/>
  <c r="G2183" i="14"/>
  <c r="G2087" i="14"/>
  <c r="G1991" i="14"/>
  <c r="G1943" i="14"/>
  <c r="G1895" i="14"/>
  <c r="G1847" i="14"/>
  <c r="G1799" i="14"/>
  <c r="G1751" i="14"/>
  <c r="G1703" i="14"/>
  <c r="G1655" i="14"/>
  <c r="G1607" i="14"/>
  <c r="G1559" i="14"/>
  <c r="G1511" i="14"/>
  <c r="G1463" i="14"/>
  <c r="G1415" i="14"/>
  <c r="G1367" i="14"/>
  <c r="G1319" i="14"/>
  <c r="G1271" i="14"/>
  <c r="G1223" i="14"/>
  <c r="G1175" i="14"/>
  <c r="G1127" i="14"/>
  <c r="G1079" i="14"/>
  <c r="G1031" i="14"/>
  <c r="G983" i="14"/>
  <c r="G935" i="14"/>
  <c r="G887" i="14"/>
  <c r="G839" i="14"/>
  <c r="G791" i="14"/>
  <c r="G743" i="14"/>
  <c r="G719" i="14"/>
  <c r="G695" i="14"/>
  <c r="G671" i="14"/>
  <c r="G647" i="14"/>
  <c r="G623" i="14"/>
  <c r="G599" i="14"/>
  <c r="G575" i="14"/>
  <c r="G551" i="14"/>
  <c r="G527" i="14"/>
  <c r="G503" i="14"/>
  <c r="G479" i="14"/>
  <c r="G455" i="14"/>
  <c r="G431" i="14"/>
  <c r="G407" i="14"/>
  <c r="G383" i="14"/>
  <c r="G359" i="14"/>
  <c r="G335" i="14"/>
  <c r="G311" i="14"/>
  <c r="G287" i="14"/>
  <c r="G263" i="14"/>
  <c r="G239" i="14"/>
  <c r="G215" i="14"/>
  <c r="G191" i="14"/>
  <c r="G167" i="14"/>
  <c r="G143" i="14"/>
  <c r="G119" i="14"/>
  <c r="G95" i="14"/>
  <c r="G71" i="14"/>
  <c r="G47" i="14"/>
  <c r="G23" i="14"/>
  <c r="G2819" i="14"/>
  <c r="G2627" i="14"/>
  <c r="G2519" i="14"/>
  <c r="G2327" i="14"/>
  <c r="G2039" i="14"/>
  <c r="G1967" i="14"/>
  <c r="G1871" i="14"/>
  <c r="G1775" i="14"/>
  <c r="G1679" i="14"/>
  <c r="G1583" i="14"/>
  <c r="G1535" i="14"/>
  <c r="G1439" i="14"/>
  <c r="G1343" i="14"/>
  <c r="G1247" i="14"/>
  <c r="G1151" i="14"/>
  <c r="G1007" i="14"/>
  <c r="G959" i="14"/>
  <c r="G863" i="14"/>
  <c r="G767" i="14"/>
  <c r="G731" i="14"/>
  <c r="G683" i="14"/>
  <c r="G635" i="14"/>
  <c r="G587" i="14"/>
  <c r="G539" i="14"/>
  <c r="G491" i="14"/>
  <c r="G443" i="14"/>
  <c r="G395" i="14"/>
  <c r="G347" i="14"/>
  <c r="G299" i="14"/>
  <c r="G251" i="14"/>
  <c r="G203" i="14"/>
  <c r="G155" i="14"/>
  <c r="G107" i="14"/>
  <c r="G59" i="14"/>
  <c r="G755" i="14"/>
  <c r="G707" i="14"/>
  <c r="G659" i="14"/>
  <c r="G611" i="14"/>
  <c r="G563" i="14"/>
  <c r="G515" i="14"/>
  <c r="G467" i="14"/>
  <c r="G419" i="14"/>
  <c r="G371" i="14"/>
  <c r="G323" i="14"/>
  <c r="G275" i="14"/>
  <c r="G227" i="14"/>
  <c r="G179" i="14"/>
  <c r="G131" i="14"/>
  <c r="G83" i="14"/>
  <c r="G35" i="14"/>
  <c r="K10" i="5"/>
  <c r="G2990" i="14"/>
  <c r="G2966" i="14"/>
  <c r="G2942" i="14"/>
  <c r="G2918" i="14"/>
  <c r="G2894" i="14"/>
  <c r="G2870" i="14"/>
  <c r="G2846" i="14"/>
  <c r="G2822" i="14"/>
  <c r="G2798" i="14"/>
  <c r="G2774" i="14"/>
  <c r="G2750" i="14"/>
  <c r="G2726" i="14"/>
  <c r="G2702" i="14"/>
  <c r="G2678" i="14"/>
  <c r="G2654" i="14"/>
  <c r="G2630" i="14"/>
  <c r="G2606" i="14"/>
  <c r="G2978" i="14"/>
  <c r="G2930" i="14"/>
  <c r="G2882" i="14"/>
  <c r="G2834" i="14"/>
  <c r="G2786" i="14"/>
  <c r="G2738" i="14"/>
  <c r="G2690" i="14"/>
  <c r="G2642" i="14"/>
  <c r="G2594" i="14"/>
  <c r="G2570" i="14"/>
  <c r="G2546" i="14"/>
  <c r="G2522" i="14"/>
  <c r="G2498" i="14"/>
  <c r="G2474" i="14"/>
  <c r="G2450" i="14"/>
  <c r="G2426" i="14"/>
  <c r="G2402" i="14"/>
  <c r="G2378" i="14"/>
  <c r="G2354" i="14"/>
  <c r="G2330" i="14"/>
  <c r="G2306" i="14"/>
  <c r="G2282" i="14"/>
  <c r="G2258" i="14"/>
  <c r="G2234" i="14"/>
  <c r="G2210" i="14"/>
  <c r="G2186" i="14"/>
  <c r="G2162" i="14"/>
  <c r="G2138" i="14"/>
  <c r="G2114" i="14"/>
  <c r="G2090" i="14"/>
  <c r="G2066" i="14"/>
  <c r="G2042" i="14"/>
  <c r="G2018" i="14"/>
  <c r="G1994" i="14"/>
  <c r="G2954" i="14"/>
  <c r="G2858" i="14"/>
  <c r="G2762" i="14"/>
  <c r="G2666" i="14"/>
  <c r="G2582" i="14"/>
  <c r="G2534" i="14"/>
  <c r="G2486" i="14"/>
  <c r="G2438" i="14"/>
  <c r="G2390" i="14"/>
  <c r="G2342" i="14"/>
  <c r="G2294" i="14"/>
  <c r="G2246" i="14"/>
  <c r="G2198" i="14"/>
  <c r="G2150" i="14"/>
  <c r="G2102" i="14"/>
  <c r="G2054" i="14"/>
  <c r="G2006" i="14"/>
  <c r="G1970" i="14"/>
  <c r="G1946" i="14"/>
  <c r="G1922" i="14"/>
  <c r="G1898" i="14"/>
  <c r="G1874" i="14"/>
  <c r="G1850" i="14"/>
  <c r="G1826" i="14"/>
  <c r="G1802" i="14"/>
  <c r="G1778" i="14"/>
  <c r="G1754" i="14"/>
  <c r="G1730" i="14"/>
  <c r="G1706" i="14"/>
  <c r="G1682" i="14"/>
  <c r="G1658" i="14"/>
  <c r="G1634" i="14"/>
  <c r="G1610" i="14"/>
  <c r="G1586" i="14"/>
  <c r="G1562" i="14"/>
  <c r="G1538" i="14"/>
  <c r="G1514" i="14"/>
  <c r="G1490" i="14"/>
  <c r="G1466" i="14"/>
  <c r="G1442" i="14"/>
  <c r="G1418" i="14"/>
  <c r="G1394" i="14"/>
  <c r="G1370" i="14"/>
  <c r="G1346" i="14"/>
  <c r="G1322" i="14"/>
  <c r="G1298" i="14"/>
  <c r="G1274" i="14"/>
  <c r="G1250" i="14"/>
  <c r="G1226" i="14"/>
  <c r="G1202" i="14"/>
  <c r="G1178" i="14"/>
  <c r="G1154" i="14"/>
  <c r="G1130" i="14"/>
  <c r="G1106" i="14"/>
  <c r="G1082" i="14"/>
  <c r="G1058" i="14"/>
  <c r="G1034" i="14"/>
  <c r="G1010" i="14"/>
  <c r="G986" i="14"/>
  <c r="G962" i="14"/>
  <c r="G938" i="14"/>
  <c r="G914" i="14"/>
  <c r="G890" i="14"/>
  <c r="G866" i="14"/>
  <c r="G842" i="14"/>
  <c r="G818" i="14"/>
  <c r="G794" i="14"/>
  <c r="G770" i="14"/>
  <c r="G3002" i="14"/>
  <c r="G2810" i="14"/>
  <c r="G2618" i="14"/>
  <c r="G2414" i="14"/>
  <c r="G2126" i="14"/>
  <c r="G2030" i="14"/>
  <c r="G1910" i="14"/>
  <c r="G1814" i="14"/>
  <c r="G1718" i="14"/>
  <c r="G1622" i="14"/>
  <c r="G1478" i="14"/>
  <c r="G1382" i="14"/>
  <c r="G1286" i="14"/>
  <c r="G1190" i="14"/>
  <c r="G1046" i="14"/>
  <c r="G998" i="14"/>
  <c r="G902" i="14"/>
  <c r="G806" i="14"/>
  <c r="G2906" i="14"/>
  <c r="G2714" i="14"/>
  <c r="G2558" i="14"/>
  <c r="G2462" i="14"/>
  <c r="G2366" i="14"/>
  <c r="G2270" i="14"/>
  <c r="G2174" i="14"/>
  <c r="G2078" i="14"/>
  <c r="G1982" i="14"/>
  <c r="G1934" i="14"/>
  <c r="G1886" i="14"/>
  <c r="G1838" i="14"/>
  <c r="G1790" i="14"/>
  <c r="G1742" i="14"/>
  <c r="G1694" i="14"/>
  <c r="G1646" i="14"/>
  <c r="G1598" i="14"/>
  <c r="G1550" i="14"/>
  <c r="G1502" i="14"/>
  <c r="G1454" i="14"/>
  <c r="G1406" i="14"/>
  <c r="G1358" i="14"/>
  <c r="G1310" i="14"/>
  <c r="G1262" i="14"/>
  <c r="G1214" i="14"/>
  <c r="G1166" i="14"/>
  <c r="G1118" i="14"/>
  <c r="G1070" i="14"/>
  <c r="G1022" i="14"/>
  <c r="G974" i="14"/>
  <c r="G926" i="14"/>
  <c r="G878" i="14"/>
  <c r="G830" i="14"/>
  <c r="G782" i="14"/>
  <c r="G734" i="14"/>
  <c r="G710" i="14"/>
  <c r="G686" i="14"/>
  <c r="G662" i="14"/>
  <c r="G638" i="14"/>
  <c r="G614" i="14"/>
  <c r="G590" i="14"/>
  <c r="G566" i="14"/>
  <c r="G542" i="14"/>
  <c r="G518" i="14"/>
  <c r="G494" i="14"/>
  <c r="G470" i="14"/>
  <c r="G446" i="14"/>
  <c r="G422" i="14"/>
  <c r="G398" i="14"/>
  <c r="G374" i="14"/>
  <c r="G350" i="14"/>
  <c r="G326" i="14"/>
  <c r="G302" i="14"/>
  <c r="G278" i="14"/>
  <c r="G254" i="14"/>
  <c r="G230" i="14"/>
  <c r="G206" i="14"/>
  <c r="G182" i="14"/>
  <c r="G158" i="14"/>
  <c r="G134" i="14"/>
  <c r="G110" i="14"/>
  <c r="G86" i="14"/>
  <c r="G62" i="14"/>
  <c r="G38" i="14"/>
  <c r="G14" i="14"/>
  <c r="G2510" i="14"/>
  <c r="G2318" i="14"/>
  <c r="G2222" i="14"/>
  <c r="G1958" i="14"/>
  <c r="G1862" i="14"/>
  <c r="G1766" i="14"/>
  <c r="G1670" i="14"/>
  <c r="G1574" i="14"/>
  <c r="G1526" i="14"/>
  <c r="G1430" i="14"/>
  <c r="G1334" i="14"/>
  <c r="G1238" i="14"/>
  <c r="G1142" i="14"/>
  <c r="G1094" i="14"/>
  <c r="G950" i="14"/>
  <c r="G854" i="14"/>
  <c r="G758" i="14"/>
  <c r="G722" i="14"/>
  <c r="G674" i="14"/>
  <c r="G626" i="14"/>
  <c r="G578" i="14"/>
  <c r="G530" i="14"/>
  <c r="G482" i="14"/>
  <c r="G434" i="14"/>
  <c r="G386" i="14"/>
  <c r="G338" i="14"/>
  <c r="G290" i="14"/>
  <c r="G242" i="14"/>
  <c r="G194" i="14"/>
  <c r="G146" i="14"/>
  <c r="G98" i="14"/>
  <c r="G50" i="14"/>
  <c r="G746" i="14"/>
  <c r="G698" i="14"/>
  <c r="G650" i="14"/>
  <c r="G602" i="14"/>
  <c r="G554" i="14"/>
  <c r="G506" i="14"/>
  <c r="G458" i="14"/>
  <c r="G410" i="14"/>
  <c r="G362" i="14"/>
  <c r="G314" i="14"/>
  <c r="G266" i="14"/>
  <c r="G218" i="14"/>
  <c r="G170" i="14"/>
  <c r="G122" i="14"/>
  <c r="G74" i="14"/>
  <c r="G26" i="14"/>
  <c r="K11" i="5"/>
  <c r="G2997" i="14"/>
  <c r="G2973" i="14"/>
  <c r="G2949" i="14"/>
  <c r="G2925" i="14"/>
  <c r="G2901" i="14"/>
  <c r="G2877" i="14"/>
  <c r="G2853" i="14"/>
  <c r="G2829" i="14"/>
  <c r="G2805" i="14"/>
  <c r="G2781" i="14"/>
  <c r="G2757" i="14"/>
  <c r="G2733" i="14"/>
  <c r="G2709" i="14"/>
  <c r="G2685" i="14"/>
  <c r="G2661" i="14"/>
  <c r="G2637" i="14"/>
  <c r="G2613" i="14"/>
  <c r="G2985" i="14"/>
  <c r="G2937" i="14"/>
  <c r="G2889" i="14"/>
  <c r="G2841" i="14"/>
  <c r="G2793" i="14"/>
  <c r="G2745" i="14"/>
  <c r="G2697" i="14"/>
  <c r="G2649" i="14"/>
  <c r="G2601" i="14"/>
  <c r="G2577" i="14"/>
  <c r="G2553" i="14"/>
  <c r="G2529" i="14"/>
  <c r="G2505" i="14"/>
  <c r="G2481" i="14"/>
  <c r="G2457" i="14"/>
  <c r="G2433" i="14"/>
  <c r="G2409" i="14"/>
  <c r="G2385" i="14"/>
  <c r="G2361" i="14"/>
  <c r="G2337" i="14"/>
  <c r="G2313" i="14"/>
  <c r="G2289" i="14"/>
  <c r="G2265" i="14"/>
  <c r="G2241" i="14"/>
  <c r="G2217" i="14"/>
  <c r="G2193" i="14"/>
  <c r="G2169" i="14"/>
  <c r="G2145" i="14"/>
  <c r="G2121" i="14"/>
  <c r="G2097" i="14"/>
  <c r="G2073" i="14"/>
  <c r="G2049" i="14"/>
  <c r="G2025" i="14"/>
  <c r="G2001" i="14"/>
  <c r="G2961" i="14"/>
  <c r="G2865" i="14"/>
  <c r="G2769" i="14"/>
  <c r="G2673" i="14"/>
  <c r="G2589" i="14"/>
  <c r="G2541" i="14"/>
  <c r="G2493" i="14"/>
  <c r="G2445" i="14"/>
  <c r="G2397" i="14"/>
  <c r="G2349" i="14"/>
  <c r="G2301" i="14"/>
  <c r="G2253" i="14"/>
  <c r="G2205" i="14"/>
  <c r="G2157" i="14"/>
  <c r="G2109" i="14"/>
  <c r="G2061" i="14"/>
  <c r="G2013" i="14"/>
  <c r="G1977" i="14"/>
  <c r="G1953" i="14"/>
  <c r="G1929" i="14"/>
  <c r="G1905" i="14"/>
  <c r="G1881" i="14"/>
  <c r="G1857" i="14"/>
  <c r="G1833" i="14"/>
  <c r="G1809" i="14"/>
  <c r="G1785" i="14"/>
  <c r="G1761" i="14"/>
  <c r="G1737" i="14"/>
  <c r="G1713" i="14"/>
  <c r="G1689" i="14"/>
  <c r="G1665" i="14"/>
  <c r="G1641" i="14"/>
  <c r="G1617" i="14"/>
  <c r="G1593" i="14"/>
  <c r="G1569" i="14"/>
  <c r="G1545" i="14"/>
  <c r="G1521" i="14"/>
  <c r="G1497" i="14"/>
  <c r="G1473" i="14"/>
  <c r="G1449" i="14"/>
  <c r="G1425" i="14"/>
  <c r="G1401" i="14"/>
  <c r="G1377" i="14"/>
  <c r="G1353" i="14"/>
  <c r="G1329" i="14"/>
  <c r="G1305" i="14"/>
  <c r="G1281" i="14"/>
  <c r="G1257" i="14"/>
  <c r="G1233" i="14"/>
  <c r="G1209" i="14"/>
  <c r="G1185" i="14"/>
  <c r="G1161" i="14"/>
  <c r="G1137" i="14"/>
  <c r="G1113" i="14"/>
  <c r="G1089" i="14"/>
  <c r="G1065" i="14"/>
  <c r="G1041" i="14"/>
  <c r="G1017" i="14"/>
  <c r="G993" i="14"/>
  <c r="G969" i="14"/>
  <c r="G945" i="14"/>
  <c r="G921" i="14"/>
  <c r="G897" i="14"/>
  <c r="G873" i="14"/>
  <c r="G849" i="14"/>
  <c r="G825" i="14"/>
  <c r="G801" i="14"/>
  <c r="G777" i="14"/>
  <c r="G2817" i="14"/>
  <c r="G2625" i="14"/>
  <c r="G2517" i="14"/>
  <c r="G2325" i="14"/>
  <c r="G2037" i="14"/>
  <c r="G1965" i="14"/>
  <c r="G1869" i="14"/>
  <c r="G1773" i="14"/>
  <c r="G1677" i="14"/>
  <c r="G1581" i="14"/>
  <c r="G1533" i="14"/>
  <c r="G1437" i="14"/>
  <c r="G1341" i="14"/>
  <c r="G1245" i="14"/>
  <c r="G1149" i="14"/>
  <c r="G1005" i="14"/>
  <c r="G957" i="14"/>
  <c r="G861" i="14"/>
  <c r="G2913" i="14"/>
  <c r="G2721" i="14"/>
  <c r="G2565" i="14"/>
  <c r="G2469" i="14"/>
  <c r="G2373" i="14"/>
  <c r="G2277" i="14"/>
  <c r="G2181" i="14"/>
  <c r="G2085" i="14"/>
  <c r="G1989" i="14"/>
  <c r="G1941" i="14"/>
  <c r="G1893" i="14"/>
  <c r="G1845" i="14"/>
  <c r="G1797" i="14"/>
  <c r="G1749" i="14"/>
  <c r="G1701" i="14"/>
  <c r="G1653" i="14"/>
  <c r="G1605" i="14"/>
  <c r="G1557" i="14"/>
  <c r="G1509" i="14"/>
  <c r="G1461" i="14"/>
  <c r="G1413" i="14"/>
  <c r="G1365" i="14"/>
  <c r="G1317" i="14"/>
  <c r="G1269" i="14"/>
  <c r="G1221" i="14"/>
  <c r="G1173" i="14"/>
  <c r="G1125" i="14"/>
  <c r="G1077" i="14"/>
  <c r="G1029" i="14"/>
  <c r="G981" i="14"/>
  <c r="G933" i="14"/>
  <c r="G885" i="14"/>
  <c r="G837" i="14"/>
  <c r="G789" i="14"/>
  <c r="G741" i="14"/>
  <c r="G717" i="14"/>
  <c r="G693" i="14"/>
  <c r="G669" i="14"/>
  <c r="G645" i="14"/>
  <c r="G621" i="14"/>
  <c r="G597" i="14"/>
  <c r="G573" i="14"/>
  <c r="G549" i="14"/>
  <c r="G525" i="14"/>
  <c r="G501" i="14"/>
  <c r="G477" i="14"/>
  <c r="G453" i="14"/>
  <c r="G429" i="14"/>
  <c r="G405" i="14"/>
  <c r="G381" i="14"/>
  <c r="G357" i="14"/>
  <c r="G333" i="14"/>
  <c r="G309" i="14"/>
  <c r="G285" i="14"/>
  <c r="G261" i="14"/>
  <c r="G237" i="14"/>
  <c r="G213" i="14"/>
  <c r="G189" i="14"/>
  <c r="G165" i="14"/>
  <c r="G141" i="14"/>
  <c r="G117" i="14"/>
  <c r="G93" i="14"/>
  <c r="G69" i="14"/>
  <c r="G45" i="14"/>
  <c r="G21" i="14"/>
  <c r="G9" i="14"/>
  <c r="G2421" i="14"/>
  <c r="G2229" i="14"/>
  <c r="G2133" i="14"/>
  <c r="G1917" i="14"/>
  <c r="G1821" i="14"/>
  <c r="G1725" i="14"/>
  <c r="G1629" i="14"/>
  <c r="G1485" i="14"/>
  <c r="G1389" i="14"/>
  <c r="G1293" i="14"/>
  <c r="G1197" i="14"/>
  <c r="G1101" i="14"/>
  <c r="G1053" i="14"/>
  <c r="G909" i="14"/>
  <c r="G813" i="14"/>
  <c r="G765" i="14"/>
  <c r="G729" i="14"/>
  <c r="G681" i="14"/>
  <c r="G633" i="14"/>
  <c r="G585" i="14"/>
  <c r="G537" i="14"/>
  <c r="G489" i="14"/>
  <c r="G441" i="14"/>
  <c r="G393" i="14"/>
  <c r="G345" i="14"/>
  <c r="G297" i="14"/>
  <c r="G249" i="14"/>
  <c r="G201" i="14"/>
  <c r="G153" i="14"/>
  <c r="G105" i="14"/>
  <c r="G57" i="14"/>
  <c r="G753" i="14"/>
  <c r="G705" i="14"/>
  <c r="G657" i="14"/>
  <c r="G609" i="14"/>
  <c r="G561" i="14"/>
  <c r="G513" i="14"/>
  <c r="G465" i="14"/>
  <c r="G417" i="14"/>
  <c r="G369" i="14"/>
  <c r="G321" i="14"/>
  <c r="G273" i="14"/>
  <c r="G225" i="14"/>
  <c r="G177" i="14"/>
  <c r="G129" i="14"/>
  <c r="G81" i="14"/>
  <c r="G33" i="14"/>
  <c r="K8" i="5"/>
  <c r="G8" i="5" s="1"/>
  <c r="G2996" i="14"/>
  <c r="G2984" i="14"/>
  <c r="G2972" i="14"/>
  <c r="G2960" i="14"/>
  <c r="G2948" i="14"/>
  <c r="G2888" i="14"/>
  <c r="G2864" i="14"/>
  <c r="G2852" i="14"/>
  <c r="G2828" i="14"/>
  <c r="G2816" i="14"/>
  <c r="G2804" i="14"/>
  <c r="G2780" i="14"/>
  <c r="G2768" i="14"/>
  <c r="G2756" i="14"/>
  <c r="G2744" i="14"/>
  <c r="G2732" i="14"/>
  <c r="G2708" i="14"/>
  <c r="G2672" i="14"/>
  <c r="G2660" i="14"/>
  <c r="G2636" i="14"/>
  <c r="G2612" i="14"/>
  <c r="G2600" i="14"/>
  <c r="G2588" i="14"/>
  <c r="G2564" i="14"/>
  <c r="G2540" i="14"/>
  <c r="G2516" i="14"/>
  <c r="G2468" i="14"/>
  <c r="G2444" i="14"/>
  <c r="G2432" i="14"/>
  <c r="G2420" i="14"/>
  <c r="G2396" i="14"/>
  <c r="G2372" i="14"/>
  <c r="G2348" i="14"/>
  <c r="G2324" i="14"/>
  <c r="G2300" i="14"/>
  <c r="G2288" i="14"/>
  <c r="G2264" i="14"/>
  <c r="G2252" i="14"/>
  <c r="G2216" i="14"/>
  <c r="G2192" i="14"/>
  <c r="G2180" i="14"/>
  <c r="G2144" i="14"/>
  <c r="G2132" i="14"/>
  <c r="G2120" i="14"/>
  <c r="G2108" i="14"/>
  <c r="G2084" i="14"/>
  <c r="G2060" i="14"/>
  <c r="G2036" i="14"/>
  <c r="G2000" i="14"/>
  <c r="G1988" i="14"/>
  <c r="G1964" i="14"/>
  <c r="G1940" i="14"/>
  <c r="G1928" i="14"/>
  <c r="G1904" i="14"/>
  <c r="G1880" i="14"/>
  <c r="G1856" i="14"/>
  <c r="G1820" i="14"/>
  <c r="G1784" i="14"/>
  <c r="G1760" i="14"/>
  <c r="G1736" i="14"/>
  <c r="G1724" i="14"/>
  <c r="G1688" i="14"/>
  <c r="G1640" i="14"/>
  <c r="G1616" i="14"/>
  <c r="G1604" i="14"/>
  <c r="G1568" i="14"/>
  <c r="G1556" i="14"/>
  <c r="G1532" i="14"/>
  <c r="G1472" i="14"/>
  <c r="G1460" i="14"/>
  <c r="G1448" i="14"/>
  <c r="G1424" i="14"/>
  <c r="G1412" i="14"/>
  <c r="G1400" i="14"/>
  <c r="G1388" i="14"/>
  <c r="G1376" i="14"/>
  <c r="G1364" i="14"/>
  <c r="G1352" i="14"/>
  <c r="G1316" i="14"/>
  <c r="G1304" i="14"/>
  <c r="G1292" i="14"/>
  <c r="G1268" i="14"/>
  <c r="G1256" i="14"/>
  <c r="G1244" i="14"/>
  <c r="G1220" i="14"/>
  <c r="G2936" i="14"/>
  <c r="G2924" i="14"/>
  <c r="G2912" i="14"/>
  <c r="G2900" i="14"/>
  <c r="G2876" i="14"/>
  <c r="G2840" i="14"/>
  <c r="G2792" i="14"/>
  <c r="G2720" i="14"/>
  <c r="G2696" i="14"/>
  <c r="G2684" i="14"/>
  <c r="G2648" i="14"/>
  <c r="G2624" i="14"/>
  <c r="G2576" i="14"/>
  <c r="G2552" i="14"/>
  <c r="G2528" i="14"/>
  <c r="G2504" i="14"/>
  <c r="G2492" i="14"/>
  <c r="G2480" i="14"/>
  <c r="G2456" i="14"/>
  <c r="G2408" i="14"/>
  <c r="G2384" i="14"/>
  <c r="G2360" i="14"/>
  <c r="G2336" i="14"/>
  <c r="G2312" i="14"/>
  <c r="G2276" i="14"/>
  <c r="G2240" i="14"/>
  <c r="G2228" i="14"/>
  <c r="G2204" i="14"/>
  <c r="G2168" i="14"/>
  <c r="G2156" i="14"/>
  <c r="G2096" i="14"/>
  <c r="G2072" i="14"/>
  <c r="G2048" i="14"/>
  <c r="G2024" i="14"/>
  <c r="G2012" i="14"/>
  <c r="G1976" i="14"/>
  <c r="G1952" i="14"/>
  <c r="G1916" i="14"/>
  <c r="G1892" i="14"/>
  <c r="G1868" i="14"/>
  <c r="G1844" i="14"/>
  <c r="G1832" i="14"/>
  <c r="G1808" i="14"/>
  <c r="G1796" i="14"/>
  <c r="G1772" i="14"/>
  <c r="G1748" i="14"/>
  <c r="G1712" i="14"/>
  <c r="G1700" i="14"/>
  <c r="G1676" i="14"/>
  <c r="G1664" i="14"/>
  <c r="G1652" i="14"/>
  <c r="G1628" i="14"/>
  <c r="G1592" i="14"/>
  <c r="G1580" i="14"/>
  <c r="G1544" i="14"/>
  <c r="G1520" i="14"/>
  <c r="G1508" i="14"/>
  <c r="G1496" i="14"/>
  <c r="G1484" i="14"/>
  <c r="G1436" i="14"/>
  <c r="G1340" i="14"/>
  <c r="G1328" i="14"/>
  <c r="G1280" i="14"/>
  <c r="G1232" i="14"/>
  <c r="G8" i="14"/>
  <c r="L8" i="3" s="1"/>
  <c r="G1208" i="14"/>
  <c r="G1196" i="14"/>
  <c r="G1184" i="14"/>
  <c r="G1172" i="14"/>
  <c r="G1160" i="14"/>
  <c r="G1148" i="14"/>
  <c r="G1136" i="14"/>
  <c r="G1124" i="14"/>
  <c r="G1112" i="14"/>
  <c r="G1100" i="14"/>
  <c r="G1088" i="14"/>
  <c r="G1076" i="14"/>
  <c r="G1064" i="14"/>
  <c r="G1052" i="14"/>
  <c r="G1040" i="14"/>
  <c r="G1028" i="14"/>
  <c r="G1016" i="14"/>
  <c r="G1004" i="14"/>
  <c r="G992" i="14"/>
  <c r="G980" i="14"/>
  <c r="G968" i="14"/>
  <c r="G956" i="14"/>
  <c r="G944" i="14"/>
  <c r="G932" i="14"/>
  <c r="G920" i="14"/>
  <c r="G908" i="14"/>
  <c r="G896" i="14"/>
  <c r="G884" i="14"/>
  <c r="G872" i="14"/>
  <c r="G860" i="14"/>
  <c r="G848" i="14"/>
  <c r="G836" i="14"/>
  <c r="G824" i="14"/>
  <c r="G812" i="14"/>
  <c r="G800" i="14"/>
  <c r="G788" i="14"/>
  <c r="G776" i="14"/>
  <c r="G764" i="14"/>
  <c r="G752" i="14"/>
  <c r="G740" i="14"/>
  <c r="G728" i="14"/>
  <c r="G716" i="14"/>
  <c r="G704" i="14"/>
  <c r="G692" i="14"/>
  <c r="G680" i="14"/>
  <c r="G668" i="14"/>
  <c r="G656" i="14"/>
  <c r="G644" i="14"/>
  <c r="G632" i="14"/>
  <c r="G620" i="14"/>
  <c r="G608" i="14"/>
  <c r="G596" i="14"/>
  <c r="G584" i="14"/>
  <c r="G572" i="14"/>
  <c r="G560" i="14"/>
  <c r="G548" i="14"/>
  <c r="G536" i="14"/>
  <c r="G524" i="14"/>
  <c r="G512" i="14"/>
  <c r="G500" i="14"/>
  <c r="G488" i="14"/>
  <c r="G476" i="14"/>
  <c r="G464" i="14"/>
  <c r="G452" i="14"/>
  <c r="G440" i="14"/>
  <c r="G428" i="14"/>
  <c r="G416" i="14"/>
  <c r="G404" i="14"/>
  <c r="G392" i="14"/>
  <c r="G380" i="14"/>
  <c r="G368" i="14"/>
  <c r="G356" i="14"/>
  <c r="G344" i="14"/>
  <c r="G332" i="14"/>
  <c r="G320" i="14"/>
  <c r="G308" i="14"/>
  <c r="G296" i="14"/>
  <c r="G284" i="14"/>
  <c r="G272" i="14"/>
  <c r="G260" i="14"/>
  <c r="G248" i="14"/>
  <c r="G236" i="14"/>
  <c r="G224" i="14"/>
  <c r="G212" i="14"/>
  <c r="G200" i="14"/>
  <c r="G188" i="14"/>
  <c r="G176" i="14"/>
  <c r="G164" i="14"/>
  <c r="G152" i="14"/>
  <c r="G140" i="14"/>
  <c r="G128" i="14"/>
  <c r="G116" i="14"/>
  <c r="G104" i="14"/>
  <c r="G92" i="14"/>
  <c r="G80" i="14"/>
  <c r="G68" i="14"/>
  <c r="G56" i="14"/>
  <c r="G44" i="14"/>
  <c r="G32" i="14"/>
  <c r="G20" i="14"/>
  <c r="D9" i="5"/>
  <c r="E9" i="6" s="1"/>
  <c r="F9" i="6" s="1"/>
  <c r="C11" i="26"/>
  <c r="K50" i="7" s="1"/>
  <c r="F3002" i="14"/>
  <c r="F2990" i="14"/>
  <c r="F2978" i="14"/>
  <c r="F2966" i="14"/>
  <c r="F2954" i="14"/>
  <c r="F2942" i="14"/>
  <c r="F2930" i="14"/>
  <c r="F2918" i="14"/>
  <c r="F2906" i="14"/>
  <c r="F2894" i="14"/>
  <c r="F2882" i="14"/>
  <c r="F2870" i="14"/>
  <c r="F2858" i="14"/>
  <c r="F2846" i="14"/>
  <c r="F2834" i="14"/>
  <c r="F2822" i="14"/>
  <c r="F2810" i="14"/>
  <c r="F2798" i="14"/>
  <c r="F2786" i="14"/>
  <c r="F2774" i="14"/>
  <c r="F2762" i="14"/>
  <c r="F2750" i="14"/>
  <c r="F2738" i="14"/>
  <c r="F2726" i="14"/>
  <c r="F2714" i="14"/>
  <c r="F2702" i="14"/>
  <c r="F2690" i="14"/>
  <c r="F2678" i="14"/>
  <c r="F2666" i="14"/>
  <c r="F2654" i="14"/>
  <c r="F2630" i="14"/>
  <c r="F2606" i="14"/>
  <c r="F2582" i="14"/>
  <c r="F2558" i="14"/>
  <c r="F2534" i="14"/>
  <c r="F2510" i="14"/>
  <c r="F2486" i="14"/>
  <c r="F2462" i="14"/>
  <c r="F2438" i="14"/>
  <c r="F2414" i="14"/>
  <c r="F2390" i="14"/>
  <c r="F2366" i="14"/>
  <c r="F2342" i="14"/>
  <c r="F2318" i="14"/>
  <c r="F2294" i="14"/>
  <c r="F2270" i="14"/>
  <c r="F2246" i="14"/>
  <c r="F2222" i="14"/>
  <c r="F2198" i="14"/>
  <c r="F2174" i="14"/>
  <c r="F2642" i="14"/>
  <c r="F2594" i="14"/>
  <c r="F2546" i="14"/>
  <c r="F2498" i="14"/>
  <c r="F2450" i="14"/>
  <c r="F2402" i="14"/>
  <c r="F2354" i="14"/>
  <c r="F2306" i="14"/>
  <c r="F2258" i="14"/>
  <c r="F2210" i="14"/>
  <c r="F2162" i="14"/>
  <c r="F2150" i="14"/>
  <c r="F2126" i="14"/>
  <c r="F2102" i="14"/>
  <c r="F2078" i="14"/>
  <c r="F2054" i="14"/>
  <c r="F2030" i="14"/>
  <c r="F2006" i="14"/>
  <c r="F1982" i="14"/>
  <c r="F1958" i="14"/>
  <c r="F1934" i="14"/>
  <c r="F1910" i="14"/>
  <c r="F1886" i="14"/>
  <c r="F1862" i="14"/>
  <c r="F1838" i="14"/>
  <c r="F2618" i="14"/>
  <c r="F2570" i="14"/>
  <c r="F2522" i="14"/>
  <c r="F2474" i="14"/>
  <c r="F2426" i="14"/>
  <c r="F2378" i="14"/>
  <c r="F2330" i="14"/>
  <c r="F2282" i="14"/>
  <c r="F2234" i="14"/>
  <c r="F2186" i="14"/>
  <c r="F2138" i="14"/>
  <c r="F2114" i="14"/>
  <c r="F2090" i="14"/>
  <c r="F2066" i="14"/>
  <c r="F2042" i="14"/>
  <c r="F2018" i="14"/>
  <c r="F1994" i="14"/>
  <c r="F1970" i="14"/>
  <c r="F1946" i="14"/>
  <c r="F1922" i="14"/>
  <c r="F1898" i="14"/>
  <c r="F1874" i="14"/>
  <c r="F1850" i="14"/>
  <c r="F1826" i="14"/>
  <c r="F1802" i="14"/>
  <c r="F1778" i="14"/>
  <c r="F1754" i="14"/>
  <c r="F1730" i="14"/>
  <c r="F1706" i="14"/>
  <c r="F1682" i="14"/>
  <c r="F1658" i="14"/>
  <c r="F1634" i="14"/>
  <c r="F1610" i="14"/>
  <c r="F1586" i="14"/>
  <c r="F1562" i="14"/>
  <c r="F1538" i="14"/>
  <c r="F1514" i="14"/>
  <c r="F1490" i="14"/>
  <c r="F1466" i="14"/>
  <c r="F1442" i="14"/>
  <c r="F1418" i="14"/>
  <c r="F1394" i="14"/>
  <c r="F1370" i="14"/>
  <c r="F1346" i="14"/>
  <c r="F1322" i="14"/>
  <c r="F1298" i="14"/>
  <c r="F1274" i="14"/>
  <c r="F1250" i="14"/>
  <c r="F1226" i="14"/>
  <c r="F1202" i="14"/>
  <c r="F1178" i="14"/>
  <c r="F1154" i="14"/>
  <c r="F1130" i="14"/>
  <c r="F1118" i="14"/>
  <c r="F1106" i="14"/>
  <c r="F1094" i="14"/>
  <c r="F1082" i="14"/>
  <c r="F1070" i="14"/>
  <c r="F1058" i="14"/>
  <c r="F1046" i="14"/>
  <c r="F1034" i="14"/>
  <c r="F1022" i="14"/>
  <c r="F1010" i="14"/>
  <c r="F998" i="14"/>
  <c r="F986" i="14"/>
  <c r="F974" i="14"/>
  <c r="F962" i="14"/>
  <c r="F950" i="14"/>
  <c r="F938" i="14"/>
  <c r="F926" i="14"/>
  <c r="F914" i="14"/>
  <c r="F902" i="14"/>
  <c r="F890" i="14"/>
  <c r="F878" i="14"/>
  <c r="F866" i="14"/>
  <c r="F854" i="14"/>
  <c r="F842" i="14"/>
  <c r="F830" i="14"/>
  <c r="F818" i="14"/>
  <c r="F806" i="14"/>
  <c r="F794" i="14"/>
  <c r="F782" i="14"/>
  <c r="F770" i="14"/>
  <c r="F758" i="14"/>
  <c r="F746" i="14"/>
  <c r="F734" i="14"/>
  <c r="F722" i="14"/>
  <c r="F710" i="14"/>
  <c r="F698" i="14"/>
  <c r="F686" i="14"/>
  <c r="F674" i="14"/>
  <c r="F662" i="14"/>
  <c r="F650" i="14"/>
  <c r="F638" i="14"/>
  <c r="F626" i="14"/>
  <c r="F614" i="14"/>
  <c r="F602" i="14"/>
  <c r="F590" i="14"/>
  <c r="F578" i="14"/>
  <c r="F566" i="14"/>
  <c r="F554" i="14"/>
  <c r="F542" i="14"/>
  <c r="F530" i="14"/>
  <c r="F518" i="14"/>
  <c r="F506" i="14"/>
  <c r="F494" i="14"/>
  <c r="F482" i="14"/>
  <c r="F470" i="14"/>
  <c r="F458" i="14"/>
  <c r="F446" i="14"/>
  <c r="F434" i="14"/>
  <c r="F422" i="14"/>
  <c r="F410" i="14"/>
  <c r="F398" i="14"/>
  <c r="F386" i="14"/>
  <c r="F374" i="14"/>
  <c r="F362" i="14"/>
  <c r="F350" i="14"/>
  <c r="F338" i="14"/>
  <c r="F326" i="14"/>
  <c r="F314" i="14"/>
  <c r="F302" i="14"/>
  <c r="F290" i="14"/>
  <c r="F278" i="14"/>
  <c r="F266" i="14"/>
  <c r="F254" i="14"/>
  <c r="F242" i="14"/>
  <c r="F230" i="14"/>
  <c r="F218" i="14"/>
  <c r="F206" i="14"/>
  <c r="F194" i="14"/>
  <c r="F182" i="14"/>
  <c r="F170" i="14"/>
  <c r="F158" i="14"/>
  <c r="F146" i="14"/>
  <c r="F134" i="14"/>
  <c r="F122" i="14"/>
  <c r="F110" i="14"/>
  <c r="F98" i="14"/>
  <c r="F86" i="14"/>
  <c r="F74" i="14"/>
  <c r="F62" i="14"/>
  <c r="F50" i="14"/>
  <c r="F38" i="14"/>
  <c r="F26" i="14"/>
  <c r="F1790" i="14"/>
  <c r="F1742" i="14"/>
  <c r="F1694" i="14"/>
  <c r="F1646" i="14"/>
  <c r="F1598" i="14"/>
  <c r="F1550" i="14"/>
  <c r="F1502" i="14"/>
  <c r="F1454" i="14"/>
  <c r="F1406" i="14"/>
  <c r="F1358" i="14"/>
  <c r="F1310" i="14"/>
  <c r="F1262" i="14"/>
  <c r="F1214" i="14"/>
  <c r="F1166" i="14"/>
  <c r="F1814" i="14"/>
  <c r="F1766" i="14"/>
  <c r="F1718" i="14"/>
  <c r="F1670" i="14"/>
  <c r="F1622" i="14"/>
  <c r="F1574" i="14"/>
  <c r="F1526" i="14"/>
  <c r="F1478" i="14"/>
  <c r="F1430" i="14"/>
  <c r="F1382" i="14"/>
  <c r="F1334" i="14"/>
  <c r="F1286" i="14"/>
  <c r="F1238" i="14"/>
  <c r="F1190" i="14"/>
  <c r="F1142" i="14"/>
  <c r="F2987" i="14"/>
  <c r="F2963" i="14"/>
  <c r="F2939" i="14"/>
  <c r="F2915" i="14"/>
  <c r="F2891" i="14"/>
  <c r="F2867" i="14"/>
  <c r="F2843" i="14"/>
  <c r="F2819" i="14"/>
  <c r="F2795" i="14"/>
  <c r="F2771" i="14"/>
  <c r="F2747" i="14"/>
  <c r="F2723" i="14"/>
  <c r="F2699" i="14"/>
  <c r="F2675" i="14"/>
  <c r="F2663" i="14"/>
  <c r="F2651" i="14"/>
  <c r="F2639" i="14"/>
  <c r="F2627" i="14"/>
  <c r="F2615" i="14"/>
  <c r="F2603" i="14"/>
  <c r="F2591" i="14"/>
  <c r="F2579" i="14"/>
  <c r="F2567" i="14"/>
  <c r="F2555" i="14"/>
  <c r="F2543" i="14"/>
  <c r="F2531" i="14"/>
  <c r="F2519" i="14"/>
  <c r="F2507" i="14"/>
  <c r="F2495" i="14"/>
  <c r="F2483" i="14"/>
  <c r="F2471" i="14"/>
  <c r="F2459" i="14"/>
  <c r="F2447" i="14"/>
  <c r="F2435" i="14"/>
  <c r="F2423" i="14"/>
  <c r="F2411" i="14"/>
  <c r="F2399" i="14"/>
  <c r="F2387" i="14"/>
  <c r="F2375" i="14"/>
  <c r="F2363" i="14"/>
  <c r="F2351" i="14"/>
  <c r="F2339" i="14"/>
  <c r="F2327" i="14"/>
  <c r="F2315" i="14"/>
  <c r="F2303" i="14"/>
  <c r="F2291" i="14"/>
  <c r="F2279" i="14"/>
  <c r="F2267" i="14"/>
  <c r="F2255" i="14"/>
  <c r="F2243" i="14"/>
  <c r="F2231" i="14"/>
  <c r="F2219" i="14"/>
  <c r="F2207" i="14"/>
  <c r="F2195" i="14"/>
  <c r="F2183" i="14"/>
  <c r="F2171" i="14"/>
  <c r="F2159" i="14"/>
  <c r="F2999" i="14"/>
  <c r="F2951" i="14"/>
  <c r="F2903" i="14"/>
  <c r="F2855" i="14"/>
  <c r="F2807" i="14"/>
  <c r="F2759" i="14"/>
  <c r="F2711" i="14"/>
  <c r="F2147" i="14"/>
  <c r="F2135" i="14"/>
  <c r="F2123" i="14"/>
  <c r="F2111" i="14"/>
  <c r="F2099" i="14"/>
  <c r="F2087" i="14"/>
  <c r="F2075" i="14"/>
  <c r="F2063" i="14"/>
  <c r="F2051" i="14"/>
  <c r="F2039" i="14"/>
  <c r="F2027" i="14"/>
  <c r="F2015" i="14"/>
  <c r="F2003" i="14"/>
  <c r="F1991" i="14"/>
  <c r="F1979" i="14"/>
  <c r="F1967" i="14"/>
  <c r="F1955" i="14"/>
  <c r="F1943" i="14"/>
  <c r="F1931" i="14"/>
  <c r="F1919" i="14"/>
  <c r="F1907" i="14"/>
  <c r="F1895" i="14"/>
  <c r="F1883" i="14"/>
  <c r="F1871" i="14"/>
  <c r="F1859" i="14"/>
  <c r="F1847" i="14"/>
  <c r="F1835" i="14"/>
  <c r="F1823" i="14"/>
  <c r="F1811" i="14"/>
  <c r="F1799" i="14"/>
  <c r="F1787" i="14"/>
  <c r="F1775" i="14"/>
  <c r="F1763" i="14"/>
  <c r="F1751" i="14"/>
  <c r="F1739" i="14"/>
  <c r="F1727" i="14"/>
  <c r="F1715" i="14"/>
  <c r="F1703" i="14"/>
  <c r="F1691" i="14"/>
  <c r="F1679" i="14"/>
  <c r="F1667" i="14"/>
  <c r="F1655" i="14"/>
  <c r="F1643" i="14"/>
  <c r="F1631" i="14"/>
  <c r="F1619" i="14"/>
  <c r="F1607" i="14"/>
  <c r="F1595" i="14"/>
  <c r="F1583" i="14"/>
  <c r="F1571" i="14"/>
  <c r="F1559" i="14"/>
  <c r="F1547" i="14"/>
  <c r="F1535" i="14"/>
  <c r="F1523" i="14"/>
  <c r="F1511" i="14"/>
  <c r="F1499" i="14"/>
  <c r="F1487" i="14"/>
  <c r="F1475" i="14"/>
  <c r="F1463" i="14"/>
  <c r="F1451" i="14"/>
  <c r="F1439" i="14"/>
  <c r="F1427" i="14"/>
  <c r="F1415" i="14"/>
  <c r="F1403" i="14"/>
  <c r="F1391" i="14"/>
  <c r="F1379" i="14"/>
  <c r="F1367" i="14"/>
  <c r="F1355" i="14"/>
  <c r="F1343" i="14"/>
  <c r="F1331" i="14"/>
  <c r="F1319" i="14"/>
  <c r="F1307" i="14"/>
  <c r="F1295" i="14"/>
  <c r="F1283" i="14"/>
  <c r="F1271" i="14"/>
  <c r="F1259" i="14"/>
  <c r="F1247" i="14"/>
  <c r="F1235" i="14"/>
  <c r="F1223" i="14"/>
  <c r="F1211" i="14"/>
  <c r="F1199" i="14"/>
  <c r="F1187" i="14"/>
  <c r="F1175" i="14"/>
  <c r="F1163" i="14"/>
  <c r="F1151" i="14"/>
  <c r="F1139" i="14"/>
  <c r="F2927" i="14"/>
  <c r="F2831" i="14"/>
  <c r="F2735" i="14"/>
  <c r="F2975" i="14"/>
  <c r="F2879" i="14"/>
  <c r="F2783" i="14"/>
  <c r="F2687" i="14"/>
  <c r="F1115" i="14"/>
  <c r="F1091" i="14"/>
  <c r="F1067" i="14"/>
  <c r="F1043" i="14"/>
  <c r="F1019" i="14"/>
  <c r="F995" i="14"/>
  <c r="F971" i="14"/>
  <c r="F947" i="14"/>
  <c r="F923" i="14"/>
  <c r="F899" i="14"/>
  <c r="F875" i="14"/>
  <c r="F851" i="14"/>
  <c r="F827" i="14"/>
  <c r="F803" i="14"/>
  <c r="F779" i="14"/>
  <c r="F755" i="14"/>
  <c r="F731" i="14"/>
  <c r="F707" i="14"/>
  <c r="F683" i="14"/>
  <c r="F659" i="14"/>
  <c r="F635" i="14"/>
  <c r="F611" i="14"/>
  <c r="F587" i="14"/>
  <c r="F563" i="14"/>
  <c r="F539" i="14"/>
  <c r="F515" i="14"/>
  <c r="F491" i="14"/>
  <c r="F467" i="14"/>
  <c r="F443" i="14"/>
  <c r="F419" i="14"/>
  <c r="F395" i="14"/>
  <c r="F371" i="14"/>
  <c r="F347" i="14"/>
  <c r="F323" i="14"/>
  <c r="F299" i="14"/>
  <c r="F275" i="14"/>
  <c r="F251" i="14"/>
  <c r="F227" i="14"/>
  <c r="F203" i="14"/>
  <c r="F179" i="14"/>
  <c r="F155" i="14"/>
  <c r="F131" i="14"/>
  <c r="F107" i="14"/>
  <c r="F1127" i="14"/>
  <c r="F1103" i="14"/>
  <c r="F1079" i="14"/>
  <c r="F1055" i="14"/>
  <c r="F1031" i="14"/>
  <c r="F1007" i="14"/>
  <c r="F983" i="14"/>
  <c r="F959" i="14"/>
  <c r="F935" i="14"/>
  <c r="F911" i="14"/>
  <c r="F887" i="14"/>
  <c r="F863" i="14"/>
  <c r="F839" i="14"/>
  <c r="F815" i="14"/>
  <c r="F791" i="14"/>
  <c r="F767" i="14"/>
  <c r="F743" i="14"/>
  <c r="F719" i="14"/>
  <c r="F695" i="14"/>
  <c r="F671" i="14"/>
  <c r="F647" i="14"/>
  <c r="F623" i="14"/>
  <c r="F599" i="14"/>
  <c r="F575" i="14"/>
  <c r="F551" i="14"/>
  <c r="F527" i="14"/>
  <c r="F503" i="14"/>
  <c r="F479" i="14"/>
  <c r="F455" i="14"/>
  <c r="F431" i="14"/>
  <c r="F407" i="14"/>
  <c r="F383" i="14"/>
  <c r="F359" i="14"/>
  <c r="F335" i="14"/>
  <c r="F311" i="14"/>
  <c r="F287" i="14"/>
  <c r="F263" i="14"/>
  <c r="F239" i="14"/>
  <c r="F215" i="14"/>
  <c r="F191" i="14"/>
  <c r="F167" i="14"/>
  <c r="F143" i="14"/>
  <c r="F119" i="14"/>
  <c r="F95" i="14"/>
  <c r="F71" i="14"/>
  <c r="F59" i="14"/>
  <c r="F35" i="14"/>
  <c r="F83" i="14"/>
  <c r="F47" i="14"/>
  <c r="F23" i="14"/>
  <c r="F2996" i="14"/>
  <c r="F2984" i="14"/>
  <c r="F2972" i="14"/>
  <c r="F2960" i="14"/>
  <c r="F2948" i="14"/>
  <c r="F2936" i="14"/>
  <c r="F2924" i="14"/>
  <c r="F2912" i="14"/>
  <c r="F2900" i="14"/>
  <c r="F2888" i="14"/>
  <c r="F2876" i="14"/>
  <c r="F2864" i="14"/>
  <c r="F2852" i="14"/>
  <c r="F2840" i="14"/>
  <c r="F2828" i="14"/>
  <c r="F2816" i="14"/>
  <c r="F2804" i="14"/>
  <c r="F2792" i="14"/>
  <c r="F2780" i="14"/>
  <c r="F2768" i="14"/>
  <c r="F2756" i="14"/>
  <c r="F2744" i="14"/>
  <c r="F2732" i="14"/>
  <c r="F2720" i="14"/>
  <c r="F2708" i="14"/>
  <c r="F2696" i="14"/>
  <c r="F2684" i="14"/>
  <c r="F2672" i="14"/>
  <c r="F2660" i="14"/>
  <c r="F2636" i="14"/>
  <c r="F2612" i="14"/>
  <c r="F2588" i="14"/>
  <c r="F2564" i="14"/>
  <c r="F2540" i="14"/>
  <c r="F2516" i="14"/>
  <c r="F2492" i="14"/>
  <c r="F2468" i="14"/>
  <c r="F2444" i="14"/>
  <c r="F2420" i="14"/>
  <c r="F2396" i="14"/>
  <c r="F2372" i="14"/>
  <c r="F2348" i="14"/>
  <c r="F2324" i="14"/>
  <c r="F2300" i="14"/>
  <c r="F2276" i="14"/>
  <c r="F2252" i="14"/>
  <c r="F2228" i="14"/>
  <c r="F2204" i="14"/>
  <c r="F2180" i="14"/>
  <c r="F2648" i="14"/>
  <c r="F2600" i="14"/>
  <c r="F2552" i="14"/>
  <c r="F2504" i="14"/>
  <c r="F2456" i="14"/>
  <c r="F2408" i="14"/>
  <c r="F2360" i="14"/>
  <c r="F2312" i="14"/>
  <c r="F2264" i="14"/>
  <c r="F2216" i="14"/>
  <c r="F2168" i="14"/>
  <c r="F2156" i="14"/>
  <c r="F2132" i="14"/>
  <c r="F2108" i="14"/>
  <c r="F2084" i="14"/>
  <c r="F2060" i="14"/>
  <c r="F2036" i="14"/>
  <c r="F2012" i="14"/>
  <c r="F1988" i="14"/>
  <c r="F1964" i="14"/>
  <c r="F1940" i="14"/>
  <c r="F1916" i="14"/>
  <c r="F1892" i="14"/>
  <c r="F1868" i="14"/>
  <c r="F1844" i="14"/>
  <c r="F1820" i="14"/>
  <c r="F2624" i="14"/>
  <c r="F2576" i="14"/>
  <c r="F2528" i="14"/>
  <c r="F2480" i="14"/>
  <c r="F2432" i="14"/>
  <c r="F2384" i="14"/>
  <c r="F2336" i="14"/>
  <c r="F2288" i="14"/>
  <c r="F2240" i="14"/>
  <c r="F2192" i="14"/>
  <c r="F2144" i="14"/>
  <c r="F2120" i="14"/>
  <c r="F2096" i="14"/>
  <c r="F2072" i="14"/>
  <c r="F2048" i="14"/>
  <c r="F2024" i="14"/>
  <c r="F2000" i="14"/>
  <c r="F1976" i="14"/>
  <c r="F1952" i="14"/>
  <c r="F1928" i="14"/>
  <c r="F1904" i="14"/>
  <c r="F1880" i="14"/>
  <c r="F1856" i="14"/>
  <c r="F1832" i="14"/>
  <c r="F1808" i="14"/>
  <c r="F1784" i="14"/>
  <c r="F1760" i="14"/>
  <c r="F1736" i="14"/>
  <c r="F1712" i="14"/>
  <c r="F1688" i="14"/>
  <c r="F1664" i="14"/>
  <c r="F1640" i="14"/>
  <c r="F1616" i="14"/>
  <c r="F1592" i="14"/>
  <c r="F1568" i="14"/>
  <c r="F1544" i="14"/>
  <c r="F1520" i="14"/>
  <c r="F1496" i="14"/>
  <c r="F1472" i="14"/>
  <c r="F1448" i="14"/>
  <c r="F1424" i="14"/>
  <c r="F1400" i="14"/>
  <c r="F1376" i="14"/>
  <c r="F1352" i="14"/>
  <c r="F1328" i="14"/>
  <c r="F1304" i="14"/>
  <c r="F1280" i="14"/>
  <c r="F1256" i="14"/>
  <c r="F1232" i="14"/>
  <c r="F1208" i="14"/>
  <c r="F1184" i="14"/>
  <c r="F1160" i="14"/>
  <c r="F1136" i="14"/>
  <c r="F1124" i="14"/>
  <c r="F1112" i="14"/>
  <c r="F1100" i="14"/>
  <c r="F1088" i="14"/>
  <c r="F1076" i="14"/>
  <c r="F1064" i="14"/>
  <c r="F1052" i="14"/>
  <c r="F1040" i="14"/>
  <c r="F1028" i="14"/>
  <c r="F1016" i="14"/>
  <c r="F1004" i="14"/>
  <c r="F992" i="14"/>
  <c r="F980" i="14"/>
  <c r="F968" i="14"/>
  <c r="F956" i="14"/>
  <c r="F944" i="14"/>
  <c r="F932" i="14"/>
  <c r="F920" i="14"/>
  <c r="F908" i="14"/>
  <c r="F896" i="14"/>
  <c r="F884" i="14"/>
  <c r="F872" i="14"/>
  <c r="F860" i="14"/>
  <c r="F848" i="14"/>
  <c r="F836" i="14"/>
  <c r="F824" i="14"/>
  <c r="F812" i="14"/>
  <c r="F800" i="14"/>
  <c r="F788" i="14"/>
  <c r="F776" i="14"/>
  <c r="F764" i="14"/>
  <c r="F752" i="14"/>
  <c r="F740" i="14"/>
  <c r="F728" i="14"/>
  <c r="F716" i="14"/>
  <c r="F704" i="14"/>
  <c r="F692" i="14"/>
  <c r="F680" i="14"/>
  <c r="F668" i="14"/>
  <c r="F656" i="14"/>
  <c r="F644" i="14"/>
  <c r="F632" i="14"/>
  <c r="F620" i="14"/>
  <c r="F608" i="14"/>
  <c r="F596" i="14"/>
  <c r="F584" i="14"/>
  <c r="F572" i="14"/>
  <c r="F560" i="14"/>
  <c r="F548" i="14"/>
  <c r="F536" i="14"/>
  <c r="F524" i="14"/>
  <c r="F512" i="14"/>
  <c r="F500" i="14"/>
  <c r="F488" i="14"/>
  <c r="F476" i="14"/>
  <c r="F464" i="14"/>
  <c r="F452" i="14"/>
  <c r="F440" i="14"/>
  <c r="F428" i="14"/>
  <c r="F416" i="14"/>
  <c r="F404" i="14"/>
  <c r="F392" i="14"/>
  <c r="F380" i="14"/>
  <c r="F368" i="14"/>
  <c r="F356" i="14"/>
  <c r="F344" i="14"/>
  <c r="F332" i="14"/>
  <c r="F320" i="14"/>
  <c r="F308" i="14"/>
  <c r="F296" i="14"/>
  <c r="F284" i="14"/>
  <c r="F272" i="14"/>
  <c r="F260" i="14"/>
  <c r="F248" i="14"/>
  <c r="F236" i="14"/>
  <c r="F224" i="14"/>
  <c r="F212" i="14"/>
  <c r="F200" i="14"/>
  <c r="F188" i="14"/>
  <c r="F176" i="14"/>
  <c r="F164" i="14"/>
  <c r="F152" i="14"/>
  <c r="F140" i="14"/>
  <c r="F128" i="14"/>
  <c r="F116" i="14"/>
  <c r="F104" i="14"/>
  <c r="F92" i="14"/>
  <c r="F80" i="14"/>
  <c r="F68" i="14"/>
  <c r="F56" i="14"/>
  <c r="F44" i="14"/>
  <c r="F32" i="14"/>
  <c r="F20" i="14"/>
  <c r="F1796" i="14"/>
  <c r="F1748" i="14"/>
  <c r="F1700" i="14"/>
  <c r="F1652" i="14"/>
  <c r="F1604" i="14"/>
  <c r="F1556" i="14"/>
  <c r="F1508" i="14"/>
  <c r="F1460" i="14"/>
  <c r="F1412" i="14"/>
  <c r="F1364" i="14"/>
  <c r="F1316" i="14"/>
  <c r="F1268" i="14"/>
  <c r="F1220" i="14"/>
  <c r="F1172" i="14"/>
  <c r="F1772" i="14"/>
  <c r="F1724" i="14"/>
  <c r="F1676" i="14"/>
  <c r="F1628" i="14"/>
  <c r="F1580" i="14"/>
  <c r="F1532" i="14"/>
  <c r="F1484" i="14"/>
  <c r="F1436" i="14"/>
  <c r="F1388" i="14"/>
  <c r="F1340" i="14"/>
  <c r="F1292" i="14"/>
  <c r="F1244" i="14"/>
  <c r="F1196" i="14"/>
  <c r="F1148" i="14"/>
  <c r="F9" i="14"/>
  <c r="F2985" i="14"/>
  <c r="F2961" i="14"/>
  <c r="F2937" i="14"/>
  <c r="F2913" i="14"/>
  <c r="F2889" i="14"/>
  <c r="F2865" i="14"/>
  <c r="F2841" i="14"/>
  <c r="F2817" i="14"/>
  <c r="F2793" i="14"/>
  <c r="F2769" i="14"/>
  <c r="F2745" i="14"/>
  <c r="F2721" i="14"/>
  <c r="F2697" i="14"/>
  <c r="F2673" i="14"/>
  <c r="F2661" i="14"/>
  <c r="F2649" i="14"/>
  <c r="F2637" i="14"/>
  <c r="F2625" i="14"/>
  <c r="F2613" i="14"/>
  <c r="F2601" i="14"/>
  <c r="F2589" i="14"/>
  <c r="F2577" i="14"/>
  <c r="F2565" i="14"/>
  <c r="F2553" i="14"/>
  <c r="F2541" i="14"/>
  <c r="F2529" i="14"/>
  <c r="F2517" i="14"/>
  <c r="F2505" i="14"/>
  <c r="F2493" i="14"/>
  <c r="F2481" i="14"/>
  <c r="F2469" i="14"/>
  <c r="F2457" i="14"/>
  <c r="F2445" i="14"/>
  <c r="F2433" i="14"/>
  <c r="F2421" i="14"/>
  <c r="F2409" i="14"/>
  <c r="F2397" i="14"/>
  <c r="F2385" i="14"/>
  <c r="F2373" i="14"/>
  <c r="F2361" i="14"/>
  <c r="F2349" i="14"/>
  <c r="F2337" i="14"/>
  <c r="F2325" i="14"/>
  <c r="F2313" i="14"/>
  <c r="F2301" i="14"/>
  <c r="F2289" i="14"/>
  <c r="F2277" i="14"/>
  <c r="F2265" i="14"/>
  <c r="F2253" i="14"/>
  <c r="F2241" i="14"/>
  <c r="F2229" i="14"/>
  <c r="F2217" i="14"/>
  <c r="F2205" i="14"/>
  <c r="F2193" i="14"/>
  <c r="F2181" i="14"/>
  <c r="F2169" i="14"/>
  <c r="F2997" i="14"/>
  <c r="F2949" i="14"/>
  <c r="F2901" i="14"/>
  <c r="F2853" i="14"/>
  <c r="F2805" i="14"/>
  <c r="F2757" i="14"/>
  <c r="F2709" i="14"/>
  <c r="F2157" i="14"/>
  <c r="F2145" i="14"/>
  <c r="F2133" i="14"/>
  <c r="F2121" i="14"/>
  <c r="F2109" i="14"/>
  <c r="F2097" i="14"/>
  <c r="F2085" i="14"/>
  <c r="F2073" i="14"/>
  <c r="F2061" i="14"/>
  <c r="F2049" i="14"/>
  <c r="F2037" i="14"/>
  <c r="F2025" i="14"/>
  <c r="F2013" i="14"/>
  <c r="F2001" i="14"/>
  <c r="F1989" i="14"/>
  <c r="F1977" i="14"/>
  <c r="F1965" i="14"/>
  <c r="F1953" i="14"/>
  <c r="F1941" i="14"/>
  <c r="F1929" i="14"/>
  <c r="F1917" i="14"/>
  <c r="F1905" i="14"/>
  <c r="F1893" i="14"/>
  <c r="F1881" i="14"/>
  <c r="F1869" i="14"/>
  <c r="F1857" i="14"/>
  <c r="F1845" i="14"/>
  <c r="F1833" i="14"/>
  <c r="F1821" i="14"/>
  <c r="F1809" i="14"/>
  <c r="F1797" i="14"/>
  <c r="F1785" i="14"/>
  <c r="F1773" i="14"/>
  <c r="F1761" i="14"/>
  <c r="F1749" i="14"/>
  <c r="F1737" i="14"/>
  <c r="F1725" i="14"/>
  <c r="F1713" i="14"/>
  <c r="F1701" i="14"/>
  <c r="F1689" i="14"/>
  <c r="F1677" i="14"/>
  <c r="F1665" i="14"/>
  <c r="F1653" i="14"/>
  <c r="F1641" i="14"/>
  <c r="F1629" i="14"/>
  <c r="F1617" i="14"/>
  <c r="F1605" i="14"/>
  <c r="F1593" i="14"/>
  <c r="F1581" i="14"/>
  <c r="F1569" i="14"/>
  <c r="F1557" i="14"/>
  <c r="F1545" i="14"/>
  <c r="F1533" i="14"/>
  <c r="F1521" i="14"/>
  <c r="F1509" i="14"/>
  <c r="F1497" i="14"/>
  <c r="F1485" i="14"/>
  <c r="F1473" i="14"/>
  <c r="F1461" i="14"/>
  <c r="F1449" i="14"/>
  <c r="F1437" i="14"/>
  <c r="F1425" i="14"/>
  <c r="F1413" i="14"/>
  <c r="F1401" i="14"/>
  <c r="F1389" i="14"/>
  <c r="F1377" i="14"/>
  <c r="F1365" i="14"/>
  <c r="F1353" i="14"/>
  <c r="F1341" i="14"/>
  <c r="F1329" i="14"/>
  <c r="F1317" i="14"/>
  <c r="F1305" i="14"/>
  <c r="F1293" i="14"/>
  <c r="F1281" i="14"/>
  <c r="F1269" i="14"/>
  <c r="F1257" i="14"/>
  <c r="F1245" i="14"/>
  <c r="F1233" i="14"/>
  <c r="F1221" i="14"/>
  <c r="F1209" i="14"/>
  <c r="F1197" i="14"/>
  <c r="F1185" i="14"/>
  <c r="F1173" i="14"/>
  <c r="F1161" i="14"/>
  <c r="F1149" i="14"/>
  <c r="F1137" i="14"/>
  <c r="F2925" i="14"/>
  <c r="F2829" i="14"/>
  <c r="F2733" i="14"/>
  <c r="F2973" i="14"/>
  <c r="F2877" i="14"/>
  <c r="F2781" i="14"/>
  <c r="F2685" i="14"/>
  <c r="F1113" i="14"/>
  <c r="F1089" i="14"/>
  <c r="F1065" i="14"/>
  <c r="F1041" i="14"/>
  <c r="F1017" i="14"/>
  <c r="F993" i="14"/>
  <c r="F969" i="14"/>
  <c r="F945" i="14"/>
  <c r="F921" i="14"/>
  <c r="F897" i="14"/>
  <c r="F873" i="14"/>
  <c r="F849" i="14"/>
  <c r="F825" i="14"/>
  <c r="F801" i="14"/>
  <c r="F777" i="14"/>
  <c r="F753" i="14"/>
  <c r="F729" i="14"/>
  <c r="F705" i="14"/>
  <c r="F681" i="14"/>
  <c r="F657" i="14"/>
  <c r="F633" i="14"/>
  <c r="F609" i="14"/>
  <c r="F585" i="14"/>
  <c r="F561" i="14"/>
  <c r="F537" i="14"/>
  <c r="F513" i="14"/>
  <c r="F489" i="14"/>
  <c r="F465" i="14"/>
  <c r="F441" i="14"/>
  <c r="F417" i="14"/>
  <c r="F393" i="14"/>
  <c r="F369" i="14"/>
  <c r="F345" i="14"/>
  <c r="F321" i="14"/>
  <c r="F297" i="14"/>
  <c r="F273" i="14"/>
  <c r="F249" i="14"/>
  <c r="F225" i="14"/>
  <c r="F201" i="14"/>
  <c r="F177" i="14"/>
  <c r="F153" i="14"/>
  <c r="F129" i="14"/>
  <c r="F1125" i="14"/>
  <c r="F1101" i="14"/>
  <c r="F1077" i="14"/>
  <c r="F1053" i="14"/>
  <c r="F1029" i="14"/>
  <c r="F1005" i="14"/>
  <c r="F981" i="14"/>
  <c r="F957" i="14"/>
  <c r="F933" i="14"/>
  <c r="F909" i="14"/>
  <c r="F885" i="14"/>
  <c r="F861" i="14"/>
  <c r="F837" i="14"/>
  <c r="F813" i="14"/>
  <c r="F789" i="14"/>
  <c r="F765" i="14"/>
  <c r="F741" i="14"/>
  <c r="F717" i="14"/>
  <c r="F693" i="14"/>
  <c r="F669" i="14"/>
  <c r="F645" i="14"/>
  <c r="F621" i="14"/>
  <c r="F597" i="14"/>
  <c r="F573" i="14"/>
  <c r="F549" i="14"/>
  <c r="F525" i="14"/>
  <c r="F501" i="14"/>
  <c r="F477" i="14"/>
  <c r="F453" i="14"/>
  <c r="F429" i="14"/>
  <c r="F405" i="14"/>
  <c r="F381" i="14"/>
  <c r="F357" i="14"/>
  <c r="F333" i="14"/>
  <c r="F309" i="14"/>
  <c r="F285" i="14"/>
  <c r="F261" i="14"/>
  <c r="F237" i="14"/>
  <c r="F213" i="14"/>
  <c r="F189" i="14"/>
  <c r="F165" i="14"/>
  <c r="F141" i="14"/>
  <c r="F117" i="14"/>
  <c r="F93" i="14"/>
  <c r="F69" i="14"/>
  <c r="F105" i="14"/>
  <c r="F57" i="14"/>
  <c r="F33" i="14"/>
  <c r="F81" i="14"/>
  <c r="F45" i="14"/>
  <c r="F21" i="14"/>
  <c r="I9" i="4"/>
  <c r="F3000" i="14"/>
  <c r="F2988" i="14"/>
  <c r="F2976" i="14"/>
  <c r="F2964" i="14"/>
  <c r="F2952" i="14"/>
  <c r="F2940" i="14"/>
  <c r="F2928" i="14"/>
  <c r="F2916" i="14"/>
  <c r="F2904" i="14"/>
  <c r="F2892" i="14"/>
  <c r="F2880" i="14"/>
  <c r="F2868" i="14"/>
  <c r="F2856" i="14"/>
  <c r="F2844" i="14"/>
  <c r="F2832" i="14"/>
  <c r="F2820" i="14"/>
  <c r="F2808" i="14"/>
  <c r="F2796" i="14"/>
  <c r="F2784" i="14"/>
  <c r="F2772" i="14"/>
  <c r="F2760" i="14"/>
  <c r="F2748" i="14"/>
  <c r="F2736" i="14"/>
  <c r="F2724" i="14"/>
  <c r="F2712" i="14"/>
  <c r="F2700" i="14"/>
  <c r="F2688" i="14"/>
  <c r="F2676" i="14"/>
  <c r="F3001" i="14"/>
  <c r="F2977" i="14"/>
  <c r="F2953" i="14"/>
  <c r="F2929" i="14"/>
  <c r="F2905" i="14"/>
  <c r="F2881" i="14"/>
  <c r="F2857" i="14"/>
  <c r="F2833" i="14"/>
  <c r="F2809" i="14"/>
  <c r="F2785" i="14"/>
  <c r="F2761" i="14"/>
  <c r="F2737" i="14"/>
  <c r="F2713" i="14"/>
  <c r="F2689" i="14"/>
  <c r="F2665" i="14"/>
  <c r="F2653" i="14"/>
  <c r="F2641" i="14"/>
  <c r="F2629" i="14"/>
  <c r="F2617" i="14"/>
  <c r="F2605" i="14"/>
  <c r="F2593" i="14"/>
  <c r="F2581" i="14"/>
  <c r="F2569" i="14"/>
  <c r="F2557" i="14"/>
  <c r="F2545" i="14"/>
  <c r="F2533" i="14"/>
  <c r="F2521" i="14"/>
  <c r="F2509" i="14"/>
  <c r="F2497" i="14"/>
  <c r="F2485" i="14"/>
  <c r="F2473" i="14"/>
  <c r="F2461" i="14"/>
  <c r="F2449" i="14"/>
  <c r="F2437" i="14"/>
  <c r="F2425" i="14"/>
  <c r="F2413" i="14"/>
  <c r="F2401" i="14"/>
  <c r="F2389" i="14"/>
  <c r="F2377" i="14"/>
  <c r="F2365" i="14"/>
  <c r="F2353" i="14"/>
  <c r="F2341" i="14"/>
  <c r="F2329" i="14"/>
  <c r="F2317" i="14"/>
  <c r="F2305" i="14"/>
  <c r="F2293" i="14"/>
  <c r="F2281" i="14"/>
  <c r="F2269" i="14"/>
  <c r="F2257" i="14"/>
  <c r="F2245" i="14"/>
  <c r="F2233" i="14"/>
  <c r="F2221" i="14"/>
  <c r="F2209" i="14"/>
  <c r="F2197" i="14"/>
  <c r="F2185" i="14"/>
  <c r="F2173" i="14"/>
  <c r="F2161" i="14"/>
  <c r="F2989" i="14"/>
  <c r="F2941" i="14"/>
  <c r="F2893" i="14"/>
  <c r="F2845" i="14"/>
  <c r="F2797" i="14"/>
  <c r="F2749" i="14"/>
  <c r="F2701" i="14"/>
  <c r="F2664" i="14"/>
  <c r="F2640" i="14"/>
  <c r="F2616" i="14"/>
  <c r="F2592" i="14"/>
  <c r="F2568" i="14"/>
  <c r="F2544" i="14"/>
  <c r="F2520" i="14"/>
  <c r="F2496" i="14"/>
  <c r="F2472" i="14"/>
  <c r="F2448" i="14"/>
  <c r="F2424" i="14"/>
  <c r="F2400" i="14"/>
  <c r="F2376" i="14"/>
  <c r="F2352" i="14"/>
  <c r="F2328" i="14"/>
  <c r="F2304" i="14"/>
  <c r="F2280" i="14"/>
  <c r="F2256" i="14"/>
  <c r="F2232" i="14"/>
  <c r="F2208" i="14"/>
  <c r="F2184" i="14"/>
  <c r="F2160" i="14"/>
  <c r="F2149" i="14"/>
  <c r="F2137" i="14"/>
  <c r="F2125" i="14"/>
  <c r="F2113" i="14"/>
  <c r="F2101" i="14"/>
  <c r="F2089" i="14"/>
  <c r="F2077" i="14"/>
  <c r="F2065" i="14"/>
  <c r="F2053" i="14"/>
  <c r="F2041" i="14"/>
  <c r="F2029" i="14"/>
  <c r="F2017" i="14"/>
  <c r="F2005" i="14"/>
  <c r="F1993" i="14"/>
  <c r="F1981" i="14"/>
  <c r="F1969" i="14"/>
  <c r="F1957" i="14"/>
  <c r="F1945" i="14"/>
  <c r="F1933" i="14"/>
  <c r="F1921" i="14"/>
  <c r="F1909" i="14"/>
  <c r="F1897" i="14"/>
  <c r="F1885" i="14"/>
  <c r="F1873" i="14"/>
  <c r="F1861" i="14"/>
  <c r="F1849" i="14"/>
  <c r="F1837" i="14"/>
  <c r="F1825" i="14"/>
  <c r="F1813" i="14"/>
  <c r="F1801" i="14"/>
  <c r="F1789" i="14"/>
  <c r="F1777" i="14"/>
  <c r="F1765" i="14"/>
  <c r="F1753" i="14"/>
  <c r="F1741" i="14"/>
  <c r="F1729" i="14"/>
  <c r="F1717" i="14"/>
  <c r="F1705" i="14"/>
  <c r="F1693" i="14"/>
  <c r="F1681" i="14"/>
  <c r="F1669" i="14"/>
  <c r="F1657" i="14"/>
  <c r="F1645" i="14"/>
  <c r="F1633" i="14"/>
  <c r="F1621" i="14"/>
  <c r="F1609" i="14"/>
  <c r="F1597" i="14"/>
  <c r="F1585" i="14"/>
  <c r="F1573" i="14"/>
  <c r="F1561" i="14"/>
  <c r="F1549" i="14"/>
  <c r="F1537" i="14"/>
  <c r="F1525" i="14"/>
  <c r="F1513" i="14"/>
  <c r="F1501" i="14"/>
  <c r="F1489" i="14"/>
  <c r="F1477" i="14"/>
  <c r="F1465" i="14"/>
  <c r="F1453" i="14"/>
  <c r="F1441" i="14"/>
  <c r="F1429" i="14"/>
  <c r="F1417" i="14"/>
  <c r="F1405" i="14"/>
  <c r="F1393" i="14"/>
  <c r="F1381" i="14"/>
  <c r="F1369" i="14"/>
  <c r="F1357" i="14"/>
  <c r="F1345" i="14"/>
  <c r="F1333" i="14"/>
  <c r="F1321" i="14"/>
  <c r="F1309" i="14"/>
  <c r="F1297" i="14"/>
  <c r="F1285" i="14"/>
  <c r="F1273" i="14"/>
  <c r="F1261" i="14"/>
  <c r="F1249" i="14"/>
  <c r="F1237" i="14"/>
  <c r="F1225" i="14"/>
  <c r="F1213" i="14"/>
  <c r="F1201" i="14"/>
  <c r="F1189" i="14"/>
  <c r="F1177" i="14"/>
  <c r="F1165" i="14"/>
  <c r="F1153" i="14"/>
  <c r="F1141" i="14"/>
  <c r="F2917" i="14"/>
  <c r="F2821" i="14"/>
  <c r="F2725" i="14"/>
  <c r="F2652" i="14"/>
  <c r="F2604" i="14"/>
  <c r="F2556" i="14"/>
  <c r="F2508" i="14"/>
  <c r="F2460" i="14"/>
  <c r="F2412" i="14"/>
  <c r="F2364" i="14"/>
  <c r="F2316" i="14"/>
  <c r="F2268" i="14"/>
  <c r="F2220" i="14"/>
  <c r="F2172" i="14"/>
  <c r="F2136" i="14"/>
  <c r="F2112" i="14"/>
  <c r="F2088" i="14"/>
  <c r="F2064" i="14"/>
  <c r="F2040" i="14"/>
  <c r="F2016" i="14"/>
  <c r="F1992" i="14"/>
  <c r="F1968" i="14"/>
  <c r="F1944" i="14"/>
  <c r="F1920" i="14"/>
  <c r="F1896" i="14"/>
  <c r="F1872" i="14"/>
  <c r="F1848" i="14"/>
  <c r="F1824" i="14"/>
  <c r="F2965" i="14"/>
  <c r="F2869" i="14"/>
  <c r="F2773" i="14"/>
  <c r="F2677" i="14"/>
  <c r="F2628" i="14"/>
  <c r="F2580" i="14"/>
  <c r="F2532" i="14"/>
  <c r="F2484" i="14"/>
  <c r="F2436" i="14"/>
  <c r="F2388" i="14"/>
  <c r="F2340" i="14"/>
  <c r="F2292" i="14"/>
  <c r="F2244" i="14"/>
  <c r="F2196" i="14"/>
  <c r="F2148" i="14"/>
  <c r="F2124" i="14"/>
  <c r="F2100" i="14"/>
  <c r="F2076" i="14"/>
  <c r="F2052" i="14"/>
  <c r="F2028" i="14"/>
  <c r="F2004" i="14"/>
  <c r="F1980" i="14"/>
  <c r="F1956" i="14"/>
  <c r="F1932" i="14"/>
  <c r="F1908" i="14"/>
  <c r="F1884" i="14"/>
  <c r="F1860" i="14"/>
  <c r="F1836" i="14"/>
  <c r="F1812" i="14"/>
  <c r="F1788" i="14"/>
  <c r="F1764" i="14"/>
  <c r="F1740" i="14"/>
  <c r="F1716" i="14"/>
  <c r="F1692" i="14"/>
  <c r="F1668" i="14"/>
  <c r="F1644" i="14"/>
  <c r="F1620" i="14"/>
  <c r="F1596" i="14"/>
  <c r="F1572" i="14"/>
  <c r="F1548" i="14"/>
  <c r="F1524" i="14"/>
  <c r="F1500" i="14"/>
  <c r="F1476" i="14"/>
  <c r="F1452" i="14"/>
  <c r="F1428" i="14"/>
  <c r="F1404" i="14"/>
  <c r="F1380" i="14"/>
  <c r="F1356" i="14"/>
  <c r="F1332" i="14"/>
  <c r="F1308" i="14"/>
  <c r="F1284" i="14"/>
  <c r="F1260" i="14"/>
  <c r="F1236" i="14"/>
  <c r="F1212" i="14"/>
  <c r="F1188" i="14"/>
  <c r="F1164" i="14"/>
  <c r="F1140" i="14"/>
  <c r="F1128" i="14"/>
  <c r="F1116" i="14"/>
  <c r="F1104" i="14"/>
  <c r="F1092" i="14"/>
  <c r="F1080" i="14"/>
  <c r="F1068" i="14"/>
  <c r="F1056" i="14"/>
  <c r="F1044" i="14"/>
  <c r="F1032" i="14"/>
  <c r="F1020" i="14"/>
  <c r="F1008" i="14"/>
  <c r="F996" i="14"/>
  <c r="F984" i="14"/>
  <c r="F972" i="14"/>
  <c r="F960" i="14"/>
  <c r="F948" i="14"/>
  <c r="F936" i="14"/>
  <c r="F924" i="14"/>
  <c r="F912" i="14"/>
  <c r="F900" i="14"/>
  <c r="F888" i="14"/>
  <c r="F876" i="14"/>
  <c r="F864" i="14"/>
  <c r="F852" i="14"/>
  <c r="F840" i="14"/>
  <c r="F828" i="14"/>
  <c r="F816" i="14"/>
  <c r="F804" i="14"/>
  <c r="F792" i="14"/>
  <c r="F780" i="14"/>
  <c r="F768" i="14"/>
  <c r="F756" i="14"/>
  <c r="F744" i="14"/>
  <c r="F732" i="14"/>
  <c r="F720" i="14"/>
  <c r="F708" i="14"/>
  <c r="F696" i="14"/>
  <c r="F684" i="14"/>
  <c r="F672" i="14"/>
  <c r="F660" i="14"/>
  <c r="F648" i="14"/>
  <c r="F636" i="14"/>
  <c r="F624" i="14"/>
  <c r="F612" i="14"/>
  <c r="F600" i="14"/>
  <c r="F588" i="14"/>
  <c r="F576" i="14"/>
  <c r="F564" i="14"/>
  <c r="F552" i="14"/>
  <c r="F540" i="14"/>
  <c r="F528" i="14"/>
  <c r="F516" i="14"/>
  <c r="F504" i="14"/>
  <c r="F492" i="14"/>
  <c r="F480" i="14"/>
  <c r="F468" i="14"/>
  <c r="F456" i="14"/>
  <c r="F444" i="14"/>
  <c r="F432" i="14"/>
  <c r="F420" i="14"/>
  <c r="F408" i="14"/>
  <c r="F396" i="14"/>
  <c r="F384" i="14"/>
  <c r="F372" i="14"/>
  <c r="F360" i="14"/>
  <c r="F348" i="14"/>
  <c r="F336" i="14"/>
  <c r="F324" i="14"/>
  <c r="F312" i="14"/>
  <c r="F300" i="14"/>
  <c r="F288" i="14"/>
  <c r="F276" i="14"/>
  <c r="F264" i="14"/>
  <c r="F252" i="14"/>
  <c r="F240" i="14"/>
  <c r="F228" i="14"/>
  <c r="F216" i="14"/>
  <c r="F204" i="14"/>
  <c r="F192" i="14"/>
  <c r="F180" i="14"/>
  <c r="F168" i="14"/>
  <c r="F156" i="14"/>
  <c r="F144" i="14"/>
  <c r="F132" i="14"/>
  <c r="F120" i="14"/>
  <c r="F108" i="14"/>
  <c r="F96" i="14"/>
  <c r="F84" i="14"/>
  <c r="F72" i="14"/>
  <c r="F60" i="14"/>
  <c r="F48" i="14"/>
  <c r="F36" i="14"/>
  <c r="F24" i="14"/>
  <c r="F1800" i="14"/>
  <c r="F1752" i="14"/>
  <c r="F1704" i="14"/>
  <c r="F1656" i="14"/>
  <c r="F1608" i="14"/>
  <c r="F1560" i="14"/>
  <c r="F1512" i="14"/>
  <c r="F1464" i="14"/>
  <c r="F1416" i="14"/>
  <c r="F1368" i="14"/>
  <c r="F1320" i="14"/>
  <c r="F1272" i="14"/>
  <c r="F1224" i="14"/>
  <c r="F1176" i="14"/>
  <c r="F1129" i="14"/>
  <c r="F1105" i="14"/>
  <c r="F1081" i="14"/>
  <c r="F1057" i="14"/>
  <c r="F1033" i="14"/>
  <c r="F1009" i="14"/>
  <c r="F985" i="14"/>
  <c r="F961" i="14"/>
  <c r="F937" i="14"/>
  <c r="F913" i="14"/>
  <c r="F889" i="14"/>
  <c r="F865" i="14"/>
  <c r="F841" i="14"/>
  <c r="F817" i="14"/>
  <c r="F793" i="14"/>
  <c r="F769" i="14"/>
  <c r="F745" i="14"/>
  <c r="F721" i="14"/>
  <c r="F697" i="14"/>
  <c r="F673" i="14"/>
  <c r="F649" i="14"/>
  <c r="F625" i="14"/>
  <c r="F601" i="14"/>
  <c r="F577" i="14"/>
  <c r="F553" i="14"/>
  <c r="F529" i="14"/>
  <c r="F505" i="14"/>
  <c r="F481" i="14"/>
  <c r="F457" i="14"/>
  <c r="F433" i="14"/>
  <c r="F409" i="14"/>
  <c r="F385" i="14"/>
  <c r="F361" i="14"/>
  <c r="F337" i="14"/>
  <c r="F313" i="14"/>
  <c r="F289" i="14"/>
  <c r="F265" i="14"/>
  <c r="F241" i="14"/>
  <c r="F217" i="14"/>
  <c r="F193" i="14"/>
  <c r="F169" i="14"/>
  <c r="F145" i="14"/>
  <c r="F121" i="14"/>
  <c r="F1776" i="14"/>
  <c r="F1728" i="14"/>
  <c r="F1680" i="14"/>
  <c r="F1632" i="14"/>
  <c r="F1584" i="14"/>
  <c r="F1536" i="14"/>
  <c r="F1488" i="14"/>
  <c r="F1440" i="14"/>
  <c r="F1392" i="14"/>
  <c r="F1344" i="14"/>
  <c r="F1296" i="14"/>
  <c r="F1248" i="14"/>
  <c r="F1200" i="14"/>
  <c r="F1152" i="14"/>
  <c r="F1117" i="14"/>
  <c r="F1093" i="14"/>
  <c r="F1069" i="14"/>
  <c r="F1045" i="14"/>
  <c r="F1021" i="14"/>
  <c r="F997" i="14"/>
  <c r="F973" i="14"/>
  <c r="F949" i="14"/>
  <c r="F925" i="14"/>
  <c r="F901" i="14"/>
  <c r="F877" i="14"/>
  <c r="F853" i="14"/>
  <c r="F829" i="14"/>
  <c r="F805" i="14"/>
  <c r="F781" i="14"/>
  <c r="F757" i="14"/>
  <c r="F733" i="14"/>
  <c r="F709" i="14"/>
  <c r="F685" i="14"/>
  <c r="F661" i="14"/>
  <c r="F637" i="14"/>
  <c r="F613" i="14"/>
  <c r="F589" i="14"/>
  <c r="F565" i="14"/>
  <c r="F541" i="14"/>
  <c r="F517" i="14"/>
  <c r="F493" i="14"/>
  <c r="F469" i="14"/>
  <c r="F445" i="14"/>
  <c r="F421" i="14"/>
  <c r="F397" i="14"/>
  <c r="F373" i="14"/>
  <c r="F349" i="14"/>
  <c r="F325" i="14"/>
  <c r="F301" i="14"/>
  <c r="F277" i="14"/>
  <c r="F253" i="14"/>
  <c r="F229" i="14"/>
  <c r="F205" i="14"/>
  <c r="F181" i="14"/>
  <c r="F157" i="14"/>
  <c r="F133" i="14"/>
  <c r="F109" i="14"/>
  <c r="F85" i="14"/>
  <c r="F61" i="14"/>
  <c r="F97" i="14"/>
  <c r="F49" i="14"/>
  <c r="F25" i="14"/>
  <c r="F73" i="14"/>
  <c r="F37" i="14"/>
  <c r="I14" i="4"/>
  <c r="F14" i="14"/>
  <c r="I8" i="4"/>
  <c r="F8" i="14"/>
  <c r="I15" i="4"/>
  <c r="I11" i="4"/>
  <c r="D10" i="5"/>
  <c r="E10" i="6" s="1"/>
  <c r="F10" i="6" s="1"/>
  <c r="I10" i="4"/>
  <c r="D11" i="5"/>
  <c r="I154" i="5"/>
  <c r="H154" i="5"/>
  <c r="I266" i="5"/>
  <c r="H266" i="5"/>
  <c r="I322" i="5"/>
  <c r="H322" i="5"/>
  <c r="I469" i="5"/>
  <c r="H469" i="5"/>
  <c r="I581" i="5"/>
  <c r="H581" i="5"/>
  <c r="I671" i="5"/>
  <c r="H671" i="5"/>
  <c r="I791" i="5"/>
  <c r="H791" i="5"/>
  <c r="I967" i="5"/>
  <c r="H967" i="5"/>
  <c r="I203" i="5"/>
  <c r="H203" i="5"/>
  <c r="I307" i="5"/>
  <c r="H307" i="5"/>
  <c r="I395" i="5"/>
  <c r="H395" i="5"/>
  <c r="I374" i="5"/>
  <c r="H374" i="5"/>
  <c r="I486" i="5"/>
  <c r="H486" i="5"/>
  <c r="I999" i="5"/>
  <c r="H999" i="5"/>
  <c r="I614" i="5"/>
  <c r="H614" i="5"/>
  <c r="I968" i="5"/>
  <c r="H968" i="5"/>
  <c r="H598" i="5"/>
  <c r="I598" i="5"/>
  <c r="I470" i="5"/>
  <c r="H470" i="5"/>
  <c r="I438" i="5"/>
  <c r="H438" i="5"/>
  <c r="I403" i="5"/>
  <c r="H403" i="5"/>
  <c r="I323" i="5"/>
  <c r="H323" i="5"/>
  <c r="I147" i="5"/>
  <c r="H147" i="5"/>
  <c r="H903" i="5"/>
  <c r="I903" i="5"/>
  <c r="I775" i="5"/>
  <c r="H775" i="5"/>
  <c r="I743" i="5"/>
  <c r="H743" i="5"/>
  <c r="I613" i="5"/>
  <c r="H613" i="5"/>
  <c r="I533" i="5"/>
  <c r="H533" i="5"/>
  <c r="I389" i="5"/>
  <c r="H389" i="5"/>
  <c r="I358" i="5"/>
  <c r="H358" i="5"/>
  <c r="I298" i="5"/>
  <c r="H298" i="5"/>
  <c r="I250" i="5"/>
  <c r="H250" i="5"/>
  <c r="I186" i="5"/>
  <c r="H186" i="5"/>
  <c r="I502" i="5"/>
  <c r="H502" i="5"/>
  <c r="I379" i="5"/>
  <c r="H379" i="5"/>
  <c r="I299" i="5"/>
  <c r="H299" i="5"/>
  <c r="I283" i="5"/>
  <c r="H283" i="5"/>
  <c r="I211" i="5"/>
  <c r="H211" i="5"/>
  <c r="H107" i="5"/>
  <c r="I107" i="5"/>
  <c r="I807" i="5"/>
  <c r="H807" i="5"/>
  <c r="I639" i="5"/>
  <c r="H639" i="5"/>
  <c r="I421" i="5"/>
  <c r="H421" i="5"/>
  <c r="I258" i="5"/>
  <c r="H258" i="5"/>
  <c r="I114" i="5"/>
  <c r="H114" i="5"/>
  <c r="J949" i="6"/>
  <c r="I122" i="5"/>
  <c r="H122" i="5"/>
  <c r="I89" i="5"/>
  <c r="H89" i="5"/>
  <c r="I646" i="5"/>
  <c r="H646" i="5"/>
  <c r="I357" i="5"/>
  <c r="H357" i="5"/>
  <c r="I919" i="5"/>
  <c r="H919" i="5"/>
  <c r="I695" i="5"/>
  <c r="H695" i="5"/>
  <c r="I565" i="5"/>
  <c r="H565" i="5"/>
  <c r="I330" i="5"/>
  <c r="H330" i="5"/>
  <c r="I202" i="5"/>
  <c r="H202" i="5"/>
  <c r="I146" i="5"/>
  <c r="H146" i="5"/>
  <c r="I130" i="5"/>
  <c r="H130" i="5"/>
  <c r="I936" i="5"/>
  <c r="H936" i="5"/>
  <c r="I550" i="5"/>
  <c r="H550" i="5"/>
  <c r="H1000" i="5"/>
  <c r="I1000" i="5"/>
  <c r="I271" i="5"/>
  <c r="H271" i="5"/>
  <c r="I339" i="5"/>
  <c r="H339" i="5"/>
  <c r="I259" i="5"/>
  <c r="H259" i="5"/>
  <c r="I251" i="5"/>
  <c r="H251" i="5"/>
  <c r="I235" i="5"/>
  <c r="H235" i="5"/>
  <c r="I195" i="5"/>
  <c r="H195" i="5"/>
  <c r="I115" i="5"/>
  <c r="H115" i="5"/>
  <c r="I887" i="5"/>
  <c r="H887" i="5"/>
  <c r="I855" i="5"/>
  <c r="H855" i="5"/>
  <c r="H685" i="5"/>
  <c r="I685" i="5"/>
  <c r="I501" i="5"/>
  <c r="H501" i="5"/>
  <c r="H405" i="5"/>
  <c r="I405" i="5"/>
  <c r="I314" i="5"/>
  <c r="H314" i="5"/>
  <c r="I242" i="5"/>
  <c r="H242" i="5"/>
  <c r="I226" i="5"/>
  <c r="H226" i="5"/>
  <c r="I170" i="5"/>
  <c r="H170" i="5"/>
  <c r="J51" i="6"/>
  <c r="O51" i="6" s="1"/>
  <c r="Q51" i="6" s="1"/>
  <c r="J989" i="6"/>
  <c r="J77" i="6"/>
  <c r="O77" i="6" s="1"/>
  <c r="Q77" i="6" s="1"/>
  <c r="J964" i="6"/>
  <c r="J963" i="6"/>
  <c r="J915" i="6"/>
  <c r="J787" i="6"/>
  <c r="J659" i="6"/>
  <c r="J531" i="6"/>
  <c r="J403" i="6"/>
  <c r="J275" i="6"/>
  <c r="J826" i="6"/>
  <c r="J698" i="6"/>
  <c r="J570" i="6"/>
  <c r="J442" i="6"/>
  <c r="J282" i="6"/>
  <c r="J860" i="6"/>
  <c r="J604" i="6"/>
  <c r="J210" i="6"/>
  <c r="J97" i="6"/>
  <c r="O97" i="6" s="1"/>
  <c r="Q97" i="6" s="1"/>
  <c r="J953" i="6"/>
  <c r="J695" i="6"/>
  <c r="J862" i="6"/>
  <c r="J725" i="6"/>
  <c r="J360" i="6"/>
  <c r="J1005" i="6"/>
  <c r="J973" i="6"/>
  <c r="J996" i="6"/>
  <c r="J932" i="6"/>
  <c r="J978" i="6"/>
  <c r="J851" i="6"/>
  <c r="J723" i="6"/>
  <c r="J595" i="6"/>
  <c r="J467" i="6"/>
  <c r="J339" i="6"/>
  <c r="J890" i="6"/>
  <c r="J762" i="6"/>
  <c r="J634" i="6"/>
  <c r="J506" i="6"/>
  <c r="J378" i="6"/>
  <c r="J833" i="6"/>
  <c r="J732" i="6"/>
  <c r="J476" i="6"/>
  <c r="J82" i="6"/>
  <c r="O82" i="6" s="1"/>
  <c r="Q82" i="6" s="1"/>
  <c r="J231" i="6"/>
  <c r="J950" i="6"/>
  <c r="J439" i="6"/>
  <c r="J558" i="6"/>
  <c r="J872" i="6"/>
  <c r="J24" i="6"/>
  <c r="O24" i="6" s="1"/>
  <c r="Q24" i="6" s="1"/>
  <c r="J179" i="6"/>
  <c r="J188" i="6"/>
  <c r="J205" i="6"/>
  <c r="J222" i="6"/>
  <c r="J488" i="6"/>
  <c r="J744" i="6"/>
  <c r="J341" i="6"/>
  <c r="J597" i="6"/>
  <c r="J853" i="6"/>
  <c r="J430" i="6"/>
  <c r="J670" i="6"/>
  <c r="J798" i="6"/>
  <c r="J926" i="6"/>
  <c r="J375" i="6"/>
  <c r="J503" i="6"/>
  <c r="J631" i="6"/>
  <c r="J759" i="6"/>
  <c r="J887" i="6"/>
  <c r="J935" i="6"/>
  <c r="J984" i="6"/>
  <c r="J985" i="6"/>
  <c r="J199" i="6"/>
  <c r="J65" i="6"/>
  <c r="O65" i="6" s="1"/>
  <c r="Q65" i="6" s="1"/>
  <c r="J129" i="6"/>
  <c r="J50" i="6"/>
  <c r="O50" i="6" s="1"/>
  <c r="Q50" i="6" s="1"/>
  <c r="J114" i="6"/>
  <c r="J178" i="6"/>
  <c r="J242" i="6"/>
  <c r="J444" i="6"/>
  <c r="J508" i="6"/>
  <c r="J572" i="6"/>
  <c r="J636" i="6"/>
  <c r="J700" i="6"/>
  <c r="J764" i="6"/>
  <c r="J828" i="6"/>
  <c r="J892" i="6"/>
  <c r="J801" i="6"/>
  <c r="J865" i="6"/>
  <c r="J250" i="6"/>
  <c r="J314" i="6"/>
  <c r="J362" i="6"/>
  <c r="J394" i="6"/>
  <c r="J426" i="6"/>
  <c r="J458" i="6"/>
  <c r="J490" i="6"/>
  <c r="J522" i="6"/>
  <c r="J554" i="6"/>
  <c r="J586" i="6"/>
  <c r="J618" i="6"/>
  <c r="J650" i="6"/>
  <c r="J682" i="6"/>
  <c r="J714" i="6"/>
  <c r="J746" i="6"/>
  <c r="J778" i="6"/>
  <c r="J810" i="6"/>
  <c r="J842" i="6"/>
  <c r="J874" i="6"/>
  <c r="J906" i="6"/>
  <c r="J259" i="6"/>
  <c r="J291" i="6"/>
  <c r="J323" i="6"/>
  <c r="J355" i="6"/>
  <c r="J387" i="6"/>
  <c r="J419" i="6"/>
  <c r="J451" i="6"/>
  <c r="J483" i="6"/>
  <c r="J515" i="6"/>
  <c r="J547" i="6"/>
  <c r="J579" i="6"/>
  <c r="J611" i="6"/>
  <c r="J643" i="6"/>
  <c r="J675" i="6"/>
  <c r="J707" i="6"/>
  <c r="J739" i="6"/>
  <c r="J771" i="6"/>
  <c r="J803" i="6"/>
  <c r="J835" i="6"/>
  <c r="J867" i="6"/>
  <c r="J899" i="6"/>
  <c r="J930" i="6"/>
  <c r="J962" i="6"/>
  <c r="J994" i="6"/>
  <c r="J947" i="6"/>
  <c r="J979" i="6"/>
  <c r="J997" i="6"/>
  <c r="J981" i="6"/>
  <c r="J965" i="6"/>
  <c r="J933" i="6"/>
  <c r="J980" i="6"/>
  <c r="J948" i="6"/>
  <c r="J995" i="6"/>
  <c r="J931" i="6"/>
  <c r="J946" i="6"/>
  <c r="J883" i="6"/>
  <c r="J819" i="6"/>
  <c r="J755" i="6"/>
  <c r="J691" i="6"/>
  <c r="J627" i="6"/>
  <c r="J563" i="6"/>
  <c r="J499" i="6"/>
  <c r="J435" i="6"/>
  <c r="J371" i="6"/>
  <c r="J307" i="6"/>
  <c r="J922" i="6"/>
  <c r="J858" i="6"/>
  <c r="J794" i="6"/>
  <c r="J730" i="6"/>
  <c r="J666" i="6"/>
  <c r="J602" i="6"/>
  <c r="J538" i="6"/>
  <c r="J474" i="6"/>
  <c r="J410" i="6"/>
  <c r="J346" i="6"/>
  <c r="J897" i="6"/>
  <c r="J924" i="6"/>
  <c r="J796" i="6"/>
  <c r="J668" i="6"/>
  <c r="J540" i="6"/>
  <c r="J412" i="6"/>
  <c r="J146" i="6"/>
  <c r="J161" i="6"/>
  <c r="J33" i="6"/>
  <c r="O33" i="6" s="1"/>
  <c r="Q33" i="6" s="1"/>
  <c r="J13" i="6"/>
  <c r="O13" i="6" s="1"/>
  <c r="Q13" i="6" s="1"/>
  <c r="J999" i="6"/>
  <c r="J823" i="6"/>
  <c r="J567" i="6"/>
  <c r="J311" i="6"/>
  <c r="J734" i="6"/>
  <c r="J302" i="6"/>
  <c r="J469" i="6"/>
  <c r="J616" i="6"/>
  <c r="J94" i="6"/>
  <c r="O94" i="6" s="1"/>
  <c r="Q94" i="6" s="1"/>
  <c r="J60" i="6"/>
  <c r="O60" i="6" s="1"/>
  <c r="Q60" i="6" s="1"/>
  <c r="J14" i="6"/>
  <c r="O14" i="6" s="1"/>
  <c r="Q14" i="6" s="1"/>
  <c r="J330" i="6"/>
  <c r="J298" i="6"/>
  <c r="J266" i="6"/>
  <c r="J913" i="6"/>
  <c r="J881" i="6"/>
  <c r="J849" i="6"/>
  <c r="J817" i="6"/>
  <c r="J785" i="6"/>
  <c r="J908" i="6"/>
  <c r="J876" i="6"/>
  <c r="J844" i="6"/>
  <c r="J812" i="6"/>
  <c r="J780" i="6"/>
  <c r="J748" i="6"/>
  <c r="J716" i="6"/>
  <c r="J684" i="6"/>
  <c r="J652" i="6"/>
  <c r="J620" i="6"/>
  <c r="J588" i="6"/>
  <c r="J556" i="6"/>
  <c r="J524" i="6"/>
  <c r="J492" i="6"/>
  <c r="J460" i="6"/>
  <c r="J428" i="6"/>
  <c r="J396" i="6"/>
  <c r="J226" i="6"/>
  <c r="J194" i="6"/>
  <c r="J162" i="6"/>
  <c r="J130" i="6"/>
  <c r="J98" i="6"/>
  <c r="O98" i="6" s="1"/>
  <c r="Q98" i="6" s="1"/>
  <c r="J66" i="6"/>
  <c r="O66" i="6" s="1"/>
  <c r="Q66" i="6" s="1"/>
  <c r="J177" i="6"/>
  <c r="J145" i="6"/>
  <c r="J113" i="6"/>
  <c r="J81" i="6"/>
  <c r="O81" i="6" s="1"/>
  <c r="Q81" i="6" s="1"/>
  <c r="J49" i="6"/>
  <c r="O49" i="6" s="1"/>
  <c r="Q49" i="6" s="1"/>
  <c r="J40" i="6"/>
  <c r="O40" i="6" s="1"/>
  <c r="Q40" i="6" s="1"/>
  <c r="J247" i="6"/>
  <c r="J215" i="6"/>
  <c r="J11" i="6"/>
  <c r="O11" i="6" s="1"/>
  <c r="Q11" i="6" s="1"/>
  <c r="J1001" i="6"/>
  <c r="J969" i="6"/>
  <c r="J937" i="6"/>
  <c r="J952" i="6"/>
  <c r="J967" i="6"/>
  <c r="J982" i="6"/>
  <c r="J919" i="6"/>
  <c r="J855" i="6"/>
  <c r="J791" i="6"/>
  <c r="J727" i="6"/>
  <c r="J663" i="6"/>
  <c r="J599" i="6"/>
  <c r="J535" i="6"/>
  <c r="J471" i="6"/>
  <c r="J407" i="6"/>
  <c r="J343" i="6"/>
  <c r="J279" i="6"/>
  <c r="J894" i="6"/>
  <c r="J830" i="6"/>
  <c r="J766" i="6"/>
  <c r="J702" i="6"/>
  <c r="J622" i="6"/>
  <c r="J494" i="6"/>
  <c r="J366" i="6"/>
  <c r="J917" i="6"/>
  <c r="J789" i="6"/>
  <c r="J661" i="6"/>
  <c r="J533" i="6"/>
  <c r="J405" i="6"/>
  <c r="J277" i="6"/>
  <c r="J808" i="6"/>
  <c r="J680" i="6"/>
  <c r="J552" i="6"/>
  <c r="J424" i="6"/>
  <c r="J296" i="6"/>
  <c r="J158" i="6"/>
  <c r="J30" i="6"/>
  <c r="O30" i="6" s="1"/>
  <c r="Q30" i="6" s="1"/>
  <c r="J141" i="6"/>
  <c r="J256" i="6"/>
  <c r="J124" i="6"/>
  <c r="J243" i="6"/>
  <c r="J115" i="6"/>
  <c r="J47" i="6"/>
  <c r="O47" i="6" s="1"/>
  <c r="Q47" i="6" s="1"/>
  <c r="J10" i="6"/>
  <c r="O10" i="6" s="1"/>
  <c r="Q10" i="6" s="1"/>
  <c r="J1000" i="6"/>
  <c r="J968" i="6"/>
  <c r="J936" i="6"/>
  <c r="J983" i="6"/>
  <c r="J951" i="6"/>
  <c r="J998" i="6"/>
  <c r="J966" i="6"/>
  <c r="J934" i="6"/>
  <c r="J903" i="6"/>
  <c r="J871" i="6"/>
  <c r="J839" i="6"/>
  <c r="J807" i="6"/>
  <c r="J775" i="6"/>
  <c r="J743" i="6"/>
  <c r="J711" i="6"/>
  <c r="J679" i="6"/>
  <c r="J647" i="6"/>
  <c r="J615" i="6"/>
  <c r="J583" i="6"/>
  <c r="J551" i="6"/>
  <c r="J519" i="6"/>
  <c r="J487" i="6"/>
  <c r="J455" i="6"/>
  <c r="J423" i="6"/>
  <c r="J391" i="6"/>
  <c r="J359" i="6"/>
  <c r="J327" i="6"/>
  <c r="J295" i="6"/>
  <c r="J263" i="6"/>
  <c r="J910" i="6"/>
  <c r="J878" i="6"/>
  <c r="J846" i="6"/>
  <c r="J814" i="6"/>
  <c r="J782" i="6"/>
  <c r="J750" i="6"/>
  <c r="J718" i="6"/>
  <c r="J686" i="6"/>
  <c r="J654" i="6"/>
  <c r="J590" i="6"/>
  <c r="J526" i="6"/>
  <c r="J462" i="6"/>
  <c r="J398" i="6"/>
  <c r="J334" i="6"/>
  <c r="J270" i="6"/>
  <c r="J885" i="6"/>
  <c r="J821" i="6"/>
  <c r="J757" i="6"/>
  <c r="J693" i="6"/>
  <c r="J629" i="6"/>
  <c r="J565" i="6"/>
  <c r="J501" i="6"/>
  <c r="J437" i="6"/>
  <c r="J373" i="6"/>
  <c r="J309" i="6"/>
  <c r="J904" i="6"/>
  <c r="J840" i="6"/>
  <c r="J776" i="6"/>
  <c r="J712" i="6"/>
  <c r="J648" i="6"/>
  <c r="J584" i="6"/>
  <c r="J520" i="6"/>
  <c r="J456" i="6"/>
  <c r="J392" i="6"/>
  <c r="J328" i="6"/>
  <c r="J260" i="6"/>
  <c r="J190" i="6"/>
  <c r="J126" i="6"/>
  <c r="J62" i="6"/>
  <c r="O62" i="6" s="1"/>
  <c r="Q62" i="6" s="1"/>
  <c r="J237" i="6"/>
  <c r="J173" i="6"/>
  <c r="J109" i="6"/>
  <c r="J45" i="6"/>
  <c r="O45" i="6" s="1"/>
  <c r="Q45" i="6" s="1"/>
  <c r="J220" i="6"/>
  <c r="J156" i="6"/>
  <c r="J92" i="6"/>
  <c r="O92" i="6" s="1"/>
  <c r="Q92" i="6" s="1"/>
  <c r="J28" i="6"/>
  <c r="O28" i="6" s="1"/>
  <c r="Q28" i="6" s="1"/>
  <c r="J211" i="6"/>
  <c r="J147" i="6"/>
  <c r="J83" i="6"/>
  <c r="O83" i="6" s="1"/>
  <c r="Q83" i="6" s="1"/>
  <c r="J18" i="6"/>
  <c r="O18" i="6" s="1"/>
  <c r="Q18" i="6" s="1"/>
  <c r="J957" i="6"/>
  <c r="J941" i="6"/>
  <c r="J1004" i="6"/>
  <c r="J988" i="6"/>
  <c r="J972" i="6"/>
  <c r="J956" i="6"/>
  <c r="J940" i="6"/>
  <c r="J1003" i="6"/>
  <c r="J987" i="6"/>
  <c r="J971" i="6"/>
  <c r="J955" i="6"/>
  <c r="J939" i="6"/>
  <c r="J1002" i="6"/>
  <c r="J986" i="6"/>
  <c r="J970" i="6"/>
  <c r="J954" i="6"/>
  <c r="J938" i="6"/>
  <c r="J923" i="6"/>
  <c r="J907" i="6"/>
  <c r="J891" i="6"/>
  <c r="J875" i="6"/>
  <c r="J859" i="6"/>
  <c r="J843" i="6"/>
  <c r="J827" i="6"/>
  <c r="J811" i="6"/>
  <c r="J795" i="6"/>
  <c r="J779" i="6"/>
  <c r="J763" i="6"/>
  <c r="J747" i="6"/>
  <c r="J731" i="6"/>
  <c r="J715" i="6"/>
  <c r="J699" i="6"/>
  <c r="J683" i="6"/>
  <c r="J667" i="6"/>
  <c r="J651" i="6"/>
  <c r="J635" i="6"/>
  <c r="J619" i="6"/>
  <c r="J603" i="6"/>
  <c r="J587" i="6"/>
  <c r="J571" i="6"/>
  <c r="J555" i="6"/>
  <c r="J539" i="6"/>
  <c r="J523" i="6"/>
  <c r="J507" i="6"/>
  <c r="J491" i="6"/>
  <c r="J475" i="6"/>
  <c r="J459" i="6"/>
  <c r="J443" i="6"/>
  <c r="J427" i="6"/>
  <c r="J411" i="6"/>
  <c r="J395" i="6"/>
  <c r="J379" i="6"/>
  <c r="J363" i="6"/>
  <c r="J347" i="6"/>
  <c r="J331" i="6"/>
  <c r="J315" i="6"/>
  <c r="J299" i="6"/>
  <c r="J283" i="6"/>
  <c r="J267" i="6"/>
  <c r="J251" i="6"/>
  <c r="J914" i="6"/>
  <c r="J898" i="6"/>
  <c r="J882" i="6"/>
  <c r="J866" i="6"/>
  <c r="J850" i="6"/>
  <c r="J834" i="6"/>
  <c r="J818" i="6"/>
  <c r="J802" i="6"/>
  <c r="J786" i="6"/>
  <c r="J770" i="6"/>
  <c r="J754" i="6"/>
  <c r="J738" i="6"/>
  <c r="J722" i="6"/>
  <c r="J706" i="6"/>
  <c r="J690" i="6"/>
  <c r="J674" i="6"/>
  <c r="J658" i="6"/>
  <c r="J642" i="6"/>
  <c r="J626" i="6"/>
  <c r="J610" i="6"/>
  <c r="J594" i="6"/>
  <c r="J578" i="6"/>
  <c r="J562" i="6"/>
  <c r="J546" i="6"/>
  <c r="J530" i="6"/>
  <c r="J514" i="6"/>
  <c r="J498" i="6"/>
  <c r="J482" i="6"/>
  <c r="J466" i="6"/>
  <c r="J450" i="6"/>
  <c r="J434" i="6"/>
  <c r="J418" i="6"/>
  <c r="J402" i="6"/>
  <c r="J386" i="6"/>
  <c r="J370" i="6"/>
  <c r="J354" i="6"/>
  <c r="J338" i="6"/>
  <c r="J322" i="6"/>
  <c r="J306" i="6"/>
  <c r="J290" i="6"/>
  <c r="J274" i="6"/>
  <c r="J258" i="6"/>
  <c r="J921" i="6"/>
  <c r="J905" i="6"/>
  <c r="J889" i="6"/>
  <c r="J873" i="6"/>
  <c r="J857" i="6"/>
  <c r="J841" i="6"/>
  <c r="J825" i="6"/>
  <c r="J809" i="6"/>
  <c r="J793" i="6"/>
  <c r="J777" i="6"/>
  <c r="J916" i="6"/>
  <c r="J900" i="6"/>
  <c r="J884" i="6"/>
  <c r="J868" i="6"/>
  <c r="J852" i="6"/>
  <c r="J836" i="6"/>
  <c r="J820" i="6"/>
  <c r="J804" i="6"/>
  <c r="J788" i="6"/>
  <c r="J772" i="6"/>
  <c r="J756" i="6"/>
  <c r="J740" i="6"/>
  <c r="J724" i="6"/>
  <c r="J708" i="6"/>
  <c r="J692" i="6"/>
  <c r="J676" i="6"/>
  <c r="J660" i="6"/>
  <c r="J644" i="6"/>
  <c r="J628" i="6"/>
  <c r="J612" i="6"/>
  <c r="J596" i="6"/>
  <c r="J580" i="6"/>
  <c r="J564" i="6"/>
  <c r="J548" i="6"/>
  <c r="J532" i="6"/>
  <c r="J516" i="6"/>
  <c r="J500" i="6"/>
  <c r="J484" i="6"/>
  <c r="J468" i="6"/>
  <c r="J452" i="6"/>
  <c r="J436" i="6"/>
  <c r="J420" i="6"/>
  <c r="J404" i="6"/>
  <c r="J388" i="6"/>
  <c r="J234" i="6"/>
  <c r="J218" i="6"/>
  <c r="J202" i="6"/>
  <c r="J186" i="6"/>
  <c r="J170" i="6"/>
  <c r="J154" i="6"/>
  <c r="J138" i="6"/>
  <c r="J122" i="6"/>
  <c r="J106" i="6"/>
  <c r="O106" i="6" s="1"/>
  <c r="Q106" i="6" s="1"/>
  <c r="J90" i="6"/>
  <c r="O90" i="6" s="1"/>
  <c r="Q90" i="6" s="1"/>
  <c r="J74" i="6"/>
  <c r="O74" i="6" s="1"/>
  <c r="Q74" i="6" s="1"/>
  <c r="J58" i="6"/>
  <c r="O58" i="6" s="1"/>
  <c r="Q58" i="6" s="1"/>
  <c r="J185" i="6"/>
  <c r="J169" i="6"/>
  <c r="J153" i="6"/>
  <c r="J137" i="6"/>
  <c r="J121" i="6"/>
  <c r="J105" i="6"/>
  <c r="O105" i="6" s="1"/>
  <c r="Q105" i="6" s="1"/>
  <c r="J89" i="6"/>
  <c r="O89" i="6" s="1"/>
  <c r="Q89" i="6" s="1"/>
  <c r="J73" i="6"/>
  <c r="O73" i="6" s="1"/>
  <c r="Q73" i="6" s="1"/>
  <c r="J57" i="6"/>
  <c r="O57" i="6" s="1"/>
  <c r="Q57" i="6" s="1"/>
  <c r="J41" i="6"/>
  <c r="O41" i="6" s="1"/>
  <c r="Q41" i="6" s="1"/>
  <c r="J25" i="6"/>
  <c r="O25" i="6" s="1"/>
  <c r="Q25" i="6" s="1"/>
  <c r="J32" i="6"/>
  <c r="O32" i="6" s="1"/>
  <c r="Q32" i="6" s="1"/>
  <c r="J8" i="6"/>
  <c r="O8" i="6" s="1"/>
  <c r="Q8" i="6" s="1"/>
  <c r="J239" i="6"/>
  <c r="J223" i="6"/>
  <c r="J207" i="6"/>
  <c r="J191" i="6"/>
  <c r="J16" i="6"/>
  <c r="O16" i="6" s="1"/>
  <c r="Q16" i="6" s="1"/>
  <c r="J15" i="6"/>
  <c r="O15" i="6" s="1"/>
  <c r="Q15" i="6" s="1"/>
  <c r="J993" i="6"/>
  <c r="J977" i="6"/>
  <c r="J961" i="6"/>
  <c r="J945" i="6"/>
  <c r="J929" i="6"/>
  <c r="J992" i="6"/>
  <c r="J976" i="6"/>
  <c r="J960" i="6"/>
  <c r="J944" i="6"/>
  <c r="J1007" i="6"/>
  <c r="J991" i="6"/>
  <c r="J975" i="6"/>
  <c r="J959" i="6"/>
  <c r="J943" i="6"/>
  <c r="J1006" i="6"/>
  <c r="J990" i="6"/>
  <c r="J974" i="6"/>
  <c r="J958" i="6"/>
  <c r="J942" i="6"/>
  <c r="J927" i="6"/>
  <c r="J911" i="6"/>
  <c r="J895" i="6"/>
  <c r="J879" i="6"/>
  <c r="J863" i="6"/>
  <c r="J847" i="6"/>
  <c r="J831" i="6"/>
  <c r="J815" i="6"/>
  <c r="J799" i="6"/>
  <c r="J783" i="6"/>
  <c r="J767" i="6"/>
  <c r="J751" i="6"/>
  <c r="J735" i="6"/>
  <c r="J719" i="6"/>
  <c r="J703" i="6"/>
  <c r="J687" i="6"/>
  <c r="J671" i="6"/>
  <c r="J655" i="6"/>
  <c r="J639" i="6"/>
  <c r="J623" i="6"/>
  <c r="J607" i="6"/>
  <c r="J591" i="6"/>
  <c r="J575" i="6"/>
  <c r="J559" i="6"/>
  <c r="J543" i="6"/>
  <c r="J527" i="6"/>
  <c r="J511" i="6"/>
  <c r="J495" i="6"/>
  <c r="J479" i="6"/>
  <c r="J463" i="6"/>
  <c r="J447" i="6"/>
  <c r="J431" i="6"/>
  <c r="J415" i="6"/>
  <c r="J399" i="6"/>
  <c r="J383" i="6"/>
  <c r="J367" i="6"/>
  <c r="J351" i="6"/>
  <c r="J335" i="6"/>
  <c r="J319" i="6"/>
  <c r="J303" i="6"/>
  <c r="J287" i="6"/>
  <c r="J271" i="6"/>
  <c r="J255" i="6"/>
  <c r="J918" i="6"/>
  <c r="J902" i="6"/>
  <c r="J886" i="6"/>
  <c r="J870" i="6"/>
  <c r="J854" i="6"/>
  <c r="J838" i="6"/>
  <c r="J822" i="6"/>
  <c r="J806" i="6"/>
  <c r="J790" i="6"/>
  <c r="J774" i="6"/>
  <c r="J758" i="6"/>
  <c r="J742" i="6"/>
  <c r="J726" i="6"/>
  <c r="J710" i="6"/>
  <c r="J694" i="6"/>
  <c r="J678" i="6"/>
  <c r="J662" i="6"/>
  <c r="J638" i="6"/>
  <c r="J606" i="6"/>
  <c r="J574" i="6"/>
  <c r="J542" i="6"/>
  <c r="J510" i="6"/>
  <c r="J478" i="6"/>
  <c r="J446" i="6"/>
  <c r="J414" i="6"/>
  <c r="J382" i="6"/>
  <c r="J350" i="6"/>
  <c r="J318" i="6"/>
  <c r="J286" i="6"/>
  <c r="J254" i="6"/>
  <c r="J901" i="6"/>
  <c r="J869" i="6"/>
  <c r="J837" i="6"/>
  <c r="J805" i="6"/>
  <c r="J773" i="6"/>
  <c r="J741" i="6"/>
  <c r="J709" i="6"/>
  <c r="J677" i="6"/>
  <c r="J645" i="6"/>
  <c r="J613" i="6"/>
  <c r="J581" i="6"/>
  <c r="J549" i="6"/>
  <c r="J517" i="6"/>
  <c r="J485" i="6"/>
  <c r="J453" i="6"/>
  <c r="J421" i="6"/>
  <c r="J389" i="6"/>
  <c r="J357" i="6"/>
  <c r="J325" i="6"/>
  <c r="J293" i="6"/>
  <c r="J920" i="6"/>
  <c r="J888" i="6"/>
  <c r="J856" i="6"/>
  <c r="J824" i="6"/>
  <c r="J792" i="6"/>
  <c r="J760" i="6"/>
  <c r="J728" i="6"/>
  <c r="J696" i="6"/>
  <c r="J664" i="6"/>
  <c r="J632" i="6"/>
  <c r="J600" i="6"/>
  <c r="J568" i="6"/>
  <c r="J536" i="6"/>
  <c r="J504" i="6"/>
  <c r="J472" i="6"/>
  <c r="J440" i="6"/>
  <c r="J408" i="6"/>
  <c r="J376" i="6"/>
  <c r="J344" i="6"/>
  <c r="J312" i="6"/>
  <c r="J280" i="6"/>
  <c r="J238" i="6"/>
  <c r="J206" i="6"/>
  <c r="J174" i="6"/>
  <c r="J142" i="6"/>
  <c r="J110" i="6"/>
  <c r="J78" i="6"/>
  <c r="O78" i="6" s="1"/>
  <c r="Q78" i="6" s="1"/>
  <c r="J46" i="6"/>
  <c r="O46" i="6" s="1"/>
  <c r="Q46" i="6" s="1"/>
  <c r="J257" i="6"/>
  <c r="J221" i="6"/>
  <c r="J189" i="6"/>
  <c r="J157" i="6"/>
  <c r="J125" i="6"/>
  <c r="J93" i="6"/>
  <c r="O93" i="6" s="1"/>
  <c r="Q93" i="6" s="1"/>
  <c r="J61" i="6"/>
  <c r="O61" i="6" s="1"/>
  <c r="Q61" i="6" s="1"/>
  <c r="J29" i="6"/>
  <c r="O29" i="6" s="1"/>
  <c r="Q29" i="6" s="1"/>
  <c r="J236" i="6"/>
  <c r="J204" i="6"/>
  <c r="J172" i="6"/>
  <c r="J140" i="6"/>
  <c r="J108" i="6"/>
  <c r="O108" i="6" s="1"/>
  <c r="Q108" i="6" s="1"/>
  <c r="J76" i="6"/>
  <c r="O76" i="6" s="1"/>
  <c r="Q76" i="6" s="1"/>
  <c r="J44" i="6"/>
  <c r="O44" i="6" s="1"/>
  <c r="Q44" i="6" s="1"/>
  <c r="J269" i="6"/>
  <c r="J227" i="6"/>
  <c r="J195" i="6"/>
  <c r="J163" i="6"/>
  <c r="J131" i="6"/>
  <c r="J99" i="6"/>
  <c r="O99" i="6" s="1"/>
  <c r="Q99" i="6" s="1"/>
  <c r="J67" i="6"/>
  <c r="O67" i="6" s="1"/>
  <c r="Q67" i="6" s="1"/>
  <c r="J35" i="6"/>
  <c r="O35" i="6" s="1"/>
  <c r="Q35" i="6" s="1"/>
  <c r="J278" i="6"/>
  <c r="J294" i="6"/>
  <c r="J310" i="6"/>
  <c r="J326" i="6"/>
  <c r="J342" i="6"/>
  <c r="J358" i="6"/>
  <c r="J374" i="6"/>
  <c r="J390" i="6"/>
  <c r="J406" i="6"/>
  <c r="J422" i="6"/>
  <c r="J438" i="6"/>
  <c r="J454" i="6"/>
  <c r="J470" i="6"/>
  <c r="J486" i="6"/>
  <c r="J502" i="6"/>
  <c r="J518" i="6"/>
  <c r="J534" i="6"/>
  <c r="J550" i="6"/>
  <c r="J566" i="6"/>
  <c r="J582" i="6"/>
  <c r="J598" i="6"/>
  <c r="J614" i="6"/>
  <c r="J630" i="6"/>
  <c r="J646" i="6"/>
  <c r="J123" i="6"/>
  <c r="J17" i="6"/>
  <c r="O17" i="6" s="1"/>
  <c r="Q17" i="6" s="1"/>
  <c r="J262" i="6"/>
  <c r="J925" i="6"/>
  <c r="J909" i="6"/>
  <c r="J893" i="6"/>
  <c r="J877" i="6"/>
  <c r="J861" i="6"/>
  <c r="J845" i="6"/>
  <c r="J829" i="6"/>
  <c r="J813" i="6"/>
  <c r="J797" i="6"/>
  <c r="J781" i="6"/>
  <c r="J765" i="6"/>
  <c r="J749" i="6"/>
  <c r="J733" i="6"/>
  <c r="J717" i="6"/>
  <c r="J701" i="6"/>
  <c r="J685" i="6"/>
  <c r="J669" i="6"/>
  <c r="J653" i="6"/>
  <c r="J637" i="6"/>
  <c r="J621" i="6"/>
  <c r="J605" i="6"/>
  <c r="J589" i="6"/>
  <c r="J573" i="6"/>
  <c r="J557" i="6"/>
  <c r="J541" i="6"/>
  <c r="J525" i="6"/>
  <c r="J509" i="6"/>
  <c r="J493" i="6"/>
  <c r="J477" i="6"/>
  <c r="J461" i="6"/>
  <c r="J445" i="6"/>
  <c r="J429" i="6"/>
  <c r="J413" i="6"/>
  <c r="J397" i="6"/>
  <c r="J381" i="6"/>
  <c r="J365" i="6"/>
  <c r="J349" i="6"/>
  <c r="J333" i="6"/>
  <c r="J317" i="6"/>
  <c r="J301" i="6"/>
  <c r="J285" i="6"/>
  <c r="J928" i="6"/>
  <c r="J912" i="6"/>
  <c r="J896" i="6"/>
  <c r="J880" i="6"/>
  <c r="J864" i="6"/>
  <c r="J848" i="6"/>
  <c r="J832" i="6"/>
  <c r="J816" i="6"/>
  <c r="J800" i="6"/>
  <c r="J784" i="6"/>
  <c r="J768" i="6"/>
  <c r="J752" i="6"/>
  <c r="J736" i="6"/>
  <c r="J720" i="6"/>
  <c r="J704" i="6"/>
  <c r="J688" i="6"/>
  <c r="J672" i="6"/>
  <c r="J656" i="6"/>
  <c r="J640" i="6"/>
  <c r="J624" i="6"/>
  <c r="J608" i="6"/>
  <c r="J592" i="6"/>
  <c r="J576" i="6"/>
  <c r="J560" i="6"/>
  <c r="J544" i="6"/>
  <c r="J528" i="6"/>
  <c r="J512" i="6"/>
  <c r="J496" i="6"/>
  <c r="J480" i="6"/>
  <c r="J464" i="6"/>
  <c r="J448" i="6"/>
  <c r="J432" i="6"/>
  <c r="J416" i="6"/>
  <c r="J400" i="6"/>
  <c r="J384" i="6"/>
  <c r="J368" i="6"/>
  <c r="J352" i="6"/>
  <c r="J336" i="6"/>
  <c r="J320" i="6"/>
  <c r="J304" i="6"/>
  <c r="J288" i="6"/>
  <c r="J272" i="6"/>
  <c r="J246" i="6"/>
  <c r="J230" i="6"/>
  <c r="J214" i="6"/>
  <c r="J198" i="6"/>
  <c r="J182" i="6"/>
  <c r="J166" i="6"/>
  <c r="J150" i="6"/>
  <c r="J134" i="6"/>
  <c r="J118" i="6"/>
  <c r="J102" i="6"/>
  <c r="O102" i="6" s="1"/>
  <c r="Q102" i="6" s="1"/>
  <c r="J86" i="6"/>
  <c r="O86" i="6" s="1"/>
  <c r="Q86" i="6" s="1"/>
  <c r="J70" i="6"/>
  <c r="O70" i="6" s="1"/>
  <c r="Q70" i="6" s="1"/>
  <c r="J54" i="6"/>
  <c r="O54" i="6" s="1"/>
  <c r="Q54" i="6" s="1"/>
  <c r="J38" i="6"/>
  <c r="O38" i="6" s="1"/>
  <c r="Q38" i="6" s="1"/>
  <c r="J22" i="6"/>
  <c r="O22" i="6" s="1"/>
  <c r="Q22" i="6" s="1"/>
  <c r="J245" i="6"/>
  <c r="J229" i="6"/>
  <c r="J213" i="6"/>
  <c r="J197" i="6"/>
  <c r="J181" i="6"/>
  <c r="J165" i="6"/>
  <c r="J149" i="6"/>
  <c r="J133" i="6"/>
  <c r="J117" i="6"/>
  <c r="J101" i="6"/>
  <c r="O101" i="6" s="1"/>
  <c r="Q101" i="6" s="1"/>
  <c r="J85" i="6"/>
  <c r="O85" i="6" s="1"/>
  <c r="Q85" i="6" s="1"/>
  <c r="J69" i="6"/>
  <c r="O69" i="6" s="1"/>
  <c r="Q69" i="6" s="1"/>
  <c r="J53" i="6"/>
  <c r="O53" i="6" s="1"/>
  <c r="Q53" i="6" s="1"/>
  <c r="J37" i="6"/>
  <c r="O37" i="6" s="1"/>
  <c r="Q37" i="6" s="1"/>
  <c r="J21" i="6"/>
  <c r="O21" i="6" s="1"/>
  <c r="Q21" i="6" s="1"/>
  <c r="J244" i="6"/>
  <c r="J228" i="6"/>
  <c r="J212" i="6"/>
  <c r="J196" i="6"/>
  <c r="J180" i="6"/>
  <c r="J164" i="6"/>
  <c r="J148" i="6"/>
  <c r="J132" i="6"/>
  <c r="J116" i="6"/>
  <c r="J100" i="6"/>
  <c r="O100" i="6" s="1"/>
  <c r="Q100" i="6" s="1"/>
  <c r="J84" i="6"/>
  <c r="O84" i="6" s="1"/>
  <c r="Q84" i="6" s="1"/>
  <c r="J68" i="6"/>
  <c r="O68" i="6" s="1"/>
  <c r="Q68" i="6" s="1"/>
  <c r="J52" i="6"/>
  <c r="O52" i="6" s="1"/>
  <c r="Q52" i="6" s="1"/>
  <c r="J36" i="6"/>
  <c r="O36" i="6" s="1"/>
  <c r="Q36" i="6" s="1"/>
  <c r="J20" i="6"/>
  <c r="O20" i="6" s="1"/>
  <c r="Q20" i="6" s="1"/>
  <c r="J253" i="6"/>
  <c r="J235" i="6"/>
  <c r="J219" i="6"/>
  <c r="J203" i="6"/>
  <c r="J187" i="6"/>
  <c r="J171" i="6"/>
  <c r="J155" i="6"/>
  <c r="J139" i="6"/>
  <c r="J107" i="6"/>
  <c r="O107" i="6" s="1"/>
  <c r="Q107" i="6" s="1"/>
  <c r="J91" i="6"/>
  <c r="O91" i="6" s="1"/>
  <c r="Q91" i="6" s="1"/>
  <c r="J75" i="6"/>
  <c r="O75" i="6" s="1"/>
  <c r="Q75" i="6" s="1"/>
  <c r="J59" i="6"/>
  <c r="O59" i="6" s="1"/>
  <c r="Q59" i="6" s="1"/>
  <c r="J43" i="6"/>
  <c r="O43" i="6" s="1"/>
  <c r="Q43" i="6" s="1"/>
  <c r="J27" i="6"/>
  <c r="O27" i="6" s="1"/>
  <c r="Q27" i="6" s="1"/>
  <c r="J9" i="6"/>
  <c r="O9" i="6" s="1"/>
  <c r="Q9" i="6" s="1"/>
  <c r="H40" i="5"/>
  <c r="J761" i="6"/>
  <c r="J745" i="6"/>
  <c r="J64" i="6"/>
  <c r="O64" i="6" s="1"/>
  <c r="Q64" i="6" s="1"/>
  <c r="J513" i="6"/>
  <c r="J497" i="6"/>
  <c r="J481" i="6"/>
  <c r="J465" i="6"/>
  <c r="J449" i="6"/>
  <c r="J433" i="6"/>
  <c r="J417" i="6"/>
  <c r="J401" i="6"/>
  <c r="J385" i="6"/>
  <c r="J369" i="6"/>
  <c r="J353" i="6"/>
  <c r="J337" i="6"/>
  <c r="J321" i="6"/>
  <c r="J305" i="6"/>
  <c r="J289" i="6"/>
  <c r="J273" i="6"/>
  <c r="J261" i="6"/>
  <c r="J249" i="6"/>
  <c r="J233" i="6"/>
  <c r="J217" i="6"/>
  <c r="J201" i="6"/>
  <c r="J34" i="6"/>
  <c r="O34" i="6" s="1"/>
  <c r="Q34" i="6" s="1"/>
  <c r="J63" i="6"/>
  <c r="O63" i="6" s="1"/>
  <c r="Q63" i="6" s="1"/>
  <c r="J31" i="6"/>
  <c r="O31" i="6" s="1"/>
  <c r="Q31" i="6" s="1"/>
  <c r="J721" i="6"/>
  <c r="J705" i="6"/>
  <c r="J689" i="6"/>
  <c r="J673" i="6"/>
  <c r="J657" i="6"/>
  <c r="J641" i="6"/>
  <c r="J625" i="6"/>
  <c r="J609" i="6"/>
  <c r="J593" i="6"/>
  <c r="J577" i="6"/>
  <c r="J561" i="6"/>
  <c r="J545" i="6"/>
  <c r="J529" i="6"/>
  <c r="J372" i="6"/>
  <c r="J356" i="6"/>
  <c r="J340" i="6"/>
  <c r="J324" i="6"/>
  <c r="J308" i="6"/>
  <c r="J292" i="6"/>
  <c r="J276" i="6"/>
  <c r="J264" i="6"/>
  <c r="J248" i="6"/>
  <c r="J232" i="6"/>
  <c r="J216" i="6"/>
  <c r="J200" i="6"/>
  <c r="J184" i="6"/>
  <c r="J168" i="6"/>
  <c r="J152" i="6"/>
  <c r="J136" i="6"/>
  <c r="J120" i="6"/>
  <c r="J104" i="6"/>
  <c r="O104" i="6" s="1"/>
  <c r="Q104" i="6" s="1"/>
  <c r="J88" i="6"/>
  <c r="O88" i="6" s="1"/>
  <c r="Q88" i="6" s="1"/>
  <c r="J72" i="6"/>
  <c r="O72" i="6" s="1"/>
  <c r="Q72" i="6" s="1"/>
  <c r="J48" i="6"/>
  <c r="O48" i="6" s="1"/>
  <c r="Q48" i="6" s="1"/>
  <c r="J183" i="6"/>
  <c r="J167" i="6"/>
  <c r="J151" i="6"/>
  <c r="J135" i="6"/>
  <c r="J119" i="6"/>
  <c r="J103" i="6"/>
  <c r="O103" i="6" s="1"/>
  <c r="Q103" i="6" s="1"/>
  <c r="J87" i="6"/>
  <c r="O87" i="6" s="1"/>
  <c r="Q87" i="6" s="1"/>
  <c r="J71" i="6"/>
  <c r="O71" i="6" s="1"/>
  <c r="Q71" i="6" s="1"/>
  <c r="J39" i="6"/>
  <c r="O39" i="6" s="1"/>
  <c r="Q39" i="6" s="1"/>
  <c r="J12" i="6"/>
  <c r="O12" i="6" s="1"/>
  <c r="Q12" i="6" s="1"/>
  <c r="J23" i="6"/>
  <c r="O23" i="6" s="1"/>
  <c r="Q23" i="6" s="1"/>
  <c r="J769" i="6"/>
  <c r="J753" i="6"/>
  <c r="J737" i="6"/>
  <c r="J521" i="6"/>
  <c r="J505" i="6"/>
  <c r="J489" i="6"/>
  <c r="J473" i="6"/>
  <c r="J457" i="6"/>
  <c r="J441" i="6"/>
  <c r="J425" i="6"/>
  <c r="J409" i="6"/>
  <c r="J393" i="6"/>
  <c r="J377" i="6"/>
  <c r="J361" i="6"/>
  <c r="J345" i="6"/>
  <c r="J329" i="6"/>
  <c r="J313" i="6"/>
  <c r="J297" i="6"/>
  <c r="J281" i="6"/>
  <c r="J265" i="6"/>
  <c r="J19" i="6"/>
  <c r="O19" i="6" s="1"/>
  <c r="Q19" i="6" s="1"/>
  <c r="J241" i="6"/>
  <c r="J225" i="6"/>
  <c r="J209" i="6"/>
  <c r="J193" i="6"/>
  <c r="J26" i="6"/>
  <c r="O26" i="6" s="1"/>
  <c r="Q26" i="6" s="1"/>
  <c r="J55" i="6"/>
  <c r="O55" i="6" s="1"/>
  <c r="Q55" i="6" s="1"/>
  <c r="J729" i="6"/>
  <c r="J713" i="6"/>
  <c r="J697" i="6"/>
  <c r="J681" i="6"/>
  <c r="J665" i="6"/>
  <c r="J649" i="6"/>
  <c r="J633" i="6"/>
  <c r="J617" i="6"/>
  <c r="J601" i="6"/>
  <c r="J585" i="6"/>
  <c r="J569" i="6"/>
  <c r="J553" i="6"/>
  <c r="J537" i="6"/>
  <c r="J380" i="6"/>
  <c r="J364" i="6"/>
  <c r="J348" i="6"/>
  <c r="J332" i="6"/>
  <c r="J316" i="6"/>
  <c r="J300" i="6"/>
  <c r="J284" i="6"/>
  <c r="J268" i="6"/>
  <c r="J252" i="6"/>
  <c r="J240" i="6"/>
  <c r="J224" i="6"/>
  <c r="J208" i="6"/>
  <c r="J192" i="6"/>
  <c r="J176" i="6"/>
  <c r="J160" i="6"/>
  <c r="J144" i="6"/>
  <c r="J128" i="6"/>
  <c r="J112" i="6"/>
  <c r="J96" i="6"/>
  <c r="O96" i="6" s="1"/>
  <c r="Q96" i="6" s="1"/>
  <c r="J80" i="6"/>
  <c r="O80" i="6" s="1"/>
  <c r="Q80" i="6" s="1"/>
  <c r="J56" i="6"/>
  <c r="O56" i="6" s="1"/>
  <c r="Q56" i="6" s="1"/>
  <c r="J42" i="6"/>
  <c r="O42" i="6" s="1"/>
  <c r="Q42" i="6" s="1"/>
  <c r="J175" i="6"/>
  <c r="J159" i="6"/>
  <c r="J143" i="6"/>
  <c r="J127" i="6"/>
  <c r="J111" i="6"/>
  <c r="J95" i="6"/>
  <c r="O95" i="6" s="1"/>
  <c r="Q95" i="6" s="1"/>
  <c r="J79" i="6"/>
  <c r="O79" i="6" s="1"/>
  <c r="Q79" i="6" s="1"/>
  <c r="B29" i="26"/>
  <c r="H29" i="26"/>
  <c r="H28" i="26"/>
  <c r="H26" i="26"/>
  <c r="H27" i="26"/>
  <c r="G27" i="26"/>
  <c r="F1001" i="6"/>
  <c r="F366" i="6"/>
  <c r="F994" i="6"/>
  <c r="F71" i="6"/>
  <c r="F39" i="6"/>
  <c r="I638" i="5"/>
  <c r="H638" i="5"/>
  <c r="H622" i="5"/>
  <c r="I622" i="5"/>
  <c r="H346" i="5"/>
  <c r="I346" i="5"/>
  <c r="H976" i="5"/>
  <c r="I976" i="5"/>
  <c r="I960" i="5"/>
  <c r="H960" i="5"/>
  <c r="I944" i="5"/>
  <c r="H944" i="5"/>
  <c r="H928" i="5"/>
  <c r="I928" i="5"/>
  <c r="H912" i="5"/>
  <c r="I912" i="5"/>
  <c r="I896" i="5"/>
  <c r="H896" i="5"/>
  <c r="H880" i="5"/>
  <c r="I880" i="5"/>
  <c r="H864" i="5"/>
  <c r="I864" i="5"/>
  <c r="H848" i="5"/>
  <c r="I848" i="5"/>
  <c r="I832" i="5"/>
  <c r="H832" i="5"/>
  <c r="I816" i="5"/>
  <c r="H816" i="5"/>
  <c r="H800" i="5"/>
  <c r="I800" i="5"/>
  <c r="H784" i="5"/>
  <c r="I784" i="5"/>
  <c r="I768" i="5"/>
  <c r="H768" i="5"/>
  <c r="H752" i="5"/>
  <c r="I752" i="5"/>
  <c r="H736" i="5"/>
  <c r="I736" i="5"/>
  <c r="H720" i="5"/>
  <c r="I720" i="5"/>
  <c r="I704" i="5"/>
  <c r="H704" i="5"/>
  <c r="I686" i="5"/>
  <c r="H686" i="5"/>
  <c r="F31" i="6"/>
  <c r="F23" i="6"/>
  <c r="C28" i="29"/>
  <c r="C24" i="29"/>
  <c r="C31" i="29"/>
  <c r="C27" i="29"/>
  <c r="C23" i="29"/>
  <c r="C20" i="29"/>
  <c r="E12" i="25"/>
  <c r="E13" i="25" s="1"/>
  <c r="E14" i="25" s="1"/>
  <c r="E15" i="25" s="1"/>
  <c r="E16" i="25" s="1"/>
  <c r="E17" i="25" s="1"/>
  <c r="E18" i="25" s="1"/>
  <c r="E19" i="25" s="1"/>
  <c r="E20" i="25" s="1"/>
  <c r="E21" i="25" s="1"/>
  <c r="E22" i="25" s="1"/>
  <c r="E23" i="25" s="1"/>
  <c r="E24" i="25" s="1"/>
  <c r="C24" i="25"/>
  <c r="C32" i="29" s="1"/>
  <c r="F17" i="6"/>
  <c r="F19" i="6"/>
  <c r="F35" i="6"/>
  <c r="I75" i="5"/>
  <c r="H75" i="5"/>
  <c r="F648" i="6"/>
  <c r="F640" i="6"/>
  <c r="F632" i="6"/>
  <c r="F624" i="6"/>
  <c r="F616" i="6"/>
  <c r="F608" i="6"/>
  <c r="F600" i="6"/>
  <c r="F592" i="6"/>
  <c r="F584" i="6"/>
  <c r="F576" i="6"/>
  <c r="F568" i="6"/>
  <c r="F989" i="6"/>
  <c r="F981" i="6"/>
  <c r="F973" i="6"/>
  <c r="F965" i="6"/>
  <c r="F957" i="6"/>
  <c r="F949" i="6"/>
  <c r="F941" i="6"/>
  <c r="F933" i="6"/>
  <c r="F925" i="6"/>
  <c r="F917" i="6"/>
  <c r="F909" i="6"/>
  <c r="F901" i="6"/>
  <c r="F893" i="6"/>
  <c r="F885" i="6"/>
  <c r="F877" i="6"/>
  <c r="F869" i="6"/>
  <c r="F861" i="6"/>
  <c r="F853" i="6"/>
  <c r="F845" i="6"/>
  <c r="F837" i="6"/>
  <c r="F829" i="6"/>
  <c r="F821" i="6"/>
  <c r="F813" i="6"/>
  <c r="F805" i="6"/>
  <c r="F797" i="6"/>
  <c r="F789" i="6"/>
  <c r="F781" i="6"/>
  <c r="F773" i="6"/>
  <c r="F765" i="6"/>
  <c r="F757" i="6"/>
  <c r="F749" i="6"/>
  <c r="F741" i="6"/>
  <c r="F733" i="6"/>
  <c r="F725" i="6"/>
  <c r="F717" i="6"/>
  <c r="F709" i="6"/>
  <c r="F701" i="6"/>
  <c r="F693" i="6"/>
  <c r="F677" i="6"/>
  <c r="F661" i="6"/>
  <c r="F645" i="6"/>
  <c r="F1006" i="6"/>
  <c r="F998" i="6"/>
  <c r="F688" i="6"/>
  <c r="F680" i="6"/>
  <c r="F672" i="6"/>
  <c r="F664" i="6"/>
  <c r="F656" i="6"/>
  <c r="F556" i="6"/>
  <c r="F548" i="6"/>
  <c r="F540" i="6"/>
  <c r="F532" i="6"/>
  <c r="F524" i="6"/>
  <c r="F516" i="6"/>
  <c r="F508" i="6"/>
  <c r="F500" i="6"/>
  <c r="F492" i="6"/>
  <c r="F484" i="6"/>
  <c r="F476" i="6"/>
  <c r="F468" i="6"/>
  <c r="F460" i="6"/>
  <c r="F452" i="6"/>
  <c r="F444" i="6"/>
  <c r="F436" i="6"/>
  <c r="F428" i="6"/>
  <c r="F420" i="6"/>
  <c r="F412" i="6"/>
  <c r="F404" i="6"/>
  <c r="F396" i="6"/>
  <c r="F388" i="6"/>
  <c r="F380" i="6"/>
  <c r="F372" i="6"/>
  <c r="F356" i="6"/>
  <c r="F344" i="6"/>
  <c r="F336" i="6"/>
  <c r="F328" i="6"/>
  <c r="F320" i="6"/>
  <c r="F312" i="6"/>
  <c r="F304" i="6"/>
  <c r="F296" i="6"/>
  <c r="F288" i="6"/>
  <c r="F280" i="6"/>
  <c r="F272" i="6"/>
  <c r="F264" i="6"/>
  <c r="F256" i="6"/>
  <c r="F248" i="6"/>
  <c r="F240" i="6"/>
  <c r="F232" i="6"/>
  <c r="F224" i="6"/>
  <c r="F216" i="6"/>
  <c r="F208" i="6"/>
  <c r="F200" i="6"/>
  <c r="F192" i="6"/>
  <c r="F184" i="6"/>
  <c r="F176" i="6"/>
  <c r="F168" i="6"/>
  <c r="F160" i="6"/>
  <c r="F152" i="6"/>
  <c r="F144" i="6"/>
  <c r="F136" i="6"/>
  <c r="F128" i="6"/>
  <c r="F120" i="6"/>
  <c r="F112" i="6"/>
  <c r="F104" i="6"/>
  <c r="F96" i="6"/>
  <c r="F88" i="6"/>
  <c r="F80" i="6"/>
  <c r="F72" i="6"/>
  <c r="F64" i="6"/>
  <c r="F56" i="6"/>
  <c r="F48" i="6"/>
  <c r="F40" i="6"/>
  <c r="F32" i="6"/>
  <c r="F24" i="6"/>
  <c r="H81" i="5"/>
  <c r="I81" i="5"/>
  <c r="F1004" i="6"/>
  <c r="F996" i="6"/>
  <c r="F988" i="6"/>
  <c r="F980" i="6"/>
  <c r="F972" i="6"/>
  <c r="F964" i="6"/>
  <c r="F956" i="6"/>
  <c r="F948" i="6"/>
  <c r="F940" i="6"/>
  <c r="F932" i="6"/>
  <c r="F924" i="6"/>
  <c r="F916" i="6"/>
  <c r="F908" i="6"/>
  <c r="F900" i="6"/>
  <c r="F892" i="6"/>
  <c r="F884" i="6"/>
  <c r="F876" i="6"/>
  <c r="F868" i="6"/>
  <c r="F860" i="6"/>
  <c r="F852" i="6"/>
  <c r="F844" i="6"/>
  <c r="F836" i="6"/>
  <c r="F828" i="6"/>
  <c r="F820" i="6"/>
  <c r="F812" i="6"/>
  <c r="F804" i="6"/>
  <c r="F796" i="6"/>
  <c r="F788" i="6"/>
  <c r="F780" i="6"/>
  <c r="F772" i="6"/>
  <c r="F764" i="6"/>
  <c r="F756" i="6"/>
  <c r="F748" i="6"/>
  <c r="F740" i="6"/>
  <c r="F732" i="6"/>
  <c r="F724" i="6"/>
  <c r="F716" i="6"/>
  <c r="F708" i="6"/>
  <c r="F700" i="6"/>
  <c r="F691" i="6"/>
  <c r="F689" i="6"/>
  <c r="F675" i="6"/>
  <c r="F666" i="6"/>
  <c r="F659" i="6"/>
  <c r="F650" i="6"/>
  <c r="F643" i="6"/>
  <c r="F634" i="6"/>
  <c r="F626" i="6"/>
  <c r="F618" i="6"/>
  <c r="F610" i="6"/>
  <c r="F602" i="6"/>
  <c r="F594" i="6"/>
  <c r="F586" i="6"/>
  <c r="F578" i="6"/>
  <c r="F570" i="6"/>
  <c r="F562" i="6"/>
  <c r="F554" i="6"/>
  <c r="F546" i="6"/>
  <c r="F538" i="6"/>
  <c r="F530" i="6"/>
  <c r="F522" i="6"/>
  <c r="F514" i="6"/>
  <c r="F506" i="6"/>
  <c r="F498" i="6"/>
  <c r="F490" i="6"/>
  <c r="F482" i="6"/>
  <c r="F474" i="6"/>
  <c r="F466" i="6"/>
  <c r="F458" i="6"/>
  <c r="F450" i="6"/>
  <c r="F442" i="6"/>
  <c r="F434" i="6"/>
  <c r="F426" i="6"/>
  <c r="F418" i="6"/>
  <c r="F410" i="6"/>
  <c r="F402" i="6"/>
  <c r="F394" i="6"/>
  <c r="F386" i="6"/>
  <c r="F378" i="6"/>
  <c r="F370" i="6"/>
  <c r="F368" i="6"/>
  <c r="F354" i="6"/>
  <c r="F342" i="6"/>
  <c r="F334" i="6"/>
  <c r="F326" i="6"/>
  <c r="F318" i="6"/>
  <c r="F310" i="6"/>
  <c r="F302" i="6"/>
  <c r="F294" i="6"/>
  <c r="F286" i="6"/>
  <c r="F278" i="6"/>
  <c r="F270" i="6"/>
  <c r="F262" i="6"/>
  <c r="F254" i="6"/>
  <c r="F246" i="6"/>
  <c r="F238" i="6"/>
  <c r="F230" i="6"/>
  <c r="F222" i="6"/>
  <c r="F214" i="6"/>
  <c r="F206" i="6"/>
  <c r="F198" i="6"/>
  <c r="F190" i="6"/>
  <c r="F182" i="6"/>
  <c r="F174" i="6"/>
  <c r="F166" i="6"/>
  <c r="F158" i="6"/>
  <c r="F150" i="6"/>
  <c r="F142" i="6"/>
  <c r="F134" i="6"/>
  <c r="F126" i="6"/>
  <c r="F118" i="6"/>
  <c r="F110" i="6"/>
  <c r="F16" i="6"/>
  <c r="H79" i="5"/>
  <c r="G28" i="26"/>
  <c r="B28" i="26"/>
  <c r="H1001" i="5"/>
  <c r="I1001" i="5"/>
  <c r="I366" i="5"/>
  <c r="H366" i="5"/>
  <c r="H994" i="5"/>
  <c r="I994" i="5"/>
  <c r="R23" i="7"/>
  <c r="H71" i="5"/>
  <c r="I71" i="5"/>
  <c r="H39" i="5"/>
  <c r="I39" i="5"/>
  <c r="F638" i="6"/>
  <c r="F622" i="6"/>
  <c r="F346" i="6"/>
  <c r="F976" i="6"/>
  <c r="F960" i="6"/>
  <c r="F944" i="6"/>
  <c r="F928" i="6"/>
  <c r="F912" i="6"/>
  <c r="F896" i="6"/>
  <c r="F880" i="6"/>
  <c r="F864" i="6"/>
  <c r="F848" i="6"/>
  <c r="F832" i="6"/>
  <c r="F816" i="6"/>
  <c r="F800" i="6"/>
  <c r="F784" i="6"/>
  <c r="F768" i="6"/>
  <c r="F752" i="6"/>
  <c r="F736" i="6"/>
  <c r="F720" i="6"/>
  <c r="F704" i="6"/>
  <c r="F686" i="6"/>
  <c r="I47" i="5"/>
  <c r="H47" i="5"/>
  <c r="I91" i="5"/>
  <c r="H91" i="5"/>
  <c r="I59" i="5"/>
  <c r="H59" i="5"/>
  <c r="F38" i="6"/>
  <c r="H31" i="5"/>
  <c r="I31" i="5"/>
  <c r="C30" i="29"/>
  <c r="C26" i="29"/>
  <c r="C22" i="29"/>
  <c r="C29" i="29"/>
  <c r="C25" i="29"/>
  <c r="C21" i="29"/>
  <c r="H17" i="5"/>
  <c r="I17" i="5"/>
  <c r="I38" i="5"/>
  <c r="I23" i="5"/>
  <c r="H33" i="5"/>
  <c r="I33" i="5"/>
  <c r="F79" i="6"/>
  <c r="H648" i="5"/>
  <c r="I648" i="5"/>
  <c r="I640" i="5"/>
  <c r="H640" i="5"/>
  <c r="I632" i="5"/>
  <c r="H632" i="5"/>
  <c r="H624" i="5"/>
  <c r="I624" i="5"/>
  <c r="H616" i="5"/>
  <c r="I616" i="5"/>
  <c r="I608" i="5"/>
  <c r="H608" i="5"/>
  <c r="H600" i="5"/>
  <c r="I600" i="5"/>
  <c r="H592" i="5"/>
  <c r="I592" i="5"/>
  <c r="H584" i="5"/>
  <c r="I584" i="5"/>
  <c r="H576" i="5"/>
  <c r="I576" i="5"/>
  <c r="I568" i="5"/>
  <c r="H568" i="5"/>
  <c r="I989" i="5"/>
  <c r="H989" i="5"/>
  <c r="H981" i="5"/>
  <c r="I981" i="5"/>
  <c r="H973" i="5"/>
  <c r="I973" i="5"/>
  <c r="H965" i="5"/>
  <c r="I965" i="5"/>
  <c r="I957" i="5"/>
  <c r="H957" i="5"/>
  <c r="H949" i="5"/>
  <c r="I949" i="5"/>
  <c r="H941" i="5"/>
  <c r="I941" i="5"/>
  <c r="I933" i="5"/>
  <c r="H933" i="5"/>
  <c r="I925" i="5"/>
  <c r="H925" i="5"/>
  <c r="H917" i="5"/>
  <c r="I917" i="5"/>
  <c r="H909" i="5"/>
  <c r="I909" i="5"/>
  <c r="H901" i="5"/>
  <c r="I901" i="5"/>
  <c r="I893" i="5"/>
  <c r="H893" i="5"/>
  <c r="H885" i="5"/>
  <c r="I885" i="5"/>
  <c r="I877" i="5"/>
  <c r="H877" i="5"/>
  <c r="I869" i="5"/>
  <c r="H869" i="5"/>
  <c r="I861" i="5"/>
  <c r="H861" i="5"/>
  <c r="H853" i="5"/>
  <c r="I853" i="5"/>
  <c r="I845" i="5"/>
  <c r="H845" i="5"/>
  <c r="H837" i="5"/>
  <c r="I837" i="5"/>
  <c r="H829" i="5"/>
  <c r="I829" i="5"/>
  <c r="H821" i="5"/>
  <c r="I821" i="5"/>
  <c r="H813" i="5"/>
  <c r="I813" i="5"/>
  <c r="I805" i="5"/>
  <c r="H805" i="5"/>
  <c r="H797" i="5"/>
  <c r="I797" i="5"/>
  <c r="H789" i="5"/>
  <c r="I789" i="5"/>
  <c r="I781" i="5"/>
  <c r="H781" i="5"/>
  <c r="H773" i="5"/>
  <c r="I773" i="5"/>
  <c r="I765" i="5"/>
  <c r="H765" i="5"/>
  <c r="H757" i="5"/>
  <c r="I757" i="5"/>
  <c r="I749" i="5"/>
  <c r="H749" i="5"/>
  <c r="I741" i="5"/>
  <c r="H741" i="5"/>
  <c r="H733" i="5"/>
  <c r="I733" i="5"/>
  <c r="H725" i="5"/>
  <c r="I725" i="5"/>
  <c r="H717" i="5"/>
  <c r="I717" i="5"/>
  <c r="H709" i="5"/>
  <c r="I709" i="5"/>
  <c r="H701" i="5"/>
  <c r="I701" i="5"/>
  <c r="H693" i="5"/>
  <c r="I693" i="5"/>
  <c r="I677" i="5"/>
  <c r="H677" i="5"/>
  <c r="I661" i="5"/>
  <c r="H661" i="5"/>
  <c r="I645" i="5"/>
  <c r="H645" i="5"/>
  <c r="H1006" i="5"/>
  <c r="I1006" i="5"/>
  <c r="I998" i="5"/>
  <c r="H998" i="5"/>
  <c r="H688" i="5"/>
  <c r="I688" i="5"/>
  <c r="H680" i="5"/>
  <c r="I680" i="5"/>
  <c r="H672" i="5"/>
  <c r="I672" i="5"/>
  <c r="H664" i="5"/>
  <c r="I664" i="5"/>
  <c r="I656" i="5"/>
  <c r="H656" i="5"/>
  <c r="H556" i="5"/>
  <c r="I556" i="5"/>
  <c r="H548" i="5"/>
  <c r="I548" i="5"/>
  <c r="I540" i="5"/>
  <c r="H540" i="5"/>
  <c r="H532" i="5"/>
  <c r="I532" i="5"/>
  <c r="I524" i="5"/>
  <c r="H524" i="5"/>
  <c r="H516" i="5"/>
  <c r="I516" i="5"/>
  <c r="I508" i="5"/>
  <c r="H508" i="5"/>
  <c r="I500" i="5"/>
  <c r="H500" i="5"/>
  <c r="H492" i="5"/>
  <c r="I492" i="5"/>
  <c r="H484" i="5"/>
  <c r="I484" i="5"/>
  <c r="H476" i="5"/>
  <c r="I476" i="5"/>
  <c r="H468" i="5"/>
  <c r="I468" i="5"/>
  <c r="H460" i="5"/>
  <c r="I460" i="5"/>
  <c r="H452" i="5"/>
  <c r="I452" i="5"/>
  <c r="I444" i="5"/>
  <c r="H444" i="5"/>
  <c r="I436" i="5"/>
  <c r="H436" i="5"/>
  <c r="I428" i="5"/>
  <c r="H428" i="5"/>
  <c r="H420" i="5"/>
  <c r="I420" i="5"/>
  <c r="I412" i="5"/>
  <c r="H412" i="5"/>
  <c r="H404" i="5"/>
  <c r="I404" i="5"/>
  <c r="H396" i="5"/>
  <c r="I396" i="5"/>
  <c r="H388" i="5"/>
  <c r="I388" i="5"/>
  <c r="H380" i="5"/>
  <c r="I380" i="5"/>
  <c r="I372" i="5"/>
  <c r="H372" i="5"/>
  <c r="H356" i="5"/>
  <c r="I356" i="5"/>
  <c r="H344" i="5"/>
  <c r="I344" i="5"/>
  <c r="I336" i="5"/>
  <c r="H336" i="5"/>
  <c r="H328" i="5"/>
  <c r="I328" i="5"/>
  <c r="I320" i="5"/>
  <c r="H320" i="5"/>
  <c r="H312" i="5"/>
  <c r="I312" i="5"/>
  <c r="H304" i="5"/>
  <c r="I304" i="5"/>
  <c r="I296" i="5"/>
  <c r="H296" i="5"/>
  <c r="I288" i="5"/>
  <c r="H288" i="5"/>
  <c r="H280" i="5"/>
  <c r="I280" i="5"/>
  <c r="H272" i="5"/>
  <c r="I272" i="5"/>
  <c r="H264" i="5"/>
  <c r="I264" i="5"/>
  <c r="I256" i="5"/>
  <c r="H256" i="5"/>
  <c r="H248" i="5"/>
  <c r="I248" i="5"/>
  <c r="H240" i="5"/>
  <c r="I240" i="5"/>
  <c r="I232" i="5"/>
  <c r="H232" i="5"/>
  <c r="I224" i="5"/>
  <c r="H224" i="5"/>
  <c r="H216" i="5"/>
  <c r="I216" i="5"/>
  <c r="H208" i="5"/>
  <c r="I208" i="5"/>
  <c r="H200" i="5"/>
  <c r="I200" i="5"/>
  <c r="I192" i="5"/>
  <c r="H192" i="5"/>
  <c r="H184" i="5"/>
  <c r="I184" i="5"/>
  <c r="H176" i="5"/>
  <c r="I176" i="5"/>
  <c r="I168" i="5"/>
  <c r="H168" i="5"/>
  <c r="I160" i="5"/>
  <c r="H160" i="5"/>
  <c r="H152" i="5"/>
  <c r="I152" i="5"/>
  <c r="I144" i="5"/>
  <c r="H144" i="5"/>
  <c r="H136" i="5"/>
  <c r="I136" i="5"/>
  <c r="H128" i="5"/>
  <c r="I128" i="5"/>
  <c r="H120" i="5"/>
  <c r="I120" i="5"/>
  <c r="H112" i="5"/>
  <c r="I112" i="5"/>
  <c r="I104" i="5"/>
  <c r="H104" i="5"/>
  <c r="F81" i="6"/>
  <c r="I1004" i="5"/>
  <c r="H1004" i="5"/>
  <c r="H996" i="5"/>
  <c r="I996" i="5"/>
  <c r="H988" i="5"/>
  <c r="I988" i="5"/>
  <c r="I980" i="5"/>
  <c r="H980" i="5"/>
  <c r="H972" i="5"/>
  <c r="I972" i="5"/>
  <c r="H964" i="5"/>
  <c r="I964" i="5"/>
  <c r="H956" i="5"/>
  <c r="I956" i="5"/>
  <c r="I948" i="5"/>
  <c r="H948" i="5"/>
  <c r="I940" i="5"/>
  <c r="H940" i="5"/>
  <c r="H932" i="5"/>
  <c r="I932" i="5"/>
  <c r="H924" i="5"/>
  <c r="I924" i="5"/>
  <c r="I916" i="5"/>
  <c r="H916" i="5"/>
  <c r="H908" i="5"/>
  <c r="I908" i="5"/>
  <c r="H900" i="5"/>
  <c r="I900" i="5"/>
  <c r="H892" i="5"/>
  <c r="I892" i="5"/>
  <c r="I884" i="5"/>
  <c r="H884" i="5"/>
  <c r="I876" i="5"/>
  <c r="H876" i="5"/>
  <c r="H868" i="5"/>
  <c r="I868" i="5"/>
  <c r="H860" i="5"/>
  <c r="I860" i="5"/>
  <c r="I852" i="5"/>
  <c r="H852" i="5"/>
  <c r="H844" i="5"/>
  <c r="I844" i="5"/>
  <c r="H836" i="5"/>
  <c r="I836" i="5"/>
  <c r="H828" i="5"/>
  <c r="I828" i="5"/>
  <c r="I820" i="5"/>
  <c r="H820" i="5"/>
  <c r="I812" i="5"/>
  <c r="H812" i="5"/>
  <c r="H804" i="5"/>
  <c r="I804" i="5"/>
  <c r="H796" i="5"/>
  <c r="I796" i="5"/>
  <c r="I788" i="5"/>
  <c r="H788" i="5"/>
  <c r="H780" i="5"/>
  <c r="I780" i="5"/>
  <c r="H772" i="5"/>
  <c r="I772" i="5"/>
  <c r="H764" i="5"/>
  <c r="I764" i="5"/>
  <c r="I756" i="5"/>
  <c r="H756" i="5"/>
  <c r="I748" i="5"/>
  <c r="H748" i="5"/>
  <c r="H740" i="5"/>
  <c r="I740" i="5"/>
  <c r="H732" i="5"/>
  <c r="I732" i="5"/>
  <c r="I724" i="5"/>
  <c r="H724" i="5"/>
  <c r="H716" i="5"/>
  <c r="I716" i="5"/>
  <c r="H708" i="5"/>
  <c r="I708" i="5"/>
  <c r="H700" i="5"/>
  <c r="I700" i="5"/>
  <c r="I691" i="5"/>
  <c r="H691" i="5"/>
  <c r="I689" i="5"/>
  <c r="H689" i="5"/>
  <c r="H675" i="5"/>
  <c r="I675" i="5"/>
  <c r="H666" i="5"/>
  <c r="I666" i="5"/>
  <c r="I659" i="5"/>
  <c r="H659" i="5"/>
  <c r="H650" i="5"/>
  <c r="I650" i="5"/>
  <c r="H643" i="5"/>
  <c r="I643" i="5"/>
  <c r="H634" i="5"/>
  <c r="I634" i="5"/>
  <c r="I626" i="5"/>
  <c r="H626" i="5"/>
  <c r="I618" i="5"/>
  <c r="H618" i="5"/>
  <c r="H610" i="5"/>
  <c r="I610" i="5"/>
  <c r="H602" i="5"/>
  <c r="I602" i="5"/>
  <c r="I594" i="5"/>
  <c r="H594" i="5"/>
  <c r="H586" i="5"/>
  <c r="I586" i="5"/>
  <c r="H578" i="5"/>
  <c r="I578" i="5"/>
  <c r="H570" i="5"/>
  <c r="I570" i="5"/>
  <c r="I562" i="5"/>
  <c r="H562" i="5"/>
  <c r="I554" i="5"/>
  <c r="H554" i="5"/>
  <c r="H546" i="5"/>
  <c r="I546" i="5"/>
  <c r="H538" i="5"/>
  <c r="I538" i="5"/>
  <c r="I530" i="5"/>
  <c r="H530" i="5"/>
  <c r="H522" i="5"/>
  <c r="I522" i="5"/>
  <c r="H514" i="5"/>
  <c r="I514" i="5"/>
  <c r="H506" i="5"/>
  <c r="I506" i="5"/>
  <c r="I498" i="5"/>
  <c r="H498" i="5"/>
  <c r="I490" i="5"/>
  <c r="H490" i="5"/>
  <c r="H482" i="5"/>
  <c r="I482" i="5"/>
  <c r="H474" i="5"/>
  <c r="I474" i="5"/>
  <c r="I466" i="5"/>
  <c r="H466" i="5"/>
  <c r="H458" i="5"/>
  <c r="I458" i="5"/>
  <c r="H450" i="5"/>
  <c r="I450" i="5"/>
  <c r="H442" i="5"/>
  <c r="I442" i="5"/>
  <c r="I434" i="5"/>
  <c r="H434" i="5"/>
  <c r="I426" i="5"/>
  <c r="H426" i="5"/>
  <c r="H418" i="5"/>
  <c r="I418" i="5"/>
  <c r="H410" i="5"/>
  <c r="I410" i="5"/>
  <c r="I402" i="5"/>
  <c r="H402" i="5"/>
  <c r="H394" i="5"/>
  <c r="I394" i="5"/>
  <c r="H386" i="5"/>
  <c r="I386" i="5"/>
  <c r="H378" i="5"/>
  <c r="I378" i="5"/>
  <c r="I370" i="5"/>
  <c r="H370" i="5"/>
  <c r="I368" i="5"/>
  <c r="H368" i="5"/>
  <c r="H354" i="5"/>
  <c r="I354" i="5"/>
  <c r="H342" i="5"/>
  <c r="I342" i="5"/>
  <c r="I334" i="5"/>
  <c r="H334" i="5"/>
  <c r="H326" i="5"/>
  <c r="I326" i="5"/>
  <c r="H318" i="5"/>
  <c r="I318" i="5"/>
  <c r="H310" i="5"/>
  <c r="I310" i="5"/>
  <c r="I302" i="5"/>
  <c r="H302" i="5"/>
  <c r="I294" i="5"/>
  <c r="H294" i="5"/>
  <c r="H286" i="5"/>
  <c r="I286" i="5"/>
  <c r="H278" i="5"/>
  <c r="I278" i="5"/>
  <c r="I270" i="5"/>
  <c r="H270" i="5"/>
  <c r="H262" i="5"/>
  <c r="I262" i="5"/>
  <c r="H254" i="5"/>
  <c r="I254" i="5"/>
  <c r="H246" i="5"/>
  <c r="I246" i="5"/>
  <c r="I238" i="5"/>
  <c r="H238" i="5"/>
  <c r="I230" i="5"/>
  <c r="H230" i="5"/>
  <c r="H222" i="5"/>
  <c r="I222" i="5"/>
  <c r="H214" i="5"/>
  <c r="I214" i="5"/>
  <c r="I206" i="5"/>
  <c r="H206" i="5"/>
  <c r="H198" i="5"/>
  <c r="I198" i="5"/>
  <c r="H190" i="5"/>
  <c r="I190" i="5"/>
  <c r="H182" i="5"/>
  <c r="I182" i="5"/>
  <c r="I174" i="5"/>
  <c r="H174" i="5"/>
  <c r="I166" i="5"/>
  <c r="H166" i="5"/>
  <c r="H158" i="5"/>
  <c r="I158" i="5"/>
  <c r="H150" i="5"/>
  <c r="I150" i="5"/>
  <c r="I142" i="5"/>
  <c r="H142" i="5"/>
  <c r="H134" i="5"/>
  <c r="I134" i="5"/>
  <c r="H126" i="5"/>
  <c r="I126" i="5"/>
  <c r="H118" i="5"/>
  <c r="I118" i="5"/>
  <c r="I110" i="5"/>
  <c r="H110" i="5"/>
  <c r="F102" i="6"/>
  <c r="F30" i="6"/>
  <c r="I96" i="5"/>
  <c r="H24" i="5"/>
  <c r="G11" i="5" l="1"/>
  <c r="E11" i="6"/>
  <c r="K610" i="6" s="1"/>
  <c r="K911" i="6"/>
  <c r="K539" i="6"/>
  <c r="K682" i="6"/>
  <c r="K411" i="6"/>
  <c r="K913" i="6"/>
  <c r="K181" i="6"/>
  <c r="K319" i="6"/>
  <c r="K177" i="6"/>
  <c r="K268" i="6"/>
  <c r="K274" i="6"/>
  <c r="K971" i="6"/>
  <c r="K886" i="6"/>
  <c r="K412" i="6"/>
  <c r="K986" i="6"/>
  <c r="K608" i="6"/>
  <c r="K448" i="6"/>
  <c r="K925" i="6"/>
  <c r="K861" i="6"/>
  <c r="K642" i="6"/>
  <c r="K551" i="6"/>
  <c r="K538" i="6"/>
  <c r="K474" i="6"/>
  <c r="K215" i="6"/>
  <c r="K737" i="6"/>
  <c r="K316" i="6"/>
  <c r="K60" i="6"/>
  <c r="K488" i="6"/>
  <c r="K73" i="6"/>
  <c r="K759" i="6"/>
  <c r="K648" i="6"/>
  <c r="K944" i="6"/>
  <c r="K859" i="6"/>
  <c r="K547" i="6"/>
  <c r="K315" i="6"/>
  <c r="K788" i="6"/>
  <c r="K687" i="6"/>
  <c r="K408" i="6"/>
  <c r="K211" i="6"/>
  <c r="K841" i="6"/>
  <c r="K777" i="6"/>
  <c r="K511" i="6"/>
  <c r="K383" i="6"/>
  <c r="K454" i="6"/>
  <c r="K390" i="6"/>
  <c r="K717" i="6"/>
  <c r="K629" i="6"/>
  <c r="K167" i="6"/>
  <c r="K242" i="6"/>
  <c r="K577" i="6"/>
  <c r="K513" i="6"/>
  <c r="K293" i="6"/>
  <c r="K125" i="6"/>
  <c r="K184" i="6"/>
  <c r="K120" i="6"/>
  <c r="K115" i="6"/>
  <c r="K51" i="6"/>
  <c r="K190" i="6"/>
  <c r="K126" i="6"/>
  <c r="K573" i="6"/>
  <c r="K509" i="6"/>
  <c r="K285" i="6"/>
  <c r="K109" i="6"/>
  <c r="K180" i="6"/>
  <c r="K116" i="6"/>
  <c r="K111" i="6"/>
  <c r="K47" i="6"/>
  <c r="K186" i="6"/>
  <c r="K122" i="6"/>
  <c r="K585" i="6"/>
  <c r="K521" i="6"/>
  <c r="K309" i="6"/>
  <c r="K157" i="6"/>
  <c r="K192" i="6"/>
  <c r="K128" i="6"/>
  <c r="K123" i="6"/>
  <c r="K59" i="6"/>
  <c r="K198" i="6"/>
  <c r="K134" i="6"/>
  <c r="K612" i="6"/>
  <c r="K840" i="6"/>
  <c r="K17" i="6"/>
  <c r="K249" i="6"/>
  <c r="K746" i="6"/>
  <c r="K984" i="6"/>
  <c r="K693" i="6"/>
  <c r="K949" i="6"/>
  <c r="K613" i="6"/>
  <c r="K386" i="6"/>
  <c r="K185" i="6"/>
  <c r="K680" i="6"/>
  <c r="K640" i="6"/>
  <c r="K850" i="6"/>
  <c r="K750" i="6"/>
  <c r="K867" i="6"/>
  <c r="K28" i="6"/>
  <c r="K729" i="6"/>
  <c r="K853" i="6"/>
  <c r="K432" i="6"/>
  <c r="K960" i="6"/>
  <c r="K726" i="6"/>
  <c r="K643" i="6"/>
  <c r="K856" i="6"/>
  <c r="K98" i="6"/>
  <c r="K485" i="6"/>
  <c r="K738" i="6"/>
  <c r="K997" i="6"/>
  <c r="K811" i="6"/>
  <c r="K584" i="6"/>
  <c r="K592" i="6"/>
  <c r="K707" i="6"/>
  <c r="K742" i="6"/>
  <c r="K467" i="6"/>
  <c r="K834" i="6"/>
  <c r="K747" i="6"/>
  <c r="K133" i="6"/>
  <c r="K934" i="6"/>
  <c r="K654" i="6"/>
  <c r="K524" i="6"/>
  <c r="K251" i="6"/>
  <c r="K948" i="6"/>
  <c r="K863" i="6"/>
  <c r="K778" i="6"/>
  <c r="K672" i="6"/>
  <c r="K555" i="6"/>
  <c r="K345" i="6"/>
  <c r="K392" i="6"/>
  <c r="K153" i="6"/>
  <c r="K961" i="6"/>
  <c r="K897" i="6"/>
  <c r="K833" i="6"/>
  <c r="K769" i="6"/>
  <c r="K690" i="6"/>
  <c r="K604" i="6"/>
  <c r="K495" i="6"/>
  <c r="K367" i="6"/>
  <c r="K53" i="6"/>
  <c r="K510" i="6"/>
  <c r="K446" i="6"/>
  <c r="K382" i="6"/>
  <c r="K287" i="6"/>
  <c r="K113" i="6"/>
  <c r="K709" i="6"/>
  <c r="K597" i="6"/>
  <c r="K333" i="6"/>
  <c r="K204" i="6"/>
  <c r="K135" i="6"/>
  <c r="K210" i="6"/>
  <c r="K655" i="6"/>
  <c r="K528" i="6"/>
  <c r="K265" i="6"/>
  <c r="K950" i="6"/>
  <c r="K864" i="6"/>
  <c r="K779" i="6"/>
  <c r="K675" i="6"/>
  <c r="K556" i="6"/>
  <c r="K347" i="6"/>
  <c r="K964" i="6"/>
  <c r="K879" i="6"/>
  <c r="K794" i="6"/>
  <c r="K694" i="6"/>
  <c r="K580" i="6"/>
  <c r="K395" i="6"/>
  <c r="K416" i="6"/>
  <c r="K227" i="6"/>
  <c r="K973" i="6"/>
  <c r="K909" i="6"/>
  <c r="K845" i="6"/>
  <c r="K781" i="6"/>
  <c r="K706" i="6"/>
  <c r="K620" i="6"/>
  <c r="K519" i="6"/>
  <c r="K391" i="6"/>
  <c r="K149" i="6"/>
  <c r="K522" i="6"/>
  <c r="K458" i="6"/>
  <c r="K394" i="6"/>
  <c r="K311" i="6"/>
  <c r="K161" i="6"/>
  <c r="K721" i="6"/>
  <c r="K637" i="6"/>
  <c r="K389" i="6"/>
  <c r="K252" i="6"/>
  <c r="K183" i="6"/>
  <c r="K258" i="6"/>
  <c r="K15" i="6"/>
  <c r="K436" i="6"/>
  <c r="K994" i="6"/>
  <c r="K908" i="6"/>
  <c r="K823" i="6"/>
  <c r="K734" i="6"/>
  <c r="K619" i="6"/>
  <c r="K475" i="6"/>
  <c r="K8" i="6"/>
  <c r="K923" i="6"/>
  <c r="K838" i="6"/>
  <c r="K752" i="6"/>
  <c r="K639" i="6"/>
  <c r="K504" i="6"/>
  <c r="K169" i="6"/>
  <c r="K938" i="6"/>
  <c r="K852" i="6"/>
  <c r="K767" i="6"/>
  <c r="K659" i="6"/>
  <c r="K532" i="6"/>
  <c r="K281" i="6"/>
  <c r="K376" i="6"/>
  <c r="K89" i="6"/>
  <c r="K953" i="6"/>
  <c r="K889" i="6"/>
  <c r="K825" i="6"/>
  <c r="K761" i="6"/>
  <c r="K679" i="6"/>
  <c r="K594" i="6"/>
  <c r="K479" i="6"/>
  <c r="K351" i="6"/>
  <c r="K566" i="6"/>
  <c r="K502" i="6"/>
  <c r="K438" i="6"/>
  <c r="K374" i="6"/>
  <c r="K271" i="6"/>
  <c r="K81" i="6"/>
  <c r="K697" i="6"/>
  <c r="K565" i="6"/>
  <c r="K269" i="6"/>
  <c r="K172" i="6"/>
  <c r="K103" i="6"/>
  <c r="K178" i="6"/>
  <c r="K689" i="6"/>
  <c r="K625" i="6"/>
  <c r="K561" i="6"/>
  <c r="K497" i="6"/>
  <c r="K433" i="6"/>
  <c r="K369" i="6"/>
  <c r="K261" i="6"/>
  <c r="K61" i="6"/>
  <c r="K296" i="6"/>
  <c r="K232" i="6"/>
  <c r="K168" i="6"/>
  <c r="K104" i="6"/>
  <c r="K40" i="6"/>
  <c r="K163" i="6"/>
  <c r="K99" i="6"/>
  <c r="K35" i="6"/>
  <c r="K302" i="6"/>
  <c r="K238" i="6"/>
  <c r="K174" i="6"/>
  <c r="K110" i="6"/>
  <c r="K46" i="6"/>
  <c r="K621" i="6"/>
  <c r="K557" i="6"/>
  <c r="K493" i="6"/>
  <c r="K429" i="6"/>
  <c r="K365" i="6"/>
  <c r="K253" i="6"/>
  <c r="K45" i="6"/>
  <c r="K292" i="6"/>
  <c r="K228" i="6"/>
  <c r="K164" i="6"/>
  <c r="K100" i="6"/>
  <c r="K36" i="6"/>
  <c r="K159" i="6"/>
  <c r="K95" i="6"/>
  <c r="K31" i="6"/>
  <c r="K298" i="6"/>
  <c r="K234" i="6"/>
  <c r="K170" i="6"/>
  <c r="K106" i="6"/>
  <c r="K42" i="6"/>
  <c r="K633" i="6"/>
  <c r="K569" i="6"/>
  <c r="K505" i="6"/>
  <c r="K441" i="6"/>
  <c r="K377" i="6"/>
  <c r="K277" i="6"/>
  <c r="K93" i="6"/>
  <c r="K304" i="6"/>
  <c r="K240" i="6"/>
  <c r="K176" i="6"/>
  <c r="K112" i="6"/>
  <c r="K48" i="6"/>
  <c r="K171" i="6"/>
  <c r="K107" i="6"/>
  <c r="K43" i="6"/>
  <c r="K310" i="6"/>
  <c r="K246" i="6"/>
  <c r="K182" i="6"/>
  <c r="K118" i="6"/>
  <c r="K54" i="6"/>
  <c r="K16" i="6"/>
  <c r="K57" i="6"/>
  <c r="K839" i="6"/>
  <c r="K787" i="6"/>
  <c r="K87" i="6"/>
  <c r="K698" i="6"/>
  <c r="K714" i="6"/>
  <c r="K156" i="6"/>
  <c r="K847" i="6"/>
  <c r="K894" i="6"/>
  <c r="K263" i="6"/>
  <c r="K464" i="6"/>
  <c r="K755" i="6"/>
  <c r="K370" i="6"/>
  <c r="K932" i="6"/>
  <c r="K549" i="6"/>
  <c r="K757" i="6"/>
  <c r="K632" i="6"/>
  <c r="K720" i="6"/>
  <c r="K151" i="6"/>
  <c r="K713" i="6"/>
  <c r="K450" i="6"/>
  <c r="K503" i="6"/>
  <c r="K837" i="6"/>
  <c r="K400" i="6"/>
  <c r="K783" i="6"/>
  <c r="K536" i="6"/>
  <c r="K939" i="6"/>
  <c r="K712" i="6"/>
  <c r="K892" i="6"/>
  <c r="K388" i="6"/>
  <c r="K635" i="6"/>
  <c r="K835" i="6"/>
  <c r="K766" i="6"/>
  <c r="K947" i="6"/>
  <c r="K1000" i="6"/>
  <c r="K284" i="6"/>
  <c r="K193" i="6"/>
  <c r="K530" i="6"/>
  <c r="K631" i="6"/>
  <c r="K917" i="6"/>
  <c r="K427" i="6"/>
  <c r="K890" i="6"/>
  <c r="K688" i="6"/>
  <c r="K329" i="6"/>
  <c r="K775" i="6"/>
  <c r="K946" i="6"/>
  <c r="K520" i="6"/>
  <c r="K671" i="6"/>
  <c r="K942" i="6"/>
  <c r="K979" i="6"/>
  <c r="K846" i="6"/>
  <c r="K23" i="6"/>
  <c r="K669" i="6"/>
  <c r="K418" i="6"/>
  <c r="K439" i="6"/>
  <c r="K805" i="6"/>
  <c r="K323" i="6"/>
  <c r="K736" i="6"/>
  <c r="K444" i="6"/>
  <c r="K896" i="6"/>
  <c r="K683" i="6"/>
  <c r="K871" i="6"/>
  <c r="K299" i="6"/>
  <c r="K622" i="6"/>
  <c r="K792" i="6"/>
  <c r="K952" i="6"/>
  <c r="K904" i="6"/>
  <c r="K915" i="6"/>
  <c r="K404" i="6"/>
  <c r="K983" i="6"/>
  <c r="K898" i="6"/>
  <c r="K812" i="6"/>
  <c r="K719" i="6"/>
  <c r="K606" i="6"/>
  <c r="K451" i="6"/>
  <c r="K998" i="6"/>
  <c r="K912" i="6"/>
  <c r="K827" i="6"/>
  <c r="K739" i="6"/>
  <c r="K624" i="6"/>
  <c r="K483" i="6"/>
  <c r="K41" i="6"/>
  <c r="K927" i="6"/>
  <c r="K842" i="6"/>
  <c r="K756" i="6"/>
  <c r="K644" i="6"/>
  <c r="K512" i="6"/>
  <c r="K217" i="6"/>
  <c r="K360" i="6"/>
  <c r="K25" i="6"/>
  <c r="K945" i="6"/>
  <c r="K881" i="6"/>
  <c r="K817" i="6"/>
  <c r="K753" i="6"/>
  <c r="K668" i="6"/>
  <c r="K583" i="6"/>
  <c r="K463" i="6"/>
  <c r="K321" i="6"/>
  <c r="K558" i="6"/>
  <c r="K494" i="6"/>
  <c r="K430" i="6"/>
  <c r="K366" i="6"/>
  <c r="K255" i="6"/>
  <c r="K49" i="6"/>
  <c r="K685" i="6"/>
  <c r="K533" i="6"/>
  <c r="K205" i="6"/>
  <c r="K140" i="6"/>
  <c r="K71" i="6"/>
  <c r="K146" i="6"/>
  <c r="K627" i="6"/>
  <c r="K484" i="6"/>
  <c r="K69" i="6"/>
  <c r="K928" i="6"/>
  <c r="K843" i="6"/>
  <c r="K758" i="6"/>
  <c r="K646" i="6"/>
  <c r="K515" i="6"/>
  <c r="K219" i="6"/>
  <c r="K943" i="6"/>
  <c r="K858" i="6"/>
  <c r="K772" i="6"/>
  <c r="K666" i="6"/>
  <c r="K544" i="6"/>
  <c r="K313" i="6"/>
  <c r="K384" i="6"/>
  <c r="K121" i="6"/>
  <c r="K957" i="6"/>
  <c r="K893" i="6"/>
  <c r="K829" i="6"/>
  <c r="K765" i="6"/>
  <c r="K684" i="6"/>
  <c r="K599" i="6"/>
  <c r="K487" i="6"/>
  <c r="K359" i="6"/>
  <c r="K21" i="6"/>
  <c r="K506" i="6"/>
  <c r="K442" i="6"/>
  <c r="K378" i="6"/>
  <c r="K279" i="6"/>
  <c r="K97" i="6"/>
  <c r="K701" i="6"/>
  <c r="K581" i="6"/>
  <c r="K301" i="6"/>
  <c r="K188" i="6"/>
  <c r="K119" i="6"/>
  <c r="K194" i="6"/>
  <c r="K571" i="6"/>
  <c r="K372" i="6"/>
  <c r="K972" i="6"/>
  <c r="K887" i="6"/>
  <c r="K802" i="6"/>
  <c r="K704" i="6"/>
  <c r="K591" i="6"/>
  <c r="K419" i="6"/>
  <c r="K987" i="6"/>
  <c r="K902" i="6"/>
  <c r="K816" i="6"/>
  <c r="K724" i="6"/>
  <c r="K611" i="6"/>
  <c r="K460" i="6"/>
  <c r="K1002" i="6"/>
  <c r="K916" i="6"/>
  <c r="K831" i="6"/>
  <c r="K744" i="6"/>
  <c r="K630" i="6"/>
  <c r="K491" i="6"/>
  <c r="K101" i="6"/>
  <c r="K339" i="6"/>
  <c r="K1001" i="6"/>
  <c r="K937" i="6"/>
  <c r="K873" i="6"/>
  <c r="K809" i="6"/>
  <c r="K743" i="6"/>
  <c r="K658" i="6"/>
  <c r="K572" i="6"/>
  <c r="K447" i="6"/>
  <c r="K289" i="6"/>
  <c r="K550" i="6"/>
  <c r="K486" i="6"/>
  <c r="K422" i="6"/>
  <c r="K358" i="6"/>
  <c r="K239" i="6"/>
  <c r="K749" i="6"/>
  <c r="K677" i="6"/>
  <c r="K501" i="6"/>
  <c r="K77" i="6"/>
  <c r="K108" i="6"/>
  <c r="K39" i="6"/>
  <c r="K114" i="6"/>
  <c r="K673" i="6"/>
  <c r="K609" i="6"/>
  <c r="K545" i="6"/>
  <c r="K481" i="6"/>
  <c r="K417" i="6"/>
  <c r="K353" i="6"/>
  <c r="K229" i="6"/>
  <c r="K344" i="6"/>
  <c r="K280" i="6"/>
  <c r="K216" i="6"/>
  <c r="K152" i="6"/>
  <c r="K88" i="6"/>
  <c r="K24" i="6"/>
  <c r="K147" i="6"/>
  <c r="K83" i="6"/>
  <c r="K19" i="6"/>
  <c r="K286" i="6"/>
  <c r="K222" i="6"/>
  <c r="K158" i="6"/>
  <c r="K94" i="6"/>
  <c r="K30" i="6"/>
  <c r="K605" i="6"/>
  <c r="K541" i="6"/>
  <c r="K477" i="6"/>
  <c r="K413" i="6"/>
  <c r="K349" i="6"/>
  <c r="K221" i="6"/>
  <c r="K340" i="6"/>
  <c r="K276" i="6"/>
  <c r="K212" i="6"/>
  <c r="K148" i="6"/>
  <c r="K84" i="6"/>
  <c r="K20" i="6"/>
  <c r="K143" i="6"/>
  <c r="K79" i="6"/>
  <c r="K346" i="6"/>
  <c r="K282" i="6"/>
  <c r="K218" i="6"/>
  <c r="K154" i="6"/>
  <c r="K90" i="6"/>
  <c r="K26" i="6"/>
  <c r="K617" i="6"/>
  <c r="K553" i="6"/>
  <c r="K489" i="6"/>
  <c r="K425" i="6"/>
  <c r="K361" i="6"/>
  <c r="K245" i="6"/>
  <c r="K29" i="6"/>
  <c r="K288" i="6"/>
  <c r="K224" i="6"/>
  <c r="K160" i="6"/>
  <c r="K96" i="6"/>
  <c r="K32" i="6"/>
  <c r="K155" i="6"/>
  <c r="K91" i="6"/>
  <c r="K27" i="6"/>
  <c r="K294" i="6"/>
  <c r="K230" i="6"/>
  <c r="K166" i="6"/>
  <c r="K102" i="6"/>
  <c r="K38" i="6"/>
  <c r="K651" i="6"/>
  <c r="K9" i="6"/>
  <c r="K471" i="6"/>
  <c r="K882" i="6"/>
  <c r="K926" i="6"/>
  <c r="K65" i="6"/>
  <c r="K1003" i="6"/>
  <c r="K760" i="6"/>
  <c r="K674" i="6"/>
  <c r="K967" i="6"/>
  <c r="K931" i="6"/>
  <c r="K434" i="6"/>
  <c r="K356" i="6"/>
  <c r="K368" i="6"/>
  <c r="K821" i="6"/>
  <c r="K832" i="6"/>
  <c r="K656" i="6"/>
  <c r="G10" i="5"/>
  <c r="D16" i="29"/>
  <c r="G9" i="5"/>
  <c r="G29" i="26"/>
  <c r="G26" i="26"/>
  <c r="B27" i="26"/>
  <c r="C15" i="26"/>
  <c r="C21" i="26" s="1"/>
  <c r="L9" i="3"/>
  <c r="R24" i="7"/>
  <c r="S24" i="7" s="1"/>
  <c r="J29" i="7" s="1"/>
  <c r="L12" i="3"/>
  <c r="L11" i="3"/>
  <c r="L10" i="3"/>
  <c r="J9" i="14"/>
  <c r="M9" i="4" s="1"/>
  <c r="L11" i="6"/>
  <c r="F11" i="5"/>
  <c r="H11" i="5" s="1"/>
  <c r="F12" i="5"/>
  <c r="G12" i="5"/>
  <c r="L12" i="6"/>
  <c r="L10" i="6"/>
  <c r="F10" i="5"/>
  <c r="F9" i="5"/>
  <c r="L9" i="6"/>
  <c r="F8" i="5"/>
  <c r="L8" i="6"/>
  <c r="C16" i="26"/>
  <c r="E21" i="29"/>
  <c r="L20" i="25"/>
  <c r="L14" i="25"/>
  <c r="L21" i="25"/>
  <c r="L16" i="25"/>
  <c r="L19" i="25"/>
  <c r="L15" i="25"/>
  <c r="L24" i="25"/>
  <c r="L18" i="25"/>
  <c r="L13" i="25"/>
  <c r="L22" i="25"/>
  <c r="L12" i="25"/>
  <c r="L10" i="25"/>
  <c r="L23" i="25"/>
  <c r="L17" i="25"/>
  <c r="L11" i="25"/>
  <c r="S6" i="7"/>
  <c r="S7" i="7" s="1"/>
  <c r="E20" i="29"/>
  <c r="K785" i="6" l="1"/>
  <c r="K364" i="6"/>
  <c r="K888" i="6"/>
  <c r="K708" i="6"/>
  <c r="K963" i="6"/>
  <c r="K402" i="6"/>
  <c r="K399" i="6"/>
  <c r="K587" i="6"/>
  <c r="K662" i="6"/>
  <c r="K480" i="6"/>
  <c r="K763" i="6"/>
  <c r="K496" i="6"/>
  <c r="K919" i="6"/>
  <c r="K819" i="6"/>
  <c r="K999" i="6"/>
  <c r="K996" i="6"/>
  <c r="K273" i="6"/>
  <c r="K968" i="6"/>
  <c r="K420" i="6"/>
  <c r="K575" i="6"/>
  <c r="K535" i="6"/>
  <c r="K830" i="6"/>
  <c r="K607" i="6"/>
  <c r="K854" i="6"/>
  <c r="K773" i="6"/>
  <c r="K226" i="6"/>
  <c r="K492" i="6"/>
  <c r="K237" i="6"/>
  <c r="K814" i="6"/>
  <c r="K337" i="6"/>
  <c r="K262" i="6"/>
  <c r="K187" i="6"/>
  <c r="K256" i="6"/>
  <c r="K393" i="6"/>
  <c r="K14" i="6"/>
  <c r="K250" i="6"/>
  <c r="K175" i="6"/>
  <c r="K244" i="6"/>
  <c r="K381" i="6"/>
  <c r="K10" i="6"/>
  <c r="K254" i="6"/>
  <c r="K179" i="6"/>
  <c r="K248" i="6"/>
  <c r="K385" i="6"/>
  <c r="K641" i="6"/>
  <c r="K236" i="6"/>
  <c r="K145" i="6"/>
  <c r="K518" i="6"/>
  <c r="K615" i="6"/>
  <c r="K905" i="6"/>
  <c r="K379" i="6"/>
  <c r="K874" i="6"/>
  <c r="K667" i="6"/>
  <c r="K233" i="6"/>
  <c r="K844" i="6"/>
  <c r="K66" i="6"/>
  <c r="K453" i="6"/>
  <c r="K343" i="6"/>
  <c r="K241" i="6"/>
  <c r="K727" i="6"/>
  <c r="K989" i="6"/>
  <c r="K723" i="6"/>
  <c r="K590" i="6"/>
  <c r="K570" i="6"/>
  <c r="K405" i="6"/>
  <c r="K398" i="6"/>
  <c r="K626" i="6"/>
  <c r="K977" i="6"/>
  <c r="K702" i="6"/>
  <c r="K784" i="6"/>
  <c r="K940" i="6"/>
  <c r="K540" i="6"/>
  <c r="K883" i="6"/>
  <c r="K695" i="6"/>
  <c r="K848" i="6"/>
  <c r="K634" i="6"/>
  <c r="K1004" i="6"/>
  <c r="K782" i="6"/>
  <c r="K828" i="6"/>
  <c r="K623" i="6"/>
  <c r="K354" i="6"/>
  <c r="K808" i="6"/>
  <c r="K903" i="6"/>
  <c r="K804" i="6"/>
  <c r="K466" i="6"/>
  <c r="K862" i="6"/>
  <c r="K137" i="6"/>
  <c r="K283" i="6"/>
  <c r="K375" i="6"/>
  <c r="K686" i="6"/>
  <c r="K562" i="6"/>
  <c r="K899" i="6"/>
  <c r="K918" i="6"/>
  <c r="K70" i="6"/>
  <c r="K326" i="6"/>
  <c r="K64" i="6"/>
  <c r="K320" i="6"/>
  <c r="K457" i="6"/>
  <c r="K58" i="6"/>
  <c r="K314" i="6"/>
  <c r="K52" i="6"/>
  <c r="K308" i="6"/>
  <c r="K445" i="6"/>
  <c r="K62" i="6"/>
  <c r="K318" i="6"/>
  <c r="K56" i="6"/>
  <c r="K312" i="6"/>
  <c r="K449" i="6"/>
  <c r="K705" i="6"/>
  <c r="K373" i="6"/>
  <c r="K303" i="6"/>
  <c r="K117" i="6"/>
  <c r="K700" i="6"/>
  <c r="K969" i="6"/>
  <c r="K574" i="6"/>
  <c r="K959" i="6"/>
  <c r="K774" i="6"/>
  <c r="K516" i="6"/>
  <c r="K930" i="6"/>
  <c r="K322" i="6"/>
  <c r="K661" i="6"/>
  <c r="K410" i="6"/>
  <c r="K423" i="6"/>
  <c r="K797" i="6"/>
  <c r="K291" i="6"/>
  <c r="K815" i="6"/>
  <c r="K800" i="6"/>
  <c r="K18" i="6"/>
  <c r="K645" i="6"/>
  <c r="K526" i="6"/>
  <c r="K711" i="6"/>
  <c r="K243" i="6"/>
  <c r="K884" i="6"/>
  <c r="K297" i="6"/>
  <c r="K201" i="6"/>
  <c r="K956" i="6"/>
  <c r="K860" i="6"/>
  <c r="K85" i="6"/>
  <c r="K718" i="6"/>
  <c r="K910" i="6"/>
  <c r="K974" i="6"/>
  <c r="K970" i="6"/>
  <c r="K870" i="6"/>
  <c r="K855" i="6"/>
  <c r="K728" i="6"/>
  <c r="K786" i="6"/>
  <c r="K231" i="6"/>
  <c r="K380" i="6"/>
  <c r="K579" i="6"/>
  <c r="K546" i="6"/>
  <c r="K235" i="6"/>
  <c r="K407" i="6"/>
  <c r="K978" i="6"/>
  <c r="K768" i="6"/>
  <c r="K776" i="6"/>
  <c r="K954" i="6"/>
  <c r="K652" i="6"/>
  <c r="K872" i="6"/>
  <c r="K614" i="6"/>
  <c r="K875" i="6"/>
  <c r="K789" i="6"/>
  <c r="K290" i="6"/>
  <c r="K692" i="6"/>
  <c r="K507" i="6"/>
  <c r="K965" i="6"/>
  <c r="K357" i="6"/>
  <c r="K924" i="6"/>
  <c r="K498" i="6"/>
  <c r="K588" i="6"/>
  <c r="K824" i="6"/>
  <c r="K86" i="6"/>
  <c r="K342" i="6"/>
  <c r="K80" i="6"/>
  <c r="K336" i="6"/>
  <c r="K473" i="6"/>
  <c r="K74" i="6"/>
  <c r="K330" i="6"/>
  <c r="K68" i="6"/>
  <c r="K324" i="6"/>
  <c r="K461" i="6"/>
  <c r="K78" i="6"/>
  <c r="K334" i="6"/>
  <c r="K72" i="6"/>
  <c r="K328" i="6"/>
  <c r="K465" i="6"/>
  <c r="K50" i="6"/>
  <c r="K437" i="6"/>
  <c r="K335" i="6"/>
  <c r="K225" i="6"/>
  <c r="K722" i="6"/>
  <c r="K985" i="6"/>
  <c r="K602" i="6"/>
  <c r="K980" i="6"/>
  <c r="K795" i="6"/>
  <c r="K560" i="6"/>
  <c r="K951" i="6"/>
  <c r="K55" i="6"/>
  <c r="K681" i="6"/>
  <c r="K426" i="6"/>
  <c r="K455" i="6"/>
  <c r="K813" i="6"/>
  <c r="K352" i="6"/>
  <c r="K751" i="6"/>
  <c r="K472" i="6"/>
  <c r="K907" i="6"/>
  <c r="K82" i="6"/>
  <c r="K469" i="6"/>
  <c r="K350" i="6"/>
  <c r="K257" i="6"/>
  <c r="K732" i="6"/>
  <c r="K993" i="6"/>
  <c r="K616" i="6"/>
  <c r="K991" i="6"/>
  <c r="K806" i="6"/>
  <c r="K576" i="6"/>
  <c r="K962" i="6"/>
  <c r="K851" i="6"/>
  <c r="K914" i="6"/>
  <c r="K826" i="6"/>
  <c r="K482" i="6"/>
  <c r="K798" i="6"/>
  <c r="K988" i="6"/>
  <c r="K975" i="6"/>
  <c r="K209" i="6"/>
  <c r="K803" i="6"/>
  <c r="K499" i="6"/>
  <c r="K660" i="6"/>
  <c r="F11" i="6"/>
  <c r="C12" i="26" s="1"/>
  <c r="K11" i="6"/>
  <c r="K885" i="6"/>
  <c r="K563" i="6"/>
  <c r="K958" i="6"/>
  <c r="K105" i="6"/>
  <c r="K150" i="6"/>
  <c r="K75" i="6"/>
  <c r="K144" i="6"/>
  <c r="K213" i="6"/>
  <c r="K537" i="6"/>
  <c r="K138" i="6"/>
  <c r="K63" i="6"/>
  <c r="K132" i="6"/>
  <c r="K173" i="6"/>
  <c r="K525" i="6"/>
  <c r="K142" i="6"/>
  <c r="K67" i="6"/>
  <c r="K136" i="6"/>
  <c r="K189" i="6"/>
  <c r="K529" i="6"/>
  <c r="K306" i="6"/>
  <c r="K653" i="6"/>
  <c r="K406" i="6"/>
  <c r="K415" i="6"/>
  <c r="K793" i="6"/>
  <c r="K275" i="6"/>
  <c r="K715" i="6"/>
  <c r="K396" i="6"/>
  <c r="K880" i="6"/>
  <c r="K676" i="6"/>
  <c r="K267" i="6"/>
  <c r="K124" i="6"/>
  <c r="K33" i="6"/>
  <c r="K490" i="6"/>
  <c r="K578" i="6"/>
  <c r="K877" i="6"/>
  <c r="K165" i="6"/>
  <c r="K836" i="6"/>
  <c r="K618" i="6"/>
  <c r="K992" i="6"/>
  <c r="K338" i="6"/>
  <c r="K665" i="6"/>
  <c r="K414" i="6"/>
  <c r="K431" i="6"/>
  <c r="K801" i="6"/>
  <c r="K307" i="6"/>
  <c r="K730" i="6"/>
  <c r="K428" i="6"/>
  <c r="K891" i="6"/>
  <c r="K691" i="6"/>
  <c r="K331" i="6"/>
  <c r="K878" i="6"/>
  <c r="K740" i="6"/>
  <c r="K37" i="6"/>
  <c r="K745" i="6"/>
  <c r="K735" i="6"/>
  <c r="K818" i="6"/>
  <c r="K595" i="6"/>
  <c r="K327" i="6"/>
  <c r="K936" i="6"/>
  <c r="K935" i="6"/>
  <c r="K868" i="6"/>
  <c r="K514" i="6"/>
  <c r="K796" i="6"/>
  <c r="K523" i="6"/>
  <c r="K628" i="6"/>
  <c r="K162" i="6"/>
  <c r="K214" i="6"/>
  <c r="K139" i="6"/>
  <c r="K208" i="6"/>
  <c r="K341" i="6"/>
  <c r="K601" i="6"/>
  <c r="K202" i="6"/>
  <c r="K127" i="6"/>
  <c r="K196" i="6"/>
  <c r="K317" i="6"/>
  <c r="K589" i="6"/>
  <c r="K206" i="6"/>
  <c r="K131" i="6"/>
  <c r="K200" i="6"/>
  <c r="K325" i="6"/>
  <c r="K593" i="6"/>
  <c r="K44" i="6"/>
  <c r="K733" i="6"/>
  <c r="K470" i="6"/>
  <c r="K543" i="6"/>
  <c r="K857" i="6"/>
  <c r="K440" i="6"/>
  <c r="K810" i="6"/>
  <c r="K582" i="6"/>
  <c r="K966" i="6"/>
  <c r="K780" i="6"/>
  <c r="K531" i="6"/>
  <c r="K141" i="6"/>
  <c r="K247" i="6"/>
  <c r="K554" i="6"/>
  <c r="K663" i="6"/>
  <c r="K941" i="6"/>
  <c r="K500" i="6"/>
  <c r="K922" i="6"/>
  <c r="K731" i="6"/>
  <c r="K435" i="6"/>
  <c r="K76" i="6"/>
  <c r="K741" i="6"/>
  <c r="K478" i="6"/>
  <c r="K559" i="6"/>
  <c r="K865" i="6"/>
  <c r="K456" i="6"/>
  <c r="K820" i="6"/>
  <c r="K596" i="6"/>
  <c r="K976" i="6"/>
  <c r="K791" i="6"/>
  <c r="K552" i="6"/>
  <c r="K650" i="6"/>
  <c r="K982" i="6"/>
  <c r="K869" i="6"/>
  <c r="K92" i="6"/>
  <c r="K699" i="6"/>
  <c r="K548" i="6"/>
  <c r="K981" i="6"/>
  <c r="K421" i="6"/>
  <c r="K920" i="6"/>
  <c r="K764" i="6"/>
  <c r="K363" i="6"/>
  <c r="K129" i="6"/>
  <c r="I10" i="5"/>
  <c r="K459" i="6"/>
  <c r="K900" i="6"/>
  <c r="K703" i="6"/>
  <c r="K371" i="6"/>
  <c r="K199" i="6"/>
  <c r="K725" i="6"/>
  <c r="K462" i="6"/>
  <c r="K527" i="6"/>
  <c r="K849" i="6"/>
  <c r="K424" i="6"/>
  <c r="K799" i="6"/>
  <c r="K568" i="6"/>
  <c r="K955" i="6"/>
  <c r="K770" i="6"/>
  <c r="K508" i="6"/>
  <c r="K678" i="6"/>
  <c r="K403" i="6"/>
  <c r="K933" i="6"/>
  <c r="K348" i="6"/>
  <c r="K771" i="6"/>
  <c r="K670" i="6"/>
  <c r="K259" i="6"/>
  <c r="K649" i="6"/>
  <c r="K1006" i="6"/>
  <c r="K807" i="6"/>
  <c r="K564" i="6"/>
  <c r="K295" i="6"/>
  <c r="K600" i="6"/>
  <c r="K476" i="6"/>
  <c r="K754" i="6"/>
  <c r="K762" i="6"/>
  <c r="K22" i="6"/>
  <c r="K278" i="6"/>
  <c r="K203" i="6"/>
  <c r="K272" i="6"/>
  <c r="K409" i="6"/>
  <c r="K12" i="6"/>
  <c r="K266" i="6"/>
  <c r="K191" i="6"/>
  <c r="K260" i="6"/>
  <c r="K397" i="6"/>
  <c r="K13" i="6"/>
  <c r="K270" i="6"/>
  <c r="K195" i="6"/>
  <c r="K264" i="6"/>
  <c r="K401" i="6"/>
  <c r="K657" i="6"/>
  <c r="K300" i="6"/>
  <c r="K207" i="6"/>
  <c r="K534" i="6"/>
  <c r="K636" i="6"/>
  <c r="K921" i="6"/>
  <c r="K443" i="6"/>
  <c r="K895" i="6"/>
  <c r="K696" i="6"/>
  <c r="K355" i="6"/>
  <c r="K866" i="6"/>
  <c r="K130" i="6"/>
  <c r="K517" i="6"/>
  <c r="K362" i="6"/>
  <c r="K305" i="6"/>
  <c r="K748" i="6"/>
  <c r="K1005" i="6"/>
  <c r="K638" i="6"/>
  <c r="K1007" i="6"/>
  <c r="K822" i="6"/>
  <c r="K598" i="6"/>
  <c r="K332" i="6"/>
  <c r="K223" i="6"/>
  <c r="K542" i="6"/>
  <c r="K647" i="6"/>
  <c r="K929" i="6"/>
  <c r="K468" i="6"/>
  <c r="K906" i="6"/>
  <c r="K710" i="6"/>
  <c r="K387" i="6"/>
  <c r="K876" i="6"/>
  <c r="K990" i="6"/>
  <c r="K452" i="6"/>
  <c r="K603" i="6"/>
  <c r="K567" i="6"/>
  <c r="K995" i="6"/>
  <c r="K586" i="6"/>
  <c r="K790" i="6"/>
  <c r="K716" i="6"/>
  <c r="K34" i="6"/>
  <c r="K664" i="6"/>
  <c r="K197" i="6"/>
  <c r="K901" i="6"/>
  <c r="K220" i="6"/>
  <c r="I11" i="5"/>
  <c r="M10" i="4"/>
  <c r="J10" i="14" s="1"/>
  <c r="D9" i="25" s="1"/>
  <c r="D17" i="29" s="1"/>
  <c r="J22" i="7"/>
  <c r="J24" i="7" s="1"/>
  <c r="G54" i="29" s="1"/>
  <c r="H10" i="5"/>
  <c r="C17" i="26"/>
  <c r="H12" i="5"/>
  <c r="I9" i="5"/>
  <c r="H9" i="5"/>
  <c r="I12" i="5"/>
  <c r="I8" i="5"/>
  <c r="H8" i="5"/>
  <c r="G23" i="25"/>
  <c r="M23" i="25"/>
  <c r="G12" i="25"/>
  <c r="M12" i="25"/>
  <c r="G13" i="25"/>
  <c r="M13" i="25"/>
  <c r="G24" i="25"/>
  <c r="M24" i="25"/>
  <c r="G19" i="25"/>
  <c r="M19" i="25"/>
  <c r="G21" i="25"/>
  <c r="M21" i="25"/>
  <c r="G20" i="25"/>
  <c r="M20" i="25"/>
  <c r="G11" i="25"/>
  <c r="M11" i="25"/>
  <c r="G17" i="25"/>
  <c r="M17" i="25"/>
  <c r="G10" i="25"/>
  <c r="M10" i="25"/>
  <c r="M22" i="25"/>
  <c r="G22" i="25"/>
  <c r="M18" i="25"/>
  <c r="G18" i="25"/>
  <c r="G15" i="25"/>
  <c r="M15" i="25"/>
  <c r="G16" i="25"/>
  <c r="M16" i="25"/>
  <c r="G14" i="25"/>
  <c r="M14" i="25"/>
  <c r="S8" i="7"/>
  <c r="E22" i="29"/>
  <c r="K22" i="7" l="1"/>
  <c r="H52" i="29" s="1"/>
  <c r="G52" i="29"/>
  <c r="H18" i="25"/>
  <c r="G26" i="29"/>
  <c r="H22" i="25"/>
  <c r="G30" i="29"/>
  <c r="S9" i="7"/>
  <c r="E23" i="29"/>
  <c r="H14" i="25"/>
  <c r="G22" i="29"/>
  <c r="H16" i="25"/>
  <c r="G24" i="29"/>
  <c r="H15" i="25"/>
  <c r="G23" i="29"/>
  <c r="H10" i="25"/>
  <c r="G18" i="29"/>
  <c r="H17" i="25"/>
  <c r="G25" i="29"/>
  <c r="H11" i="25"/>
  <c r="G19" i="29"/>
  <c r="H20" i="25"/>
  <c r="G28" i="29"/>
  <c r="H21" i="25"/>
  <c r="G29" i="29"/>
  <c r="H19" i="25"/>
  <c r="G27" i="29"/>
  <c r="H24" i="25"/>
  <c r="G32" i="29"/>
  <c r="H13" i="25"/>
  <c r="G21" i="29"/>
  <c r="H12" i="25"/>
  <c r="G20" i="29"/>
  <c r="H23" i="25"/>
  <c r="G31" i="29"/>
  <c r="I31" i="29" l="1"/>
  <c r="I23" i="25"/>
  <c r="J31" i="29" s="1"/>
  <c r="I12" i="25"/>
  <c r="J20" i="29" s="1"/>
  <c r="I20" i="29"/>
  <c r="I21" i="29"/>
  <c r="I13" i="25"/>
  <c r="J21" i="29" s="1"/>
  <c r="I24" i="25"/>
  <c r="J32" i="29" s="1"/>
  <c r="I32" i="29"/>
  <c r="I19" i="25"/>
  <c r="J27" i="29" s="1"/>
  <c r="I27" i="29"/>
  <c r="I29" i="29"/>
  <c r="I21" i="25"/>
  <c r="J29" i="29" s="1"/>
  <c r="I20" i="25"/>
  <c r="J28" i="29" s="1"/>
  <c r="I28" i="29"/>
  <c r="I19" i="29"/>
  <c r="I11" i="25"/>
  <c r="J19" i="29" s="1"/>
  <c r="I25" i="29"/>
  <c r="I17" i="25"/>
  <c r="J25" i="29" s="1"/>
  <c r="I18" i="29"/>
  <c r="I10" i="25"/>
  <c r="J18" i="29" s="1"/>
  <c r="I15" i="25"/>
  <c r="J23" i="29" s="1"/>
  <c r="I23" i="29"/>
  <c r="I24" i="29"/>
  <c r="I16" i="25"/>
  <c r="J24" i="29" s="1"/>
  <c r="I14" i="25"/>
  <c r="J22" i="29" s="1"/>
  <c r="I22" i="29"/>
  <c r="S10" i="7"/>
  <c r="E24" i="29"/>
  <c r="I22" i="25"/>
  <c r="J30" i="29" s="1"/>
  <c r="I30" i="29"/>
  <c r="I26" i="29"/>
  <c r="I18" i="25"/>
  <c r="J26" i="29" s="1"/>
  <c r="S11" i="7" l="1"/>
  <c r="E25" i="29"/>
  <c r="S12" i="7" l="1"/>
  <c r="E26" i="29"/>
  <c r="S13" i="7" l="1"/>
  <c r="E27" i="29"/>
  <c r="S14" i="7" l="1"/>
  <c r="E28" i="29"/>
  <c r="S15" i="7" l="1"/>
  <c r="E29" i="29"/>
  <c r="S16" i="7" l="1"/>
  <c r="E30" i="29"/>
  <c r="E32" i="29" l="1"/>
  <c r="S17" i="7"/>
  <c r="E31" i="29"/>
</calcChain>
</file>

<file path=xl/comments1.xml><?xml version="1.0" encoding="utf-8"?>
<comments xmlns="http://schemas.openxmlformats.org/spreadsheetml/2006/main">
  <authors>
    <author>Leonardo</author>
  </authors>
  <commentList>
    <comment ref="B7" authorId="0">
      <text>
        <r>
          <rPr>
            <sz val="12"/>
            <color indexed="81"/>
            <rFont val="Calibri"/>
            <family val="2"/>
          </rPr>
          <t>Insira o código do produto a ser cadastrado.</t>
        </r>
      </text>
    </comment>
    <comment ref="C7" authorId="0">
      <text>
        <r>
          <rPr>
            <sz val="12"/>
            <color indexed="81"/>
            <rFont val="Calibri"/>
            <family val="2"/>
          </rPr>
          <t>Insira o nome (descrição) do produto a ser cadastrado.</t>
        </r>
      </text>
    </comment>
    <comment ref="D7" authorId="0">
      <text>
        <r>
          <rPr>
            <sz val="12"/>
            <color indexed="81"/>
            <rFont val="Calibri"/>
            <family val="2"/>
          </rPr>
          <t>Insira a quantidade mínima que o estoque deve ter deste produto (estoque mínimo).</t>
        </r>
      </text>
    </comment>
    <comment ref="E7" authorId="0">
      <text>
        <r>
          <rPr>
            <sz val="12"/>
            <color indexed="81"/>
            <rFont val="Calibri"/>
            <family val="2"/>
          </rPr>
          <t>Insira a quantidade em estoque deste produto no momento do cadastro.</t>
        </r>
      </text>
    </comment>
    <comment ref="F7" authorId="0">
      <text>
        <r>
          <rPr>
            <sz val="12"/>
            <color indexed="81"/>
            <rFont val="Calibri"/>
            <family val="2"/>
          </rPr>
          <t>Insira a data de cadastro deste produto.</t>
        </r>
      </text>
    </comment>
    <comment ref="G7" authorId="0">
      <text>
        <r>
          <rPr>
            <sz val="12"/>
            <color indexed="81"/>
            <rFont val="Calibri"/>
            <family val="2"/>
          </rPr>
          <t>Digite o custo unitário (custo médio) dos itens atualmente em estoque.</t>
        </r>
      </text>
    </comment>
  </commentList>
</comments>
</file>

<file path=xl/comments2.xml><?xml version="1.0" encoding="utf-8"?>
<comments xmlns="http://schemas.openxmlformats.org/spreadsheetml/2006/main">
  <authors>
    <author>Leonardo</author>
  </authors>
  <commentList>
    <comment ref="B7" authorId="0">
      <text>
        <r>
          <rPr>
            <sz val="12"/>
            <color indexed="81"/>
            <rFont val="Calibri"/>
            <family val="2"/>
          </rPr>
          <t>Digite o nome (descrição) do fornecedor que deseja cadastrar.</t>
        </r>
      </text>
    </comment>
    <comment ref="C7" authorId="0">
      <text>
        <r>
          <rPr>
            <sz val="12"/>
            <color indexed="81"/>
            <rFont val="Calibri"/>
            <family val="2"/>
          </rPr>
          <t>Insira o e-mail de contato deste fornecedor.</t>
        </r>
      </text>
    </comment>
    <comment ref="D7" authorId="0">
      <text>
        <r>
          <rPr>
            <sz val="12"/>
            <color indexed="81"/>
            <rFont val="Calibri"/>
            <family val="2"/>
          </rPr>
          <t>Insira o telefone de contato do fornecedor.</t>
        </r>
      </text>
    </comment>
    <comment ref="E7" authorId="0">
      <text>
        <r>
          <rPr>
            <sz val="12"/>
            <color indexed="81"/>
            <rFont val="Calibri"/>
            <family val="2"/>
          </rPr>
          <t>Insira observações que achar necessário. Recomenda-se inserir o nome do contato comercial do fornecedor.</t>
        </r>
      </text>
    </comment>
  </commentList>
</comments>
</file>

<file path=xl/comments3.xml><?xml version="1.0" encoding="utf-8"?>
<comments xmlns="http://schemas.openxmlformats.org/spreadsheetml/2006/main">
  <authors>
    <author>Leonardo</author>
  </authors>
  <commentList>
    <comment ref="B7" authorId="0">
      <text>
        <r>
          <rPr>
            <sz val="12"/>
            <color indexed="81"/>
            <rFont val="Calibri"/>
            <family val="2"/>
          </rPr>
          <t>Entre com o nome do profissional responsável pelo estoque. Você pode cadastrar vários funcionários aqui.</t>
        </r>
      </text>
    </comment>
    <comment ref="C7" authorId="0">
      <text>
        <r>
          <rPr>
            <sz val="12"/>
            <color indexed="81"/>
            <rFont val="Calibri"/>
            <family val="2"/>
          </rPr>
          <t>Insira o e-mail de contato do profissional cadastrado.</t>
        </r>
      </text>
    </comment>
    <comment ref="D7" authorId="0">
      <text>
        <r>
          <rPr>
            <sz val="12"/>
            <color indexed="81"/>
            <rFont val="Calibri"/>
            <family val="2"/>
          </rPr>
          <t>Insira o número do telefone de contato do profissional cadastrado. Recomenda-se o cadastro do número pessoal.</t>
        </r>
      </text>
    </comment>
    <comment ref="E7" authorId="0">
      <text>
        <r>
          <rPr>
            <sz val="12"/>
            <color indexed="81"/>
            <rFont val="Calibri"/>
            <family val="2"/>
          </rPr>
          <t>Insira outras observações que desejar. Você pode, por exemplo, inserir o número do ramal deste profissional.</t>
        </r>
      </text>
    </comment>
  </commentList>
</comments>
</file>

<file path=xl/comments4.xml><?xml version="1.0" encoding="utf-8"?>
<comments xmlns="http://schemas.openxmlformats.org/spreadsheetml/2006/main">
  <authors>
    <author>Leonardo</author>
  </authors>
  <commentList>
    <comment ref="B7" authorId="0">
      <text>
        <r>
          <rPr>
            <sz val="12"/>
            <color indexed="81"/>
            <rFont val="Calibri"/>
            <family val="2"/>
          </rPr>
          <t>Selecione o dia do mês em que a movimentação ocorreu.</t>
        </r>
      </text>
    </comment>
    <comment ref="C7" authorId="0">
      <text>
        <r>
          <rPr>
            <sz val="12"/>
            <color indexed="81"/>
            <rFont val="Calibri"/>
            <family val="2"/>
          </rPr>
          <t>Selecione o produto movimentado.</t>
        </r>
      </text>
    </comment>
    <comment ref="D7" authorId="0">
      <text>
        <r>
          <rPr>
            <sz val="12"/>
            <color indexed="81"/>
            <rFont val="Calibri"/>
            <family val="2"/>
          </rPr>
          <t>Selecione o profissional do estoque responsável pela movimentação.</t>
        </r>
      </text>
    </comment>
    <comment ref="E7" authorId="0">
      <text>
        <r>
          <rPr>
            <sz val="12"/>
            <color indexed="81"/>
            <rFont val="Calibri"/>
            <family val="2"/>
          </rPr>
          <t>Insira o preço unitário do item de entrada no estoque.</t>
        </r>
      </text>
    </comment>
    <comment ref="F7" authorId="0">
      <text>
        <r>
          <rPr>
            <sz val="12"/>
            <color indexed="81"/>
            <rFont val="Calibri"/>
            <family val="2"/>
          </rPr>
          <t>Insira a quantidade movimentada do produto.</t>
        </r>
      </text>
    </comment>
    <comment ref="G7" authorId="0">
      <text>
        <r>
          <rPr>
            <sz val="12"/>
            <color indexed="81"/>
            <rFont val="Calibri"/>
            <family val="2"/>
          </rPr>
          <t>Selecione o fornecedor do produto.</t>
        </r>
      </text>
    </comment>
    <comment ref="H7" authorId="0">
      <text>
        <r>
          <rPr>
            <sz val="12"/>
            <color indexed="81"/>
            <rFont val="Calibri"/>
            <family val="2"/>
          </rPr>
          <t>Insira o prazo de entrega deste produto em dias úteis.</t>
        </r>
      </text>
    </comment>
  </commentList>
</comments>
</file>

<file path=xl/comments5.xml><?xml version="1.0" encoding="utf-8"?>
<comments xmlns="http://schemas.openxmlformats.org/spreadsheetml/2006/main">
  <authors>
    <author>Leonardo</author>
  </authors>
  <commentList>
    <comment ref="B7" authorId="0">
      <text>
        <r>
          <rPr>
            <sz val="12"/>
            <color indexed="81"/>
            <rFont val="Calibri"/>
            <family val="2"/>
          </rPr>
          <t>Selecione o dia do mês em que a movimentação ocorreu.</t>
        </r>
      </text>
    </comment>
    <comment ref="C7" authorId="0">
      <text>
        <r>
          <rPr>
            <sz val="12"/>
            <color indexed="81"/>
            <rFont val="Calibri"/>
            <family val="2"/>
          </rPr>
          <t>Selecione o produto movimentado.</t>
        </r>
      </text>
    </comment>
    <comment ref="D7" authorId="0">
      <text>
        <r>
          <rPr>
            <sz val="12"/>
            <color indexed="81"/>
            <rFont val="Calibri"/>
            <family val="2"/>
          </rPr>
          <t>Selecione o profissional do estoque responsável pela movimentação.</t>
        </r>
      </text>
    </comment>
    <comment ref="E7" authorId="0">
      <text>
        <r>
          <rPr>
            <sz val="12"/>
            <color indexed="81"/>
            <rFont val="Calibri"/>
            <family val="2"/>
          </rPr>
          <t>Insira a quantidade movimentada do produto.</t>
        </r>
      </text>
    </comment>
  </commentList>
</comments>
</file>

<file path=xl/comments6.xml><?xml version="1.0" encoding="utf-8"?>
<comments xmlns="http://schemas.openxmlformats.org/spreadsheetml/2006/main">
  <authors>
    <author>Leonardo</author>
  </authors>
  <commentList>
    <comment ref="D7" authorId="0">
      <text>
        <r>
          <rPr>
            <sz val="12"/>
            <color indexed="81"/>
            <rFont val="Calibri"/>
            <family val="2"/>
          </rPr>
          <t>Este é o valor de estoque gerado pelo cadastro inicial e as movimentações. Se houver erros de lançamento, certamente o seu inventário encontrará uma quantidade diferente de itens.</t>
        </r>
      </text>
    </comment>
    <comment ref="E7" authorId="0">
      <text>
        <r>
          <rPr>
            <sz val="12"/>
            <color indexed="81"/>
            <rFont val="Calibri"/>
            <family val="2"/>
          </rPr>
          <t>Insira a quantidade inventariada do produto.</t>
        </r>
      </text>
    </comment>
    <comment ref="F7" authorId="0">
      <text>
        <r>
          <rPr>
            <sz val="12"/>
            <color indexed="81"/>
            <rFont val="Calibri"/>
            <family val="2"/>
          </rPr>
          <t>Valor do estoque inventariado.</t>
        </r>
      </text>
    </comment>
    <comment ref="G7" authorId="0">
      <text>
        <r>
          <rPr>
            <sz val="12"/>
            <color indexed="81"/>
            <rFont val="Calibri"/>
            <family val="2"/>
          </rPr>
          <t>Valor de estoque gerado pelos lançamentos. Se houver diferença entre os itens lançados e os inventariados, esta diferença será refletida aqui.</t>
        </r>
      </text>
    </comment>
    <comment ref="H7" authorId="0">
      <text>
        <r>
          <rPr>
            <sz val="12"/>
            <color indexed="81"/>
            <rFont val="Calibri"/>
            <family val="2"/>
          </rPr>
          <t>Diferença entre o valor de estoque gerado pelas movimentações e o estoque inventariado.</t>
        </r>
      </text>
    </comment>
    <comment ref="I7" authorId="0">
      <text>
        <r>
          <rPr>
            <sz val="12"/>
            <color indexed="81"/>
            <rFont val="Calibri"/>
            <family val="2"/>
          </rPr>
          <t>Grau de precisão no acerto de movimentações e estoque inventariado. Se o grau de precisão estiver baixo, recomendamos que verifique os processos de movimentação de estoque para minimizar este tipo de erro. O ideal é ter grau de precisão 100%.</t>
        </r>
      </text>
    </comment>
  </commentList>
</comments>
</file>

<file path=xl/comments7.xml><?xml version="1.0" encoding="utf-8"?>
<comments xmlns="http://schemas.openxmlformats.org/spreadsheetml/2006/main">
  <authors>
    <author>Leonardo</author>
  </authors>
  <commentList>
    <comment ref="E7" authorId="0">
      <text>
        <r>
          <rPr>
            <sz val="12"/>
            <color indexed="81"/>
            <rFont val="Calibri"/>
            <family val="2"/>
          </rPr>
          <t>Esta quantidade é a quantidade inventariada de itens em estoque, no entanto, se você não tiver feito o inventario, será utilizada a quantidade gerada pelas movimentações na planilha.</t>
        </r>
      </text>
    </comment>
    <comment ref="F7" authorId="0">
      <text>
        <r>
          <rPr>
            <sz val="12"/>
            <color indexed="81"/>
            <rFont val="Calibri"/>
            <family val="2"/>
          </rPr>
          <t xml:space="preserve">Este é o status de seu estoque:
</t>
        </r>
        <r>
          <rPr>
            <b/>
            <sz val="12"/>
            <color indexed="81"/>
            <rFont val="Calibri"/>
            <family val="2"/>
          </rPr>
          <t>Sem estoque:</t>
        </r>
        <r>
          <rPr>
            <sz val="12"/>
            <color indexed="81"/>
            <rFont val="Calibri"/>
            <family val="2"/>
          </rPr>
          <t xml:space="preserve"> seu estoque deste item está zerado. Reponha imediatamente.
</t>
        </r>
        <r>
          <rPr>
            <b/>
            <sz val="12"/>
            <color indexed="81"/>
            <rFont val="Calibri"/>
            <family val="2"/>
          </rPr>
          <t>Quase sem estoque:</t>
        </r>
        <r>
          <rPr>
            <sz val="12"/>
            <color indexed="81"/>
            <rFont val="Calibri"/>
            <family val="2"/>
          </rPr>
          <t xml:space="preserve"> Seu estoque deste item está acabando. É hora de repor.
</t>
        </r>
        <r>
          <rPr>
            <b/>
            <sz val="12"/>
            <color indexed="81"/>
            <rFont val="Calibri"/>
            <family val="2"/>
          </rPr>
          <t>Estoque moderado:</t>
        </r>
        <r>
          <rPr>
            <sz val="12"/>
            <color indexed="81"/>
            <rFont val="Calibri"/>
            <family val="2"/>
          </rPr>
          <t xml:space="preserve"> Você tem estoque deste produto, mas verifique a necessidade futura deste item para não ser pego de surpresa.
</t>
        </r>
        <r>
          <rPr>
            <b/>
            <sz val="12"/>
            <color indexed="81"/>
            <rFont val="Calibri"/>
            <family val="2"/>
          </rPr>
          <t>Estoque confortável:</t>
        </r>
        <r>
          <rPr>
            <sz val="12"/>
            <color indexed="81"/>
            <rFont val="Calibri"/>
            <family val="2"/>
          </rPr>
          <t xml:space="preserve"> Você têm bastante estoque deste item.</t>
        </r>
      </text>
    </comment>
    <comment ref="J7" authorId="0">
      <text>
        <r>
          <rPr>
            <sz val="12"/>
            <color indexed="81"/>
            <rFont val="Calibri"/>
            <family val="2"/>
          </rPr>
          <t>Porcentagem de participação do item no volume financeiro do estoque.</t>
        </r>
      </text>
    </comment>
    <comment ref="K7" authorId="0">
      <text>
        <r>
          <rPr>
            <sz val="12"/>
            <color indexed="81"/>
            <rFont val="Calibri"/>
            <family val="2"/>
          </rPr>
          <t>Porcentagem de participação deste item no volume de itens do estoque.</t>
        </r>
      </text>
    </comment>
    <comment ref="L7" authorId="0">
      <text>
        <r>
          <rPr>
            <sz val="12"/>
            <color indexed="81"/>
            <rFont val="Calibri"/>
            <family val="2"/>
          </rPr>
          <t>Preço médio deste item entre sua entradas e o estoque inicial.</t>
        </r>
      </text>
    </comment>
    <comment ref="M7" authorId="0">
      <text>
        <r>
          <rPr>
            <sz val="12"/>
            <color indexed="81"/>
            <rFont val="Calibri"/>
            <family val="2"/>
          </rPr>
          <t>Esta coluna apresenta o seu giro de estoque baseado no estoque inicial. Ou seja, quantas vezes o estoque inicial você precisa durante o ano para atender as saídas.</t>
        </r>
      </text>
    </comment>
  </commentList>
</comments>
</file>

<file path=xl/comments8.xml><?xml version="1.0" encoding="utf-8"?>
<comments xmlns="http://schemas.openxmlformats.org/spreadsheetml/2006/main">
  <authors>
    <author>Leonardo</author>
  </authors>
  <commentList>
    <comment ref="I8" authorId="0">
      <text>
        <r>
          <rPr>
            <sz val="12"/>
            <color indexed="81"/>
            <rFont val="Calibri"/>
            <family val="2"/>
          </rPr>
          <t>Está é a classificação ABC de seus produtos. Itens com poca participação financeira em seu estoque recebem classificação C, itens com média participação, recebem B e itans com muita participação, recebem classificação A.</t>
        </r>
      </text>
    </comment>
  </commentList>
</comments>
</file>

<file path=xl/sharedStrings.xml><?xml version="1.0" encoding="utf-8"?>
<sst xmlns="http://schemas.openxmlformats.org/spreadsheetml/2006/main" count="259" uniqueCount="177">
  <si>
    <t xml:space="preserve">Nós recomendamos fortemente que você utilize a estrutura pronta apresentada, pois existem diversas fórmulas que podem ser afetadas pela adição de linhas e colunas. Além disso, para facilitar o preenchimento mantemos a planilha desbloqueada apenas nos locais para preenchimento. </t>
  </si>
  <si>
    <t>Eles são avisos sobre como a sua projeção está. A partir deles, você pode refinar suas projeções e pensar em medidas mais agressivas para tornar seu projeto mais agressivo.</t>
  </si>
  <si>
    <t>Basta entrar no menu superior "Revisão" e escolher o item desproteger planilha no grupo Alterações. As planilhas não possuem senhas, apenas estão bloqueadas para melhorar a usabilidade delas.</t>
  </si>
  <si>
    <t>Sim. Porém esses dados não garantem aprovações ou reprovações por parte dessas instituições. Sendo usados como dados complementares.</t>
  </si>
  <si>
    <t>Com a planilha desbloqueada(ver pergunta 5), clique sobre o número da linha com o botão diretiro e escolha a opção altura da linha no caso das linhas ou na letra da coluna com o botão direito e escolha a opção largura da coluna no caso de colunas.</t>
  </si>
  <si>
    <t>Escolha Opção Arquivo e vá ao item imprimir no seu menu superior.</t>
  </si>
  <si>
    <t>Selecione os campos que deseja mudar a moeda. Clique com o botão direito escolha a opção formatar células. Altere o símbolo para o formato que desejar na guia Número.</t>
  </si>
  <si>
    <t>1. PREMISSAS GERAIS</t>
  </si>
  <si>
    <t>2. LANÇAMENTOS</t>
  </si>
  <si>
    <t>3. INVENTÁRIO</t>
  </si>
  <si>
    <t>4. RESULTADOS CONSOLIDADOS</t>
  </si>
  <si>
    <t>5. GRÁFICOS</t>
  </si>
  <si>
    <t>6. RELATÓRIO DE IMPRESSÃO</t>
  </si>
  <si>
    <t>1. Posso adicionar mais linhas e colunas na planilha?</t>
  </si>
  <si>
    <t>PLANILHA DE</t>
  </si>
  <si>
    <t>Passo 1</t>
  </si>
  <si>
    <t>Passo 2</t>
  </si>
  <si>
    <t>LANÇAMENTOS</t>
  </si>
  <si>
    <t>Passo 3</t>
  </si>
  <si>
    <t>INVENTÁRIO</t>
  </si>
  <si>
    <t>Passo 4</t>
  </si>
  <si>
    <t>Passo 5</t>
  </si>
  <si>
    <t>GRÁFICOS</t>
  </si>
  <si>
    <t>Passo 6</t>
  </si>
  <si>
    <t>Cadastro de produtos</t>
  </si>
  <si>
    <t>Código</t>
  </si>
  <si>
    <t>Nome do produto</t>
  </si>
  <si>
    <t>Estoque mínimo</t>
  </si>
  <si>
    <t>Estoque inicial</t>
  </si>
  <si>
    <t>Data de cadastro</t>
  </si>
  <si>
    <t>Custo unitário de Primeira Entrada</t>
  </si>
  <si>
    <t>Cadastro de fornecedores</t>
  </si>
  <si>
    <t>Nome do fornecedor</t>
  </si>
  <si>
    <t>Email</t>
  </si>
  <si>
    <t>Telefone</t>
  </si>
  <si>
    <t>Observações</t>
  </si>
  <si>
    <t>21 2345-6789</t>
  </si>
  <si>
    <t>Cadastro de profissionais responsáveis pelo estoque</t>
  </si>
  <si>
    <t>Telefone pessoal</t>
  </si>
  <si>
    <t>Lançamentos</t>
  </si>
  <si>
    <t>Data</t>
  </si>
  <si>
    <t>Produto</t>
  </si>
  <si>
    <t>Responsável</t>
  </si>
  <si>
    <t>Custo unitário</t>
  </si>
  <si>
    <t>Qtde.</t>
  </si>
  <si>
    <t>Fornecedor</t>
  </si>
  <si>
    <t>Prazo de entrega (dias úteis)</t>
  </si>
  <si>
    <t>Estoque estimado</t>
  </si>
  <si>
    <t>Total de compras</t>
  </si>
  <si>
    <t>Comparativo</t>
  </si>
  <si>
    <t>Estoque gerado</t>
  </si>
  <si>
    <t>Estoque disponível</t>
  </si>
  <si>
    <t>Valor real do estoque</t>
  </si>
  <si>
    <t>Valor gerado de estoque</t>
  </si>
  <si>
    <t>Diferença (real x gerado)</t>
  </si>
  <si>
    <t>Grau de precisão</t>
  </si>
  <si>
    <t>Total de saídas (R$)</t>
  </si>
  <si>
    <t>ESTOQUE</t>
  </si>
  <si>
    <t>PREÇO MÉDIO</t>
  </si>
  <si>
    <t>Custo Médio</t>
  </si>
  <si>
    <t>Situação de produtos</t>
  </si>
  <si>
    <t>Estoque atual</t>
  </si>
  <si>
    <t>Status</t>
  </si>
  <si>
    <t>Entradas</t>
  </si>
  <si>
    <t>Saídas</t>
  </si>
  <si>
    <t>Total de gastos com produtos</t>
  </si>
  <si>
    <t>Relevância no estoque (gastos)</t>
  </si>
  <si>
    <t>Relevância no estoque (volume)</t>
  </si>
  <si>
    <t>Custo médio por produto</t>
  </si>
  <si>
    <t>Giro de estoque do produto</t>
  </si>
  <si>
    <t>Selecione o produto</t>
  </si>
  <si>
    <t>Análise do produto</t>
  </si>
  <si>
    <t>Análise mensal</t>
  </si>
  <si>
    <t>Itens em estoque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</si>
  <si>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</si>
  <si>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</si>
  <si>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</si>
  <si>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</si>
  <si>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</si>
  <si>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</si>
  <si>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</si>
  <si>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</si>
  <si>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Gasto com produto</t>
  </si>
  <si>
    <t>Setembro</t>
  </si>
  <si>
    <t>Outubro</t>
  </si>
  <si>
    <t>Novembro</t>
  </si>
  <si>
    <t>Dezembro</t>
  </si>
  <si>
    <t>Prazo médio de entrega</t>
  </si>
  <si>
    <t>Total</t>
  </si>
  <si>
    <t>Classificação ABC</t>
  </si>
  <si>
    <t>Selecione o modo de visualização</t>
  </si>
  <si>
    <t>Ranking dos melhores fornecedores</t>
  </si>
  <si>
    <t>Prazo de entrega</t>
  </si>
  <si>
    <t>Preço unitário</t>
  </si>
  <si>
    <t>Gasto médio mensal do produto</t>
  </si>
  <si>
    <t>Situação atual</t>
  </si>
  <si>
    <t>TOP 15: Ranking ABC</t>
  </si>
  <si>
    <t>Variedade de itens em estoque</t>
  </si>
  <si>
    <t>Número de itens em estoque</t>
  </si>
  <si>
    <t>Participação acumulada</t>
  </si>
  <si>
    <t>Valor total em estoque</t>
  </si>
  <si>
    <t>Estoque Geral</t>
  </si>
  <si>
    <t>0001</t>
  </si>
  <si>
    <t>Valor total em estoque inicial</t>
  </si>
  <si>
    <t>Valor total de entradas</t>
  </si>
  <si>
    <t>Valor total em estoque final</t>
  </si>
  <si>
    <t>Valor total das saídas</t>
  </si>
  <si>
    <t>Resumo</t>
  </si>
  <si>
    <t>VALOR INICIAL</t>
  </si>
  <si>
    <t>Produto selecionado</t>
  </si>
  <si>
    <t>Fornecedores</t>
  </si>
  <si>
    <t>Preço médio</t>
  </si>
  <si>
    <t>Ranking Preço</t>
  </si>
  <si>
    <t>Aux</t>
  </si>
  <si>
    <t>Desempate preço</t>
  </si>
  <si>
    <t>Desempate prazo</t>
  </si>
  <si>
    <t>Ranking Prazo</t>
  </si>
  <si>
    <t>Prazo médio</t>
  </si>
  <si>
    <t>CADASTRO</t>
  </si>
  <si>
    <t>Nesta parte da planilha você poderá fazer um inventário do seu estoque vendo os resultados atuais e lançando as quantidades reais disponíveis no estoque.</t>
  </si>
  <si>
    <t>Nesta aba você poderá imprimir um relatório completo com os resultados do seu controle de estoque configurado para a melhor economia de papel e tinta. Basta clicar em "Arquivo &gt; Imprimir" no seu Excel ou pressionar "Ctrl+P" no seu teclado.</t>
  </si>
  <si>
    <r>
      <rPr>
        <b/>
        <sz val="36"/>
        <color indexed="8"/>
        <rFont val="Calibri"/>
        <family val="2"/>
      </rPr>
      <t>2.</t>
    </r>
    <r>
      <rPr>
        <sz val="36"/>
        <color indexed="8"/>
        <rFont val="Calibri"/>
        <family val="2"/>
      </rPr>
      <t xml:space="preserve"> Gráficos</t>
    </r>
  </si>
  <si>
    <r>
      <rPr>
        <b/>
        <sz val="28"/>
        <color indexed="8"/>
        <rFont val="Calibri"/>
        <family val="2"/>
      </rPr>
      <t>2.</t>
    </r>
    <r>
      <rPr>
        <sz val="28"/>
        <color indexed="8"/>
        <rFont val="Calibri"/>
        <family val="2"/>
      </rPr>
      <t xml:space="preserve"> Gráficos</t>
    </r>
  </si>
  <si>
    <t>Prego</t>
  </si>
  <si>
    <t>Pregos e Parafusos Ltda.</t>
  </si>
  <si>
    <t>Gabrielle da Costa Alvarenga</t>
  </si>
  <si>
    <t>Valor total de saídas</t>
  </si>
  <si>
    <t>Valor total das entradas</t>
  </si>
  <si>
    <t>Menos de 5% dos seus produtos se encontram abaixo do estoque mínimo. Resolva as situações pendentes e mantenha o bom controle!</t>
  </si>
  <si>
    <t>Você não tem produtos abaixo do nível de estoque mínimo. Mantenha o bom trabalho!</t>
  </si>
  <si>
    <t>Quantidade de produtos acima do estoque mínimo</t>
  </si>
  <si>
    <t>Quantidade de produtos abaixo do estoque mínimo</t>
  </si>
  <si>
    <t>Casa de Ferramentas Luz</t>
  </si>
  <si>
    <t>Héctor Valente</t>
  </si>
  <si>
    <t>hector@almoxarifado.com.br</t>
  </si>
  <si>
    <t>21 9999-8888</t>
  </si>
  <si>
    <t>fornecedor@souza.xyz</t>
  </si>
  <si>
    <t>IMPORTANTE: SIGA O PASSO A PASSO DE PREENCHIMENTO</t>
  </si>
  <si>
    <t>CONTROLE DE ESTOQUE</t>
  </si>
  <si>
    <t>RELATÓRIOS</t>
  </si>
  <si>
    <t>5. Como desbloquear a planilha?</t>
  </si>
  <si>
    <t>2. Posso remover linhas?</t>
  </si>
  <si>
    <t>6. Como redimensiono uma coluna ou linha da planilha?</t>
  </si>
  <si>
    <t>3. Para que servem os alertas?</t>
  </si>
  <si>
    <t>7. Como faço para imprimir uma planilha?</t>
  </si>
  <si>
    <t>4. Essa planilha pode ser apresentada para instituições financeiras?</t>
  </si>
  <si>
    <t>8. Como mudo a moeda da planilha?</t>
  </si>
  <si>
    <t>Planilha de Cadastro de Funcionários com Foto</t>
  </si>
  <si>
    <t>Veja mais</t>
  </si>
  <si>
    <t>Planilha de Priorização e Solução de Problemas</t>
  </si>
  <si>
    <t>Planilha Plano de Ação 5W2H</t>
  </si>
  <si>
    <t>Planilha Indicadores de RH</t>
  </si>
  <si>
    <t>Planilha Avaliação de Desempenho por Competências</t>
  </si>
  <si>
    <t>SOBRE A SOUZA</t>
  </si>
  <si>
    <t>Nesta área você irá cadastrar seus produtos, fornecedores e profissionais responsáveis pelo estoque.       
1.1. Produtos: Aqui você deve cadastrar todos os produtos existentes no seu estoque. Você só poderá lanças produtos cadastrados.
1.2. Fornecedores: Aqui você deve cadastrar todos os seus fornecedores.
1.3. Profissionais: Aqui você deve cadastrar todos os profissionais responsáveis pelo estoque.</t>
  </si>
  <si>
    <t xml:space="preserve">Nesta área você deve lançar todas as movimentações que ocorrerem no seu estoque durante todos os meses do ano.
2.1. Entrada: Aqui você vai fazer os lançamentos de todas as entradas de produtos em seu estoque.
2.2. Saída: Aqui você vai fazer os lançamentos de todas as saídas de produtos em seu estoque. </t>
  </si>
  <si>
    <t>Nesta área da planilha você verá os resultados do seu controle de estoque em tempo real. Você verá a situação dos seus produtos, a situação atual do seu estoque, análise individual de produto e histórico de movimentações.
4.1. Situação de Produtos: Aqui você encontra a situação de seus produtos cadastrados com status, relevância, custo médio e giro de cada um.
4.2. Situação Atual: Aqui você encontra um panorama geral do seu estoque com todas as suas movimentações e ainda um ranking de produtos na classificação ABC.
4.3. Análise Individual: Aqui você verá status e todos os resultados individualizados para cada produto no seu estoque. Basta selecionar o produto que deseja analisar.</t>
  </si>
  <si>
    <t xml:space="preserve">Aqui você verá os resultados do seu controle de estoque graficamente. Os gráficos são maneiras rápidas e eficazes de visualizar resultados e tomar decisões. Você ainda conta com alertas e dicas personalizadas de nossos consultores sobre os resultados encontrados. </t>
  </si>
  <si>
    <t>Dúvidas? Clique na aba dúvidas frequentes e vejas as respostas as perguntas mais comuns sobre a planilha.</t>
  </si>
  <si>
    <t>Nome do Funcionário Responsável</t>
  </si>
  <si>
    <t>TOTAL ENTRADA</t>
  </si>
  <si>
    <t>TOTAL SAÍDA</t>
  </si>
  <si>
    <t>Mês</t>
  </si>
  <si>
    <t>VALOR TOTAL DE ENTRADA</t>
  </si>
  <si>
    <t>VALOR TOTAL SAÍDA</t>
  </si>
  <si>
    <t>RESULTADOS</t>
  </si>
  <si>
    <t>Situação Atual</t>
  </si>
  <si>
    <t>Participação Acumulada</t>
  </si>
  <si>
    <t>Análise Mensal</t>
  </si>
  <si>
    <t>Itens em Estoque</t>
  </si>
  <si>
    <t>Entradas em Volume</t>
  </si>
  <si>
    <t>Saídas em Volume</t>
  </si>
  <si>
    <r>
      <rPr>
        <b/>
        <sz val="36"/>
        <color indexed="8"/>
        <rFont val="Calibri"/>
        <family val="2"/>
      </rPr>
      <t>1.</t>
    </r>
    <r>
      <rPr>
        <sz val="36"/>
        <color indexed="8"/>
        <rFont val="Calibri"/>
        <family val="2"/>
      </rPr>
      <t xml:space="preserve"> Situação Atual</t>
    </r>
  </si>
  <si>
    <r>
      <rPr>
        <b/>
        <sz val="28"/>
        <color indexed="8"/>
        <rFont val="Calibri"/>
        <family val="2"/>
      </rPr>
      <t>1.</t>
    </r>
    <r>
      <rPr>
        <sz val="28"/>
        <color indexed="8"/>
        <rFont val="Calibri"/>
        <family val="2"/>
      </rPr>
      <t xml:space="preserve"> Situação Atual</t>
    </r>
  </si>
  <si>
    <t>RELATÓRIO GERENCIAL DO</t>
  </si>
  <si>
    <t>VERSÃO DEMONSTRATIVA</t>
  </si>
  <si>
    <t>Melhor custo unitário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</si>
</sst>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&quot;R$&quot;\ #,##0.00"/>
    <numFmt numFmtId="165" formatCode="0.00000"/>
  </numFmts>
  <fonts count="43" x14ac:knownFonts="1">
    <font>
      <sz val="11"/>
      <color theme="1"/>
      <name val="Calibri"/>
      <family val="2"/>
      <scheme val="minor"/>
    </font>
    <font>
      <sz val="12"/>
      <color indexed="81"/>
      <name val="Calibri"/>
      <family val="2"/>
    </font>
    <font>
      <sz val="36"/>
      <color indexed="8"/>
      <name val="Calibri"/>
      <family val="2"/>
    </font>
    <font>
      <b/>
      <sz val="36"/>
      <color indexed="8"/>
      <name val="Calibri"/>
      <family val="2"/>
    </font>
    <font>
      <sz val="28"/>
      <color indexed="8"/>
      <name val="Calibri"/>
      <family val="2"/>
    </font>
    <font>
      <b/>
      <sz val="28"/>
      <color indexed="8"/>
      <name val="Calibri"/>
      <family val="2"/>
    </font>
    <font>
      <b/>
      <sz val="12"/>
      <color indexed="81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rgb="FF333333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 tint="0.2499465926084170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36"/>
      <color theme="0" tint="-0.499984740745262"/>
      <name val="Calibri"/>
      <family val="2"/>
      <scheme val="minor"/>
    </font>
    <font>
      <b/>
      <sz val="48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8"/>
      <name val="Calibri"/>
      <family val="2"/>
      <scheme val="minor"/>
    </font>
    <font>
      <sz val="10.5"/>
      <color rgb="FF595959"/>
      <name val="Calibri"/>
      <family val="2"/>
      <scheme val="minor"/>
    </font>
    <font>
      <b/>
      <sz val="14"/>
      <color rgb="FF595959"/>
      <name val="Calibri"/>
      <family val="2"/>
      <scheme val="minor"/>
    </font>
    <font>
      <b/>
      <sz val="16"/>
      <color rgb="FF595959"/>
      <name val="Calibri"/>
      <family val="2"/>
      <scheme val="minor"/>
    </font>
    <font>
      <sz val="16"/>
      <color rgb="FF3366CC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333333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6699CC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3366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0691854609822"/>
      </top>
      <bottom/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thin">
        <color theme="0" tint="-0.14996795556505021"/>
      </top>
      <bottom style="medium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thin">
        <color theme="0" tint="-0.14990691854609822"/>
      </top>
      <bottom style="medium">
        <color theme="0" tint="-0.1499069185460982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7">
    <xf numFmtId="0" fontId="0" fillId="0" borderId="0"/>
    <xf numFmtId="0" fontId="8" fillId="0" borderId="0" applyNumberForma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5" fillId="0" borderId="0"/>
    <xf numFmtId="0" fontId="31" fillId="0" borderId="0"/>
    <xf numFmtId="0" fontId="7" fillId="0" borderId="0"/>
  </cellStyleXfs>
  <cellXfs count="259">
    <xf numFmtId="0" fontId="0" fillId="0" borderId="0" xfId="0"/>
    <xf numFmtId="0" fontId="25" fillId="9" borderId="0" xfId="4" applyFill="1"/>
    <xf numFmtId="0" fontId="25" fillId="10" borderId="0" xfId="4" applyFill="1"/>
    <xf numFmtId="0" fontId="25" fillId="11" borderId="0" xfId="4" applyFill="1"/>
    <xf numFmtId="0" fontId="31" fillId="0" borderId="0" xfId="5" applyFont="1" applyFill="1" applyBorder="1" applyAlignment="1" applyProtection="1">
      <protection hidden="1"/>
    </xf>
    <xf numFmtId="0" fontId="19" fillId="0" borderId="0" xfId="5" applyFont="1" applyFill="1" applyBorder="1" applyAlignment="1" applyProtection="1">
      <alignment horizontal="left" vertical="center"/>
      <protection hidden="1"/>
    </xf>
    <xf numFmtId="0" fontId="7" fillId="0" borderId="0" xfId="6" applyFill="1"/>
    <xf numFmtId="0" fontId="7" fillId="0" borderId="0" xfId="6" applyFill="1" applyProtection="1"/>
    <xf numFmtId="0" fontId="9" fillId="0" borderId="0" xfId="5" applyFont="1" applyFill="1" applyBorder="1" applyAlignment="1" applyProtection="1">
      <alignment horizontal="center" vertical="center"/>
      <protection hidden="1"/>
    </xf>
    <xf numFmtId="0" fontId="7" fillId="0" borderId="0" xfId="6" applyProtection="1"/>
    <xf numFmtId="0" fontId="10" fillId="0" borderId="0" xfId="6" applyFont="1" applyFill="1" applyProtection="1"/>
    <xf numFmtId="0" fontId="7" fillId="14" borderId="0" xfId="6" applyFill="1"/>
    <xf numFmtId="0" fontId="7" fillId="0" borderId="0" xfId="6"/>
    <xf numFmtId="0" fontId="25" fillId="9" borderId="0" xfId="4" applyFill="1" applyProtection="1">
      <protection hidden="1"/>
    </xf>
    <xf numFmtId="0" fontId="12" fillId="9" borderId="0" xfId="4" applyFont="1" applyFill="1" applyProtection="1">
      <protection hidden="1"/>
    </xf>
    <xf numFmtId="0" fontId="25" fillId="10" borderId="0" xfId="4" applyFill="1" applyProtection="1">
      <protection hidden="1"/>
    </xf>
    <xf numFmtId="0" fontId="12" fillId="10" borderId="0" xfId="4" applyFont="1" applyFill="1" applyProtection="1">
      <protection hidden="1"/>
    </xf>
    <xf numFmtId="0" fontId="25" fillId="11" borderId="0" xfId="4" applyFill="1" applyProtection="1">
      <protection hidden="1"/>
    </xf>
    <xf numFmtId="0" fontId="12" fillId="11" borderId="0" xfId="4" applyFont="1" applyFill="1" applyProtection="1">
      <protection hidden="1"/>
    </xf>
    <xf numFmtId="0" fontId="19" fillId="0" borderId="0" xfId="0" applyFont="1" applyFill="1" applyProtection="1">
      <protection hidden="1"/>
    </xf>
    <xf numFmtId="0" fontId="10" fillId="0" borderId="0" xfId="0" applyFont="1" applyFill="1" applyProtection="1">
      <protection hidden="1"/>
    </xf>
    <xf numFmtId="0" fontId="0" fillId="0" borderId="0" xfId="0" applyFill="1" applyProtection="1">
      <protection hidden="1"/>
    </xf>
    <xf numFmtId="0" fontId="9" fillId="0" borderId="0" xfId="0" applyFont="1" applyFill="1" applyProtection="1">
      <protection hidden="1"/>
    </xf>
    <xf numFmtId="0" fontId="19" fillId="0" borderId="0" xfId="0" applyFont="1" applyAlignment="1" applyProtection="1">
      <alignment horizontal="left" vertical="center"/>
      <protection hidden="1"/>
    </xf>
    <xf numFmtId="0" fontId="19" fillId="0" borderId="0" xfId="0" applyFo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10" fillId="0" borderId="0" xfId="0" applyFont="1" applyFill="1" applyAlignment="1" applyProtection="1">
      <alignment horizontal="left" indent="1"/>
      <protection hidden="1"/>
    </xf>
    <xf numFmtId="0" fontId="19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indent="1"/>
      <protection hidden="1"/>
    </xf>
    <xf numFmtId="3" fontId="9" fillId="0" borderId="0" xfId="0" applyNumberFormat="1" applyFont="1" applyAlignment="1" applyProtection="1">
      <alignment horizontal="center" vertical="center"/>
      <protection hidden="1"/>
    </xf>
    <xf numFmtId="0" fontId="19" fillId="8" borderId="0" xfId="0" applyFont="1" applyFill="1" applyProtection="1">
      <protection hidden="1"/>
    </xf>
    <xf numFmtId="9" fontId="9" fillId="0" borderId="0" xfId="0" applyNumberFormat="1" applyFont="1" applyProtection="1">
      <protection hidden="1"/>
    </xf>
    <xf numFmtId="165" fontId="19" fillId="0" borderId="0" xfId="0" applyNumberFormat="1" applyFont="1" applyProtection="1">
      <protection hidden="1"/>
    </xf>
    <xf numFmtId="0" fontId="9" fillId="0" borderId="0" xfId="0" applyFont="1" applyFill="1" applyAlignment="1" applyProtection="1">
      <alignment horizontal="center" vertical="center"/>
      <protection hidden="1"/>
    </xf>
    <xf numFmtId="1" fontId="11" fillId="4" borderId="1" xfId="0" applyNumberFormat="1" applyFont="1" applyFill="1" applyBorder="1" applyAlignment="1" applyProtection="1">
      <alignment horizontal="left" vertical="center" indent="1"/>
      <protection hidden="1"/>
    </xf>
    <xf numFmtId="9" fontId="14" fillId="3" borderId="1" xfId="3" applyFont="1" applyFill="1" applyBorder="1" applyAlignment="1" applyProtection="1">
      <alignment horizontal="center" vertical="center"/>
      <protection hidden="1"/>
    </xf>
    <xf numFmtId="0" fontId="13" fillId="3" borderId="1" xfId="0" applyFont="1" applyFill="1" applyBorder="1" applyAlignment="1" applyProtection="1">
      <alignment horizontal="center" vertical="center"/>
      <protection hidden="1"/>
    </xf>
    <xf numFmtId="0" fontId="11" fillId="6" borderId="1" xfId="0" applyFont="1" applyFill="1" applyBorder="1" applyAlignment="1" applyProtection="1">
      <alignment horizontal="center" vertical="center"/>
      <protection hidden="1"/>
    </xf>
    <xf numFmtId="0" fontId="11" fillId="6" borderId="1" xfId="0" applyFont="1" applyFill="1" applyBorder="1" applyAlignment="1" applyProtection="1">
      <alignment horizontal="center" vertical="center" wrapText="1"/>
      <protection hidden="1"/>
    </xf>
    <xf numFmtId="3" fontId="13" fillId="3" borderId="1" xfId="0" applyNumberFormat="1" applyFont="1" applyFill="1" applyBorder="1" applyAlignment="1" applyProtection="1">
      <alignment horizontal="center" vertical="center"/>
      <protection hidden="1"/>
    </xf>
    <xf numFmtId="3" fontId="11" fillId="6" borderId="1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center"/>
      <protection hidden="1"/>
    </xf>
    <xf numFmtId="3" fontId="13" fillId="3" borderId="1" xfId="0" applyNumberFormat="1" applyFont="1" applyFill="1" applyBorder="1" applyAlignment="1" applyProtection="1">
      <alignment horizontal="left" vertical="center" wrapText="1" indent="1"/>
      <protection hidden="1"/>
    </xf>
    <xf numFmtId="164" fontId="13" fillId="3" borderId="1" xfId="2" applyNumberFormat="1" applyFont="1" applyFill="1" applyBorder="1" applyAlignment="1" applyProtection="1">
      <alignment horizontal="center" vertical="center"/>
      <protection hidden="1"/>
    </xf>
    <xf numFmtId="9" fontId="13" fillId="3" borderId="1" xfId="3" applyFont="1" applyFill="1" applyBorder="1" applyAlignment="1" applyProtection="1">
      <alignment horizontal="left" vertical="center" wrapText="1" indent="1"/>
      <protection hidden="1"/>
    </xf>
    <xf numFmtId="164" fontId="13" fillId="3" borderId="1" xfId="2" applyNumberFormat="1" applyFont="1" applyFill="1" applyBorder="1" applyAlignment="1" applyProtection="1">
      <alignment horizontal="left" vertical="center" wrapText="1" indent="1"/>
      <protection hidden="1"/>
    </xf>
    <xf numFmtId="164" fontId="13" fillId="3" borderId="1" xfId="0" applyNumberFormat="1" applyFont="1" applyFill="1" applyBorder="1" applyAlignment="1" applyProtection="1">
      <alignment horizontal="left" vertical="center" wrapText="1" indent="1"/>
      <protection hidden="1"/>
    </xf>
    <xf numFmtId="3" fontId="13" fillId="3" borderId="1" xfId="0" applyNumberFormat="1" applyFont="1" applyFill="1" applyBorder="1" applyAlignment="1" applyProtection="1">
      <alignment horizontal="center" vertical="center" wrapText="1"/>
      <protection hidden="1"/>
    </xf>
    <xf numFmtId="164" fontId="13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Border="1" applyAlignment="1" applyProtection="1">
      <alignment vertical="center"/>
      <protection hidden="1"/>
    </xf>
    <xf numFmtId="0" fontId="18" fillId="0" borderId="6" xfId="0" applyFont="1" applyBorder="1" applyAlignment="1" applyProtection="1">
      <alignment vertical="center"/>
      <protection hidden="1"/>
    </xf>
    <xf numFmtId="0" fontId="0" fillId="0" borderId="6" xfId="0" applyBorder="1" applyProtection="1">
      <protection hidden="1"/>
    </xf>
    <xf numFmtId="0" fontId="0" fillId="2" borderId="0" xfId="0" applyFill="1" applyProtection="1">
      <protection hidden="1"/>
    </xf>
    <xf numFmtId="0" fontId="21" fillId="0" borderId="1" xfId="0" applyFont="1" applyBorder="1" applyAlignment="1" applyProtection="1">
      <alignment horizontal="center" vertical="center"/>
      <protection hidden="1"/>
    </xf>
    <xf numFmtId="0" fontId="13" fillId="3" borderId="8" xfId="0" applyNumberFormat="1" applyFont="1" applyFill="1" applyBorder="1" applyAlignment="1" applyProtection="1">
      <alignment vertical="top" wrapText="1"/>
      <protection hidden="1"/>
    </xf>
    <xf numFmtId="0" fontId="13" fillId="3" borderId="9" xfId="0" applyNumberFormat="1" applyFont="1" applyFill="1" applyBorder="1" applyAlignment="1" applyProtection="1">
      <alignment vertical="top" wrapText="1"/>
      <protection hidden="1"/>
    </xf>
    <xf numFmtId="0" fontId="27" fillId="0" borderId="0" xfId="0" applyFont="1" applyAlignment="1" applyProtection="1">
      <alignment vertical="center" wrapText="1"/>
      <protection hidden="1"/>
    </xf>
    <xf numFmtId="0" fontId="22" fillId="12" borderId="28" xfId="1" applyFont="1" applyFill="1" applyBorder="1" applyAlignment="1" applyProtection="1">
      <alignment horizontal="center" vertical="center"/>
      <protection hidden="1"/>
    </xf>
    <xf numFmtId="0" fontId="30" fillId="13" borderId="28" xfId="0" applyFont="1" applyFill="1" applyBorder="1" applyAlignment="1" applyProtection="1">
      <alignment vertical="center"/>
      <protection hidden="1"/>
    </xf>
    <xf numFmtId="0" fontId="22" fillId="0" borderId="0" xfId="0" applyFont="1" applyFill="1" applyAlignment="1" applyProtection="1">
      <alignment vertical="center"/>
      <protection hidden="1"/>
    </xf>
    <xf numFmtId="0" fontId="30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19" fillId="0" borderId="0" xfId="6" applyFont="1" applyProtection="1">
      <protection hidden="1"/>
    </xf>
    <xf numFmtId="0" fontId="32" fillId="0" borderId="0" xfId="6" applyFont="1" applyAlignment="1" applyProtection="1">
      <alignment vertical="center"/>
      <protection hidden="1"/>
    </xf>
    <xf numFmtId="0" fontId="19" fillId="0" borderId="0" xfId="6" applyFont="1" applyAlignment="1" applyProtection="1">
      <alignment vertical="center"/>
      <protection hidden="1"/>
    </xf>
    <xf numFmtId="0" fontId="33" fillId="0" borderId="28" xfId="6" applyFont="1" applyBorder="1" applyAlignment="1" applyProtection="1">
      <alignment vertical="center" wrapText="1"/>
      <protection hidden="1"/>
    </xf>
    <xf numFmtId="0" fontId="33" fillId="0" borderId="0" xfId="6" applyFont="1" applyBorder="1" applyAlignment="1" applyProtection="1">
      <alignment vertical="center" wrapText="1"/>
      <protection hidden="1"/>
    </xf>
    <xf numFmtId="0" fontId="19" fillId="0" borderId="28" xfId="6" applyFont="1" applyBorder="1" applyAlignment="1" applyProtection="1">
      <alignment vertical="center" wrapText="1"/>
      <protection hidden="1"/>
    </xf>
    <xf numFmtId="0" fontId="19" fillId="0" borderId="0" xfId="6" applyFont="1" applyBorder="1" applyAlignment="1" applyProtection="1">
      <alignment vertical="center" wrapText="1"/>
      <protection hidden="1"/>
    </xf>
    <xf numFmtId="0" fontId="19" fillId="0" borderId="0" xfId="6" applyFont="1" applyAlignment="1" applyProtection="1">
      <protection hidden="1"/>
    </xf>
    <xf numFmtId="0" fontId="9" fillId="0" borderId="0" xfId="6" applyFont="1" applyProtection="1">
      <protection hidden="1"/>
    </xf>
    <xf numFmtId="0" fontId="10" fillId="0" borderId="0" xfId="6" applyFont="1" applyFill="1" applyAlignment="1" applyProtection="1">
      <protection hidden="1"/>
    </xf>
    <xf numFmtId="0" fontId="34" fillId="0" borderId="0" xfId="6" applyFont="1" applyFill="1" applyProtection="1">
      <protection hidden="1"/>
    </xf>
    <xf numFmtId="0" fontId="7" fillId="0" borderId="0" xfId="6" applyFill="1" applyProtection="1">
      <protection hidden="1"/>
    </xf>
    <xf numFmtId="0" fontId="35" fillId="0" borderId="0" xfId="6" applyFont="1" applyFill="1" applyAlignment="1" applyProtection="1">
      <alignment vertical="center"/>
      <protection hidden="1"/>
    </xf>
    <xf numFmtId="0" fontId="7" fillId="13" borderId="0" xfId="6" applyFill="1" applyProtection="1">
      <protection hidden="1"/>
    </xf>
    <xf numFmtId="0" fontId="22" fillId="12" borderId="0" xfId="6" applyFont="1" applyFill="1" applyAlignment="1" applyProtection="1">
      <alignment horizontal="center" vertical="center"/>
      <protection hidden="1"/>
    </xf>
    <xf numFmtId="0" fontId="34" fillId="0" borderId="0" xfId="1" applyFont="1" applyAlignment="1" applyProtection="1">
      <alignment vertical="center"/>
      <protection hidden="1"/>
    </xf>
    <xf numFmtId="0" fontId="11" fillId="12" borderId="0" xfId="1" applyFont="1" applyFill="1" applyAlignment="1" applyProtection="1">
      <alignment horizontal="center" vertical="center"/>
      <protection hidden="1"/>
    </xf>
    <xf numFmtId="0" fontId="36" fillId="0" borderId="0" xfId="6" applyFont="1" applyAlignment="1" applyProtection="1">
      <alignment vertical="center"/>
      <protection hidden="1"/>
    </xf>
    <xf numFmtId="0" fontId="26" fillId="0" borderId="0" xfId="6" applyFont="1" applyAlignment="1" applyProtection="1">
      <alignment horizontal="center" vertical="center"/>
      <protection hidden="1"/>
    </xf>
    <xf numFmtId="0" fontId="37" fillId="0" borderId="0" xfId="6" applyFont="1" applyAlignment="1" applyProtection="1">
      <alignment vertical="center"/>
      <protection hidden="1"/>
    </xf>
    <xf numFmtId="0" fontId="7" fillId="0" borderId="0" xfId="6" applyProtection="1">
      <protection hidden="1"/>
    </xf>
    <xf numFmtId="0" fontId="32" fillId="0" borderId="0" xfId="6" applyFont="1" applyProtection="1">
      <protection hidden="1"/>
    </xf>
    <xf numFmtId="0" fontId="35" fillId="0" borderId="0" xfId="6" applyFont="1" applyAlignment="1" applyProtection="1">
      <alignment vertical="center"/>
      <protection hidden="1"/>
    </xf>
    <xf numFmtId="0" fontId="35" fillId="0" borderId="0" xfId="6" applyFont="1" applyAlignment="1" applyProtection="1">
      <alignment vertical="center" wrapText="1"/>
      <protection hidden="1"/>
    </xf>
    <xf numFmtId="0" fontId="38" fillId="0" borderId="0" xfId="6" applyFont="1" applyAlignment="1" applyProtection="1">
      <alignment horizontal="left" vertical="center"/>
      <protection hidden="1"/>
    </xf>
    <xf numFmtId="0" fontId="38" fillId="0" borderId="0" xfId="6" applyFont="1" applyAlignment="1" applyProtection="1">
      <alignment vertical="center"/>
      <protection hidden="1"/>
    </xf>
    <xf numFmtId="0" fontId="39" fillId="0" borderId="0" xfId="6" applyFont="1" applyProtection="1">
      <protection hidden="1"/>
    </xf>
    <xf numFmtId="0" fontId="9" fillId="0" borderId="0" xfId="0" applyFont="1" applyAlignment="1" applyProtection="1">
      <alignment horizontal="right"/>
      <protection hidden="1"/>
    </xf>
    <xf numFmtId="164" fontId="9" fillId="0" borderId="0" xfId="0" applyNumberFormat="1" applyFont="1" applyProtection="1">
      <protection hidden="1"/>
    </xf>
    <xf numFmtId="3" fontId="9" fillId="0" borderId="0" xfId="0" applyNumberFormat="1" applyFont="1" applyProtection="1">
      <protection hidden="1"/>
    </xf>
    <xf numFmtId="0" fontId="7" fillId="9" borderId="0" xfId="4" applyFont="1" applyFill="1" applyProtection="1">
      <protection hidden="1"/>
    </xf>
    <xf numFmtId="0" fontId="9" fillId="9" borderId="0" xfId="4" applyFont="1" applyFill="1" applyProtection="1">
      <protection hidden="1"/>
    </xf>
    <xf numFmtId="0" fontId="7" fillId="10" borderId="0" xfId="4" applyFont="1" applyFill="1" applyProtection="1">
      <protection hidden="1"/>
    </xf>
    <xf numFmtId="0" fontId="9" fillId="10" borderId="0" xfId="4" applyFont="1" applyFill="1" applyProtection="1">
      <protection hidden="1"/>
    </xf>
    <xf numFmtId="0" fontId="7" fillId="11" borderId="0" xfId="4" applyFont="1" applyFill="1" applyProtection="1">
      <protection hidden="1"/>
    </xf>
    <xf numFmtId="0" fontId="9" fillId="11" borderId="0" xfId="4" applyFont="1" applyFill="1" applyProtection="1">
      <protection hidden="1"/>
    </xf>
    <xf numFmtId="0" fontId="7" fillId="0" borderId="0" xfId="0" applyFont="1" applyFill="1" applyProtection="1">
      <protection hidden="1"/>
    </xf>
    <xf numFmtId="0" fontId="7" fillId="0" borderId="0" xfId="0" applyFont="1" applyProtection="1">
      <protection hidden="1"/>
    </xf>
    <xf numFmtId="0" fontId="40" fillId="4" borderId="1" xfId="0" applyFont="1" applyFill="1" applyBorder="1" applyAlignment="1" applyProtection="1">
      <alignment horizontal="center" vertical="center" wrapText="1"/>
      <protection hidden="1"/>
    </xf>
    <xf numFmtId="0" fontId="40" fillId="4" borderId="1" xfId="0" applyFont="1" applyFill="1" applyBorder="1" applyAlignment="1" applyProtection="1">
      <alignment horizontal="left" vertical="center" indent="1"/>
      <protection hidden="1"/>
    </xf>
    <xf numFmtId="0" fontId="40" fillId="4" borderId="1" xfId="0" applyFont="1" applyFill="1" applyBorder="1" applyAlignment="1" applyProtection="1">
      <alignment horizontal="center" vertical="center"/>
      <protection hidden="1"/>
    </xf>
    <xf numFmtId="14" fontId="13" fillId="0" borderId="2" xfId="0" applyNumberFormat="1" applyFont="1" applyBorder="1" applyAlignment="1" applyProtection="1">
      <alignment horizontal="center" vertical="center"/>
      <protection locked="0" hidden="1"/>
    </xf>
    <xf numFmtId="0" fontId="13" fillId="0" borderId="2" xfId="0" applyFont="1" applyBorder="1" applyAlignment="1" applyProtection="1">
      <alignment horizontal="left" vertical="center" wrapText="1" indent="1"/>
      <protection locked="0" hidden="1"/>
    </xf>
    <xf numFmtId="0" fontId="13" fillId="0" borderId="2" xfId="0" applyFont="1" applyBorder="1" applyAlignment="1" applyProtection="1">
      <alignment horizontal="center" vertical="center" wrapText="1"/>
      <protection locked="0" hidden="1"/>
    </xf>
    <xf numFmtId="164" fontId="13" fillId="0" borderId="2" xfId="0" applyNumberFormat="1" applyFont="1" applyBorder="1" applyAlignment="1" applyProtection="1">
      <alignment horizontal="center" vertical="center"/>
      <protection locked="0" hidden="1"/>
    </xf>
    <xf numFmtId="0" fontId="13" fillId="0" borderId="2" xfId="0" applyFont="1" applyBorder="1" applyAlignment="1" applyProtection="1">
      <alignment horizontal="center" vertical="center"/>
      <protection locked="0" hidden="1"/>
    </xf>
    <xf numFmtId="0" fontId="13" fillId="0" borderId="7" xfId="0" applyNumberFormat="1" applyFont="1" applyBorder="1" applyAlignment="1" applyProtection="1">
      <alignment horizontal="center" vertical="center"/>
      <protection locked="0" hidden="1"/>
    </xf>
    <xf numFmtId="0" fontId="13" fillId="0" borderId="2" xfId="0" applyNumberFormat="1" applyFont="1" applyBorder="1" applyAlignment="1" applyProtection="1">
      <alignment horizontal="left" vertical="center" wrapText="1" indent="1"/>
      <protection locked="0" hidden="1"/>
    </xf>
    <xf numFmtId="0" fontId="8" fillId="0" borderId="0" xfId="1" applyFont="1" applyAlignment="1" applyProtection="1">
      <alignment horizontal="center" vertical="center"/>
      <protection locked="0" hidden="1"/>
    </xf>
    <xf numFmtId="0" fontId="13" fillId="0" borderId="2" xfId="0" applyNumberFormat="1" applyFont="1" applyBorder="1" applyAlignment="1" applyProtection="1">
      <alignment horizontal="left" vertical="center" indent="1"/>
      <protection locked="0" hidden="1"/>
    </xf>
    <xf numFmtId="0" fontId="13" fillId="0" borderId="12" xfId="0" applyFont="1" applyBorder="1" applyAlignment="1" applyProtection="1">
      <alignment horizontal="left" vertical="center" wrapText="1" indent="1"/>
      <protection locked="0" hidden="1"/>
    </xf>
    <xf numFmtId="0" fontId="8" fillId="0" borderId="14" xfId="1" applyFont="1" applyBorder="1" applyAlignment="1" applyProtection="1">
      <alignment horizontal="center" vertical="center"/>
      <protection locked="0" hidden="1"/>
    </xf>
    <xf numFmtId="0" fontId="8" fillId="0" borderId="2" xfId="1" applyNumberFormat="1" applyFont="1" applyBorder="1" applyAlignment="1" applyProtection="1">
      <alignment horizontal="left" vertical="center" wrapText="1" indent="1"/>
      <protection locked="0" hidden="1"/>
    </xf>
    <xf numFmtId="0" fontId="13" fillId="0" borderId="4" xfId="0" applyFont="1" applyBorder="1" applyAlignment="1" applyProtection="1">
      <alignment horizontal="left" vertical="center" wrapText="1" indent="1"/>
      <protection locked="0" hidden="1"/>
    </xf>
    <xf numFmtId="0" fontId="13" fillId="0" borderId="11" xfId="0" applyFont="1" applyBorder="1" applyAlignment="1" applyProtection="1">
      <alignment horizontal="left" vertical="center" wrapText="1" indent="1"/>
      <protection locked="0" hidden="1"/>
    </xf>
    <xf numFmtId="0" fontId="13" fillId="0" borderId="2" xfId="0" applyFont="1" applyBorder="1" applyAlignment="1" applyProtection="1">
      <alignment horizontal="left" vertical="center" indent="1"/>
      <protection locked="0" hidden="1"/>
    </xf>
    <xf numFmtId="0" fontId="19" fillId="9" borderId="0" xfId="4" applyFont="1" applyFill="1" applyProtection="1">
      <protection hidden="1"/>
    </xf>
    <xf numFmtId="0" fontId="19" fillId="10" borderId="0" xfId="4" applyFont="1" applyFill="1" applyProtection="1">
      <protection hidden="1"/>
    </xf>
    <xf numFmtId="0" fontId="19" fillId="11" borderId="0" xfId="4" applyFont="1" applyFill="1" applyProtection="1">
      <protection hidden="1"/>
    </xf>
    <xf numFmtId="3" fontId="13" fillId="11" borderId="5" xfId="0" applyNumberFormat="1" applyFont="1" applyFill="1" applyBorder="1" applyAlignment="1" applyProtection="1">
      <alignment horizontal="center" vertical="center"/>
      <protection hidden="1"/>
    </xf>
    <xf numFmtId="164" fontId="13" fillId="11" borderId="5" xfId="0" applyNumberFormat="1" applyFont="1" applyFill="1" applyBorder="1" applyAlignment="1" applyProtection="1">
      <alignment horizontal="center" vertical="center"/>
      <protection hidden="1"/>
    </xf>
    <xf numFmtId="3" fontId="13" fillId="11" borderId="13" xfId="0" applyNumberFormat="1" applyFont="1" applyFill="1" applyBorder="1" applyAlignment="1" applyProtection="1">
      <alignment horizontal="center" vertical="center"/>
      <protection hidden="1"/>
    </xf>
    <xf numFmtId="164" fontId="13" fillId="11" borderId="13" xfId="0" applyNumberFormat="1" applyFont="1" applyFill="1" applyBorder="1" applyAlignment="1" applyProtection="1">
      <alignment horizontal="center" vertical="center"/>
      <protection hidden="1"/>
    </xf>
    <xf numFmtId="3" fontId="13" fillId="11" borderId="1" xfId="0" applyNumberFormat="1" applyFont="1" applyFill="1" applyBorder="1" applyAlignment="1" applyProtection="1">
      <alignment horizontal="center" vertical="center"/>
      <protection hidden="1"/>
    </xf>
    <xf numFmtId="164" fontId="13" fillId="11" borderId="1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indent="1"/>
      <protection hidden="1"/>
    </xf>
    <xf numFmtId="0" fontId="40" fillId="4" borderId="27" xfId="0" applyFont="1" applyFill="1" applyBorder="1" applyAlignment="1" applyProtection="1">
      <alignment horizontal="center" vertical="center" wrapText="1"/>
      <protection hidden="1"/>
    </xf>
    <xf numFmtId="0" fontId="40" fillId="4" borderId="27" xfId="0" applyFont="1" applyFill="1" applyBorder="1" applyAlignment="1" applyProtection="1">
      <alignment horizontal="left" vertical="center" wrapText="1" indent="1"/>
      <protection hidden="1"/>
    </xf>
    <xf numFmtId="0" fontId="13" fillId="3" borderId="27" xfId="0" applyFont="1" applyFill="1" applyBorder="1" applyAlignment="1" applyProtection="1">
      <alignment horizontal="center" vertical="center"/>
      <protection hidden="1"/>
    </xf>
    <xf numFmtId="0" fontId="13" fillId="3" borderId="27" xfId="0" applyFont="1" applyFill="1" applyBorder="1" applyAlignment="1" applyProtection="1">
      <alignment horizontal="left" vertical="center" wrapText="1" indent="2"/>
      <protection hidden="1"/>
    </xf>
    <xf numFmtId="3" fontId="13" fillId="3" borderId="27" xfId="0" applyNumberFormat="1" applyFont="1" applyFill="1" applyBorder="1" applyAlignment="1" applyProtection="1">
      <alignment horizontal="center" vertical="center"/>
      <protection hidden="1"/>
    </xf>
    <xf numFmtId="0" fontId="13" fillId="0" borderId="27" xfId="0" applyFont="1" applyBorder="1" applyAlignment="1" applyProtection="1">
      <alignment horizontal="center" vertical="center"/>
      <protection locked="0" hidden="1"/>
    </xf>
    <xf numFmtId="164" fontId="13" fillId="3" borderId="27" xfId="2" applyNumberFormat="1" applyFont="1" applyFill="1" applyBorder="1" applyAlignment="1" applyProtection="1">
      <alignment horizontal="center" vertical="center"/>
      <protection hidden="1"/>
    </xf>
    <xf numFmtId="164" fontId="13" fillId="3" borderId="27" xfId="0" applyNumberFormat="1" applyFont="1" applyFill="1" applyBorder="1" applyAlignment="1" applyProtection="1">
      <alignment horizontal="center" vertical="center"/>
      <protection hidden="1"/>
    </xf>
    <xf numFmtId="9" fontId="13" fillId="3" borderId="27" xfId="3" applyFont="1" applyFill="1" applyBorder="1" applyAlignment="1" applyProtection="1">
      <alignment horizontal="center" vertical="center"/>
      <protection hidden="1"/>
    </xf>
    <xf numFmtId="0" fontId="7" fillId="8" borderId="0" xfId="0" applyFont="1" applyFill="1" applyProtection="1">
      <protection hidden="1"/>
    </xf>
    <xf numFmtId="0" fontId="7" fillId="8" borderId="0" xfId="0" applyFont="1" applyFill="1" applyAlignment="1" applyProtection="1">
      <alignment horizontal="left" indent="1"/>
      <protection hidden="1"/>
    </xf>
    <xf numFmtId="0" fontId="40" fillId="4" borderId="1" xfId="0" applyFont="1" applyFill="1" applyBorder="1" applyAlignment="1" applyProtection="1">
      <alignment horizontal="left" vertical="center" wrapText="1" indent="1"/>
      <protection hidden="1"/>
    </xf>
    <xf numFmtId="0" fontId="13" fillId="3" borderId="1" xfId="0" applyFont="1" applyFill="1" applyBorder="1" applyAlignment="1" applyProtection="1">
      <alignment horizontal="left" vertical="center" wrapText="1" indent="2"/>
      <protection hidden="1"/>
    </xf>
    <xf numFmtId="164" fontId="13" fillId="3" borderId="1" xfId="2" applyNumberFormat="1" applyFont="1" applyFill="1" applyBorder="1" applyAlignment="1" applyProtection="1">
      <alignment horizontal="center" vertical="center" wrapText="1"/>
      <protection hidden="1"/>
    </xf>
    <xf numFmtId="0" fontId="13" fillId="3" borderId="1" xfId="2" applyNumberFormat="1" applyFont="1" applyFill="1" applyBorder="1" applyAlignment="1" applyProtection="1">
      <alignment horizontal="center" vertical="center"/>
      <protection hidden="1"/>
    </xf>
    <xf numFmtId="0" fontId="13" fillId="3" borderId="1" xfId="0" applyNumberFormat="1" applyFont="1" applyFill="1" applyBorder="1" applyAlignment="1" applyProtection="1">
      <alignment horizontal="center" vertical="center"/>
      <protection hidden="1"/>
    </xf>
    <xf numFmtId="164" fontId="13" fillId="3" borderId="1" xfId="3" applyNumberFormat="1" applyFont="1" applyFill="1" applyBorder="1" applyAlignment="1" applyProtection="1">
      <alignment horizontal="center" vertical="center"/>
      <protection hidden="1"/>
    </xf>
    <xf numFmtId="10" fontId="13" fillId="3" borderId="1" xfId="3" applyNumberFormat="1" applyFont="1" applyFill="1" applyBorder="1" applyAlignment="1" applyProtection="1">
      <alignment horizontal="center" vertical="center"/>
      <protection hidden="1"/>
    </xf>
    <xf numFmtId="2" fontId="13" fillId="3" borderId="1" xfId="3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left" indent="1"/>
      <protection hidden="1"/>
    </xf>
    <xf numFmtId="0" fontId="33" fillId="9" borderId="0" xfId="4" applyFont="1" applyFill="1" applyProtection="1">
      <protection hidden="1"/>
    </xf>
    <xf numFmtId="0" fontId="33" fillId="10" borderId="0" xfId="4" applyFont="1" applyFill="1" applyProtection="1">
      <protection hidden="1"/>
    </xf>
    <xf numFmtId="0" fontId="33" fillId="11" borderId="0" xfId="4" applyFont="1" applyFill="1" applyProtection="1">
      <protection hidden="1"/>
    </xf>
    <xf numFmtId="0" fontId="19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vertical="center"/>
      <protection hidden="1"/>
    </xf>
    <xf numFmtId="0" fontId="4" fillId="0" borderId="6" xfId="0" applyFont="1" applyBorder="1" applyAlignment="1" applyProtection="1">
      <alignment vertical="center"/>
      <protection hidden="1"/>
    </xf>
    <xf numFmtId="0" fontId="8" fillId="0" borderId="14" xfId="1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11" fillId="4" borderId="1" xfId="0" applyFont="1" applyFill="1" applyBorder="1" applyAlignment="1" applyProtection="1">
      <alignment horizontal="left" vertical="center" wrapText="1" indent="1"/>
      <protection hidden="1"/>
    </xf>
    <xf numFmtId="0" fontId="11" fillId="4" borderId="1" xfId="0" applyFont="1" applyFill="1" applyBorder="1" applyAlignment="1" applyProtection="1">
      <alignment horizontal="left" vertical="center" indent="1"/>
      <protection hidden="1"/>
    </xf>
    <xf numFmtId="0" fontId="13" fillId="3" borderId="1" xfId="0" applyFont="1" applyFill="1" applyBorder="1" applyAlignment="1" applyProtection="1">
      <alignment horizontal="left" vertical="center" wrapText="1" indent="1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12" fillId="5" borderId="3" xfId="0" applyFont="1" applyFill="1" applyBorder="1" applyAlignment="1" applyProtection="1">
      <alignment horizontal="left" vertical="center" wrapText="1" indent="1"/>
      <protection hidden="1"/>
    </xf>
    <xf numFmtId="0" fontId="13" fillId="0" borderId="2" xfId="0" applyFont="1" applyBorder="1" applyAlignment="1" applyProtection="1">
      <alignment horizontal="left" vertical="center" wrapText="1" indent="1"/>
      <protection hidden="1"/>
    </xf>
    <xf numFmtId="0" fontId="13" fillId="0" borderId="2" xfId="0" applyFont="1" applyBorder="1" applyAlignment="1" applyProtection="1">
      <alignment horizontal="center" vertical="center"/>
      <protection hidden="1"/>
    </xf>
    <xf numFmtId="14" fontId="13" fillId="0" borderId="2" xfId="0" applyNumberFormat="1" applyFont="1" applyBorder="1" applyAlignment="1" applyProtection="1">
      <alignment horizontal="center" vertical="center"/>
      <protection hidden="1"/>
    </xf>
    <xf numFmtId="164" fontId="13" fillId="0" borderId="2" xfId="0" applyNumberFormat="1" applyFont="1" applyBorder="1" applyAlignment="1" applyProtection="1">
      <alignment horizontal="center" vertical="center"/>
      <protection hidden="1"/>
    </xf>
    <xf numFmtId="0" fontId="13" fillId="0" borderId="2" xfId="0" applyNumberFormat="1" applyFont="1" applyBorder="1" applyAlignment="1" applyProtection="1">
      <alignment horizontal="left" vertical="center" wrapText="1" indent="1"/>
      <protection hidden="1"/>
    </xf>
    <xf numFmtId="0" fontId="8" fillId="0" borderId="2" xfId="1" applyNumberFormat="1" applyFont="1" applyBorder="1" applyAlignment="1" applyProtection="1">
      <alignment horizontal="left" vertical="center" wrapText="1" indent="1"/>
      <protection hidden="1"/>
    </xf>
    <xf numFmtId="0" fontId="13" fillId="0" borderId="2" xfId="0" applyNumberFormat="1" applyFont="1" applyBorder="1" applyAlignment="1" applyProtection="1">
      <alignment horizontal="left" vertical="center" indent="1"/>
      <protection hidden="1"/>
    </xf>
    <xf numFmtId="0" fontId="13" fillId="0" borderId="4" xfId="0" applyFont="1" applyBorder="1" applyAlignment="1" applyProtection="1">
      <alignment horizontal="left" vertical="center" wrapText="1" indent="1"/>
      <protection hidden="1"/>
    </xf>
    <xf numFmtId="0" fontId="13" fillId="0" borderId="12" xfId="0" applyFont="1" applyBorder="1" applyAlignment="1" applyProtection="1">
      <alignment horizontal="left" vertical="center" wrapText="1" indent="1"/>
      <protection hidden="1"/>
    </xf>
    <xf numFmtId="0" fontId="8" fillId="0" borderId="14" xfId="1" applyFont="1" applyBorder="1" applyAlignment="1" applyProtection="1">
      <alignment horizontal="center" vertical="center"/>
      <protection hidden="1"/>
    </xf>
    <xf numFmtId="0" fontId="13" fillId="0" borderId="25" xfId="0" applyFont="1" applyBorder="1" applyAlignment="1" applyProtection="1">
      <alignment horizontal="left" vertical="center" wrapText="1" indent="1"/>
      <protection hidden="1"/>
    </xf>
    <xf numFmtId="0" fontId="8" fillId="0" borderId="26" xfId="1" applyFont="1" applyBorder="1" applyAlignment="1" applyProtection="1">
      <alignment horizontal="center" vertical="center"/>
      <protection hidden="1"/>
    </xf>
    <xf numFmtId="0" fontId="13" fillId="0" borderId="24" xfId="0" applyNumberFormat="1" applyFont="1" applyBorder="1" applyAlignment="1" applyProtection="1">
      <alignment horizontal="left" vertical="center" indent="1"/>
      <protection hidden="1"/>
    </xf>
    <xf numFmtId="0" fontId="13" fillId="0" borderId="2" xfId="0" applyFont="1" applyBorder="1" applyAlignment="1" applyProtection="1">
      <alignment horizontal="center" vertical="center" wrapText="1"/>
      <protection hidden="1"/>
    </xf>
    <xf numFmtId="0" fontId="13" fillId="0" borderId="7" xfId="0" applyNumberFormat="1" applyFont="1" applyBorder="1" applyAlignment="1" applyProtection="1">
      <alignment horizontal="center" vertical="center"/>
      <protection hidden="1"/>
    </xf>
    <xf numFmtId="0" fontId="13" fillId="0" borderId="2" xfId="0" applyFont="1" applyBorder="1" applyAlignment="1" applyProtection="1">
      <alignment horizontal="left" vertical="center" indent="1"/>
      <protection hidden="1"/>
    </xf>
    <xf numFmtId="0" fontId="13" fillId="0" borderId="27" xfId="0" applyFont="1" applyBorder="1" applyAlignment="1" applyProtection="1">
      <alignment horizontal="center" vertical="center"/>
      <protection hidden="1"/>
    </xf>
    <xf numFmtId="0" fontId="7" fillId="8" borderId="0" xfId="0" applyFont="1" applyFill="1" applyBorder="1" applyAlignment="1" applyProtection="1">
      <alignment horizontal="left" indent="1"/>
      <protection hidden="1"/>
    </xf>
    <xf numFmtId="0" fontId="7" fillId="7" borderId="0" xfId="0" applyFont="1" applyFill="1" applyBorder="1" applyAlignment="1" applyProtection="1">
      <alignment horizontal="left" indent="1"/>
      <protection hidden="1"/>
    </xf>
    <xf numFmtId="0" fontId="20" fillId="0" borderId="1" xfId="0" applyFont="1" applyBorder="1" applyAlignment="1" applyProtection="1">
      <alignment horizontal="center" vertical="center"/>
      <protection hidden="1"/>
    </xf>
    <xf numFmtId="0" fontId="13" fillId="3" borderId="10" xfId="0" applyNumberFormat="1" applyFont="1" applyFill="1" applyBorder="1" applyAlignment="1" applyProtection="1">
      <alignment vertical="top" wrapText="1"/>
      <protection hidden="1"/>
    </xf>
    <xf numFmtId="9" fontId="9" fillId="0" borderId="0" xfId="3" applyFont="1" applyProtection="1">
      <protection hidden="1"/>
    </xf>
    <xf numFmtId="0" fontId="41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0" borderId="28" xfId="0" applyBorder="1" applyAlignment="1" applyProtection="1">
      <alignment vertical="center" wrapText="1"/>
      <protection hidden="1"/>
    </xf>
    <xf numFmtId="0" fontId="28" fillId="0" borderId="0" xfId="0" applyFont="1" applyAlignment="1" applyProtection="1">
      <alignment vertical="center"/>
      <protection hidden="1"/>
    </xf>
    <xf numFmtId="0" fontId="16" fillId="0" borderId="0" xfId="0" applyFont="1" applyAlignment="1" applyProtection="1">
      <alignment vertical="center" wrapText="1"/>
      <protection hidden="1"/>
    </xf>
    <xf numFmtId="0" fontId="29" fillId="0" borderId="0" xfId="0" applyFont="1" applyAlignment="1" applyProtection="1">
      <alignment vertical="center"/>
      <protection hidden="1"/>
    </xf>
    <xf numFmtId="0" fontId="40" fillId="6" borderId="3" xfId="0" applyFont="1" applyFill="1" applyBorder="1" applyAlignment="1" applyProtection="1">
      <alignment horizontal="left" vertical="center" indent="1"/>
      <protection hidden="1"/>
    </xf>
    <xf numFmtId="0" fontId="40" fillId="6" borderId="16" xfId="0" applyFont="1" applyFill="1" applyBorder="1" applyAlignment="1" applyProtection="1">
      <alignment horizontal="left" vertical="center" indent="1"/>
      <protection hidden="1"/>
    </xf>
    <xf numFmtId="0" fontId="40" fillId="6" borderId="15" xfId="0" applyFont="1" applyFill="1" applyBorder="1" applyAlignment="1" applyProtection="1">
      <alignment horizontal="left" vertical="center" indent="1"/>
      <protection hidden="1"/>
    </xf>
    <xf numFmtId="0" fontId="40" fillId="6" borderId="1" xfId="0" applyFont="1" applyFill="1" applyBorder="1" applyAlignment="1" applyProtection="1">
      <alignment horizontal="left" vertical="center" indent="1"/>
      <protection hidden="1"/>
    </xf>
    <xf numFmtId="0" fontId="40" fillId="6" borderId="8" xfId="0" applyFont="1" applyFill="1" applyBorder="1" applyAlignment="1" applyProtection="1">
      <alignment horizontal="left" vertical="center" indent="2"/>
      <protection hidden="1"/>
    </xf>
    <xf numFmtId="0" fontId="40" fillId="6" borderId="9" xfId="0" applyFont="1" applyFill="1" applyBorder="1" applyAlignment="1" applyProtection="1">
      <alignment horizontal="left" vertical="center" indent="2"/>
      <protection hidden="1"/>
    </xf>
    <xf numFmtId="0" fontId="40" fillId="6" borderId="10" xfId="0" applyFont="1" applyFill="1" applyBorder="1" applyAlignment="1" applyProtection="1">
      <alignment horizontal="left" vertical="center" indent="2"/>
      <protection hidden="1"/>
    </xf>
    <xf numFmtId="0" fontId="40" fillId="6" borderId="1" xfId="0" applyFont="1" applyFill="1" applyBorder="1" applyAlignment="1" applyProtection="1">
      <alignment horizontal="left" vertical="center" indent="2"/>
      <protection hidden="1"/>
    </xf>
    <xf numFmtId="0" fontId="11" fillId="4" borderId="1" xfId="0" applyFont="1" applyFill="1" applyBorder="1" applyAlignment="1" applyProtection="1">
      <alignment horizontal="left" vertical="center" wrapText="1" indent="1"/>
      <protection hidden="1"/>
    </xf>
    <xf numFmtId="164" fontId="13" fillId="3" borderId="1" xfId="0" applyNumberFormat="1" applyFont="1" applyFill="1" applyBorder="1" applyAlignment="1" applyProtection="1">
      <alignment horizontal="left" vertical="center" indent="1"/>
      <protection hidden="1"/>
    </xf>
    <xf numFmtId="0" fontId="11" fillId="6" borderId="1" xfId="0" applyFont="1" applyFill="1" applyBorder="1" applyAlignment="1" applyProtection="1">
      <alignment horizontal="left" vertical="center" indent="1"/>
      <protection hidden="1"/>
    </xf>
    <xf numFmtId="0" fontId="11" fillId="4" borderId="1" xfId="0" applyFont="1" applyFill="1" applyBorder="1" applyAlignment="1" applyProtection="1">
      <alignment horizontal="left" vertical="center" indent="1"/>
      <protection hidden="1"/>
    </xf>
    <xf numFmtId="0" fontId="13" fillId="3" borderId="1" xfId="0" applyFont="1" applyFill="1" applyBorder="1" applyAlignment="1" applyProtection="1">
      <alignment horizontal="left" vertical="center" wrapText="1" indent="1"/>
      <protection hidden="1"/>
    </xf>
    <xf numFmtId="3" fontId="13" fillId="3" borderId="1" xfId="0" applyNumberFormat="1" applyFont="1" applyFill="1" applyBorder="1" applyAlignment="1" applyProtection="1">
      <alignment horizontal="left" vertical="center" indent="1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 wrapText="1"/>
      <protection hidden="1"/>
    </xf>
    <xf numFmtId="0" fontId="13" fillId="0" borderId="17" xfId="0" applyFont="1" applyBorder="1" applyAlignment="1" applyProtection="1">
      <alignment horizontal="left" vertical="center" indent="1"/>
      <protection locked="0" hidden="1"/>
    </xf>
    <xf numFmtId="0" fontId="13" fillId="0" borderId="18" xfId="0" applyFont="1" applyBorder="1" applyAlignment="1" applyProtection="1">
      <alignment horizontal="left" vertical="center" indent="1"/>
      <protection locked="0" hidden="1"/>
    </xf>
    <xf numFmtId="0" fontId="11" fillId="6" borderId="3" xfId="0" applyFont="1" applyFill="1" applyBorder="1" applyAlignment="1" applyProtection="1">
      <alignment horizontal="left" vertical="center" indent="1"/>
      <protection hidden="1"/>
    </xf>
    <xf numFmtId="0" fontId="11" fillId="6" borderId="15" xfId="0" applyFont="1" applyFill="1" applyBorder="1" applyAlignment="1" applyProtection="1">
      <alignment horizontal="left" vertical="center" indent="1"/>
      <protection hidden="1"/>
    </xf>
    <xf numFmtId="0" fontId="12" fillId="5" borderId="3" xfId="0" applyFont="1" applyFill="1" applyBorder="1" applyAlignment="1" applyProtection="1">
      <alignment horizontal="left" vertical="center" wrapText="1" indent="1"/>
      <protection hidden="1"/>
    </xf>
    <xf numFmtId="0" fontId="12" fillId="5" borderId="15" xfId="0" applyFont="1" applyFill="1" applyBorder="1" applyAlignment="1" applyProtection="1">
      <alignment horizontal="left" vertical="center" wrapText="1" indent="1"/>
      <protection hidden="1"/>
    </xf>
    <xf numFmtId="0" fontId="23" fillId="3" borderId="3" xfId="0" applyFont="1" applyFill="1" applyBorder="1" applyAlignment="1" applyProtection="1">
      <alignment horizontal="left" vertical="center" indent="1"/>
      <protection hidden="1"/>
    </xf>
    <xf numFmtId="0" fontId="23" fillId="3" borderId="16" xfId="0" applyFont="1" applyFill="1" applyBorder="1" applyAlignment="1" applyProtection="1">
      <alignment horizontal="left" vertical="center" indent="1"/>
      <protection hidden="1"/>
    </xf>
    <xf numFmtId="0" fontId="23" fillId="3" borderId="15" xfId="0" applyFont="1" applyFill="1" applyBorder="1" applyAlignment="1" applyProtection="1">
      <alignment horizontal="left" vertical="center" indent="1"/>
      <protection hidden="1"/>
    </xf>
    <xf numFmtId="0" fontId="12" fillId="5" borderId="16" xfId="0" applyFont="1" applyFill="1" applyBorder="1" applyAlignment="1" applyProtection="1">
      <alignment horizontal="left" vertical="center" wrapText="1" indent="1"/>
      <protection hidden="1"/>
    </xf>
    <xf numFmtId="0" fontId="24" fillId="6" borderId="3" xfId="0" applyFont="1" applyFill="1" applyBorder="1" applyAlignment="1" applyProtection="1">
      <alignment horizontal="left" vertical="center" indent="1"/>
      <protection hidden="1"/>
    </xf>
    <xf numFmtId="0" fontId="24" fillId="6" borderId="16" xfId="0" applyFont="1" applyFill="1" applyBorder="1" applyAlignment="1" applyProtection="1">
      <alignment horizontal="left" vertical="center" indent="1"/>
      <protection hidden="1"/>
    </xf>
    <xf numFmtId="0" fontId="24" fillId="6" borderId="15" xfId="0" applyFont="1" applyFill="1" applyBorder="1" applyAlignment="1" applyProtection="1">
      <alignment horizontal="left" vertical="center" indent="1"/>
      <protection hidden="1"/>
    </xf>
    <xf numFmtId="0" fontId="13" fillId="3" borderId="19" xfId="0" applyNumberFormat="1" applyFont="1" applyFill="1" applyBorder="1" applyAlignment="1" applyProtection="1">
      <alignment horizontal="left" vertical="top" wrapText="1" indent="1"/>
      <protection hidden="1"/>
    </xf>
    <xf numFmtId="0" fontId="13" fillId="3" borderId="0" xfId="0" applyNumberFormat="1" applyFont="1" applyFill="1" applyBorder="1" applyAlignment="1" applyProtection="1">
      <alignment horizontal="left" vertical="top" wrapText="1" indent="1"/>
      <protection hidden="1"/>
    </xf>
    <xf numFmtId="0" fontId="13" fillId="3" borderId="20" xfId="0" applyNumberFormat="1" applyFont="1" applyFill="1" applyBorder="1" applyAlignment="1" applyProtection="1">
      <alignment horizontal="left" vertical="top" wrapText="1" indent="1"/>
      <protection hidden="1"/>
    </xf>
    <xf numFmtId="0" fontId="13" fillId="3" borderId="21" xfId="0" applyNumberFormat="1" applyFont="1" applyFill="1" applyBorder="1" applyAlignment="1" applyProtection="1">
      <alignment horizontal="left" vertical="top" wrapText="1" indent="1"/>
      <protection hidden="1"/>
    </xf>
    <xf numFmtId="0" fontId="13" fillId="3" borderId="22" xfId="0" applyNumberFormat="1" applyFont="1" applyFill="1" applyBorder="1" applyAlignment="1" applyProtection="1">
      <alignment horizontal="left" vertical="top" wrapText="1" indent="1"/>
      <protection hidden="1"/>
    </xf>
    <xf numFmtId="0" fontId="13" fillId="3" borderId="23" xfId="0" applyNumberFormat="1" applyFont="1" applyFill="1" applyBorder="1" applyAlignment="1" applyProtection="1">
      <alignment horizontal="left" vertical="top" wrapText="1" indent="1"/>
      <protection hidden="1"/>
    </xf>
    <xf numFmtId="1" fontId="11" fillId="4" borderId="3" xfId="0" applyNumberFormat="1" applyFont="1" applyFill="1" applyBorder="1" applyAlignment="1" applyProtection="1">
      <alignment horizontal="left" vertical="center" indent="1"/>
      <protection hidden="1"/>
    </xf>
    <xf numFmtId="1" fontId="11" fillId="4" borderId="15" xfId="0" applyNumberFormat="1" applyFont="1" applyFill="1" applyBorder="1" applyAlignment="1" applyProtection="1">
      <alignment horizontal="left" vertical="center" indent="1"/>
      <protection hidden="1"/>
    </xf>
    <xf numFmtId="0" fontId="11" fillId="4" borderId="8" xfId="0" applyFont="1" applyFill="1" applyBorder="1" applyAlignment="1" applyProtection="1">
      <alignment horizontal="left" vertical="center" indent="1"/>
      <protection hidden="1"/>
    </xf>
    <xf numFmtId="0" fontId="11" fillId="4" borderId="10" xfId="0" applyFont="1" applyFill="1" applyBorder="1" applyAlignment="1" applyProtection="1">
      <alignment horizontal="left" vertical="center" indent="1"/>
      <protection hidden="1"/>
    </xf>
    <xf numFmtId="0" fontId="11" fillId="4" borderId="21" xfId="0" applyFont="1" applyFill="1" applyBorder="1" applyAlignment="1" applyProtection="1">
      <alignment horizontal="left" vertical="center" indent="1"/>
      <protection hidden="1"/>
    </xf>
    <xf numFmtId="0" fontId="11" fillId="4" borderId="23" xfId="0" applyFont="1" applyFill="1" applyBorder="1" applyAlignment="1" applyProtection="1">
      <alignment horizontal="left" vertical="center" indent="1"/>
      <protection hidden="1"/>
    </xf>
    <xf numFmtId="3" fontId="19" fillId="0" borderId="0" xfId="0" applyNumberFormat="1" applyFont="1" applyAlignment="1" applyProtection="1">
      <alignment horizontal="center" vertical="center"/>
      <protection hidden="1"/>
    </xf>
    <xf numFmtId="0" fontId="19" fillId="8" borderId="0" xfId="0" applyFont="1" applyFill="1" applyAlignment="1" applyProtection="1">
      <alignment horizontal="center" vertical="center"/>
      <protection hidden="1"/>
    </xf>
    <xf numFmtId="0" fontId="42" fillId="0" borderId="0" xfId="0" applyFont="1" applyFill="1" applyProtection="1">
      <protection hidden="1"/>
    </xf>
    <xf numFmtId="0" fontId="19" fillId="0" borderId="0" xfId="0" applyFont="1" applyAlignment="1" applyProtection="1">
      <alignment horizontal="right"/>
      <protection hidden="1"/>
    </xf>
    <xf numFmtId="49" fontId="19" fillId="0" borderId="2" xfId="0" applyNumberFormat="1" applyFont="1" applyBorder="1" applyAlignment="1" applyProtection="1">
      <alignment horizontal="center" vertical="center"/>
      <protection locked="0" hidden="1"/>
    </xf>
    <xf numFmtId="0" fontId="19" fillId="0" borderId="2" xfId="0" applyFont="1" applyBorder="1" applyAlignment="1" applyProtection="1">
      <alignment horizontal="left" vertical="center" wrapText="1" indent="1"/>
      <protection locked="0" hidden="1"/>
    </xf>
    <xf numFmtId="0" fontId="19" fillId="0" borderId="2" xfId="0" applyFont="1" applyBorder="1" applyAlignment="1" applyProtection="1">
      <alignment horizontal="center" vertical="center"/>
      <protection locked="0" hidden="1"/>
    </xf>
    <xf numFmtId="3" fontId="19" fillId="0" borderId="2" xfId="0" applyNumberFormat="1" applyFont="1" applyBorder="1" applyAlignment="1" applyProtection="1">
      <alignment horizontal="center" vertical="center"/>
      <protection locked="0" hidden="1"/>
    </xf>
    <xf numFmtId="14" fontId="19" fillId="0" borderId="2" xfId="0" applyNumberFormat="1" applyFont="1" applyBorder="1" applyAlignment="1" applyProtection="1">
      <alignment horizontal="center" vertical="center"/>
      <protection locked="0" hidden="1"/>
    </xf>
    <xf numFmtId="164" fontId="19" fillId="0" borderId="2" xfId="0" applyNumberFormat="1" applyFont="1" applyBorder="1" applyAlignment="1" applyProtection="1">
      <alignment horizontal="center" vertical="center"/>
      <protection locked="0" hidden="1"/>
    </xf>
    <xf numFmtId="3" fontId="19" fillId="0" borderId="0" xfId="0" applyNumberFormat="1" applyFont="1" applyProtection="1">
      <protection hidden="1"/>
    </xf>
    <xf numFmtId="49" fontId="19" fillId="0" borderId="2" xfId="0" applyNumberFormat="1" applyFont="1" applyBorder="1" applyAlignment="1" applyProtection="1">
      <alignment horizontal="center" vertical="center"/>
      <protection hidden="1"/>
    </xf>
    <xf numFmtId="0" fontId="19" fillId="0" borderId="2" xfId="0" applyFont="1" applyBorder="1" applyAlignment="1" applyProtection="1">
      <alignment horizontal="left" vertical="center" wrapText="1" indent="1"/>
      <protection hidden="1"/>
    </xf>
    <xf numFmtId="0" fontId="19" fillId="0" borderId="2" xfId="0" applyFont="1" applyBorder="1" applyAlignment="1" applyProtection="1">
      <alignment horizontal="center" vertical="center"/>
      <protection hidden="1"/>
    </xf>
    <xf numFmtId="3" fontId="19" fillId="0" borderId="2" xfId="0" applyNumberFormat="1" applyFont="1" applyBorder="1" applyAlignment="1" applyProtection="1">
      <alignment horizontal="center" vertical="center"/>
      <protection hidden="1"/>
    </xf>
    <xf numFmtId="14" fontId="19" fillId="0" borderId="2" xfId="0" applyNumberFormat="1" applyFont="1" applyBorder="1" applyAlignment="1" applyProtection="1">
      <alignment horizontal="center" vertical="center"/>
      <protection hidden="1"/>
    </xf>
    <xf numFmtId="164" fontId="19" fillId="0" borderId="2" xfId="0" applyNumberFormat="1" applyFont="1" applyBorder="1" applyAlignment="1" applyProtection="1">
      <alignment horizontal="center" vertical="center"/>
      <protection hidden="1"/>
    </xf>
    <xf numFmtId="4" fontId="19" fillId="0" borderId="0" xfId="0" applyNumberFormat="1" applyFont="1" applyAlignment="1" applyProtection="1">
      <alignment horizontal="center" vertical="center"/>
      <protection hidden="1"/>
    </xf>
    <xf numFmtId="4" fontId="13" fillId="3" borderId="1" xfId="0" applyNumberFormat="1" applyFont="1" applyFill="1" applyBorder="1" applyAlignment="1" applyProtection="1">
      <alignment horizontal="left" vertical="center" wrapText="1" indent="1"/>
      <protection hidden="1"/>
    </xf>
    <xf numFmtId="4" fontId="9" fillId="0" borderId="0" xfId="0" applyNumberFormat="1" applyFont="1" applyAlignment="1" applyProtection="1">
      <alignment horizontal="center" vertical="center"/>
      <protection hidden="1"/>
    </xf>
  </cellXfs>
  <cellStyles count="7">
    <cellStyle name="Hiperlink" xfId="1" builtinId="8"/>
    <cellStyle name="Moeda" xfId="2" builtinId="4"/>
    <cellStyle name="Normal" xfId="0" builtinId="0"/>
    <cellStyle name="Normal 2" xfId="4"/>
    <cellStyle name="Normal 2 2" xfId="5"/>
    <cellStyle name="Normal 2 3" xfId="6"/>
    <cellStyle name="Porcentagem" xfId="3" builtinId="5"/>
  </cellStyles>
  <dxfs count="37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9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indexed="65"/>
        </patternFill>
      </fill>
      <border>
        <left/>
        <right/>
        <bottom/>
      </border>
    </dxf>
    <dxf>
      <font>
        <color theme="0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9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EAEAEA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9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EAEAEA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9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EAEAEA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9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EAEAEA"/>
        </patternFill>
      </fill>
    </dxf>
    <dxf>
      <font>
        <color theme="0"/>
      </font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theme="1" tint="0.24994659260841701"/>
      </font>
      <fill>
        <patternFill>
          <bgColor rgb="FFEAEAEA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Entradas vs saídas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RC_atual!$C$11</c:f>
              <c:strCache>
                <c:ptCount val="1"/>
                <c:pt idx="0">
                  <c:v>Entradas em Volume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RC_atual!$B$12:$B$23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RC_atual!$C$12:$C$23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785-4C8E-BE4E-83EE06E046D1}"/>
            </c:ext>
          </c:extLst>
        </c:ser>
        <c:ser>
          <c:idx val="1"/>
          <c:order val="1"/>
          <c:tx>
            <c:strRef>
              <c:f>RC_atual!$D$11</c:f>
              <c:strCache>
                <c:ptCount val="1"/>
                <c:pt idx="0">
                  <c:v>Saídas em Volume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RC_atual!$B$12:$B$23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RC_atual!$D$12:$D$23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785-4C8E-BE4E-83EE06E04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67008"/>
        <c:axId val="155868544"/>
      </c:lineChart>
      <c:catAx>
        <c:axId val="15586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5868544"/>
        <c:crosses val="autoZero"/>
        <c:auto val="1"/>
        <c:lblAlgn val="ctr"/>
        <c:lblOffset val="100"/>
        <c:noMultiLvlLbl val="0"/>
      </c:catAx>
      <c:valAx>
        <c:axId val="1558685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55867008"/>
        <c:crosses val="autoZero"/>
        <c:crossBetween val="between"/>
        <c:majorUnit val="1"/>
        <c:minorUnit val="1"/>
      </c:valAx>
      <c:spPr>
        <a:solidFill>
          <a:srgbClr val="EAEAEA"/>
        </a:solid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Graf!$H$31</c:f>
          <c:strCache>
            <c:ptCount val="1"/>
            <c:pt idx="0">
              <c:v>Prego: entrada vs sáida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RC_ind!$F$8</c:f>
              <c:strCache>
                <c:ptCount val="1"/>
                <c:pt idx="0">
                  <c:v>Entradas em Volume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RC_ind!$E$9:$E$20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RC_ind!$F$9:$F$20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67C-481D-B3EA-894B97F5C5AE}"/>
            </c:ext>
          </c:extLst>
        </c:ser>
        <c:ser>
          <c:idx val="1"/>
          <c:order val="1"/>
          <c:tx>
            <c:strRef>
              <c:f>RC_ind!$G$8</c:f>
              <c:strCache>
                <c:ptCount val="1"/>
                <c:pt idx="0">
                  <c:v>Saídas em Volume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RC_ind!$E$9:$E$20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RC_ind!$G$9:$G$20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7C-481D-B3EA-894B97F5C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817856"/>
        <c:axId val="219819392"/>
      </c:lineChart>
      <c:catAx>
        <c:axId val="21981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9819392"/>
        <c:crosses val="autoZero"/>
        <c:auto val="1"/>
        <c:lblAlgn val="ctr"/>
        <c:lblOffset val="100"/>
        <c:noMultiLvlLbl val="0"/>
      </c:catAx>
      <c:valAx>
        <c:axId val="21981939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19817856"/>
        <c:crosses val="autoZero"/>
        <c:crossBetween val="between"/>
        <c:majorUnit val="1"/>
        <c:minorUnit val="1"/>
      </c:valAx>
      <c:spPr>
        <a:solidFill>
          <a:srgbClr val="EAEAEA"/>
        </a:solid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Graf!$J$51</c:f>
          <c:strCache>
            <c:ptCount val="1"/>
            <c:pt idx="0">
              <c:v>Prego vs total em estoque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37AB-4C34-80BE-BB402267D3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AB-4C34-80BE-BB402267D3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Graf!$J$49:$J$50</c:f>
              <c:strCache>
                <c:ptCount val="2"/>
                <c:pt idx="0">
                  <c:v>Estoque Geral</c:v>
                </c:pt>
                <c:pt idx="1">
                  <c:v>Estoque do produto Prego</c:v>
                </c:pt>
              </c:strCache>
            </c:strRef>
          </c:cat>
          <c:val>
            <c:numRef>
              <c:f>Graf!$K$49:$K$50</c:f>
              <c:numCache>
                <c:formatCode>#,##0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7AB-4C34-80BE-BB402267D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EAEA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Estoque anual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Graf!$S$5</c:f>
              <c:strCache>
                <c:ptCount val="1"/>
                <c:pt idx="0">
                  <c:v>Itens em estoque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Graf!$R$6:$R$17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Graf!$S$6:$S$17</c:f>
              <c:numCache>
                <c:formatCode>#,##0</c:formatCode>
                <c:ptCount val="1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B51-4F09-AB82-4BF4B405E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767936"/>
        <c:axId val="219769472"/>
      </c:lineChart>
      <c:catAx>
        <c:axId val="21976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9769472"/>
        <c:crosses val="autoZero"/>
        <c:auto val="1"/>
        <c:lblAlgn val="ctr"/>
        <c:lblOffset val="100"/>
        <c:noMultiLvlLbl val="0"/>
      </c:catAx>
      <c:valAx>
        <c:axId val="21976947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19767936"/>
        <c:crosses val="autoZero"/>
        <c:crossBetween val="between"/>
        <c:majorUnit val="24.028200000000002"/>
        <c:minorUnit val="24.028200000000002"/>
      </c:valAx>
      <c:spPr>
        <a:solidFill>
          <a:srgbClr val="EAEAEA"/>
        </a:solid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Graf!$I$31</c:f>
          <c:strCache>
            <c:ptCount val="1"/>
            <c:pt idx="0">
              <c:v>Prego: estoque anual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RC_ind!$H$8</c:f>
              <c:strCache>
                <c:ptCount val="1"/>
                <c:pt idx="0">
                  <c:v>Itens em Estoque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RC_ind!$E$9:$E$20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RC_ind!$H$9:$H$20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3EF-4D02-ADE2-51476D063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801088"/>
        <c:axId val="219802624"/>
      </c:lineChart>
      <c:catAx>
        <c:axId val="21980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9802624"/>
        <c:crosses val="autoZero"/>
        <c:auto val="1"/>
        <c:lblAlgn val="ctr"/>
        <c:lblOffset val="100"/>
        <c:noMultiLvlLbl val="0"/>
      </c:catAx>
      <c:valAx>
        <c:axId val="2198026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19801088"/>
        <c:crosses val="autoZero"/>
        <c:crossBetween val="between"/>
        <c:majorUnit val="1"/>
        <c:minorUnit val="1"/>
      </c:valAx>
      <c:spPr>
        <a:solidFill>
          <a:srgbClr val="EAEAEA"/>
        </a:solid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Comparativo de produtos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01F3-4DA5-9F98-E72E5FE7F1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1F3-4DA5-9F98-E72E5FE7F1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Graf!$R$22:$S$22</c:f>
              <c:strCache>
                <c:ptCount val="2"/>
                <c:pt idx="0">
                  <c:v>Quantidade de produtos acima do estoque mínimo</c:v>
                </c:pt>
                <c:pt idx="1">
                  <c:v>Quantidade de produtos abaixo do estoque mínimo</c:v>
                </c:pt>
              </c:strCache>
            </c:strRef>
          </c:cat>
          <c:val>
            <c:numRef>
              <c:f>Graf!$R$23:$S$23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1F3-4DA5-9F98-E72E5FE7F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EAEA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Entradas e saídas anual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RC_atual!$C$11</c:f>
              <c:strCache>
                <c:ptCount val="1"/>
                <c:pt idx="0">
                  <c:v>Entradas em Volume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RC_atual!$B$12:$B$23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RC_atual!$C$12:$C$23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B6-4049-935B-9D352E4BA484}"/>
            </c:ext>
          </c:extLst>
        </c:ser>
        <c:ser>
          <c:idx val="1"/>
          <c:order val="1"/>
          <c:tx>
            <c:strRef>
              <c:f>RC_atual!$D$11</c:f>
              <c:strCache>
                <c:ptCount val="1"/>
                <c:pt idx="0">
                  <c:v>Saídas em Volume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RC_atual!$B$12:$B$23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RC_atual!$D$12:$D$23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B6-4049-935B-9D352E4BA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769280"/>
        <c:axId val="218770816"/>
      </c:lineChart>
      <c:catAx>
        <c:axId val="21876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8770816"/>
        <c:crosses val="autoZero"/>
        <c:auto val="1"/>
        <c:lblAlgn val="ctr"/>
        <c:lblOffset val="100"/>
        <c:noMultiLvlLbl val="0"/>
      </c:catAx>
      <c:valAx>
        <c:axId val="2187708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18769280"/>
        <c:crosses val="autoZero"/>
        <c:crossBetween val="between"/>
        <c:majorUnit val="1"/>
        <c:minorUnit val="1"/>
      </c:valAx>
      <c:spPr>
        <a:solidFill>
          <a:srgbClr val="EAEAEA"/>
        </a:solid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Estoque anual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RC_atual!$E$11</c:f>
              <c:strCache>
                <c:ptCount val="1"/>
                <c:pt idx="0">
                  <c:v>Itens em Estoque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RC_atual!$B$12:$B$23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RC_atual!$E$12:$E$23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FE-4AA5-82B9-C3F70E773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60544"/>
        <c:axId val="154462080"/>
      </c:lineChart>
      <c:catAx>
        <c:axId val="15446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462080"/>
        <c:crosses val="autoZero"/>
        <c:auto val="1"/>
        <c:lblAlgn val="ctr"/>
        <c:lblOffset val="100"/>
        <c:noMultiLvlLbl val="0"/>
      </c:catAx>
      <c:valAx>
        <c:axId val="1544620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54460544"/>
        <c:crosses val="autoZero"/>
        <c:crossBetween val="between"/>
        <c:majorUnit val="1.2390000000000001"/>
        <c:minorUnit val="1.2390000000000001"/>
      </c:valAx>
      <c:spPr>
        <a:solidFill>
          <a:srgbClr val="EAEAEA"/>
        </a:solid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Comparativo de produtos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4EEF-421F-8CD5-DCBA09559EB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EF-421F-8CD5-DCBA09559E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Graf!$R$22:$S$22</c:f>
              <c:strCache>
                <c:ptCount val="2"/>
                <c:pt idx="0">
                  <c:v>Quantidade de produtos acima do estoque mínimo</c:v>
                </c:pt>
                <c:pt idx="1">
                  <c:v>Quantidade de produtos abaixo do estoque mínimo</c:v>
                </c:pt>
              </c:strCache>
            </c:strRef>
          </c:cat>
          <c:val>
            <c:numRef>
              <c:f>Graf!$R$23:$S$23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EF-421F-8CD5-DCBA09559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EAEA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Sug!A1"/><Relationship Id="rId3" Type="http://schemas.openxmlformats.org/officeDocument/2006/relationships/hyperlink" Target="#Inv!A1"/><Relationship Id="rId7" Type="http://schemas.openxmlformats.org/officeDocument/2006/relationships/hyperlink" Target="#Duv!A1"/><Relationship Id="rId2" Type="http://schemas.openxmlformats.org/officeDocument/2006/relationships/hyperlink" Target="#Entrada!A1"/><Relationship Id="rId1" Type="http://schemas.openxmlformats.org/officeDocument/2006/relationships/hyperlink" Target="#PG!A1"/><Relationship Id="rId6" Type="http://schemas.openxmlformats.org/officeDocument/2006/relationships/hyperlink" Target="#Ini!A1"/><Relationship Id="rId5" Type="http://schemas.openxmlformats.org/officeDocument/2006/relationships/image" Target="../media/image1.png"/><Relationship Id="rId10" Type="http://schemas.openxmlformats.org/officeDocument/2006/relationships/hyperlink" Target="#RI!A1"/><Relationship Id="rId4" Type="http://schemas.openxmlformats.org/officeDocument/2006/relationships/hyperlink" Target="#'RC'!A1"/><Relationship Id="rId9" Type="http://schemas.openxmlformats.org/officeDocument/2006/relationships/hyperlink" Target="#Sou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Inv!A1"/><Relationship Id="rId7" Type="http://schemas.openxmlformats.org/officeDocument/2006/relationships/hyperlink" Target="#Ini!A1"/><Relationship Id="rId2" Type="http://schemas.openxmlformats.org/officeDocument/2006/relationships/hyperlink" Target="#Entrada!A1"/><Relationship Id="rId1" Type="http://schemas.openxmlformats.org/officeDocument/2006/relationships/hyperlink" Target="#PG!A1"/><Relationship Id="rId6" Type="http://schemas.openxmlformats.org/officeDocument/2006/relationships/hyperlink" Target="#RI!A1"/><Relationship Id="rId5" Type="http://schemas.openxmlformats.org/officeDocument/2006/relationships/image" Target="../media/image1.png"/><Relationship Id="rId4" Type="http://schemas.openxmlformats.org/officeDocument/2006/relationships/hyperlink" Target="#'RC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RI!A1"/><Relationship Id="rId3" Type="http://schemas.openxmlformats.org/officeDocument/2006/relationships/hyperlink" Target="#RC_ind!A1"/><Relationship Id="rId7" Type="http://schemas.openxmlformats.org/officeDocument/2006/relationships/image" Target="../media/image1.png"/><Relationship Id="rId2" Type="http://schemas.openxmlformats.org/officeDocument/2006/relationships/hyperlink" Target="#RC_atual!A1"/><Relationship Id="rId1" Type="http://schemas.openxmlformats.org/officeDocument/2006/relationships/hyperlink" Target="#'RC'!A1"/><Relationship Id="rId6" Type="http://schemas.openxmlformats.org/officeDocument/2006/relationships/hyperlink" Target="#Inv!A1"/><Relationship Id="rId5" Type="http://schemas.openxmlformats.org/officeDocument/2006/relationships/hyperlink" Target="#Entrada!A1"/><Relationship Id="rId10" Type="http://schemas.openxmlformats.org/officeDocument/2006/relationships/hyperlink" Target="#Graf!A1"/><Relationship Id="rId4" Type="http://schemas.openxmlformats.org/officeDocument/2006/relationships/hyperlink" Target="#PG!A1"/><Relationship Id="rId9" Type="http://schemas.openxmlformats.org/officeDocument/2006/relationships/hyperlink" Target="#Ini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RC_atual!A1"/><Relationship Id="rId3" Type="http://schemas.openxmlformats.org/officeDocument/2006/relationships/hyperlink" Target="#Inv!A1"/><Relationship Id="rId7" Type="http://schemas.openxmlformats.org/officeDocument/2006/relationships/hyperlink" Target="#Ini!A1"/><Relationship Id="rId2" Type="http://schemas.openxmlformats.org/officeDocument/2006/relationships/hyperlink" Target="#Entrada!A1"/><Relationship Id="rId1" Type="http://schemas.openxmlformats.org/officeDocument/2006/relationships/hyperlink" Target="#PG!A1"/><Relationship Id="rId6" Type="http://schemas.openxmlformats.org/officeDocument/2006/relationships/hyperlink" Target="#RI!A1"/><Relationship Id="rId5" Type="http://schemas.openxmlformats.org/officeDocument/2006/relationships/image" Target="../media/image1.png"/><Relationship Id="rId10" Type="http://schemas.openxmlformats.org/officeDocument/2006/relationships/hyperlink" Target="#Graf!A1"/><Relationship Id="rId4" Type="http://schemas.openxmlformats.org/officeDocument/2006/relationships/hyperlink" Target="#'RC'!A1"/><Relationship Id="rId9" Type="http://schemas.openxmlformats.org/officeDocument/2006/relationships/hyperlink" Target="#RC_ind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RC_atual!A1"/><Relationship Id="rId3" Type="http://schemas.openxmlformats.org/officeDocument/2006/relationships/hyperlink" Target="#Inv!A1"/><Relationship Id="rId7" Type="http://schemas.openxmlformats.org/officeDocument/2006/relationships/hyperlink" Target="#Ini!A1"/><Relationship Id="rId2" Type="http://schemas.openxmlformats.org/officeDocument/2006/relationships/hyperlink" Target="#Entrada!A1"/><Relationship Id="rId1" Type="http://schemas.openxmlformats.org/officeDocument/2006/relationships/hyperlink" Target="#PG!A1"/><Relationship Id="rId6" Type="http://schemas.openxmlformats.org/officeDocument/2006/relationships/hyperlink" Target="#RI!A1"/><Relationship Id="rId5" Type="http://schemas.openxmlformats.org/officeDocument/2006/relationships/image" Target="../media/image1.png"/><Relationship Id="rId10" Type="http://schemas.openxmlformats.org/officeDocument/2006/relationships/hyperlink" Target="#Graf!A1"/><Relationship Id="rId4" Type="http://schemas.openxmlformats.org/officeDocument/2006/relationships/hyperlink" Target="#'RC'!A1"/><Relationship Id="rId9" Type="http://schemas.openxmlformats.org/officeDocument/2006/relationships/hyperlink" Target="#RC_ind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Entrada!A1"/><Relationship Id="rId13" Type="http://schemas.openxmlformats.org/officeDocument/2006/relationships/hyperlink" Target="#Ini!A1"/><Relationship Id="rId3" Type="http://schemas.openxmlformats.org/officeDocument/2006/relationships/chart" Target="../charts/chart3.xml"/><Relationship Id="rId7" Type="http://schemas.openxmlformats.org/officeDocument/2006/relationships/hyperlink" Target="#PG!A1"/><Relationship Id="rId12" Type="http://schemas.openxmlformats.org/officeDocument/2006/relationships/hyperlink" Target="#RI!A1"/><Relationship Id="rId2" Type="http://schemas.openxmlformats.org/officeDocument/2006/relationships/chart" Target="../charts/chart2.xml"/><Relationship Id="rId16" Type="http://schemas.openxmlformats.org/officeDocument/2006/relationships/hyperlink" Target="#Graf!A1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.png"/><Relationship Id="rId5" Type="http://schemas.openxmlformats.org/officeDocument/2006/relationships/chart" Target="../charts/chart5.xml"/><Relationship Id="rId15" Type="http://schemas.openxmlformats.org/officeDocument/2006/relationships/hyperlink" Target="#RC_ind!A1"/><Relationship Id="rId10" Type="http://schemas.openxmlformats.org/officeDocument/2006/relationships/hyperlink" Target="#'RC'!A1"/><Relationship Id="rId4" Type="http://schemas.openxmlformats.org/officeDocument/2006/relationships/chart" Target="../charts/chart4.xml"/><Relationship Id="rId9" Type="http://schemas.openxmlformats.org/officeDocument/2006/relationships/hyperlink" Target="#Inv!A1"/><Relationship Id="rId14" Type="http://schemas.openxmlformats.org/officeDocument/2006/relationships/hyperlink" Target="#RC_atual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9.xml"/><Relationship Id="rId7" Type="http://schemas.openxmlformats.org/officeDocument/2006/relationships/hyperlink" Target="#'RC'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hyperlink" Target="#Inv!A1"/><Relationship Id="rId5" Type="http://schemas.openxmlformats.org/officeDocument/2006/relationships/hyperlink" Target="#Entrada!A1"/><Relationship Id="rId10" Type="http://schemas.openxmlformats.org/officeDocument/2006/relationships/hyperlink" Target="#Ini!A1"/><Relationship Id="rId4" Type="http://schemas.openxmlformats.org/officeDocument/2006/relationships/hyperlink" Target="#PG!A1"/><Relationship Id="rId9" Type="http://schemas.openxmlformats.org/officeDocument/2006/relationships/hyperlink" Target="#RI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RC'!A1"/><Relationship Id="rId3" Type="http://schemas.openxmlformats.org/officeDocument/2006/relationships/hyperlink" Target="#Sug!A1"/><Relationship Id="rId7" Type="http://schemas.openxmlformats.org/officeDocument/2006/relationships/hyperlink" Target="#Inv!A1"/><Relationship Id="rId2" Type="http://schemas.openxmlformats.org/officeDocument/2006/relationships/hyperlink" Target="#Duv!A1"/><Relationship Id="rId1" Type="http://schemas.openxmlformats.org/officeDocument/2006/relationships/hyperlink" Target="#Ini!A1"/><Relationship Id="rId6" Type="http://schemas.openxmlformats.org/officeDocument/2006/relationships/hyperlink" Target="#Entrada!A1"/><Relationship Id="rId5" Type="http://schemas.openxmlformats.org/officeDocument/2006/relationships/hyperlink" Target="#PG!A1"/><Relationship Id="rId10" Type="http://schemas.openxmlformats.org/officeDocument/2006/relationships/hyperlink" Target="#RI!A1"/><Relationship Id="rId4" Type="http://schemas.openxmlformats.org/officeDocument/2006/relationships/hyperlink" Target="#Sou!A1"/><Relationship Id="rId9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1.png"/><Relationship Id="rId3" Type="http://schemas.openxmlformats.org/officeDocument/2006/relationships/hyperlink" Target="#Sug!A1"/><Relationship Id="rId7" Type="http://schemas.openxmlformats.org/officeDocument/2006/relationships/hyperlink" Target="https://go.hotmart.com/I7664951N" TargetMode="External"/><Relationship Id="rId12" Type="http://schemas.openxmlformats.org/officeDocument/2006/relationships/hyperlink" Target="#'RC'!A1"/><Relationship Id="rId2" Type="http://schemas.openxmlformats.org/officeDocument/2006/relationships/hyperlink" Target="#Duv!A1"/><Relationship Id="rId1" Type="http://schemas.openxmlformats.org/officeDocument/2006/relationships/hyperlink" Target="#Ini!A1"/><Relationship Id="rId6" Type="http://schemas.openxmlformats.org/officeDocument/2006/relationships/image" Target="../media/image2.png"/><Relationship Id="rId11" Type="http://schemas.openxmlformats.org/officeDocument/2006/relationships/hyperlink" Target="#Inv!A1"/><Relationship Id="rId5" Type="http://schemas.openxmlformats.org/officeDocument/2006/relationships/hyperlink" Target="https://www.souza.xyz/categoria-produto/pacotes-de-planilhas/" TargetMode="External"/><Relationship Id="rId10" Type="http://schemas.openxmlformats.org/officeDocument/2006/relationships/hyperlink" Target="#Entrada!A1"/><Relationship Id="rId4" Type="http://schemas.openxmlformats.org/officeDocument/2006/relationships/hyperlink" Target="#Sou!A1"/><Relationship Id="rId9" Type="http://schemas.openxmlformats.org/officeDocument/2006/relationships/hyperlink" Target="#PG!A1"/><Relationship Id="rId14" Type="http://schemas.openxmlformats.org/officeDocument/2006/relationships/hyperlink" Target="#RI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Inv!A1"/><Relationship Id="rId3" Type="http://schemas.openxmlformats.org/officeDocument/2006/relationships/hyperlink" Target="#Sug!A1"/><Relationship Id="rId7" Type="http://schemas.openxmlformats.org/officeDocument/2006/relationships/hyperlink" Target="https://go.hotmart.com/I7664951N" TargetMode="External"/><Relationship Id="rId12" Type="http://schemas.openxmlformats.org/officeDocument/2006/relationships/hyperlink" Target="#Entrada!A1"/><Relationship Id="rId2" Type="http://schemas.openxmlformats.org/officeDocument/2006/relationships/hyperlink" Target="#Duv!A1"/><Relationship Id="rId16" Type="http://schemas.openxmlformats.org/officeDocument/2006/relationships/hyperlink" Target="#RI!A1"/><Relationship Id="rId1" Type="http://schemas.openxmlformats.org/officeDocument/2006/relationships/hyperlink" Target="#Ini!A1"/><Relationship Id="rId6" Type="http://schemas.openxmlformats.org/officeDocument/2006/relationships/image" Target="../media/image4.png"/><Relationship Id="rId11" Type="http://schemas.openxmlformats.org/officeDocument/2006/relationships/hyperlink" Target="#PG!A1"/><Relationship Id="rId5" Type="http://schemas.openxmlformats.org/officeDocument/2006/relationships/hyperlink" Target="https://www.souza.xyz/" TargetMode="External"/><Relationship Id="rId15" Type="http://schemas.openxmlformats.org/officeDocument/2006/relationships/image" Target="../media/image1.png"/><Relationship Id="rId10" Type="http://schemas.openxmlformats.org/officeDocument/2006/relationships/image" Target="../media/image6.png"/><Relationship Id="rId4" Type="http://schemas.openxmlformats.org/officeDocument/2006/relationships/hyperlink" Target="#Sou!A1"/><Relationship Id="rId9" Type="http://schemas.openxmlformats.org/officeDocument/2006/relationships/hyperlink" Target="https://www.souza.xyz/blog/" TargetMode="External"/><Relationship Id="rId14" Type="http://schemas.openxmlformats.org/officeDocument/2006/relationships/hyperlink" Target="#'RC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RI!A1"/><Relationship Id="rId3" Type="http://schemas.openxmlformats.org/officeDocument/2006/relationships/hyperlink" Target="#PI_Pro!A1"/><Relationship Id="rId7" Type="http://schemas.openxmlformats.org/officeDocument/2006/relationships/image" Target="../media/image1.png"/><Relationship Id="rId2" Type="http://schemas.openxmlformats.org/officeDocument/2006/relationships/hyperlink" Target="#PI_For!A1"/><Relationship Id="rId1" Type="http://schemas.openxmlformats.org/officeDocument/2006/relationships/hyperlink" Target="#PG!A1"/><Relationship Id="rId6" Type="http://schemas.openxmlformats.org/officeDocument/2006/relationships/hyperlink" Target="#'RC'!A1"/><Relationship Id="rId5" Type="http://schemas.openxmlformats.org/officeDocument/2006/relationships/hyperlink" Target="#Inv!A1"/><Relationship Id="rId4" Type="http://schemas.openxmlformats.org/officeDocument/2006/relationships/hyperlink" Target="#Entrada!A1"/><Relationship Id="rId9" Type="http://schemas.openxmlformats.org/officeDocument/2006/relationships/hyperlink" Target="#Ini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PI_For!A1"/><Relationship Id="rId3" Type="http://schemas.openxmlformats.org/officeDocument/2006/relationships/hyperlink" Target="#Inv!A1"/><Relationship Id="rId7" Type="http://schemas.openxmlformats.org/officeDocument/2006/relationships/hyperlink" Target="#Ini!A1"/><Relationship Id="rId2" Type="http://schemas.openxmlformats.org/officeDocument/2006/relationships/hyperlink" Target="#Entrada!A1"/><Relationship Id="rId1" Type="http://schemas.openxmlformats.org/officeDocument/2006/relationships/hyperlink" Target="#PG!A1"/><Relationship Id="rId6" Type="http://schemas.openxmlformats.org/officeDocument/2006/relationships/hyperlink" Target="#RI!A1"/><Relationship Id="rId5" Type="http://schemas.openxmlformats.org/officeDocument/2006/relationships/image" Target="../media/image1.png"/><Relationship Id="rId4" Type="http://schemas.openxmlformats.org/officeDocument/2006/relationships/hyperlink" Target="#'RC'!A1"/><Relationship Id="rId9" Type="http://schemas.openxmlformats.org/officeDocument/2006/relationships/hyperlink" Target="#PI_Pro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PI_For!A1"/><Relationship Id="rId3" Type="http://schemas.openxmlformats.org/officeDocument/2006/relationships/hyperlink" Target="#Inv!A1"/><Relationship Id="rId7" Type="http://schemas.openxmlformats.org/officeDocument/2006/relationships/hyperlink" Target="#Ini!A1"/><Relationship Id="rId2" Type="http://schemas.openxmlformats.org/officeDocument/2006/relationships/hyperlink" Target="#Entrada!A1"/><Relationship Id="rId1" Type="http://schemas.openxmlformats.org/officeDocument/2006/relationships/hyperlink" Target="#PG!A1"/><Relationship Id="rId6" Type="http://schemas.openxmlformats.org/officeDocument/2006/relationships/hyperlink" Target="#RI!A1"/><Relationship Id="rId5" Type="http://schemas.openxmlformats.org/officeDocument/2006/relationships/image" Target="../media/image1.png"/><Relationship Id="rId4" Type="http://schemas.openxmlformats.org/officeDocument/2006/relationships/hyperlink" Target="#'RC'!A1"/><Relationship Id="rId9" Type="http://schemas.openxmlformats.org/officeDocument/2006/relationships/hyperlink" Target="#PI_Pro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Ini!A1"/><Relationship Id="rId3" Type="http://schemas.openxmlformats.org/officeDocument/2006/relationships/hyperlink" Target="#PG!A1"/><Relationship Id="rId7" Type="http://schemas.openxmlformats.org/officeDocument/2006/relationships/hyperlink" Target="#RI!A1"/><Relationship Id="rId2" Type="http://schemas.openxmlformats.org/officeDocument/2006/relationships/hyperlink" Target="#Sa&#237;da!A1"/><Relationship Id="rId1" Type="http://schemas.openxmlformats.org/officeDocument/2006/relationships/hyperlink" Target="#Entrada!A1"/><Relationship Id="rId6" Type="http://schemas.openxmlformats.org/officeDocument/2006/relationships/image" Target="../media/image1.png"/><Relationship Id="rId5" Type="http://schemas.openxmlformats.org/officeDocument/2006/relationships/hyperlink" Target="#'RC'!A1"/><Relationship Id="rId4" Type="http://schemas.openxmlformats.org/officeDocument/2006/relationships/hyperlink" Target="#Inv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Sa&#237;da!A1"/><Relationship Id="rId3" Type="http://schemas.openxmlformats.org/officeDocument/2006/relationships/hyperlink" Target="#Inv!A1"/><Relationship Id="rId7" Type="http://schemas.openxmlformats.org/officeDocument/2006/relationships/hyperlink" Target="#Ini!A1"/><Relationship Id="rId2" Type="http://schemas.openxmlformats.org/officeDocument/2006/relationships/hyperlink" Target="#Entrada!A1"/><Relationship Id="rId1" Type="http://schemas.openxmlformats.org/officeDocument/2006/relationships/hyperlink" Target="#PG!A1"/><Relationship Id="rId6" Type="http://schemas.openxmlformats.org/officeDocument/2006/relationships/hyperlink" Target="#RI!A1"/><Relationship Id="rId5" Type="http://schemas.openxmlformats.org/officeDocument/2006/relationships/image" Target="../media/image1.png"/><Relationship Id="rId4" Type="http://schemas.openxmlformats.org/officeDocument/2006/relationships/hyperlink" Target="#'RC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1417906</xdr:colOff>
      <xdr:row>0</xdr:row>
      <xdr:rowOff>0</xdr:rowOff>
    </xdr:from>
    <xdr:to>
      <xdr:col>2</xdr:col>
      <xdr:colOff>2482065</xdr:colOff>
      <xdr:row>0</xdr:row>
      <xdr:rowOff>396000</xdr:rowOff>
    </xdr:to>
    <xdr:sp macro="" textlink="">
      <xdr:nvSpPr>
        <xdr:cNvPr id="2" name="Retângulo 1">
          <a:hlinkClick xmlns:r="http://schemas.openxmlformats.org/officeDocument/2006/relationships" r:id="rId1" tooltip="CADASTRO"/>
          <a:extLst>
            <a:ext uri="{FF2B5EF4-FFF2-40B4-BE49-F238E27FC236}">
              <a16:creationId xmlns="" xmlns:a16="http://schemas.microsoft.com/office/drawing/2014/main" id="{B9BD7B92-9815-4547-BE3F-44D964520026}"/>
            </a:ext>
          </a:extLst>
        </xdr:cNvPr>
        <xdr:cNvSpPr/>
      </xdr:nvSpPr>
      <xdr:spPr>
        <a:xfrm>
          <a:off x="2351356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3</xdr:col>
      <xdr:colOff>531</xdr:colOff>
      <xdr:row>0</xdr:row>
      <xdr:rowOff>0</xdr:rowOff>
    </xdr:from>
    <xdr:to>
      <xdr:col>4</xdr:col>
      <xdr:colOff>554567</xdr:colOff>
      <xdr:row>0</xdr:row>
      <xdr:rowOff>396000</xdr:rowOff>
    </xdr:to>
    <xdr:sp macro="" textlink="">
      <xdr:nvSpPr>
        <xdr:cNvPr id="3" name="Retângulo 2">
          <a:hlinkClick xmlns:r="http://schemas.openxmlformats.org/officeDocument/2006/relationships" r:id="rId2" tooltip="LANÇAMENTOS"/>
          <a:extLst>
            <a:ext uri="{FF2B5EF4-FFF2-40B4-BE49-F238E27FC236}">
              <a16:creationId xmlns="" xmlns:a16="http://schemas.microsoft.com/office/drawing/2014/main" id="{038AC5E0-E66E-4B6B-8E28-FDEE7D1373B3}"/>
            </a:ext>
          </a:extLst>
        </xdr:cNvPr>
        <xdr:cNvSpPr/>
      </xdr:nvSpPr>
      <xdr:spPr>
        <a:xfrm>
          <a:off x="3439056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4</xdr:col>
      <xdr:colOff>600069</xdr:colOff>
      <xdr:row>0</xdr:row>
      <xdr:rowOff>0</xdr:rowOff>
    </xdr:from>
    <xdr:to>
      <xdr:col>6</xdr:col>
      <xdr:colOff>425977</xdr:colOff>
      <xdr:row>0</xdr:row>
      <xdr:rowOff>396000</xdr:rowOff>
    </xdr:to>
    <xdr:sp macro="" textlink="">
      <xdr:nvSpPr>
        <xdr:cNvPr id="4" name="Retângulo 3">
          <a:hlinkClick xmlns:r="http://schemas.openxmlformats.org/officeDocument/2006/relationships" r:id="rId3" tooltip="INVENTÁRIO"/>
          <a:extLst>
            <a:ext uri="{FF2B5EF4-FFF2-40B4-BE49-F238E27FC236}">
              <a16:creationId xmlns="" xmlns:a16="http://schemas.microsoft.com/office/drawing/2014/main" id="{EC15EB84-5E54-4AFE-9E31-0D476DC8B337}"/>
            </a:ext>
          </a:extLst>
        </xdr:cNvPr>
        <xdr:cNvSpPr/>
      </xdr:nvSpPr>
      <xdr:spPr>
        <a:xfrm>
          <a:off x="46481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INVENTÁRIO</a:t>
          </a:r>
        </a:p>
      </xdr:txBody>
    </xdr:sp>
    <xdr:clientData/>
  </xdr:twoCellAnchor>
  <xdr:twoCellAnchor editAs="absolute">
    <xdr:from>
      <xdr:col>6</xdr:col>
      <xdr:colOff>481002</xdr:colOff>
      <xdr:row>0</xdr:row>
      <xdr:rowOff>0</xdr:rowOff>
    </xdr:from>
    <xdr:to>
      <xdr:col>8</xdr:col>
      <xdr:colOff>335486</xdr:colOff>
      <xdr:row>0</xdr:row>
      <xdr:rowOff>396000</xdr:rowOff>
    </xdr:to>
    <xdr:sp macro="" textlink="">
      <xdr:nvSpPr>
        <xdr:cNvPr id="5" name="Retângulo 4">
          <a:hlinkClick xmlns:r="http://schemas.openxmlformats.org/officeDocument/2006/relationships" r:id="rId4" tooltip="INDICADORES"/>
          <a:extLst>
            <a:ext uri="{FF2B5EF4-FFF2-40B4-BE49-F238E27FC236}">
              <a16:creationId xmlns="" xmlns:a16="http://schemas.microsoft.com/office/drawing/2014/main" id="{734A2E87-69D8-43C0-8A6C-DDEC9D7DE811}"/>
            </a:ext>
          </a:extLst>
        </xdr:cNvPr>
        <xdr:cNvSpPr/>
      </xdr:nvSpPr>
      <xdr:spPr>
        <a:xfrm>
          <a:off x="5748327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INDICADORES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400050</xdr:colOff>
      <xdr:row>1</xdr:row>
      <xdr:rowOff>39048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1EEDB783-93B1-4F31-9F22-204977352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448623"/>
        </a:xfrm>
        <a:prstGeom prst="rect">
          <a:avLst/>
        </a:prstGeom>
      </xdr:spPr>
    </xdr:pic>
    <xdr:clientData/>
  </xdr:twoCellAnchor>
  <xdr:twoCellAnchor editAs="absolute">
    <xdr:from>
      <xdr:col>2</xdr:col>
      <xdr:colOff>1417904</xdr:colOff>
      <xdr:row>1</xdr:row>
      <xdr:rowOff>0</xdr:rowOff>
    </xdr:from>
    <xdr:to>
      <xdr:col>3</xdr:col>
      <xdr:colOff>190829</xdr:colOff>
      <xdr:row>2</xdr:row>
      <xdr:rowOff>9525</xdr:rowOff>
    </xdr:to>
    <xdr:sp macro="" textlink="">
      <xdr:nvSpPr>
        <xdr:cNvPr id="7" name="Retângulo 6">
          <a:hlinkClick xmlns:r="http://schemas.openxmlformats.org/officeDocument/2006/relationships" r:id="rId6" tooltip="PASSO A PASSO"/>
          <a:extLst>
            <a:ext uri="{FF2B5EF4-FFF2-40B4-BE49-F238E27FC236}">
              <a16:creationId xmlns="" xmlns:a16="http://schemas.microsoft.com/office/drawing/2014/main" id="{849043A6-73BA-4731-85D2-DC32749AF24D}"/>
            </a:ext>
          </a:extLst>
        </xdr:cNvPr>
        <xdr:cNvSpPr/>
      </xdr:nvSpPr>
      <xdr:spPr>
        <a:xfrm>
          <a:off x="2351354" y="409575"/>
          <a:ext cx="1278000" cy="2952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PASSO A PASSO</a:t>
          </a:r>
        </a:p>
      </xdr:txBody>
    </xdr:sp>
    <xdr:clientData/>
  </xdr:twoCellAnchor>
  <xdr:twoCellAnchor editAs="absolute">
    <xdr:from>
      <xdr:col>3</xdr:col>
      <xdr:colOff>276225</xdr:colOff>
      <xdr:row>1</xdr:row>
      <xdr:rowOff>0</xdr:rowOff>
    </xdr:from>
    <xdr:to>
      <xdr:col>5</xdr:col>
      <xdr:colOff>590550</xdr:colOff>
      <xdr:row>2</xdr:row>
      <xdr:rowOff>9525</xdr:rowOff>
    </xdr:to>
    <xdr:sp macro="" textlink="">
      <xdr:nvSpPr>
        <xdr:cNvPr id="8" name="Retângulo 7">
          <a:hlinkClick xmlns:r="http://schemas.openxmlformats.org/officeDocument/2006/relationships" r:id="rId7" tooltip="DÚVIDAS FREQUENTES"/>
          <a:extLst>
            <a:ext uri="{FF2B5EF4-FFF2-40B4-BE49-F238E27FC236}">
              <a16:creationId xmlns="" xmlns:a16="http://schemas.microsoft.com/office/drawing/2014/main" id="{62E32007-506F-4726-A1C4-A8AEB3C4926F}"/>
            </a:ext>
          </a:extLst>
        </xdr:cNvPr>
        <xdr:cNvSpPr/>
      </xdr:nvSpPr>
      <xdr:spPr>
        <a:xfrm>
          <a:off x="3714750" y="409575"/>
          <a:ext cx="1533525" cy="295275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DÚVIDAS FREQUENTES</a:t>
          </a:r>
        </a:p>
      </xdr:txBody>
    </xdr:sp>
    <xdr:clientData/>
  </xdr:twoCellAnchor>
  <xdr:twoCellAnchor editAs="absolute">
    <xdr:from>
      <xdr:col>6</xdr:col>
      <xdr:colOff>104775</xdr:colOff>
      <xdr:row>1</xdr:row>
      <xdr:rowOff>0</xdr:rowOff>
    </xdr:from>
    <xdr:to>
      <xdr:col>8</xdr:col>
      <xdr:colOff>161925</xdr:colOff>
      <xdr:row>2</xdr:row>
      <xdr:rowOff>9525</xdr:rowOff>
    </xdr:to>
    <xdr:sp macro="" textlink="">
      <xdr:nvSpPr>
        <xdr:cNvPr id="9" name="Retângulo 8">
          <a:hlinkClick xmlns:r="http://schemas.openxmlformats.org/officeDocument/2006/relationships" r:id="rId8" tooltip="SUGESTÕES"/>
          <a:extLst>
            <a:ext uri="{FF2B5EF4-FFF2-40B4-BE49-F238E27FC236}">
              <a16:creationId xmlns="" xmlns:a16="http://schemas.microsoft.com/office/drawing/2014/main" id="{7EB33AAC-6D2E-45DA-8108-5928A6236870}"/>
            </a:ext>
          </a:extLst>
        </xdr:cNvPr>
        <xdr:cNvSpPr/>
      </xdr:nvSpPr>
      <xdr:spPr>
        <a:xfrm>
          <a:off x="5372100" y="409575"/>
          <a:ext cx="1276350" cy="295275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SUGESTÕES</a:t>
          </a:r>
        </a:p>
      </xdr:txBody>
    </xdr:sp>
    <xdr:clientData/>
  </xdr:twoCellAnchor>
  <xdr:twoCellAnchor editAs="absolute">
    <xdr:from>
      <xdr:col>8</xdr:col>
      <xdr:colOff>266700</xdr:colOff>
      <xdr:row>1</xdr:row>
      <xdr:rowOff>0</xdr:rowOff>
    </xdr:from>
    <xdr:to>
      <xdr:col>10</xdr:col>
      <xdr:colOff>323850</xdr:colOff>
      <xdr:row>2</xdr:row>
      <xdr:rowOff>9525</xdr:rowOff>
    </xdr:to>
    <xdr:sp macro="" textlink="">
      <xdr:nvSpPr>
        <xdr:cNvPr id="10" name="Retângulo 9">
          <a:hlinkClick xmlns:r="http://schemas.openxmlformats.org/officeDocument/2006/relationships" r:id="rId9" tooltip="SOBRE A SOUZA"/>
          <a:extLst>
            <a:ext uri="{FF2B5EF4-FFF2-40B4-BE49-F238E27FC236}">
              <a16:creationId xmlns="" xmlns:a16="http://schemas.microsoft.com/office/drawing/2014/main" id="{A07F3D43-E28D-482F-B653-A7FD6EAAA47D}"/>
            </a:ext>
          </a:extLst>
        </xdr:cNvPr>
        <xdr:cNvSpPr/>
      </xdr:nvSpPr>
      <xdr:spPr>
        <a:xfrm>
          <a:off x="6753225" y="409575"/>
          <a:ext cx="1276350" cy="295275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SOBRE A SOUZA</a:t>
          </a:r>
        </a:p>
      </xdr:txBody>
    </xdr:sp>
    <xdr:clientData/>
  </xdr:twoCellAnchor>
  <xdr:twoCellAnchor editAs="absolute">
    <xdr:from>
      <xdr:col>8</xdr:col>
      <xdr:colOff>371475</xdr:colOff>
      <xdr:row>0</xdr:row>
      <xdr:rowOff>0</xdr:rowOff>
    </xdr:from>
    <xdr:to>
      <xdr:col>10</xdr:col>
      <xdr:colOff>225959</xdr:colOff>
      <xdr:row>0</xdr:row>
      <xdr:rowOff>396000</xdr:rowOff>
    </xdr:to>
    <xdr:sp macro="" textlink="">
      <xdr:nvSpPr>
        <xdr:cNvPr id="11" name="Retângulo 10">
          <a:hlinkClick xmlns:r="http://schemas.openxmlformats.org/officeDocument/2006/relationships" r:id="rId10" tooltip="RELATÓRIO"/>
          <a:extLst>
            <a:ext uri="{FF2B5EF4-FFF2-40B4-BE49-F238E27FC236}">
              <a16:creationId xmlns="" xmlns:a16="http://schemas.microsoft.com/office/drawing/2014/main" id="{5B3C45C3-3A5A-47A8-A2CC-BFC9B18D1759}"/>
            </a:ext>
          </a:extLst>
        </xdr:cNvPr>
        <xdr:cNvSpPr/>
      </xdr:nvSpPr>
      <xdr:spPr>
        <a:xfrm>
          <a:off x="6858000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10</xdr:col>
      <xdr:colOff>266700</xdr:colOff>
      <xdr:row>0</xdr:row>
      <xdr:rowOff>0</xdr:rowOff>
    </xdr:from>
    <xdr:to>
      <xdr:col>12</xdr:col>
      <xdr:colOff>121184</xdr:colOff>
      <xdr:row>0</xdr:row>
      <xdr:rowOff>396000</xdr:rowOff>
    </xdr:to>
    <xdr:sp macro="" textlink="">
      <xdr:nvSpPr>
        <xdr:cNvPr id="12" name="Retângulo 11">
          <a:hlinkClick xmlns:r="http://schemas.openxmlformats.org/officeDocument/2006/relationships" r:id="rId6" tooltip="INSTRUÇÕES"/>
          <a:extLst>
            <a:ext uri="{FF2B5EF4-FFF2-40B4-BE49-F238E27FC236}">
              <a16:creationId xmlns="" xmlns:a16="http://schemas.microsoft.com/office/drawing/2014/main" id="{93621AE1-8308-4CD0-A0C6-4B9CB12B383D}"/>
            </a:ext>
          </a:extLst>
        </xdr:cNvPr>
        <xdr:cNvSpPr/>
      </xdr:nvSpPr>
      <xdr:spPr>
        <a:xfrm>
          <a:off x="7972425" y="0"/>
          <a:ext cx="1073684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800100</xdr:colOff>
      <xdr:row>3</xdr:row>
      <xdr:rowOff>24341</xdr:rowOff>
    </xdr:from>
    <xdr:to>
      <xdr:col>8</xdr:col>
      <xdr:colOff>704850</xdr:colOff>
      <xdr:row>5</xdr:row>
      <xdr:rowOff>9525</xdr:rowOff>
    </xdr:to>
    <xdr:sp macro="" textlink="">
      <xdr:nvSpPr>
        <xdr:cNvPr id="17" name="CaixaDeTexto 16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SpPr txBox="1"/>
      </xdr:nvSpPr>
      <xdr:spPr>
        <a:xfrm>
          <a:off x="5248275" y="910166"/>
          <a:ext cx="3390900" cy="4804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noAutofit/>
        </a:bodyPr>
        <a:lstStyle/>
        <a:p>
          <a:r>
            <a:rPr lang="pt-BR" sz="1000">
              <a:solidFill>
                <a:schemeClr val="tx1">
                  <a:lumMod val="75000"/>
                  <a:lumOff val="25000"/>
                </a:schemeClr>
              </a:solidFill>
            </a:rPr>
            <a:t>Nesta parte da planilha é possível a conferência de inventário analisando o grau de precisão das informações.</a:t>
          </a:r>
        </a:p>
      </xdr:txBody>
    </xdr:sp>
    <xdr:clientData/>
  </xdr:twoCellAnchor>
  <xdr:twoCellAnchor editAs="absolute">
    <xdr:from>
      <xdr:col>2</xdr:col>
      <xdr:colOff>1377689</xdr:colOff>
      <xdr:row>0</xdr:row>
      <xdr:rowOff>0</xdr:rowOff>
    </xdr:from>
    <xdr:to>
      <xdr:col>3</xdr:col>
      <xdr:colOff>388682</xdr:colOff>
      <xdr:row>0</xdr:row>
      <xdr:rowOff>396000</xdr:rowOff>
    </xdr:to>
    <xdr:sp macro="" textlink="">
      <xdr:nvSpPr>
        <xdr:cNvPr id="19" name="Retângulo 18">
          <a:hlinkClick xmlns:r="http://schemas.openxmlformats.org/officeDocument/2006/relationships" r:id="rId1" tooltip="CADASTRO"/>
          <a:extLst>
            <a:ext uri="{FF2B5EF4-FFF2-40B4-BE49-F238E27FC236}">
              <a16:creationId xmlns="" xmlns:a16="http://schemas.microsoft.com/office/drawing/2014/main" id="{E5CD3CA9-1BE1-4A79-813E-B10CE3D360DE}"/>
            </a:ext>
          </a:extLst>
        </xdr:cNvPr>
        <xdr:cNvSpPr/>
      </xdr:nvSpPr>
      <xdr:spPr>
        <a:xfrm>
          <a:off x="2351356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3</xdr:col>
      <xdr:colOff>412223</xdr:colOff>
      <xdr:row>0</xdr:row>
      <xdr:rowOff>0</xdr:rowOff>
    </xdr:from>
    <xdr:to>
      <xdr:col>5</xdr:col>
      <xdr:colOff>136525</xdr:colOff>
      <xdr:row>0</xdr:row>
      <xdr:rowOff>396000</xdr:rowOff>
    </xdr:to>
    <xdr:sp macro="" textlink="">
      <xdr:nvSpPr>
        <xdr:cNvPr id="20" name="Retângulo 19">
          <a:hlinkClick xmlns:r="http://schemas.openxmlformats.org/officeDocument/2006/relationships" r:id="rId2" tooltip="LANÇAMENTOS"/>
          <a:extLst>
            <a:ext uri="{FF2B5EF4-FFF2-40B4-BE49-F238E27FC236}">
              <a16:creationId xmlns="" xmlns:a16="http://schemas.microsoft.com/office/drawing/2014/main" id="{4B2E5F64-B48E-4A11-B12C-6C0163098F16}"/>
            </a:ext>
          </a:extLst>
        </xdr:cNvPr>
        <xdr:cNvSpPr/>
      </xdr:nvSpPr>
      <xdr:spPr>
        <a:xfrm>
          <a:off x="3439056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5</xdr:col>
      <xdr:colOff>182027</xdr:colOff>
      <xdr:row>0</xdr:row>
      <xdr:rowOff>0</xdr:rowOff>
    </xdr:from>
    <xdr:to>
      <xdr:col>6</xdr:col>
      <xdr:colOff>62969</xdr:colOff>
      <xdr:row>0</xdr:row>
      <xdr:rowOff>396000</xdr:rowOff>
    </xdr:to>
    <xdr:sp macro="" textlink="">
      <xdr:nvSpPr>
        <xdr:cNvPr id="21" name="Retângulo 20">
          <a:hlinkClick xmlns:r="http://schemas.openxmlformats.org/officeDocument/2006/relationships" r:id="rId3" tooltip="INVENTÁRIO"/>
          <a:extLst>
            <a:ext uri="{FF2B5EF4-FFF2-40B4-BE49-F238E27FC236}">
              <a16:creationId xmlns="" xmlns:a16="http://schemas.microsoft.com/office/drawing/2014/main" id="{3EF0E4F0-3B47-4847-9816-43B4390AF6B7}"/>
            </a:ext>
          </a:extLst>
        </xdr:cNvPr>
        <xdr:cNvSpPr/>
      </xdr:nvSpPr>
      <xdr:spPr>
        <a:xfrm>
          <a:off x="4648194" y="0"/>
          <a:ext cx="1045108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INVENTÁRIO</a:t>
          </a:r>
        </a:p>
      </xdr:txBody>
    </xdr:sp>
    <xdr:clientData/>
  </xdr:twoCellAnchor>
  <xdr:twoCellAnchor editAs="absolute">
    <xdr:from>
      <xdr:col>6</xdr:col>
      <xdr:colOff>117994</xdr:colOff>
      <xdr:row>0</xdr:row>
      <xdr:rowOff>0</xdr:rowOff>
    </xdr:from>
    <xdr:to>
      <xdr:col>7</xdr:col>
      <xdr:colOff>27511</xdr:colOff>
      <xdr:row>0</xdr:row>
      <xdr:rowOff>396000</xdr:rowOff>
    </xdr:to>
    <xdr:sp macro="" textlink="">
      <xdr:nvSpPr>
        <xdr:cNvPr id="22" name="Retângulo 21">
          <a:hlinkClick xmlns:r="http://schemas.openxmlformats.org/officeDocument/2006/relationships" r:id="rId4" tooltip="INDICADORES"/>
          <a:extLst>
            <a:ext uri="{FF2B5EF4-FFF2-40B4-BE49-F238E27FC236}">
              <a16:creationId xmlns="" xmlns:a16="http://schemas.microsoft.com/office/drawing/2014/main" id="{6AE3EE7D-E3B9-4312-89EE-3F0F974B8C4C}"/>
            </a:ext>
          </a:extLst>
        </xdr:cNvPr>
        <xdr:cNvSpPr/>
      </xdr:nvSpPr>
      <xdr:spPr>
        <a:xfrm>
          <a:off x="5748327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INDICADORES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359833</xdr:colOff>
      <xdr:row>1</xdr:row>
      <xdr:rowOff>35873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C7706DC1-3F4F-46F2-A3AB-93B47A895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448623"/>
        </a:xfrm>
        <a:prstGeom prst="rect">
          <a:avLst/>
        </a:prstGeom>
      </xdr:spPr>
    </xdr:pic>
    <xdr:clientData/>
  </xdr:twoCellAnchor>
  <xdr:twoCellAnchor editAs="absolute">
    <xdr:from>
      <xdr:col>7</xdr:col>
      <xdr:colOff>63500</xdr:colOff>
      <xdr:row>0</xdr:row>
      <xdr:rowOff>0</xdr:rowOff>
    </xdr:from>
    <xdr:to>
      <xdr:col>7</xdr:col>
      <xdr:colOff>1137184</xdr:colOff>
      <xdr:row>0</xdr:row>
      <xdr:rowOff>396000</xdr:rowOff>
    </xdr:to>
    <xdr:sp macro="" textlink="">
      <xdr:nvSpPr>
        <xdr:cNvPr id="24" name="Retângulo 23">
          <a:hlinkClick xmlns:r="http://schemas.openxmlformats.org/officeDocument/2006/relationships" r:id="rId6" tooltip="RELATÓRIO"/>
          <a:extLst>
            <a:ext uri="{FF2B5EF4-FFF2-40B4-BE49-F238E27FC236}">
              <a16:creationId xmlns="" xmlns:a16="http://schemas.microsoft.com/office/drawing/2014/main" id="{4F33B74A-56A7-4BAA-99B1-277D77D8783C}"/>
            </a:ext>
          </a:extLst>
        </xdr:cNvPr>
        <xdr:cNvSpPr/>
      </xdr:nvSpPr>
      <xdr:spPr>
        <a:xfrm>
          <a:off x="6858000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8</xdr:col>
      <xdr:colOff>13758</xdr:colOff>
      <xdr:row>0</xdr:row>
      <xdr:rowOff>0</xdr:rowOff>
    </xdr:from>
    <xdr:to>
      <xdr:col>9</xdr:col>
      <xdr:colOff>367776</xdr:colOff>
      <xdr:row>0</xdr:row>
      <xdr:rowOff>396000</xdr:rowOff>
    </xdr:to>
    <xdr:sp macro="" textlink="">
      <xdr:nvSpPr>
        <xdr:cNvPr id="25" name="Retângulo 24">
          <a:hlinkClick xmlns:r="http://schemas.openxmlformats.org/officeDocument/2006/relationships" r:id="rId7" tooltip="INSTRUÇÕES"/>
          <a:extLst>
            <a:ext uri="{FF2B5EF4-FFF2-40B4-BE49-F238E27FC236}">
              <a16:creationId xmlns="" xmlns:a16="http://schemas.microsoft.com/office/drawing/2014/main" id="{2D082A93-6384-440F-B30A-BD8C70059314}"/>
            </a:ext>
          </a:extLst>
        </xdr:cNvPr>
        <xdr:cNvSpPr/>
      </xdr:nvSpPr>
      <xdr:spPr>
        <a:xfrm>
          <a:off x="7972425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1366043</xdr:colOff>
      <xdr:row>1</xdr:row>
      <xdr:rowOff>1587</xdr:rowOff>
    </xdr:from>
    <xdr:to>
      <xdr:col>4</xdr:col>
      <xdr:colOff>38501</xdr:colOff>
      <xdr:row>1</xdr:row>
      <xdr:rowOff>281781</xdr:rowOff>
    </xdr:to>
    <xdr:sp macro="" textlink="">
      <xdr:nvSpPr>
        <xdr:cNvPr id="17" name="Retângulo 16">
          <a:hlinkClick xmlns:r="http://schemas.openxmlformats.org/officeDocument/2006/relationships" r:id="rId1" tooltip="SITUAÇÃO DE PRODUTOS"/>
          <a:extLst>
            <a:ext uri="{FF2B5EF4-FFF2-40B4-BE49-F238E27FC236}">
              <a16:creationId xmlns="" xmlns:a16="http://schemas.microsoft.com/office/drawing/2014/main" id="{00000000-0008-0000-0700-000011000000}"/>
            </a:ext>
          </a:extLst>
        </xdr:cNvPr>
        <xdr:cNvSpPr/>
      </xdr:nvSpPr>
      <xdr:spPr>
        <a:xfrm>
          <a:off x="2337593" y="411162"/>
          <a:ext cx="1434708" cy="280194"/>
        </a:xfrm>
        <a:prstGeom prst="rect">
          <a:avLst/>
        </a:prstGeom>
        <a:solidFill>
          <a:schemeClr val="bg1">
            <a:lumMod val="85000"/>
          </a:schemeClr>
        </a:solidFill>
        <a:ln w="25400" cap="flat" cmpd="sng" algn="ctr">
          <a:solidFill>
            <a:schemeClr val="bg1">
              <a:lumMod val="85000"/>
            </a:schemeClr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ysClr val="windowText" lastClr="000000"/>
              </a:solidFill>
            </a:rPr>
            <a:t>Situação de Produtos</a:t>
          </a:r>
        </a:p>
      </xdr:txBody>
    </xdr:sp>
    <xdr:clientData/>
  </xdr:twoCellAnchor>
  <xdr:twoCellAnchor editAs="absolute">
    <xdr:from>
      <xdr:col>4</xdr:col>
      <xdr:colOff>73816</xdr:colOff>
      <xdr:row>1</xdr:row>
      <xdr:rowOff>1587</xdr:rowOff>
    </xdr:from>
    <xdr:to>
      <xdr:col>5</xdr:col>
      <xdr:colOff>794149</xdr:colOff>
      <xdr:row>1</xdr:row>
      <xdr:rowOff>281781</xdr:rowOff>
    </xdr:to>
    <xdr:sp macro="" textlink="">
      <xdr:nvSpPr>
        <xdr:cNvPr id="18" name="Retângulo 17">
          <a:hlinkClick xmlns:r="http://schemas.openxmlformats.org/officeDocument/2006/relationships" r:id="rId2" tooltip="SITUAÇÃO ATUAL"/>
          <a:extLst>
            <a:ext uri="{FF2B5EF4-FFF2-40B4-BE49-F238E27FC236}">
              <a16:creationId xmlns="" xmlns:a16="http://schemas.microsoft.com/office/drawing/2014/main" id="{00000000-0008-0000-0700-000012000000}"/>
            </a:ext>
          </a:extLst>
        </xdr:cNvPr>
        <xdr:cNvSpPr/>
      </xdr:nvSpPr>
      <xdr:spPr>
        <a:xfrm>
          <a:off x="3807616" y="411162"/>
          <a:ext cx="1434708" cy="28019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>
                  <a:lumMod val="100000"/>
                </a:schemeClr>
              </a:solidFill>
            </a:rPr>
            <a:t>Situação Atual</a:t>
          </a:r>
        </a:p>
      </xdr:txBody>
    </xdr:sp>
    <xdr:clientData/>
  </xdr:twoCellAnchor>
  <xdr:twoCellAnchor editAs="absolute">
    <xdr:from>
      <xdr:col>5</xdr:col>
      <xdr:colOff>829464</xdr:colOff>
      <xdr:row>1</xdr:row>
      <xdr:rowOff>1587</xdr:rowOff>
    </xdr:from>
    <xdr:to>
      <xdr:col>7</xdr:col>
      <xdr:colOff>496756</xdr:colOff>
      <xdr:row>1</xdr:row>
      <xdr:rowOff>281781</xdr:rowOff>
    </xdr:to>
    <xdr:sp macro="" textlink="">
      <xdr:nvSpPr>
        <xdr:cNvPr id="19" name="Retângulo 18">
          <a:hlinkClick xmlns:r="http://schemas.openxmlformats.org/officeDocument/2006/relationships" r:id="rId3" tooltip="ANÁLISE INDIVIDUAL"/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SpPr/>
      </xdr:nvSpPr>
      <xdr:spPr>
        <a:xfrm>
          <a:off x="5277639" y="411162"/>
          <a:ext cx="1429417" cy="28019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>
                  <a:lumMod val="100000"/>
                </a:schemeClr>
              </a:solidFill>
            </a:rPr>
            <a:t>Análise Individual</a:t>
          </a:r>
        </a:p>
      </xdr:txBody>
    </xdr:sp>
    <xdr:clientData/>
  </xdr:twoCellAnchor>
  <xdr:twoCellAnchor editAs="absolute">
    <xdr:from>
      <xdr:col>6</xdr:col>
      <xdr:colOff>459050</xdr:colOff>
      <xdr:row>2</xdr:row>
      <xdr:rowOff>190499</xdr:rowOff>
    </xdr:from>
    <xdr:to>
      <xdr:col>11</xdr:col>
      <xdr:colOff>352425</xdr:colOff>
      <xdr:row>5</xdr:row>
      <xdr:rowOff>38100</xdr:rowOff>
    </xdr:to>
    <xdr:sp macro="" textlink="">
      <xdr:nvSpPr>
        <xdr:cNvPr id="21" name="CaixaDeTexto 20">
          <a:extLst>
            <a:ext uri="{FF2B5EF4-FFF2-40B4-BE49-F238E27FC236}">
              <a16:creationId xmlns=""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5954975" y="885824"/>
          <a:ext cx="5132125" cy="5334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noAutofit/>
        </a:bodyPr>
        <a:lstStyle/>
        <a:p>
          <a:r>
            <a:rPr lang="pt-BR" sz="1000">
              <a:solidFill>
                <a:schemeClr val="tx1">
                  <a:lumMod val="75000"/>
                  <a:lumOff val="25000"/>
                </a:schemeClr>
              </a:solidFill>
            </a:rPr>
            <a:t>Nesta parte da planilha</a:t>
          </a:r>
          <a:r>
            <a:rPr lang="pt-BR" sz="1000" baseline="0">
              <a:solidFill>
                <a:schemeClr val="tx1">
                  <a:lumMod val="75000"/>
                  <a:lumOff val="25000"/>
                </a:schemeClr>
              </a:solidFill>
            </a:rPr>
            <a:t> é possível analisar todos os aspectos para controle de estoqu como Situação de produtos, análise geral, análise individual por produto e histórico dos produtos.</a:t>
          </a:r>
          <a:endParaRPr lang="pt-BR" sz="10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 editAs="absolute">
    <xdr:from>
      <xdr:col>2</xdr:col>
      <xdr:colOff>1375043</xdr:colOff>
      <xdr:row>0</xdr:row>
      <xdr:rowOff>0</xdr:rowOff>
    </xdr:from>
    <xdr:to>
      <xdr:col>3</xdr:col>
      <xdr:colOff>391327</xdr:colOff>
      <xdr:row>0</xdr:row>
      <xdr:rowOff>396000</xdr:rowOff>
    </xdr:to>
    <xdr:sp macro="" textlink="">
      <xdr:nvSpPr>
        <xdr:cNvPr id="22" name="Retângulo 21">
          <a:hlinkClick xmlns:r="http://schemas.openxmlformats.org/officeDocument/2006/relationships" r:id="rId4" tooltip="CADASTRO"/>
          <a:extLst>
            <a:ext uri="{FF2B5EF4-FFF2-40B4-BE49-F238E27FC236}">
              <a16:creationId xmlns="" xmlns:a16="http://schemas.microsoft.com/office/drawing/2014/main" id="{43686622-B231-4D84-B889-8B05CF43B888}"/>
            </a:ext>
          </a:extLst>
        </xdr:cNvPr>
        <xdr:cNvSpPr/>
      </xdr:nvSpPr>
      <xdr:spPr>
        <a:xfrm>
          <a:off x="2351356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3</xdr:col>
      <xdr:colOff>414868</xdr:colOff>
      <xdr:row>0</xdr:row>
      <xdr:rowOff>0</xdr:rowOff>
    </xdr:from>
    <xdr:to>
      <xdr:col>5</xdr:col>
      <xdr:colOff>149754</xdr:colOff>
      <xdr:row>0</xdr:row>
      <xdr:rowOff>396000</xdr:rowOff>
    </xdr:to>
    <xdr:sp macro="" textlink="">
      <xdr:nvSpPr>
        <xdr:cNvPr id="23" name="Retângulo 22">
          <a:hlinkClick xmlns:r="http://schemas.openxmlformats.org/officeDocument/2006/relationships" r:id="rId5" tooltip="LANÇAMENTOS"/>
          <a:extLst>
            <a:ext uri="{FF2B5EF4-FFF2-40B4-BE49-F238E27FC236}">
              <a16:creationId xmlns="" xmlns:a16="http://schemas.microsoft.com/office/drawing/2014/main" id="{77B6A650-BB80-4AB4-BA71-80D0969BFC96}"/>
            </a:ext>
          </a:extLst>
        </xdr:cNvPr>
        <xdr:cNvSpPr/>
      </xdr:nvSpPr>
      <xdr:spPr>
        <a:xfrm>
          <a:off x="3439056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5</xdr:col>
      <xdr:colOff>195256</xdr:colOff>
      <xdr:row>0</xdr:row>
      <xdr:rowOff>0</xdr:rowOff>
    </xdr:from>
    <xdr:to>
      <xdr:col>6</xdr:col>
      <xdr:colOff>192614</xdr:colOff>
      <xdr:row>0</xdr:row>
      <xdr:rowOff>396000</xdr:rowOff>
    </xdr:to>
    <xdr:sp macro="" textlink="">
      <xdr:nvSpPr>
        <xdr:cNvPr id="24" name="Retângulo 23">
          <a:hlinkClick xmlns:r="http://schemas.openxmlformats.org/officeDocument/2006/relationships" r:id="rId6" tooltip="INVENTÁRIO"/>
          <a:extLst>
            <a:ext uri="{FF2B5EF4-FFF2-40B4-BE49-F238E27FC236}">
              <a16:creationId xmlns="" xmlns:a16="http://schemas.microsoft.com/office/drawing/2014/main" id="{F1E08A53-FD45-476F-A268-DB670B943A99}"/>
            </a:ext>
          </a:extLst>
        </xdr:cNvPr>
        <xdr:cNvSpPr/>
      </xdr:nvSpPr>
      <xdr:spPr>
        <a:xfrm>
          <a:off x="46481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INVENTÁRIO</a:t>
          </a:r>
        </a:p>
      </xdr:txBody>
    </xdr:sp>
    <xdr:clientData/>
  </xdr:twoCellAnchor>
  <xdr:twoCellAnchor editAs="absolute">
    <xdr:from>
      <xdr:col>6</xdr:col>
      <xdr:colOff>247639</xdr:colOff>
      <xdr:row>0</xdr:row>
      <xdr:rowOff>0</xdr:rowOff>
    </xdr:from>
    <xdr:to>
      <xdr:col>7</xdr:col>
      <xdr:colOff>606948</xdr:colOff>
      <xdr:row>0</xdr:row>
      <xdr:rowOff>396000</xdr:rowOff>
    </xdr:to>
    <xdr:sp macro="" textlink="">
      <xdr:nvSpPr>
        <xdr:cNvPr id="25" name="Retângulo 24">
          <a:hlinkClick xmlns:r="http://schemas.openxmlformats.org/officeDocument/2006/relationships" r:id="rId1" tooltip="INDICADORES"/>
          <a:extLst>
            <a:ext uri="{FF2B5EF4-FFF2-40B4-BE49-F238E27FC236}">
              <a16:creationId xmlns="" xmlns:a16="http://schemas.microsoft.com/office/drawing/2014/main" id="{745393C0-5380-484F-82C5-0C1DC5F62398}"/>
            </a:ext>
          </a:extLst>
        </xdr:cNvPr>
        <xdr:cNvSpPr/>
      </xdr:nvSpPr>
      <xdr:spPr>
        <a:xfrm>
          <a:off x="5748327" y="0"/>
          <a:ext cx="1073684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INDICADORES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357187</xdr:colOff>
      <xdr:row>1</xdr:row>
      <xdr:rowOff>43810</xdr:rowOff>
    </xdr:to>
    <xdr:pic>
      <xdr:nvPicPr>
        <xdr:cNvPr id="26" name="Imagem 25">
          <a:extLst>
            <a:ext uri="{FF2B5EF4-FFF2-40B4-BE49-F238E27FC236}">
              <a16:creationId xmlns="" xmlns:a16="http://schemas.microsoft.com/office/drawing/2014/main" id="{6513B9B9-50B1-4D45-997D-2966B2749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448623"/>
        </a:xfrm>
        <a:prstGeom prst="rect">
          <a:avLst/>
        </a:prstGeom>
      </xdr:spPr>
    </xdr:pic>
    <xdr:clientData/>
  </xdr:twoCellAnchor>
  <xdr:twoCellAnchor editAs="absolute">
    <xdr:from>
      <xdr:col>7</xdr:col>
      <xdr:colOff>642937</xdr:colOff>
      <xdr:row>0</xdr:row>
      <xdr:rowOff>0</xdr:rowOff>
    </xdr:from>
    <xdr:to>
      <xdr:col>8</xdr:col>
      <xdr:colOff>1002246</xdr:colOff>
      <xdr:row>0</xdr:row>
      <xdr:rowOff>396000</xdr:rowOff>
    </xdr:to>
    <xdr:sp macro="" textlink="">
      <xdr:nvSpPr>
        <xdr:cNvPr id="27" name="Retângulo 26">
          <a:hlinkClick xmlns:r="http://schemas.openxmlformats.org/officeDocument/2006/relationships" r:id="rId8" tooltip="RELATÓRIO"/>
          <a:extLst>
            <a:ext uri="{FF2B5EF4-FFF2-40B4-BE49-F238E27FC236}">
              <a16:creationId xmlns="" xmlns:a16="http://schemas.microsoft.com/office/drawing/2014/main" id="{207F5010-3902-43E9-8CB0-16FED9D59DE2}"/>
            </a:ext>
          </a:extLst>
        </xdr:cNvPr>
        <xdr:cNvSpPr/>
      </xdr:nvSpPr>
      <xdr:spPr>
        <a:xfrm>
          <a:off x="6858000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8</xdr:col>
      <xdr:colOff>1042987</xdr:colOff>
      <xdr:row>0</xdr:row>
      <xdr:rowOff>0</xdr:rowOff>
    </xdr:from>
    <xdr:to>
      <xdr:col>9</xdr:col>
      <xdr:colOff>1068921</xdr:colOff>
      <xdr:row>0</xdr:row>
      <xdr:rowOff>396000</xdr:rowOff>
    </xdr:to>
    <xdr:sp macro="" textlink="">
      <xdr:nvSpPr>
        <xdr:cNvPr id="28" name="Retângulo 27">
          <a:hlinkClick xmlns:r="http://schemas.openxmlformats.org/officeDocument/2006/relationships" r:id="rId9" tooltip="INSTRUÇÕES"/>
          <a:extLst>
            <a:ext uri="{FF2B5EF4-FFF2-40B4-BE49-F238E27FC236}">
              <a16:creationId xmlns="" xmlns:a16="http://schemas.microsoft.com/office/drawing/2014/main" id="{F7FCA3FF-9482-481C-8B60-AFCDE6BA1097}"/>
            </a:ext>
          </a:extLst>
        </xdr:cNvPr>
        <xdr:cNvSpPr/>
      </xdr:nvSpPr>
      <xdr:spPr>
        <a:xfrm>
          <a:off x="7972425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7</xdr:col>
      <xdr:colOff>542925</xdr:colOff>
      <xdr:row>1</xdr:row>
      <xdr:rowOff>0</xdr:rowOff>
    </xdr:from>
    <xdr:to>
      <xdr:col>9</xdr:col>
      <xdr:colOff>204925</xdr:colOff>
      <xdr:row>1</xdr:row>
      <xdr:rowOff>280194</xdr:rowOff>
    </xdr:to>
    <xdr:sp macro="" textlink="">
      <xdr:nvSpPr>
        <xdr:cNvPr id="29" name="Retângulo 28">
          <a:hlinkClick xmlns:r="http://schemas.openxmlformats.org/officeDocument/2006/relationships" r:id="rId10" tooltip="GRÁFICOS"/>
          <a:extLst>
            <a:ext uri="{FF2B5EF4-FFF2-40B4-BE49-F238E27FC236}">
              <a16:creationId xmlns="" xmlns:a16="http://schemas.microsoft.com/office/drawing/2014/main" id="{604439C6-11B1-4F4F-A07D-8BC1677D8EC0}"/>
            </a:ext>
          </a:extLst>
        </xdr:cNvPr>
        <xdr:cNvSpPr/>
      </xdr:nvSpPr>
      <xdr:spPr>
        <a:xfrm>
          <a:off x="6753225" y="409575"/>
          <a:ext cx="1424125" cy="28019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>
                  <a:lumMod val="100000"/>
                </a:schemeClr>
              </a:solidFill>
            </a:rPr>
            <a:t>Gráficos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487889</xdr:colOff>
      <xdr:row>3</xdr:row>
      <xdr:rowOff>10583</xdr:rowOff>
    </xdr:from>
    <xdr:to>
      <xdr:col>8</xdr:col>
      <xdr:colOff>1038225</xdr:colOff>
      <xdr:row>5</xdr:row>
      <xdr:rowOff>9525</xdr:rowOff>
    </xdr:to>
    <xdr:sp macro="" textlink="">
      <xdr:nvSpPr>
        <xdr:cNvPr id="20" name="CaixaDeTexto 19">
          <a:extLst>
            <a:ext uri="{FF2B5EF4-FFF2-40B4-BE49-F238E27FC236}">
              <a16:creationId xmlns="" xmlns:a16="http://schemas.microsoft.com/office/drawing/2014/main" id="{00000000-0008-0000-0800-000014000000}"/>
            </a:ext>
          </a:extLst>
        </xdr:cNvPr>
        <xdr:cNvSpPr txBox="1"/>
      </xdr:nvSpPr>
      <xdr:spPr>
        <a:xfrm>
          <a:off x="4221689" y="905933"/>
          <a:ext cx="4903261" cy="4942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r>
            <a:rPr lang="pt-BR" sz="1000">
              <a:solidFill>
                <a:schemeClr val="tx1">
                  <a:lumMod val="75000"/>
                  <a:lumOff val="25000"/>
                </a:schemeClr>
              </a:solidFill>
            </a:rPr>
            <a:t>Nesta parte da planilha</a:t>
          </a:r>
          <a:r>
            <a:rPr lang="pt-BR" sz="1000" baseline="0">
              <a:solidFill>
                <a:schemeClr val="tx1">
                  <a:lumMod val="75000"/>
                  <a:lumOff val="25000"/>
                </a:schemeClr>
              </a:solidFill>
            </a:rPr>
            <a:t> é possível analisar todos os aspectos para controle de estoqu como situação de produtos, análise geral, análise individual por produto e histórico dos produtos.</a:t>
          </a:r>
          <a:endParaRPr lang="pt-BR" sz="10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 editAs="absolute">
    <xdr:from>
      <xdr:col>2</xdr:col>
      <xdr:colOff>710939</xdr:colOff>
      <xdr:row>0</xdr:row>
      <xdr:rowOff>0</xdr:rowOff>
    </xdr:from>
    <xdr:to>
      <xdr:col>3</xdr:col>
      <xdr:colOff>727348</xdr:colOff>
      <xdr:row>0</xdr:row>
      <xdr:rowOff>396000</xdr:rowOff>
    </xdr:to>
    <xdr:sp macro="" textlink="">
      <xdr:nvSpPr>
        <xdr:cNvPr id="22" name="Retângulo 21">
          <a:hlinkClick xmlns:r="http://schemas.openxmlformats.org/officeDocument/2006/relationships" r:id="rId1" tooltip="CADASTRO"/>
          <a:extLst>
            <a:ext uri="{FF2B5EF4-FFF2-40B4-BE49-F238E27FC236}">
              <a16:creationId xmlns="" xmlns:a16="http://schemas.microsoft.com/office/drawing/2014/main" id="{EB0FC033-93AC-4D13-9EBE-C20D18F630E1}"/>
            </a:ext>
          </a:extLst>
        </xdr:cNvPr>
        <xdr:cNvSpPr/>
      </xdr:nvSpPr>
      <xdr:spPr>
        <a:xfrm>
          <a:off x="2351356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3</xdr:col>
      <xdr:colOff>750889</xdr:colOff>
      <xdr:row>0</xdr:row>
      <xdr:rowOff>0</xdr:rowOff>
    </xdr:from>
    <xdr:to>
      <xdr:col>4</xdr:col>
      <xdr:colOff>866775</xdr:colOff>
      <xdr:row>0</xdr:row>
      <xdr:rowOff>396000</xdr:rowOff>
    </xdr:to>
    <xdr:sp macro="" textlink="">
      <xdr:nvSpPr>
        <xdr:cNvPr id="23" name="Retângulo 22">
          <a:hlinkClick xmlns:r="http://schemas.openxmlformats.org/officeDocument/2006/relationships" r:id="rId2" tooltip="LANÇAMENTOS"/>
          <a:extLst>
            <a:ext uri="{FF2B5EF4-FFF2-40B4-BE49-F238E27FC236}">
              <a16:creationId xmlns="" xmlns:a16="http://schemas.microsoft.com/office/drawing/2014/main" id="{8FED2898-FFB0-45C8-9E4D-914877F4DB8C}"/>
            </a:ext>
          </a:extLst>
        </xdr:cNvPr>
        <xdr:cNvSpPr/>
      </xdr:nvSpPr>
      <xdr:spPr>
        <a:xfrm>
          <a:off x="3439056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4</xdr:col>
      <xdr:colOff>912277</xdr:colOff>
      <xdr:row>0</xdr:row>
      <xdr:rowOff>0</xdr:rowOff>
    </xdr:from>
    <xdr:to>
      <xdr:col>6</xdr:col>
      <xdr:colOff>700085</xdr:colOff>
      <xdr:row>0</xdr:row>
      <xdr:rowOff>396000</xdr:rowOff>
    </xdr:to>
    <xdr:sp macro="" textlink="">
      <xdr:nvSpPr>
        <xdr:cNvPr id="24" name="Retângulo 23">
          <a:hlinkClick xmlns:r="http://schemas.openxmlformats.org/officeDocument/2006/relationships" r:id="rId3" tooltip="INVENTÁRIO"/>
          <a:extLst>
            <a:ext uri="{FF2B5EF4-FFF2-40B4-BE49-F238E27FC236}">
              <a16:creationId xmlns="" xmlns:a16="http://schemas.microsoft.com/office/drawing/2014/main" id="{80468215-DCE8-4802-A8AE-8E744DDBD6BC}"/>
            </a:ext>
          </a:extLst>
        </xdr:cNvPr>
        <xdr:cNvSpPr/>
      </xdr:nvSpPr>
      <xdr:spPr>
        <a:xfrm>
          <a:off x="46481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INVENTÁRIO</a:t>
          </a:r>
        </a:p>
      </xdr:txBody>
    </xdr:sp>
    <xdr:clientData/>
  </xdr:twoCellAnchor>
  <xdr:twoCellAnchor editAs="absolute">
    <xdr:from>
      <xdr:col>6</xdr:col>
      <xdr:colOff>755110</xdr:colOff>
      <xdr:row>0</xdr:row>
      <xdr:rowOff>0</xdr:rowOff>
    </xdr:from>
    <xdr:to>
      <xdr:col>6</xdr:col>
      <xdr:colOff>1828794</xdr:colOff>
      <xdr:row>0</xdr:row>
      <xdr:rowOff>396000</xdr:rowOff>
    </xdr:to>
    <xdr:sp macro="" textlink="">
      <xdr:nvSpPr>
        <xdr:cNvPr id="25" name="Retângulo 24">
          <a:hlinkClick xmlns:r="http://schemas.openxmlformats.org/officeDocument/2006/relationships" r:id="rId4" tooltip="INDICADORES"/>
          <a:extLst>
            <a:ext uri="{FF2B5EF4-FFF2-40B4-BE49-F238E27FC236}">
              <a16:creationId xmlns="" xmlns:a16="http://schemas.microsoft.com/office/drawing/2014/main" id="{B6057A83-8BAF-48D9-BAEC-4F79B60D724E}"/>
            </a:ext>
          </a:extLst>
        </xdr:cNvPr>
        <xdr:cNvSpPr/>
      </xdr:nvSpPr>
      <xdr:spPr>
        <a:xfrm>
          <a:off x="5748327" y="0"/>
          <a:ext cx="1073684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INDICADORES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1079500</xdr:colOff>
      <xdr:row>1</xdr:row>
      <xdr:rowOff>35873</xdr:rowOff>
    </xdr:to>
    <xdr:pic>
      <xdr:nvPicPr>
        <xdr:cNvPr id="26" name="Imagem 25">
          <a:extLst>
            <a:ext uri="{FF2B5EF4-FFF2-40B4-BE49-F238E27FC236}">
              <a16:creationId xmlns="" xmlns:a16="http://schemas.microsoft.com/office/drawing/2014/main" id="{8233E467-E3EB-466C-90AC-710D8A086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448623"/>
        </a:xfrm>
        <a:prstGeom prst="rect">
          <a:avLst/>
        </a:prstGeom>
      </xdr:spPr>
    </xdr:pic>
    <xdr:clientData/>
  </xdr:twoCellAnchor>
  <xdr:twoCellAnchor editAs="absolute">
    <xdr:from>
      <xdr:col>6</xdr:col>
      <xdr:colOff>1864783</xdr:colOff>
      <xdr:row>0</xdr:row>
      <xdr:rowOff>0</xdr:rowOff>
    </xdr:from>
    <xdr:to>
      <xdr:col>7</xdr:col>
      <xdr:colOff>885301</xdr:colOff>
      <xdr:row>0</xdr:row>
      <xdr:rowOff>396000</xdr:rowOff>
    </xdr:to>
    <xdr:sp macro="" textlink="">
      <xdr:nvSpPr>
        <xdr:cNvPr id="27" name="Retângulo 26">
          <a:hlinkClick xmlns:r="http://schemas.openxmlformats.org/officeDocument/2006/relationships" r:id="rId6" tooltip="RELATÓRIO"/>
          <a:extLst>
            <a:ext uri="{FF2B5EF4-FFF2-40B4-BE49-F238E27FC236}">
              <a16:creationId xmlns="" xmlns:a16="http://schemas.microsoft.com/office/drawing/2014/main" id="{563A50CD-F211-4117-B3AB-2082DA8BAD2D}"/>
            </a:ext>
          </a:extLst>
        </xdr:cNvPr>
        <xdr:cNvSpPr/>
      </xdr:nvSpPr>
      <xdr:spPr>
        <a:xfrm>
          <a:off x="6858000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7</xdr:col>
      <xdr:colOff>926042</xdr:colOff>
      <xdr:row>0</xdr:row>
      <xdr:rowOff>0</xdr:rowOff>
    </xdr:from>
    <xdr:to>
      <xdr:col>8</xdr:col>
      <xdr:colOff>951976</xdr:colOff>
      <xdr:row>0</xdr:row>
      <xdr:rowOff>396000</xdr:rowOff>
    </xdr:to>
    <xdr:sp macro="" textlink="">
      <xdr:nvSpPr>
        <xdr:cNvPr id="28" name="Retângulo 27">
          <a:hlinkClick xmlns:r="http://schemas.openxmlformats.org/officeDocument/2006/relationships" r:id="rId7" tooltip="INSTRUÇÕES"/>
          <a:extLst>
            <a:ext uri="{FF2B5EF4-FFF2-40B4-BE49-F238E27FC236}">
              <a16:creationId xmlns="" xmlns:a16="http://schemas.microsoft.com/office/drawing/2014/main" id="{FF0AF211-5829-40BC-AB50-172CED8F40A7}"/>
            </a:ext>
          </a:extLst>
        </xdr:cNvPr>
        <xdr:cNvSpPr/>
      </xdr:nvSpPr>
      <xdr:spPr>
        <a:xfrm>
          <a:off x="7972425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2</xdr:col>
      <xdr:colOff>695325</xdr:colOff>
      <xdr:row>1</xdr:row>
      <xdr:rowOff>0</xdr:rowOff>
    </xdr:from>
    <xdr:to>
      <xdr:col>4</xdr:col>
      <xdr:colOff>34533</xdr:colOff>
      <xdr:row>1</xdr:row>
      <xdr:rowOff>280194</xdr:rowOff>
    </xdr:to>
    <xdr:sp macro="" textlink="">
      <xdr:nvSpPr>
        <xdr:cNvPr id="29" name="Retângulo 28">
          <a:hlinkClick xmlns:r="http://schemas.openxmlformats.org/officeDocument/2006/relationships" r:id="rId4" tooltip="SITUAÇÃO DE PRODUTOS"/>
          <a:extLst>
            <a:ext uri="{FF2B5EF4-FFF2-40B4-BE49-F238E27FC236}">
              <a16:creationId xmlns="" xmlns:a16="http://schemas.microsoft.com/office/drawing/2014/main" id="{D34E6212-E848-431C-B2BC-BC727AA11CFA}"/>
            </a:ext>
          </a:extLst>
        </xdr:cNvPr>
        <xdr:cNvSpPr/>
      </xdr:nvSpPr>
      <xdr:spPr>
        <a:xfrm>
          <a:off x="2333625" y="409575"/>
          <a:ext cx="1434708" cy="28019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>
                  <a:lumMod val="100000"/>
                </a:schemeClr>
              </a:solidFill>
            </a:rPr>
            <a:t>Situação de Produtos</a:t>
          </a:r>
        </a:p>
      </xdr:txBody>
    </xdr:sp>
    <xdr:clientData/>
  </xdr:twoCellAnchor>
  <xdr:twoCellAnchor editAs="absolute">
    <xdr:from>
      <xdr:col>4</xdr:col>
      <xdr:colOff>69848</xdr:colOff>
      <xdr:row>1</xdr:row>
      <xdr:rowOff>0</xdr:rowOff>
    </xdr:from>
    <xdr:to>
      <xdr:col>6</xdr:col>
      <xdr:colOff>247256</xdr:colOff>
      <xdr:row>1</xdr:row>
      <xdr:rowOff>280194</xdr:rowOff>
    </xdr:to>
    <xdr:sp macro="" textlink="">
      <xdr:nvSpPr>
        <xdr:cNvPr id="30" name="Retângulo 29">
          <a:hlinkClick xmlns:r="http://schemas.openxmlformats.org/officeDocument/2006/relationships" r:id="rId8" tooltip="SITUAÇÃO ATUAL"/>
          <a:extLst>
            <a:ext uri="{FF2B5EF4-FFF2-40B4-BE49-F238E27FC236}">
              <a16:creationId xmlns="" xmlns:a16="http://schemas.microsoft.com/office/drawing/2014/main" id="{8877A853-E879-47B3-B174-0EB63F1F60E2}"/>
            </a:ext>
          </a:extLst>
        </xdr:cNvPr>
        <xdr:cNvSpPr/>
      </xdr:nvSpPr>
      <xdr:spPr>
        <a:xfrm>
          <a:off x="3803648" y="409575"/>
          <a:ext cx="1434708" cy="280194"/>
        </a:xfrm>
        <a:prstGeom prst="rect">
          <a:avLst/>
        </a:prstGeom>
        <a:solidFill>
          <a:schemeClr val="bg1">
            <a:lumMod val="85000"/>
          </a:schemeClr>
        </a:solidFill>
        <a:ln w="25400" cap="flat" cmpd="sng" algn="ctr">
          <a:solidFill>
            <a:schemeClr val="bg1">
              <a:lumMod val="85000"/>
            </a:schemeClr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ysClr val="windowText" lastClr="000000"/>
              </a:solidFill>
            </a:rPr>
            <a:t>Situação Atual</a:t>
          </a:r>
        </a:p>
      </xdr:txBody>
    </xdr:sp>
    <xdr:clientData/>
  </xdr:twoCellAnchor>
  <xdr:twoCellAnchor editAs="absolute">
    <xdr:from>
      <xdr:col>6</xdr:col>
      <xdr:colOff>282571</xdr:colOff>
      <xdr:row>1</xdr:row>
      <xdr:rowOff>0</xdr:rowOff>
    </xdr:from>
    <xdr:to>
      <xdr:col>6</xdr:col>
      <xdr:colOff>1711988</xdr:colOff>
      <xdr:row>1</xdr:row>
      <xdr:rowOff>280194</xdr:rowOff>
    </xdr:to>
    <xdr:sp macro="" textlink="">
      <xdr:nvSpPr>
        <xdr:cNvPr id="31" name="Retângulo 30">
          <a:hlinkClick xmlns:r="http://schemas.openxmlformats.org/officeDocument/2006/relationships" r:id="rId9" tooltip="ANÁLISE INDIVIDUAL"/>
          <a:extLst>
            <a:ext uri="{FF2B5EF4-FFF2-40B4-BE49-F238E27FC236}">
              <a16:creationId xmlns="" xmlns:a16="http://schemas.microsoft.com/office/drawing/2014/main" id="{14AE9069-98E3-4E9B-A626-3128BCEF7DA8}"/>
            </a:ext>
          </a:extLst>
        </xdr:cNvPr>
        <xdr:cNvSpPr/>
      </xdr:nvSpPr>
      <xdr:spPr>
        <a:xfrm>
          <a:off x="5273671" y="409575"/>
          <a:ext cx="1429417" cy="28019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>
                  <a:lumMod val="100000"/>
                </a:schemeClr>
              </a:solidFill>
            </a:rPr>
            <a:t>Análise Individual</a:t>
          </a:r>
        </a:p>
      </xdr:txBody>
    </xdr:sp>
    <xdr:clientData/>
  </xdr:twoCellAnchor>
  <xdr:twoCellAnchor editAs="absolute">
    <xdr:from>
      <xdr:col>6</xdr:col>
      <xdr:colOff>1752600</xdr:colOff>
      <xdr:row>1</xdr:row>
      <xdr:rowOff>0</xdr:rowOff>
    </xdr:from>
    <xdr:to>
      <xdr:col>8</xdr:col>
      <xdr:colOff>81100</xdr:colOff>
      <xdr:row>1</xdr:row>
      <xdr:rowOff>280194</xdr:rowOff>
    </xdr:to>
    <xdr:sp macro="" textlink="">
      <xdr:nvSpPr>
        <xdr:cNvPr id="32" name="Retângulo 31">
          <a:hlinkClick xmlns:r="http://schemas.openxmlformats.org/officeDocument/2006/relationships" r:id="rId10" tooltip="GRÁFICOS"/>
          <a:extLst>
            <a:ext uri="{FF2B5EF4-FFF2-40B4-BE49-F238E27FC236}">
              <a16:creationId xmlns="" xmlns:a16="http://schemas.microsoft.com/office/drawing/2014/main" id="{9C24A73E-2F2D-4E52-A56B-DC409EA03A50}"/>
            </a:ext>
          </a:extLst>
        </xdr:cNvPr>
        <xdr:cNvSpPr/>
      </xdr:nvSpPr>
      <xdr:spPr>
        <a:xfrm>
          <a:off x="6743700" y="409575"/>
          <a:ext cx="1424125" cy="28019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>
                  <a:lumMod val="100000"/>
                </a:schemeClr>
              </a:solidFill>
            </a:rPr>
            <a:t>Gráficos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1200149</xdr:colOff>
      <xdr:row>3</xdr:row>
      <xdr:rowOff>29634</xdr:rowOff>
    </xdr:from>
    <xdr:to>
      <xdr:col>7</xdr:col>
      <xdr:colOff>1038224</xdr:colOff>
      <xdr:row>5</xdr:row>
      <xdr:rowOff>0</xdr:rowOff>
    </xdr:to>
    <xdr:sp macro="" textlink="">
      <xdr:nvSpPr>
        <xdr:cNvPr id="20" name="CaixaDeTexto 19">
          <a:extLst>
            <a:ext uri="{FF2B5EF4-FFF2-40B4-BE49-F238E27FC236}">
              <a16:creationId xmlns="" xmlns:a16="http://schemas.microsoft.com/office/drawing/2014/main" id="{00000000-0008-0000-0900-000014000000}"/>
            </a:ext>
          </a:extLst>
        </xdr:cNvPr>
        <xdr:cNvSpPr txBox="1"/>
      </xdr:nvSpPr>
      <xdr:spPr>
        <a:xfrm>
          <a:off x="3505199" y="924984"/>
          <a:ext cx="4905375" cy="4656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r>
            <a:rPr lang="pt-BR" sz="1000">
              <a:solidFill>
                <a:schemeClr val="tx1">
                  <a:lumMod val="75000"/>
                  <a:lumOff val="25000"/>
                </a:schemeClr>
              </a:solidFill>
            </a:rPr>
            <a:t>Nesta parte da planilha</a:t>
          </a:r>
          <a:r>
            <a:rPr lang="pt-BR" sz="1000" baseline="0">
              <a:solidFill>
                <a:schemeClr val="tx1">
                  <a:lumMod val="75000"/>
                  <a:lumOff val="25000"/>
                </a:schemeClr>
              </a:solidFill>
            </a:rPr>
            <a:t> é possível analisar todos os aspectos para controle de estoqu como situação de produtos, análise geral, análise individual por produto e histórico dos produtos.</a:t>
          </a:r>
          <a:endParaRPr lang="pt-BR" sz="10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 editAs="absolute">
    <xdr:from>
      <xdr:col>2</xdr:col>
      <xdr:colOff>44189</xdr:colOff>
      <xdr:row>0</xdr:row>
      <xdr:rowOff>0</xdr:rowOff>
    </xdr:from>
    <xdr:to>
      <xdr:col>2</xdr:col>
      <xdr:colOff>1108348</xdr:colOff>
      <xdr:row>0</xdr:row>
      <xdr:rowOff>396000</xdr:rowOff>
    </xdr:to>
    <xdr:sp macro="" textlink="">
      <xdr:nvSpPr>
        <xdr:cNvPr id="22" name="Retângulo 21">
          <a:hlinkClick xmlns:r="http://schemas.openxmlformats.org/officeDocument/2006/relationships" r:id="rId1" tooltip="CADASTRO"/>
          <a:extLst>
            <a:ext uri="{FF2B5EF4-FFF2-40B4-BE49-F238E27FC236}">
              <a16:creationId xmlns="" xmlns:a16="http://schemas.microsoft.com/office/drawing/2014/main" id="{2FBF037C-0FD6-411A-8A22-BDA8169687B5}"/>
            </a:ext>
          </a:extLst>
        </xdr:cNvPr>
        <xdr:cNvSpPr/>
      </xdr:nvSpPr>
      <xdr:spPr>
        <a:xfrm>
          <a:off x="2351356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2</xdr:col>
      <xdr:colOff>1131889</xdr:colOff>
      <xdr:row>0</xdr:row>
      <xdr:rowOff>0</xdr:rowOff>
    </xdr:from>
    <xdr:to>
      <xdr:col>4</xdr:col>
      <xdr:colOff>699559</xdr:colOff>
      <xdr:row>0</xdr:row>
      <xdr:rowOff>396000</xdr:rowOff>
    </xdr:to>
    <xdr:sp macro="" textlink="">
      <xdr:nvSpPr>
        <xdr:cNvPr id="23" name="Retângulo 22">
          <a:hlinkClick xmlns:r="http://schemas.openxmlformats.org/officeDocument/2006/relationships" r:id="rId2" tooltip="LANÇAMENTOS"/>
          <a:extLst>
            <a:ext uri="{FF2B5EF4-FFF2-40B4-BE49-F238E27FC236}">
              <a16:creationId xmlns="" xmlns:a16="http://schemas.microsoft.com/office/drawing/2014/main" id="{26806BE8-790E-47A9-B8FF-F4082DA6224C}"/>
            </a:ext>
          </a:extLst>
        </xdr:cNvPr>
        <xdr:cNvSpPr/>
      </xdr:nvSpPr>
      <xdr:spPr>
        <a:xfrm>
          <a:off x="3439056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4</xdr:col>
      <xdr:colOff>745061</xdr:colOff>
      <xdr:row>0</xdr:row>
      <xdr:rowOff>0</xdr:rowOff>
    </xdr:from>
    <xdr:to>
      <xdr:col>5</xdr:col>
      <xdr:colOff>403752</xdr:colOff>
      <xdr:row>0</xdr:row>
      <xdr:rowOff>396000</xdr:rowOff>
    </xdr:to>
    <xdr:sp macro="" textlink="">
      <xdr:nvSpPr>
        <xdr:cNvPr id="24" name="Retângulo 23">
          <a:hlinkClick xmlns:r="http://schemas.openxmlformats.org/officeDocument/2006/relationships" r:id="rId3" tooltip="INVENTÁRIO"/>
          <a:extLst>
            <a:ext uri="{FF2B5EF4-FFF2-40B4-BE49-F238E27FC236}">
              <a16:creationId xmlns="" xmlns:a16="http://schemas.microsoft.com/office/drawing/2014/main" id="{41DE6331-8846-4CC4-B514-2730FD0B5752}"/>
            </a:ext>
          </a:extLst>
        </xdr:cNvPr>
        <xdr:cNvSpPr/>
      </xdr:nvSpPr>
      <xdr:spPr>
        <a:xfrm>
          <a:off x="46481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INVENTÁRIO</a:t>
          </a:r>
        </a:p>
      </xdr:txBody>
    </xdr:sp>
    <xdr:clientData/>
  </xdr:twoCellAnchor>
  <xdr:twoCellAnchor editAs="absolute">
    <xdr:from>
      <xdr:col>5</xdr:col>
      <xdr:colOff>458777</xdr:colOff>
      <xdr:row>0</xdr:row>
      <xdr:rowOff>0</xdr:rowOff>
    </xdr:from>
    <xdr:to>
      <xdr:col>6</xdr:col>
      <xdr:colOff>484711</xdr:colOff>
      <xdr:row>0</xdr:row>
      <xdr:rowOff>396000</xdr:rowOff>
    </xdr:to>
    <xdr:sp macro="" textlink="">
      <xdr:nvSpPr>
        <xdr:cNvPr id="25" name="Retângulo 24">
          <a:hlinkClick xmlns:r="http://schemas.openxmlformats.org/officeDocument/2006/relationships" r:id="rId4" tooltip="INDICADORES"/>
          <a:extLst>
            <a:ext uri="{FF2B5EF4-FFF2-40B4-BE49-F238E27FC236}">
              <a16:creationId xmlns="" xmlns:a16="http://schemas.microsoft.com/office/drawing/2014/main" id="{C560002B-22D3-45A3-91B6-D87E9223019B}"/>
            </a:ext>
          </a:extLst>
        </xdr:cNvPr>
        <xdr:cNvSpPr/>
      </xdr:nvSpPr>
      <xdr:spPr>
        <a:xfrm>
          <a:off x="5748327" y="0"/>
          <a:ext cx="1073684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INDICADORES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1079500</xdr:colOff>
      <xdr:row>1</xdr:row>
      <xdr:rowOff>35873</xdr:rowOff>
    </xdr:to>
    <xdr:pic>
      <xdr:nvPicPr>
        <xdr:cNvPr id="26" name="Imagem 25">
          <a:extLst>
            <a:ext uri="{FF2B5EF4-FFF2-40B4-BE49-F238E27FC236}">
              <a16:creationId xmlns="" xmlns:a16="http://schemas.microsoft.com/office/drawing/2014/main" id="{195EC949-483B-46A9-9995-B27BB8430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448623"/>
        </a:xfrm>
        <a:prstGeom prst="rect">
          <a:avLst/>
        </a:prstGeom>
      </xdr:spPr>
    </xdr:pic>
    <xdr:clientData/>
  </xdr:twoCellAnchor>
  <xdr:twoCellAnchor editAs="absolute">
    <xdr:from>
      <xdr:col>6</xdr:col>
      <xdr:colOff>520700</xdr:colOff>
      <xdr:row>0</xdr:row>
      <xdr:rowOff>0</xdr:rowOff>
    </xdr:from>
    <xdr:to>
      <xdr:col>7</xdr:col>
      <xdr:colOff>546634</xdr:colOff>
      <xdr:row>0</xdr:row>
      <xdr:rowOff>396000</xdr:rowOff>
    </xdr:to>
    <xdr:sp macro="" textlink="">
      <xdr:nvSpPr>
        <xdr:cNvPr id="27" name="Retângulo 26">
          <a:hlinkClick xmlns:r="http://schemas.openxmlformats.org/officeDocument/2006/relationships" r:id="rId6" tooltip="RELATÓRIO"/>
          <a:extLst>
            <a:ext uri="{FF2B5EF4-FFF2-40B4-BE49-F238E27FC236}">
              <a16:creationId xmlns="" xmlns:a16="http://schemas.microsoft.com/office/drawing/2014/main" id="{EFF88C39-5227-4D33-B391-18A030CA6C5F}"/>
            </a:ext>
          </a:extLst>
        </xdr:cNvPr>
        <xdr:cNvSpPr/>
      </xdr:nvSpPr>
      <xdr:spPr>
        <a:xfrm>
          <a:off x="6858000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7</xdr:col>
      <xdr:colOff>587375</xdr:colOff>
      <xdr:row>0</xdr:row>
      <xdr:rowOff>0</xdr:rowOff>
    </xdr:from>
    <xdr:to>
      <xdr:col>9</xdr:col>
      <xdr:colOff>391059</xdr:colOff>
      <xdr:row>0</xdr:row>
      <xdr:rowOff>396000</xdr:rowOff>
    </xdr:to>
    <xdr:sp macro="" textlink="">
      <xdr:nvSpPr>
        <xdr:cNvPr id="28" name="Retângulo 27">
          <a:hlinkClick xmlns:r="http://schemas.openxmlformats.org/officeDocument/2006/relationships" r:id="rId7" tooltip="INSTRUÇÕES"/>
          <a:extLst>
            <a:ext uri="{FF2B5EF4-FFF2-40B4-BE49-F238E27FC236}">
              <a16:creationId xmlns="" xmlns:a16="http://schemas.microsoft.com/office/drawing/2014/main" id="{2D7B4A6C-9B65-4E4C-89FE-E15E50B4B892}"/>
            </a:ext>
          </a:extLst>
        </xdr:cNvPr>
        <xdr:cNvSpPr/>
      </xdr:nvSpPr>
      <xdr:spPr>
        <a:xfrm>
          <a:off x="7972425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2</xdr:col>
      <xdr:colOff>21166</xdr:colOff>
      <xdr:row>1</xdr:row>
      <xdr:rowOff>0</xdr:rowOff>
    </xdr:from>
    <xdr:to>
      <xdr:col>3</xdr:col>
      <xdr:colOff>69458</xdr:colOff>
      <xdr:row>1</xdr:row>
      <xdr:rowOff>280194</xdr:rowOff>
    </xdr:to>
    <xdr:sp macro="" textlink="">
      <xdr:nvSpPr>
        <xdr:cNvPr id="29" name="Retângulo 28">
          <a:hlinkClick xmlns:r="http://schemas.openxmlformats.org/officeDocument/2006/relationships" r:id="rId4" tooltip="SITUAÇÃO DE PRODUTOS"/>
          <a:extLst>
            <a:ext uri="{FF2B5EF4-FFF2-40B4-BE49-F238E27FC236}">
              <a16:creationId xmlns="" xmlns:a16="http://schemas.microsoft.com/office/drawing/2014/main" id="{336BB82F-A2C9-4F3D-8C1B-D8B584822021}"/>
            </a:ext>
          </a:extLst>
        </xdr:cNvPr>
        <xdr:cNvSpPr/>
      </xdr:nvSpPr>
      <xdr:spPr>
        <a:xfrm>
          <a:off x="2328333" y="412750"/>
          <a:ext cx="1434708" cy="28019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>
                  <a:lumMod val="100000"/>
                </a:schemeClr>
              </a:solidFill>
            </a:rPr>
            <a:t>Situação de Produtos</a:t>
          </a:r>
        </a:p>
      </xdr:txBody>
    </xdr:sp>
    <xdr:clientData/>
  </xdr:twoCellAnchor>
  <xdr:twoCellAnchor editAs="absolute">
    <xdr:from>
      <xdr:col>3</xdr:col>
      <xdr:colOff>104773</xdr:colOff>
      <xdr:row>1</xdr:row>
      <xdr:rowOff>0</xdr:rowOff>
    </xdr:from>
    <xdr:to>
      <xdr:col>4</xdr:col>
      <xdr:colOff>1329931</xdr:colOff>
      <xdr:row>1</xdr:row>
      <xdr:rowOff>280194</xdr:rowOff>
    </xdr:to>
    <xdr:sp macro="" textlink="">
      <xdr:nvSpPr>
        <xdr:cNvPr id="30" name="Retângulo 29">
          <a:hlinkClick xmlns:r="http://schemas.openxmlformats.org/officeDocument/2006/relationships" r:id="rId8" tooltip="SITUAÇÃO ATUAL"/>
          <a:extLst>
            <a:ext uri="{FF2B5EF4-FFF2-40B4-BE49-F238E27FC236}">
              <a16:creationId xmlns="" xmlns:a16="http://schemas.microsoft.com/office/drawing/2014/main" id="{1E573FF4-6CE8-4D63-B48C-D1F5E0B89E65}"/>
            </a:ext>
          </a:extLst>
        </xdr:cNvPr>
        <xdr:cNvSpPr/>
      </xdr:nvSpPr>
      <xdr:spPr>
        <a:xfrm>
          <a:off x="3798356" y="412750"/>
          <a:ext cx="1434708" cy="28019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>
                  <a:lumMod val="100000"/>
                </a:schemeClr>
              </a:solidFill>
            </a:rPr>
            <a:t>Situação Atual</a:t>
          </a:r>
        </a:p>
      </xdr:txBody>
    </xdr:sp>
    <xdr:clientData/>
  </xdr:twoCellAnchor>
  <xdr:twoCellAnchor editAs="absolute">
    <xdr:from>
      <xdr:col>4</xdr:col>
      <xdr:colOff>1365246</xdr:colOff>
      <xdr:row>1</xdr:row>
      <xdr:rowOff>0</xdr:rowOff>
    </xdr:from>
    <xdr:to>
      <xdr:col>6</xdr:col>
      <xdr:colOff>360496</xdr:colOff>
      <xdr:row>1</xdr:row>
      <xdr:rowOff>280194</xdr:rowOff>
    </xdr:to>
    <xdr:sp macro="" textlink="">
      <xdr:nvSpPr>
        <xdr:cNvPr id="31" name="Retângulo 30">
          <a:hlinkClick xmlns:r="http://schemas.openxmlformats.org/officeDocument/2006/relationships" r:id="rId9" tooltip="ANÁLISE INDIVIDUAL"/>
          <a:extLst>
            <a:ext uri="{FF2B5EF4-FFF2-40B4-BE49-F238E27FC236}">
              <a16:creationId xmlns="" xmlns:a16="http://schemas.microsoft.com/office/drawing/2014/main" id="{8BA9203C-CAEC-438A-8DBC-BB9B6F141142}"/>
            </a:ext>
          </a:extLst>
        </xdr:cNvPr>
        <xdr:cNvSpPr/>
      </xdr:nvSpPr>
      <xdr:spPr>
        <a:xfrm>
          <a:off x="5268379" y="412750"/>
          <a:ext cx="1429417" cy="280194"/>
        </a:xfrm>
        <a:prstGeom prst="rect">
          <a:avLst/>
        </a:prstGeom>
        <a:solidFill>
          <a:schemeClr val="bg1">
            <a:lumMod val="85000"/>
          </a:schemeClr>
        </a:solidFill>
        <a:ln w="25400" cap="flat" cmpd="sng" algn="ctr">
          <a:solidFill>
            <a:schemeClr val="bg1">
              <a:lumMod val="85000"/>
            </a:schemeClr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ysClr val="windowText" lastClr="000000"/>
              </a:solidFill>
            </a:rPr>
            <a:t>Análise Individual</a:t>
          </a:r>
        </a:p>
      </xdr:txBody>
    </xdr:sp>
    <xdr:clientData/>
  </xdr:twoCellAnchor>
  <xdr:twoCellAnchor editAs="absolute">
    <xdr:from>
      <xdr:col>6</xdr:col>
      <xdr:colOff>381000</xdr:colOff>
      <xdr:row>1</xdr:row>
      <xdr:rowOff>0</xdr:rowOff>
    </xdr:from>
    <xdr:to>
      <xdr:col>7</xdr:col>
      <xdr:colOff>757375</xdr:colOff>
      <xdr:row>1</xdr:row>
      <xdr:rowOff>280194</xdr:rowOff>
    </xdr:to>
    <xdr:sp macro="" textlink="">
      <xdr:nvSpPr>
        <xdr:cNvPr id="32" name="Retângulo 31">
          <a:hlinkClick xmlns:r="http://schemas.openxmlformats.org/officeDocument/2006/relationships" r:id="rId10" tooltip="GRÁFICOS"/>
          <a:extLst>
            <a:ext uri="{FF2B5EF4-FFF2-40B4-BE49-F238E27FC236}">
              <a16:creationId xmlns="" xmlns:a16="http://schemas.microsoft.com/office/drawing/2014/main" id="{5E57ABA9-9359-46D2-AC62-2FA887C477E1}"/>
            </a:ext>
          </a:extLst>
        </xdr:cNvPr>
        <xdr:cNvSpPr/>
      </xdr:nvSpPr>
      <xdr:spPr>
        <a:xfrm>
          <a:off x="6705600" y="409575"/>
          <a:ext cx="1424125" cy="28019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>
                  <a:lumMod val="100000"/>
                </a:schemeClr>
              </a:solidFill>
            </a:rPr>
            <a:t>Gráficos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382058</xdr:colOff>
      <xdr:row>0</xdr:row>
      <xdr:rowOff>133350</xdr:rowOff>
    </xdr:from>
    <xdr:to>
      <xdr:col>19</xdr:col>
      <xdr:colOff>496359</xdr:colOff>
      <xdr:row>2</xdr:row>
      <xdr:rowOff>73025</xdr:rowOff>
    </xdr:to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5524500" y="133350"/>
          <a:ext cx="6350000" cy="635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endParaRPr lang="pt-BR"/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16</xdr:col>
      <xdr:colOff>0</xdr:colOff>
      <xdr:row>12</xdr:row>
      <xdr:rowOff>76200</xdr:rowOff>
    </xdr:to>
    <xdr:graphicFrame macro="">
      <xdr:nvGraphicFramePr>
        <xdr:cNvPr id="19472" name="Gráfico 16">
          <a:extLst>
            <a:ext uri="{FF2B5EF4-FFF2-40B4-BE49-F238E27FC236}">
              <a16:creationId xmlns="" xmlns:a16="http://schemas.microsoft.com/office/drawing/2014/main" id="{00000000-0008-0000-0A00-0000104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16</xdr:col>
      <xdr:colOff>0</xdr:colOff>
      <xdr:row>39</xdr:row>
      <xdr:rowOff>76200</xdr:rowOff>
    </xdr:to>
    <xdr:graphicFrame macro="">
      <xdr:nvGraphicFramePr>
        <xdr:cNvPr id="19473" name="Gráfico 17">
          <a:extLst>
            <a:ext uri="{FF2B5EF4-FFF2-40B4-BE49-F238E27FC236}">
              <a16:creationId xmlns="" xmlns:a16="http://schemas.microsoft.com/office/drawing/2014/main" id="{00000000-0008-0000-0A00-0000114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8</xdr:col>
      <xdr:colOff>581025</xdr:colOff>
      <xdr:row>54</xdr:row>
      <xdr:rowOff>247650</xdr:rowOff>
    </xdr:to>
    <xdr:graphicFrame macro="">
      <xdr:nvGraphicFramePr>
        <xdr:cNvPr id="19474" name="Gráfico 18">
          <a:extLst>
            <a:ext uri="{FF2B5EF4-FFF2-40B4-BE49-F238E27FC236}">
              <a16:creationId xmlns="" xmlns:a16="http://schemas.microsoft.com/office/drawing/2014/main" id="{00000000-0008-0000-0A00-0000124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16</xdr:col>
      <xdr:colOff>0</xdr:colOff>
      <xdr:row>20</xdr:row>
      <xdr:rowOff>76200</xdr:rowOff>
    </xdr:to>
    <xdr:graphicFrame macro="">
      <xdr:nvGraphicFramePr>
        <xdr:cNvPr id="19475" name="Gráfico 19">
          <a:extLst>
            <a:ext uri="{FF2B5EF4-FFF2-40B4-BE49-F238E27FC236}">
              <a16:creationId xmlns="" xmlns:a16="http://schemas.microsoft.com/office/drawing/2014/main" id="{00000000-0008-0000-0A00-0000134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16</xdr:col>
      <xdr:colOff>0</xdr:colOff>
      <xdr:row>47</xdr:row>
      <xdr:rowOff>76200</xdr:rowOff>
    </xdr:to>
    <xdr:graphicFrame macro="">
      <xdr:nvGraphicFramePr>
        <xdr:cNvPr id="19476" name="Gráfico 21">
          <a:extLst>
            <a:ext uri="{FF2B5EF4-FFF2-40B4-BE49-F238E27FC236}">
              <a16:creationId xmlns="" xmlns:a16="http://schemas.microsoft.com/office/drawing/2014/main" id="{00000000-0008-0000-0A00-0000144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7</xdr:col>
      <xdr:colOff>0</xdr:colOff>
      <xdr:row>2</xdr:row>
      <xdr:rowOff>196850</xdr:rowOff>
    </xdr:from>
    <xdr:to>
      <xdr:col>16</xdr:col>
      <xdr:colOff>0</xdr:colOff>
      <xdr:row>4</xdr:row>
      <xdr:rowOff>106917</xdr:rowOff>
    </xdr:to>
    <xdr:sp macro="" textlink="">
      <xdr:nvSpPr>
        <xdr:cNvPr id="23" name="CaixaDeTexto 22">
          <a:extLst>
            <a:ext uri="{FF2B5EF4-FFF2-40B4-BE49-F238E27FC236}">
              <a16:creationId xmlns="" xmlns:a16="http://schemas.microsoft.com/office/drawing/2014/main" id="{00000000-0008-0000-0A00-000017000000}"/>
            </a:ext>
          </a:extLst>
        </xdr:cNvPr>
        <xdr:cNvSpPr txBox="1"/>
      </xdr:nvSpPr>
      <xdr:spPr>
        <a:xfrm>
          <a:off x="3914775" y="892175"/>
          <a:ext cx="5486400" cy="4053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r>
            <a:rPr lang="pt-BR" sz="1000">
              <a:solidFill>
                <a:schemeClr val="tx1">
                  <a:lumMod val="75000"/>
                  <a:lumOff val="25000"/>
                </a:schemeClr>
              </a:solidFill>
            </a:rPr>
            <a:t>Os gráficos são excelentes formas para visualizar</a:t>
          </a:r>
          <a:r>
            <a:rPr lang="pt-BR" sz="1000" baseline="0">
              <a:solidFill>
                <a:schemeClr val="tx1">
                  <a:lumMod val="75000"/>
                  <a:lumOff val="25000"/>
                </a:schemeClr>
              </a:solidFill>
            </a:rPr>
            <a:t> resultados de forma mais rápida e agradável. Eles são gerados automaticamente de acordo com os dados fornecidos anteriormente na planilha.</a:t>
          </a:r>
          <a:endParaRPr lang="pt-BR" sz="10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1</xdr:col>
      <xdr:colOff>0</xdr:colOff>
      <xdr:row>21</xdr:row>
      <xdr:rowOff>19050</xdr:rowOff>
    </xdr:from>
    <xdr:to>
      <xdr:col>8</xdr:col>
      <xdr:colOff>581025</xdr:colOff>
      <xdr:row>27</xdr:row>
      <xdr:rowOff>361950</xdr:rowOff>
    </xdr:to>
    <xdr:graphicFrame macro="">
      <xdr:nvGraphicFramePr>
        <xdr:cNvPr id="19479" name="Gráfico 25">
          <a:extLst>
            <a:ext uri="{FF2B5EF4-FFF2-40B4-BE49-F238E27FC236}">
              <a16:creationId xmlns="" xmlns:a16="http://schemas.microsoft.com/office/drawing/2014/main" id="{00000000-0008-0000-0A00-0000174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4</xdr:col>
      <xdr:colOff>255856</xdr:colOff>
      <xdr:row>0</xdr:row>
      <xdr:rowOff>0</xdr:rowOff>
    </xdr:from>
    <xdr:to>
      <xdr:col>6</xdr:col>
      <xdr:colOff>92348</xdr:colOff>
      <xdr:row>0</xdr:row>
      <xdr:rowOff>396000</xdr:rowOff>
    </xdr:to>
    <xdr:sp macro="" textlink="">
      <xdr:nvSpPr>
        <xdr:cNvPr id="25" name="Retângulo 24">
          <a:hlinkClick xmlns:r="http://schemas.openxmlformats.org/officeDocument/2006/relationships" r:id="rId7" tooltip="CADASTRO"/>
          <a:extLst>
            <a:ext uri="{FF2B5EF4-FFF2-40B4-BE49-F238E27FC236}">
              <a16:creationId xmlns="" xmlns:a16="http://schemas.microsoft.com/office/drawing/2014/main" id="{F8D46AF5-503F-4CE9-9072-648EF166D3BA}"/>
            </a:ext>
          </a:extLst>
        </xdr:cNvPr>
        <xdr:cNvSpPr/>
      </xdr:nvSpPr>
      <xdr:spPr>
        <a:xfrm>
          <a:off x="2351356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6</xdr:col>
      <xdr:colOff>115889</xdr:colOff>
      <xdr:row>0</xdr:row>
      <xdr:rowOff>0</xdr:rowOff>
    </xdr:from>
    <xdr:to>
      <xdr:col>8</xdr:col>
      <xdr:colOff>51859</xdr:colOff>
      <xdr:row>0</xdr:row>
      <xdr:rowOff>396000</xdr:rowOff>
    </xdr:to>
    <xdr:sp macro="" textlink="">
      <xdr:nvSpPr>
        <xdr:cNvPr id="26" name="Retângulo 25">
          <a:hlinkClick xmlns:r="http://schemas.openxmlformats.org/officeDocument/2006/relationships" r:id="rId8" tooltip="LANÇAMENTOS"/>
          <a:extLst>
            <a:ext uri="{FF2B5EF4-FFF2-40B4-BE49-F238E27FC236}">
              <a16:creationId xmlns="" xmlns:a16="http://schemas.microsoft.com/office/drawing/2014/main" id="{02EFC97A-E150-4CB2-9EC1-6A00014300F0}"/>
            </a:ext>
          </a:extLst>
        </xdr:cNvPr>
        <xdr:cNvSpPr/>
      </xdr:nvSpPr>
      <xdr:spPr>
        <a:xfrm>
          <a:off x="3439056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8</xdr:col>
      <xdr:colOff>97361</xdr:colOff>
      <xdr:row>0</xdr:row>
      <xdr:rowOff>0</xdr:rowOff>
    </xdr:from>
    <xdr:to>
      <xdr:col>9</xdr:col>
      <xdr:colOff>528635</xdr:colOff>
      <xdr:row>0</xdr:row>
      <xdr:rowOff>396000</xdr:rowOff>
    </xdr:to>
    <xdr:sp macro="" textlink="">
      <xdr:nvSpPr>
        <xdr:cNvPr id="27" name="Retângulo 26">
          <a:hlinkClick xmlns:r="http://schemas.openxmlformats.org/officeDocument/2006/relationships" r:id="rId9" tooltip="INVENTÁRIO"/>
          <a:extLst>
            <a:ext uri="{FF2B5EF4-FFF2-40B4-BE49-F238E27FC236}">
              <a16:creationId xmlns="" xmlns:a16="http://schemas.microsoft.com/office/drawing/2014/main" id="{184F7A40-7254-4F60-B8FB-9AE4587069C5}"/>
            </a:ext>
          </a:extLst>
        </xdr:cNvPr>
        <xdr:cNvSpPr/>
      </xdr:nvSpPr>
      <xdr:spPr>
        <a:xfrm>
          <a:off x="46481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INVENTÁRIO</a:t>
          </a:r>
        </a:p>
      </xdr:txBody>
    </xdr:sp>
    <xdr:clientData/>
  </xdr:twoCellAnchor>
  <xdr:twoCellAnchor editAs="absolute">
    <xdr:from>
      <xdr:col>9</xdr:col>
      <xdr:colOff>583660</xdr:colOff>
      <xdr:row>0</xdr:row>
      <xdr:rowOff>0</xdr:rowOff>
    </xdr:from>
    <xdr:to>
      <xdr:col>11</xdr:col>
      <xdr:colOff>429678</xdr:colOff>
      <xdr:row>0</xdr:row>
      <xdr:rowOff>396000</xdr:rowOff>
    </xdr:to>
    <xdr:sp macro="" textlink="">
      <xdr:nvSpPr>
        <xdr:cNvPr id="28" name="Retângulo 27">
          <a:hlinkClick xmlns:r="http://schemas.openxmlformats.org/officeDocument/2006/relationships" r:id="rId10" tooltip="INDICADORES"/>
          <a:extLst>
            <a:ext uri="{FF2B5EF4-FFF2-40B4-BE49-F238E27FC236}">
              <a16:creationId xmlns="" xmlns:a16="http://schemas.microsoft.com/office/drawing/2014/main" id="{3BCF2ACA-5D9B-4A40-A250-210A447FD4A3}"/>
            </a:ext>
          </a:extLst>
        </xdr:cNvPr>
        <xdr:cNvSpPr/>
      </xdr:nvSpPr>
      <xdr:spPr>
        <a:xfrm>
          <a:off x="5748327" y="0"/>
          <a:ext cx="1073684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INDICADORES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465667</xdr:colOff>
      <xdr:row>1</xdr:row>
      <xdr:rowOff>35873</xdr:rowOff>
    </xdr:to>
    <xdr:pic>
      <xdr:nvPicPr>
        <xdr:cNvPr id="29" name="Imagem 28">
          <a:extLst>
            <a:ext uri="{FF2B5EF4-FFF2-40B4-BE49-F238E27FC236}">
              <a16:creationId xmlns="" xmlns:a16="http://schemas.microsoft.com/office/drawing/2014/main" id="{4F1DD075-D1BF-4AD0-99DB-7AC27D38B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448623"/>
        </a:xfrm>
        <a:prstGeom prst="rect">
          <a:avLst/>
        </a:prstGeom>
      </xdr:spPr>
    </xdr:pic>
    <xdr:clientData/>
  </xdr:twoCellAnchor>
  <xdr:twoCellAnchor editAs="absolute">
    <xdr:from>
      <xdr:col>11</xdr:col>
      <xdr:colOff>465667</xdr:colOff>
      <xdr:row>0</xdr:row>
      <xdr:rowOff>0</xdr:rowOff>
    </xdr:from>
    <xdr:to>
      <xdr:col>13</xdr:col>
      <xdr:colOff>311684</xdr:colOff>
      <xdr:row>0</xdr:row>
      <xdr:rowOff>396000</xdr:rowOff>
    </xdr:to>
    <xdr:sp macro="" textlink="">
      <xdr:nvSpPr>
        <xdr:cNvPr id="30" name="Retângulo 29">
          <a:hlinkClick xmlns:r="http://schemas.openxmlformats.org/officeDocument/2006/relationships" r:id="rId12" tooltip="RELATÓRIO"/>
          <a:extLst>
            <a:ext uri="{FF2B5EF4-FFF2-40B4-BE49-F238E27FC236}">
              <a16:creationId xmlns="" xmlns:a16="http://schemas.microsoft.com/office/drawing/2014/main" id="{A030EEE6-F36A-4C10-B8B6-D4308A85C68C}"/>
            </a:ext>
          </a:extLst>
        </xdr:cNvPr>
        <xdr:cNvSpPr/>
      </xdr:nvSpPr>
      <xdr:spPr>
        <a:xfrm>
          <a:off x="6858000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13</xdr:col>
      <xdr:colOff>352425</xdr:colOff>
      <xdr:row>0</xdr:row>
      <xdr:rowOff>0</xdr:rowOff>
    </xdr:from>
    <xdr:to>
      <xdr:col>15</xdr:col>
      <xdr:colOff>198442</xdr:colOff>
      <xdr:row>0</xdr:row>
      <xdr:rowOff>396000</xdr:rowOff>
    </xdr:to>
    <xdr:sp macro="" textlink="">
      <xdr:nvSpPr>
        <xdr:cNvPr id="31" name="Retângulo 30">
          <a:hlinkClick xmlns:r="http://schemas.openxmlformats.org/officeDocument/2006/relationships" r:id="rId13" tooltip="INSTRUÇÕES"/>
          <a:extLst>
            <a:ext uri="{FF2B5EF4-FFF2-40B4-BE49-F238E27FC236}">
              <a16:creationId xmlns="" xmlns:a16="http://schemas.microsoft.com/office/drawing/2014/main" id="{720F9ACA-094B-4AD5-A2F4-526BB0FE7442}"/>
            </a:ext>
          </a:extLst>
        </xdr:cNvPr>
        <xdr:cNvSpPr/>
      </xdr:nvSpPr>
      <xdr:spPr>
        <a:xfrm>
          <a:off x="7972425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4</xdr:col>
      <xdr:colOff>276225</xdr:colOff>
      <xdr:row>1</xdr:row>
      <xdr:rowOff>0</xdr:rowOff>
    </xdr:from>
    <xdr:to>
      <xdr:col>6</xdr:col>
      <xdr:colOff>486442</xdr:colOff>
      <xdr:row>1</xdr:row>
      <xdr:rowOff>280194</xdr:rowOff>
    </xdr:to>
    <xdr:sp macro="" textlink="">
      <xdr:nvSpPr>
        <xdr:cNvPr id="32" name="Retângulo 31">
          <a:hlinkClick xmlns:r="http://schemas.openxmlformats.org/officeDocument/2006/relationships" r:id="rId10" tooltip="SITUAÇÃO DE PRODUTOS"/>
          <a:extLst>
            <a:ext uri="{FF2B5EF4-FFF2-40B4-BE49-F238E27FC236}">
              <a16:creationId xmlns="" xmlns:a16="http://schemas.microsoft.com/office/drawing/2014/main" id="{2C17B638-6E0C-41D1-AEA8-F648A430DE73}"/>
            </a:ext>
          </a:extLst>
        </xdr:cNvPr>
        <xdr:cNvSpPr/>
      </xdr:nvSpPr>
      <xdr:spPr>
        <a:xfrm>
          <a:off x="2362200" y="409575"/>
          <a:ext cx="1429417" cy="28019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>
                  <a:lumMod val="100000"/>
                </a:schemeClr>
              </a:solidFill>
            </a:rPr>
            <a:t>Situação de Produtos</a:t>
          </a:r>
        </a:p>
      </xdr:txBody>
    </xdr:sp>
    <xdr:clientData/>
  </xdr:twoCellAnchor>
  <xdr:twoCellAnchor editAs="absolute">
    <xdr:from>
      <xdr:col>6</xdr:col>
      <xdr:colOff>521757</xdr:colOff>
      <xdr:row>1</xdr:row>
      <xdr:rowOff>0</xdr:rowOff>
    </xdr:from>
    <xdr:to>
      <xdr:col>9</xdr:col>
      <xdr:colOff>127665</xdr:colOff>
      <xdr:row>1</xdr:row>
      <xdr:rowOff>280194</xdr:rowOff>
    </xdr:to>
    <xdr:sp macro="" textlink="">
      <xdr:nvSpPr>
        <xdr:cNvPr id="33" name="Retângulo 32">
          <a:hlinkClick xmlns:r="http://schemas.openxmlformats.org/officeDocument/2006/relationships" r:id="rId14" tooltip="SITUAÇÃO ATUAL"/>
          <a:extLst>
            <a:ext uri="{FF2B5EF4-FFF2-40B4-BE49-F238E27FC236}">
              <a16:creationId xmlns="" xmlns:a16="http://schemas.microsoft.com/office/drawing/2014/main" id="{D9944235-5557-4C57-87C7-AFB3677B27F9}"/>
            </a:ext>
          </a:extLst>
        </xdr:cNvPr>
        <xdr:cNvSpPr/>
      </xdr:nvSpPr>
      <xdr:spPr>
        <a:xfrm>
          <a:off x="3826932" y="409575"/>
          <a:ext cx="1434708" cy="28019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>
                  <a:lumMod val="100000"/>
                </a:schemeClr>
              </a:solidFill>
            </a:rPr>
            <a:t>Situação Atual</a:t>
          </a:r>
        </a:p>
      </xdr:txBody>
    </xdr:sp>
    <xdr:clientData/>
  </xdr:twoCellAnchor>
  <xdr:twoCellAnchor editAs="absolute">
    <xdr:from>
      <xdr:col>9</xdr:col>
      <xdr:colOff>162980</xdr:colOff>
      <xdr:row>1</xdr:row>
      <xdr:rowOff>0</xdr:rowOff>
    </xdr:from>
    <xdr:to>
      <xdr:col>11</xdr:col>
      <xdr:colOff>367905</xdr:colOff>
      <xdr:row>1</xdr:row>
      <xdr:rowOff>280194</xdr:rowOff>
    </xdr:to>
    <xdr:sp macro="" textlink="">
      <xdr:nvSpPr>
        <xdr:cNvPr id="34" name="Retângulo 33">
          <a:hlinkClick xmlns:r="http://schemas.openxmlformats.org/officeDocument/2006/relationships" r:id="rId15" tooltip="ANÁLISE INDIVIDUAL"/>
          <a:extLst>
            <a:ext uri="{FF2B5EF4-FFF2-40B4-BE49-F238E27FC236}">
              <a16:creationId xmlns="" xmlns:a16="http://schemas.microsoft.com/office/drawing/2014/main" id="{3EA41299-E8CE-4E35-8734-EA32072F1EAE}"/>
            </a:ext>
          </a:extLst>
        </xdr:cNvPr>
        <xdr:cNvSpPr/>
      </xdr:nvSpPr>
      <xdr:spPr>
        <a:xfrm>
          <a:off x="5296955" y="409575"/>
          <a:ext cx="1424125" cy="28019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>
                  <a:lumMod val="100000"/>
                </a:schemeClr>
              </a:solidFill>
            </a:rPr>
            <a:t>Análise Individual</a:t>
          </a:r>
        </a:p>
      </xdr:txBody>
    </xdr:sp>
    <xdr:clientData/>
  </xdr:twoCellAnchor>
  <xdr:twoCellAnchor editAs="absolute">
    <xdr:from>
      <xdr:col>11</xdr:col>
      <xdr:colOff>388409</xdr:colOff>
      <xdr:row>1</xdr:row>
      <xdr:rowOff>0</xdr:rowOff>
    </xdr:from>
    <xdr:to>
      <xdr:col>13</xdr:col>
      <xdr:colOff>593334</xdr:colOff>
      <xdr:row>1</xdr:row>
      <xdr:rowOff>280194</xdr:rowOff>
    </xdr:to>
    <xdr:sp macro="" textlink="">
      <xdr:nvSpPr>
        <xdr:cNvPr id="35" name="Retângulo 34">
          <a:hlinkClick xmlns:r="http://schemas.openxmlformats.org/officeDocument/2006/relationships" r:id="rId16" tooltip="GRÁFICOS"/>
          <a:extLst>
            <a:ext uri="{FF2B5EF4-FFF2-40B4-BE49-F238E27FC236}">
              <a16:creationId xmlns="" xmlns:a16="http://schemas.microsoft.com/office/drawing/2014/main" id="{3DDBC276-DA51-4E85-BA14-DC58EACADAEB}"/>
            </a:ext>
          </a:extLst>
        </xdr:cNvPr>
        <xdr:cNvSpPr/>
      </xdr:nvSpPr>
      <xdr:spPr>
        <a:xfrm>
          <a:off x="6741584" y="409575"/>
          <a:ext cx="1424125" cy="280194"/>
        </a:xfrm>
        <a:prstGeom prst="rect">
          <a:avLst/>
        </a:prstGeom>
        <a:solidFill>
          <a:schemeClr val="bg1">
            <a:lumMod val="85000"/>
          </a:schemeClr>
        </a:solidFill>
        <a:ln w="25400" cap="flat" cmpd="sng" algn="ctr">
          <a:solidFill>
            <a:schemeClr val="bg1">
              <a:lumMod val="85000"/>
            </a:schemeClr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676275</xdr:colOff>
      <xdr:row>2</xdr:row>
      <xdr:rowOff>198966</xdr:rowOff>
    </xdr:from>
    <xdr:to>
      <xdr:col>10</xdr:col>
      <xdr:colOff>47625</xdr:colOff>
      <xdr:row>4</xdr:row>
      <xdr:rowOff>109033</xdr:rowOff>
    </xdr:to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3362325" y="894291"/>
          <a:ext cx="6372225" cy="4053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r>
            <a:rPr lang="pt-BR" sz="1000">
              <a:solidFill>
                <a:schemeClr val="tx1">
                  <a:lumMod val="75000"/>
                  <a:lumOff val="25000"/>
                </a:schemeClr>
              </a:solidFill>
            </a:rPr>
            <a:t>Nesta parte da planilha é possível imprimir de forma otimizada, ou seja, apenas as partes importantes. Basta ir em Arquivo &gt; Imprimir ou pressionar "Ctrl+P".</a:t>
          </a:r>
        </a:p>
      </xdr:txBody>
    </xdr:sp>
    <xdr:clientData/>
  </xdr:twoCellAnchor>
  <xdr:twoCellAnchor>
    <xdr:from>
      <xdr:col>1</xdr:col>
      <xdr:colOff>54428</xdr:colOff>
      <xdr:row>35</xdr:row>
      <xdr:rowOff>0</xdr:rowOff>
    </xdr:from>
    <xdr:to>
      <xdr:col>9</xdr:col>
      <xdr:colOff>1018821</xdr:colOff>
      <xdr:row>42</xdr:row>
      <xdr:rowOff>76200</xdr:rowOff>
    </xdr:to>
    <xdr:graphicFrame macro="">
      <xdr:nvGraphicFramePr>
        <xdr:cNvPr id="20496" name="Gráfico 20">
          <a:extLst>
            <a:ext uri="{FF2B5EF4-FFF2-40B4-BE49-F238E27FC236}">
              <a16:creationId xmlns="" xmlns:a16="http://schemas.microsoft.com/office/drawing/2014/main" id="{00000000-0008-0000-0B00-000010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54428</xdr:colOff>
      <xdr:row>43</xdr:row>
      <xdr:rowOff>0</xdr:rowOff>
    </xdr:from>
    <xdr:to>
      <xdr:col>9</xdr:col>
      <xdr:colOff>1018821</xdr:colOff>
      <xdr:row>50</xdr:row>
      <xdr:rowOff>76200</xdr:rowOff>
    </xdr:to>
    <xdr:graphicFrame macro="">
      <xdr:nvGraphicFramePr>
        <xdr:cNvPr id="20497" name="Gráfico 21">
          <a:extLst>
            <a:ext uri="{FF2B5EF4-FFF2-40B4-BE49-F238E27FC236}">
              <a16:creationId xmlns="" xmlns:a16="http://schemas.microsoft.com/office/drawing/2014/main" id="{00000000-0008-0000-0B00-000011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54428</xdr:colOff>
      <xdr:row>50</xdr:row>
      <xdr:rowOff>340179</xdr:rowOff>
    </xdr:from>
    <xdr:to>
      <xdr:col>5</xdr:col>
      <xdr:colOff>406853</xdr:colOff>
      <xdr:row>57</xdr:row>
      <xdr:rowOff>340179</xdr:rowOff>
    </xdr:to>
    <xdr:graphicFrame macro="">
      <xdr:nvGraphicFramePr>
        <xdr:cNvPr id="20499" name="Gráfico 19">
          <a:extLst>
            <a:ext uri="{FF2B5EF4-FFF2-40B4-BE49-F238E27FC236}">
              <a16:creationId xmlns="" xmlns:a16="http://schemas.microsoft.com/office/drawing/2014/main" id="{00000000-0008-0000-0B00-000013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</xdr:col>
      <xdr:colOff>710939</xdr:colOff>
      <xdr:row>0</xdr:row>
      <xdr:rowOff>0</xdr:rowOff>
    </xdr:from>
    <xdr:to>
      <xdr:col>3</xdr:col>
      <xdr:colOff>727348</xdr:colOff>
      <xdr:row>0</xdr:row>
      <xdr:rowOff>396000</xdr:rowOff>
    </xdr:to>
    <xdr:sp macro="" textlink="">
      <xdr:nvSpPr>
        <xdr:cNvPr id="20" name="Retângulo 19">
          <a:hlinkClick xmlns:r="http://schemas.openxmlformats.org/officeDocument/2006/relationships" r:id="rId4" tooltip="CADASTRO"/>
          <a:extLst>
            <a:ext uri="{FF2B5EF4-FFF2-40B4-BE49-F238E27FC236}">
              <a16:creationId xmlns="" xmlns:a16="http://schemas.microsoft.com/office/drawing/2014/main" id="{F6C50E7A-C3A1-4801-8A79-65C35C17B18A}"/>
            </a:ext>
          </a:extLst>
        </xdr:cNvPr>
        <xdr:cNvSpPr/>
      </xdr:nvSpPr>
      <xdr:spPr>
        <a:xfrm>
          <a:off x="2351356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3</xdr:col>
      <xdr:colOff>750889</xdr:colOff>
      <xdr:row>0</xdr:row>
      <xdr:rowOff>0</xdr:rowOff>
    </xdr:from>
    <xdr:to>
      <xdr:col>4</xdr:col>
      <xdr:colOff>866775</xdr:colOff>
      <xdr:row>0</xdr:row>
      <xdr:rowOff>396000</xdr:rowOff>
    </xdr:to>
    <xdr:sp macro="" textlink="">
      <xdr:nvSpPr>
        <xdr:cNvPr id="21" name="Retângulo 20">
          <a:hlinkClick xmlns:r="http://schemas.openxmlformats.org/officeDocument/2006/relationships" r:id="rId5" tooltip="LANÇAMENTOS"/>
          <a:extLst>
            <a:ext uri="{FF2B5EF4-FFF2-40B4-BE49-F238E27FC236}">
              <a16:creationId xmlns="" xmlns:a16="http://schemas.microsoft.com/office/drawing/2014/main" id="{788F0785-C875-4302-86D3-262E17C64088}"/>
            </a:ext>
          </a:extLst>
        </xdr:cNvPr>
        <xdr:cNvSpPr/>
      </xdr:nvSpPr>
      <xdr:spPr>
        <a:xfrm>
          <a:off x="3439056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4</xdr:col>
      <xdr:colOff>912277</xdr:colOff>
      <xdr:row>0</xdr:row>
      <xdr:rowOff>0</xdr:rowOff>
    </xdr:from>
    <xdr:to>
      <xdr:col>6</xdr:col>
      <xdr:colOff>189969</xdr:colOff>
      <xdr:row>0</xdr:row>
      <xdr:rowOff>396000</xdr:rowOff>
    </xdr:to>
    <xdr:sp macro="" textlink="">
      <xdr:nvSpPr>
        <xdr:cNvPr id="22" name="Retângulo 21">
          <a:hlinkClick xmlns:r="http://schemas.openxmlformats.org/officeDocument/2006/relationships" r:id="rId6" tooltip="INVENTÁRIO"/>
          <a:extLst>
            <a:ext uri="{FF2B5EF4-FFF2-40B4-BE49-F238E27FC236}">
              <a16:creationId xmlns="" xmlns:a16="http://schemas.microsoft.com/office/drawing/2014/main" id="{857157B3-D47A-43A2-A3F0-26619E891303}"/>
            </a:ext>
          </a:extLst>
        </xdr:cNvPr>
        <xdr:cNvSpPr/>
      </xdr:nvSpPr>
      <xdr:spPr>
        <a:xfrm>
          <a:off x="46481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INVENTÁRIO</a:t>
          </a:r>
        </a:p>
      </xdr:txBody>
    </xdr:sp>
    <xdr:clientData/>
  </xdr:twoCellAnchor>
  <xdr:twoCellAnchor editAs="absolute">
    <xdr:from>
      <xdr:col>6</xdr:col>
      <xdr:colOff>244994</xdr:colOff>
      <xdr:row>0</xdr:row>
      <xdr:rowOff>0</xdr:rowOff>
    </xdr:from>
    <xdr:to>
      <xdr:col>7</xdr:col>
      <xdr:colOff>270928</xdr:colOff>
      <xdr:row>0</xdr:row>
      <xdr:rowOff>396000</xdr:rowOff>
    </xdr:to>
    <xdr:sp macro="" textlink="">
      <xdr:nvSpPr>
        <xdr:cNvPr id="23" name="Retângulo 22">
          <a:hlinkClick xmlns:r="http://schemas.openxmlformats.org/officeDocument/2006/relationships" r:id="rId7" tooltip="INDICADORES"/>
          <a:extLst>
            <a:ext uri="{FF2B5EF4-FFF2-40B4-BE49-F238E27FC236}">
              <a16:creationId xmlns="" xmlns:a16="http://schemas.microsoft.com/office/drawing/2014/main" id="{48ED8FED-FF1E-4A3B-8AA1-CD68B3A2F66F}"/>
            </a:ext>
          </a:extLst>
        </xdr:cNvPr>
        <xdr:cNvSpPr/>
      </xdr:nvSpPr>
      <xdr:spPr>
        <a:xfrm>
          <a:off x="5748327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INDICADORES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1079500</xdr:colOff>
      <xdr:row>1</xdr:row>
      <xdr:rowOff>35873</xdr:rowOff>
    </xdr:to>
    <xdr:pic>
      <xdr:nvPicPr>
        <xdr:cNvPr id="24" name="Imagem 23">
          <a:extLst>
            <a:ext uri="{FF2B5EF4-FFF2-40B4-BE49-F238E27FC236}">
              <a16:creationId xmlns="" xmlns:a16="http://schemas.microsoft.com/office/drawing/2014/main" id="{F3208415-3EB7-45D8-A696-813DF6FCC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448623"/>
        </a:xfrm>
        <a:prstGeom prst="rect">
          <a:avLst/>
        </a:prstGeom>
      </xdr:spPr>
    </xdr:pic>
    <xdr:clientData/>
  </xdr:twoCellAnchor>
  <xdr:twoCellAnchor editAs="absolute">
    <xdr:from>
      <xdr:col>7</xdr:col>
      <xdr:colOff>306917</xdr:colOff>
      <xdr:row>0</xdr:row>
      <xdr:rowOff>0</xdr:rowOff>
    </xdr:from>
    <xdr:to>
      <xdr:col>8</xdr:col>
      <xdr:colOff>332851</xdr:colOff>
      <xdr:row>0</xdr:row>
      <xdr:rowOff>396000</xdr:rowOff>
    </xdr:to>
    <xdr:sp macro="" textlink="">
      <xdr:nvSpPr>
        <xdr:cNvPr id="25" name="Retângulo 24">
          <a:hlinkClick xmlns:r="http://schemas.openxmlformats.org/officeDocument/2006/relationships" r:id="rId9" tooltip="RELATÓRIO"/>
          <a:extLst>
            <a:ext uri="{FF2B5EF4-FFF2-40B4-BE49-F238E27FC236}">
              <a16:creationId xmlns="" xmlns:a16="http://schemas.microsoft.com/office/drawing/2014/main" id="{2511576C-C391-42DB-9432-A194B3E1E925}"/>
            </a:ext>
          </a:extLst>
        </xdr:cNvPr>
        <xdr:cNvSpPr/>
      </xdr:nvSpPr>
      <xdr:spPr>
        <a:xfrm>
          <a:off x="6858000" y="0"/>
          <a:ext cx="1073684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8</xdr:col>
      <xdr:colOff>373592</xdr:colOff>
      <xdr:row>0</xdr:row>
      <xdr:rowOff>0</xdr:rowOff>
    </xdr:from>
    <xdr:to>
      <xdr:col>9</xdr:col>
      <xdr:colOff>399526</xdr:colOff>
      <xdr:row>0</xdr:row>
      <xdr:rowOff>396000</xdr:rowOff>
    </xdr:to>
    <xdr:sp macro="" textlink="">
      <xdr:nvSpPr>
        <xdr:cNvPr id="26" name="Retângulo 25">
          <a:hlinkClick xmlns:r="http://schemas.openxmlformats.org/officeDocument/2006/relationships" r:id="rId10" tooltip="INSTRUÇÕES"/>
          <a:extLst>
            <a:ext uri="{FF2B5EF4-FFF2-40B4-BE49-F238E27FC236}">
              <a16:creationId xmlns="" xmlns:a16="http://schemas.microsoft.com/office/drawing/2014/main" id="{BAB7A236-29BB-42FC-9B30-1F8ACA3CFA4E}"/>
            </a:ext>
          </a:extLst>
        </xdr:cNvPr>
        <xdr:cNvSpPr/>
      </xdr:nvSpPr>
      <xdr:spPr>
        <a:xfrm>
          <a:off x="7972425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2143125</xdr:colOff>
      <xdr:row>1</xdr:row>
      <xdr:rowOff>0</xdr:rowOff>
    </xdr:from>
    <xdr:to>
      <xdr:col>1</xdr:col>
      <xdr:colOff>3419475</xdr:colOff>
      <xdr:row>2</xdr:row>
      <xdr:rowOff>9525</xdr:rowOff>
    </xdr:to>
    <xdr:sp macro="" textlink="">
      <xdr:nvSpPr>
        <xdr:cNvPr id="7" name="Retângulo 6">
          <a:hlinkClick xmlns:r="http://schemas.openxmlformats.org/officeDocument/2006/relationships" r:id="rId1" tooltip="PASSO A PASSO"/>
          <a:extLst>
            <a:ext uri="{FF2B5EF4-FFF2-40B4-BE49-F238E27FC236}">
              <a16:creationId xmlns="" xmlns:a16="http://schemas.microsoft.com/office/drawing/2014/main" id="{84B8EDD8-BD3B-49F0-9485-4D3C1F26221E}"/>
            </a:ext>
          </a:extLst>
        </xdr:cNvPr>
        <xdr:cNvSpPr/>
      </xdr:nvSpPr>
      <xdr:spPr>
        <a:xfrm>
          <a:off x="2324100" y="409575"/>
          <a:ext cx="1276350" cy="295275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PASSO A PASSO</a:t>
          </a:r>
        </a:p>
      </xdr:txBody>
    </xdr:sp>
    <xdr:clientData/>
  </xdr:twoCellAnchor>
  <xdr:twoCellAnchor editAs="absolute">
    <xdr:from>
      <xdr:col>1</xdr:col>
      <xdr:colOff>3525569</xdr:colOff>
      <xdr:row>1</xdr:row>
      <xdr:rowOff>0</xdr:rowOff>
    </xdr:from>
    <xdr:to>
      <xdr:col>1</xdr:col>
      <xdr:colOff>5087669</xdr:colOff>
      <xdr:row>2</xdr:row>
      <xdr:rowOff>9525</xdr:rowOff>
    </xdr:to>
    <xdr:sp macro="" textlink="">
      <xdr:nvSpPr>
        <xdr:cNvPr id="8" name="Retângulo 7">
          <a:hlinkClick xmlns:r="http://schemas.openxmlformats.org/officeDocument/2006/relationships" r:id="rId2" tooltip="DÚVIDAS FREQUENTES"/>
          <a:extLst>
            <a:ext uri="{FF2B5EF4-FFF2-40B4-BE49-F238E27FC236}">
              <a16:creationId xmlns="" xmlns:a16="http://schemas.microsoft.com/office/drawing/2014/main" id="{F6210322-1355-4A1B-A939-C116C962F724}"/>
            </a:ext>
          </a:extLst>
        </xdr:cNvPr>
        <xdr:cNvSpPr/>
      </xdr:nvSpPr>
      <xdr:spPr>
        <a:xfrm>
          <a:off x="3706544" y="409575"/>
          <a:ext cx="1562100" cy="2952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DÚVIDAS FREQUENTES</a:t>
          </a:r>
        </a:p>
      </xdr:txBody>
    </xdr:sp>
    <xdr:clientData/>
  </xdr:twoCellAnchor>
  <xdr:twoCellAnchor editAs="absolute">
    <xdr:from>
      <xdr:col>1</xdr:col>
      <xdr:colOff>5182919</xdr:colOff>
      <xdr:row>1</xdr:row>
      <xdr:rowOff>0</xdr:rowOff>
    </xdr:from>
    <xdr:to>
      <xdr:col>3</xdr:col>
      <xdr:colOff>515669</xdr:colOff>
      <xdr:row>2</xdr:row>
      <xdr:rowOff>9525</xdr:rowOff>
    </xdr:to>
    <xdr:sp macro="" textlink="">
      <xdr:nvSpPr>
        <xdr:cNvPr id="9" name="Retângulo 8">
          <a:hlinkClick xmlns:r="http://schemas.openxmlformats.org/officeDocument/2006/relationships" r:id="rId3" tooltip="SUGESTÕES"/>
          <a:extLst>
            <a:ext uri="{FF2B5EF4-FFF2-40B4-BE49-F238E27FC236}">
              <a16:creationId xmlns="" xmlns:a16="http://schemas.microsoft.com/office/drawing/2014/main" id="{924D9B03-CDE3-447F-B9A4-458BA2D23467}"/>
            </a:ext>
          </a:extLst>
        </xdr:cNvPr>
        <xdr:cNvSpPr/>
      </xdr:nvSpPr>
      <xdr:spPr>
        <a:xfrm>
          <a:off x="5363894" y="409575"/>
          <a:ext cx="1276350" cy="295275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SUGESTÕES</a:t>
          </a:r>
        </a:p>
      </xdr:txBody>
    </xdr:sp>
    <xdr:clientData/>
  </xdr:twoCellAnchor>
  <xdr:twoCellAnchor editAs="absolute">
    <xdr:from>
      <xdr:col>3</xdr:col>
      <xdr:colOff>620444</xdr:colOff>
      <xdr:row>1</xdr:row>
      <xdr:rowOff>0</xdr:rowOff>
    </xdr:from>
    <xdr:to>
      <xdr:col>3</xdr:col>
      <xdr:colOff>1896794</xdr:colOff>
      <xdr:row>2</xdr:row>
      <xdr:rowOff>9525</xdr:rowOff>
    </xdr:to>
    <xdr:sp macro="" textlink="">
      <xdr:nvSpPr>
        <xdr:cNvPr id="10" name="Retângulo 9">
          <a:hlinkClick xmlns:r="http://schemas.openxmlformats.org/officeDocument/2006/relationships" r:id="rId4" tooltip="SOBRE A SOUZA"/>
          <a:extLst>
            <a:ext uri="{FF2B5EF4-FFF2-40B4-BE49-F238E27FC236}">
              <a16:creationId xmlns="" xmlns:a16="http://schemas.microsoft.com/office/drawing/2014/main" id="{869628BA-76B7-44EF-B894-B37F78458E7D}"/>
            </a:ext>
          </a:extLst>
        </xdr:cNvPr>
        <xdr:cNvSpPr/>
      </xdr:nvSpPr>
      <xdr:spPr>
        <a:xfrm>
          <a:off x="6745019" y="409575"/>
          <a:ext cx="1276350" cy="295275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SOBRE A SOUZA</a:t>
          </a:r>
        </a:p>
      </xdr:txBody>
    </xdr:sp>
    <xdr:clientData/>
  </xdr:twoCellAnchor>
  <xdr:twoCellAnchor editAs="absolute">
    <xdr:from>
      <xdr:col>1</xdr:col>
      <xdr:colOff>2170381</xdr:colOff>
      <xdr:row>0</xdr:row>
      <xdr:rowOff>0</xdr:rowOff>
    </xdr:from>
    <xdr:to>
      <xdr:col>1</xdr:col>
      <xdr:colOff>3234540</xdr:colOff>
      <xdr:row>0</xdr:row>
      <xdr:rowOff>396000</xdr:rowOff>
    </xdr:to>
    <xdr:sp macro="" textlink="">
      <xdr:nvSpPr>
        <xdr:cNvPr id="11" name="Retângulo 10">
          <a:hlinkClick xmlns:r="http://schemas.openxmlformats.org/officeDocument/2006/relationships" r:id="rId5" tooltip="CADASTRO"/>
          <a:extLst>
            <a:ext uri="{FF2B5EF4-FFF2-40B4-BE49-F238E27FC236}">
              <a16:creationId xmlns="" xmlns:a16="http://schemas.microsoft.com/office/drawing/2014/main" id="{F11A7595-E6F5-49C7-A1C9-B88E8735B885}"/>
            </a:ext>
          </a:extLst>
        </xdr:cNvPr>
        <xdr:cNvSpPr/>
      </xdr:nvSpPr>
      <xdr:spPr>
        <a:xfrm>
          <a:off x="2351356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1</xdr:col>
      <xdr:colOff>3258081</xdr:colOff>
      <xdr:row>0</xdr:row>
      <xdr:rowOff>0</xdr:rowOff>
    </xdr:from>
    <xdr:to>
      <xdr:col>1</xdr:col>
      <xdr:colOff>4421717</xdr:colOff>
      <xdr:row>0</xdr:row>
      <xdr:rowOff>396000</xdr:rowOff>
    </xdr:to>
    <xdr:sp macro="" textlink="">
      <xdr:nvSpPr>
        <xdr:cNvPr id="12" name="Retângulo 11">
          <a:hlinkClick xmlns:r="http://schemas.openxmlformats.org/officeDocument/2006/relationships" r:id="rId6" tooltip="LANÇAMENTOS"/>
          <a:extLst>
            <a:ext uri="{FF2B5EF4-FFF2-40B4-BE49-F238E27FC236}">
              <a16:creationId xmlns="" xmlns:a16="http://schemas.microsoft.com/office/drawing/2014/main" id="{FF78018E-FBEF-44F9-9E95-70D106F24F80}"/>
            </a:ext>
          </a:extLst>
        </xdr:cNvPr>
        <xdr:cNvSpPr/>
      </xdr:nvSpPr>
      <xdr:spPr>
        <a:xfrm>
          <a:off x="3439056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1</xdr:col>
      <xdr:colOff>4467219</xdr:colOff>
      <xdr:row>0</xdr:row>
      <xdr:rowOff>0</xdr:rowOff>
    </xdr:from>
    <xdr:to>
      <xdr:col>1</xdr:col>
      <xdr:colOff>5512327</xdr:colOff>
      <xdr:row>0</xdr:row>
      <xdr:rowOff>396000</xdr:rowOff>
    </xdr:to>
    <xdr:sp macro="" textlink="">
      <xdr:nvSpPr>
        <xdr:cNvPr id="13" name="Retângulo 12">
          <a:hlinkClick xmlns:r="http://schemas.openxmlformats.org/officeDocument/2006/relationships" r:id="rId7" tooltip="INVENTÁRIO"/>
          <a:extLst>
            <a:ext uri="{FF2B5EF4-FFF2-40B4-BE49-F238E27FC236}">
              <a16:creationId xmlns="" xmlns:a16="http://schemas.microsoft.com/office/drawing/2014/main" id="{0A1DCE0F-11B9-49E7-8948-522E99AD6B85}"/>
            </a:ext>
          </a:extLst>
        </xdr:cNvPr>
        <xdr:cNvSpPr/>
      </xdr:nvSpPr>
      <xdr:spPr>
        <a:xfrm>
          <a:off x="46481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INVENTÁRIO</a:t>
          </a:r>
        </a:p>
      </xdr:txBody>
    </xdr:sp>
    <xdr:clientData/>
  </xdr:twoCellAnchor>
  <xdr:twoCellAnchor editAs="absolute">
    <xdr:from>
      <xdr:col>1</xdr:col>
      <xdr:colOff>5567352</xdr:colOff>
      <xdr:row>0</xdr:row>
      <xdr:rowOff>0</xdr:rowOff>
    </xdr:from>
    <xdr:to>
      <xdr:col>3</xdr:col>
      <xdr:colOff>697436</xdr:colOff>
      <xdr:row>0</xdr:row>
      <xdr:rowOff>396000</xdr:rowOff>
    </xdr:to>
    <xdr:sp macro="" textlink="">
      <xdr:nvSpPr>
        <xdr:cNvPr id="14" name="Retângulo 13">
          <a:hlinkClick xmlns:r="http://schemas.openxmlformats.org/officeDocument/2006/relationships" r:id="rId8" tooltip="INDICADORES"/>
          <a:extLst>
            <a:ext uri="{FF2B5EF4-FFF2-40B4-BE49-F238E27FC236}">
              <a16:creationId xmlns="" xmlns:a16="http://schemas.microsoft.com/office/drawing/2014/main" id="{2DA74B1A-E4B6-4632-90DB-00ED39187426}"/>
            </a:ext>
          </a:extLst>
        </xdr:cNvPr>
        <xdr:cNvSpPr/>
      </xdr:nvSpPr>
      <xdr:spPr>
        <a:xfrm>
          <a:off x="5748327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INDICADORES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1152525</xdr:colOff>
      <xdr:row>1</xdr:row>
      <xdr:rowOff>39048</xdr:rowOff>
    </xdr:to>
    <xdr:pic>
      <xdr:nvPicPr>
        <xdr:cNvPr id="15" name="Imagem 14">
          <a:extLst>
            <a:ext uri="{FF2B5EF4-FFF2-40B4-BE49-F238E27FC236}">
              <a16:creationId xmlns="" xmlns:a16="http://schemas.microsoft.com/office/drawing/2014/main" id="{852CD130-29C6-4D43-BB73-1566B1939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448623"/>
        </a:xfrm>
        <a:prstGeom prst="rect">
          <a:avLst/>
        </a:prstGeom>
      </xdr:spPr>
    </xdr:pic>
    <xdr:clientData/>
  </xdr:twoCellAnchor>
  <xdr:twoCellAnchor editAs="absolute">
    <xdr:from>
      <xdr:col>3</xdr:col>
      <xdr:colOff>733425</xdr:colOff>
      <xdr:row>0</xdr:row>
      <xdr:rowOff>0</xdr:rowOff>
    </xdr:from>
    <xdr:to>
      <xdr:col>3</xdr:col>
      <xdr:colOff>1807109</xdr:colOff>
      <xdr:row>0</xdr:row>
      <xdr:rowOff>396000</xdr:rowOff>
    </xdr:to>
    <xdr:sp macro="" textlink="">
      <xdr:nvSpPr>
        <xdr:cNvPr id="16" name="Retângulo 15">
          <a:hlinkClick xmlns:r="http://schemas.openxmlformats.org/officeDocument/2006/relationships" r:id="rId10" tooltip="RELATÓRIO"/>
          <a:extLst>
            <a:ext uri="{FF2B5EF4-FFF2-40B4-BE49-F238E27FC236}">
              <a16:creationId xmlns="" xmlns:a16="http://schemas.microsoft.com/office/drawing/2014/main" id="{591D0311-B2F2-4530-912D-272E3AB57E19}"/>
            </a:ext>
          </a:extLst>
        </xdr:cNvPr>
        <xdr:cNvSpPr/>
      </xdr:nvSpPr>
      <xdr:spPr>
        <a:xfrm>
          <a:off x="6858000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3</xdr:col>
      <xdr:colOff>1847850</xdr:colOff>
      <xdr:row>0</xdr:row>
      <xdr:rowOff>0</xdr:rowOff>
    </xdr:from>
    <xdr:to>
      <xdr:col>3</xdr:col>
      <xdr:colOff>2921534</xdr:colOff>
      <xdr:row>0</xdr:row>
      <xdr:rowOff>396000</xdr:rowOff>
    </xdr:to>
    <xdr:sp macro="" textlink="">
      <xdr:nvSpPr>
        <xdr:cNvPr id="17" name="Retângulo 16">
          <a:hlinkClick xmlns:r="http://schemas.openxmlformats.org/officeDocument/2006/relationships" r:id="rId1" tooltip="INSTRUÇÕES"/>
          <a:extLst>
            <a:ext uri="{FF2B5EF4-FFF2-40B4-BE49-F238E27FC236}">
              <a16:creationId xmlns="" xmlns:a16="http://schemas.microsoft.com/office/drawing/2014/main" id="{8B43E79C-F65B-4488-A305-ED617FD77ACC}"/>
            </a:ext>
          </a:extLst>
        </xdr:cNvPr>
        <xdr:cNvSpPr/>
      </xdr:nvSpPr>
      <xdr:spPr>
        <a:xfrm>
          <a:off x="7972425" y="0"/>
          <a:ext cx="1073684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371475</xdr:colOff>
      <xdr:row>3</xdr:row>
      <xdr:rowOff>16934</xdr:rowOff>
    </xdr:from>
    <xdr:ext cx="4505326" cy="585545"/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EF780D87-714C-4304-A567-6199C288E1F1}"/>
            </a:ext>
          </a:extLst>
        </xdr:cNvPr>
        <xdr:cNvSpPr txBox="1"/>
      </xdr:nvSpPr>
      <xdr:spPr>
        <a:xfrm>
          <a:off x="13306425" y="998009"/>
          <a:ext cx="4505326" cy="5855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1050">
              <a:solidFill>
                <a:schemeClr val="tx1">
                  <a:lumMod val="65000"/>
                  <a:lumOff val="35000"/>
                </a:schemeClr>
              </a:solidFill>
            </a:rPr>
            <a:t>Além</a:t>
          </a:r>
          <a:r>
            <a:rPr lang="pt-BR" sz="1050" baseline="0">
              <a:solidFill>
                <a:schemeClr val="tx1">
                  <a:lumMod val="65000"/>
                  <a:lumOff val="35000"/>
                </a:schemeClr>
              </a:solidFill>
            </a:rPr>
            <a:t> dessa planilha, você pode usar outras planilhas para melhorar a gestão da sua empresa. Todas as planilhas da SOUZA já estão prontas e são práticas de se usar!</a:t>
          </a:r>
          <a:endParaRPr lang="pt-BR" sz="105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 editAs="absolute">
    <xdr:from>
      <xdr:col>2</xdr:col>
      <xdr:colOff>1704975</xdr:colOff>
      <xdr:row>1</xdr:row>
      <xdr:rowOff>0</xdr:rowOff>
    </xdr:from>
    <xdr:to>
      <xdr:col>2</xdr:col>
      <xdr:colOff>2981325</xdr:colOff>
      <xdr:row>2</xdr:row>
      <xdr:rowOff>9525</xdr:rowOff>
    </xdr:to>
    <xdr:sp macro="" textlink="">
      <xdr:nvSpPr>
        <xdr:cNvPr id="8" name="Retângulo 7">
          <a:hlinkClick xmlns:r="http://schemas.openxmlformats.org/officeDocument/2006/relationships" r:id="rId1" tooltip="PASSO A PASSO"/>
          <a:extLst>
            <a:ext uri="{FF2B5EF4-FFF2-40B4-BE49-F238E27FC236}">
              <a16:creationId xmlns="" xmlns:a16="http://schemas.microsoft.com/office/drawing/2014/main" id="{F7BB2DBA-CB8C-42E7-B7CA-FF7994D9B8B4}"/>
            </a:ext>
          </a:extLst>
        </xdr:cNvPr>
        <xdr:cNvSpPr/>
      </xdr:nvSpPr>
      <xdr:spPr>
        <a:xfrm>
          <a:off x="2324100" y="409575"/>
          <a:ext cx="1276350" cy="295275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PASSO A PASSO</a:t>
          </a:r>
        </a:p>
      </xdr:txBody>
    </xdr:sp>
    <xdr:clientData/>
  </xdr:twoCellAnchor>
  <xdr:twoCellAnchor editAs="absolute">
    <xdr:from>
      <xdr:col>2</xdr:col>
      <xdr:colOff>3087419</xdr:colOff>
      <xdr:row>1</xdr:row>
      <xdr:rowOff>0</xdr:rowOff>
    </xdr:from>
    <xdr:to>
      <xdr:col>2</xdr:col>
      <xdr:colOff>4649519</xdr:colOff>
      <xdr:row>2</xdr:row>
      <xdr:rowOff>9525</xdr:rowOff>
    </xdr:to>
    <xdr:sp macro="" textlink="">
      <xdr:nvSpPr>
        <xdr:cNvPr id="9" name="Retângulo 8">
          <a:hlinkClick xmlns:r="http://schemas.openxmlformats.org/officeDocument/2006/relationships" r:id="rId2" tooltip="DÚVIDAS FREQUENTES"/>
          <a:extLst>
            <a:ext uri="{FF2B5EF4-FFF2-40B4-BE49-F238E27FC236}">
              <a16:creationId xmlns="" xmlns:a16="http://schemas.microsoft.com/office/drawing/2014/main" id="{B781EA69-A2F7-4814-92DB-643842DBEE3C}"/>
            </a:ext>
          </a:extLst>
        </xdr:cNvPr>
        <xdr:cNvSpPr/>
      </xdr:nvSpPr>
      <xdr:spPr>
        <a:xfrm>
          <a:off x="3706544" y="409575"/>
          <a:ext cx="1562100" cy="295275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DÚVIDAS FREQUENTES</a:t>
          </a:r>
        </a:p>
      </xdr:txBody>
    </xdr:sp>
    <xdr:clientData/>
  </xdr:twoCellAnchor>
  <xdr:twoCellAnchor editAs="absolute">
    <xdr:from>
      <xdr:col>2</xdr:col>
      <xdr:colOff>4744769</xdr:colOff>
      <xdr:row>1</xdr:row>
      <xdr:rowOff>0</xdr:rowOff>
    </xdr:from>
    <xdr:to>
      <xdr:col>3</xdr:col>
      <xdr:colOff>649019</xdr:colOff>
      <xdr:row>2</xdr:row>
      <xdr:rowOff>9525</xdr:rowOff>
    </xdr:to>
    <xdr:sp macro="" textlink="">
      <xdr:nvSpPr>
        <xdr:cNvPr id="10" name="Retângulo 9">
          <a:hlinkClick xmlns:r="http://schemas.openxmlformats.org/officeDocument/2006/relationships" r:id="rId3" tooltip="SUGESTÕES"/>
          <a:extLst>
            <a:ext uri="{FF2B5EF4-FFF2-40B4-BE49-F238E27FC236}">
              <a16:creationId xmlns="" xmlns:a16="http://schemas.microsoft.com/office/drawing/2014/main" id="{1E9BEDD2-37FA-411F-B4D2-C9206F78A15D}"/>
            </a:ext>
          </a:extLst>
        </xdr:cNvPr>
        <xdr:cNvSpPr/>
      </xdr:nvSpPr>
      <xdr:spPr>
        <a:xfrm>
          <a:off x="5363894" y="409575"/>
          <a:ext cx="1276350" cy="2952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SUGESTÕES</a:t>
          </a:r>
        </a:p>
      </xdr:txBody>
    </xdr:sp>
    <xdr:clientData/>
  </xdr:twoCellAnchor>
  <xdr:twoCellAnchor editAs="absolute">
    <xdr:from>
      <xdr:col>3</xdr:col>
      <xdr:colOff>753794</xdr:colOff>
      <xdr:row>1</xdr:row>
      <xdr:rowOff>0</xdr:rowOff>
    </xdr:from>
    <xdr:to>
      <xdr:col>5</xdr:col>
      <xdr:colOff>134669</xdr:colOff>
      <xdr:row>2</xdr:row>
      <xdr:rowOff>9525</xdr:rowOff>
    </xdr:to>
    <xdr:sp macro="" textlink="">
      <xdr:nvSpPr>
        <xdr:cNvPr id="11" name="Retângulo 10">
          <a:hlinkClick xmlns:r="http://schemas.openxmlformats.org/officeDocument/2006/relationships" r:id="rId4" tooltip="SOBRE A SOUZA"/>
          <a:extLst>
            <a:ext uri="{FF2B5EF4-FFF2-40B4-BE49-F238E27FC236}">
              <a16:creationId xmlns="" xmlns:a16="http://schemas.microsoft.com/office/drawing/2014/main" id="{309547CB-1B49-47A0-BF14-D5CDBB44DAF5}"/>
            </a:ext>
          </a:extLst>
        </xdr:cNvPr>
        <xdr:cNvSpPr/>
      </xdr:nvSpPr>
      <xdr:spPr>
        <a:xfrm>
          <a:off x="6745019" y="409575"/>
          <a:ext cx="1276350" cy="295275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SOBRE A SOUZA</a:t>
          </a:r>
        </a:p>
      </xdr:txBody>
    </xdr:sp>
    <xdr:clientData/>
  </xdr:twoCellAnchor>
  <xdr:twoCellAnchor editAs="absolute">
    <xdr:from>
      <xdr:col>4</xdr:col>
      <xdr:colOff>228600</xdr:colOff>
      <xdr:row>3</xdr:row>
      <xdr:rowOff>75489</xdr:rowOff>
    </xdr:from>
    <xdr:to>
      <xdr:col>9</xdr:col>
      <xdr:colOff>857250</xdr:colOff>
      <xdr:row>8</xdr:row>
      <xdr:rowOff>99686</xdr:rowOff>
    </xdr:to>
    <xdr:pic>
      <xdr:nvPicPr>
        <xdr:cNvPr id="12" name="Imagem 11">
          <a:hlinkClick xmlns:r="http://schemas.openxmlformats.org/officeDocument/2006/relationships" r:id="rId5" tooltip="Pacotes de Planilhas SOUZA"/>
          <a:extLst>
            <a:ext uri="{FF2B5EF4-FFF2-40B4-BE49-F238E27FC236}">
              <a16:creationId xmlns="" xmlns:a16="http://schemas.microsoft.com/office/drawing/2014/main" id="{3B0AF55A-A339-4459-9BB4-F9EBDDDE9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62825" y="970839"/>
          <a:ext cx="4143375" cy="1548197"/>
        </a:xfrm>
        <a:prstGeom prst="rect">
          <a:avLst/>
        </a:prstGeom>
      </xdr:spPr>
    </xdr:pic>
    <xdr:clientData/>
  </xdr:twoCellAnchor>
  <xdr:twoCellAnchor editAs="absolute">
    <xdr:from>
      <xdr:col>4</xdr:col>
      <xdr:colOff>228600</xdr:colOff>
      <xdr:row>8</xdr:row>
      <xdr:rowOff>57150</xdr:rowOff>
    </xdr:from>
    <xdr:to>
      <xdr:col>9</xdr:col>
      <xdr:colOff>857250</xdr:colOff>
      <xdr:row>13</xdr:row>
      <xdr:rowOff>75777</xdr:rowOff>
    </xdr:to>
    <xdr:pic>
      <xdr:nvPicPr>
        <xdr:cNvPr id="13" name="Imagem 12">
          <a:hlinkClick xmlns:r="http://schemas.openxmlformats.org/officeDocument/2006/relationships" r:id="rId7" tooltip="Curso Online de Excel do Básico ao Avançado"/>
          <a:extLst>
            <a:ext uri="{FF2B5EF4-FFF2-40B4-BE49-F238E27FC236}">
              <a16:creationId xmlns="" xmlns:a16="http://schemas.microsoft.com/office/drawing/2014/main" id="{EF7D28CB-D5DC-4592-BD19-99754C11D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62825" y="2476500"/>
          <a:ext cx="4143375" cy="1542627"/>
        </a:xfrm>
        <a:prstGeom prst="rect">
          <a:avLst/>
        </a:prstGeom>
      </xdr:spPr>
    </xdr:pic>
    <xdr:clientData/>
  </xdr:twoCellAnchor>
  <xdr:twoCellAnchor editAs="absolute">
    <xdr:from>
      <xdr:col>2</xdr:col>
      <xdr:colOff>1732231</xdr:colOff>
      <xdr:row>0</xdr:row>
      <xdr:rowOff>0</xdr:rowOff>
    </xdr:from>
    <xdr:to>
      <xdr:col>2</xdr:col>
      <xdr:colOff>2796390</xdr:colOff>
      <xdr:row>0</xdr:row>
      <xdr:rowOff>396000</xdr:rowOff>
    </xdr:to>
    <xdr:sp macro="" textlink="">
      <xdr:nvSpPr>
        <xdr:cNvPr id="14" name="Retângulo 13">
          <a:hlinkClick xmlns:r="http://schemas.openxmlformats.org/officeDocument/2006/relationships" r:id="rId9" tooltip="CADASTRO"/>
          <a:extLst>
            <a:ext uri="{FF2B5EF4-FFF2-40B4-BE49-F238E27FC236}">
              <a16:creationId xmlns="" xmlns:a16="http://schemas.microsoft.com/office/drawing/2014/main" id="{588E35C9-A6CF-4FE2-BAFA-384A8A7C450E}"/>
            </a:ext>
          </a:extLst>
        </xdr:cNvPr>
        <xdr:cNvSpPr/>
      </xdr:nvSpPr>
      <xdr:spPr>
        <a:xfrm>
          <a:off x="2351356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2</xdr:col>
      <xdr:colOff>2819931</xdr:colOff>
      <xdr:row>0</xdr:row>
      <xdr:rowOff>0</xdr:rowOff>
    </xdr:from>
    <xdr:to>
      <xdr:col>2</xdr:col>
      <xdr:colOff>3983567</xdr:colOff>
      <xdr:row>0</xdr:row>
      <xdr:rowOff>396000</xdr:rowOff>
    </xdr:to>
    <xdr:sp macro="" textlink="">
      <xdr:nvSpPr>
        <xdr:cNvPr id="15" name="Retângulo 14">
          <a:hlinkClick xmlns:r="http://schemas.openxmlformats.org/officeDocument/2006/relationships" r:id="rId10" tooltip="LANÇAMENTOS"/>
          <a:extLst>
            <a:ext uri="{FF2B5EF4-FFF2-40B4-BE49-F238E27FC236}">
              <a16:creationId xmlns="" xmlns:a16="http://schemas.microsoft.com/office/drawing/2014/main" id="{8AFF3E9C-D347-4D7B-9592-D0C51EED4B2E}"/>
            </a:ext>
          </a:extLst>
        </xdr:cNvPr>
        <xdr:cNvSpPr/>
      </xdr:nvSpPr>
      <xdr:spPr>
        <a:xfrm>
          <a:off x="3439056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2</xdr:col>
      <xdr:colOff>4029069</xdr:colOff>
      <xdr:row>0</xdr:row>
      <xdr:rowOff>0</xdr:rowOff>
    </xdr:from>
    <xdr:to>
      <xdr:col>2</xdr:col>
      <xdr:colOff>5074177</xdr:colOff>
      <xdr:row>0</xdr:row>
      <xdr:rowOff>396000</xdr:rowOff>
    </xdr:to>
    <xdr:sp macro="" textlink="">
      <xdr:nvSpPr>
        <xdr:cNvPr id="16" name="Retângulo 15">
          <a:hlinkClick xmlns:r="http://schemas.openxmlformats.org/officeDocument/2006/relationships" r:id="rId11" tooltip="INVENTÁRIO"/>
          <a:extLst>
            <a:ext uri="{FF2B5EF4-FFF2-40B4-BE49-F238E27FC236}">
              <a16:creationId xmlns="" xmlns:a16="http://schemas.microsoft.com/office/drawing/2014/main" id="{3540D198-FC4F-4BF5-A1FE-54A3A57C3C58}"/>
            </a:ext>
          </a:extLst>
        </xdr:cNvPr>
        <xdr:cNvSpPr/>
      </xdr:nvSpPr>
      <xdr:spPr>
        <a:xfrm>
          <a:off x="46481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INVENTÁRIO</a:t>
          </a:r>
        </a:p>
      </xdr:txBody>
    </xdr:sp>
    <xdr:clientData/>
  </xdr:twoCellAnchor>
  <xdr:twoCellAnchor editAs="absolute">
    <xdr:from>
      <xdr:col>2</xdr:col>
      <xdr:colOff>5129202</xdr:colOff>
      <xdr:row>0</xdr:row>
      <xdr:rowOff>0</xdr:rowOff>
    </xdr:from>
    <xdr:to>
      <xdr:col>3</xdr:col>
      <xdr:colOff>830786</xdr:colOff>
      <xdr:row>0</xdr:row>
      <xdr:rowOff>396000</xdr:rowOff>
    </xdr:to>
    <xdr:sp macro="" textlink="">
      <xdr:nvSpPr>
        <xdr:cNvPr id="17" name="Retângulo 16">
          <a:hlinkClick xmlns:r="http://schemas.openxmlformats.org/officeDocument/2006/relationships" r:id="rId12" tooltip="INDICADORES"/>
          <a:extLst>
            <a:ext uri="{FF2B5EF4-FFF2-40B4-BE49-F238E27FC236}">
              <a16:creationId xmlns="" xmlns:a16="http://schemas.microsoft.com/office/drawing/2014/main" id="{E925BCC3-530A-4D88-9309-4F5D0315832B}"/>
            </a:ext>
          </a:extLst>
        </xdr:cNvPr>
        <xdr:cNvSpPr/>
      </xdr:nvSpPr>
      <xdr:spPr>
        <a:xfrm>
          <a:off x="5748327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INDICADORES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714375</xdr:colOff>
      <xdr:row>1</xdr:row>
      <xdr:rowOff>39048</xdr:rowOff>
    </xdr:to>
    <xdr:pic>
      <xdr:nvPicPr>
        <xdr:cNvPr id="18" name="Imagem 17">
          <a:extLst>
            <a:ext uri="{FF2B5EF4-FFF2-40B4-BE49-F238E27FC236}">
              <a16:creationId xmlns="" xmlns:a16="http://schemas.microsoft.com/office/drawing/2014/main" id="{64294895-AA5C-4728-9F3C-35EC4E785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448623"/>
        </a:xfrm>
        <a:prstGeom prst="rect">
          <a:avLst/>
        </a:prstGeom>
      </xdr:spPr>
    </xdr:pic>
    <xdr:clientData/>
  </xdr:twoCellAnchor>
  <xdr:twoCellAnchor editAs="absolute">
    <xdr:from>
      <xdr:col>3</xdr:col>
      <xdr:colOff>866775</xdr:colOff>
      <xdr:row>0</xdr:row>
      <xdr:rowOff>0</xdr:rowOff>
    </xdr:from>
    <xdr:to>
      <xdr:col>5</xdr:col>
      <xdr:colOff>44984</xdr:colOff>
      <xdr:row>0</xdr:row>
      <xdr:rowOff>396000</xdr:rowOff>
    </xdr:to>
    <xdr:sp macro="" textlink="">
      <xdr:nvSpPr>
        <xdr:cNvPr id="19" name="Retângulo 18">
          <a:hlinkClick xmlns:r="http://schemas.openxmlformats.org/officeDocument/2006/relationships" r:id="rId14" tooltip="RELATÓRIO"/>
          <a:extLst>
            <a:ext uri="{FF2B5EF4-FFF2-40B4-BE49-F238E27FC236}">
              <a16:creationId xmlns="" xmlns:a16="http://schemas.microsoft.com/office/drawing/2014/main" id="{3F74F4E8-24CD-4B84-8ED7-E01ACCDD6B71}"/>
            </a:ext>
          </a:extLst>
        </xdr:cNvPr>
        <xdr:cNvSpPr/>
      </xdr:nvSpPr>
      <xdr:spPr>
        <a:xfrm>
          <a:off x="6858000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5</xdr:col>
      <xdr:colOff>85725</xdr:colOff>
      <xdr:row>0</xdr:row>
      <xdr:rowOff>0</xdr:rowOff>
    </xdr:from>
    <xdr:to>
      <xdr:col>7</xdr:col>
      <xdr:colOff>159284</xdr:colOff>
      <xdr:row>0</xdr:row>
      <xdr:rowOff>396000</xdr:rowOff>
    </xdr:to>
    <xdr:sp macro="" textlink="">
      <xdr:nvSpPr>
        <xdr:cNvPr id="20" name="Retângulo 19">
          <a:hlinkClick xmlns:r="http://schemas.openxmlformats.org/officeDocument/2006/relationships" r:id="rId1" tooltip="INSTRUÇÕES"/>
          <a:extLst>
            <a:ext uri="{FF2B5EF4-FFF2-40B4-BE49-F238E27FC236}">
              <a16:creationId xmlns="" xmlns:a16="http://schemas.microsoft.com/office/drawing/2014/main" id="{3A9E7FCE-93BD-4851-A2AE-F5643A11839E}"/>
            </a:ext>
          </a:extLst>
        </xdr:cNvPr>
        <xdr:cNvSpPr/>
      </xdr:nvSpPr>
      <xdr:spPr>
        <a:xfrm>
          <a:off x="7972425" y="0"/>
          <a:ext cx="1073684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771525</xdr:colOff>
      <xdr:row>1</xdr:row>
      <xdr:rowOff>0</xdr:rowOff>
    </xdr:from>
    <xdr:to>
      <xdr:col>3</xdr:col>
      <xdr:colOff>666750</xdr:colOff>
      <xdr:row>2</xdr:row>
      <xdr:rowOff>9525</xdr:rowOff>
    </xdr:to>
    <xdr:sp macro="" textlink="">
      <xdr:nvSpPr>
        <xdr:cNvPr id="7" name="Retângulo 6">
          <a:hlinkClick xmlns:r="http://schemas.openxmlformats.org/officeDocument/2006/relationships" r:id="rId1" tooltip="PASSO A PASSO"/>
          <a:extLst>
            <a:ext uri="{FF2B5EF4-FFF2-40B4-BE49-F238E27FC236}">
              <a16:creationId xmlns="" xmlns:a16="http://schemas.microsoft.com/office/drawing/2014/main" id="{8B2EE8E2-E9B6-4276-AF3E-4AA449E1B736}"/>
            </a:ext>
          </a:extLst>
        </xdr:cNvPr>
        <xdr:cNvSpPr/>
      </xdr:nvSpPr>
      <xdr:spPr>
        <a:xfrm>
          <a:off x="2333625" y="409575"/>
          <a:ext cx="1276350" cy="295275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PASSO A PASSO</a:t>
          </a:r>
        </a:p>
      </xdr:txBody>
    </xdr:sp>
    <xdr:clientData/>
  </xdr:twoCellAnchor>
  <xdr:twoCellAnchor editAs="absolute">
    <xdr:from>
      <xdr:col>3</xdr:col>
      <xdr:colOff>772844</xdr:colOff>
      <xdr:row>1</xdr:row>
      <xdr:rowOff>0</xdr:rowOff>
    </xdr:from>
    <xdr:to>
      <xdr:col>3</xdr:col>
      <xdr:colOff>2334944</xdr:colOff>
      <xdr:row>2</xdr:row>
      <xdr:rowOff>9525</xdr:rowOff>
    </xdr:to>
    <xdr:sp macro="" textlink="">
      <xdr:nvSpPr>
        <xdr:cNvPr id="8" name="Retângulo 7">
          <a:hlinkClick xmlns:r="http://schemas.openxmlformats.org/officeDocument/2006/relationships" r:id="rId2" tooltip="DÚVIDAS FREQUENTES"/>
          <a:extLst>
            <a:ext uri="{FF2B5EF4-FFF2-40B4-BE49-F238E27FC236}">
              <a16:creationId xmlns="" xmlns:a16="http://schemas.microsoft.com/office/drawing/2014/main" id="{42F3B8E4-C96B-41AF-8F94-DB101D607519}"/>
            </a:ext>
          </a:extLst>
        </xdr:cNvPr>
        <xdr:cNvSpPr/>
      </xdr:nvSpPr>
      <xdr:spPr>
        <a:xfrm>
          <a:off x="3716069" y="409575"/>
          <a:ext cx="1562100" cy="295275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DÚVIDAS FREQUENTES</a:t>
          </a:r>
        </a:p>
      </xdr:txBody>
    </xdr:sp>
    <xdr:clientData/>
  </xdr:twoCellAnchor>
  <xdr:twoCellAnchor editAs="absolute">
    <xdr:from>
      <xdr:col>3</xdr:col>
      <xdr:colOff>2430194</xdr:colOff>
      <xdr:row>1</xdr:row>
      <xdr:rowOff>0</xdr:rowOff>
    </xdr:from>
    <xdr:to>
      <xdr:col>3</xdr:col>
      <xdr:colOff>3706544</xdr:colOff>
      <xdr:row>2</xdr:row>
      <xdr:rowOff>9525</xdr:rowOff>
    </xdr:to>
    <xdr:sp macro="" textlink="">
      <xdr:nvSpPr>
        <xdr:cNvPr id="9" name="Retângulo 8">
          <a:hlinkClick xmlns:r="http://schemas.openxmlformats.org/officeDocument/2006/relationships" r:id="rId3" tooltip="SUGESTÕES"/>
          <a:extLst>
            <a:ext uri="{FF2B5EF4-FFF2-40B4-BE49-F238E27FC236}">
              <a16:creationId xmlns="" xmlns:a16="http://schemas.microsoft.com/office/drawing/2014/main" id="{5D76F031-B974-4AF9-B033-715DDB5AFDA1}"/>
            </a:ext>
          </a:extLst>
        </xdr:cNvPr>
        <xdr:cNvSpPr/>
      </xdr:nvSpPr>
      <xdr:spPr>
        <a:xfrm>
          <a:off x="5373419" y="409575"/>
          <a:ext cx="1276350" cy="295275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SUGESTÕES</a:t>
          </a:r>
        </a:p>
      </xdr:txBody>
    </xdr:sp>
    <xdr:clientData/>
  </xdr:twoCellAnchor>
  <xdr:twoCellAnchor editAs="absolute">
    <xdr:from>
      <xdr:col>3</xdr:col>
      <xdr:colOff>3811319</xdr:colOff>
      <xdr:row>1</xdr:row>
      <xdr:rowOff>0</xdr:rowOff>
    </xdr:from>
    <xdr:to>
      <xdr:col>3</xdr:col>
      <xdr:colOff>5087669</xdr:colOff>
      <xdr:row>2</xdr:row>
      <xdr:rowOff>9525</xdr:rowOff>
    </xdr:to>
    <xdr:sp macro="" textlink="">
      <xdr:nvSpPr>
        <xdr:cNvPr id="10" name="Retângulo 9">
          <a:hlinkClick xmlns:r="http://schemas.openxmlformats.org/officeDocument/2006/relationships" r:id="rId4" tooltip="SOBRE A SOUZA"/>
          <a:extLst>
            <a:ext uri="{FF2B5EF4-FFF2-40B4-BE49-F238E27FC236}">
              <a16:creationId xmlns="" xmlns:a16="http://schemas.microsoft.com/office/drawing/2014/main" id="{676ADDBF-2A27-4E62-94C5-7EC74BD93115}"/>
            </a:ext>
          </a:extLst>
        </xdr:cNvPr>
        <xdr:cNvSpPr/>
      </xdr:nvSpPr>
      <xdr:spPr>
        <a:xfrm>
          <a:off x="6754544" y="409575"/>
          <a:ext cx="1276350" cy="2952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SOBRE A SOUZA</a:t>
          </a:r>
        </a:p>
      </xdr:txBody>
    </xdr:sp>
    <xdr:clientData/>
  </xdr:twoCellAnchor>
  <xdr:twoCellAnchor editAs="oneCell">
    <xdr:from>
      <xdr:col>1</xdr:col>
      <xdr:colOff>0</xdr:colOff>
      <xdr:row>4</xdr:row>
      <xdr:rowOff>39303</xdr:rowOff>
    </xdr:from>
    <xdr:to>
      <xdr:col>2</xdr:col>
      <xdr:colOff>1264768</xdr:colOff>
      <xdr:row>11</xdr:row>
      <xdr:rowOff>124119</xdr:rowOff>
    </xdr:to>
    <xdr:pic>
      <xdr:nvPicPr>
        <xdr:cNvPr id="11" name="Imagem 10">
          <a:hlinkClick xmlns:r="http://schemas.openxmlformats.org/officeDocument/2006/relationships" r:id="rId5" tooltip="SOUZA Planilhas Gerenciais"/>
          <a:extLst>
            <a:ext uri="{FF2B5EF4-FFF2-40B4-BE49-F238E27FC236}">
              <a16:creationId xmlns="" xmlns:a16="http://schemas.microsoft.com/office/drawing/2014/main" id="{F484D115-4044-4D20-97AA-223B17CDF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975" y="1315653"/>
          <a:ext cx="2645893" cy="2694666"/>
        </a:xfrm>
        <a:prstGeom prst="rect">
          <a:avLst/>
        </a:prstGeom>
      </xdr:spPr>
    </xdr:pic>
    <xdr:clientData/>
  </xdr:twoCellAnchor>
  <xdr:twoCellAnchor editAs="oneCell">
    <xdr:from>
      <xdr:col>3</xdr:col>
      <xdr:colOff>350927</xdr:colOff>
      <xdr:row>4</xdr:row>
      <xdr:rowOff>39303</xdr:rowOff>
    </xdr:from>
    <xdr:to>
      <xdr:col>3</xdr:col>
      <xdr:colOff>3002917</xdr:colOff>
      <xdr:row>11</xdr:row>
      <xdr:rowOff>124119</xdr:rowOff>
    </xdr:to>
    <xdr:pic>
      <xdr:nvPicPr>
        <xdr:cNvPr id="12" name="Imagem 11">
          <a:hlinkClick xmlns:r="http://schemas.openxmlformats.org/officeDocument/2006/relationships" r:id="rId7" tooltip="Curso Online de Excel do Básico ao Avançado"/>
          <a:extLst>
            <a:ext uri="{FF2B5EF4-FFF2-40B4-BE49-F238E27FC236}">
              <a16:creationId xmlns="" xmlns:a16="http://schemas.microsoft.com/office/drawing/2014/main" id="{289792B3-C912-4164-91AB-747221903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94152" y="1315653"/>
          <a:ext cx="2651990" cy="2694666"/>
        </a:xfrm>
        <a:prstGeom prst="rect">
          <a:avLst/>
        </a:prstGeom>
      </xdr:spPr>
    </xdr:pic>
    <xdr:clientData/>
  </xdr:twoCellAnchor>
  <xdr:twoCellAnchor editAs="oneCell">
    <xdr:from>
      <xdr:col>3</xdr:col>
      <xdr:colOff>3369012</xdr:colOff>
      <xdr:row>4</xdr:row>
      <xdr:rowOff>57593</xdr:rowOff>
    </xdr:from>
    <xdr:to>
      <xdr:col>4</xdr:col>
      <xdr:colOff>845498</xdr:colOff>
      <xdr:row>11</xdr:row>
      <xdr:rowOff>124119</xdr:rowOff>
    </xdr:to>
    <xdr:pic>
      <xdr:nvPicPr>
        <xdr:cNvPr id="13" name="Imagem 12">
          <a:hlinkClick xmlns:r="http://schemas.openxmlformats.org/officeDocument/2006/relationships" r:id="rId9" tooltip="Blog da SOUZA Planilhas Gerenciais"/>
          <a:extLst>
            <a:ext uri="{FF2B5EF4-FFF2-40B4-BE49-F238E27FC236}">
              <a16:creationId xmlns="" xmlns:a16="http://schemas.microsoft.com/office/drawing/2014/main" id="{65DB6FEC-F49C-4791-8CA3-31C6A561C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12237" y="1333943"/>
          <a:ext cx="2658086" cy="2676376"/>
        </a:xfrm>
        <a:prstGeom prst="rect">
          <a:avLst/>
        </a:prstGeom>
      </xdr:spPr>
    </xdr:pic>
    <xdr:clientData/>
  </xdr:twoCellAnchor>
  <xdr:twoCellAnchor editAs="absolute">
    <xdr:from>
      <xdr:col>2</xdr:col>
      <xdr:colOff>789256</xdr:colOff>
      <xdr:row>0</xdr:row>
      <xdr:rowOff>0</xdr:rowOff>
    </xdr:from>
    <xdr:to>
      <xdr:col>3</xdr:col>
      <xdr:colOff>472290</xdr:colOff>
      <xdr:row>0</xdr:row>
      <xdr:rowOff>396000</xdr:rowOff>
    </xdr:to>
    <xdr:sp macro="" textlink="">
      <xdr:nvSpPr>
        <xdr:cNvPr id="14" name="Retângulo 13">
          <a:hlinkClick xmlns:r="http://schemas.openxmlformats.org/officeDocument/2006/relationships" r:id="rId11" tooltip="CADASTRO"/>
          <a:extLst>
            <a:ext uri="{FF2B5EF4-FFF2-40B4-BE49-F238E27FC236}">
              <a16:creationId xmlns="" xmlns:a16="http://schemas.microsoft.com/office/drawing/2014/main" id="{8A597246-BBA3-4BDE-8194-17A4FCDEA1E7}"/>
            </a:ext>
          </a:extLst>
        </xdr:cNvPr>
        <xdr:cNvSpPr/>
      </xdr:nvSpPr>
      <xdr:spPr>
        <a:xfrm>
          <a:off x="2351356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3</xdr:col>
      <xdr:colOff>495831</xdr:colOff>
      <xdr:row>0</xdr:row>
      <xdr:rowOff>0</xdr:rowOff>
    </xdr:from>
    <xdr:to>
      <xdr:col>3</xdr:col>
      <xdr:colOff>1659467</xdr:colOff>
      <xdr:row>0</xdr:row>
      <xdr:rowOff>396000</xdr:rowOff>
    </xdr:to>
    <xdr:sp macro="" textlink="">
      <xdr:nvSpPr>
        <xdr:cNvPr id="15" name="Retângulo 14">
          <a:hlinkClick xmlns:r="http://schemas.openxmlformats.org/officeDocument/2006/relationships" r:id="rId12" tooltip="LANÇAMENTOS"/>
          <a:extLst>
            <a:ext uri="{FF2B5EF4-FFF2-40B4-BE49-F238E27FC236}">
              <a16:creationId xmlns="" xmlns:a16="http://schemas.microsoft.com/office/drawing/2014/main" id="{07FCA7FB-B55B-408A-B5B7-E8D0ED690E3D}"/>
            </a:ext>
          </a:extLst>
        </xdr:cNvPr>
        <xdr:cNvSpPr/>
      </xdr:nvSpPr>
      <xdr:spPr>
        <a:xfrm>
          <a:off x="3439056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3</xdr:col>
      <xdr:colOff>1704969</xdr:colOff>
      <xdr:row>0</xdr:row>
      <xdr:rowOff>0</xdr:rowOff>
    </xdr:from>
    <xdr:to>
      <xdr:col>3</xdr:col>
      <xdr:colOff>2750077</xdr:colOff>
      <xdr:row>0</xdr:row>
      <xdr:rowOff>396000</xdr:rowOff>
    </xdr:to>
    <xdr:sp macro="" textlink="">
      <xdr:nvSpPr>
        <xdr:cNvPr id="16" name="Retângulo 15">
          <a:hlinkClick xmlns:r="http://schemas.openxmlformats.org/officeDocument/2006/relationships" r:id="rId13" tooltip="INVENTÁRIO"/>
          <a:extLst>
            <a:ext uri="{FF2B5EF4-FFF2-40B4-BE49-F238E27FC236}">
              <a16:creationId xmlns="" xmlns:a16="http://schemas.microsoft.com/office/drawing/2014/main" id="{B8512CE9-0D36-44DD-8932-A9AED1871787}"/>
            </a:ext>
          </a:extLst>
        </xdr:cNvPr>
        <xdr:cNvSpPr/>
      </xdr:nvSpPr>
      <xdr:spPr>
        <a:xfrm>
          <a:off x="46481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INVENTÁRIO</a:t>
          </a:r>
        </a:p>
      </xdr:txBody>
    </xdr:sp>
    <xdr:clientData/>
  </xdr:twoCellAnchor>
  <xdr:twoCellAnchor editAs="absolute">
    <xdr:from>
      <xdr:col>3</xdr:col>
      <xdr:colOff>2805102</xdr:colOff>
      <xdr:row>0</xdr:row>
      <xdr:rowOff>0</xdr:rowOff>
    </xdr:from>
    <xdr:to>
      <xdr:col>3</xdr:col>
      <xdr:colOff>3878786</xdr:colOff>
      <xdr:row>0</xdr:row>
      <xdr:rowOff>396000</xdr:rowOff>
    </xdr:to>
    <xdr:sp macro="" textlink="">
      <xdr:nvSpPr>
        <xdr:cNvPr id="17" name="Retângulo 16">
          <a:hlinkClick xmlns:r="http://schemas.openxmlformats.org/officeDocument/2006/relationships" r:id="rId14" tooltip="INDICADORES"/>
          <a:extLst>
            <a:ext uri="{FF2B5EF4-FFF2-40B4-BE49-F238E27FC236}">
              <a16:creationId xmlns="" xmlns:a16="http://schemas.microsoft.com/office/drawing/2014/main" id="{465402A5-036E-4045-9241-01EAE5501369}"/>
            </a:ext>
          </a:extLst>
        </xdr:cNvPr>
        <xdr:cNvSpPr/>
      </xdr:nvSpPr>
      <xdr:spPr>
        <a:xfrm>
          <a:off x="5748327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INDICADORES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1152525</xdr:colOff>
      <xdr:row>1</xdr:row>
      <xdr:rowOff>39048</xdr:rowOff>
    </xdr:to>
    <xdr:pic>
      <xdr:nvPicPr>
        <xdr:cNvPr id="18" name="Imagem 17">
          <a:extLst>
            <a:ext uri="{FF2B5EF4-FFF2-40B4-BE49-F238E27FC236}">
              <a16:creationId xmlns="" xmlns:a16="http://schemas.microsoft.com/office/drawing/2014/main" id="{F0870AB1-C2C1-4EE7-A59D-F35DB57D7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448623"/>
        </a:xfrm>
        <a:prstGeom prst="rect">
          <a:avLst/>
        </a:prstGeom>
      </xdr:spPr>
    </xdr:pic>
    <xdr:clientData/>
  </xdr:twoCellAnchor>
  <xdr:twoCellAnchor editAs="absolute">
    <xdr:from>
      <xdr:col>3</xdr:col>
      <xdr:colOff>3914775</xdr:colOff>
      <xdr:row>0</xdr:row>
      <xdr:rowOff>0</xdr:rowOff>
    </xdr:from>
    <xdr:to>
      <xdr:col>3</xdr:col>
      <xdr:colOff>4988459</xdr:colOff>
      <xdr:row>0</xdr:row>
      <xdr:rowOff>396000</xdr:rowOff>
    </xdr:to>
    <xdr:sp macro="" textlink="">
      <xdr:nvSpPr>
        <xdr:cNvPr id="19" name="Retângulo 18">
          <a:hlinkClick xmlns:r="http://schemas.openxmlformats.org/officeDocument/2006/relationships" r:id="rId16" tooltip="RELATÓRIO"/>
          <a:extLst>
            <a:ext uri="{FF2B5EF4-FFF2-40B4-BE49-F238E27FC236}">
              <a16:creationId xmlns="" xmlns:a16="http://schemas.microsoft.com/office/drawing/2014/main" id="{D1E2C28A-176F-43D3-9839-62BCD2EE3AA9}"/>
            </a:ext>
          </a:extLst>
        </xdr:cNvPr>
        <xdr:cNvSpPr/>
      </xdr:nvSpPr>
      <xdr:spPr>
        <a:xfrm>
          <a:off x="6858000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3</xdr:col>
      <xdr:colOff>5029200</xdr:colOff>
      <xdr:row>0</xdr:row>
      <xdr:rowOff>0</xdr:rowOff>
    </xdr:from>
    <xdr:to>
      <xdr:col>4</xdr:col>
      <xdr:colOff>921284</xdr:colOff>
      <xdr:row>0</xdr:row>
      <xdr:rowOff>396000</xdr:rowOff>
    </xdr:to>
    <xdr:sp macro="" textlink="">
      <xdr:nvSpPr>
        <xdr:cNvPr id="20" name="Retângulo 19">
          <a:hlinkClick xmlns:r="http://schemas.openxmlformats.org/officeDocument/2006/relationships" r:id="rId1" tooltip="INSTRUÇÕES"/>
          <a:extLst>
            <a:ext uri="{FF2B5EF4-FFF2-40B4-BE49-F238E27FC236}">
              <a16:creationId xmlns="" xmlns:a16="http://schemas.microsoft.com/office/drawing/2014/main" id="{C17D1F59-5E3A-444F-AD28-C2EABB227C2D}"/>
            </a:ext>
          </a:extLst>
        </xdr:cNvPr>
        <xdr:cNvSpPr/>
      </xdr:nvSpPr>
      <xdr:spPr>
        <a:xfrm>
          <a:off x="7972425" y="0"/>
          <a:ext cx="1073684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1382183</xdr:colOff>
      <xdr:row>1</xdr:row>
      <xdr:rowOff>6349</xdr:rowOff>
    </xdr:from>
    <xdr:to>
      <xdr:col>3</xdr:col>
      <xdr:colOff>409575</xdr:colOff>
      <xdr:row>2</xdr:row>
      <xdr:rowOff>7406</xdr:rowOff>
    </xdr:to>
    <xdr:sp macro="" textlink="">
      <xdr:nvSpPr>
        <xdr:cNvPr id="17" name="Retângulo 16">
          <a:hlinkClick xmlns:r="http://schemas.openxmlformats.org/officeDocument/2006/relationships" r:id="rId1" tooltip="PRODUTOS"/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SpPr/>
      </xdr:nvSpPr>
      <xdr:spPr>
        <a:xfrm>
          <a:off x="2353733" y="415924"/>
          <a:ext cx="1075267" cy="286807"/>
        </a:xfrm>
        <a:prstGeom prst="rect">
          <a:avLst/>
        </a:prstGeom>
        <a:solidFill>
          <a:schemeClr val="bg1">
            <a:lumMod val="85000"/>
          </a:schemeClr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ysClr val="windowText" lastClr="000000"/>
              </a:solidFill>
            </a:rPr>
            <a:t>Produtos</a:t>
          </a:r>
        </a:p>
      </xdr:txBody>
    </xdr:sp>
    <xdr:clientData/>
  </xdr:twoCellAnchor>
  <xdr:twoCellAnchor editAs="absolute">
    <xdr:from>
      <xdr:col>3</xdr:col>
      <xdr:colOff>437087</xdr:colOff>
      <xdr:row>1</xdr:row>
      <xdr:rowOff>6349</xdr:rowOff>
    </xdr:from>
    <xdr:to>
      <xdr:col>5</xdr:col>
      <xdr:colOff>5753</xdr:colOff>
      <xdr:row>2</xdr:row>
      <xdr:rowOff>7406</xdr:rowOff>
    </xdr:to>
    <xdr:sp macro="" textlink="">
      <xdr:nvSpPr>
        <xdr:cNvPr id="18" name="Retângulo 17">
          <a:hlinkClick xmlns:r="http://schemas.openxmlformats.org/officeDocument/2006/relationships" r:id="rId2" tooltip="FORNECEDORES"/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SpPr/>
      </xdr:nvSpPr>
      <xdr:spPr>
        <a:xfrm>
          <a:off x="3456512" y="415924"/>
          <a:ext cx="997416" cy="286807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Fornecedores</a:t>
          </a:r>
        </a:p>
      </xdr:txBody>
    </xdr:sp>
    <xdr:clientData/>
  </xdr:twoCellAnchor>
  <xdr:twoCellAnchor editAs="absolute">
    <xdr:from>
      <xdr:col>5</xdr:col>
      <xdr:colOff>39149</xdr:colOff>
      <xdr:row>1</xdr:row>
      <xdr:rowOff>6349</xdr:rowOff>
    </xdr:from>
    <xdr:to>
      <xdr:col>5</xdr:col>
      <xdr:colOff>1047149</xdr:colOff>
      <xdr:row>2</xdr:row>
      <xdr:rowOff>7406</xdr:rowOff>
    </xdr:to>
    <xdr:sp macro="" textlink="">
      <xdr:nvSpPr>
        <xdr:cNvPr id="19" name="Retângulo 18">
          <a:hlinkClick xmlns:r="http://schemas.openxmlformats.org/officeDocument/2006/relationships" r:id="rId3" tooltip="PROFISSIONAIS"/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SpPr/>
      </xdr:nvSpPr>
      <xdr:spPr>
        <a:xfrm>
          <a:off x="4487324" y="415924"/>
          <a:ext cx="1008000" cy="286807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Profissionais</a:t>
          </a:r>
        </a:p>
      </xdr:txBody>
    </xdr:sp>
    <xdr:clientData/>
  </xdr:twoCellAnchor>
  <xdr:twoCellAnchor editAs="absolute">
    <xdr:from>
      <xdr:col>3</xdr:col>
      <xdr:colOff>158750</xdr:colOff>
      <xdr:row>3</xdr:row>
      <xdr:rowOff>19050</xdr:rowOff>
    </xdr:from>
    <xdr:to>
      <xdr:col>6</xdr:col>
      <xdr:colOff>1371600</xdr:colOff>
      <xdr:row>5</xdr:row>
      <xdr:rowOff>28576</xdr:rowOff>
    </xdr:to>
    <xdr:sp macro="" textlink="">
      <xdr:nvSpPr>
        <xdr:cNvPr id="20" name="CaixaDeTexto 19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3178175" y="904875"/>
          <a:ext cx="4022725" cy="5048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noAutofit/>
        </a:bodyPr>
        <a:lstStyle/>
        <a:p>
          <a:r>
            <a:rPr lang="pt-BR" sz="1000">
              <a:solidFill>
                <a:schemeClr val="tx1">
                  <a:lumMod val="75000"/>
                  <a:lumOff val="25000"/>
                </a:schemeClr>
              </a:solidFill>
            </a:rPr>
            <a:t>Esta é a parte mais importante da planilha, pois é aqui que serão feitos os cadastros necessários que serão</a:t>
          </a:r>
          <a:r>
            <a:rPr lang="pt-BR" sz="1000" baseline="0">
              <a:solidFill>
                <a:schemeClr val="tx1">
                  <a:lumMod val="75000"/>
                  <a:lumOff val="25000"/>
                </a:schemeClr>
              </a:solidFill>
            </a:rPr>
            <a:t> utilizados em outras partes da planilha.</a:t>
          </a:r>
          <a:endParaRPr lang="pt-BR" sz="10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 editAs="absolute">
    <xdr:from>
      <xdr:col>2</xdr:col>
      <xdr:colOff>1377689</xdr:colOff>
      <xdr:row>0</xdr:row>
      <xdr:rowOff>0</xdr:rowOff>
    </xdr:from>
    <xdr:to>
      <xdr:col>3</xdr:col>
      <xdr:colOff>388682</xdr:colOff>
      <xdr:row>0</xdr:row>
      <xdr:rowOff>396000</xdr:rowOff>
    </xdr:to>
    <xdr:sp macro="" textlink="">
      <xdr:nvSpPr>
        <xdr:cNvPr id="22" name="Retângulo 21">
          <a:hlinkClick xmlns:r="http://schemas.openxmlformats.org/officeDocument/2006/relationships" r:id="rId1" tooltip="CADASTRO"/>
          <a:extLst>
            <a:ext uri="{FF2B5EF4-FFF2-40B4-BE49-F238E27FC236}">
              <a16:creationId xmlns="" xmlns:a16="http://schemas.microsoft.com/office/drawing/2014/main" id="{58023949-F112-4990-B7E8-D0F78EBAA76A}"/>
            </a:ext>
          </a:extLst>
        </xdr:cNvPr>
        <xdr:cNvSpPr/>
      </xdr:nvSpPr>
      <xdr:spPr>
        <a:xfrm>
          <a:off x="2351356" y="0"/>
          <a:ext cx="1064159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3</xdr:col>
      <xdr:colOff>412223</xdr:colOff>
      <xdr:row>0</xdr:row>
      <xdr:rowOff>0</xdr:rowOff>
    </xdr:from>
    <xdr:to>
      <xdr:col>5</xdr:col>
      <xdr:colOff>136525</xdr:colOff>
      <xdr:row>0</xdr:row>
      <xdr:rowOff>396000</xdr:rowOff>
    </xdr:to>
    <xdr:sp macro="" textlink="">
      <xdr:nvSpPr>
        <xdr:cNvPr id="23" name="Retângulo 22">
          <a:hlinkClick xmlns:r="http://schemas.openxmlformats.org/officeDocument/2006/relationships" r:id="rId4" tooltip="LANÇAMENTOS"/>
          <a:extLst>
            <a:ext uri="{FF2B5EF4-FFF2-40B4-BE49-F238E27FC236}">
              <a16:creationId xmlns="" xmlns:a16="http://schemas.microsoft.com/office/drawing/2014/main" id="{366FB77F-7E4A-4300-9FD1-7A6D44F899EA}"/>
            </a:ext>
          </a:extLst>
        </xdr:cNvPr>
        <xdr:cNvSpPr/>
      </xdr:nvSpPr>
      <xdr:spPr>
        <a:xfrm>
          <a:off x="3439056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5</xdr:col>
      <xdr:colOff>182027</xdr:colOff>
      <xdr:row>0</xdr:row>
      <xdr:rowOff>0</xdr:rowOff>
    </xdr:from>
    <xdr:to>
      <xdr:col>5</xdr:col>
      <xdr:colOff>1227135</xdr:colOff>
      <xdr:row>0</xdr:row>
      <xdr:rowOff>396000</xdr:rowOff>
    </xdr:to>
    <xdr:sp macro="" textlink="">
      <xdr:nvSpPr>
        <xdr:cNvPr id="24" name="Retângulo 23">
          <a:hlinkClick xmlns:r="http://schemas.openxmlformats.org/officeDocument/2006/relationships" r:id="rId5" tooltip="INVENTÁRIO"/>
          <a:extLst>
            <a:ext uri="{FF2B5EF4-FFF2-40B4-BE49-F238E27FC236}">
              <a16:creationId xmlns="" xmlns:a16="http://schemas.microsoft.com/office/drawing/2014/main" id="{77D52567-B1A9-48FF-8BFA-A98EA0942B10}"/>
            </a:ext>
          </a:extLst>
        </xdr:cNvPr>
        <xdr:cNvSpPr/>
      </xdr:nvSpPr>
      <xdr:spPr>
        <a:xfrm>
          <a:off x="46481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INVENTÁRIO</a:t>
          </a:r>
        </a:p>
      </xdr:txBody>
    </xdr:sp>
    <xdr:clientData/>
  </xdr:twoCellAnchor>
  <xdr:twoCellAnchor editAs="absolute">
    <xdr:from>
      <xdr:col>5</xdr:col>
      <xdr:colOff>1282160</xdr:colOff>
      <xdr:row>0</xdr:row>
      <xdr:rowOff>0</xdr:rowOff>
    </xdr:from>
    <xdr:to>
      <xdr:col>6</xdr:col>
      <xdr:colOff>969428</xdr:colOff>
      <xdr:row>0</xdr:row>
      <xdr:rowOff>396000</xdr:rowOff>
    </xdr:to>
    <xdr:sp macro="" textlink="">
      <xdr:nvSpPr>
        <xdr:cNvPr id="25" name="Retângulo 24">
          <a:hlinkClick xmlns:r="http://schemas.openxmlformats.org/officeDocument/2006/relationships" r:id="rId6" tooltip="INDICADORES"/>
          <a:extLst>
            <a:ext uri="{FF2B5EF4-FFF2-40B4-BE49-F238E27FC236}">
              <a16:creationId xmlns="" xmlns:a16="http://schemas.microsoft.com/office/drawing/2014/main" id="{CAEADD12-2E23-43D7-B6A5-5A8E976B780B}"/>
            </a:ext>
          </a:extLst>
        </xdr:cNvPr>
        <xdr:cNvSpPr/>
      </xdr:nvSpPr>
      <xdr:spPr>
        <a:xfrm>
          <a:off x="5748327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INDICADORES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359833</xdr:colOff>
      <xdr:row>1</xdr:row>
      <xdr:rowOff>35873</xdr:rowOff>
    </xdr:to>
    <xdr:pic>
      <xdr:nvPicPr>
        <xdr:cNvPr id="26" name="Imagem 25">
          <a:extLst>
            <a:ext uri="{FF2B5EF4-FFF2-40B4-BE49-F238E27FC236}">
              <a16:creationId xmlns="" xmlns:a16="http://schemas.microsoft.com/office/drawing/2014/main" id="{41AB46F3-0C47-4A34-A8D3-D078AA85E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1383" cy="445448"/>
        </a:xfrm>
        <a:prstGeom prst="rect">
          <a:avLst/>
        </a:prstGeom>
      </xdr:spPr>
    </xdr:pic>
    <xdr:clientData/>
  </xdr:twoCellAnchor>
  <xdr:twoCellAnchor editAs="absolute">
    <xdr:from>
      <xdr:col>6</xdr:col>
      <xdr:colOff>1005417</xdr:colOff>
      <xdr:row>0</xdr:row>
      <xdr:rowOff>0</xdr:rowOff>
    </xdr:from>
    <xdr:to>
      <xdr:col>17</xdr:col>
      <xdr:colOff>78851</xdr:colOff>
      <xdr:row>0</xdr:row>
      <xdr:rowOff>396000</xdr:rowOff>
    </xdr:to>
    <xdr:sp macro="" textlink="">
      <xdr:nvSpPr>
        <xdr:cNvPr id="27" name="Retângulo 26">
          <a:hlinkClick xmlns:r="http://schemas.openxmlformats.org/officeDocument/2006/relationships" r:id="rId8" tooltip="RELATÓRIO"/>
          <a:extLst>
            <a:ext uri="{FF2B5EF4-FFF2-40B4-BE49-F238E27FC236}">
              <a16:creationId xmlns="" xmlns:a16="http://schemas.microsoft.com/office/drawing/2014/main" id="{A30B5810-9EA0-439A-9B46-92026C628689}"/>
            </a:ext>
          </a:extLst>
        </xdr:cNvPr>
        <xdr:cNvSpPr/>
      </xdr:nvSpPr>
      <xdr:spPr>
        <a:xfrm>
          <a:off x="6858000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17</xdr:col>
      <xdr:colOff>119592</xdr:colOff>
      <xdr:row>0</xdr:row>
      <xdr:rowOff>0</xdr:rowOff>
    </xdr:from>
    <xdr:to>
      <xdr:col>18</xdr:col>
      <xdr:colOff>583676</xdr:colOff>
      <xdr:row>0</xdr:row>
      <xdr:rowOff>396000</xdr:rowOff>
    </xdr:to>
    <xdr:sp macro="" textlink="">
      <xdr:nvSpPr>
        <xdr:cNvPr id="28" name="Retângulo 27">
          <a:hlinkClick xmlns:r="http://schemas.openxmlformats.org/officeDocument/2006/relationships" r:id="rId9" tooltip="INSTRUÇÕES"/>
          <a:extLst>
            <a:ext uri="{FF2B5EF4-FFF2-40B4-BE49-F238E27FC236}">
              <a16:creationId xmlns="" xmlns:a16="http://schemas.microsoft.com/office/drawing/2014/main" id="{4D82E6C0-3589-45CB-B8A2-98E103F575C6}"/>
            </a:ext>
          </a:extLst>
        </xdr:cNvPr>
        <xdr:cNvSpPr/>
      </xdr:nvSpPr>
      <xdr:spPr>
        <a:xfrm>
          <a:off x="7972425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895350</xdr:colOff>
      <xdr:row>0</xdr:row>
      <xdr:rowOff>133350</xdr:rowOff>
    </xdr:from>
    <xdr:to>
      <xdr:col>11</xdr:col>
      <xdr:colOff>175684</xdr:colOff>
      <xdr:row>2</xdr:row>
      <xdr:rowOff>73025</xdr:rowOff>
    </xdr:to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524500" y="133350"/>
          <a:ext cx="6350000" cy="635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endParaRPr lang="pt-BR"/>
        </a:p>
      </xdr:txBody>
    </xdr:sp>
    <xdr:clientData/>
  </xdr:twoCellAnchor>
  <xdr:twoCellAnchor editAs="absolute">
    <xdr:from>
      <xdr:col>2</xdr:col>
      <xdr:colOff>678392</xdr:colOff>
      <xdr:row>3</xdr:row>
      <xdr:rowOff>33867</xdr:rowOff>
    </xdr:from>
    <xdr:to>
      <xdr:col>4</xdr:col>
      <xdr:colOff>1828801</xdr:colOff>
      <xdr:row>5</xdr:row>
      <xdr:rowOff>38100</xdr:rowOff>
    </xdr:to>
    <xdr:sp macro="" textlink="">
      <xdr:nvSpPr>
        <xdr:cNvPr id="20" name="CaixaDeTexto 19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3516842" y="919692"/>
          <a:ext cx="4017434" cy="4995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r>
            <a:rPr lang="pt-BR" sz="1000">
              <a:solidFill>
                <a:schemeClr val="tx1">
                  <a:lumMod val="75000"/>
                  <a:lumOff val="25000"/>
                </a:schemeClr>
              </a:solidFill>
            </a:rPr>
            <a:t>Esta é a parte mais importante da planilha, pois é aqui que serão feitos os cadastros necessários que serão</a:t>
          </a:r>
          <a:r>
            <a:rPr lang="pt-BR" sz="1000" baseline="0">
              <a:solidFill>
                <a:schemeClr val="tx1">
                  <a:lumMod val="75000"/>
                  <a:lumOff val="25000"/>
                </a:schemeClr>
              </a:solidFill>
            </a:rPr>
            <a:t> utilizados em outras partes da planilha.</a:t>
          </a:r>
          <a:endParaRPr lang="pt-BR" sz="10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 editAs="absolute">
    <xdr:from>
      <xdr:col>1</xdr:col>
      <xdr:colOff>2097356</xdr:colOff>
      <xdr:row>0</xdr:row>
      <xdr:rowOff>0</xdr:rowOff>
    </xdr:from>
    <xdr:to>
      <xdr:col>2</xdr:col>
      <xdr:colOff>580240</xdr:colOff>
      <xdr:row>0</xdr:row>
      <xdr:rowOff>396000</xdr:rowOff>
    </xdr:to>
    <xdr:sp macro="" textlink="">
      <xdr:nvSpPr>
        <xdr:cNvPr id="22" name="Retângulo 21">
          <a:hlinkClick xmlns:r="http://schemas.openxmlformats.org/officeDocument/2006/relationships" r:id="rId1" tooltip="CADASTRO"/>
          <a:extLst>
            <a:ext uri="{FF2B5EF4-FFF2-40B4-BE49-F238E27FC236}">
              <a16:creationId xmlns="" xmlns:a16="http://schemas.microsoft.com/office/drawing/2014/main" id="{87C0E8C3-D8F3-4CCF-965B-41245B5E1D46}"/>
            </a:ext>
          </a:extLst>
        </xdr:cNvPr>
        <xdr:cNvSpPr/>
      </xdr:nvSpPr>
      <xdr:spPr>
        <a:xfrm>
          <a:off x="2351356" y="0"/>
          <a:ext cx="1064159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2</xdr:col>
      <xdr:colOff>603781</xdr:colOff>
      <xdr:row>0</xdr:row>
      <xdr:rowOff>0</xdr:rowOff>
    </xdr:from>
    <xdr:to>
      <xdr:col>2</xdr:col>
      <xdr:colOff>1770592</xdr:colOff>
      <xdr:row>0</xdr:row>
      <xdr:rowOff>396000</xdr:rowOff>
    </xdr:to>
    <xdr:sp macro="" textlink="">
      <xdr:nvSpPr>
        <xdr:cNvPr id="23" name="Retângulo 22">
          <a:hlinkClick xmlns:r="http://schemas.openxmlformats.org/officeDocument/2006/relationships" r:id="rId2" tooltip="LANÇAMENTOS"/>
          <a:extLst>
            <a:ext uri="{FF2B5EF4-FFF2-40B4-BE49-F238E27FC236}">
              <a16:creationId xmlns="" xmlns:a16="http://schemas.microsoft.com/office/drawing/2014/main" id="{847EF60A-5D0A-4945-B800-D21F39BD867D}"/>
            </a:ext>
          </a:extLst>
        </xdr:cNvPr>
        <xdr:cNvSpPr/>
      </xdr:nvSpPr>
      <xdr:spPr>
        <a:xfrm>
          <a:off x="3439056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2</xdr:col>
      <xdr:colOff>1816094</xdr:colOff>
      <xdr:row>0</xdr:row>
      <xdr:rowOff>0</xdr:rowOff>
    </xdr:from>
    <xdr:to>
      <xdr:col>3</xdr:col>
      <xdr:colOff>1041927</xdr:colOff>
      <xdr:row>0</xdr:row>
      <xdr:rowOff>396000</xdr:rowOff>
    </xdr:to>
    <xdr:sp macro="" textlink="">
      <xdr:nvSpPr>
        <xdr:cNvPr id="24" name="Retângulo 23">
          <a:hlinkClick xmlns:r="http://schemas.openxmlformats.org/officeDocument/2006/relationships" r:id="rId3" tooltip="INVENTÁRIO"/>
          <a:extLst>
            <a:ext uri="{FF2B5EF4-FFF2-40B4-BE49-F238E27FC236}">
              <a16:creationId xmlns="" xmlns:a16="http://schemas.microsoft.com/office/drawing/2014/main" id="{E6083169-ED08-4976-A472-FD5596BD2004}"/>
            </a:ext>
          </a:extLst>
        </xdr:cNvPr>
        <xdr:cNvSpPr/>
      </xdr:nvSpPr>
      <xdr:spPr>
        <a:xfrm>
          <a:off x="46481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INVENTÁRIO</a:t>
          </a:r>
        </a:p>
      </xdr:txBody>
    </xdr:sp>
    <xdr:clientData/>
  </xdr:twoCellAnchor>
  <xdr:twoCellAnchor editAs="absolute">
    <xdr:from>
      <xdr:col>4</xdr:col>
      <xdr:colOff>49202</xdr:colOff>
      <xdr:row>0</xdr:row>
      <xdr:rowOff>0</xdr:rowOff>
    </xdr:from>
    <xdr:to>
      <xdr:col>4</xdr:col>
      <xdr:colOff>1122886</xdr:colOff>
      <xdr:row>0</xdr:row>
      <xdr:rowOff>396000</xdr:rowOff>
    </xdr:to>
    <xdr:sp macro="" textlink="">
      <xdr:nvSpPr>
        <xdr:cNvPr id="25" name="Retângulo 24">
          <a:hlinkClick xmlns:r="http://schemas.openxmlformats.org/officeDocument/2006/relationships" r:id="rId4" tooltip="INDICADORES"/>
          <a:extLst>
            <a:ext uri="{FF2B5EF4-FFF2-40B4-BE49-F238E27FC236}">
              <a16:creationId xmlns="" xmlns:a16="http://schemas.microsoft.com/office/drawing/2014/main" id="{49B7F745-2A02-450B-BB05-960DB725AC0C}"/>
            </a:ext>
          </a:extLst>
        </xdr:cNvPr>
        <xdr:cNvSpPr/>
      </xdr:nvSpPr>
      <xdr:spPr>
        <a:xfrm>
          <a:off x="5748327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INDICADORES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1079500</xdr:colOff>
      <xdr:row>1</xdr:row>
      <xdr:rowOff>35873</xdr:rowOff>
    </xdr:to>
    <xdr:pic>
      <xdr:nvPicPr>
        <xdr:cNvPr id="26" name="Imagem 25">
          <a:extLst>
            <a:ext uri="{FF2B5EF4-FFF2-40B4-BE49-F238E27FC236}">
              <a16:creationId xmlns="" xmlns:a16="http://schemas.microsoft.com/office/drawing/2014/main" id="{8F83F325-6B91-446C-9106-0214A8167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448623"/>
        </a:xfrm>
        <a:prstGeom prst="rect">
          <a:avLst/>
        </a:prstGeom>
      </xdr:spPr>
    </xdr:pic>
    <xdr:clientData/>
  </xdr:twoCellAnchor>
  <xdr:twoCellAnchor editAs="absolute">
    <xdr:from>
      <xdr:col>4</xdr:col>
      <xdr:colOff>1158875</xdr:colOff>
      <xdr:row>0</xdr:row>
      <xdr:rowOff>0</xdr:rowOff>
    </xdr:from>
    <xdr:to>
      <xdr:col>4</xdr:col>
      <xdr:colOff>2232559</xdr:colOff>
      <xdr:row>0</xdr:row>
      <xdr:rowOff>396000</xdr:rowOff>
    </xdr:to>
    <xdr:sp macro="" textlink="">
      <xdr:nvSpPr>
        <xdr:cNvPr id="27" name="Retângulo 26">
          <a:hlinkClick xmlns:r="http://schemas.openxmlformats.org/officeDocument/2006/relationships" r:id="rId6" tooltip="RELATÓRIO"/>
          <a:extLst>
            <a:ext uri="{FF2B5EF4-FFF2-40B4-BE49-F238E27FC236}">
              <a16:creationId xmlns="" xmlns:a16="http://schemas.microsoft.com/office/drawing/2014/main" id="{C8959ECA-FC1F-421B-89D2-A074E236AF35}"/>
            </a:ext>
          </a:extLst>
        </xdr:cNvPr>
        <xdr:cNvSpPr/>
      </xdr:nvSpPr>
      <xdr:spPr>
        <a:xfrm>
          <a:off x="6858000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4</xdr:col>
      <xdr:colOff>2273300</xdr:colOff>
      <xdr:row>0</xdr:row>
      <xdr:rowOff>0</xdr:rowOff>
    </xdr:from>
    <xdr:to>
      <xdr:col>6</xdr:col>
      <xdr:colOff>347667</xdr:colOff>
      <xdr:row>0</xdr:row>
      <xdr:rowOff>396000</xdr:rowOff>
    </xdr:to>
    <xdr:sp macro="" textlink="">
      <xdr:nvSpPr>
        <xdr:cNvPr id="28" name="Retângulo 27">
          <a:hlinkClick xmlns:r="http://schemas.openxmlformats.org/officeDocument/2006/relationships" r:id="rId7" tooltip="INSTRUÇÕES"/>
          <a:extLst>
            <a:ext uri="{FF2B5EF4-FFF2-40B4-BE49-F238E27FC236}">
              <a16:creationId xmlns="" xmlns:a16="http://schemas.microsoft.com/office/drawing/2014/main" id="{2CD9A91E-35C0-4543-ADC4-E7CCAEA98015}"/>
            </a:ext>
          </a:extLst>
        </xdr:cNvPr>
        <xdr:cNvSpPr/>
      </xdr:nvSpPr>
      <xdr:spPr>
        <a:xfrm>
          <a:off x="7972425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1</xdr:col>
      <xdr:colOff>2084918</xdr:colOff>
      <xdr:row>1</xdr:row>
      <xdr:rowOff>0</xdr:rowOff>
    </xdr:from>
    <xdr:to>
      <xdr:col>2</xdr:col>
      <xdr:colOff>578910</xdr:colOff>
      <xdr:row>2</xdr:row>
      <xdr:rowOff>1057</xdr:rowOff>
    </xdr:to>
    <xdr:sp macro="" textlink="">
      <xdr:nvSpPr>
        <xdr:cNvPr id="29" name="Retângulo 28">
          <a:hlinkClick xmlns:r="http://schemas.openxmlformats.org/officeDocument/2006/relationships" r:id="rId1" tooltip="PRODUTOS"/>
          <a:extLst>
            <a:ext uri="{FF2B5EF4-FFF2-40B4-BE49-F238E27FC236}">
              <a16:creationId xmlns="" xmlns:a16="http://schemas.microsoft.com/office/drawing/2014/main" id="{DA94113D-1304-4780-8913-E0655C32ED20}"/>
            </a:ext>
          </a:extLst>
        </xdr:cNvPr>
        <xdr:cNvSpPr/>
      </xdr:nvSpPr>
      <xdr:spPr>
        <a:xfrm>
          <a:off x="2338918" y="412750"/>
          <a:ext cx="1075267" cy="286807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Produtos</a:t>
          </a:r>
        </a:p>
      </xdr:txBody>
    </xdr:sp>
    <xdr:clientData/>
  </xdr:twoCellAnchor>
  <xdr:twoCellAnchor editAs="absolute">
    <xdr:from>
      <xdr:col>2</xdr:col>
      <xdr:colOff>606422</xdr:colOff>
      <xdr:row>1</xdr:row>
      <xdr:rowOff>0</xdr:rowOff>
    </xdr:from>
    <xdr:to>
      <xdr:col>2</xdr:col>
      <xdr:colOff>1607013</xdr:colOff>
      <xdr:row>2</xdr:row>
      <xdr:rowOff>1057</xdr:rowOff>
    </xdr:to>
    <xdr:sp macro="" textlink="">
      <xdr:nvSpPr>
        <xdr:cNvPr id="30" name="Retângulo 29">
          <a:hlinkClick xmlns:r="http://schemas.openxmlformats.org/officeDocument/2006/relationships" r:id="rId8" tooltip="FORNECEDORES"/>
          <a:extLst>
            <a:ext uri="{FF2B5EF4-FFF2-40B4-BE49-F238E27FC236}">
              <a16:creationId xmlns="" xmlns:a16="http://schemas.microsoft.com/office/drawing/2014/main" id="{D9385B6F-13B7-4FD6-9202-B68C8CE46EAD}"/>
            </a:ext>
          </a:extLst>
        </xdr:cNvPr>
        <xdr:cNvSpPr/>
      </xdr:nvSpPr>
      <xdr:spPr>
        <a:xfrm>
          <a:off x="3441697" y="412750"/>
          <a:ext cx="997416" cy="286807"/>
        </a:xfrm>
        <a:prstGeom prst="rect">
          <a:avLst/>
        </a:prstGeom>
        <a:solidFill>
          <a:schemeClr val="bg1">
            <a:lumMod val="85000"/>
          </a:schemeClr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Fornecedores</a:t>
          </a:r>
        </a:p>
      </xdr:txBody>
    </xdr:sp>
    <xdr:clientData/>
  </xdr:twoCellAnchor>
  <xdr:twoCellAnchor editAs="absolute">
    <xdr:from>
      <xdr:col>2</xdr:col>
      <xdr:colOff>1640409</xdr:colOff>
      <xdr:row>1</xdr:row>
      <xdr:rowOff>0</xdr:rowOff>
    </xdr:from>
    <xdr:to>
      <xdr:col>3</xdr:col>
      <xdr:colOff>829134</xdr:colOff>
      <xdr:row>2</xdr:row>
      <xdr:rowOff>1057</xdr:rowOff>
    </xdr:to>
    <xdr:sp macro="" textlink="">
      <xdr:nvSpPr>
        <xdr:cNvPr id="31" name="Retângulo 30">
          <a:hlinkClick xmlns:r="http://schemas.openxmlformats.org/officeDocument/2006/relationships" r:id="rId9" tooltip="PROFISSIONAIS"/>
          <a:extLst>
            <a:ext uri="{FF2B5EF4-FFF2-40B4-BE49-F238E27FC236}">
              <a16:creationId xmlns="" xmlns:a16="http://schemas.microsoft.com/office/drawing/2014/main" id="{1D885F65-1943-4B39-B574-2E19259395B7}"/>
            </a:ext>
          </a:extLst>
        </xdr:cNvPr>
        <xdr:cNvSpPr/>
      </xdr:nvSpPr>
      <xdr:spPr>
        <a:xfrm>
          <a:off x="4472509" y="412750"/>
          <a:ext cx="1008000" cy="286807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Profissionais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454025</xdr:colOff>
      <xdr:row>0</xdr:row>
      <xdr:rowOff>133350</xdr:rowOff>
    </xdr:from>
    <xdr:to>
      <xdr:col>10</xdr:col>
      <xdr:colOff>13759</xdr:colOff>
      <xdr:row>2</xdr:row>
      <xdr:rowOff>73025</xdr:rowOff>
    </xdr:to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5524500" y="133350"/>
          <a:ext cx="6350000" cy="635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endParaRPr lang="pt-BR"/>
        </a:p>
      </xdr:txBody>
    </xdr:sp>
    <xdr:clientData/>
  </xdr:twoCellAnchor>
  <xdr:twoCellAnchor editAs="absolute">
    <xdr:from>
      <xdr:col>2</xdr:col>
      <xdr:colOff>2023533</xdr:colOff>
      <xdr:row>3</xdr:row>
      <xdr:rowOff>38100</xdr:rowOff>
    </xdr:from>
    <xdr:to>
      <xdr:col>4</xdr:col>
      <xdr:colOff>2362200</xdr:colOff>
      <xdr:row>5</xdr:row>
      <xdr:rowOff>38100</xdr:rowOff>
    </xdr:to>
    <xdr:sp macro="" textlink="">
      <xdr:nvSpPr>
        <xdr:cNvPr id="20" name="CaixaDeTexto 19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4738158" y="923925"/>
          <a:ext cx="4101042" cy="4953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r>
            <a:rPr lang="pt-BR" sz="1000">
              <a:solidFill>
                <a:schemeClr val="tx1">
                  <a:lumMod val="75000"/>
                  <a:lumOff val="25000"/>
                </a:schemeClr>
              </a:solidFill>
            </a:rPr>
            <a:t>Esta é a parte mais importante da planilha, pois é aqui que serão feitos os cadastros necessários que serão</a:t>
          </a:r>
          <a:r>
            <a:rPr lang="pt-BR" sz="1000" baseline="0">
              <a:solidFill>
                <a:schemeClr val="tx1">
                  <a:lumMod val="75000"/>
                  <a:lumOff val="25000"/>
                </a:schemeClr>
              </a:solidFill>
            </a:rPr>
            <a:t> utilizados em outras partes da planilha.</a:t>
          </a:r>
          <a:endParaRPr lang="pt-BR" sz="10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 editAs="absolute">
    <xdr:from>
      <xdr:col>1</xdr:col>
      <xdr:colOff>2097356</xdr:colOff>
      <xdr:row>0</xdr:row>
      <xdr:rowOff>0</xdr:rowOff>
    </xdr:from>
    <xdr:to>
      <xdr:col>2</xdr:col>
      <xdr:colOff>704065</xdr:colOff>
      <xdr:row>0</xdr:row>
      <xdr:rowOff>396000</xdr:rowOff>
    </xdr:to>
    <xdr:sp macro="" textlink="">
      <xdr:nvSpPr>
        <xdr:cNvPr id="22" name="Retângulo 21">
          <a:hlinkClick xmlns:r="http://schemas.openxmlformats.org/officeDocument/2006/relationships" r:id="rId1" tooltip="CADASTRO"/>
          <a:extLst>
            <a:ext uri="{FF2B5EF4-FFF2-40B4-BE49-F238E27FC236}">
              <a16:creationId xmlns="" xmlns:a16="http://schemas.microsoft.com/office/drawing/2014/main" id="{251AEEC5-B974-4907-9D8F-A343EDEC18DC}"/>
            </a:ext>
          </a:extLst>
        </xdr:cNvPr>
        <xdr:cNvSpPr/>
      </xdr:nvSpPr>
      <xdr:spPr>
        <a:xfrm>
          <a:off x="2351356" y="0"/>
          <a:ext cx="1064159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2</xdr:col>
      <xdr:colOff>727606</xdr:colOff>
      <xdr:row>0</xdr:row>
      <xdr:rowOff>0</xdr:rowOff>
    </xdr:from>
    <xdr:to>
      <xdr:col>2</xdr:col>
      <xdr:colOff>1891242</xdr:colOff>
      <xdr:row>0</xdr:row>
      <xdr:rowOff>396000</xdr:rowOff>
    </xdr:to>
    <xdr:sp macro="" textlink="">
      <xdr:nvSpPr>
        <xdr:cNvPr id="23" name="Retângulo 22">
          <a:hlinkClick xmlns:r="http://schemas.openxmlformats.org/officeDocument/2006/relationships" r:id="rId2" tooltip="LANÇAMENTOS"/>
          <a:extLst>
            <a:ext uri="{FF2B5EF4-FFF2-40B4-BE49-F238E27FC236}">
              <a16:creationId xmlns="" xmlns:a16="http://schemas.microsoft.com/office/drawing/2014/main" id="{6902ACA4-BFF2-4347-9E9F-4565881E1302}"/>
            </a:ext>
          </a:extLst>
        </xdr:cNvPr>
        <xdr:cNvSpPr/>
      </xdr:nvSpPr>
      <xdr:spPr>
        <a:xfrm>
          <a:off x="3439056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2</xdr:col>
      <xdr:colOff>1936744</xdr:colOff>
      <xdr:row>0</xdr:row>
      <xdr:rowOff>0</xdr:rowOff>
    </xdr:from>
    <xdr:to>
      <xdr:col>3</xdr:col>
      <xdr:colOff>600602</xdr:colOff>
      <xdr:row>0</xdr:row>
      <xdr:rowOff>396000</xdr:rowOff>
    </xdr:to>
    <xdr:sp macro="" textlink="">
      <xdr:nvSpPr>
        <xdr:cNvPr id="24" name="Retângulo 23">
          <a:hlinkClick xmlns:r="http://schemas.openxmlformats.org/officeDocument/2006/relationships" r:id="rId3" tooltip="INVENTÁRIO"/>
          <a:extLst>
            <a:ext uri="{FF2B5EF4-FFF2-40B4-BE49-F238E27FC236}">
              <a16:creationId xmlns="" xmlns:a16="http://schemas.microsoft.com/office/drawing/2014/main" id="{B1A5BC79-E3DE-45B5-B5B5-F622FA9BEC19}"/>
            </a:ext>
          </a:extLst>
        </xdr:cNvPr>
        <xdr:cNvSpPr/>
      </xdr:nvSpPr>
      <xdr:spPr>
        <a:xfrm>
          <a:off x="46481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INVENTÁRIO</a:t>
          </a:r>
        </a:p>
      </xdr:txBody>
    </xdr:sp>
    <xdr:clientData/>
  </xdr:twoCellAnchor>
  <xdr:twoCellAnchor editAs="absolute">
    <xdr:from>
      <xdr:col>3</xdr:col>
      <xdr:colOff>655627</xdr:colOff>
      <xdr:row>0</xdr:row>
      <xdr:rowOff>0</xdr:rowOff>
    </xdr:from>
    <xdr:to>
      <xdr:col>4</xdr:col>
      <xdr:colOff>342894</xdr:colOff>
      <xdr:row>0</xdr:row>
      <xdr:rowOff>396000</xdr:rowOff>
    </xdr:to>
    <xdr:sp macro="" textlink="">
      <xdr:nvSpPr>
        <xdr:cNvPr id="25" name="Retângulo 24">
          <a:hlinkClick xmlns:r="http://schemas.openxmlformats.org/officeDocument/2006/relationships" r:id="rId4" tooltip="INDICADORES"/>
          <a:extLst>
            <a:ext uri="{FF2B5EF4-FFF2-40B4-BE49-F238E27FC236}">
              <a16:creationId xmlns="" xmlns:a16="http://schemas.microsoft.com/office/drawing/2014/main" id="{570179A8-1F10-4D43-9BCB-8BF1745120B8}"/>
            </a:ext>
          </a:extLst>
        </xdr:cNvPr>
        <xdr:cNvSpPr/>
      </xdr:nvSpPr>
      <xdr:spPr>
        <a:xfrm>
          <a:off x="5748327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INDICADORES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1079500</xdr:colOff>
      <xdr:row>1</xdr:row>
      <xdr:rowOff>35873</xdr:rowOff>
    </xdr:to>
    <xdr:pic>
      <xdr:nvPicPr>
        <xdr:cNvPr id="26" name="Imagem 25">
          <a:extLst>
            <a:ext uri="{FF2B5EF4-FFF2-40B4-BE49-F238E27FC236}">
              <a16:creationId xmlns="" xmlns:a16="http://schemas.microsoft.com/office/drawing/2014/main" id="{0FEAB833-224C-4200-92DF-76649C39E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448623"/>
        </a:xfrm>
        <a:prstGeom prst="rect">
          <a:avLst/>
        </a:prstGeom>
      </xdr:spPr>
    </xdr:pic>
    <xdr:clientData/>
  </xdr:twoCellAnchor>
  <xdr:twoCellAnchor editAs="absolute">
    <xdr:from>
      <xdr:col>4</xdr:col>
      <xdr:colOff>378883</xdr:colOff>
      <xdr:row>0</xdr:row>
      <xdr:rowOff>0</xdr:rowOff>
    </xdr:from>
    <xdr:to>
      <xdr:col>4</xdr:col>
      <xdr:colOff>1452567</xdr:colOff>
      <xdr:row>0</xdr:row>
      <xdr:rowOff>396000</xdr:rowOff>
    </xdr:to>
    <xdr:sp macro="" textlink="">
      <xdr:nvSpPr>
        <xdr:cNvPr id="27" name="Retângulo 26">
          <a:hlinkClick xmlns:r="http://schemas.openxmlformats.org/officeDocument/2006/relationships" r:id="rId6" tooltip="RELATÓRIO"/>
          <a:extLst>
            <a:ext uri="{FF2B5EF4-FFF2-40B4-BE49-F238E27FC236}">
              <a16:creationId xmlns="" xmlns:a16="http://schemas.microsoft.com/office/drawing/2014/main" id="{7577E478-A1A1-4674-806E-3AC4168DFC94}"/>
            </a:ext>
          </a:extLst>
        </xdr:cNvPr>
        <xdr:cNvSpPr/>
      </xdr:nvSpPr>
      <xdr:spPr>
        <a:xfrm>
          <a:off x="6858000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4</xdr:col>
      <xdr:colOff>1493308</xdr:colOff>
      <xdr:row>0</xdr:row>
      <xdr:rowOff>0</xdr:rowOff>
    </xdr:from>
    <xdr:to>
      <xdr:col>5</xdr:col>
      <xdr:colOff>185742</xdr:colOff>
      <xdr:row>0</xdr:row>
      <xdr:rowOff>396000</xdr:rowOff>
    </xdr:to>
    <xdr:sp macro="" textlink="">
      <xdr:nvSpPr>
        <xdr:cNvPr id="28" name="Retângulo 27">
          <a:hlinkClick xmlns:r="http://schemas.openxmlformats.org/officeDocument/2006/relationships" r:id="rId7" tooltip="INSTRUÇÕES"/>
          <a:extLst>
            <a:ext uri="{FF2B5EF4-FFF2-40B4-BE49-F238E27FC236}">
              <a16:creationId xmlns="" xmlns:a16="http://schemas.microsoft.com/office/drawing/2014/main" id="{E95F5C9A-F3D2-4FF0-9C31-372829643CA3}"/>
            </a:ext>
          </a:extLst>
        </xdr:cNvPr>
        <xdr:cNvSpPr/>
      </xdr:nvSpPr>
      <xdr:spPr>
        <a:xfrm>
          <a:off x="7972425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1</xdr:col>
      <xdr:colOff>2095504</xdr:colOff>
      <xdr:row>1</xdr:row>
      <xdr:rowOff>0</xdr:rowOff>
    </xdr:from>
    <xdr:to>
      <xdr:col>2</xdr:col>
      <xdr:colOff>713321</xdr:colOff>
      <xdr:row>2</xdr:row>
      <xdr:rowOff>1057</xdr:rowOff>
    </xdr:to>
    <xdr:sp macro="" textlink="">
      <xdr:nvSpPr>
        <xdr:cNvPr id="29" name="Retângulo 28">
          <a:hlinkClick xmlns:r="http://schemas.openxmlformats.org/officeDocument/2006/relationships" r:id="rId1" tooltip="PRODUTOS"/>
          <a:extLst>
            <a:ext uri="{FF2B5EF4-FFF2-40B4-BE49-F238E27FC236}">
              <a16:creationId xmlns="" xmlns:a16="http://schemas.microsoft.com/office/drawing/2014/main" id="{2C30E394-4079-4BC0-9986-6997B376E9E0}"/>
            </a:ext>
          </a:extLst>
        </xdr:cNvPr>
        <xdr:cNvSpPr/>
      </xdr:nvSpPr>
      <xdr:spPr>
        <a:xfrm>
          <a:off x="2349504" y="412750"/>
          <a:ext cx="1075267" cy="286807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Produtos</a:t>
          </a:r>
        </a:p>
      </xdr:txBody>
    </xdr:sp>
    <xdr:clientData/>
  </xdr:twoCellAnchor>
  <xdr:twoCellAnchor editAs="absolute">
    <xdr:from>
      <xdr:col>2</xdr:col>
      <xdr:colOff>740833</xdr:colOff>
      <xdr:row>1</xdr:row>
      <xdr:rowOff>0</xdr:rowOff>
    </xdr:from>
    <xdr:to>
      <xdr:col>2</xdr:col>
      <xdr:colOff>1738249</xdr:colOff>
      <xdr:row>2</xdr:row>
      <xdr:rowOff>1057</xdr:rowOff>
    </xdr:to>
    <xdr:sp macro="" textlink="">
      <xdr:nvSpPr>
        <xdr:cNvPr id="30" name="Retângulo 29">
          <a:hlinkClick xmlns:r="http://schemas.openxmlformats.org/officeDocument/2006/relationships" r:id="rId8" tooltip="FORNECEDORES"/>
          <a:extLst>
            <a:ext uri="{FF2B5EF4-FFF2-40B4-BE49-F238E27FC236}">
              <a16:creationId xmlns="" xmlns:a16="http://schemas.microsoft.com/office/drawing/2014/main" id="{BB43C5C7-EC71-411B-8B9C-36F0789F4A25}"/>
            </a:ext>
          </a:extLst>
        </xdr:cNvPr>
        <xdr:cNvSpPr/>
      </xdr:nvSpPr>
      <xdr:spPr>
        <a:xfrm>
          <a:off x="3452283" y="412750"/>
          <a:ext cx="997416" cy="286807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Fornecedores</a:t>
          </a:r>
        </a:p>
      </xdr:txBody>
    </xdr:sp>
    <xdr:clientData/>
  </xdr:twoCellAnchor>
  <xdr:twoCellAnchor editAs="absolute">
    <xdr:from>
      <xdr:col>2</xdr:col>
      <xdr:colOff>1771645</xdr:colOff>
      <xdr:row>1</xdr:row>
      <xdr:rowOff>0</xdr:rowOff>
    </xdr:from>
    <xdr:to>
      <xdr:col>3</xdr:col>
      <xdr:colOff>398395</xdr:colOff>
      <xdr:row>2</xdr:row>
      <xdr:rowOff>1057</xdr:rowOff>
    </xdr:to>
    <xdr:sp macro="" textlink="">
      <xdr:nvSpPr>
        <xdr:cNvPr id="31" name="Retângulo 30">
          <a:hlinkClick xmlns:r="http://schemas.openxmlformats.org/officeDocument/2006/relationships" r:id="rId9" tooltip="PROFISSIONAIS"/>
          <a:extLst>
            <a:ext uri="{FF2B5EF4-FFF2-40B4-BE49-F238E27FC236}">
              <a16:creationId xmlns="" xmlns:a16="http://schemas.microsoft.com/office/drawing/2014/main" id="{819F2BE4-FB00-4FA9-B038-5001D91A9F2B}"/>
            </a:ext>
          </a:extLst>
        </xdr:cNvPr>
        <xdr:cNvSpPr/>
      </xdr:nvSpPr>
      <xdr:spPr>
        <a:xfrm>
          <a:off x="4483095" y="412750"/>
          <a:ext cx="1008000" cy="286807"/>
        </a:xfrm>
        <a:prstGeom prst="rect">
          <a:avLst/>
        </a:prstGeom>
        <a:solidFill>
          <a:schemeClr val="bg1">
            <a:lumMod val="85000"/>
          </a:schemeClr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Profissionais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2042583</xdr:colOff>
      <xdr:row>3</xdr:row>
      <xdr:rowOff>45508</xdr:rowOff>
    </xdr:from>
    <xdr:to>
      <xdr:col>8</xdr:col>
      <xdr:colOff>361950</xdr:colOff>
      <xdr:row>5</xdr:row>
      <xdr:rowOff>0</xdr:rowOff>
    </xdr:to>
    <xdr:sp macro="" textlink="">
      <xdr:nvSpPr>
        <xdr:cNvPr id="29" name="CaixaDeTexto 28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 txBox="1"/>
      </xdr:nvSpPr>
      <xdr:spPr>
        <a:xfrm>
          <a:off x="5395383" y="931333"/>
          <a:ext cx="5558367" cy="4497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noAutofit/>
        </a:bodyPr>
        <a:lstStyle/>
        <a:p>
          <a:r>
            <a:rPr lang="pt-BR" sz="1000">
              <a:solidFill>
                <a:schemeClr val="tx1">
                  <a:lumMod val="75000"/>
                  <a:lumOff val="25000"/>
                </a:schemeClr>
              </a:solidFill>
            </a:rPr>
            <a:t>Aqui é possível registrar todas as entradas de produtos que ocorrerem no estoque.</a:t>
          </a:r>
        </a:p>
      </xdr:txBody>
    </xdr:sp>
    <xdr:clientData/>
  </xdr:twoCellAnchor>
  <xdr:twoCellAnchor editAs="absolute">
    <xdr:from>
      <xdr:col>2</xdr:col>
      <xdr:colOff>1051982</xdr:colOff>
      <xdr:row>0</xdr:row>
      <xdr:rowOff>407459</xdr:rowOff>
    </xdr:from>
    <xdr:to>
      <xdr:col>3</xdr:col>
      <xdr:colOff>66674</xdr:colOff>
      <xdr:row>1</xdr:row>
      <xdr:rowOff>284692</xdr:rowOff>
    </xdr:to>
    <xdr:sp macro="" textlink="">
      <xdr:nvSpPr>
        <xdr:cNvPr id="30" name="Retângulo 29">
          <a:hlinkClick xmlns:r="http://schemas.openxmlformats.org/officeDocument/2006/relationships" r:id="rId1" tooltip="ENTRADA"/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/>
      </xdr:nvSpPr>
      <xdr:spPr>
        <a:xfrm>
          <a:off x="2356907" y="407459"/>
          <a:ext cx="1062567" cy="286808"/>
        </a:xfrm>
        <a:prstGeom prst="rect">
          <a:avLst/>
        </a:prstGeom>
        <a:solidFill>
          <a:schemeClr val="bg1">
            <a:lumMod val="85000"/>
          </a:schemeClr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Entrada</a:t>
          </a:r>
        </a:p>
      </xdr:txBody>
    </xdr:sp>
    <xdr:clientData/>
  </xdr:twoCellAnchor>
  <xdr:twoCellAnchor editAs="absolute">
    <xdr:from>
      <xdr:col>3</xdr:col>
      <xdr:colOff>107950</xdr:colOff>
      <xdr:row>0</xdr:row>
      <xdr:rowOff>407459</xdr:rowOff>
    </xdr:from>
    <xdr:to>
      <xdr:col>3</xdr:col>
      <xdr:colOff>1190625</xdr:colOff>
      <xdr:row>1</xdr:row>
      <xdr:rowOff>284692</xdr:rowOff>
    </xdr:to>
    <xdr:sp macro="" textlink="">
      <xdr:nvSpPr>
        <xdr:cNvPr id="31" name="Retângulo 30">
          <a:hlinkClick xmlns:r="http://schemas.openxmlformats.org/officeDocument/2006/relationships" r:id="rId2" tooltip="SAÍDA"/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/>
      </xdr:nvSpPr>
      <xdr:spPr>
        <a:xfrm>
          <a:off x="3460750" y="407459"/>
          <a:ext cx="1082675" cy="286808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Saída</a:t>
          </a:r>
        </a:p>
      </xdr:txBody>
    </xdr:sp>
    <xdr:clientData/>
  </xdr:twoCellAnchor>
  <xdr:twoCellAnchor editAs="absolute">
    <xdr:from>
      <xdr:col>2</xdr:col>
      <xdr:colOff>1049606</xdr:colOff>
      <xdr:row>0</xdr:row>
      <xdr:rowOff>0</xdr:rowOff>
    </xdr:from>
    <xdr:to>
      <xdr:col>3</xdr:col>
      <xdr:colOff>60598</xdr:colOff>
      <xdr:row>0</xdr:row>
      <xdr:rowOff>396000</xdr:rowOff>
    </xdr:to>
    <xdr:sp macro="" textlink="">
      <xdr:nvSpPr>
        <xdr:cNvPr id="20" name="Retângulo 19">
          <a:hlinkClick xmlns:r="http://schemas.openxmlformats.org/officeDocument/2006/relationships" r:id="rId3" tooltip="CADASTRO"/>
          <a:extLst>
            <a:ext uri="{FF2B5EF4-FFF2-40B4-BE49-F238E27FC236}">
              <a16:creationId xmlns="" xmlns:a16="http://schemas.microsoft.com/office/drawing/2014/main" id="{54B9D564-0C85-44E5-8235-7820612E4608}"/>
            </a:ext>
          </a:extLst>
        </xdr:cNvPr>
        <xdr:cNvSpPr/>
      </xdr:nvSpPr>
      <xdr:spPr>
        <a:xfrm>
          <a:off x="2351356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3</xdr:col>
      <xdr:colOff>84139</xdr:colOff>
      <xdr:row>0</xdr:row>
      <xdr:rowOff>0</xdr:rowOff>
    </xdr:from>
    <xdr:to>
      <xdr:col>3</xdr:col>
      <xdr:colOff>1247775</xdr:colOff>
      <xdr:row>0</xdr:row>
      <xdr:rowOff>396000</xdr:rowOff>
    </xdr:to>
    <xdr:sp macro="" textlink="">
      <xdr:nvSpPr>
        <xdr:cNvPr id="21" name="Retângulo 20">
          <a:hlinkClick xmlns:r="http://schemas.openxmlformats.org/officeDocument/2006/relationships" r:id="rId1" tooltip="LANÇAMENTOS"/>
          <a:extLst>
            <a:ext uri="{FF2B5EF4-FFF2-40B4-BE49-F238E27FC236}">
              <a16:creationId xmlns="" xmlns:a16="http://schemas.microsoft.com/office/drawing/2014/main" id="{F01E423F-2FBE-4A2A-B29E-262B363A757E}"/>
            </a:ext>
          </a:extLst>
        </xdr:cNvPr>
        <xdr:cNvSpPr/>
      </xdr:nvSpPr>
      <xdr:spPr>
        <a:xfrm>
          <a:off x="3439056" y="0"/>
          <a:ext cx="1163636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3</xdr:col>
      <xdr:colOff>1293277</xdr:colOff>
      <xdr:row>0</xdr:row>
      <xdr:rowOff>0</xdr:rowOff>
    </xdr:from>
    <xdr:to>
      <xdr:col>4</xdr:col>
      <xdr:colOff>285219</xdr:colOff>
      <xdr:row>0</xdr:row>
      <xdr:rowOff>396000</xdr:rowOff>
    </xdr:to>
    <xdr:sp macro="" textlink="">
      <xdr:nvSpPr>
        <xdr:cNvPr id="22" name="Retângulo 21">
          <a:hlinkClick xmlns:r="http://schemas.openxmlformats.org/officeDocument/2006/relationships" r:id="rId4" tooltip="INVENTÁRIO"/>
          <a:extLst>
            <a:ext uri="{FF2B5EF4-FFF2-40B4-BE49-F238E27FC236}">
              <a16:creationId xmlns="" xmlns:a16="http://schemas.microsoft.com/office/drawing/2014/main" id="{F0260FAA-067E-4E2D-947F-B7615BD8AF72}"/>
            </a:ext>
          </a:extLst>
        </xdr:cNvPr>
        <xdr:cNvSpPr/>
      </xdr:nvSpPr>
      <xdr:spPr>
        <a:xfrm>
          <a:off x="46481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INVENTÁRIO</a:t>
          </a:r>
        </a:p>
      </xdr:txBody>
    </xdr:sp>
    <xdr:clientData/>
  </xdr:twoCellAnchor>
  <xdr:twoCellAnchor editAs="absolute">
    <xdr:from>
      <xdr:col>4</xdr:col>
      <xdr:colOff>340244</xdr:colOff>
      <xdr:row>0</xdr:row>
      <xdr:rowOff>0</xdr:rowOff>
    </xdr:from>
    <xdr:to>
      <xdr:col>5</xdr:col>
      <xdr:colOff>366178</xdr:colOff>
      <xdr:row>0</xdr:row>
      <xdr:rowOff>396000</xdr:rowOff>
    </xdr:to>
    <xdr:sp macro="" textlink="">
      <xdr:nvSpPr>
        <xdr:cNvPr id="23" name="Retângulo 22">
          <a:hlinkClick xmlns:r="http://schemas.openxmlformats.org/officeDocument/2006/relationships" r:id="rId5" tooltip="INDICADORES"/>
          <a:extLst>
            <a:ext uri="{FF2B5EF4-FFF2-40B4-BE49-F238E27FC236}">
              <a16:creationId xmlns="" xmlns:a16="http://schemas.microsoft.com/office/drawing/2014/main" id="{4CE88776-9D13-436D-86FE-AA10EAA5B7F3}"/>
            </a:ext>
          </a:extLst>
        </xdr:cNvPr>
        <xdr:cNvSpPr/>
      </xdr:nvSpPr>
      <xdr:spPr>
        <a:xfrm>
          <a:off x="5748327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INDICADORES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31750</xdr:colOff>
      <xdr:row>1</xdr:row>
      <xdr:rowOff>35873</xdr:rowOff>
    </xdr:to>
    <xdr:pic>
      <xdr:nvPicPr>
        <xdr:cNvPr id="24" name="Imagem 23">
          <a:extLst>
            <a:ext uri="{FF2B5EF4-FFF2-40B4-BE49-F238E27FC236}">
              <a16:creationId xmlns="" xmlns:a16="http://schemas.microsoft.com/office/drawing/2014/main" id="{A1377FB6-85FA-4566-A83A-789A55FFC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448623"/>
        </a:xfrm>
        <a:prstGeom prst="rect">
          <a:avLst/>
        </a:prstGeom>
      </xdr:spPr>
    </xdr:pic>
    <xdr:clientData/>
  </xdr:twoCellAnchor>
  <xdr:twoCellAnchor editAs="absolute">
    <xdr:from>
      <xdr:col>5</xdr:col>
      <xdr:colOff>402167</xdr:colOff>
      <xdr:row>0</xdr:row>
      <xdr:rowOff>0</xdr:rowOff>
    </xdr:from>
    <xdr:to>
      <xdr:col>6</xdr:col>
      <xdr:colOff>756184</xdr:colOff>
      <xdr:row>0</xdr:row>
      <xdr:rowOff>396000</xdr:rowOff>
    </xdr:to>
    <xdr:sp macro="" textlink="">
      <xdr:nvSpPr>
        <xdr:cNvPr id="25" name="Retângulo 24">
          <a:hlinkClick xmlns:r="http://schemas.openxmlformats.org/officeDocument/2006/relationships" r:id="rId7" tooltip="RELATÓRIO"/>
          <a:extLst>
            <a:ext uri="{FF2B5EF4-FFF2-40B4-BE49-F238E27FC236}">
              <a16:creationId xmlns="" xmlns:a16="http://schemas.microsoft.com/office/drawing/2014/main" id="{C367724C-58DE-4AA0-AF91-A83B0AAB80E9}"/>
            </a:ext>
          </a:extLst>
        </xdr:cNvPr>
        <xdr:cNvSpPr/>
      </xdr:nvSpPr>
      <xdr:spPr>
        <a:xfrm>
          <a:off x="6858000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6</xdr:col>
      <xdr:colOff>796925</xdr:colOff>
      <xdr:row>0</xdr:row>
      <xdr:rowOff>0</xdr:rowOff>
    </xdr:from>
    <xdr:to>
      <xdr:col>6</xdr:col>
      <xdr:colOff>1870609</xdr:colOff>
      <xdr:row>0</xdr:row>
      <xdr:rowOff>396000</xdr:rowOff>
    </xdr:to>
    <xdr:sp macro="" textlink="">
      <xdr:nvSpPr>
        <xdr:cNvPr id="26" name="Retângulo 25">
          <a:hlinkClick xmlns:r="http://schemas.openxmlformats.org/officeDocument/2006/relationships" r:id="rId8" tooltip="INSTRUÇÕES"/>
          <a:extLst>
            <a:ext uri="{FF2B5EF4-FFF2-40B4-BE49-F238E27FC236}">
              <a16:creationId xmlns="" xmlns:a16="http://schemas.microsoft.com/office/drawing/2014/main" id="{23138AA2-20A7-4724-A00A-AE0E1EB6E4E6}"/>
            </a:ext>
          </a:extLst>
        </xdr:cNvPr>
        <xdr:cNvSpPr/>
      </xdr:nvSpPr>
      <xdr:spPr>
        <a:xfrm>
          <a:off x="7972425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813859</xdr:colOff>
      <xdr:row>3</xdr:row>
      <xdr:rowOff>9525</xdr:rowOff>
    </xdr:from>
    <xdr:to>
      <xdr:col>6</xdr:col>
      <xdr:colOff>428625</xdr:colOff>
      <xdr:row>5</xdr:row>
      <xdr:rowOff>28574</xdr:rowOff>
    </xdr:to>
    <xdr:sp macro="" textlink="">
      <xdr:nvSpPr>
        <xdr:cNvPr id="29" name="CaixaDeTexto 28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SpPr txBox="1"/>
      </xdr:nvSpPr>
      <xdr:spPr>
        <a:xfrm>
          <a:off x="4519084" y="895350"/>
          <a:ext cx="3186641" cy="5143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noAutofit/>
        </a:bodyPr>
        <a:lstStyle/>
        <a:p>
          <a:r>
            <a:rPr lang="pt-BR" sz="1000">
              <a:solidFill>
                <a:schemeClr val="tx1">
                  <a:lumMod val="75000"/>
                  <a:lumOff val="25000"/>
                </a:schemeClr>
              </a:solidFill>
            </a:rPr>
            <a:t>Aqui é possível registrar todas as saídas de produtos que ocorrerem no estoque.</a:t>
          </a:r>
        </a:p>
      </xdr:txBody>
    </xdr:sp>
    <xdr:clientData/>
  </xdr:twoCellAnchor>
  <xdr:twoCellAnchor editAs="absolute">
    <xdr:from>
      <xdr:col>2</xdr:col>
      <xdr:colOff>1049606</xdr:colOff>
      <xdr:row>0</xdr:row>
      <xdr:rowOff>0</xdr:rowOff>
    </xdr:from>
    <xdr:to>
      <xdr:col>2</xdr:col>
      <xdr:colOff>2108473</xdr:colOff>
      <xdr:row>0</xdr:row>
      <xdr:rowOff>396000</xdr:rowOff>
    </xdr:to>
    <xdr:sp macro="" textlink="">
      <xdr:nvSpPr>
        <xdr:cNvPr id="20" name="Retângulo 19">
          <a:hlinkClick xmlns:r="http://schemas.openxmlformats.org/officeDocument/2006/relationships" r:id="rId1" tooltip="CADASTRO"/>
          <a:extLst>
            <a:ext uri="{FF2B5EF4-FFF2-40B4-BE49-F238E27FC236}">
              <a16:creationId xmlns="" xmlns:a16="http://schemas.microsoft.com/office/drawing/2014/main" id="{8270EB75-8B1D-4193-A1D2-BF39520ED06F}"/>
            </a:ext>
          </a:extLst>
        </xdr:cNvPr>
        <xdr:cNvSpPr/>
      </xdr:nvSpPr>
      <xdr:spPr>
        <a:xfrm>
          <a:off x="2351356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2</xdr:col>
      <xdr:colOff>2132014</xdr:colOff>
      <xdr:row>0</xdr:row>
      <xdr:rowOff>0</xdr:rowOff>
    </xdr:from>
    <xdr:to>
      <xdr:col>3</xdr:col>
      <xdr:colOff>895350</xdr:colOff>
      <xdr:row>0</xdr:row>
      <xdr:rowOff>396000</xdr:rowOff>
    </xdr:to>
    <xdr:sp macro="" textlink="">
      <xdr:nvSpPr>
        <xdr:cNvPr id="21" name="Retângulo 20">
          <a:hlinkClick xmlns:r="http://schemas.openxmlformats.org/officeDocument/2006/relationships" r:id="rId2" tooltip="LANÇAMENTOS"/>
          <a:extLst>
            <a:ext uri="{FF2B5EF4-FFF2-40B4-BE49-F238E27FC236}">
              <a16:creationId xmlns="" xmlns:a16="http://schemas.microsoft.com/office/drawing/2014/main" id="{BBE54541-BA7D-45CC-8B10-FF3E61357FFD}"/>
            </a:ext>
          </a:extLst>
        </xdr:cNvPr>
        <xdr:cNvSpPr/>
      </xdr:nvSpPr>
      <xdr:spPr>
        <a:xfrm>
          <a:off x="3439056" y="0"/>
          <a:ext cx="1163636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3</xdr:col>
      <xdr:colOff>940852</xdr:colOff>
      <xdr:row>0</xdr:row>
      <xdr:rowOff>0</xdr:rowOff>
    </xdr:from>
    <xdr:to>
      <xdr:col>3</xdr:col>
      <xdr:colOff>1985960</xdr:colOff>
      <xdr:row>0</xdr:row>
      <xdr:rowOff>396000</xdr:rowOff>
    </xdr:to>
    <xdr:sp macro="" textlink="">
      <xdr:nvSpPr>
        <xdr:cNvPr id="22" name="Retângulo 21">
          <a:hlinkClick xmlns:r="http://schemas.openxmlformats.org/officeDocument/2006/relationships" r:id="rId3" tooltip="INVENTÁRIO"/>
          <a:extLst>
            <a:ext uri="{FF2B5EF4-FFF2-40B4-BE49-F238E27FC236}">
              <a16:creationId xmlns="" xmlns:a16="http://schemas.microsoft.com/office/drawing/2014/main" id="{F64325FF-FD2F-413E-B69B-40DC4829E5CA}"/>
            </a:ext>
          </a:extLst>
        </xdr:cNvPr>
        <xdr:cNvSpPr/>
      </xdr:nvSpPr>
      <xdr:spPr>
        <a:xfrm>
          <a:off x="46481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INVENTÁRIO</a:t>
          </a:r>
        </a:p>
      </xdr:txBody>
    </xdr:sp>
    <xdr:clientData/>
  </xdr:twoCellAnchor>
  <xdr:twoCellAnchor editAs="absolute">
    <xdr:from>
      <xdr:col>3</xdr:col>
      <xdr:colOff>2040985</xdr:colOff>
      <xdr:row>0</xdr:row>
      <xdr:rowOff>0</xdr:rowOff>
    </xdr:from>
    <xdr:to>
      <xdr:col>5</xdr:col>
      <xdr:colOff>246586</xdr:colOff>
      <xdr:row>0</xdr:row>
      <xdr:rowOff>396000</xdr:rowOff>
    </xdr:to>
    <xdr:sp macro="" textlink="">
      <xdr:nvSpPr>
        <xdr:cNvPr id="23" name="Retângulo 22">
          <a:hlinkClick xmlns:r="http://schemas.openxmlformats.org/officeDocument/2006/relationships" r:id="rId4" tooltip="INDICADORES"/>
          <a:extLst>
            <a:ext uri="{FF2B5EF4-FFF2-40B4-BE49-F238E27FC236}">
              <a16:creationId xmlns="" xmlns:a16="http://schemas.microsoft.com/office/drawing/2014/main" id="{D55CCC3E-07E1-4AEC-A253-AC84505B7775}"/>
            </a:ext>
          </a:extLst>
        </xdr:cNvPr>
        <xdr:cNvSpPr/>
      </xdr:nvSpPr>
      <xdr:spPr>
        <a:xfrm>
          <a:off x="5748327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INDICADORES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31750</xdr:colOff>
      <xdr:row>1</xdr:row>
      <xdr:rowOff>35873</xdr:rowOff>
    </xdr:to>
    <xdr:pic>
      <xdr:nvPicPr>
        <xdr:cNvPr id="24" name="Imagem 23">
          <a:extLst>
            <a:ext uri="{FF2B5EF4-FFF2-40B4-BE49-F238E27FC236}">
              <a16:creationId xmlns="" xmlns:a16="http://schemas.microsoft.com/office/drawing/2014/main" id="{2920EAE5-4E32-4462-BD68-40E11B0F1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448623"/>
        </a:xfrm>
        <a:prstGeom prst="rect">
          <a:avLst/>
        </a:prstGeom>
      </xdr:spPr>
    </xdr:pic>
    <xdr:clientData/>
  </xdr:twoCellAnchor>
  <xdr:twoCellAnchor editAs="absolute">
    <xdr:from>
      <xdr:col>5</xdr:col>
      <xdr:colOff>282575</xdr:colOff>
      <xdr:row>0</xdr:row>
      <xdr:rowOff>0</xdr:rowOff>
    </xdr:from>
    <xdr:to>
      <xdr:col>6</xdr:col>
      <xdr:colOff>641884</xdr:colOff>
      <xdr:row>0</xdr:row>
      <xdr:rowOff>396000</xdr:rowOff>
    </xdr:to>
    <xdr:sp macro="" textlink="">
      <xdr:nvSpPr>
        <xdr:cNvPr id="25" name="Retângulo 24">
          <a:hlinkClick xmlns:r="http://schemas.openxmlformats.org/officeDocument/2006/relationships" r:id="rId6" tooltip="RELATÓRIO"/>
          <a:extLst>
            <a:ext uri="{FF2B5EF4-FFF2-40B4-BE49-F238E27FC236}">
              <a16:creationId xmlns="" xmlns:a16="http://schemas.microsoft.com/office/drawing/2014/main" id="{0C11ECC2-98DA-4CAD-A759-5474CD3ECEFF}"/>
            </a:ext>
          </a:extLst>
        </xdr:cNvPr>
        <xdr:cNvSpPr/>
      </xdr:nvSpPr>
      <xdr:spPr>
        <a:xfrm>
          <a:off x="6858000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6</xdr:col>
      <xdr:colOff>682625</xdr:colOff>
      <xdr:row>0</xdr:row>
      <xdr:rowOff>0</xdr:rowOff>
    </xdr:from>
    <xdr:to>
      <xdr:col>8</xdr:col>
      <xdr:colOff>327559</xdr:colOff>
      <xdr:row>0</xdr:row>
      <xdr:rowOff>396000</xdr:rowOff>
    </xdr:to>
    <xdr:sp macro="" textlink="">
      <xdr:nvSpPr>
        <xdr:cNvPr id="26" name="Retângulo 25">
          <a:hlinkClick xmlns:r="http://schemas.openxmlformats.org/officeDocument/2006/relationships" r:id="rId7" tooltip="INSTRUÇÕES"/>
          <a:extLst>
            <a:ext uri="{FF2B5EF4-FFF2-40B4-BE49-F238E27FC236}">
              <a16:creationId xmlns="" xmlns:a16="http://schemas.microsoft.com/office/drawing/2014/main" id="{7414E4AD-CEAC-41B1-B010-50A3523972C7}"/>
            </a:ext>
          </a:extLst>
        </xdr:cNvPr>
        <xdr:cNvSpPr/>
      </xdr:nvSpPr>
      <xdr:spPr>
        <a:xfrm>
          <a:off x="7972425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2</xdr:col>
      <xdr:colOff>1047742</xdr:colOff>
      <xdr:row>1</xdr:row>
      <xdr:rowOff>0</xdr:rowOff>
    </xdr:from>
    <xdr:to>
      <xdr:col>2</xdr:col>
      <xdr:colOff>2105017</xdr:colOff>
      <xdr:row>2</xdr:row>
      <xdr:rowOff>1058</xdr:rowOff>
    </xdr:to>
    <xdr:sp macro="" textlink="">
      <xdr:nvSpPr>
        <xdr:cNvPr id="27" name="Retângulo 26">
          <a:hlinkClick xmlns:r="http://schemas.openxmlformats.org/officeDocument/2006/relationships" r:id="rId2" tooltip="ENTRADA"/>
          <a:extLst>
            <a:ext uri="{FF2B5EF4-FFF2-40B4-BE49-F238E27FC236}">
              <a16:creationId xmlns="" xmlns:a16="http://schemas.microsoft.com/office/drawing/2014/main" id="{0181161E-2B17-42A7-A87E-74555B6E2EC5}"/>
            </a:ext>
          </a:extLst>
        </xdr:cNvPr>
        <xdr:cNvSpPr/>
      </xdr:nvSpPr>
      <xdr:spPr>
        <a:xfrm>
          <a:off x="2349492" y="412750"/>
          <a:ext cx="1062567" cy="286808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0">
              <a:solidFill>
                <a:schemeClr val="bg1"/>
              </a:solidFill>
              <a:latin typeface="+mn-lt"/>
              <a:ea typeface="+mn-ea"/>
              <a:cs typeface="+mn-cs"/>
            </a:rPr>
            <a:t>Entrada</a:t>
          </a:r>
        </a:p>
      </xdr:txBody>
    </xdr:sp>
    <xdr:clientData/>
  </xdr:twoCellAnchor>
  <xdr:twoCellAnchor editAs="absolute">
    <xdr:from>
      <xdr:col>2</xdr:col>
      <xdr:colOff>2146293</xdr:colOff>
      <xdr:row>1</xdr:row>
      <xdr:rowOff>0</xdr:rowOff>
    </xdr:from>
    <xdr:to>
      <xdr:col>3</xdr:col>
      <xdr:colOff>828668</xdr:colOff>
      <xdr:row>2</xdr:row>
      <xdr:rowOff>1058</xdr:rowOff>
    </xdr:to>
    <xdr:sp macro="" textlink="">
      <xdr:nvSpPr>
        <xdr:cNvPr id="28" name="Retângulo 27">
          <a:hlinkClick xmlns:r="http://schemas.openxmlformats.org/officeDocument/2006/relationships" r:id="rId8" tooltip="SAÍDA"/>
          <a:extLst>
            <a:ext uri="{FF2B5EF4-FFF2-40B4-BE49-F238E27FC236}">
              <a16:creationId xmlns="" xmlns:a16="http://schemas.microsoft.com/office/drawing/2014/main" id="{304BCF9C-A8E1-4148-BD92-F9BC2C154812}"/>
            </a:ext>
          </a:extLst>
        </xdr:cNvPr>
        <xdr:cNvSpPr/>
      </xdr:nvSpPr>
      <xdr:spPr>
        <a:xfrm>
          <a:off x="3453335" y="412750"/>
          <a:ext cx="1082675" cy="286808"/>
        </a:xfrm>
        <a:prstGeom prst="rect">
          <a:avLst/>
        </a:prstGeom>
        <a:solidFill>
          <a:schemeClr val="bg1">
            <a:lumMod val="85000"/>
          </a:schemeClr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Saída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youtube.com/watch?v=oDFFCmMeURE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youtube.com/watch?v=RdJB_YHxKE4" TargetMode="External"/><Relationship Id="rId1" Type="http://schemas.openxmlformats.org/officeDocument/2006/relationships/hyperlink" Target="https://www.youtube.com/watch?v=-lu-Wb8yISU" TargetMode="External"/><Relationship Id="rId6" Type="http://schemas.openxmlformats.org/officeDocument/2006/relationships/hyperlink" Target="https://www.youtube.com/watch?v=yZtMagDjJ0g" TargetMode="External"/><Relationship Id="rId5" Type="http://schemas.openxmlformats.org/officeDocument/2006/relationships/hyperlink" Target="https://www.youtube.com/watch?v=2ZkFAEEiUQQ" TargetMode="External"/><Relationship Id="rId4" Type="http://schemas.openxmlformats.org/officeDocument/2006/relationships/hyperlink" Target="https://www.youtube.com/watch?v=2ZkFAEEiUQQ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ouza.xyz/produto/planilha-avaliacao-de-desempenho-por-competencias/" TargetMode="External"/><Relationship Id="rId13" Type="http://schemas.openxmlformats.org/officeDocument/2006/relationships/drawing" Target="../drawings/drawing3.xml"/><Relationship Id="rId3" Type="http://schemas.openxmlformats.org/officeDocument/2006/relationships/hyperlink" Target="https://www.souza.xyz/produto/planilha-plano-acao-5w2h/" TargetMode="External"/><Relationship Id="rId7" Type="http://schemas.openxmlformats.org/officeDocument/2006/relationships/hyperlink" Target="https://www.souza.xyz/produto/planilha-indicadores-de-rh/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https://www.souza.xyz/produto/planilha-plano-acao-5w2h/" TargetMode="External"/><Relationship Id="rId1" Type="http://schemas.openxmlformats.org/officeDocument/2006/relationships/hyperlink" Target="http://luz.vc/ferramentas/planilhas-prontas/planilha-avaliacao-desempenho-competencia/?utm_source=referral&amp;utm_medium=produtos&amp;utm_campaign=fc3" TargetMode="External"/><Relationship Id="rId6" Type="http://schemas.openxmlformats.org/officeDocument/2006/relationships/hyperlink" Target="https://www.souza.xyz/produto/planilha-indicadores-de-rh/" TargetMode="External"/><Relationship Id="rId11" Type="http://schemas.openxmlformats.org/officeDocument/2006/relationships/hyperlink" Target="https://www.souza.xyz/produto/planilha-cadastro-de-funcionarios-com-foto/" TargetMode="External"/><Relationship Id="rId5" Type="http://schemas.openxmlformats.org/officeDocument/2006/relationships/hyperlink" Target="https://www.souza.xyz/produto/planilha-de-priorizacao-e-solucao-de-problemas/" TargetMode="External"/><Relationship Id="rId10" Type="http://schemas.openxmlformats.org/officeDocument/2006/relationships/hyperlink" Target="https://www.souza.xyz/produto/planilha-cadastro-de-funcionarios-com-foto/" TargetMode="External"/><Relationship Id="rId4" Type="http://schemas.openxmlformats.org/officeDocument/2006/relationships/hyperlink" Target="https://www.souza.xyz/produto/planilha-de-priorizacao-e-solucao-de-problemas/" TargetMode="External"/><Relationship Id="rId9" Type="http://schemas.openxmlformats.org/officeDocument/2006/relationships/hyperlink" Target="https://www.souza.xyz/produto/planilha-avaliacao-de-desempenho-por-competencias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fornecedor@souza.xyz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hector@almoxarifado.com.br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22"/>
  <sheetViews>
    <sheetView showGridLines="0" tabSelected="1" zoomScaleNormal="100" workbookViewId="0"/>
  </sheetViews>
  <sheetFormatPr defaultRowHeight="15" x14ac:dyDescent="0.25"/>
  <cols>
    <col min="1" max="1" width="3" style="25" customWidth="1"/>
    <col min="2" max="2" width="11" style="25" customWidth="1"/>
    <col min="3" max="3" width="37.5703125" style="25" customWidth="1"/>
    <col min="4" max="16384" width="9.140625" style="25"/>
  </cols>
  <sheetData>
    <row r="1" spans="2:20" s="13" customFormat="1" ht="32.25" customHeight="1" x14ac:dyDescent="0.25"/>
    <row r="2" spans="2:20" s="15" customFormat="1" ht="22.5" customHeight="1" x14ac:dyDescent="0.25"/>
    <row r="3" spans="2:20" s="17" customFormat="1" ht="15.75" x14ac:dyDescent="0.25"/>
    <row r="4" spans="2:20" s="192" customFormat="1" ht="18.75" x14ac:dyDescent="0.3">
      <c r="B4" s="191" t="s">
        <v>175</v>
      </c>
    </row>
    <row r="5" spans="2:20" ht="33.75" x14ac:dyDescent="0.25">
      <c r="B5" s="195" t="s">
        <v>14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63"/>
      <c r="R5" s="163"/>
      <c r="S5" s="163"/>
      <c r="T5" s="163"/>
    </row>
    <row r="6" spans="2:20" ht="51.75" customHeight="1" x14ac:dyDescent="0.25">
      <c r="B6" s="196" t="s">
        <v>138</v>
      </c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63"/>
      <c r="R6" s="63"/>
      <c r="S6" s="63"/>
      <c r="T6" s="63"/>
    </row>
    <row r="7" spans="2:20" ht="30" customHeight="1" x14ac:dyDescent="0.25">
      <c r="B7" s="197" t="s">
        <v>137</v>
      </c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62"/>
      <c r="R7" s="162"/>
      <c r="S7" s="162"/>
      <c r="T7" s="162"/>
    </row>
    <row r="8" spans="2:20" ht="30" customHeight="1" x14ac:dyDescent="0.25">
      <c r="B8" s="193" t="s">
        <v>158</v>
      </c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62"/>
      <c r="R8" s="162"/>
      <c r="S8" s="162"/>
      <c r="T8" s="162"/>
    </row>
    <row r="9" spans="2:20" ht="67.5" customHeight="1" x14ac:dyDescent="0.25">
      <c r="B9" s="64" t="s">
        <v>15</v>
      </c>
      <c r="C9" s="65" t="s">
        <v>118</v>
      </c>
      <c r="D9" s="194" t="s">
        <v>154</v>
      </c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62"/>
      <c r="R9" s="162"/>
      <c r="S9" s="162"/>
      <c r="T9" s="162"/>
    </row>
    <row r="10" spans="2:20" ht="9.9499999999999993" customHeight="1" x14ac:dyDescent="0.25">
      <c r="B10" s="162"/>
      <c r="C10" s="162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62"/>
      <c r="R10" s="162"/>
      <c r="S10" s="162"/>
      <c r="T10" s="162"/>
    </row>
    <row r="11" spans="2:20" ht="66.75" customHeight="1" x14ac:dyDescent="0.25">
      <c r="B11" s="64" t="s">
        <v>16</v>
      </c>
      <c r="C11" s="65" t="s">
        <v>17</v>
      </c>
      <c r="D11" s="194" t="s">
        <v>155</v>
      </c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62"/>
      <c r="R11" s="162"/>
      <c r="S11" s="162"/>
      <c r="T11" s="162"/>
    </row>
    <row r="12" spans="2:20" ht="9.9499999999999993" customHeight="1" x14ac:dyDescent="0.25">
      <c r="B12" s="162"/>
      <c r="C12" s="162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62"/>
      <c r="R12" s="162"/>
      <c r="S12" s="162"/>
      <c r="T12" s="162"/>
    </row>
    <row r="13" spans="2:20" ht="52.5" customHeight="1" x14ac:dyDescent="0.25">
      <c r="B13" s="64" t="s">
        <v>18</v>
      </c>
      <c r="C13" s="65" t="s">
        <v>19</v>
      </c>
      <c r="D13" s="194" t="s">
        <v>119</v>
      </c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62"/>
      <c r="R13" s="162"/>
      <c r="S13" s="162"/>
      <c r="T13" s="162"/>
    </row>
    <row r="14" spans="2:20" ht="9.9499999999999993" customHeight="1" x14ac:dyDescent="0.25">
      <c r="B14" s="66"/>
      <c r="C14" s="67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162"/>
      <c r="R14" s="162"/>
      <c r="S14" s="162"/>
      <c r="T14" s="162"/>
    </row>
    <row r="15" spans="2:20" ht="122.25" customHeight="1" x14ac:dyDescent="0.25">
      <c r="B15" s="64" t="s">
        <v>20</v>
      </c>
      <c r="C15" s="65" t="s">
        <v>165</v>
      </c>
      <c r="D15" s="194" t="s">
        <v>156</v>
      </c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62"/>
      <c r="R15" s="162"/>
      <c r="S15" s="162"/>
      <c r="T15" s="162"/>
    </row>
    <row r="16" spans="2:20" ht="9.9499999999999993" customHeight="1" x14ac:dyDescent="0.25">
      <c r="B16" s="162"/>
      <c r="C16" s="162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62"/>
      <c r="R16" s="162"/>
      <c r="S16" s="162"/>
      <c r="T16" s="162"/>
    </row>
    <row r="17" spans="2:20" ht="62.25" customHeight="1" x14ac:dyDescent="0.25">
      <c r="B17" s="64" t="s">
        <v>21</v>
      </c>
      <c r="C17" s="65" t="s">
        <v>22</v>
      </c>
      <c r="D17" s="194" t="s">
        <v>157</v>
      </c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62"/>
      <c r="R17" s="162"/>
      <c r="S17" s="162"/>
      <c r="T17" s="162"/>
    </row>
    <row r="18" spans="2:20" ht="9.9499999999999993" customHeight="1" x14ac:dyDescent="0.25">
      <c r="B18" s="162"/>
      <c r="C18" s="162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62"/>
      <c r="R18" s="162"/>
      <c r="S18" s="162"/>
      <c r="T18" s="162"/>
    </row>
    <row r="19" spans="2:20" ht="62.25" customHeight="1" x14ac:dyDescent="0.25">
      <c r="B19" s="64" t="s">
        <v>23</v>
      </c>
      <c r="C19" s="65" t="s">
        <v>139</v>
      </c>
      <c r="D19" s="194" t="s">
        <v>120</v>
      </c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62"/>
      <c r="R19" s="162"/>
      <c r="S19" s="162"/>
      <c r="T19" s="162"/>
    </row>
    <row r="20" spans="2:20" x14ac:dyDescent="0.25"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</row>
    <row r="21" spans="2:20" x14ac:dyDescent="0.25"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</row>
    <row r="22" spans="2:20" x14ac:dyDescent="0.25"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</row>
  </sheetData>
  <sheetProtection password="9004" sheet="1" objects="1" scenarios="1"/>
  <mergeCells count="14">
    <mergeCell ref="D10:P10"/>
    <mergeCell ref="B5:P5"/>
    <mergeCell ref="B6:P6"/>
    <mergeCell ref="B7:P7"/>
    <mergeCell ref="B8:P8"/>
    <mergeCell ref="D9:P9"/>
    <mergeCell ref="D18:P18"/>
    <mergeCell ref="D19:P19"/>
    <mergeCell ref="D11:P11"/>
    <mergeCell ref="D12:P12"/>
    <mergeCell ref="D13:P13"/>
    <mergeCell ref="D15:P15"/>
    <mergeCell ref="D16:P16"/>
    <mergeCell ref="D17:P17"/>
  </mergeCells>
  <hyperlinks>
    <hyperlink ref="B9" r:id="rId1" tooltip="Aula Cadastro"/>
    <hyperlink ref="B11" r:id="rId2" tooltip="Aula Lançamentos"/>
    <hyperlink ref="B13" r:id="rId3" tooltip="Aula Inventário"/>
    <hyperlink ref="B15" r:id="rId4" tooltip="Aula Indicadores"/>
    <hyperlink ref="B17" r:id="rId5" tooltip="Aula Indicadores"/>
    <hyperlink ref="B19" r:id="rId6" tooltip="Aula Relatório"/>
  </hyperlinks>
  <pageMargins left="0.25" right="0.25" top="0.75" bottom="0.75" header="0.3" footer="0.3"/>
  <pageSetup paperSize="9" orientation="landscape" r:id="rId7"/>
  <drawing r:id="rId8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"/>
  <dimension ref="A1:AB1050"/>
  <sheetViews>
    <sheetView showGridLines="0" zoomScaleNormal="100" workbookViewId="0">
      <selection activeCell="E8" sqref="E8"/>
    </sheetView>
  </sheetViews>
  <sheetFormatPr defaultColWidth="9.140625" defaultRowHeight="15" x14ac:dyDescent="0.25"/>
  <cols>
    <col min="1" max="1" width="3.85546875" style="106" customWidth="1"/>
    <col min="2" max="2" width="10.7109375" style="134" customWidth="1"/>
    <col min="3" max="3" width="30.7109375" style="134" customWidth="1"/>
    <col min="4" max="5" width="10.7109375" style="134" customWidth="1"/>
    <col min="6" max="8" width="17.42578125" style="134" customWidth="1"/>
    <col min="9" max="9" width="10.7109375" style="134" customWidth="1"/>
    <col min="10" max="10" width="9.140625" style="24" customWidth="1"/>
    <col min="11" max="11" width="9.140625" style="29" hidden="1" customWidth="1"/>
    <col min="12" max="25" width="9.140625" style="24" customWidth="1"/>
    <col min="26" max="16384" width="9.140625" style="24"/>
  </cols>
  <sheetData>
    <row r="1" spans="1:28" s="99" customFormat="1" ht="32.25" customHeight="1" x14ac:dyDescent="0.25">
      <c r="J1" s="125"/>
      <c r="K1" s="125"/>
      <c r="L1" s="125"/>
      <c r="M1" s="125"/>
    </row>
    <row r="2" spans="1:28" s="101" customFormat="1" ht="22.5" customHeight="1" x14ac:dyDescent="0.25">
      <c r="J2" s="126"/>
      <c r="K2" s="126"/>
      <c r="L2" s="126"/>
      <c r="M2" s="126"/>
    </row>
    <row r="3" spans="1:28" s="103" customFormat="1" x14ac:dyDescent="0.25">
      <c r="J3" s="127"/>
      <c r="K3" s="127"/>
      <c r="L3" s="127"/>
      <c r="M3" s="127"/>
    </row>
    <row r="4" spans="1:28" s="19" customFormat="1" ht="23.25" x14ac:dyDescent="0.35">
      <c r="A4" s="105"/>
      <c r="B4" s="30" t="s">
        <v>9</v>
      </c>
      <c r="C4" s="105"/>
      <c r="D4" s="105"/>
      <c r="E4" s="105"/>
      <c r="F4" s="105"/>
      <c r="G4" s="105"/>
      <c r="H4" s="105"/>
      <c r="I4" s="105"/>
      <c r="Z4" s="31"/>
      <c r="AA4" s="31"/>
      <c r="AB4" s="31"/>
    </row>
    <row r="5" spans="1:28" ht="15.75" thickBot="1" x14ac:dyDescent="0.3"/>
    <row r="6" spans="1:28" ht="30" customHeight="1" thickTop="1" thickBot="1" x14ac:dyDescent="0.3">
      <c r="B6" s="202" t="s">
        <v>49</v>
      </c>
      <c r="C6" s="203"/>
      <c r="D6" s="203"/>
      <c r="E6" s="203"/>
      <c r="F6" s="203"/>
      <c r="G6" s="203"/>
      <c r="H6" s="203"/>
      <c r="I6" s="204"/>
    </row>
    <row r="7" spans="1:28" ht="35.1" customHeight="1" thickBot="1" x14ac:dyDescent="0.3">
      <c r="B7" s="135" t="s">
        <v>25</v>
      </c>
      <c r="C7" s="136" t="s">
        <v>26</v>
      </c>
      <c r="D7" s="135" t="s">
        <v>50</v>
      </c>
      <c r="E7" s="135" t="s">
        <v>51</v>
      </c>
      <c r="F7" s="135" t="s">
        <v>52</v>
      </c>
      <c r="G7" s="135" t="s">
        <v>53</v>
      </c>
      <c r="H7" s="135" t="s">
        <v>54</v>
      </c>
      <c r="I7" s="135" t="s">
        <v>55</v>
      </c>
      <c r="K7" s="29" t="s">
        <v>59</v>
      </c>
    </row>
    <row r="8" spans="1:28" ht="30" customHeight="1" thickBot="1" x14ac:dyDescent="0.3">
      <c r="B8" s="137" t="str">
        <f>IF(PG!B8="","",PG!B8)</f>
        <v>0001</v>
      </c>
      <c r="C8" s="138" t="str">
        <f>IF(PG!C8="","",PG!C8)</f>
        <v>Prego</v>
      </c>
      <c r="D8" s="139">
        <f>PG!M8</f>
        <v>20</v>
      </c>
      <c r="E8" s="140"/>
      <c r="F8" s="141">
        <f>IFERROR(E8*K8,E8*PG!G8)</f>
        <v>0</v>
      </c>
      <c r="G8" s="141">
        <f>IFERROR(K8*D8,D8*PG!G8)</f>
        <v>50</v>
      </c>
      <c r="H8" s="142">
        <f>IFERROR(IF(F8-G8&lt;0,(F8-G8)*(-1),F8-G8),"")</f>
        <v>50</v>
      </c>
      <c r="I8" s="143">
        <f>IFERROR(IF(F8&gt;G8,G8/F8,IF(F8=G8,1,F8/G8)),"")</f>
        <v>0</v>
      </c>
      <c r="K8" s="256">
        <f>PG!N8</f>
        <v>2.5</v>
      </c>
    </row>
    <row r="9" spans="1:28" ht="30" customHeight="1" thickBot="1" x14ac:dyDescent="0.3">
      <c r="B9" s="137" t="str">
        <f>IF(PG!B9="","",PG!B9)</f>
        <v/>
      </c>
      <c r="C9" s="138" t="str">
        <f>IF(PG!C9="","",PG!C9)</f>
        <v/>
      </c>
      <c r="D9" s="139">
        <f>PG!M9</f>
        <v>0</v>
      </c>
      <c r="E9" s="140"/>
      <c r="F9" s="141">
        <f>IFERROR(E9*K9,E9*PG!G9)</f>
        <v>0</v>
      </c>
      <c r="G9" s="141">
        <f>IFERROR(K9*D9,D9*PG!G9)</f>
        <v>0</v>
      </c>
      <c r="H9" s="142">
        <f t="shared" ref="H9:H72" si="0">IFERROR(IF(F9-G9&lt;0,(F9-G9)*(-1),F9-G9),"")</f>
        <v>0</v>
      </c>
      <c r="I9" s="143">
        <f>IFERROR(IF(F9&gt;G9,G9/F9,IF(F9=G9,1,F9/G9)),"")</f>
        <v>1</v>
      </c>
      <c r="K9" s="239">
        <f>PG!N9</f>
        <v>0</v>
      </c>
    </row>
    <row r="10" spans="1:28" ht="30" customHeight="1" thickBot="1" x14ac:dyDescent="0.3">
      <c r="B10" s="137" t="str">
        <f>IF(PG!B10="","",PG!B10)</f>
        <v/>
      </c>
      <c r="C10" s="138" t="str">
        <f>IF(PG!C10="","",PG!C10)</f>
        <v/>
      </c>
      <c r="D10" s="139">
        <f>PG!M10</f>
        <v>0</v>
      </c>
      <c r="E10" s="140"/>
      <c r="F10" s="141">
        <f>IFERROR(E10*K10,E10*PG!G10)</f>
        <v>0</v>
      </c>
      <c r="G10" s="141">
        <f>IFERROR(K10*D10,D10*PG!G10)</f>
        <v>0</v>
      </c>
      <c r="H10" s="142">
        <f t="shared" si="0"/>
        <v>0</v>
      </c>
      <c r="I10" s="143">
        <f t="shared" ref="I10:I73" si="1">IFERROR(IF(F10&gt;G10,G10/F10,IF(F10=G10,1,F10/G10)),"")</f>
        <v>1</v>
      </c>
      <c r="K10" s="239">
        <f>PG!N10</f>
        <v>0</v>
      </c>
    </row>
    <row r="11" spans="1:28" ht="30" customHeight="1" thickBot="1" x14ac:dyDescent="0.3">
      <c r="B11" s="137" t="str">
        <f>IF(PG!B11="","",PG!B11)</f>
        <v/>
      </c>
      <c r="C11" s="138" t="str">
        <f>IF(PG!C11="","",PG!C11)</f>
        <v/>
      </c>
      <c r="D11" s="139">
        <f>PG!M11</f>
        <v>0</v>
      </c>
      <c r="E11" s="140"/>
      <c r="F11" s="141">
        <f>IFERROR(E11*K11,E11*PG!G11)</f>
        <v>0</v>
      </c>
      <c r="G11" s="141">
        <f>IFERROR(K11*D11,D11*PG!G11)</f>
        <v>0</v>
      </c>
      <c r="H11" s="142">
        <f t="shared" si="0"/>
        <v>0</v>
      </c>
      <c r="I11" s="143">
        <f t="shared" si="1"/>
        <v>1</v>
      </c>
      <c r="K11" s="239">
        <f>PG!N11</f>
        <v>0</v>
      </c>
    </row>
    <row r="12" spans="1:28" ht="30" customHeight="1" thickBot="1" x14ac:dyDescent="0.3">
      <c r="B12" s="137" t="str">
        <f>IF(PG!B12="","",PG!B12)</f>
        <v/>
      </c>
      <c r="C12" s="138" t="str">
        <f>IF(PG!C12="","",PG!C12)</f>
        <v/>
      </c>
      <c r="D12" s="139">
        <f>PG!M12</f>
        <v>0</v>
      </c>
      <c r="E12" s="140"/>
      <c r="F12" s="141">
        <f>IFERROR(E12*K12,E12*PG!G12)</f>
        <v>0</v>
      </c>
      <c r="G12" s="141">
        <f>IFERROR(K12*D12,D12*PG!G12)</f>
        <v>0</v>
      </c>
      <c r="H12" s="142">
        <f t="shared" si="0"/>
        <v>0</v>
      </c>
      <c r="I12" s="143">
        <f t="shared" si="1"/>
        <v>1</v>
      </c>
      <c r="K12" s="239">
        <f>PG!N12</f>
        <v>0</v>
      </c>
    </row>
    <row r="13" spans="1:28" ht="30" customHeight="1" thickBot="1" x14ac:dyDescent="0.3">
      <c r="B13" s="137" t="str">
        <f>IF(PG!B13="","",PG!B13)</f>
        <v/>
      </c>
      <c r="C13" s="138" t="str">
        <f>IF(PG!C13="","",PG!C13)</f>
        <v/>
      </c>
      <c r="D13" s="139">
        <f>PG!M13</f>
        <v>0</v>
      </c>
      <c r="E13" s="185"/>
      <c r="F13" s="141">
        <f>IFERROR(E13*K13,E13*PG!G13)</f>
        <v>0</v>
      </c>
      <c r="G13" s="141">
        <f>IFERROR(K13*D13,D13*PG!G13)</f>
        <v>0</v>
      </c>
      <c r="H13" s="142">
        <f t="shared" si="0"/>
        <v>0</v>
      </c>
      <c r="I13" s="143">
        <f t="shared" si="1"/>
        <v>1</v>
      </c>
      <c r="K13" s="239">
        <f>PG!N13</f>
        <v>0</v>
      </c>
    </row>
    <row r="14" spans="1:28" ht="30" customHeight="1" thickBot="1" x14ac:dyDescent="0.3">
      <c r="B14" s="137" t="str">
        <f>IF(PG!B14="","",PG!B14)</f>
        <v/>
      </c>
      <c r="C14" s="138" t="str">
        <f>IF(PG!C14="","",PG!C14)</f>
        <v/>
      </c>
      <c r="D14" s="139">
        <f>PG!M14</f>
        <v>0</v>
      </c>
      <c r="E14" s="185"/>
      <c r="F14" s="141">
        <f>IFERROR(E14*K14,E14*PG!G14)</f>
        <v>0</v>
      </c>
      <c r="G14" s="141">
        <f>IFERROR(K14*D14,D14*PG!G14)</f>
        <v>0</v>
      </c>
      <c r="H14" s="142">
        <f t="shared" si="0"/>
        <v>0</v>
      </c>
      <c r="I14" s="143">
        <f t="shared" si="1"/>
        <v>1</v>
      </c>
      <c r="K14" s="239">
        <f>PG!N14</f>
        <v>0</v>
      </c>
    </row>
    <row r="15" spans="1:28" ht="30" customHeight="1" thickBot="1" x14ac:dyDescent="0.3">
      <c r="B15" s="137" t="str">
        <f>IF(PG!B15="","",PG!B15)</f>
        <v/>
      </c>
      <c r="C15" s="138" t="str">
        <f>IF(PG!C15="","",PG!C15)</f>
        <v/>
      </c>
      <c r="D15" s="139">
        <f>PG!M15</f>
        <v>0</v>
      </c>
      <c r="E15" s="185"/>
      <c r="F15" s="141">
        <f>IFERROR(E15*K15,E15*PG!G15)</f>
        <v>0</v>
      </c>
      <c r="G15" s="141">
        <f>IFERROR(K15*D15,D15*PG!G15)</f>
        <v>0</v>
      </c>
      <c r="H15" s="142">
        <f t="shared" si="0"/>
        <v>0</v>
      </c>
      <c r="I15" s="143">
        <f t="shared" si="1"/>
        <v>1</v>
      </c>
      <c r="K15" s="239">
        <f>PG!N15</f>
        <v>0</v>
      </c>
    </row>
    <row r="16" spans="1:28" ht="30" customHeight="1" thickBot="1" x14ac:dyDescent="0.3">
      <c r="B16" s="137" t="str">
        <f>IF(PG!B16="","",PG!B16)</f>
        <v/>
      </c>
      <c r="C16" s="138" t="str">
        <f>IF(PG!C16="","",PG!C16)</f>
        <v/>
      </c>
      <c r="D16" s="139">
        <f>PG!M16</f>
        <v>0</v>
      </c>
      <c r="E16" s="185"/>
      <c r="F16" s="141">
        <f>IFERROR(E16*K16,E16*PG!G16)</f>
        <v>0</v>
      </c>
      <c r="G16" s="141">
        <f>IFERROR(K16*D16,D16*PG!G16)</f>
        <v>0</v>
      </c>
      <c r="H16" s="142">
        <f t="shared" si="0"/>
        <v>0</v>
      </c>
      <c r="I16" s="143">
        <f t="shared" si="1"/>
        <v>1</v>
      </c>
      <c r="K16" s="239">
        <f>PG!N16</f>
        <v>0</v>
      </c>
    </row>
    <row r="17" spans="2:11" ht="30" customHeight="1" thickBot="1" x14ac:dyDescent="0.3">
      <c r="B17" s="137" t="str">
        <f>IF(PG!B17="","",PG!B17)</f>
        <v/>
      </c>
      <c r="C17" s="138" t="str">
        <f>IF(PG!C17="","",PG!C17)</f>
        <v/>
      </c>
      <c r="D17" s="139">
        <f>PG!M17</f>
        <v>0</v>
      </c>
      <c r="E17" s="185"/>
      <c r="F17" s="141">
        <f>IFERROR(E17*K17,E17*PG!G17)</f>
        <v>0</v>
      </c>
      <c r="G17" s="141">
        <f>IFERROR(K17*D17,D17*PG!G17)</f>
        <v>0</v>
      </c>
      <c r="H17" s="142">
        <f t="shared" si="0"/>
        <v>0</v>
      </c>
      <c r="I17" s="143">
        <f t="shared" si="1"/>
        <v>1</v>
      </c>
      <c r="K17" s="239">
        <f>PG!N17</f>
        <v>0</v>
      </c>
    </row>
    <row r="18" spans="2:11" ht="30" customHeight="1" thickBot="1" x14ac:dyDescent="0.3">
      <c r="B18" s="137" t="str">
        <f>IF(PG!B18="","",PG!B18)</f>
        <v/>
      </c>
      <c r="C18" s="138" t="str">
        <f>IF(PG!C18="","",PG!C18)</f>
        <v/>
      </c>
      <c r="D18" s="139">
        <f>PG!M18</f>
        <v>0</v>
      </c>
      <c r="E18" s="185"/>
      <c r="F18" s="141">
        <f>IFERROR(E18*K18,E18*PG!G18)</f>
        <v>0</v>
      </c>
      <c r="G18" s="141">
        <f>IFERROR(K18*D18,D18*PG!G18)</f>
        <v>0</v>
      </c>
      <c r="H18" s="142">
        <f t="shared" si="0"/>
        <v>0</v>
      </c>
      <c r="I18" s="143">
        <f t="shared" si="1"/>
        <v>1</v>
      </c>
      <c r="K18" s="239">
        <f>PG!N18</f>
        <v>0</v>
      </c>
    </row>
    <row r="19" spans="2:11" ht="30" customHeight="1" thickBot="1" x14ac:dyDescent="0.3">
      <c r="B19" s="137" t="str">
        <f>IF(PG!B19="","",PG!B19)</f>
        <v/>
      </c>
      <c r="C19" s="138" t="str">
        <f>IF(PG!C19="","",PG!C19)</f>
        <v/>
      </c>
      <c r="D19" s="139">
        <f>PG!M19</f>
        <v>0</v>
      </c>
      <c r="E19" s="185"/>
      <c r="F19" s="141">
        <f>IFERROR(E19*K19,E19*PG!G19)</f>
        <v>0</v>
      </c>
      <c r="G19" s="141">
        <f>IFERROR(K19*D19,D19*PG!G19)</f>
        <v>0</v>
      </c>
      <c r="H19" s="142">
        <f t="shared" si="0"/>
        <v>0</v>
      </c>
      <c r="I19" s="143">
        <f t="shared" si="1"/>
        <v>1</v>
      </c>
      <c r="K19" s="239">
        <f>PG!N19</f>
        <v>0</v>
      </c>
    </row>
    <row r="20" spans="2:11" ht="30" customHeight="1" thickBot="1" x14ac:dyDescent="0.3">
      <c r="B20" s="137" t="str">
        <f>IF(PG!B20="","",PG!B20)</f>
        <v/>
      </c>
      <c r="C20" s="138" t="str">
        <f>IF(PG!C20="","",PG!C20)</f>
        <v/>
      </c>
      <c r="D20" s="139">
        <f>PG!M20</f>
        <v>0</v>
      </c>
      <c r="E20" s="185"/>
      <c r="F20" s="141">
        <f>IFERROR(E20*K20,E20*PG!G20)</f>
        <v>0</v>
      </c>
      <c r="G20" s="141">
        <f>IFERROR(K20*D20,D20*PG!G20)</f>
        <v>0</v>
      </c>
      <c r="H20" s="142">
        <f t="shared" si="0"/>
        <v>0</v>
      </c>
      <c r="I20" s="143">
        <f t="shared" si="1"/>
        <v>1</v>
      </c>
      <c r="K20" s="239">
        <f>PG!N20</f>
        <v>0</v>
      </c>
    </row>
    <row r="21" spans="2:11" ht="30" customHeight="1" thickBot="1" x14ac:dyDescent="0.3">
      <c r="B21" s="137" t="str">
        <f>IF(PG!B21="","",PG!B21)</f>
        <v/>
      </c>
      <c r="C21" s="138" t="str">
        <f>IF(PG!C21="","",PG!C21)</f>
        <v/>
      </c>
      <c r="D21" s="139">
        <f>PG!M21</f>
        <v>0</v>
      </c>
      <c r="E21" s="185"/>
      <c r="F21" s="141">
        <f>IFERROR(E21*K21,E21*PG!G21)</f>
        <v>0</v>
      </c>
      <c r="G21" s="141">
        <f>IFERROR(K21*D21,D21*PG!G21)</f>
        <v>0</v>
      </c>
      <c r="H21" s="142">
        <f t="shared" si="0"/>
        <v>0</v>
      </c>
      <c r="I21" s="143">
        <f t="shared" si="1"/>
        <v>1</v>
      </c>
      <c r="K21" s="239">
        <f>PG!N21</f>
        <v>0</v>
      </c>
    </row>
    <row r="22" spans="2:11" ht="30" customHeight="1" thickBot="1" x14ac:dyDescent="0.3">
      <c r="B22" s="137" t="str">
        <f>IF(PG!B22="","",PG!B22)</f>
        <v/>
      </c>
      <c r="C22" s="138" t="str">
        <f>IF(PG!C22="","",PG!C22)</f>
        <v/>
      </c>
      <c r="D22" s="139">
        <f>PG!M22</f>
        <v>0</v>
      </c>
      <c r="E22" s="185"/>
      <c r="F22" s="141">
        <f>IFERROR(E22*K22,E22*PG!G22)</f>
        <v>0</v>
      </c>
      <c r="G22" s="141">
        <f>IFERROR(K22*D22,D22*PG!G22)</f>
        <v>0</v>
      </c>
      <c r="H22" s="142">
        <f t="shared" si="0"/>
        <v>0</v>
      </c>
      <c r="I22" s="143">
        <f t="shared" si="1"/>
        <v>1</v>
      </c>
      <c r="K22" s="239">
        <f>PG!N22</f>
        <v>0</v>
      </c>
    </row>
    <row r="23" spans="2:11" ht="30" customHeight="1" thickBot="1" x14ac:dyDescent="0.3">
      <c r="B23" s="137" t="str">
        <f>IF(PG!B23="","",PG!B23)</f>
        <v/>
      </c>
      <c r="C23" s="138" t="str">
        <f>IF(PG!C23="","",PG!C23)</f>
        <v/>
      </c>
      <c r="D23" s="139">
        <f>PG!M23</f>
        <v>0</v>
      </c>
      <c r="E23" s="185"/>
      <c r="F23" s="141">
        <f>IFERROR(E23*K23,E23*PG!G23)</f>
        <v>0</v>
      </c>
      <c r="G23" s="141">
        <f>IFERROR(K23*D23,D23*PG!G23)</f>
        <v>0</v>
      </c>
      <c r="H23" s="142">
        <f t="shared" si="0"/>
        <v>0</v>
      </c>
      <c r="I23" s="143">
        <f t="shared" si="1"/>
        <v>1</v>
      </c>
      <c r="K23" s="239">
        <f>PG!N23</f>
        <v>0</v>
      </c>
    </row>
    <row r="24" spans="2:11" ht="30" customHeight="1" thickBot="1" x14ac:dyDescent="0.3">
      <c r="B24" s="137" t="str">
        <f>IF(PG!B24="","",PG!B24)</f>
        <v/>
      </c>
      <c r="C24" s="138" t="str">
        <f>IF(PG!C24="","",PG!C24)</f>
        <v/>
      </c>
      <c r="D24" s="139">
        <f>PG!M24</f>
        <v>0</v>
      </c>
      <c r="E24" s="185"/>
      <c r="F24" s="141">
        <f>IFERROR(E24*K24,E24*PG!G24)</f>
        <v>0</v>
      </c>
      <c r="G24" s="141">
        <f>IFERROR(K24*D24,D24*PG!G24)</f>
        <v>0</v>
      </c>
      <c r="H24" s="142">
        <f t="shared" si="0"/>
        <v>0</v>
      </c>
      <c r="I24" s="143">
        <f t="shared" si="1"/>
        <v>1</v>
      </c>
      <c r="K24" s="239">
        <f>PG!N24</f>
        <v>0</v>
      </c>
    </row>
    <row r="25" spans="2:11" ht="30" customHeight="1" thickBot="1" x14ac:dyDescent="0.3">
      <c r="B25" s="137" t="str">
        <f>IF(PG!B25="","",PG!B25)</f>
        <v/>
      </c>
      <c r="C25" s="138" t="str">
        <f>IF(PG!C25="","",PG!C25)</f>
        <v/>
      </c>
      <c r="D25" s="139">
        <f>PG!M25</f>
        <v>0</v>
      </c>
      <c r="E25" s="185"/>
      <c r="F25" s="141">
        <f>IFERROR(E25*K25,E25*PG!G25)</f>
        <v>0</v>
      </c>
      <c r="G25" s="141">
        <f>IFERROR(K25*D25,D25*PG!G25)</f>
        <v>0</v>
      </c>
      <c r="H25" s="142">
        <f t="shared" si="0"/>
        <v>0</v>
      </c>
      <c r="I25" s="143">
        <f t="shared" si="1"/>
        <v>1</v>
      </c>
      <c r="K25" s="239">
        <f>PG!N25</f>
        <v>0</v>
      </c>
    </row>
    <row r="26" spans="2:11" ht="30" customHeight="1" thickBot="1" x14ac:dyDescent="0.3">
      <c r="B26" s="137" t="str">
        <f>IF(PG!B26="","",PG!B26)</f>
        <v/>
      </c>
      <c r="C26" s="138" t="str">
        <f>IF(PG!C26="","",PG!C26)</f>
        <v/>
      </c>
      <c r="D26" s="139">
        <f>PG!M26</f>
        <v>0</v>
      </c>
      <c r="E26" s="185"/>
      <c r="F26" s="141">
        <f>IFERROR(E26*K26,E26*PG!G26)</f>
        <v>0</v>
      </c>
      <c r="G26" s="141">
        <f>IFERROR(K26*D26,D26*PG!G26)</f>
        <v>0</v>
      </c>
      <c r="H26" s="142">
        <f t="shared" si="0"/>
        <v>0</v>
      </c>
      <c r="I26" s="143">
        <f t="shared" si="1"/>
        <v>1</v>
      </c>
      <c r="K26" s="239">
        <f>PG!N26</f>
        <v>0</v>
      </c>
    </row>
    <row r="27" spans="2:11" ht="30" customHeight="1" thickBot="1" x14ac:dyDescent="0.3">
      <c r="B27" s="137" t="str">
        <f>IF(PG!B27="","",PG!B27)</f>
        <v/>
      </c>
      <c r="C27" s="138" t="str">
        <f>IF(PG!C27="","",PG!C27)</f>
        <v/>
      </c>
      <c r="D27" s="139">
        <f>PG!M27</f>
        <v>0</v>
      </c>
      <c r="E27" s="185"/>
      <c r="F27" s="141">
        <f>IFERROR(E27*K27,E27*PG!G27)</f>
        <v>0</v>
      </c>
      <c r="G27" s="141">
        <f>IFERROR(K27*D27,D27*PG!G27)</f>
        <v>0</v>
      </c>
      <c r="H27" s="142">
        <f t="shared" si="0"/>
        <v>0</v>
      </c>
      <c r="I27" s="143">
        <f t="shared" si="1"/>
        <v>1</v>
      </c>
      <c r="K27" s="239">
        <f>PG!N27</f>
        <v>0</v>
      </c>
    </row>
    <row r="28" spans="2:11" ht="30" customHeight="1" thickBot="1" x14ac:dyDescent="0.3">
      <c r="B28" s="137" t="str">
        <f>IF(PG!B28="","",PG!B28)</f>
        <v/>
      </c>
      <c r="C28" s="138" t="str">
        <f>IF(PG!C28="","",PG!C28)</f>
        <v/>
      </c>
      <c r="D28" s="139">
        <f>PG!M28</f>
        <v>0</v>
      </c>
      <c r="E28" s="185"/>
      <c r="F28" s="141">
        <f>IFERROR(E28*K28,E28*PG!G28)</f>
        <v>0</v>
      </c>
      <c r="G28" s="141">
        <f>IFERROR(K28*D28,D28*PG!G28)</f>
        <v>0</v>
      </c>
      <c r="H28" s="142">
        <f t="shared" si="0"/>
        <v>0</v>
      </c>
      <c r="I28" s="143">
        <f t="shared" si="1"/>
        <v>1</v>
      </c>
      <c r="K28" s="239">
        <f>PG!N28</f>
        <v>0</v>
      </c>
    </row>
    <row r="29" spans="2:11" ht="30" customHeight="1" thickBot="1" x14ac:dyDescent="0.3">
      <c r="B29" s="137" t="str">
        <f>IF(PG!B29="","",PG!B29)</f>
        <v/>
      </c>
      <c r="C29" s="138" t="str">
        <f>IF(PG!C29="","",PG!C29)</f>
        <v/>
      </c>
      <c r="D29" s="139">
        <f>PG!M29</f>
        <v>0</v>
      </c>
      <c r="E29" s="185"/>
      <c r="F29" s="141">
        <f>IFERROR(E29*K29,E29*PG!G29)</f>
        <v>0</v>
      </c>
      <c r="G29" s="141">
        <f>IFERROR(K29*D29,D29*PG!G29)</f>
        <v>0</v>
      </c>
      <c r="H29" s="142">
        <f t="shared" si="0"/>
        <v>0</v>
      </c>
      <c r="I29" s="143">
        <f t="shared" si="1"/>
        <v>1</v>
      </c>
      <c r="K29" s="239">
        <f>PG!N29</f>
        <v>0</v>
      </c>
    </row>
    <row r="30" spans="2:11" ht="30" customHeight="1" thickBot="1" x14ac:dyDescent="0.3">
      <c r="B30" s="137" t="str">
        <f>IF(PG!B30="","",PG!B30)</f>
        <v/>
      </c>
      <c r="C30" s="138" t="str">
        <f>IF(PG!C30="","",PG!C30)</f>
        <v/>
      </c>
      <c r="D30" s="139">
        <f>PG!M30</f>
        <v>0</v>
      </c>
      <c r="E30" s="185"/>
      <c r="F30" s="141">
        <f>IFERROR(E30*K30,E30*PG!G30)</f>
        <v>0</v>
      </c>
      <c r="G30" s="141">
        <f>IFERROR(K30*D30,D30*PG!G30)</f>
        <v>0</v>
      </c>
      <c r="H30" s="142">
        <f t="shared" si="0"/>
        <v>0</v>
      </c>
      <c r="I30" s="143">
        <f t="shared" si="1"/>
        <v>1</v>
      </c>
      <c r="K30" s="239">
        <f>PG!N30</f>
        <v>0</v>
      </c>
    </row>
    <row r="31" spans="2:11" ht="30" customHeight="1" thickBot="1" x14ac:dyDescent="0.3">
      <c r="B31" s="137" t="str">
        <f>IF(PG!B31="","",PG!B31)</f>
        <v/>
      </c>
      <c r="C31" s="138" t="str">
        <f>IF(PG!C31="","",PG!C31)</f>
        <v/>
      </c>
      <c r="D31" s="139">
        <f>PG!M31</f>
        <v>0</v>
      </c>
      <c r="E31" s="185"/>
      <c r="F31" s="141">
        <f>IFERROR(E31*K31,E31*PG!G31)</f>
        <v>0</v>
      </c>
      <c r="G31" s="141">
        <f>IFERROR(K31*D31,D31*PG!G31)</f>
        <v>0</v>
      </c>
      <c r="H31" s="142">
        <f t="shared" si="0"/>
        <v>0</v>
      </c>
      <c r="I31" s="143">
        <f t="shared" si="1"/>
        <v>1</v>
      </c>
      <c r="K31" s="239">
        <f>PG!N31</f>
        <v>0</v>
      </c>
    </row>
    <row r="32" spans="2:11" ht="30" customHeight="1" thickBot="1" x14ac:dyDescent="0.3">
      <c r="B32" s="137" t="str">
        <f>IF(PG!B32="","",PG!B32)</f>
        <v/>
      </c>
      <c r="C32" s="138" t="str">
        <f>IF(PG!C32="","",PG!C32)</f>
        <v/>
      </c>
      <c r="D32" s="139">
        <f>PG!M32</f>
        <v>0</v>
      </c>
      <c r="E32" s="185"/>
      <c r="F32" s="141">
        <f>IFERROR(E32*K32,E32*PG!G32)</f>
        <v>0</v>
      </c>
      <c r="G32" s="141">
        <f>IFERROR(K32*D32,D32*PG!G32)</f>
        <v>0</v>
      </c>
      <c r="H32" s="142">
        <f t="shared" si="0"/>
        <v>0</v>
      </c>
      <c r="I32" s="143">
        <f t="shared" si="1"/>
        <v>1</v>
      </c>
      <c r="K32" s="239">
        <f>PG!N32</f>
        <v>0</v>
      </c>
    </row>
    <row r="33" spans="2:11" ht="30" customHeight="1" thickBot="1" x14ac:dyDescent="0.3">
      <c r="B33" s="137" t="str">
        <f>IF(PG!B33="","",PG!B33)</f>
        <v/>
      </c>
      <c r="C33" s="138" t="str">
        <f>IF(PG!C33="","",PG!C33)</f>
        <v/>
      </c>
      <c r="D33" s="139">
        <f>PG!M33</f>
        <v>0</v>
      </c>
      <c r="E33" s="185"/>
      <c r="F33" s="141">
        <f>IFERROR(E33*K33,E33*PG!G33)</f>
        <v>0</v>
      </c>
      <c r="G33" s="141">
        <f>IFERROR(K33*D33,D33*PG!G33)</f>
        <v>0</v>
      </c>
      <c r="H33" s="142">
        <f t="shared" si="0"/>
        <v>0</v>
      </c>
      <c r="I33" s="143">
        <f t="shared" si="1"/>
        <v>1</v>
      </c>
      <c r="K33" s="239">
        <f>PG!N33</f>
        <v>0</v>
      </c>
    </row>
    <row r="34" spans="2:11" ht="30" customHeight="1" thickBot="1" x14ac:dyDescent="0.3">
      <c r="B34" s="137" t="str">
        <f>IF(PG!B34="","",PG!B34)</f>
        <v/>
      </c>
      <c r="C34" s="138" t="str">
        <f>IF(PG!C34="","",PG!C34)</f>
        <v/>
      </c>
      <c r="D34" s="139">
        <f>PG!M34</f>
        <v>0</v>
      </c>
      <c r="E34" s="185"/>
      <c r="F34" s="141">
        <f>IFERROR(E34*K34,E34*PG!G34)</f>
        <v>0</v>
      </c>
      <c r="G34" s="141">
        <f>IFERROR(K34*D34,D34*PG!G34)</f>
        <v>0</v>
      </c>
      <c r="H34" s="142">
        <f t="shared" si="0"/>
        <v>0</v>
      </c>
      <c r="I34" s="143">
        <f t="shared" si="1"/>
        <v>1</v>
      </c>
      <c r="K34" s="239">
        <f>PG!N34</f>
        <v>0</v>
      </c>
    </row>
    <row r="35" spans="2:11" ht="30" customHeight="1" thickBot="1" x14ac:dyDescent="0.3">
      <c r="B35" s="137" t="str">
        <f>IF(PG!B35="","",PG!B35)</f>
        <v/>
      </c>
      <c r="C35" s="138" t="str">
        <f>IF(PG!C35="","",PG!C35)</f>
        <v/>
      </c>
      <c r="D35" s="139">
        <f>PG!M35</f>
        <v>0</v>
      </c>
      <c r="E35" s="185"/>
      <c r="F35" s="141">
        <f>IFERROR(E35*K35,E35*PG!G35)</f>
        <v>0</v>
      </c>
      <c r="G35" s="141">
        <f>IFERROR(K35*D35,D35*PG!G35)</f>
        <v>0</v>
      </c>
      <c r="H35" s="142">
        <f t="shared" si="0"/>
        <v>0</v>
      </c>
      <c r="I35" s="143">
        <f t="shared" si="1"/>
        <v>1</v>
      </c>
      <c r="K35" s="239">
        <f>PG!N35</f>
        <v>0</v>
      </c>
    </row>
    <row r="36" spans="2:11" ht="30" customHeight="1" thickBot="1" x14ac:dyDescent="0.3">
      <c r="B36" s="137" t="str">
        <f>IF(PG!B36="","",PG!B36)</f>
        <v/>
      </c>
      <c r="C36" s="138" t="str">
        <f>IF(PG!C36="","",PG!C36)</f>
        <v/>
      </c>
      <c r="D36" s="139">
        <f>PG!M36</f>
        <v>0</v>
      </c>
      <c r="E36" s="185"/>
      <c r="F36" s="141">
        <f>IFERROR(E36*K36,E36*PG!G36)</f>
        <v>0</v>
      </c>
      <c r="G36" s="141">
        <f>IFERROR(K36*D36,D36*PG!G36)</f>
        <v>0</v>
      </c>
      <c r="H36" s="142">
        <f t="shared" si="0"/>
        <v>0</v>
      </c>
      <c r="I36" s="143">
        <f t="shared" si="1"/>
        <v>1</v>
      </c>
      <c r="K36" s="239">
        <f>PG!N36</f>
        <v>0</v>
      </c>
    </row>
    <row r="37" spans="2:11" ht="30" customHeight="1" thickBot="1" x14ac:dyDescent="0.3">
      <c r="B37" s="137" t="str">
        <f>IF(PG!B37="","",PG!B37)</f>
        <v/>
      </c>
      <c r="C37" s="138" t="str">
        <f>IF(PG!C37="","",PG!C37)</f>
        <v/>
      </c>
      <c r="D37" s="139">
        <f>PG!M37</f>
        <v>0</v>
      </c>
      <c r="E37" s="185"/>
      <c r="F37" s="141">
        <f>IFERROR(E37*K37,E37*PG!G37)</f>
        <v>0</v>
      </c>
      <c r="G37" s="141">
        <f>IFERROR(K37*D37,D37*PG!G37)</f>
        <v>0</v>
      </c>
      <c r="H37" s="142">
        <f t="shared" si="0"/>
        <v>0</v>
      </c>
      <c r="I37" s="143">
        <f t="shared" si="1"/>
        <v>1</v>
      </c>
      <c r="K37" s="239">
        <f>PG!N37</f>
        <v>0</v>
      </c>
    </row>
    <row r="38" spans="2:11" ht="30" customHeight="1" thickBot="1" x14ac:dyDescent="0.3">
      <c r="B38" s="137" t="str">
        <f>IF(PG!B38="","",PG!B38)</f>
        <v/>
      </c>
      <c r="C38" s="138" t="str">
        <f>IF(PG!C38="","",PG!C38)</f>
        <v/>
      </c>
      <c r="D38" s="139">
        <f>PG!M38</f>
        <v>0</v>
      </c>
      <c r="E38" s="185"/>
      <c r="F38" s="141">
        <f>IFERROR(E38*K38,E38*PG!G38)</f>
        <v>0</v>
      </c>
      <c r="G38" s="141">
        <f>IFERROR(K38*D38,D38*PG!G38)</f>
        <v>0</v>
      </c>
      <c r="H38" s="142">
        <f t="shared" si="0"/>
        <v>0</v>
      </c>
      <c r="I38" s="143">
        <f t="shared" si="1"/>
        <v>1</v>
      </c>
      <c r="K38" s="239">
        <f>PG!N38</f>
        <v>0</v>
      </c>
    </row>
    <row r="39" spans="2:11" ht="30" customHeight="1" thickBot="1" x14ac:dyDescent="0.3">
      <c r="B39" s="137" t="str">
        <f>IF(PG!B39="","",PG!B39)</f>
        <v/>
      </c>
      <c r="C39" s="138" t="str">
        <f>IF(PG!C39="","",PG!C39)</f>
        <v/>
      </c>
      <c r="D39" s="139">
        <f>PG!M39</f>
        <v>0</v>
      </c>
      <c r="E39" s="185"/>
      <c r="F39" s="141">
        <f>IFERROR(E39*K39,E39*PG!G39)</f>
        <v>0</v>
      </c>
      <c r="G39" s="141">
        <f>IFERROR(K39*D39,D39*PG!G39)</f>
        <v>0</v>
      </c>
      <c r="H39" s="142">
        <f t="shared" si="0"/>
        <v>0</v>
      </c>
      <c r="I39" s="143">
        <f t="shared" si="1"/>
        <v>1</v>
      </c>
      <c r="K39" s="239">
        <f>PG!N39</f>
        <v>0</v>
      </c>
    </row>
    <row r="40" spans="2:11" ht="30" customHeight="1" thickBot="1" x14ac:dyDescent="0.3">
      <c r="B40" s="137" t="str">
        <f>IF(PG!B40="","",PG!B40)</f>
        <v/>
      </c>
      <c r="C40" s="138" t="str">
        <f>IF(PG!C40="","",PG!C40)</f>
        <v/>
      </c>
      <c r="D40" s="139">
        <f>PG!M40</f>
        <v>0</v>
      </c>
      <c r="E40" s="185"/>
      <c r="F40" s="141">
        <f>IFERROR(E40*K40,E40*PG!G40)</f>
        <v>0</v>
      </c>
      <c r="G40" s="141">
        <f>IFERROR(K40*D40,D40*PG!G40)</f>
        <v>0</v>
      </c>
      <c r="H40" s="142">
        <f t="shared" si="0"/>
        <v>0</v>
      </c>
      <c r="I40" s="143">
        <f t="shared" si="1"/>
        <v>1</v>
      </c>
      <c r="K40" s="239">
        <f>PG!N40</f>
        <v>0</v>
      </c>
    </row>
    <row r="41" spans="2:11" ht="30" customHeight="1" thickBot="1" x14ac:dyDescent="0.3">
      <c r="B41" s="137" t="str">
        <f>IF(PG!B41="","",PG!B41)</f>
        <v/>
      </c>
      <c r="C41" s="138" t="str">
        <f>IF(PG!C41="","",PG!C41)</f>
        <v/>
      </c>
      <c r="D41" s="139">
        <f>PG!M41</f>
        <v>0</v>
      </c>
      <c r="E41" s="185"/>
      <c r="F41" s="141">
        <f>IFERROR(E41*K41,E41*PG!G41)</f>
        <v>0</v>
      </c>
      <c r="G41" s="141">
        <f>IFERROR(K41*D41,D41*PG!G41)</f>
        <v>0</v>
      </c>
      <c r="H41" s="142">
        <f t="shared" si="0"/>
        <v>0</v>
      </c>
      <c r="I41" s="143">
        <f t="shared" si="1"/>
        <v>1</v>
      </c>
      <c r="K41" s="239">
        <f>PG!N41</f>
        <v>0</v>
      </c>
    </row>
    <row r="42" spans="2:11" ht="30" customHeight="1" thickBot="1" x14ac:dyDescent="0.3">
      <c r="B42" s="137" t="str">
        <f>IF(PG!B42="","",PG!B42)</f>
        <v/>
      </c>
      <c r="C42" s="138" t="str">
        <f>IF(PG!C42="","",PG!C42)</f>
        <v/>
      </c>
      <c r="D42" s="139">
        <f>PG!M42</f>
        <v>0</v>
      </c>
      <c r="E42" s="185"/>
      <c r="F42" s="141">
        <f>IFERROR(E42*K42,E42*PG!G42)</f>
        <v>0</v>
      </c>
      <c r="G42" s="141">
        <f>IFERROR(K42*D42,D42*PG!G42)</f>
        <v>0</v>
      </c>
      <c r="H42" s="142">
        <f t="shared" si="0"/>
        <v>0</v>
      </c>
      <c r="I42" s="143">
        <f t="shared" si="1"/>
        <v>1</v>
      </c>
      <c r="K42" s="239">
        <f>PG!N42</f>
        <v>0</v>
      </c>
    </row>
    <row r="43" spans="2:11" ht="30" customHeight="1" thickBot="1" x14ac:dyDescent="0.3">
      <c r="B43" s="137" t="str">
        <f>IF(PG!B43="","",PG!B43)</f>
        <v/>
      </c>
      <c r="C43" s="138" t="str">
        <f>IF(PG!C43="","",PG!C43)</f>
        <v/>
      </c>
      <c r="D43" s="139">
        <f>PG!M43</f>
        <v>0</v>
      </c>
      <c r="E43" s="185"/>
      <c r="F43" s="141">
        <f>IFERROR(E43*K43,E43*PG!G43)</f>
        <v>0</v>
      </c>
      <c r="G43" s="141">
        <f>IFERROR(K43*D43,D43*PG!G43)</f>
        <v>0</v>
      </c>
      <c r="H43" s="142">
        <f t="shared" si="0"/>
        <v>0</v>
      </c>
      <c r="I43" s="143">
        <f t="shared" si="1"/>
        <v>1</v>
      </c>
      <c r="K43" s="239">
        <f>PG!N43</f>
        <v>0</v>
      </c>
    </row>
    <row r="44" spans="2:11" ht="30" customHeight="1" thickBot="1" x14ac:dyDescent="0.3">
      <c r="B44" s="137" t="str">
        <f>IF(PG!B44="","",PG!B44)</f>
        <v/>
      </c>
      <c r="C44" s="138" t="str">
        <f>IF(PG!C44="","",PG!C44)</f>
        <v/>
      </c>
      <c r="D44" s="139">
        <f>PG!M44</f>
        <v>0</v>
      </c>
      <c r="E44" s="185"/>
      <c r="F44" s="141">
        <f>IFERROR(E44*K44,E44*PG!G44)</f>
        <v>0</v>
      </c>
      <c r="G44" s="141">
        <f>IFERROR(K44*D44,D44*PG!G44)</f>
        <v>0</v>
      </c>
      <c r="H44" s="142">
        <f t="shared" si="0"/>
        <v>0</v>
      </c>
      <c r="I44" s="143">
        <f t="shared" si="1"/>
        <v>1</v>
      </c>
      <c r="K44" s="239">
        <f>PG!N44</f>
        <v>0</v>
      </c>
    </row>
    <row r="45" spans="2:11" ht="30" customHeight="1" thickBot="1" x14ac:dyDescent="0.3">
      <c r="B45" s="137" t="str">
        <f>IF(PG!B45="","",PG!B45)</f>
        <v/>
      </c>
      <c r="C45" s="138" t="str">
        <f>IF(PG!C45="","",PG!C45)</f>
        <v/>
      </c>
      <c r="D45" s="139">
        <f>PG!M45</f>
        <v>0</v>
      </c>
      <c r="E45" s="185"/>
      <c r="F45" s="141">
        <f>IFERROR(E45*K45,E45*PG!G45)</f>
        <v>0</v>
      </c>
      <c r="G45" s="141">
        <f>IFERROR(K45*D45,D45*PG!G45)</f>
        <v>0</v>
      </c>
      <c r="H45" s="142">
        <f t="shared" si="0"/>
        <v>0</v>
      </c>
      <c r="I45" s="143">
        <f t="shared" si="1"/>
        <v>1</v>
      </c>
      <c r="K45" s="239">
        <f>PG!N45</f>
        <v>0</v>
      </c>
    </row>
    <row r="46" spans="2:11" ht="30" customHeight="1" thickBot="1" x14ac:dyDescent="0.3">
      <c r="B46" s="137" t="str">
        <f>IF(PG!B46="","",PG!B46)</f>
        <v/>
      </c>
      <c r="C46" s="138" t="str">
        <f>IF(PG!C46="","",PG!C46)</f>
        <v/>
      </c>
      <c r="D46" s="139">
        <f>PG!M46</f>
        <v>0</v>
      </c>
      <c r="E46" s="185"/>
      <c r="F46" s="141">
        <f>IFERROR(E46*K46,E46*PG!G46)</f>
        <v>0</v>
      </c>
      <c r="G46" s="141">
        <f>IFERROR(K46*D46,D46*PG!G46)</f>
        <v>0</v>
      </c>
      <c r="H46" s="142">
        <f t="shared" si="0"/>
        <v>0</v>
      </c>
      <c r="I46" s="143">
        <f t="shared" si="1"/>
        <v>1</v>
      </c>
      <c r="K46" s="239">
        <f>PG!N46</f>
        <v>0</v>
      </c>
    </row>
    <row r="47" spans="2:11" ht="30" customHeight="1" thickBot="1" x14ac:dyDescent="0.3">
      <c r="B47" s="137" t="str">
        <f>IF(PG!B47="","",PG!B47)</f>
        <v/>
      </c>
      <c r="C47" s="138" t="str">
        <f>IF(PG!C47="","",PG!C47)</f>
        <v/>
      </c>
      <c r="D47" s="139">
        <f>PG!M47</f>
        <v>0</v>
      </c>
      <c r="E47" s="185"/>
      <c r="F47" s="141">
        <f>IFERROR(E47*K47,E47*PG!G47)</f>
        <v>0</v>
      </c>
      <c r="G47" s="141">
        <f>IFERROR(K47*D47,D47*PG!G47)</f>
        <v>0</v>
      </c>
      <c r="H47" s="142">
        <f t="shared" si="0"/>
        <v>0</v>
      </c>
      <c r="I47" s="143">
        <f t="shared" si="1"/>
        <v>1</v>
      </c>
      <c r="K47" s="239">
        <f>PG!N47</f>
        <v>0</v>
      </c>
    </row>
    <row r="48" spans="2:11" ht="30" customHeight="1" thickBot="1" x14ac:dyDescent="0.3">
      <c r="B48" s="137" t="str">
        <f>IF(PG!B48="","",PG!B48)</f>
        <v/>
      </c>
      <c r="C48" s="138" t="str">
        <f>IF(PG!C48="","",PG!C48)</f>
        <v/>
      </c>
      <c r="D48" s="139">
        <f>PG!M48</f>
        <v>0</v>
      </c>
      <c r="E48" s="185"/>
      <c r="F48" s="141">
        <f>IFERROR(E48*K48,E48*PG!G48)</f>
        <v>0</v>
      </c>
      <c r="G48" s="141">
        <f>IFERROR(K48*D48,D48*PG!G48)</f>
        <v>0</v>
      </c>
      <c r="H48" s="142">
        <f t="shared" si="0"/>
        <v>0</v>
      </c>
      <c r="I48" s="143">
        <f t="shared" si="1"/>
        <v>1</v>
      </c>
      <c r="K48" s="239">
        <f>PG!N48</f>
        <v>0</v>
      </c>
    </row>
    <row r="49" spans="2:11" ht="30" customHeight="1" thickBot="1" x14ac:dyDescent="0.3">
      <c r="B49" s="137" t="str">
        <f>IF(PG!B49="","",PG!B49)</f>
        <v/>
      </c>
      <c r="C49" s="138" t="str">
        <f>IF(PG!C49="","",PG!C49)</f>
        <v/>
      </c>
      <c r="D49" s="139">
        <f>PG!M49</f>
        <v>0</v>
      </c>
      <c r="E49" s="185"/>
      <c r="F49" s="141">
        <f>IFERROR(E49*K49,E49*PG!G49)</f>
        <v>0</v>
      </c>
      <c r="G49" s="141">
        <f>IFERROR(K49*D49,D49*PG!G49)</f>
        <v>0</v>
      </c>
      <c r="H49" s="142">
        <f t="shared" si="0"/>
        <v>0</v>
      </c>
      <c r="I49" s="143">
        <f t="shared" si="1"/>
        <v>1</v>
      </c>
      <c r="K49" s="239">
        <f>PG!N49</f>
        <v>0</v>
      </c>
    </row>
    <row r="50" spans="2:11" ht="30" customHeight="1" thickBot="1" x14ac:dyDescent="0.3">
      <c r="B50" s="137" t="str">
        <f>IF(PG!B50="","",PG!B50)</f>
        <v/>
      </c>
      <c r="C50" s="138" t="str">
        <f>IF(PG!C50="","",PG!C50)</f>
        <v/>
      </c>
      <c r="D50" s="139">
        <f>PG!M50</f>
        <v>0</v>
      </c>
      <c r="E50" s="185"/>
      <c r="F50" s="141">
        <f>IFERROR(E50*K50,E50*PG!G50)</f>
        <v>0</v>
      </c>
      <c r="G50" s="141">
        <f>IFERROR(K50*D50,D50*PG!G50)</f>
        <v>0</v>
      </c>
      <c r="H50" s="142">
        <f t="shared" si="0"/>
        <v>0</v>
      </c>
      <c r="I50" s="143">
        <f t="shared" si="1"/>
        <v>1</v>
      </c>
      <c r="K50" s="239">
        <f>PG!N50</f>
        <v>0</v>
      </c>
    </row>
    <row r="51" spans="2:11" ht="30" customHeight="1" thickBot="1" x14ac:dyDescent="0.3">
      <c r="B51" s="137" t="str">
        <f>IF(PG!B51="","",PG!B51)</f>
        <v/>
      </c>
      <c r="C51" s="138" t="str">
        <f>IF(PG!C51="","",PG!C51)</f>
        <v/>
      </c>
      <c r="D51" s="139">
        <f>PG!M51</f>
        <v>0</v>
      </c>
      <c r="E51" s="185"/>
      <c r="F51" s="141">
        <f>IFERROR(E51*K51,E51*PG!G51)</f>
        <v>0</v>
      </c>
      <c r="G51" s="141">
        <f>IFERROR(K51*D51,D51*PG!G51)</f>
        <v>0</v>
      </c>
      <c r="H51" s="142">
        <f t="shared" si="0"/>
        <v>0</v>
      </c>
      <c r="I51" s="143">
        <f t="shared" si="1"/>
        <v>1</v>
      </c>
      <c r="K51" s="239">
        <f>PG!N51</f>
        <v>0</v>
      </c>
    </row>
    <row r="52" spans="2:11" ht="30" customHeight="1" thickBot="1" x14ac:dyDescent="0.3">
      <c r="B52" s="137" t="str">
        <f>IF(PG!B52="","",PG!B52)</f>
        <v/>
      </c>
      <c r="C52" s="138" t="str">
        <f>IF(PG!C52="","",PG!C52)</f>
        <v/>
      </c>
      <c r="D52" s="139">
        <f>PG!M52</f>
        <v>0</v>
      </c>
      <c r="E52" s="185"/>
      <c r="F52" s="141">
        <f>IFERROR(E52*K52,E52*PG!G52)</f>
        <v>0</v>
      </c>
      <c r="G52" s="141">
        <f>IFERROR(K52*D52,D52*PG!G52)</f>
        <v>0</v>
      </c>
      <c r="H52" s="142">
        <f t="shared" si="0"/>
        <v>0</v>
      </c>
      <c r="I52" s="143">
        <f t="shared" si="1"/>
        <v>1</v>
      </c>
      <c r="K52" s="239">
        <f>PG!N52</f>
        <v>0</v>
      </c>
    </row>
    <row r="53" spans="2:11" ht="30" customHeight="1" thickBot="1" x14ac:dyDescent="0.3">
      <c r="B53" s="137" t="str">
        <f>IF(PG!B53="","",PG!B53)</f>
        <v/>
      </c>
      <c r="C53" s="138" t="str">
        <f>IF(PG!C53="","",PG!C53)</f>
        <v/>
      </c>
      <c r="D53" s="139">
        <f>PG!M53</f>
        <v>0</v>
      </c>
      <c r="E53" s="185"/>
      <c r="F53" s="141">
        <f>IFERROR(E53*K53,E53*PG!G53)</f>
        <v>0</v>
      </c>
      <c r="G53" s="141">
        <f>IFERROR(K53*D53,D53*PG!G53)</f>
        <v>0</v>
      </c>
      <c r="H53" s="142">
        <f t="shared" si="0"/>
        <v>0</v>
      </c>
      <c r="I53" s="143">
        <f t="shared" si="1"/>
        <v>1</v>
      </c>
      <c r="K53" s="239">
        <f>PG!N53</f>
        <v>0</v>
      </c>
    </row>
    <row r="54" spans="2:11" ht="30" customHeight="1" thickBot="1" x14ac:dyDescent="0.3">
      <c r="B54" s="137" t="str">
        <f>IF(PG!B54="","",PG!B54)</f>
        <v/>
      </c>
      <c r="C54" s="138" t="str">
        <f>IF(PG!C54="","",PG!C54)</f>
        <v/>
      </c>
      <c r="D54" s="139">
        <f>PG!M54</f>
        <v>0</v>
      </c>
      <c r="E54" s="185"/>
      <c r="F54" s="141">
        <f>IFERROR(E54*K54,E54*PG!G54)</f>
        <v>0</v>
      </c>
      <c r="G54" s="141">
        <f>IFERROR(K54*D54,D54*PG!G54)</f>
        <v>0</v>
      </c>
      <c r="H54" s="142">
        <f t="shared" si="0"/>
        <v>0</v>
      </c>
      <c r="I54" s="143">
        <f t="shared" si="1"/>
        <v>1</v>
      </c>
      <c r="K54" s="239">
        <f>PG!N54</f>
        <v>0</v>
      </c>
    </row>
    <row r="55" spans="2:11" ht="30" customHeight="1" thickBot="1" x14ac:dyDescent="0.3">
      <c r="B55" s="137" t="str">
        <f>IF(PG!B55="","",PG!B55)</f>
        <v/>
      </c>
      <c r="C55" s="138" t="str">
        <f>IF(PG!C55="","",PG!C55)</f>
        <v/>
      </c>
      <c r="D55" s="139">
        <f>PG!M55</f>
        <v>0</v>
      </c>
      <c r="E55" s="185"/>
      <c r="F55" s="141">
        <f>IFERROR(E55*K55,E55*PG!G55)</f>
        <v>0</v>
      </c>
      <c r="G55" s="141">
        <f>IFERROR(K55*D55,D55*PG!G55)</f>
        <v>0</v>
      </c>
      <c r="H55" s="142">
        <f t="shared" si="0"/>
        <v>0</v>
      </c>
      <c r="I55" s="143">
        <f t="shared" si="1"/>
        <v>1</v>
      </c>
      <c r="K55" s="239">
        <f>PG!N55</f>
        <v>0</v>
      </c>
    </row>
    <row r="56" spans="2:11" ht="30" customHeight="1" thickBot="1" x14ac:dyDescent="0.3">
      <c r="B56" s="137" t="str">
        <f>IF(PG!B56="","",PG!B56)</f>
        <v/>
      </c>
      <c r="C56" s="138" t="str">
        <f>IF(PG!C56="","",PG!C56)</f>
        <v/>
      </c>
      <c r="D56" s="139">
        <f>PG!M56</f>
        <v>0</v>
      </c>
      <c r="E56" s="185"/>
      <c r="F56" s="141">
        <f>IFERROR(E56*K56,E56*PG!G56)</f>
        <v>0</v>
      </c>
      <c r="G56" s="141">
        <f>IFERROR(K56*D56,D56*PG!G56)</f>
        <v>0</v>
      </c>
      <c r="H56" s="142">
        <f t="shared" si="0"/>
        <v>0</v>
      </c>
      <c r="I56" s="143">
        <f t="shared" si="1"/>
        <v>1</v>
      </c>
      <c r="K56" s="239">
        <f>PG!N56</f>
        <v>0</v>
      </c>
    </row>
    <row r="57" spans="2:11" ht="30" customHeight="1" thickBot="1" x14ac:dyDescent="0.3">
      <c r="B57" s="137" t="str">
        <f>IF(PG!B57="","",PG!B57)</f>
        <v/>
      </c>
      <c r="C57" s="138" t="str">
        <f>IF(PG!C57="","",PG!C57)</f>
        <v/>
      </c>
      <c r="D57" s="139">
        <f>PG!M57</f>
        <v>0</v>
      </c>
      <c r="E57" s="185"/>
      <c r="F57" s="141">
        <f>IFERROR(E57*K57,E57*PG!G57)</f>
        <v>0</v>
      </c>
      <c r="G57" s="141">
        <f>IFERROR(K57*D57,D57*PG!G57)</f>
        <v>0</v>
      </c>
      <c r="H57" s="142">
        <f t="shared" si="0"/>
        <v>0</v>
      </c>
      <c r="I57" s="143">
        <f t="shared" si="1"/>
        <v>1</v>
      </c>
      <c r="K57" s="239">
        <f>PG!N57</f>
        <v>0</v>
      </c>
    </row>
    <row r="58" spans="2:11" ht="30" customHeight="1" thickBot="1" x14ac:dyDescent="0.3">
      <c r="B58" s="137" t="str">
        <f>IF(PG!B58="","",PG!B58)</f>
        <v/>
      </c>
      <c r="C58" s="138" t="str">
        <f>IF(PG!C58="","",PG!C58)</f>
        <v/>
      </c>
      <c r="D58" s="139">
        <f>PG!M58</f>
        <v>0</v>
      </c>
      <c r="E58" s="185"/>
      <c r="F58" s="141">
        <f>IFERROR(E58*K58,E58*PG!G58)</f>
        <v>0</v>
      </c>
      <c r="G58" s="141">
        <f>IFERROR(K58*D58,D58*PG!G58)</f>
        <v>0</v>
      </c>
      <c r="H58" s="142">
        <f t="shared" si="0"/>
        <v>0</v>
      </c>
      <c r="I58" s="143">
        <f t="shared" si="1"/>
        <v>1</v>
      </c>
      <c r="K58" s="239">
        <f>PG!N58</f>
        <v>0</v>
      </c>
    </row>
    <row r="59" spans="2:11" ht="30" customHeight="1" thickBot="1" x14ac:dyDescent="0.3">
      <c r="B59" s="137" t="str">
        <f>IF(PG!B59="","",PG!B59)</f>
        <v/>
      </c>
      <c r="C59" s="138" t="str">
        <f>IF(PG!C59="","",PG!C59)</f>
        <v/>
      </c>
      <c r="D59" s="139">
        <f>PG!M59</f>
        <v>0</v>
      </c>
      <c r="E59" s="185"/>
      <c r="F59" s="141">
        <f>IFERROR(E59*K59,E59*PG!G59)</f>
        <v>0</v>
      </c>
      <c r="G59" s="141">
        <f>IFERROR(K59*D59,D59*PG!G59)</f>
        <v>0</v>
      </c>
      <c r="H59" s="142">
        <f t="shared" si="0"/>
        <v>0</v>
      </c>
      <c r="I59" s="143">
        <f t="shared" si="1"/>
        <v>1</v>
      </c>
      <c r="K59" s="239">
        <f>PG!N59</f>
        <v>0</v>
      </c>
    </row>
    <row r="60" spans="2:11" ht="30" customHeight="1" thickBot="1" x14ac:dyDescent="0.3">
      <c r="B60" s="137" t="str">
        <f>IF(PG!B60="","",PG!B60)</f>
        <v/>
      </c>
      <c r="C60" s="138" t="str">
        <f>IF(PG!C60="","",PG!C60)</f>
        <v/>
      </c>
      <c r="D60" s="139">
        <f>PG!M60</f>
        <v>0</v>
      </c>
      <c r="E60" s="185"/>
      <c r="F60" s="141">
        <f>IFERROR(E60*K60,E60*PG!G60)</f>
        <v>0</v>
      </c>
      <c r="G60" s="141">
        <f>IFERROR(K60*D60,D60*PG!G60)</f>
        <v>0</v>
      </c>
      <c r="H60" s="142">
        <f t="shared" si="0"/>
        <v>0</v>
      </c>
      <c r="I60" s="143">
        <f t="shared" si="1"/>
        <v>1</v>
      </c>
      <c r="K60" s="239">
        <f>PG!N60</f>
        <v>0</v>
      </c>
    </row>
    <row r="61" spans="2:11" ht="30" customHeight="1" thickBot="1" x14ac:dyDescent="0.3">
      <c r="B61" s="137" t="str">
        <f>IF(PG!B61="","",PG!B61)</f>
        <v/>
      </c>
      <c r="C61" s="138" t="str">
        <f>IF(PG!C61="","",PG!C61)</f>
        <v/>
      </c>
      <c r="D61" s="139">
        <f>PG!M61</f>
        <v>0</v>
      </c>
      <c r="E61" s="185"/>
      <c r="F61" s="141">
        <f>IFERROR(E61*K61,E61*PG!G61)</f>
        <v>0</v>
      </c>
      <c r="G61" s="141">
        <f>IFERROR(K61*D61,D61*PG!G61)</f>
        <v>0</v>
      </c>
      <c r="H61" s="142">
        <f t="shared" si="0"/>
        <v>0</v>
      </c>
      <c r="I61" s="143">
        <f t="shared" si="1"/>
        <v>1</v>
      </c>
      <c r="K61" s="239">
        <f>PG!N61</f>
        <v>0</v>
      </c>
    </row>
    <row r="62" spans="2:11" ht="30" customHeight="1" thickBot="1" x14ac:dyDescent="0.3">
      <c r="B62" s="137" t="str">
        <f>IF(PG!B62="","",PG!B62)</f>
        <v/>
      </c>
      <c r="C62" s="138" t="str">
        <f>IF(PG!C62="","",PG!C62)</f>
        <v/>
      </c>
      <c r="D62" s="139">
        <f>PG!M62</f>
        <v>0</v>
      </c>
      <c r="E62" s="185"/>
      <c r="F62" s="141">
        <f>IFERROR(E62*K62,E62*PG!G62)</f>
        <v>0</v>
      </c>
      <c r="G62" s="141">
        <f>IFERROR(K62*D62,D62*PG!G62)</f>
        <v>0</v>
      </c>
      <c r="H62" s="142">
        <f t="shared" si="0"/>
        <v>0</v>
      </c>
      <c r="I62" s="143">
        <f t="shared" si="1"/>
        <v>1</v>
      </c>
      <c r="K62" s="239">
        <f>PG!N62</f>
        <v>0</v>
      </c>
    </row>
    <row r="63" spans="2:11" ht="30" customHeight="1" thickBot="1" x14ac:dyDescent="0.3">
      <c r="B63" s="137" t="str">
        <f>IF(PG!B63="","",PG!B63)</f>
        <v/>
      </c>
      <c r="C63" s="138" t="str">
        <f>IF(PG!C63="","",PG!C63)</f>
        <v/>
      </c>
      <c r="D63" s="139">
        <f>PG!M63</f>
        <v>0</v>
      </c>
      <c r="E63" s="185"/>
      <c r="F63" s="141">
        <f>IFERROR(E63*K63,E63*PG!G63)</f>
        <v>0</v>
      </c>
      <c r="G63" s="141">
        <f>IFERROR(K63*D63,D63*PG!G63)</f>
        <v>0</v>
      </c>
      <c r="H63" s="142">
        <f t="shared" si="0"/>
        <v>0</v>
      </c>
      <c r="I63" s="143">
        <f t="shared" si="1"/>
        <v>1</v>
      </c>
      <c r="K63" s="239">
        <f>PG!N63</f>
        <v>0</v>
      </c>
    </row>
    <row r="64" spans="2:11" ht="30" customHeight="1" thickBot="1" x14ac:dyDescent="0.3">
      <c r="B64" s="137" t="str">
        <f>IF(PG!B64="","",PG!B64)</f>
        <v/>
      </c>
      <c r="C64" s="138" t="str">
        <f>IF(PG!C64="","",PG!C64)</f>
        <v/>
      </c>
      <c r="D64" s="139">
        <f>PG!M64</f>
        <v>0</v>
      </c>
      <c r="E64" s="185"/>
      <c r="F64" s="141">
        <f>IFERROR(E64*K64,E64*PG!G64)</f>
        <v>0</v>
      </c>
      <c r="G64" s="141">
        <f>IFERROR(K64*D64,D64*PG!G64)</f>
        <v>0</v>
      </c>
      <c r="H64" s="142">
        <f t="shared" si="0"/>
        <v>0</v>
      </c>
      <c r="I64" s="143">
        <f t="shared" si="1"/>
        <v>1</v>
      </c>
      <c r="K64" s="239">
        <f>PG!N64</f>
        <v>0</v>
      </c>
    </row>
    <row r="65" spans="2:11" ht="30" customHeight="1" thickBot="1" x14ac:dyDescent="0.3">
      <c r="B65" s="137" t="str">
        <f>IF(PG!B65="","",PG!B65)</f>
        <v/>
      </c>
      <c r="C65" s="138" t="str">
        <f>IF(PG!C65="","",PG!C65)</f>
        <v/>
      </c>
      <c r="D65" s="139">
        <f>PG!M65</f>
        <v>0</v>
      </c>
      <c r="E65" s="185"/>
      <c r="F65" s="141">
        <f>IFERROR(E65*K65,E65*PG!G65)</f>
        <v>0</v>
      </c>
      <c r="G65" s="141">
        <f>IFERROR(K65*D65,D65*PG!G65)</f>
        <v>0</v>
      </c>
      <c r="H65" s="142">
        <f t="shared" si="0"/>
        <v>0</v>
      </c>
      <c r="I65" s="143">
        <f t="shared" si="1"/>
        <v>1</v>
      </c>
      <c r="K65" s="239">
        <f>PG!N65</f>
        <v>0</v>
      </c>
    </row>
    <row r="66" spans="2:11" ht="30" customHeight="1" thickBot="1" x14ac:dyDescent="0.3">
      <c r="B66" s="137" t="str">
        <f>IF(PG!B66="","",PG!B66)</f>
        <v/>
      </c>
      <c r="C66" s="138" t="str">
        <f>IF(PG!C66="","",PG!C66)</f>
        <v/>
      </c>
      <c r="D66" s="139">
        <f>PG!M66</f>
        <v>0</v>
      </c>
      <c r="E66" s="185"/>
      <c r="F66" s="141">
        <f>IFERROR(E66*K66,E66*PG!G66)</f>
        <v>0</v>
      </c>
      <c r="G66" s="141">
        <f>IFERROR(K66*D66,D66*PG!G66)</f>
        <v>0</v>
      </c>
      <c r="H66" s="142">
        <f t="shared" si="0"/>
        <v>0</v>
      </c>
      <c r="I66" s="143">
        <f t="shared" si="1"/>
        <v>1</v>
      </c>
      <c r="K66" s="239">
        <f>PG!N66</f>
        <v>0</v>
      </c>
    </row>
    <row r="67" spans="2:11" ht="30" customHeight="1" thickBot="1" x14ac:dyDescent="0.3">
      <c r="B67" s="137" t="str">
        <f>IF(PG!B67="","",PG!B67)</f>
        <v/>
      </c>
      <c r="C67" s="138" t="str">
        <f>IF(PG!C67="","",PG!C67)</f>
        <v/>
      </c>
      <c r="D67" s="139">
        <f>PG!M67</f>
        <v>0</v>
      </c>
      <c r="E67" s="185"/>
      <c r="F67" s="141">
        <f>IFERROR(E67*K67,E67*PG!G67)</f>
        <v>0</v>
      </c>
      <c r="G67" s="141">
        <f>IFERROR(K67*D67,D67*PG!G67)</f>
        <v>0</v>
      </c>
      <c r="H67" s="142">
        <f t="shared" si="0"/>
        <v>0</v>
      </c>
      <c r="I67" s="143">
        <f t="shared" si="1"/>
        <v>1</v>
      </c>
      <c r="K67" s="239">
        <f>PG!N67</f>
        <v>0</v>
      </c>
    </row>
    <row r="68" spans="2:11" ht="30" customHeight="1" thickBot="1" x14ac:dyDescent="0.3">
      <c r="B68" s="137" t="str">
        <f>IF(PG!B68="","",PG!B68)</f>
        <v/>
      </c>
      <c r="C68" s="138" t="str">
        <f>IF(PG!C68="","",PG!C68)</f>
        <v/>
      </c>
      <c r="D68" s="139">
        <f>PG!M68</f>
        <v>0</v>
      </c>
      <c r="E68" s="185"/>
      <c r="F68" s="141">
        <f>IFERROR(E68*K68,E68*PG!G68)</f>
        <v>0</v>
      </c>
      <c r="G68" s="141">
        <f>IFERROR(K68*D68,D68*PG!G68)</f>
        <v>0</v>
      </c>
      <c r="H68" s="142">
        <f t="shared" si="0"/>
        <v>0</v>
      </c>
      <c r="I68" s="143">
        <f t="shared" si="1"/>
        <v>1</v>
      </c>
      <c r="K68" s="239">
        <f>PG!N68</f>
        <v>0</v>
      </c>
    </row>
    <row r="69" spans="2:11" ht="30" customHeight="1" thickBot="1" x14ac:dyDescent="0.3">
      <c r="B69" s="137" t="str">
        <f>IF(PG!B69="","",PG!B69)</f>
        <v/>
      </c>
      <c r="C69" s="138" t="str">
        <f>IF(PG!C69="","",PG!C69)</f>
        <v/>
      </c>
      <c r="D69" s="139">
        <f>PG!M69</f>
        <v>0</v>
      </c>
      <c r="E69" s="185"/>
      <c r="F69" s="141">
        <f>IFERROR(E69*K69,E69*PG!G69)</f>
        <v>0</v>
      </c>
      <c r="G69" s="141">
        <f>IFERROR(K69*D69,D69*PG!G69)</f>
        <v>0</v>
      </c>
      <c r="H69" s="142">
        <f t="shared" si="0"/>
        <v>0</v>
      </c>
      <c r="I69" s="143">
        <f t="shared" si="1"/>
        <v>1</v>
      </c>
      <c r="K69" s="239">
        <f>PG!N69</f>
        <v>0</v>
      </c>
    </row>
    <row r="70" spans="2:11" ht="30" customHeight="1" thickBot="1" x14ac:dyDescent="0.3">
      <c r="B70" s="137" t="str">
        <f>IF(PG!B70="","",PG!B70)</f>
        <v/>
      </c>
      <c r="C70" s="138" t="str">
        <f>IF(PG!C70="","",PG!C70)</f>
        <v/>
      </c>
      <c r="D70" s="139">
        <f>PG!M70</f>
        <v>0</v>
      </c>
      <c r="E70" s="185"/>
      <c r="F70" s="141">
        <f>IFERROR(E70*K70,E70*PG!G70)</f>
        <v>0</v>
      </c>
      <c r="G70" s="141">
        <f>IFERROR(K70*D70,D70*PG!G70)</f>
        <v>0</v>
      </c>
      <c r="H70" s="142">
        <f t="shared" si="0"/>
        <v>0</v>
      </c>
      <c r="I70" s="143">
        <f t="shared" si="1"/>
        <v>1</v>
      </c>
      <c r="K70" s="239">
        <f>PG!N70</f>
        <v>0</v>
      </c>
    </row>
    <row r="71" spans="2:11" ht="30" customHeight="1" thickBot="1" x14ac:dyDescent="0.3">
      <c r="B71" s="137" t="str">
        <f>IF(PG!B71="","",PG!B71)</f>
        <v/>
      </c>
      <c r="C71" s="138" t="str">
        <f>IF(PG!C71="","",PG!C71)</f>
        <v/>
      </c>
      <c r="D71" s="139">
        <f>PG!M71</f>
        <v>0</v>
      </c>
      <c r="E71" s="185"/>
      <c r="F71" s="141">
        <f>IFERROR(E71*K71,E71*PG!G71)</f>
        <v>0</v>
      </c>
      <c r="G71" s="141">
        <f>IFERROR(K71*D71,D71*PG!G71)</f>
        <v>0</v>
      </c>
      <c r="H71" s="142">
        <f t="shared" si="0"/>
        <v>0</v>
      </c>
      <c r="I71" s="143">
        <f t="shared" si="1"/>
        <v>1</v>
      </c>
      <c r="K71" s="239">
        <f>PG!N71</f>
        <v>0</v>
      </c>
    </row>
    <row r="72" spans="2:11" ht="30" customHeight="1" thickBot="1" x14ac:dyDescent="0.3">
      <c r="B72" s="137" t="str">
        <f>IF(PG!B72="","",PG!B72)</f>
        <v/>
      </c>
      <c r="C72" s="138" t="str">
        <f>IF(PG!C72="","",PG!C72)</f>
        <v/>
      </c>
      <c r="D72" s="139">
        <f>PG!M72</f>
        <v>0</v>
      </c>
      <c r="E72" s="185"/>
      <c r="F72" s="141">
        <f>IFERROR(E72*K72,E72*PG!G72)</f>
        <v>0</v>
      </c>
      <c r="G72" s="141">
        <f>IFERROR(K72*D72,D72*PG!G72)</f>
        <v>0</v>
      </c>
      <c r="H72" s="142">
        <f t="shared" si="0"/>
        <v>0</v>
      </c>
      <c r="I72" s="143">
        <f t="shared" si="1"/>
        <v>1</v>
      </c>
      <c r="K72" s="239">
        <f>PG!N72</f>
        <v>0</v>
      </c>
    </row>
    <row r="73" spans="2:11" ht="30" customHeight="1" thickBot="1" x14ac:dyDescent="0.3">
      <c r="B73" s="137" t="str">
        <f>IF(PG!B73="","",PG!B73)</f>
        <v/>
      </c>
      <c r="C73" s="138" t="str">
        <f>IF(PG!C73="","",PG!C73)</f>
        <v/>
      </c>
      <c r="D73" s="139">
        <f>PG!M73</f>
        <v>0</v>
      </c>
      <c r="E73" s="185"/>
      <c r="F73" s="141">
        <f>IFERROR(E73*K73,E73*PG!G73)</f>
        <v>0</v>
      </c>
      <c r="G73" s="141">
        <f>IFERROR(K73*D73,D73*PG!G73)</f>
        <v>0</v>
      </c>
      <c r="H73" s="142">
        <f t="shared" ref="H73:H136" si="2">IFERROR(IF(F73-G73&lt;0,(F73-G73)*(-1),F73-G73),"")</f>
        <v>0</v>
      </c>
      <c r="I73" s="143">
        <f t="shared" si="1"/>
        <v>1</v>
      </c>
      <c r="K73" s="239">
        <f>PG!N73</f>
        <v>0</v>
      </c>
    </row>
    <row r="74" spans="2:11" ht="30" customHeight="1" thickBot="1" x14ac:dyDescent="0.3">
      <c r="B74" s="137" t="str">
        <f>IF(PG!B74="","",PG!B74)</f>
        <v/>
      </c>
      <c r="C74" s="138" t="str">
        <f>IF(PG!C74="","",PG!C74)</f>
        <v/>
      </c>
      <c r="D74" s="139">
        <f>PG!M74</f>
        <v>0</v>
      </c>
      <c r="E74" s="185"/>
      <c r="F74" s="141">
        <f>IFERROR(E74*K74,E74*PG!G74)</f>
        <v>0</v>
      </c>
      <c r="G74" s="141">
        <f>IFERROR(K74*D74,D74*PG!G74)</f>
        <v>0</v>
      </c>
      <c r="H74" s="142">
        <f t="shared" si="2"/>
        <v>0</v>
      </c>
      <c r="I74" s="143">
        <f t="shared" ref="I74:I137" si="3">IFERROR(IF(F74&gt;G74,G74/F74,IF(F74=G74,1,F74/G74)),"")</f>
        <v>1</v>
      </c>
      <c r="K74" s="239">
        <f>PG!N74</f>
        <v>0</v>
      </c>
    </row>
    <row r="75" spans="2:11" ht="30" customHeight="1" thickBot="1" x14ac:dyDescent="0.3">
      <c r="B75" s="137" t="str">
        <f>IF(PG!B75="","",PG!B75)</f>
        <v/>
      </c>
      <c r="C75" s="138" t="str">
        <f>IF(PG!C75="","",PG!C75)</f>
        <v/>
      </c>
      <c r="D75" s="139">
        <f>PG!M75</f>
        <v>0</v>
      </c>
      <c r="E75" s="185"/>
      <c r="F75" s="141">
        <f>IFERROR(E75*K75,E75*PG!G75)</f>
        <v>0</v>
      </c>
      <c r="G75" s="141">
        <f>IFERROR(K75*D75,D75*PG!G75)</f>
        <v>0</v>
      </c>
      <c r="H75" s="142">
        <f t="shared" si="2"/>
        <v>0</v>
      </c>
      <c r="I75" s="143">
        <f t="shared" si="3"/>
        <v>1</v>
      </c>
      <c r="K75" s="239">
        <f>PG!N75</f>
        <v>0</v>
      </c>
    </row>
    <row r="76" spans="2:11" ht="30" customHeight="1" thickBot="1" x14ac:dyDescent="0.3">
      <c r="B76" s="137" t="str">
        <f>IF(PG!B76="","",PG!B76)</f>
        <v/>
      </c>
      <c r="C76" s="138" t="str">
        <f>IF(PG!C76="","",PG!C76)</f>
        <v/>
      </c>
      <c r="D76" s="139">
        <f>PG!M76</f>
        <v>0</v>
      </c>
      <c r="E76" s="185"/>
      <c r="F76" s="141">
        <f>IFERROR(E76*K76,E76*PG!G76)</f>
        <v>0</v>
      </c>
      <c r="G76" s="141">
        <f>IFERROR(K76*D76,D76*PG!G76)</f>
        <v>0</v>
      </c>
      <c r="H76" s="142">
        <f t="shared" si="2"/>
        <v>0</v>
      </c>
      <c r="I76" s="143">
        <f t="shared" si="3"/>
        <v>1</v>
      </c>
      <c r="K76" s="239">
        <f>PG!N76</f>
        <v>0</v>
      </c>
    </row>
    <row r="77" spans="2:11" ht="30" customHeight="1" thickBot="1" x14ac:dyDescent="0.3">
      <c r="B77" s="137" t="str">
        <f>IF(PG!B77="","",PG!B77)</f>
        <v/>
      </c>
      <c r="C77" s="138" t="str">
        <f>IF(PG!C77="","",PG!C77)</f>
        <v/>
      </c>
      <c r="D77" s="139">
        <f>PG!M77</f>
        <v>0</v>
      </c>
      <c r="E77" s="185"/>
      <c r="F77" s="141">
        <f>IFERROR(E77*K77,E77*PG!G77)</f>
        <v>0</v>
      </c>
      <c r="G77" s="141">
        <f>IFERROR(K77*D77,D77*PG!G77)</f>
        <v>0</v>
      </c>
      <c r="H77" s="142">
        <f t="shared" si="2"/>
        <v>0</v>
      </c>
      <c r="I77" s="143">
        <f t="shared" si="3"/>
        <v>1</v>
      </c>
      <c r="K77" s="239">
        <f>PG!N77</f>
        <v>0</v>
      </c>
    </row>
    <row r="78" spans="2:11" ht="30" customHeight="1" thickBot="1" x14ac:dyDescent="0.3">
      <c r="B78" s="137" t="str">
        <f>IF(PG!B78="","",PG!B78)</f>
        <v/>
      </c>
      <c r="C78" s="138" t="str">
        <f>IF(PG!C78="","",PG!C78)</f>
        <v/>
      </c>
      <c r="D78" s="139">
        <f>PG!M78</f>
        <v>0</v>
      </c>
      <c r="E78" s="185"/>
      <c r="F78" s="141">
        <f>IFERROR(E78*K78,E78*PG!G78)</f>
        <v>0</v>
      </c>
      <c r="G78" s="141">
        <f>IFERROR(K78*D78,D78*PG!G78)</f>
        <v>0</v>
      </c>
      <c r="H78" s="142">
        <f t="shared" si="2"/>
        <v>0</v>
      </c>
      <c r="I78" s="143">
        <f t="shared" si="3"/>
        <v>1</v>
      </c>
      <c r="K78" s="239">
        <f>PG!N78</f>
        <v>0</v>
      </c>
    </row>
    <row r="79" spans="2:11" ht="30" customHeight="1" thickBot="1" x14ac:dyDescent="0.3">
      <c r="B79" s="137" t="str">
        <f>IF(PG!B79="","",PG!B79)</f>
        <v/>
      </c>
      <c r="C79" s="138" t="str">
        <f>IF(PG!C79="","",PG!C79)</f>
        <v/>
      </c>
      <c r="D79" s="139">
        <f>PG!M79</f>
        <v>0</v>
      </c>
      <c r="E79" s="185"/>
      <c r="F79" s="141">
        <f>IFERROR(E79*K79,E79*PG!G79)</f>
        <v>0</v>
      </c>
      <c r="G79" s="141">
        <f>IFERROR(K79*D79,D79*PG!G79)</f>
        <v>0</v>
      </c>
      <c r="H79" s="142">
        <f t="shared" si="2"/>
        <v>0</v>
      </c>
      <c r="I79" s="143">
        <f t="shared" si="3"/>
        <v>1</v>
      </c>
      <c r="K79" s="239">
        <f>PG!N79</f>
        <v>0</v>
      </c>
    </row>
    <row r="80" spans="2:11" ht="30" customHeight="1" thickBot="1" x14ac:dyDescent="0.3">
      <c r="B80" s="137" t="str">
        <f>IF(PG!B80="","",PG!B80)</f>
        <v/>
      </c>
      <c r="C80" s="138" t="str">
        <f>IF(PG!C80="","",PG!C80)</f>
        <v/>
      </c>
      <c r="D80" s="139">
        <f>PG!M80</f>
        <v>0</v>
      </c>
      <c r="E80" s="185"/>
      <c r="F80" s="141">
        <f>IFERROR(E80*K80,E80*PG!G80)</f>
        <v>0</v>
      </c>
      <c r="G80" s="141">
        <f>IFERROR(K80*D80,D80*PG!G80)</f>
        <v>0</v>
      </c>
      <c r="H80" s="142">
        <f t="shared" si="2"/>
        <v>0</v>
      </c>
      <c r="I80" s="143">
        <f t="shared" si="3"/>
        <v>1</v>
      </c>
      <c r="K80" s="239">
        <f>PG!N80</f>
        <v>0</v>
      </c>
    </row>
    <row r="81" spans="2:11" ht="30" customHeight="1" thickBot="1" x14ac:dyDescent="0.3">
      <c r="B81" s="137" t="str">
        <f>IF(PG!B81="","",PG!B81)</f>
        <v/>
      </c>
      <c r="C81" s="138" t="str">
        <f>IF(PG!C81="","",PG!C81)</f>
        <v/>
      </c>
      <c r="D81" s="139">
        <f>PG!M81</f>
        <v>0</v>
      </c>
      <c r="E81" s="185"/>
      <c r="F81" s="141">
        <f>IFERROR(E81*K81,E81*PG!G81)</f>
        <v>0</v>
      </c>
      <c r="G81" s="141">
        <f>IFERROR(K81*D81,D81*PG!G81)</f>
        <v>0</v>
      </c>
      <c r="H81" s="142">
        <f t="shared" si="2"/>
        <v>0</v>
      </c>
      <c r="I81" s="143">
        <f t="shared" si="3"/>
        <v>1</v>
      </c>
      <c r="K81" s="239">
        <f>PG!N81</f>
        <v>0</v>
      </c>
    </row>
    <row r="82" spans="2:11" ht="30" customHeight="1" thickBot="1" x14ac:dyDescent="0.3">
      <c r="B82" s="137" t="str">
        <f>IF(PG!B82="","",PG!B82)</f>
        <v/>
      </c>
      <c r="C82" s="138" t="str">
        <f>IF(PG!C82="","",PG!C82)</f>
        <v/>
      </c>
      <c r="D82" s="139">
        <f>PG!M82</f>
        <v>0</v>
      </c>
      <c r="E82" s="185"/>
      <c r="F82" s="141">
        <f>IFERROR(E82*K82,E82*PG!G82)</f>
        <v>0</v>
      </c>
      <c r="G82" s="141">
        <f>IFERROR(K82*D82,D82*PG!G82)</f>
        <v>0</v>
      </c>
      <c r="H82" s="142">
        <f t="shared" si="2"/>
        <v>0</v>
      </c>
      <c r="I82" s="143">
        <f t="shared" si="3"/>
        <v>1</v>
      </c>
      <c r="K82" s="239">
        <f>PG!N82</f>
        <v>0</v>
      </c>
    </row>
    <row r="83" spans="2:11" ht="30" customHeight="1" thickBot="1" x14ac:dyDescent="0.3">
      <c r="B83" s="137" t="str">
        <f>IF(PG!B83="","",PG!B83)</f>
        <v/>
      </c>
      <c r="C83" s="138" t="str">
        <f>IF(PG!C83="","",PG!C83)</f>
        <v/>
      </c>
      <c r="D83" s="139">
        <f>PG!M83</f>
        <v>0</v>
      </c>
      <c r="E83" s="185"/>
      <c r="F83" s="141">
        <f>IFERROR(E83*K83,E83*PG!G83)</f>
        <v>0</v>
      </c>
      <c r="G83" s="141">
        <f>IFERROR(K83*D83,D83*PG!G83)</f>
        <v>0</v>
      </c>
      <c r="H83" s="142">
        <f t="shared" si="2"/>
        <v>0</v>
      </c>
      <c r="I83" s="143">
        <f t="shared" si="3"/>
        <v>1</v>
      </c>
      <c r="K83" s="239">
        <f>PG!N83</f>
        <v>0</v>
      </c>
    </row>
    <row r="84" spans="2:11" ht="30" customHeight="1" thickBot="1" x14ac:dyDescent="0.3">
      <c r="B84" s="137" t="str">
        <f>IF(PG!B84="","",PG!B84)</f>
        <v/>
      </c>
      <c r="C84" s="138" t="str">
        <f>IF(PG!C84="","",PG!C84)</f>
        <v/>
      </c>
      <c r="D84" s="139">
        <f>PG!M84</f>
        <v>0</v>
      </c>
      <c r="E84" s="185"/>
      <c r="F84" s="141">
        <f>IFERROR(E84*K84,E84*PG!G84)</f>
        <v>0</v>
      </c>
      <c r="G84" s="141">
        <f>IFERROR(K84*D84,D84*PG!G84)</f>
        <v>0</v>
      </c>
      <c r="H84" s="142">
        <f t="shared" si="2"/>
        <v>0</v>
      </c>
      <c r="I84" s="143">
        <f t="shared" si="3"/>
        <v>1</v>
      </c>
      <c r="K84" s="239">
        <f>PG!N84</f>
        <v>0</v>
      </c>
    </row>
    <row r="85" spans="2:11" ht="30" customHeight="1" thickBot="1" x14ac:dyDescent="0.3">
      <c r="B85" s="137" t="str">
        <f>IF(PG!B85="","",PG!B85)</f>
        <v/>
      </c>
      <c r="C85" s="138" t="str">
        <f>IF(PG!C85="","",PG!C85)</f>
        <v/>
      </c>
      <c r="D85" s="139">
        <f>PG!M85</f>
        <v>0</v>
      </c>
      <c r="E85" s="185"/>
      <c r="F85" s="141">
        <f>IFERROR(E85*K85,E85*PG!G85)</f>
        <v>0</v>
      </c>
      <c r="G85" s="141">
        <f>IFERROR(K85*D85,D85*PG!G85)</f>
        <v>0</v>
      </c>
      <c r="H85" s="142">
        <f t="shared" si="2"/>
        <v>0</v>
      </c>
      <c r="I85" s="143">
        <f t="shared" si="3"/>
        <v>1</v>
      </c>
      <c r="K85" s="239">
        <f>PG!N85</f>
        <v>0</v>
      </c>
    </row>
    <row r="86" spans="2:11" ht="30" customHeight="1" thickBot="1" x14ac:dyDescent="0.3">
      <c r="B86" s="137" t="str">
        <f>IF(PG!B86="","",PG!B86)</f>
        <v/>
      </c>
      <c r="C86" s="138" t="str">
        <f>IF(PG!C86="","",PG!C86)</f>
        <v/>
      </c>
      <c r="D86" s="139">
        <f>PG!M86</f>
        <v>0</v>
      </c>
      <c r="E86" s="185"/>
      <c r="F86" s="141">
        <f>IFERROR(E86*K86,E86*PG!G86)</f>
        <v>0</v>
      </c>
      <c r="G86" s="141">
        <f>IFERROR(K86*D86,D86*PG!G86)</f>
        <v>0</v>
      </c>
      <c r="H86" s="142">
        <f t="shared" si="2"/>
        <v>0</v>
      </c>
      <c r="I86" s="143">
        <f t="shared" si="3"/>
        <v>1</v>
      </c>
      <c r="K86" s="239">
        <f>PG!N86</f>
        <v>0</v>
      </c>
    </row>
    <row r="87" spans="2:11" ht="30" customHeight="1" thickBot="1" x14ac:dyDescent="0.3">
      <c r="B87" s="137" t="str">
        <f>IF(PG!B87="","",PG!B87)</f>
        <v/>
      </c>
      <c r="C87" s="138" t="str">
        <f>IF(PG!C87="","",PG!C87)</f>
        <v/>
      </c>
      <c r="D87" s="139">
        <f>PG!M87</f>
        <v>0</v>
      </c>
      <c r="E87" s="185"/>
      <c r="F87" s="141">
        <f>IFERROR(E87*K87,E87*PG!G87)</f>
        <v>0</v>
      </c>
      <c r="G87" s="141">
        <f>IFERROR(K87*D87,D87*PG!G87)</f>
        <v>0</v>
      </c>
      <c r="H87" s="142">
        <f t="shared" si="2"/>
        <v>0</v>
      </c>
      <c r="I87" s="143">
        <f t="shared" si="3"/>
        <v>1</v>
      </c>
      <c r="K87" s="239">
        <f>PG!N87</f>
        <v>0</v>
      </c>
    </row>
    <row r="88" spans="2:11" ht="30" customHeight="1" thickBot="1" x14ac:dyDescent="0.3">
      <c r="B88" s="137" t="str">
        <f>IF(PG!B88="","",PG!B88)</f>
        <v/>
      </c>
      <c r="C88" s="138" t="str">
        <f>IF(PG!C88="","",PG!C88)</f>
        <v/>
      </c>
      <c r="D88" s="139">
        <f>PG!M88</f>
        <v>0</v>
      </c>
      <c r="E88" s="185"/>
      <c r="F88" s="141">
        <f>IFERROR(E88*K88,E88*PG!G88)</f>
        <v>0</v>
      </c>
      <c r="G88" s="141">
        <f>IFERROR(K88*D88,D88*PG!G88)</f>
        <v>0</v>
      </c>
      <c r="H88" s="142">
        <f t="shared" si="2"/>
        <v>0</v>
      </c>
      <c r="I88" s="143">
        <f t="shared" si="3"/>
        <v>1</v>
      </c>
      <c r="K88" s="239">
        <f>PG!N88</f>
        <v>0</v>
      </c>
    </row>
    <row r="89" spans="2:11" ht="30" customHeight="1" thickBot="1" x14ac:dyDescent="0.3">
      <c r="B89" s="137" t="str">
        <f>IF(PG!B89="","",PG!B89)</f>
        <v/>
      </c>
      <c r="C89" s="138" t="str">
        <f>IF(PG!C89="","",PG!C89)</f>
        <v/>
      </c>
      <c r="D89" s="139">
        <f>PG!M89</f>
        <v>0</v>
      </c>
      <c r="E89" s="185"/>
      <c r="F89" s="141">
        <f>IFERROR(E89*K89,E89*PG!G89)</f>
        <v>0</v>
      </c>
      <c r="G89" s="141">
        <f>IFERROR(K89*D89,D89*PG!G89)</f>
        <v>0</v>
      </c>
      <c r="H89" s="142">
        <f t="shared" si="2"/>
        <v>0</v>
      </c>
      <c r="I89" s="143">
        <f t="shared" si="3"/>
        <v>1</v>
      </c>
      <c r="K89" s="239">
        <f>PG!N89</f>
        <v>0</v>
      </c>
    </row>
    <row r="90" spans="2:11" ht="30" customHeight="1" thickBot="1" x14ac:dyDescent="0.3">
      <c r="B90" s="137" t="str">
        <f>IF(PG!B90="","",PG!B90)</f>
        <v/>
      </c>
      <c r="C90" s="138" t="str">
        <f>IF(PG!C90="","",PG!C90)</f>
        <v/>
      </c>
      <c r="D90" s="139">
        <f>PG!M90</f>
        <v>0</v>
      </c>
      <c r="E90" s="185"/>
      <c r="F90" s="141">
        <f>IFERROR(E90*K90,E90*PG!G90)</f>
        <v>0</v>
      </c>
      <c r="G90" s="141">
        <f>IFERROR(K90*D90,D90*PG!G90)</f>
        <v>0</v>
      </c>
      <c r="H90" s="142">
        <f t="shared" si="2"/>
        <v>0</v>
      </c>
      <c r="I90" s="143">
        <f t="shared" si="3"/>
        <v>1</v>
      </c>
      <c r="K90" s="239">
        <f>PG!N90</f>
        <v>0</v>
      </c>
    </row>
    <row r="91" spans="2:11" ht="30" customHeight="1" thickBot="1" x14ac:dyDescent="0.3">
      <c r="B91" s="137" t="str">
        <f>IF(PG!B91="","",PG!B91)</f>
        <v/>
      </c>
      <c r="C91" s="138" t="str">
        <f>IF(PG!C91="","",PG!C91)</f>
        <v/>
      </c>
      <c r="D91" s="139">
        <f>PG!M91</f>
        <v>0</v>
      </c>
      <c r="E91" s="185"/>
      <c r="F91" s="141">
        <f>IFERROR(E91*K91,E91*PG!G91)</f>
        <v>0</v>
      </c>
      <c r="G91" s="141">
        <f>IFERROR(K91*D91,D91*PG!G91)</f>
        <v>0</v>
      </c>
      <c r="H91" s="142">
        <f t="shared" si="2"/>
        <v>0</v>
      </c>
      <c r="I91" s="143">
        <f t="shared" si="3"/>
        <v>1</v>
      </c>
      <c r="K91" s="239">
        <f>PG!N91</f>
        <v>0</v>
      </c>
    </row>
    <row r="92" spans="2:11" ht="30" customHeight="1" thickBot="1" x14ac:dyDescent="0.3">
      <c r="B92" s="137" t="str">
        <f>IF(PG!B92="","",PG!B92)</f>
        <v/>
      </c>
      <c r="C92" s="138" t="str">
        <f>IF(PG!C92="","",PG!C92)</f>
        <v/>
      </c>
      <c r="D92" s="139">
        <f>PG!M92</f>
        <v>0</v>
      </c>
      <c r="E92" s="185"/>
      <c r="F92" s="141">
        <f>IFERROR(E92*K92,E92*PG!G92)</f>
        <v>0</v>
      </c>
      <c r="G92" s="141">
        <f>IFERROR(K92*D92,D92*PG!G92)</f>
        <v>0</v>
      </c>
      <c r="H92" s="142">
        <f t="shared" si="2"/>
        <v>0</v>
      </c>
      <c r="I92" s="143">
        <f t="shared" si="3"/>
        <v>1</v>
      </c>
      <c r="K92" s="239">
        <f>PG!N92</f>
        <v>0</v>
      </c>
    </row>
    <row r="93" spans="2:11" ht="30" customHeight="1" thickBot="1" x14ac:dyDescent="0.3">
      <c r="B93" s="137" t="str">
        <f>IF(PG!B93="","",PG!B93)</f>
        <v/>
      </c>
      <c r="C93" s="138" t="str">
        <f>IF(PG!C93="","",PG!C93)</f>
        <v/>
      </c>
      <c r="D93" s="139">
        <f>PG!M93</f>
        <v>0</v>
      </c>
      <c r="E93" s="185"/>
      <c r="F93" s="141">
        <f>IFERROR(E93*K93,E93*PG!G93)</f>
        <v>0</v>
      </c>
      <c r="G93" s="141">
        <f>IFERROR(K93*D93,D93*PG!G93)</f>
        <v>0</v>
      </c>
      <c r="H93" s="142">
        <f t="shared" si="2"/>
        <v>0</v>
      </c>
      <c r="I93" s="143">
        <f t="shared" si="3"/>
        <v>1</v>
      </c>
      <c r="K93" s="239">
        <f>PG!N93</f>
        <v>0</v>
      </c>
    </row>
    <row r="94" spans="2:11" ht="30" customHeight="1" thickBot="1" x14ac:dyDescent="0.3">
      <c r="B94" s="137" t="str">
        <f>IF(PG!B94="","",PG!B94)</f>
        <v/>
      </c>
      <c r="C94" s="138" t="str">
        <f>IF(PG!C94="","",PG!C94)</f>
        <v/>
      </c>
      <c r="D94" s="139">
        <f>PG!M94</f>
        <v>0</v>
      </c>
      <c r="E94" s="185"/>
      <c r="F94" s="141">
        <f>IFERROR(E94*K94,E94*PG!G94)</f>
        <v>0</v>
      </c>
      <c r="G94" s="141">
        <f>IFERROR(K94*D94,D94*PG!G94)</f>
        <v>0</v>
      </c>
      <c r="H94" s="142">
        <f t="shared" si="2"/>
        <v>0</v>
      </c>
      <c r="I94" s="143">
        <f t="shared" si="3"/>
        <v>1</v>
      </c>
      <c r="K94" s="239">
        <f>PG!N94</f>
        <v>0</v>
      </c>
    </row>
    <row r="95" spans="2:11" ht="30" customHeight="1" thickBot="1" x14ac:dyDescent="0.3">
      <c r="B95" s="137" t="str">
        <f>IF(PG!B95="","",PG!B95)</f>
        <v/>
      </c>
      <c r="C95" s="138" t="str">
        <f>IF(PG!C95="","",PG!C95)</f>
        <v/>
      </c>
      <c r="D95" s="139">
        <f>PG!M95</f>
        <v>0</v>
      </c>
      <c r="E95" s="185"/>
      <c r="F95" s="141">
        <f>IFERROR(E95*K95,E95*PG!G95)</f>
        <v>0</v>
      </c>
      <c r="G95" s="141">
        <f>IFERROR(K95*D95,D95*PG!G95)</f>
        <v>0</v>
      </c>
      <c r="H95" s="142">
        <f t="shared" si="2"/>
        <v>0</v>
      </c>
      <c r="I95" s="143">
        <f t="shared" si="3"/>
        <v>1</v>
      </c>
      <c r="K95" s="239">
        <f>PG!N95</f>
        <v>0</v>
      </c>
    </row>
    <row r="96" spans="2:11" ht="30" customHeight="1" thickBot="1" x14ac:dyDescent="0.3">
      <c r="B96" s="137" t="str">
        <f>IF(PG!B96="","",PG!B96)</f>
        <v/>
      </c>
      <c r="C96" s="138" t="str">
        <f>IF(PG!C96="","",PG!C96)</f>
        <v/>
      </c>
      <c r="D96" s="139">
        <f>PG!M96</f>
        <v>0</v>
      </c>
      <c r="E96" s="185"/>
      <c r="F96" s="141">
        <f>IFERROR(E96*K96,E96*PG!G96)</f>
        <v>0</v>
      </c>
      <c r="G96" s="141">
        <f>IFERROR(K96*D96,D96*PG!G96)</f>
        <v>0</v>
      </c>
      <c r="H96" s="142">
        <f t="shared" si="2"/>
        <v>0</v>
      </c>
      <c r="I96" s="143">
        <f t="shared" si="3"/>
        <v>1</v>
      </c>
      <c r="K96" s="239">
        <f>PG!N96</f>
        <v>0</v>
      </c>
    </row>
    <row r="97" spans="2:11" ht="30" customHeight="1" thickBot="1" x14ac:dyDescent="0.3">
      <c r="B97" s="137" t="str">
        <f>IF(PG!B97="","",PG!B97)</f>
        <v/>
      </c>
      <c r="C97" s="138" t="str">
        <f>IF(PG!C97="","",PG!C97)</f>
        <v/>
      </c>
      <c r="D97" s="139">
        <f>PG!M97</f>
        <v>0</v>
      </c>
      <c r="E97" s="185"/>
      <c r="F97" s="141">
        <f>IFERROR(E97*K97,E97*PG!G97)</f>
        <v>0</v>
      </c>
      <c r="G97" s="141">
        <f>IFERROR(K97*D97,D97*PG!G97)</f>
        <v>0</v>
      </c>
      <c r="H97" s="142">
        <f t="shared" si="2"/>
        <v>0</v>
      </c>
      <c r="I97" s="143">
        <f t="shared" si="3"/>
        <v>1</v>
      </c>
      <c r="K97" s="239">
        <f>PG!N97</f>
        <v>0</v>
      </c>
    </row>
    <row r="98" spans="2:11" ht="30" customHeight="1" thickBot="1" x14ac:dyDescent="0.3">
      <c r="B98" s="137" t="str">
        <f>IF(PG!B98="","",PG!B98)</f>
        <v/>
      </c>
      <c r="C98" s="138" t="str">
        <f>IF(PG!C98="","",PG!C98)</f>
        <v/>
      </c>
      <c r="D98" s="139">
        <f>PG!M98</f>
        <v>0</v>
      </c>
      <c r="E98" s="185"/>
      <c r="F98" s="141">
        <f>IFERROR(E98*K98,E98*PG!G98)</f>
        <v>0</v>
      </c>
      <c r="G98" s="141">
        <f>IFERROR(K98*D98,D98*PG!G98)</f>
        <v>0</v>
      </c>
      <c r="H98" s="142">
        <f t="shared" si="2"/>
        <v>0</v>
      </c>
      <c r="I98" s="143">
        <f t="shared" si="3"/>
        <v>1</v>
      </c>
      <c r="K98" s="239">
        <f>PG!N98</f>
        <v>0</v>
      </c>
    </row>
    <row r="99" spans="2:11" ht="30" customHeight="1" thickBot="1" x14ac:dyDescent="0.3">
      <c r="B99" s="137" t="str">
        <f>IF(PG!B99="","",PG!B99)</f>
        <v/>
      </c>
      <c r="C99" s="138" t="str">
        <f>IF(PG!C99="","",PG!C99)</f>
        <v/>
      </c>
      <c r="D99" s="139">
        <f>PG!M99</f>
        <v>0</v>
      </c>
      <c r="E99" s="185"/>
      <c r="F99" s="141">
        <f>IFERROR(E99*K99,E99*PG!G99)</f>
        <v>0</v>
      </c>
      <c r="G99" s="141">
        <f>IFERROR(K99*D99,D99*PG!G99)</f>
        <v>0</v>
      </c>
      <c r="H99" s="142">
        <f t="shared" si="2"/>
        <v>0</v>
      </c>
      <c r="I99" s="143">
        <f t="shared" si="3"/>
        <v>1</v>
      </c>
      <c r="K99" s="239">
        <f>PG!N99</f>
        <v>0</v>
      </c>
    </row>
    <row r="100" spans="2:11" ht="30" customHeight="1" thickBot="1" x14ac:dyDescent="0.3">
      <c r="B100" s="137" t="str">
        <f>IF(PG!B100="","",PG!B100)</f>
        <v/>
      </c>
      <c r="C100" s="138" t="str">
        <f>IF(PG!C100="","",PG!C100)</f>
        <v/>
      </c>
      <c r="D100" s="139">
        <f>PG!M100</f>
        <v>0</v>
      </c>
      <c r="E100" s="185"/>
      <c r="F100" s="141">
        <f>IFERROR(E100*K100,E100*PG!G100)</f>
        <v>0</v>
      </c>
      <c r="G100" s="141">
        <f>IFERROR(K100*D100,D100*PG!G100)</f>
        <v>0</v>
      </c>
      <c r="H100" s="142">
        <f t="shared" si="2"/>
        <v>0</v>
      </c>
      <c r="I100" s="143">
        <f t="shared" si="3"/>
        <v>1</v>
      </c>
      <c r="K100" s="239">
        <f>PG!N100</f>
        <v>0</v>
      </c>
    </row>
    <row r="101" spans="2:11" ht="30" customHeight="1" thickBot="1" x14ac:dyDescent="0.3">
      <c r="B101" s="137" t="str">
        <f>IF(PG!B101="","",PG!B101)</f>
        <v/>
      </c>
      <c r="C101" s="138" t="str">
        <f>IF(PG!C101="","",PG!C101)</f>
        <v/>
      </c>
      <c r="D101" s="139">
        <f>PG!M101</f>
        <v>0</v>
      </c>
      <c r="E101" s="185"/>
      <c r="F101" s="141">
        <f>IFERROR(E101*K101,E101*PG!G101)</f>
        <v>0</v>
      </c>
      <c r="G101" s="141">
        <f>IFERROR(K101*D101,D101*PG!G101)</f>
        <v>0</v>
      </c>
      <c r="H101" s="142">
        <f t="shared" si="2"/>
        <v>0</v>
      </c>
      <c r="I101" s="143">
        <f t="shared" si="3"/>
        <v>1</v>
      </c>
      <c r="K101" s="239">
        <f>PG!N101</f>
        <v>0</v>
      </c>
    </row>
    <row r="102" spans="2:11" ht="30" customHeight="1" thickBot="1" x14ac:dyDescent="0.3">
      <c r="B102" s="137" t="str">
        <f>IF(PG!B102="","",PG!B102)</f>
        <v/>
      </c>
      <c r="C102" s="138" t="str">
        <f>IF(PG!C102="","",PG!C102)</f>
        <v/>
      </c>
      <c r="D102" s="139">
        <f>PG!M102</f>
        <v>0</v>
      </c>
      <c r="E102" s="185"/>
      <c r="F102" s="141">
        <f>IFERROR(E102*K102,E102*PG!G102)</f>
        <v>0</v>
      </c>
      <c r="G102" s="141">
        <f>IFERROR(K102*D102,D102*PG!G102)</f>
        <v>0</v>
      </c>
      <c r="H102" s="142">
        <f t="shared" si="2"/>
        <v>0</v>
      </c>
      <c r="I102" s="143">
        <f t="shared" si="3"/>
        <v>1</v>
      </c>
      <c r="K102" s="239">
        <f>PG!N102</f>
        <v>0</v>
      </c>
    </row>
    <row r="103" spans="2:11" ht="30" customHeight="1" thickBot="1" x14ac:dyDescent="0.3">
      <c r="B103" s="137" t="str">
        <f>IF(PG!B103="","",PG!B103)</f>
        <v/>
      </c>
      <c r="C103" s="138" t="str">
        <f>IF(PG!C103="","",PG!C103)</f>
        <v/>
      </c>
      <c r="D103" s="139">
        <f>PG!M103</f>
        <v>0</v>
      </c>
      <c r="E103" s="185"/>
      <c r="F103" s="141">
        <f>IFERROR(E103*K103,E103*PG!G103)</f>
        <v>0</v>
      </c>
      <c r="G103" s="141">
        <f>IFERROR(K103*D103,D103*PG!G103)</f>
        <v>0</v>
      </c>
      <c r="H103" s="142">
        <f t="shared" si="2"/>
        <v>0</v>
      </c>
      <c r="I103" s="143">
        <f t="shared" si="3"/>
        <v>1</v>
      </c>
      <c r="K103" s="239">
        <f>PG!N103</f>
        <v>0</v>
      </c>
    </row>
    <row r="104" spans="2:11" ht="30" customHeight="1" thickBot="1" x14ac:dyDescent="0.3">
      <c r="B104" s="137" t="str">
        <f>IF(PG!B104="","",PG!B104)</f>
        <v/>
      </c>
      <c r="C104" s="138" t="str">
        <f>IF(PG!C104="","",PG!C104)</f>
        <v/>
      </c>
      <c r="D104" s="139">
        <f>PG!M104</f>
        <v>0</v>
      </c>
      <c r="E104" s="185"/>
      <c r="F104" s="141">
        <f>IFERROR(E104*K104,E104*PG!G104)</f>
        <v>0</v>
      </c>
      <c r="G104" s="141">
        <f>IFERROR(K104*D104,D104*PG!G104)</f>
        <v>0</v>
      </c>
      <c r="H104" s="142">
        <f t="shared" si="2"/>
        <v>0</v>
      </c>
      <c r="I104" s="143">
        <f t="shared" si="3"/>
        <v>1</v>
      </c>
      <c r="K104" s="239">
        <f>PG!N104</f>
        <v>0</v>
      </c>
    </row>
    <row r="105" spans="2:11" ht="30" customHeight="1" thickBot="1" x14ac:dyDescent="0.3">
      <c r="B105" s="137" t="str">
        <f>IF(PG!B105="","",PG!B105)</f>
        <v/>
      </c>
      <c r="C105" s="138" t="str">
        <f>IF(PG!C105="","",PG!C105)</f>
        <v/>
      </c>
      <c r="D105" s="139">
        <f>PG!M105</f>
        <v>0</v>
      </c>
      <c r="E105" s="185"/>
      <c r="F105" s="141">
        <f>IFERROR(E105*K105,E105*PG!G105)</f>
        <v>0</v>
      </c>
      <c r="G105" s="141">
        <f>IFERROR(K105*D105,D105*PG!G105)</f>
        <v>0</v>
      </c>
      <c r="H105" s="142">
        <f t="shared" si="2"/>
        <v>0</v>
      </c>
      <c r="I105" s="143">
        <f t="shared" si="3"/>
        <v>1</v>
      </c>
      <c r="K105" s="239">
        <f>PG!N105</f>
        <v>0</v>
      </c>
    </row>
    <row r="106" spans="2:11" ht="30" customHeight="1" thickBot="1" x14ac:dyDescent="0.3">
      <c r="B106" s="137" t="str">
        <f>IF(PG!B106="","",PG!B106)</f>
        <v/>
      </c>
      <c r="C106" s="138" t="str">
        <f>IF(PG!C106="","",PG!C106)</f>
        <v/>
      </c>
      <c r="D106" s="139">
        <f>PG!M106</f>
        <v>0</v>
      </c>
      <c r="E106" s="185"/>
      <c r="F106" s="141">
        <f>IFERROR(E106*K106,E106*PG!G106)</f>
        <v>0</v>
      </c>
      <c r="G106" s="141">
        <f>IFERROR(K106*D106,D106*PG!G106)</f>
        <v>0</v>
      </c>
      <c r="H106" s="142">
        <f t="shared" si="2"/>
        <v>0</v>
      </c>
      <c r="I106" s="143">
        <f t="shared" si="3"/>
        <v>1</v>
      </c>
      <c r="K106" s="239">
        <f>PG!N106</f>
        <v>0</v>
      </c>
    </row>
    <row r="107" spans="2:11" ht="30" customHeight="1" thickBot="1" x14ac:dyDescent="0.3">
      <c r="B107" s="137" t="str">
        <f>IF(PG!B107="","",PG!B107)</f>
        <v/>
      </c>
      <c r="C107" s="138" t="str">
        <f>IF(PG!C107="","",PG!C107)</f>
        <v/>
      </c>
      <c r="D107" s="139">
        <f>PG!M107</f>
        <v>0</v>
      </c>
      <c r="E107" s="185"/>
      <c r="F107" s="141">
        <f>IFERROR(E107*K107,E107*PG!G107)</f>
        <v>0</v>
      </c>
      <c r="G107" s="141">
        <f>IFERROR(K107*D107,D107*PG!G107)</f>
        <v>0</v>
      </c>
      <c r="H107" s="142">
        <f t="shared" si="2"/>
        <v>0</v>
      </c>
      <c r="I107" s="143">
        <f t="shared" si="3"/>
        <v>1</v>
      </c>
      <c r="K107" s="239">
        <f>PG!N107</f>
        <v>0</v>
      </c>
    </row>
    <row r="108" spans="2:11" ht="30" customHeight="1" thickBot="1" x14ac:dyDescent="0.3">
      <c r="B108" s="137" t="str">
        <f>IF(PG!B108="","",PG!B108)</f>
        <v/>
      </c>
      <c r="C108" s="138" t="str">
        <f>IF(PG!C108="","",PG!C108)</f>
        <v/>
      </c>
      <c r="D108" s="139">
        <f>PG!M108</f>
        <v>0</v>
      </c>
      <c r="E108" s="185"/>
      <c r="F108" s="141">
        <f>IFERROR(E108*K108,E108*PG!G108)</f>
        <v>0</v>
      </c>
      <c r="G108" s="141">
        <f>IFERROR(K108*D108,D108*PG!G108)</f>
        <v>0</v>
      </c>
      <c r="H108" s="142">
        <f t="shared" si="2"/>
        <v>0</v>
      </c>
      <c r="I108" s="143">
        <f t="shared" si="3"/>
        <v>1</v>
      </c>
      <c r="K108" s="239">
        <f>PG!N108</f>
        <v>0</v>
      </c>
    </row>
    <row r="109" spans="2:11" ht="30" customHeight="1" thickBot="1" x14ac:dyDescent="0.3">
      <c r="B109" s="137" t="str">
        <f>IF(PG!B109="","",PG!B109)</f>
        <v/>
      </c>
      <c r="C109" s="138" t="str">
        <f>IF(PG!C109="","",PG!C109)</f>
        <v/>
      </c>
      <c r="D109" s="139">
        <f>PG!M109</f>
        <v>0</v>
      </c>
      <c r="E109" s="185"/>
      <c r="F109" s="141">
        <f>IFERROR(E109*K109,E109*PG!G109)</f>
        <v>0</v>
      </c>
      <c r="G109" s="141">
        <f>IFERROR(K109*D109,D109*PG!G109)</f>
        <v>0</v>
      </c>
      <c r="H109" s="142">
        <f t="shared" si="2"/>
        <v>0</v>
      </c>
      <c r="I109" s="143">
        <f t="shared" si="3"/>
        <v>1</v>
      </c>
      <c r="K109" s="239">
        <f>PG!N109</f>
        <v>0</v>
      </c>
    </row>
    <row r="110" spans="2:11" ht="30" customHeight="1" thickBot="1" x14ac:dyDescent="0.3">
      <c r="B110" s="137" t="str">
        <f>IF(PG!B110="","",PG!B110)</f>
        <v/>
      </c>
      <c r="C110" s="138" t="str">
        <f>IF(PG!C110="","",PG!C110)</f>
        <v/>
      </c>
      <c r="D110" s="139">
        <f>PG!M110</f>
        <v>0</v>
      </c>
      <c r="E110" s="185"/>
      <c r="F110" s="141">
        <f>IFERROR(E110*K110,E110*PG!G110)</f>
        <v>0</v>
      </c>
      <c r="G110" s="141">
        <f>IFERROR(K110*D110,D110*PG!G110)</f>
        <v>0</v>
      </c>
      <c r="H110" s="142">
        <f t="shared" si="2"/>
        <v>0</v>
      </c>
      <c r="I110" s="143">
        <f t="shared" si="3"/>
        <v>1</v>
      </c>
      <c r="K110" s="239">
        <f>PG!N110</f>
        <v>0</v>
      </c>
    </row>
    <row r="111" spans="2:11" ht="30" customHeight="1" thickBot="1" x14ac:dyDescent="0.3">
      <c r="B111" s="137" t="str">
        <f>IF(PG!B111="","",PG!B111)</f>
        <v/>
      </c>
      <c r="C111" s="138" t="str">
        <f>IF(PG!C111="","",PG!C111)</f>
        <v/>
      </c>
      <c r="D111" s="139">
        <f>PG!M111</f>
        <v>0</v>
      </c>
      <c r="E111" s="185"/>
      <c r="F111" s="141">
        <f>IFERROR(E111*K111,E111*PG!G111)</f>
        <v>0</v>
      </c>
      <c r="G111" s="141">
        <f>IFERROR(K111*D111,D111*PG!G111)</f>
        <v>0</v>
      </c>
      <c r="H111" s="142">
        <f t="shared" si="2"/>
        <v>0</v>
      </c>
      <c r="I111" s="143">
        <f t="shared" si="3"/>
        <v>1</v>
      </c>
      <c r="K111" s="239">
        <f>PG!N111</f>
        <v>0</v>
      </c>
    </row>
    <row r="112" spans="2:11" ht="30" customHeight="1" thickBot="1" x14ac:dyDescent="0.3">
      <c r="B112" s="137" t="str">
        <f>IF(PG!B112="","",PG!B112)</f>
        <v/>
      </c>
      <c r="C112" s="138" t="str">
        <f>IF(PG!C112="","",PG!C112)</f>
        <v/>
      </c>
      <c r="D112" s="139">
        <f>PG!M112</f>
        <v>0</v>
      </c>
      <c r="E112" s="185"/>
      <c r="F112" s="141">
        <f>IFERROR(E112*K112,E112*PG!G112)</f>
        <v>0</v>
      </c>
      <c r="G112" s="141">
        <f>IFERROR(K112*D112,D112*PG!G112)</f>
        <v>0</v>
      </c>
      <c r="H112" s="142">
        <f t="shared" si="2"/>
        <v>0</v>
      </c>
      <c r="I112" s="143">
        <f t="shared" si="3"/>
        <v>1</v>
      </c>
      <c r="K112" s="239">
        <f>PG!N112</f>
        <v>0</v>
      </c>
    </row>
    <row r="113" spans="2:11" ht="30" customHeight="1" thickBot="1" x14ac:dyDescent="0.3">
      <c r="B113" s="137" t="str">
        <f>IF(PG!B113="","",PG!B113)</f>
        <v/>
      </c>
      <c r="C113" s="138" t="str">
        <f>IF(PG!C113="","",PG!C113)</f>
        <v/>
      </c>
      <c r="D113" s="139">
        <f>PG!M113</f>
        <v>0</v>
      </c>
      <c r="E113" s="185"/>
      <c r="F113" s="141">
        <f>IFERROR(E113*K113,E113*PG!G113)</f>
        <v>0</v>
      </c>
      <c r="G113" s="141">
        <f>IFERROR(K113*D113,D113*PG!G113)</f>
        <v>0</v>
      </c>
      <c r="H113" s="142">
        <f t="shared" si="2"/>
        <v>0</v>
      </c>
      <c r="I113" s="143">
        <f t="shared" si="3"/>
        <v>1</v>
      </c>
      <c r="K113" s="239">
        <f>PG!N113</f>
        <v>0</v>
      </c>
    </row>
    <row r="114" spans="2:11" ht="30" customHeight="1" thickBot="1" x14ac:dyDescent="0.3">
      <c r="B114" s="137" t="str">
        <f>IF(PG!B114="","",PG!B114)</f>
        <v/>
      </c>
      <c r="C114" s="138" t="str">
        <f>IF(PG!C114="","",PG!C114)</f>
        <v/>
      </c>
      <c r="D114" s="139">
        <f>PG!M114</f>
        <v>0</v>
      </c>
      <c r="E114" s="185"/>
      <c r="F114" s="141">
        <f>IFERROR(E114*K114,E114*PG!G114)</f>
        <v>0</v>
      </c>
      <c r="G114" s="141">
        <f>IFERROR(K114*D114,D114*PG!G114)</f>
        <v>0</v>
      </c>
      <c r="H114" s="142">
        <f t="shared" si="2"/>
        <v>0</v>
      </c>
      <c r="I114" s="143">
        <f t="shared" si="3"/>
        <v>1</v>
      </c>
      <c r="K114" s="239">
        <f>PG!N114</f>
        <v>0</v>
      </c>
    </row>
    <row r="115" spans="2:11" ht="30" customHeight="1" thickBot="1" x14ac:dyDescent="0.3">
      <c r="B115" s="137" t="str">
        <f>IF(PG!B115="","",PG!B115)</f>
        <v/>
      </c>
      <c r="C115" s="138" t="str">
        <f>IF(PG!C115="","",PG!C115)</f>
        <v/>
      </c>
      <c r="D115" s="139">
        <f>PG!M115</f>
        <v>0</v>
      </c>
      <c r="E115" s="185"/>
      <c r="F115" s="141">
        <f>IFERROR(E115*K115,E115*PG!G115)</f>
        <v>0</v>
      </c>
      <c r="G115" s="141">
        <f>IFERROR(K115*D115,D115*PG!G115)</f>
        <v>0</v>
      </c>
      <c r="H115" s="142">
        <f t="shared" si="2"/>
        <v>0</v>
      </c>
      <c r="I115" s="143">
        <f t="shared" si="3"/>
        <v>1</v>
      </c>
      <c r="K115" s="239">
        <f>PG!N115</f>
        <v>0</v>
      </c>
    </row>
    <row r="116" spans="2:11" ht="30" customHeight="1" thickBot="1" x14ac:dyDescent="0.3">
      <c r="B116" s="137" t="str">
        <f>IF(PG!B116="","",PG!B116)</f>
        <v/>
      </c>
      <c r="C116" s="138" t="str">
        <f>IF(PG!C116="","",PG!C116)</f>
        <v/>
      </c>
      <c r="D116" s="139">
        <f>PG!M116</f>
        <v>0</v>
      </c>
      <c r="E116" s="185"/>
      <c r="F116" s="141">
        <f>IFERROR(E116*K116,E116*PG!G116)</f>
        <v>0</v>
      </c>
      <c r="G116" s="141">
        <f>IFERROR(K116*D116,D116*PG!G116)</f>
        <v>0</v>
      </c>
      <c r="H116" s="142">
        <f t="shared" si="2"/>
        <v>0</v>
      </c>
      <c r="I116" s="143">
        <f t="shared" si="3"/>
        <v>1</v>
      </c>
      <c r="K116" s="239">
        <f>PG!N116</f>
        <v>0</v>
      </c>
    </row>
    <row r="117" spans="2:11" ht="30" customHeight="1" thickBot="1" x14ac:dyDescent="0.3">
      <c r="B117" s="137" t="str">
        <f>IF(PG!B117="","",PG!B117)</f>
        <v/>
      </c>
      <c r="C117" s="138" t="str">
        <f>IF(PG!C117="","",PG!C117)</f>
        <v/>
      </c>
      <c r="D117" s="139">
        <f>PG!M117</f>
        <v>0</v>
      </c>
      <c r="E117" s="185"/>
      <c r="F117" s="141">
        <f>IFERROR(E117*K117,E117*PG!G117)</f>
        <v>0</v>
      </c>
      <c r="G117" s="141">
        <f>IFERROR(K117*D117,D117*PG!G117)</f>
        <v>0</v>
      </c>
      <c r="H117" s="142">
        <f t="shared" si="2"/>
        <v>0</v>
      </c>
      <c r="I117" s="143">
        <f t="shared" si="3"/>
        <v>1</v>
      </c>
      <c r="K117" s="239">
        <f>PG!N117</f>
        <v>0</v>
      </c>
    </row>
    <row r="118" spans="2:11" ht="30" customHeight="1" thickBot="1" x14ac:dyDescent="0.3">
      <c r="B118" s="137" t="str">
        <f>IF(PG!B118="","",PG!B118)</f>
        <v/>
      </c>
      <c r="C118" s="138" t="str">
        <f>IF(PG!C118="","",PG!C118)</f>
        <v/>
      </c>
      <c r="D118" s="139">
        <f>PG!M118</f>
        <v>0</v>
      </c>
      <c r="E118" s="185"/>
      <c r="F118" s="141">
        <f>IFERROR(E118*K118,E118*PG!G118)</f>
        <v>0</v>
      </c>
      <c r="G118" s="141">
        <f>IFERROR(K118*D118,D118*PG!G118)</f>
        <v>0</v>
      </c>
      <c r="H118" s="142">
        <f t="shared" si="2"/>
        <v>0</v>
      </c>
      <c r="I118" s="143">
        <f t="shared" si="3"/>
        <v>1</v>
      </c>
      <c r="K118" s="239">
        <f>PG!N118</f>
        <v>0</v>
      </c>
    </row>
    <row r="119" spans="2:11" ht="30" customHeight="1" thickBot="1" x14ac:dyDescent="0.3">
      <c r="B119" s="137" t="str">
        <f>IF(PG!B119="","",PG!B119)</f>
        <v/>
      </c>
      <c r="C119" s="138" t="str">
        <f>IF(PG!C119="","",PG!C119)</f>
        <v/>
      </c>
      <c r="D119" s="139">
        <f>PG!M119</f>
        <v>0</v>
      </c>
      <c r="E119" s="185"/>
      <c r="F119" s="141">
        <f>IFERROR(E119*K119,E119*PG!G119)</f>
        <v>0</v>
      </c>
      <c r="G119" s="141">
        <f>IFERROR(K119*D119,D119*PG!G119)</f>
        <v>0</v>
      </c>
      <c r="H119" s="142">
        <f t="shared" si="2"/>
        <v>0</v>
      </c>
      <c r="I119" s="143">
        <f t="shared" si="3"/>
        <v>1</v>
      </c>
      <c r="K119" s="239">
        <f>PG!N119</f>
        <v>0</v>
      </c>
    </row>
    <row r="120" spans="2:11" ht="30" customHeight="1" thickBot="1" x14ac:dyDescent="0.3">
      <c r="B120" s="137" t="str">
        <f>IF(PG!B120="","",PG!B120)</f>
        <v/>
      </c>
      <c r="C120" s="138" t="str">
        <f>IF(PG!C120="","",PG!C120)</f>
        <v/>
      </c>
      <c r="D120" s="139">
        <f>PG!M120</f>
        <v>0</v>
      </c>
      <c r="E120" s="185"/>
      <c r="F120" s="141">
        <f>IFERROR(E120*K120,E120*PG!G120)</f>
        <v>0</v>
      </c>
      <c r="G120" s="141">
        <f>IFERROR(K120*D120,D120*PG!G120)</f>
        <v>0</v>
      </c>
      <c r="H120" s="142">
        <f t="shared" si="2"/>
        <v>0</v>
      </c>
      <c r="I120" s="143">
        <f t="shared" si="3"/>
        <v>1</v>
      </c>
      <c r="K120" s="239">
        <f>PG!N120</f>
        <v>0</v>
      </c>
    </row>
    <row r="121" spans="2:11" ht="30" customHeight="1" thickBot="1" x14ac:dyDescent="0.3">
      <c r="B121" s="137" t="str">
        <f>IF(PG!B121="","",PG!B121)</f>
        <v/>
      </c>
      <c r="C121" s="138" t="str">
        <f>IF(PG!C121="","",PG!C121)</f>
        <v/>
      </c>
      <c r="D121" s="139">
        <f>PG!M121</f>
        <v>0</v>
      </c>
      <c r="E121" s="185"/>
      <c r="F121" s="141">
        <f>IFERROR(E121*K121,E121*PG!G121)</f>
        <v>0</v>
      </c>
      <c r="G121" s="141">
        <f>IFERROR(K121*D121,D121*PG!G121)</f>
        <v>0</v>
      </c>
      <c r="H121" s="142">
        <f t="shared" si="2"/>
        <v>0</v>
      </c>
      <c r="I121" s="143">
        <f t="shared" si="3"/>
        <v>1</v>
      </c>
      <c r="K121" s="239">
        <f>PG!N121</f>
        <v>0</v>
      </c>
    </row>
    <row r="122" spans="2:11" ht="30" customHeight="1" thickBot="1" x14ac:dyDescent="0.3">
      <c r="B122" s="137" t="str">
        <f>IF(PG!B122="","",PG!B122)</f>
        <v/>
      </c>
      <c r="C122" s="138" t="str">
        <f>IF(PG!C122="","",PG!C122)</f>
        <v/>
      </c>
      <c r="D122" s="139">
        <f>PG!M122</f>
        <v>0</v>
      </c>
      <c r="E122" s="185"/>
      <c r="F122" s="141">
        <f>IFERROR(E122*K122,E122*PG!G122)</f>
        <v>0</v>
      </c>
      <c r="G122" s="141">
        <f>IFERROR(K122*D122,D122*PG!G122)</f>
        <v>0</v>
      </c>
      <c r="H122" s="142">
        <f t="shared" si="2"/>
        <v>0</v>
      </c>
      <c r="I122" s="143">
        <f t="shared" si="3"/>
        <v>1</v>
      </c>
      <c r="K122" s="239">
        <f>PG!N122</f>
        <v>0</v>
      </c>
    </row>
    <row r="123" spans="2:11" ht="30" customHeight="1" thickBot="1" x14ac:dyDescent="0.3">
      <c r="B123" s="137" t="str">
        <f>IF(PG!B123="","",PG!B123)</f>
        <v/>
      </c>
      <c r="C123" s="138" t="str">
        <f>IF(PG!C123="","",PG!C123)</f>
        <v/>
      </c>
      <c r="D123" s="139">
        <f>PG!M123</f>
        <v>0</v>
      </c>
      <c r="E123" s="185"/>
      <c r="F123" s="141">
        <f>IFERROR(E123*K123,E123*PG!G123)</f>
        <v>0</v>
      </c>
      <c r="G123" s="141">
        <f>IFERROR(K123*D123,D123*PG!G123)</f>
        <v>0</v>
      </c>
      <c r="H123" s="142">
        <f t="shared" si="2"/>
        <v>0</v>
      </c>
      <c r="I123" s="143">
        <f t="shared" si="3"/>
        <v>1</v>
      </c>
      <c r="K123" s="239">
        <f>PG!N123</f>
        <v>0</v>
      </c>
    </row>
    <row r="124" spans="2:11" ht="30" customHeight="1" thickBot="1" x14ac:dyDescent="0.3">
      <c r="B124" s="137" t="str">
        <f>IF(PG!B124="","",PG!B124)</f>
        <v/>
      </c>
      <c r="C124" s="138" t="str">
        <f>IF(PG!C124="","",PG!C124)</f>
        <v/>
      </c>
      <c r="D124" s="139">
        <f>PG!M124</f>
        <v>0</v>
      </c>
      <c r="E124" s="185"/>
      <c r="F124" s="141">
        <f>IFERROR(E124*K124,E124*PG!G124)</f>
        <v>0</v>
      </c>
      <c r="G124" s="141">
        <f>IFERROR(K124*D124,D124*PG!G124)</f>
        <v>0</v>
      </c>
      <c r="H124" s="142">
        <f t="shared" si="2"/>
        <v>0</v>
      </c>
      <c r="I124" s="143">
        <f t="shared" si="3"/>
        <v>1</v>
      </c>
      <c r="K124" s="239">
        <f>PG!N124</f>
        <v>0</v>
      </c>
    </row>
    <row r="125" spans="2:11" ht="30" customHeight="1" thickBot="1" x14ac:dyDescent="0.3">
      <c r="B125" s="137" t="str">
        <f>IF(PG!B125="","",PG!B125)</f>
        <v/>
      </c>
      <c r="C125" s="138" t="str">
        <f>IF(PG!C125="","",PG!C125)</f>
        <v/>
      </c>
      <c r="D125" s="139">
        <f>PG!M125</f>
        <v>0</v>
      </c>
      <c r="E125" s="185"/>
      <c r="F125" s="141">
        <f>IFERROR(E125*K125,E125*PG!G125)</f>
        <v>0</v>
      </c>
      <c r="G125" s="141">
        <f>IFERROR(K125*D125,D125*PG!G125)</f>
        <v>0</v>
      </c>
      <c r="H125" s="142">
        <f t="shared" si="2"/>
        <v>0</v>
      </c>
      <c r="I125" s="143">
        <f t="shared" si="3"/>
        <v>1</v>
      </c>
      <c r="K125" s="239">
        <f>PG!N125</f>
        <v>0</v>
      </c>
    </row>
    <row r="126" spans="2:11" ht="30" customHeight="1" thickBot="1" x14ac:dyDescent="0.3">
      <c r="B126" s="137" t="str">
        <f>IF(PG!B126="","",PG!B126)</f>
        <v/>
      </c>
      <c r="C126" s="138" t="str">
        <f>IF(PG!C126="","",PG!C126)</f>
        <v/>
      </c>
      <c r="D126" s="139">
        <f>PG!M126</f>
        <v>0</v>
      </c>
      <c r="E126" s="185"/>
      <c r="F126" s="141">
        <f>IFERROR(E126*K126,E126*PG!G126)</f>
        <v>0</v>
      </c>
      <c r="G126" s="141">
        <f>IFERROR(K126*D126,D126*PG!G126)</f>
        <v>0</v>
      </c>
      <c r="H126" s="142">
        <f t="shared" si="2"/>
        <v>0</v>
      </c>
      <c r="I126" s="143">
        <f t="shared" si="3"/>
        <v>1</v>
      </c>
      <c r="K126" s="239">
        <f>PG!N126</f>
        <v>0</v>
      </c>
    </row>
    <row r="127" spans="2:11" ht="30" customHeight="1" thickBot="1" x14ac:dyDescent="0.3">
      <c r="B127" s="137" t="str">
        <f>IF(PG!B127="","",PG!B127)</f>
        <v/>
      </c>
      <c r="C127" s="138" t="str">
        <f>IF(PG!C127="","",PG!C127)</f>
        <v/>
      </c>
      <c r="D127" s="139">
        <f>PG!M127</f>
        <v>0</v>
      </c>
      <c r="E127" s="185"/>
      <c r="F127" s="141">
        <f>IFERROR(E127*K127,E127*PG!G127)</f>
        <v>0</v>
      </c>
      <c r="G127" s="141">
        <f>IFERROR(K127*D127,D127*PG!G127)</f>
        <v>0</v>
      </c>
      <c r="H127" s="142">
        <f t="shared" si="2"/>
        <v>0</v>
      </c>
      <c r="I127" s="143">
        <f t="shared" si="3"/>
        <v>1</v>
      </c>
      <c r="K127" s="239">
        <f>PG!N127</f>
        <v>0</v>
      </c>
    </row>
    <row r="128" spans="2:11" ht="30" customHeight="1" thickBot="1" x14ac:dyDescent="0.3">
      <c r="B128" s="137" t="str">
        <f>IF(PG!B128="","",PG!B128)</f>
        <v/>
      </c>
      <c r="C128" s="138" t="str">
        <f>IF(PG!C128="","",PG!C128)</f>
        <v/>
      </c>
      <c r="D128" s="139">
        <f>PG!M128</f>
        <v>0</v>
      </c>
      <c r="E128" s="185"/>
      <c r="F128" s="141">
        <f>IFERROR(E128*K128,E128*PG!G128)</f>
        <v>0</v>
      </c>
      <c r="G128" s="141">
        <f>IFERROR(K128*D128,D128*PG!G128)</f>
        <v>0</v>
      </c>
      <c r="H128" s="142">
        <f t="shared" si="2"/>
        <v>0</v>
      </c>
      <c r="I128" s="143">
        <f t="shared" si="3"/>
        <v>1</v>
      </c>
      <c r="K128" s="239">
        <f>PG!N128</f>
        <v>0</v>
      </c>
    </row>
    <row r="129" spans="2:11" ht="30" customHeight="1" thickBot="1" x14ac:dyDescent="0.3">
      <c r="B129" s="137" t="str">
        <f>IF(PG!B129="","",PG!B129)</f>
        <v/>
      </c>
      <c r="C129" s="138" t="str">
        <f>IF(PG!C129="","",PG!C129)</f>
        <v/>
      </c>
      <c r="D129" s="139">
        <f>PG!M129</f>
        <v>0</v>
      </c>
      <c r="E129" s="185"/>
      <c r="F129" s="141">
        <f>IFERROR(E129*K129,E129*PG!G129)</f>
        <v>0</v>
      </c>
      <c r="G129" s="141">
        <f>IFERROR(K129*D129,D129*PG!G129)</f>
        <v>0</v>
      </c>
      <c r="H129" s="142">
        <f t="shared" si="2"/>
        <v>0</v>
      </c>
      <c r="I129" s="143">
        <f t="shared" si="3"/>
        <v>1</v>
      </c>
      <c r="K129" s="239">
        <f>PG!N129</f>
        <v>0</v>
      </c>
    </row>
    <row r="130" spans="2:11" ht="30" customHeight="1" thickBot="1" x14ac:dyDescent="0.3">
      <c r="B130" s="137" t="str">
        <f>IF(PG!B130="","",PG!B130)</f>
        <v/>
      </c>
      <c r="C130" s="138" t="str">
        <f>IF(PG!C130="","",PG!C130)</f>
        <v/>
      </c>
      <c r="D130" s="139">
        <f>PG!M130</f>
        <v>0</v>
      </c>
      <c r="E130" s="185"/>
      <c r="F130" s="141">
        <f>IFERROR(E130*K130,E130*PG!G130)</f>
        <v>0</v>
      </c>
      <c r="G130" s="141">
        <f>IFERROR(K130*D130,D130*PG!G130)</f>
        <v>0</v>
      </c>
      <c r="H130" s="142">
        <f t="shared" si="2"/>
        <v>0</v>
      </c>
      <c r="I130" s="143">
        <f t="shared" si="3"/>
        <v>1</v>
      </c>
      <c r="K130" s="239">
        <f>PG!N130</f>
        <v>0</v>
      </c>
    </row>
    <row r="131" spans="2:11" ht="30" customHeight="1" thickBot="1" x14ac:dyDescent="0.3">
      <c r="B131" s="137" t="str">
        <f>IF(PG!B131="","",PG!B131)</f>
        <v/>
      </c>
      <c r="C131" s="138" t="str">
        <f>IF(PG!C131="","",PG!C131)</f>
        <v/>
      </c>
      <c r="D131" s="139">
        <f>PG!M131</f>
        <v>0</v>
      </c>
      <c r="E131" s="185"/>
      <c r="F131" s="141">
        <f>IFERROR(E131*K131,E131*PG!G131)</f>
        <v>0</v>
      </c>
      <c r="G131" s="141">
        <f>IFERROR(K131*D131,D131*PG!G131)</f>
        <v>0</v>
      </c>
      <c r="H131" s="142">
        <f t="shared" si="2"/>
        <v>0</v>
      </c>
      <c r="I131" s="143">
        <f t="shared" si="3"/>
        <v>1</v>
      </c>
      <c r="K131" s="239">
        <f>PG!N131</f>
        <v>0</v>
      </c>
    </row>
    <row r="132" spans="2:11" ht="30" customHeight="1" thickBot="1" x14ac:dyDescent="0.3">
      <c r="B132" s="137" t="str">
        <f>IF(PG!B132="","",PG!B132)</f>
        <v/>
      </c>
      <c r="C132" s="138" t="str">
        <f>IF(PG!C132="","",PG!C132)</f>
        <v/>
      </c>
      <c r="D132" s="139">
        <f>PG!M132</f>
        <v>0</v>
      </c>
      <c r="E132" s="185"/>
      <c r="F132" s="141">
        <f>IFERROR(E132*K132,E132*PG!G132)</f>
        <v>0</v>
      </c>
      <c r="G132" s="141">
        <f>IFERROR(K132*D132,D132*PG!G132)</f>
        <v>0</v>
      </c>
      <c r="H132" s="142">
        <f t="shared" si="2"/>
        <v>0</v>
      </c>
      <c r="I132" s="143">
        <f t="shared" si="3"/>
        <v>1</v>
      </c>
      <c r="K132" s="239">
        <f>PG!N132</f>
        <v>0</v>
      </c>
    </row>
    <row r="133" spans="2:11" ht="30" customHeight="1" thickBot="1" x14ac:dyDescent="0.3">
      <c r="B133" s="137" t="str">
        <f>IF(PG!B133="","",PG!B133)</f>
        <v/>
      </c>
      <c r="C133" s="138" t="str">
        <f>IF(PG!C133="","",PG!C133)</f>
        <v/>
      </c>
      <c r="D133" s="139">
        <f>PG!M133</f>
        <v>0</v>
      </c>
      <c r="E133" s="185"/>
      <c r="F133" s="141">
        <f>IFERROR(E133*K133,E133*PG!G133)</f>
        <v>0</v>
      </c>
      <c r="G133" s="141">
        <f>IFERROR(K133*D133,D133*PG!G133)</f>
        <v>0</v>
      </c>
      <c r="H133" s="142">
        <f t="shared" si="2"/>
        <v>0</v>
      </c>
      <c r="I133" s="143">
        <f t="shared" si="3"/>
        <v>1</v>
      </c>
      <c r="K133" s="239">
        <f>PG!N133</f>
        <v>0</v>
      </c>
    </row>
    <row r="134" spans="2:11" ht="30" customHeight="1" thickBot="1" x14ac:dyDescent="0.3">
      <c r="B134" s="137" t="str">
        <f>IF(PG!B134="","",PG!B134)</f>
        <v/>
      </c>
      <c r="C134" s="138" t="str">
        <f>IF(PG!C134="","",PG!C134)</f>
        <v/>
      </c>
      <c r="D134" s="139">
        <f>PG!M134</f>
        <v>0</v>
      </c>
      <c r="E134" s="185"/>
      <c r="F134" s="141">
        <f>IFERROR(E134*K134,E134*PG!G134)</f>
        <v>0</v>
      </c>
      <c r="G134" s="141">
        <f>IFERROR(K134*D134,D134*PG!G134)</f>
        <v>0</v>
      </c>
      <c r="H134" s="142">
        <f t="shared" si="2"/>
        <v>0</v>
      </c>
      <c r="I134" s="143">
        <f t="shared" si="3"/>
        <v>1</v>
      </c>
      <c r="K134" s="239">
        <f>PG!N134</f>
        <v>0</v>
      </c>
    </row>
    <row r="135" spans="2:11" ht="30" customHeight="1" thickBot="1" x14ac:dyDescent="0.3">
      <c r="B135" s="137" t="str">
        <f>IF(PG!B135="","",PG!B135)</f>
        <v/>
      </c>
      <c r="C135" s="138" t="str">
        <f>IF(PG!C135="","",PG!C135)</f>
        <v/>
      </c>
      <c r="D135" s="139">
        <f>PG!M135</f>
        <v>0</v>
      </c>
      <c r="E135" s="185"/>
      <c r="F135" s="141">
        <f>IFERROR(E135*K135,E135*PG!G135)</f>
        <v>0</v>
      </c>
      <c r="G135" s="141">
        <f>IFERROR(K135*D135,D135*PG!G135)</f>
        <v>0</v>
      </c>
      <c r="H135" s="142">
        <f t="shared" si="2"/>
        <v>0</v>
      </c>
      <c r="I135" s="143">
        <f t="shared" si="3"/>
        <v>1</v>
      </c>
      <c r="K135" s="239">
        <f>PG!N135</f>
        <v>0</v>
      </c>
    </row>
    <row r="136" spans="2:11" ht="30" customHeight="1" thickBot="1" x14ac:dyDescent="0.3">
      <c r="B136" s="137" t="str">
        <f>IF(PG!B136="","",PG!B136)</f>
        <v/>
      </c>
      <c r="C136" s="138" t="str">
        <f>IF(PG!C136="","",PG!C136)</f>
        <v/>
      </c>
      <c r="D136" s="139">
        <f>PG!M136</f>
        <v>0</v>
      </c>
      <c r="E136" s="185"/>
      <c r="F136" s="141">
        <f>IFERROR(E136*K136,E136*PG!G136)</f>
        <v>0</v>
      </c>
      <c r="G136" s="141">
        <f>IFERROR(K136*D136,D136*PG!G136)</f>
        <v>0</v>
      </c>
      <c r="H136" s="142">
        <f t="shared" si="2"/>
        <v>0</v>
      </c>
      <c r="I136" s="143">
        <f t="shared" si="3"/>
        <v>1</v>
      </c>
      <c r="K136" s="239">
        <f>PG!N136</f>
        <v>0</v>
      </c>
    </row>
    <row r="137" spans="2:11" ht="30" customHeight="1" thickBot="1" x14ac:dyDescent="0.3">
      <c r="B137" s="137" t="str">
        <f>IF(PG!B137="","",PG!B137)</f>
        <v/>
      </c>
      <c r="C137" s="138" t="str">
        <f>IF(PG!C137="","",PG!C137)</f>
        <v/>
      </c>
      <c r="D137" s="139">
        <f>PG!M137</f>
        <v>0</v>
      </c>
      <c r="E137" s="185"/>
      <c r="F137" s="141">
        <f>IFERROR(E137*K137,E137*PG!G137)</f>
        <v>0</v>
      </c>
      <c r="G137" s="141">
        <f>IFERROR(K137*D137,D137*PG!G137)</f>
        <v>0</v>
      </c>
      <c r="H137" s="142">
        <f t="shared" ref="H137:H200" si="4">IFERROR(IF(F137-G137&lt;0,(F137-G137)*(-1),F137-G137),"")</f>
        <v>0</v>
      </c>
      <c r="I137" s="143">
        <f t="shared" si="3"/>
        <v>1</v>
      </c>
      <c r="K137" s="239">
        <f>PG!N137</f>
        <v>0</v>
      </c>
    </row>
    <row r="138" spans="2:11" ht="30" customHeight="1" thickBot="1" x14ac:dyDescent="0.3">
      <c r="B138" s="137" t="str">
        <f>IF(PG!B138="","",PG!B138)</f>
        <v/>
      </c>
      <c r="C138" s="138" t="str">
        <f>IF(PG!C138="","",PG!C138)</f>
        <v/>
      </c>
      <c r="D138" s="139">
        <f>PG!M138</f>
        <v>0</v>
      </c>
      <c r="E138" s="185"/>
      <c r="F138" s="141">
        <f>IFERROR(E138*K138,E138*PG!G138)</f>
        <v>0</v>
      </c>
      <c r="G138" s="141">
        <f>IFERROR(K138*D138,D138*PG!G138)</f>
        <v>0</v>
      </c>
      <c r="H138" s="142">
        <f t="shared" si="4"/>
        <v>0</v>
      </c>
      <c r="I138" s="143">
        <f t="shared" ref="I138:I201" si="5">IFERROR(IF(F138&gt;G138,G138/F138,IF(F138=G138,1,F138/G138)),"")</f>
        <v>1</v>
      </c>
      <c r="K138" s="239">
        <f>PG!N138</f>
        <v>0</v>
      </c>
    </row>
    <row r="139" spans="2:11" ht="30" customHeight="1" thickBot="1" x14ac:dyDescent="0.3">
      <c r="B139" s="137" t="str">
        <f>IF(PG!B139="","",PG!B139)</f>
        <v/>
      </c>
      <c r="C139" s="138" t="str">
        <f>IF(PG!C139="","",PG!C139)</f>
        <v/>
      </c>
      <c r="D139" s="139">
        <f>PG!M139</f>
        <v>0</v>
      </c>
      <c r="E139" s="185"/>
      <c r="F139" s="141">
        <f>IFERROR(E139*K139,E139*PG!G139)</f>
        <v>0</v>
      </c>
      <c r="G139" s="141">
        <f>IFERROR(K139*D139,D139*PG!G139)</f>
        <v>0</v>
      </c>
      <c r="H139" s="142">
        <f t="shared" si="4"/>
        <v>0</v>
      </c>
      <c r="I139" s="143">
        <f t="shared" si="5"/>
        <v>1</v>
      </c>
      <c r="K139" s="239">
        <f>PG!N139</f>
        <v>0</v>
      </c>
    </row>
    <row r="140" spans="2:11" ht="30" customHeight="1" thickBot="1" x14ac:dyDescent="0.3">
      <c r="B140" s="137" t="str">
        <f>IF(PG!B140="","",PG!B140)</f>
        <v/>
      </c>
      <c r="C140" s="138" t="str">
        <f>IF(PG!C140="","",PG!C140)</f>
        <v/>
      </c>
      <c r="D140" s="139">
        <f>PG!M140</f>
        <v>0</v>
      </c>
      <c r="E140" s="185"/>
      <c r="F140" s="141">
        <f>IFERROR(E140*K140,E140*PG!G140)</f>
        <v>0</v>
      </c>
      <c r="G140" s="141">
        <f>IFERROR(K140*D140,D140*PG!G140)</f>
        <v>0</v>
      </c>
      <c r="H140" s="142">
        <f t="shared" si="4"/>
        <v>0</v>
      </c>
      <c r="I140" s="143">
        <f t="shared" si="5"/>
        <v>1</v>
      </c>
      <c r="K140" s="239">
        <f>PG!N140</f>
        <v>0</v>
      </c>
    </row>
    <row r="141" spans="2:11" ht="30" customHeight="1" thickBot="1" x14ac:dyDescent="0.3">
      <c r="B141" s="137" t="str">
        <f>IF(PG!B141="","",PG!B141)</f>
        <v/>
      </c>
      <c r="C141" s="138" t="str">
        <f>IF(PG!C141="","",PG!C141)</f>
        <v/>
      </c>
      <c r="D141" s="139">
        <f>PG!M141</f>
        <v>0</v>
      </c>
      <c r="E141" s="185"/>
      <c r="F141" s="141">
        <f>IFERROR(E141*K141,E141*PG!G141)</f>
        <v>0</v>
      </c>
      <c r="G141" s="141">
        <f>IFERROR(K141*D141,D141*PG!G141)</f>
        <v>0</v>
      </c>
      <c r="H141" s="142">
        <f t="shared" si="4"/>
        <v>0</v>
      </c>
      <c r="I141" s="143">
        <f t="shared" si="5"/>
        <v>1</v>
      </c>
      <c r="K141" s="239">
        <f>PG!N141</f>
        <v>0</v>
      </c>
    </row>
    <row r="142" spans="2:11" ht="30" customHeight="1" thickBot="1" x14ac:dyDescent="0.3">
      <c r="B142" s="137" t="str">
        <f>IF(PG!B142="","",PG!B142)</f>
        <v/>
      </c>
      <c r="C142" s="138" t="str">
        <f>IF(PG!C142="","",PG!C142)</f>
        <v/>
      </c>
      <c r="D142" s="139">
        <f>PG!M142</f>
        <v>0</v>
      </c>
      <c r="E142" s="185"/>
      <c r="F142" s="141">
        <f>IFERROR(E142*K142,E142*PG!G142)</f>
        <v>0</v>
      </c>
      <c r="G142" s="141">
        <f>IFERROR(K142*D142,D142*PG!G142)</f>
        <v>0</v>
      </c>
      <c r="H142" s="142">
        <f t="shared" si="4"/>
        <v>0</v>
      </c>
      <c r="I142" s="143">
        <f t="shared" si="5"/>
        <v>1</v>
      </c>
      <c r="K142" s="239">
        <f>PG!N142</f>
        <v>0</v>
      </c>
    </row>
    <row r="143" spans="2:11" ht="30" customHeight="1" thickBot="1" x14ac:dyDescent="0.3">
      <c r="B143" s="137" t="str">
        <f>IF(PG!B143="","",PG!B143)</f>
        <v/>
      </c>
      <c r="C143" s="138" t="str">
        <f>IF(PG!C143="","",PG!C143)</f>
        <v/>
      </c>
      <c r="D143" s="139">
        <f>PG!M143</f>
        <v>0</v>
      </c>
      <c r="E143" s="185"/>
      <c r="F143" s="141">
        <f>IFERROR(E143*K143,E143*PG!G143)</f>
        <v>0</v>
      </c>
      <c r="G143" s="141">
        <f>IFERROR(K143*D143,D143*PG!G143)</f>
        <v>0</v>
      </c>
      <c r="H143" s="142">
        <f t="shared" si="4"/>
        <v>0</v>
      </c>
      <c r="I143" s="143">
        <f t="shared" si="5"/>
        <v>1</v>
      </c>
      <c r="K143" s="239">
        <f>PG!N143</f>
        <v>0</v>
      </c>
    </row>
    <row r="144" spans="2:11" ht="30" customHeight="1" thickBot="1" x14ac:dyDescent="0.3">
      <c r="B144" s="137" t="str">
        <f>IF(PG!B144="","",PG!B144)</f>
        <v/>
      </c>
      <c r="C144" s="138" t="str">
        <f>IF(PG!C144="","",PG!C144)</f>
        <v/>
      </c>
      <c r="D144" s="139">
        <f>PG!M144</f>
        <v>0</v>
      </c>
      <c r="E144" s="185"/>
      <c r="F144" s="141">
        <f>IFERROR(E144*K144,E144*PG!G144)</f>
        <v>0</v>
      </c>
      <c r="G144" s="141">
        <f>IFERROR(K144*D144,D144*PG!G144)</f>
        <v>0</v>
      </c>
      <c r="H144" s="142">
        <f t="shared" si="4"/>
        <v>0</v>
      </c>
      <c r="I144" s="143">
        <f t="shared" si="5"/>
        <v>1</v>
      </c>
      <c r="K144" s="239">
        <f>PG!N144</f>
        <v>0</v>
      </c>
    </row>
    <row r="145" spans="2:11" ht="30" customHeight="1" thickBot="1" x14ac:dyDescent="0.3">
      <c r="B145" s="137" t="str">
        <f>IF(PG!B145="","",PG!B145)</f>
        <v/>
      </c>
      <c r="C145" s="138" t="str">
        <f>IF(PG!C145="","",PG!C145)</f>
        <v/>
      </c>
      <c r="D145" s="139">
        <f>PG!M145</f>
        <v>0</v>
      </c>
      <c r="E145" s="185"/>
      <c r="F145" s="141">
        <f>IFERROR(E145*K145,E145*PG!G145)</f>
        <v>0</v>
      </c>
      <c r="G145" s="141">
        <f>IFERROR(K145*D145,D145*PG!G145)</f>
        <v>0</v>
      </c>
      <c r="H145" s="142">
        <f t="shared" si="4"/>
        <v>0</v>
      </c>
      <c r="I145" s="143">
        <f t="shared" si="5"/>
        <v>1</v>
      </c>
      <c r="K145" s="239">
        <f>PG!N145</f>
        <v>0</v>
      </c>
    </row>
    <row r="146" spans="2:11" ht="30" customHeight="1" thickBot="1" x14ac:dyDescent="0.3">
      <c r="B146" s="137" t="str">
        <f>IF(PG!B146="","",PG!B146)</f>
        <v/>
      </c>
      <c r="C146" s="138" t="str">
        <f>IF(PG!C146="","",PG!C146)</f>
        <v/>
      </c>
      <c r="D146" s="139">
        <f>PG!M146</f>
        <v>0</v>
      </c>
      <c r="E146" s="185"/>
      <c r="F146" s="141">
        <f>IFERROR(E146*K146,E146*PG!G146)</f>
        <v>0</v>
      </c>
      <c r="G146" s="141">
        <f>IFERROR(K146*D146,D146*PG!G146)</f>
        <v>0</v>
      </c>
      <c r="H146" s="142">
        <f t="shared" si="4"/>
        <v>0</v>
      </c>
      <c r="I146" s="143">
        <f t="shared" si="5"/>
        <v>1</v>
      </c>
      <c r="K146" s="239">
        <f>PG!N146</f>
        <v>0</v>
      </c>
    </row>
    <row r="147" spans="2:11" ht="30" customHeight="1" thickBot="1" x14ac:dyDescent="0.3">
      <c r="B147" s="137" t="str">
        <f>IF(PG!B147="","",PG!B147)</f>
        <v/>
      </c>
      <c r="C147" s="138" t="str">
        <f>IF(PG!C147="","",PG!C147)</f>
        <v/>
      </c>
      <c r="D147" s="139">
        <f>PG!M147</f>
        <v>0</v>
      </c>
      <c r="E147" s="185"/>
      <c r="F147" s="141">
        <f>IFERROR(E147*K147,E147*PG!G147)</f>
        <v>0</v>
      </c>
      <c r="G147" s="141">
        <f>IFERROR(K147*D147,D147*PG!G147)</f>
        <v>0</v>
      </c>
      <c r="H147" s="142">
        <f t="shared" si="4"/>
        <v>0</v>
      </c>
      <c r="I147" s="143">
        <f t="shared" si="5"/>
        <v>1</v>
      </c>
      <c r="K147" s="239">
        <f>PG!N147</f>
        <v>0</v>
      </c>
    </row>
    <row r="148" spans="2:11" ht="30" customHeight="1" thickBot="1" x14ac:dyDescent="0.3">
      <c r="B148" s="137" t="str">
        <f>IF(PG!B148="","",PG!B148)</f>
        <v/>
      </c>
      <c r="C148" s="138" t="str">
        <f>IF(PG!C148="","",PG!C148)</f>
        <v/>
      </c>
      <c r="D148" s="139">
        <f>PG!M148</f>
        <v>0</v>
      </c>
      <c r="E148" s="185"/>
      <c r="F148" s="141">
        <f>IFERROR(E148*K148,E148*PG!G148)</f>
        <v>0</v>
      </c>
      <c r="G148" s="141">
        <f>IFERROR(K148*D148,D148*PG!G148)</f>
        <v>0</v>
      </c>
      <c r="H148" s="142">
        <f t="shared" si="4"/>
        <v>0</v>
      </c>
      <c r="I148" s="143">
        <f t="shared" si="5"/>
        <v>1</v>
      </c>
      <c r="K148" s="239">
        <f>PG!N148</f>
        <v>0</v>
      </c>
    </row>
    <row r="149" spans="2:11" ht="30" customHeight="1" thickBot="1" x14ac:dyDescent="0.3">
      <c r="B149" s="137" t="str">
        <f>IF(PG!B149="","",PG!B149)</f>
        <v/>
      </c>
      <c r="C149" s="138" t="str">
        <f>IF(PG!C149="","",PG!C149)</f>
        <v/>
      </c>
      <c r="D149" s="139">
        <f>PG!M149</f>
        <v>0</v>
      </c>
      <c r="E149" s="185"/>
      <c r="F149" s="141">
        <f>IFERROR(E149*K149,E149*PG!G149)</f>
        <v>0</v>
      </c>
      <c r="G149" s="141">
        <f>IFERROR(K149*D149,D149*PG!G149)</f>
        <v>0</v>
      </c>
      <c r="H149" s="142">
        <f t="shared" si="4"/>
        <v>0</v>
      </c>
      <c r="I149" s="143">
        <f t="shared" si="5"/>
        <v>1</v>
      </c>
      <c r="K149" s="239">
        <f>PG!N149</f>
        <v>0</v>
      </c>
    </row>
    <row r="150" spans="2:11" ht="30" customHeight="1" thickBot="1" x14ac:dyDescent="0.3">
      <c r="B150" s="137" t="str">
        <f>IF(PG!B150="","",PG!B150)</f>
        <v/>
      </c>
      <c r="C150" s="138" t="str">
        <f>IF(PG!C150="","",PG!C150)</f>
        <v/>
      </c>
      <c r="D150" s="139">
        <f>PG!M150</f>
        <v>0</v>
      </c>
      <c r="E150" s="185"/>
      <c r="F150" s="141">
        <f>IFERROR(E150*K150,E150*PG!G150)</f>
        <v>0</v>
      </c>
      <c r="G150" s="141">
        <f>IFERROR(K150*D150,D150*PG!G150)</f>
        <v>0</v>
      </c>
      <c r="H150" s="142">
        <f t="shared" si="4"/>
        <v>0</v>
      </c>
      <c r="I150" s="143">
        <f t="shared" si="5"/>
        <v>1</v>
      </c>
      <c r="K150" s="239">
        <f>PG!N150</f>
        <v>0</v>
      </c>
    </row>
    <row r="151" spans="2:11" ht="30" customHeight="1" thickBot="1" x14ac:dyDescent="0.3">
      <c r="B151" s="137" t="str">
        <f>IF(PG!B151="","",PG!B151)</f>
        <v/>
      </c>
      <c r="C151" s="138" t="str">
        <f>IF(PG!C151="","",PG!C151)</f>
        <v/>
      </c>
      <c r="D151" s="139">
        <f>PG!M151</f>
        <v>0</v>
      </c>
      <c r="E151" s="185"/>
      <c r="F151" s="141">
        <f>IFERROR(E151*K151,E151*PG!G151)</f>
        <v>0</v>
      </c>
      <c r="G151" s="141">
        <f>IFERROR(K151*D151,D151*PG!G151)</f>
        <v>0</v>
      </c>
      <c r="H151" s="142">
        <f t="shared" si="4"/>
        <v>0</v>
      </c>
      <c r="I151" s="143">
        <f t="shared" si="5"/>
        <v>1</v>
      </c>
      <c r="K151" s="239">
        <f>PG!N151</f>
        <v>0</v>
      </c>
    </row>
    <row r="152" spans="2:11" ht="30" customHeight="1" thickBot="1" x14ac:dyDescent="0.3">
      <c r="B152" s="137" t="str">
        <f>IF(PG!B152="","",PG!B152)</f>
        <v/>
      </c>
      <c r="C152" s="138" t="str">
        <f>IF(PG!C152="","",PG!C152)</f>
        <v/>
      </c>
      <c r="D152" s="139">
        <f>PG!M152</f>
        <v>0</v>
      </c>
      <c r="E152" s="185"/>
      <c r="F152" s="141">
        <f>IFERROR(E152*K152,E152*PG!G152)</f>
        <v>0</v>
      </c>
      <c r="G152" s="141">
        <f>IFERROR(K152*D152,D152*PG!G152)</f>
        <v>0</v>
      </c>
      <c r="H152" s="142">
        <f t="shared" si="4"/>
        <v>0</v>
      </c>
      <c r="I152" s="143">
        <f t="shared" si="5"/>
        <v>1</v>
      </c>
      <c r="K152" s="239">
        <f>PG!N152</f>
        <v>0</v>
      </c>
    </row>
    <row r="153" spans="2:11" ht="30" customHeight="1" thickBot="1" x14ac:dyDescent="0.3">
      <c r="B153" s="137" t="str">
        <f>IF(PG!B153="","",PG!B153)</f>
        <v/>
      </c>
      <c r="C153" s="138" t="str">
        <f>IF(PG!C153="","",PG!C153)</f>
        <v/>
      </c>
      <c r="D153" s="139">
        <f>PG!M153</f>
        <v>0</v>
      </c>
      <c r="E153" s="185"/>
      <c r="F153" s="141">
        <f>IFERROR(E153*K153,E153*PG!G153)</f>
        <v>0</v>
      </c>
      <c r="G153" s="141">
        <f>IFERROR(K153*D153,D153*PG!G153)</f>
        <v>0</v>
      </c>
      <c r="H153" s="142">
        <f t="shared" si="4"/>
        <v>0</v>
      </c>
      <c r="I153" s="143">
        <f t="shared" si="5"/>
        <v>1</v>
      </c>
      <c r="K153" s="239">
        <f>PG!N153</f>
        <v>0</v>
      </c>
    </row>
    <row r="154" spans="2:11" ht="30" customHeight="1" thickBot="1" x14ac:dyDescent="0.3">
      <c r="B154" s="137" t="str">
        <f>IF(PG!B154="","",PG!B154)</f>
        <v/>
      </c>
      <c r="C154" s="138" t="str">
        <f>IF(PG!C154="","",PG!C154)</f>
        <v/>
      </c>
      <c r="D154" s="139">
        <f>PG!M154</f>
        <v>0</v>
      </c>
      <c r="E154" s="185"/>
      <c r="F154" s="141">
        <f>IFERROR(E154*K154,E154*PG!G154)</f>
        <v>0</v>
      </c>
      <c r="G154" s="141">
        <f>IFERROR(K154*D154,D154*PG!G154)</f>
        <v>0</v>
      </c>
      <c r="H154" s="142">
        <f t="shared" si="4"/>
        <v>0</v>
      </c>
      <c r="I154" s="143">
        <f t="shared" si="5"/>
        <v>1</v>
      </c>
      <c r="K154" s="239">
        <f>PG!N154</f>
        <v>0</v>
      </c>
    </row>
    <row r="155" spans="2:11" ht="30" customHeight="1" thickBot="1" x14ac:dyDescent="0.3">
      <c r="B155" s="137" t="str">
        <f>IF(PG!B155="","",PG!B155)</f>
        <v/>
      </c>
      <c r="C155" s="138" t="str">
        <f>IF(PG!C155="","",PG!C155)</f>
        <v/>
      </c>
      <c r="D155" s="139">
        <f>PG!M155</f>
        <v>0</v>
      </c>
      <c r="E155" s="185"/>
      <c r="F155" s="141">
        <f>IFERROR(E155*K155,E155*PG!G155)</f>
        <v>0</v>
      </c>
      <c r="G155" s="141">
        <f>IFERROR(K155*D155,D155*PG!G155)</f>
        <v>0</v>
      </c>
      <c r="H155" s="142">
        <f t="shared" si="4"/>
        <v>0</v>
      </c>
      <c r="I155" s="143">
        <f t="shared" si="5"/>
        <v>1</v>
      </c>
      <c r="K155" s="239">
        <f>PG!N155</f>
        <v>0</v>
      </c>
    </row>
    <row r="156" spans="2:11" ht="30" customHeight="1" thickBot="1" x14ac:dyDescent="0.3">
      <c r="B156" s="137" t="str">
        <f>IF(PG!B156="","",PG!B156)</f>
        <v/>
      </c>
      <c r="C156" s="138" t="str">
        <f>IF(PG!C156="","",PG!C156)</f>
        <v/>
      </c>
      <c r="D156" s="139">
        <f>PG!M156</f>
        <v>0</v>
      </c>
      <c r="E156" s="185"/>
      <c r="F156" s="141">
        <f>IFERROR(E156*K156,E156*PG!G156)</f>
        <v>0</v>
      </c>
      <c r="G156" s="141">
        <f>IFERROR(K156*D156,D156*PG!G156)</f>
        <v>0</v>
      </c>
      <c r="H156" s="142">
        <f t="shared" si="4"/>
        <v>0</v>
      </c>
      <c r="I156" s="143">
        <f t="shared" si="5"/>
        <v>1</v>
      </c>
      <c r="K156" s="239">
        <f>PG!N156</f>
        <v>0</v>
      </c>
    </row>
    <row r="157" spans="2:11" ht="30" customHeight="1" thickBot="1" x14ac:dyDescent="0.3">
      <c r="B157" s="137" t="str">
        <f>IF(PG!B157="","",PG!B157)</f>
        <v/>
      </c>
      <c r="C157" s="138" t="str">
        <f>IF(PG!C157="","",PG!C157)</f>
        <v/>
      </c>
      <c r="D157" s="139">
        <f>PG!M157</f>
        <v>0</v>
      </c>
      <c r="E157" s="185"/>
      <c r="F157" s="141">
        <f>IFERROR(E157*K157,E157*PG!G157)</f>
        <v>0</v>
      </c>
      <c r="G157" s="141">
        <f>IFERROR(K157*D157,D157*PG!G157)</f>
        <v>0</v>
      </c>
      <c r="H157" s="142">
        <f t="shared" si="4"/>
        <v>0</v>
      </c>
      <c r="I157" s="143">
        <f t="shared" si="5"/>
        <v>1</v>
      </c>
      <c r="K157" s="239">
        <f>PG!N157</f>
        <v>0</v>
      </c>
    </row>
    <row r="158" spans="2:11" ht="30" customHeight="1" thickBot="1" x14ac:dyDescent="0.3">
      <c r="B158" s="137" t="str">
        <f>IF(PG!B158="","",PG!B158)</f>
        <v/>
      </c>
      <c r="C158" s="138" t="str">
        <f>IF(PG!C158="","",PG!C158)</f>
        <v/>
      </c>
      <c r="D158" s="139">
        <f>PG!M158</f>
        <v>0</v>
      </c>
      <c r="E158" s="185"/>
      <c r="F158" s="141">
        <f>IFERROR(E158*K158,E158*PG!G158)</f>
        <v>0</v>
      </c>
      <c r="G158" s="141">
        <f>IFERROR(K158*D158,D158*PG!G158)</f>
        <v>0</v>
      </c>
      <c r="H158" s="142">
        <f t="shared" si="4"/>
        <v>0</v>
      </c>
      <c r="I158" s="143">
        <f t="shared" si="5"/>
        <v>1</v>
      </c>
      <c r="K158" s="239">
        <f>PG!N158</f>
        <v>0</v>
      </c>
    </row>
    <row r="159" spans="2:11" ht="30" customHeight="1" thickBot="1" x14ac:dyDescent="0.3">
      <c r="B159" s="137" t="str">
        <f>IF(PG!B159="","",PG!B159)</f>
        <v/>
      </c>
      <c r="C159" s="138" t="str">
        <f>IF(PG!C159="","",PG!C159)</f>
        <v/>
      </c>
      <c r="D159" s="139">
        <f>PG!M159</f>
        <v>0</v>
      </c>
      <c r="E159" s="185"/>
      <c r="F159" s="141">
        <f>IFERROR(E159*K159,E159*PG!G159)</f>
        <v>0</v>
      </c>
      <c r="G159" s="141">
        <f>IFERROR(K159*D159,D159*PG!G159)</f>
        <v>0</v>
      </c>
      <c r="H159" s="142">
        <f t="shared" si="4"/>
        <v>0</v>
      </c>
      <c r="I159" s="143">
        <f t="shared" si="5"/>
        <v>1</v>
      </c>
      <c r="K159" s="239">
        <f>PG!N159</f>
        <v>0</v>
      </c>
    </row>
    <row r="160" spans="2:11" ht="30" customHeight="1" thickBot="1" x14ac:dyDescent="0.3">
      <c r="B160" s="137" t="str">
        <f>IF(PG!B160="","",PG!B160)</f>
        <v/>
      </c>
      <c r="C160" s="138" t="str">
        <f>IF(PG!C160="","",PG!C160)</f>
        <v/>
      </c>
      <c r="D160" s="139">
        <f>PG!M160</f>
        <v>0</v>
      </c>
      <c r="E160" s="185"/>
      <c r="F160" s="141">
        <f>IFERROR(E160*K160,E160*PG!G160)</f>
        <v>0</v>
      </c>
      <c r="G160" s="141">
        <f>IFERROR(K160*D160,D160*PG!G160)</f>
        <v>0</v>
      </c>
      <c r="H160" s="142">
        <f t="shared" si="4"/>
        <v>0</v>
      </c>
      <c r="I160" s="143">
        <f t="shared" si="5"/>
        <v>1</v>
      </c>
      <c r="K160" s="239">
        <f>PG!N160</f>
        <v>0</v>
      </c>
    </row>
    <row r="161" spans="2:11" ht="30" customHeight="1" thickBot="1" x14ac:dyDescent="0.3">
      <c r="B161" s="137" t="str">
        <f>IF(PG!B161="","",PG!B161)</f>
        <v/>
      </c>
      <c r="C161" s="138" t="str">
        <f>IF(PG!C161="","",PG!C161)</f>
        <v/>
      </c>
      <c r="D161" s="139">
        <f>PG!M161</f>
        <v>0</v>
      </c>
      <c r="E161" s="185"/>
      <c r="F161" s="141">
        <f>IFERROR(E161*K161,E161*PG!G161)</f>
        <v>0</v>
      </c>
      <c r="G161" s="141">
        <f>IFERROR(K161*D161,D161*PG!G161)</f>
        <v>0</v>
      </c>
      <c r="H161" s="142">
        <f t="shared" si="4"/>
        <v>0</v>
      </c>
      <c r="I161" s="143">
        <f t="shared" si="5"/>
        <v>1</v>
      </c>
      <c r="K161" s="239">
        <f>PG!N161</f>
        <v>0</v>
      </c>
    </row>
    <row r="162" spans="2:11" ht="30" customHeight="1" thickBot="1" x14ac:dyDescent="0.3">
      <c r="B162" s="137" t="str">
        <f>IF(PG!B162="","",PG!B162)</f>
        <v/>
      </c>
      <c r="C162" s="138" t="str">
        <f>IF(PG!C162="","",PG!C162)</f>
        <v/>
      </c>
      <c r="D162" s="139">
        <f>PG!M162</f>
        <v>0</v>
      </c>
      <c r="E162" s="185"/>
      <c r="F162" s="141">
        <f>IFERROR(E162*K162,E162*PG!G162)</f>
        <v>0</v>
      </c>
      <c r="G162" s="141">
        <f>IFERROR(K162*D162,D162*PG!G162)</f>
        <v>0</v>
      </c>
      <c r="H162" s="142">
        <f t="shared" si="4"/>
        <v>0</v>
      </c>
      <c r="I162" s="143">
        <f t="shared" si="5"/>
        <v>1</v>
      </c>
      <c r="K162" s="239">
        <f>PG!N162</f>
        <v>0</v>
      </c>
    </row>
    <row r="163" spans="2:11" ht="30" customHeight="1" thickBot="1" x14ac:dyDescent="0.3">
      <c r="B163" s="137" t="str">
        <f>IF(PG!B163="","",PG!B163)</f>
        <v/>
      </c>
      <c r="C163" s="138" t="str">
        <f>IF(PG!C163="","",PG!C163)</f>
        <v/>
      </c>
      <c r="D163" s="139">
        <f>PG!M163</f>
        <v>0</v>
      </c>
      <c r="E163" s="185"/>
      <c r="F163" s="141">
        <f>IFERROR(E163*K163,E163*PG!G163)</f>
        <v>0</v>
      </c>
      <c r="G163" s="141">
        <f>IFERROR(K163*D163,D163*PG!G163)</f>
        <v>0</v>
      </c>
      <c r="H163" s="142">
        <f t="shared" si="4"/>
        <v>0</v>
      </c>
      <c r="I163" s="143">
        <f t="shared" si="5"/>
        <v>1</v>
      </c>
      <c r="K163" s="239">
        <f>PG!N163</f>
        <v>0</v>
      </c>
    </row>
    <row r="164" spans="2:11" ht="30" customHeight="1" thickBot="1" x14ac:dyDescent="0.3">
      <c r="B164" s="137" t="str">
        <f>IF(PG!B164="","",PG!B164)</f>
        <v/>
      </c>
      <c r="C164" s="138" t="str">
        <f>IF(PG!C164="","",PG!C164)</f>
        <v/>
      </c>
      <c r="D164" s="139">
        <f>PG!M164</f>
        <v>0</v>
      </c>
      <c r="E164" s="185"/>
      <c r="F164" s="141">
        <f>IFERROR(E164*K164,E164*PG!G164)</f>
        <v>0</v>
      </c>
      <c r="G164" s="141">
        <f>IFERROR(K164*D164,D164*PG!G164)</f>
        <v>0</v>
      </c>
      <c r="H164" s="142">
        <f t="shared" si="4"/>
        <v>0</v>
      </c>
      <c r="I164" s="143">
        <f t="shared" si="5"/>
        <v>1</v>
      </c>
      <c r="K164" s="239">
        <f>PG!N164</f>
        <v>0</v>
      </c>
    </row>
    <row r="165" spans="2:11" ht="30" customHeight="1" thickBot="1" x14ac:dyDescent="0.3">
      <c r="B165" s="137" t="str">
        <f>IF(PG!B165="","",PG!B165)</f>
        <v/>
      </c>
      <c r="C165" s="138" t="str">
        <f>IF(PG!C165="","",PG!C165)</f>
        <v/>
      </c>
      <c r="D165" s="139">
        <f>PG!M165</f>
        <v>0</v>
      </c>
      <c r="E165" s="185"/>
      <c r="F165" s="141">
        <f>IFERROR(E165*K165,E165*PG!G165)</f>
        <v>0</v>
      </c>
      <c r="G165" s="141">
        <f>IFERROR(K165*D165,D165*PG!G165)</f>
        <v>0</v>
      </c>
      <c r="H165" s="142">
        <f t="shared" si="4"/>
        <v>0</v>
      </c>
      <c r="I165" s="143">
        <f t="shared" si="5"/>
        <v>1</v>
      </c>
      <c r="K165" s="239">
        <f>PG!N165</f>
        <v>0</v>
      </c>
    </row>
    <row r="166" spans="2:11" ht="30" customHeight="1" thickBot="1" x14ac:dyDescent="0.3">
      <c r="B166" s="137" t="str">
        <f>IF(PG!B166="","",PG!B166)</f>
        <v/>
      </c>
      <c r="C166" s="138" t="str">
        <f>IF(PG!C166="","",PG!C166)</f>
        <v/>
      </c>
      <c r="D166" s="139">
        <f>PG!M166</f>
        <v>0</v>
      </c>
      <c r="E166" s="185"/>
      <c r="F166" s="141">
        <f>IFERROR(E166*K166,E166*PG!G166)</f>
        <v>0</v>
      </c>
      <c r="G166" s="141">
        <f>IFERROR(K166*D166,D166*PG!G166)</f>
        <v>0</v>
      </c>
      <c r="H166" s="142">
        <f t="shared" si="4"/>
        <v>0</v>
      </c>
      <c r="I166" s="143">
        <f t="shared" si="5"/>
        <v>1</v>
      </c>
      <c r="K166" s="239">
        <f>PG!N166</f>
        <v>0</v>
      </c>
    </row>
    <row r="167" spans="2:11" ht="30" customHeight="1" thickBot="1" x14ac:dyDescent="0.3">
      <c r="B167" s="137" t="str">
        <f>IF(PG!B167="","",PG!B167)</f>
        <v/>
      </c>
      <c r="C167" s="138" t="str">
        <f>IF(PG!C167="","",PG!C167)</f>
        <v/>
      </c>
      <c r="D167" s="139">
        <f>PG!M167</f>
        <v>0</v>
      </c>
      <c r="E167" s="185"/>
      <c r="F167" s="141">
        <f>IFERROR(E167*K167,E167*PG!G167)</f>
        <v>0</v>
      </c>
      <c r="G167" s="141">
        <f>IFERROR(K167*D167,D167*PG!G167)</f>
        <v>0</v>
      </c>
      <c r="H167" s="142">
        <f t="shared" si="4"/>
        <v>0</v>
      </c>
      <c r="I167" s="143">
        <f t="shared" si="5"/>
        <v>1</v>
      </c>
      <c r="K167" s="239">
        <f>PG!N167</f>
        <v>0</v>
      </c>
    </row>
    <row r="168" spans="2:11" ht="30" customHeight="1" thickBot="1" x14ac:dyDescent="0.3">
      <c r="B168" s="137" t="str">
        <f>IF(PG!B168="","",PG!B168)</f>
        <v/>
      </c>
      <c r="C168" s="138" t="str">
        <f>IF(PG!C168="","",PG!C168)</f>
        <v/>
      </c>
      <c r="D168" s="139">
        <f>PG!M168</f>
        <v>0</v>
      </c>
      <c r="E168" s="185"/>
      <c r="F168" s="141">
        <f>IFERROR(E168*K168,E168*PG!G168)</f>
        <v>0</v>
      </c>
      <c r="G168" s="141">
        <f>IFERROR(K168*D168,D168*PG!G168)</f>
        <v>0</v>
      </c>
      <c r="H168" s="142">
        <f t="shared" si="4"/>
        <v>0</v>
      </c>
      <c r="I168" s="143">
        <f t="shared" si="5"/>
        <v>1</v>
      </c>
      <c r="K168" s="239">
        <f>PG!N168</f>
        <v>0</v>
      </c>
    </row>
    <row r="169" spans="2:11" ht="30" customHeight="1" thickBot="1" x14ac:dyDescent="0.3">
      <c r="B169" s="137" t="str">
        <f>IF(PG!B169="","",PG!B169)</f>
        <v/>
      </c>
      <c r="C169" s="138" t="str">
        <f>IF(PG!C169="","",PG!C169)</f>
        <v/>
      </c>
      <c r="D169" s="139">
        <f>PG!M169</f>
        <v>0</v>
      </c>
      <c r="E169" s="185"/>
      <c r="F169" s="141">
        <f>IFERROR(E169*K169,E169*PG!G169)</f>
        <v>0</v>
      </c>
      <c r="G169" s="141">
        <f>IFERROR(K169*D169,D169*PG!G169)</f>
        <v>0</v>
      </c>
      <c r="H169" s="142">
        <f t="shared" si="4"/>
        <v>0</v>
      </c>
      <c r="I169" s="143">
        <f t="shared" si="5"/>
        <v>1</v>
      </c>
      <c r="K169" s="239">
        <f>PG!N169</f>
        <v>0</v>
      </c>
    </row>
    <row r="170" spans="2:11" ht="30" customHeight="1" thickBot="1" x14ac:dyDescent="0.3">
      <c r="B170" s="137" t="str">
        <f>IF(PG!B170="","",PG!B170)</f>
        <v/>
      </c>
      <c r="C170" s="138" t="str">
        <f>IF(PG!C170="","",PG!C170)</f>
        <v/>
      </c>
      <c r="D170" s="139">
        <f>PG!M170</f>
        <v>0</v>
      </c>
      <c r="E170" s="185"/>
      <c r="F170" s="141">
        <f>IFERROR(E170*K170,E170*PG!G170)</f>
        <v>0</v>
      </c>
      <c r="G170" s="141">
        <f>IFERROR(K170*D170,D170*PG!G170)</f>
        <v>0</v>
      </c>
      <c r="H170" s="142">
        <f t="shared" si="4"/>
        <v>0</v>
      </c>
      <c r="I170" s="143">
        <f t="shared" si="5"/>
        <v>1</v>
      </c>
      <c r="K170" s="239">
        <f>PG!N170</f>
        <v>0</v>
      </c>
    </row>
    <row r="171" spans="2:11" ht="30" customHeight="1" thickBot="1" x14ac:dyDescent="0.3">
      <c r="B171" s="137" t="str">
        <f>IF(PG!B171="","",PG!B171)</f>
        <v/>
      </c>
      <c r="C171" s="138" t="str">
        <f>IF(PG!C171="","",PG!C171)</f>
        <v/>
      </c>
      <c r="D171" s="139">
        <f>PG!M171</f>
        <v>0</v>
      </c>
      <c r="E171" s="185"/>
      <c r="F171" s="141">
        <f>IFERROR(E171*K171,E171*PG!G171)</f>
        <v>0</v>
      </c>
      <c r="G171" s="141">
        <f>IFERROR(K171*D171,D171*PG!G171)</f>
        <v>0</v>
      </c>
      <c r="H171" s="142">
        <f t="shared" si="4"/>
        <v>0</v>
      </c>
      <c r="I171" s="143">
        <f t="shared" si="5"/>
        <v>1</v>
      </c>
      <c r="K171" s="239">
        <f>PG!N171</f>
        <v>0</v>
      </c>
    </row>
    <row r="172" spans="2:11" ht="30" customHeight="1" thickBot="1" x14ac:dyDescent="0.3">
      <c r="B172" s="137" t="str">
        <f>IF(PG!B172="","",PG!B172)</f>
        <v/>
      </c>
      <c r="C172" s="138" t="str">
        <f>IF(PG!C172="","",PG!C172)</f>
        <v/>
      </c>
      <c r="D172" s="139">
        <f>PG!M172</f>
        <v>0</v>
      </c>
      <c r="E172" s="185"/>
      <c r="F172" s="141">
        <f>IFERROR(E172*K172,E172*PG!G172)</f>
        <v>0</v>
      </c>
      <c r="G172" s="141">
        <f>IFERROR(K172*D172,D172*PG!G172)</f>
        <v>0</v>
      </c>
      <c r="H172" s="142">
        <f t="shared" si="4"/>
        <v>0</v>
      </c>
      <c r="I172" s="143">
        <f t="shared" si="5"/>
        <v>1</v>
      </c>
      <c r="K172" s="239">
        <f>PG!N172</f>
        <v>0</v>
      </c>
    </row>
    <row r="173" spans="2:11" ht="30" customHeight="1" thickBot="1" x14ac:dyDescent="0.3">
      <c r="B173" s="137" t="str">
        <f>IF(PG!B173="","",PG!B173)</f>
        <v/>
      </c>
      <c r="C173" s="138" t="str">
        <f>IF(PG!C173="","",PG!C173)</f>
        <v/>
      </c>
      <c r="D173" s="139">
        <f>PG!M173</f>
        <v>0</v>
      </c>
      <c r="E173" s="185"/>
      <c r="F173" s="141">
        <f>IFERROR(E173*K173,E173*PG!G173)</f>
        <v>0</v>
      </c>
      <c r="G173" s="141">
        <f>IFERROR(K173*D173,D173*PG!G173)</f>
        <v>0</v>
      </c>
      <c r="H173" s="142">
        <f t="shared" si="4"/>
        <v>0</v>
      </c>
      <c r="I173" s="143">
        <f t="shared" si="5"/>
        <v>1</v>
      </c>
      <c r="K173" s="239">
        <f>PG!N173</f>
        <v>0</v>
      </c>
    </row>
    <row r="174" spans="2:11" ht="30" customHeight="1" thickBot="1" x14ac:dyDescent="0.3">
      <c r="B174" s="137" t="str">
        <f>IF(PG!B174="","",PG!B174)</f>
        <v/>
      </c>
      <c r="C174" s="138" t="str">
        <f>IF(PG!C174="","",PG!C174)</f>
        <v/>
      </c>
      <c r="D174" s="139">
        <f>PG!M174</f>
        <v>0</v>
      </c>
      <c r="E174" s="185"/>
      <c r="F174" s="141">
        <f>IFERROR(E174*K174,E174*PG!G174)</f>
        <v>0</v>
      </c>
      <c r="G174" s="141">
        <f>IFERROR(K174*D174,D174*PG!G174)</f>
        <v>0</v>
      </c>
      <c r="H174" s="142">
        <f t="shared" si="4"/>
        <v>0</v>
      </c>
      <c r="I174" s="143">
        <f t="shared" si="5"/>
        <v>1</v>
      </c>
      <c r="K174" s="239">
        <f>PG!N174</f>
        <v>0</v>
      </c>
    </row>
    <row r="175" spans="2:11" ht="30" customHeight="1" thickBot="1" x14ac:dyDescent="0.3">
      <c r="B175" s="137" t="str">
        <f>IF(PG!B175="","",PG!B175)</f>
        <v/>
      </c>
      <c r="C175" s="138" t="str">
        <f>IF(PG!C175="","",PG!C175)</f>
        <v/>
      </c>
      <c r="D175" s="139">
        <f>PG!M175</f>
        <v>0</v>
      </c>
      <c r="E175" s="185"/>
      <c r="F175" s="141">
        <f>IFERROR(E175*K175,E175*PG!G175)</f>
        <v>0</v>
      </c>
      <c r="G175" s="141">
        <f>IFERROR(K175*D175,D175*PG!G175)</f>
        <v>0</v>
      </c>
      <c r="H175" s="142">
        <f t="shared" si="4"/>
        <v>0</v>
      </c>
      <c r="I175" s="143">
        <f t="shared" si="5"/>
        <v>1</v>
      </c>
      <c r="K175" s="239">
        <f>PG!N175</f>
        <v>0</v>
      </c>
    </row>
    <row r="176" spans="2:11" ht="30" customHeight="1" thickBot="1" x14ac:dyDescent="0.3">
      <c r="B176" s="137" t="str">
        <f>IF(PG!B176="","",PG!B176)</f>
        <v/>
      </c>
      <c r="C176" s="138" t="str">
        <f>IF(PG!C176="","",PG!C176)</f>
        <v/>
      </c>
      <c r="D176" s="139">
        <f>PG!M176</f>
        <v>0</v>
      </c>
      <c r="E176" s="185"/>
      <c r="F176" s="141">
        <f>IFERROR(E176*K176,E176*PG!G176)</f>
        <v>0</v>
      </c>
      <c r="G176" s="141">
        <f>IFERROR(K176*D176,D176*PG!G176)</f>
        <v>0</v>
      </c>
      <c r="H176" s="142">
        <f t="shared" si="4"/>
        <v>0</v>
      </c>
      <c r="I176" s="143">
        <f t="shared" si="5"/>
        <v>1</v>
      </c>
      <c r="K176" s="239">
        <f>PG!N176</f>
        <v>0</v>
      </c>
    </row>
    <row r="177" spans="2:11" ht="30" customHeight="1" thickBot="1" x14ac:dyDescent="0.3">
      <c r="B177" s="137" t="str">
        <f>IF(PG!B177="","",PG!B177)</f>
        <v/>
      </c>
      <c r="C177" s="138" t="str">
        <f>IF(PG!C177="","",PG!C177)</f>
        <v/>
      </c>
      <c r="D177" s="139">
        <f>PG!M177</f>
        <v>0</v>
      </c>
      <c r="E177" s="185"/>
      <c r="F177" s="141">
        <f>IFERROR(E177*K177,E177*PG!G177)</f>
        <v>0</v>
      </c>
      <c r="G177" s="141">
        <f>IFERROR(K177*D177,D177*PG!G177)</f>
        <v>0</v>
      </c>
      <c r="H177" s="142">
        <f t="shared" si="4"/>
        <v>0</v>
      </c>
      <c r="I177" s="143">
        <f t="shared" si="5"/>
        <v>1</v>
      </c>
      <c r="K177" s="239">
        <f>PG!N177</f>
        <v>0</v>
      </c>
    </row>
    <row r="178" spans="2:11" ht="30" customHeight="1" thickBot="1" x14ac:dyDescent="0.3">
      <c r="B178" s="137" t="str">
        <f>IF(PG!B178="","",PG!B178)</f>
        <v/>
      </c>
      <c r="C178" s="138" t="str">
        <f>IF(PG!C178="","",PG!C178)</f>
        <v/>
      </c>
      <c r="D178" s="139">
        <f>PG!M178</f>
        <v>0</v>
      </c>
      <c r="E178" s="185"/>
      <c r="F178" s="141">
        <f>IFERROR(E178*K178,E178*PG!G178)</f>
        <v>0</v>
      </c>
      <c r="G178" s="141">
        <f>IFERROR(K178*D178,D178*PG!G178)</f>
        <v>0</v>
      </c>
      <c r="H178" s="142">
        <f t="shared" si="4"/>
        <v>0</v>
      </c>
      <c r="I178" s="143">
        <f t="shared" si="5"/>
        <v>1</v>
      </c>
      <c r="K178" s="239">
        <f>PG!N178</f>
        <v>0</v>
      </c>
    </row>
    <row r="179" spans="2:11" ht="30" customHeight="1" thickBot="1" x14ac:dyDescent="0.3">
      <c r="B179" s="137" t="str">
        <f>IF(PG!B179="","",PG!B179)</f>
        <v/>
      </c>
      <c r="C179" s="138" t="str">
        <f>IF(PG!C179="","",PG!C179)</f>
        <v/>
      </c>
      <c r="D179" s="139">
        <f>PG!M179</f>
        <v>0</v>
      </c>
      <c r="E179" s="185"/>
      <c r="F179" s="141">
        <f>IFERROR(E179*K179,E179*PG!G179)</f>
        <v>0</v>
      </c>
      <c r="G179" s="141">
        <f>IFERROR(K179*D179,D179*PG!G179)</f>
        <v>0</v>
      </c>
      <c r="H179" s="142">
        <f t="shared" si="4"/>
        <v>0</v>
      </c>
      <c r="I179" s="143">
        <f t="shared" si="5"/>
        <v>1</v>
      </c>
      <c r="K179" s="239">
        <f>PG!N179</f>
        <v>0</v>
      </c>
    </row>
    <row r="180" spans="2:11" ht="30" customHeight="1" thickBot="1" x14ac:dyDescent="0.3">
      <c r="B180" s="137" t="str">
        <f>IF(PG!B180="","",PG!B180)</f>
        <v/>
      </c>
      <c r="C180" s="138" t="str">
        <f>IF(PG!C180="","",PG!C180)</f>
        <v/>
      </c>
      <c r="D180" s="139">
        <f>PG!M180</f>
        <v>0</v>
      </c>
      <c r="E180" s="185"/>
      <c r="F180" s="141">
        <f>IFERROR(E180*K180,E180*PG!G180)</f>
        <v>0</v>
      </c>
      <c r="G180" s="141">
        <f>IFERROR(K180*D180,D180*PG!G180)</f>
        <v>0</v>
      </c>
      <c r="H180" s="142">
        <f t="shared" si="4"/>
        <v>0</v>
      </c>
      <c r="I180" s="143">
        <f t="shared" si="5"/>
        <v>1</v>
      </c>
      <c r="K180" s="239">
        <f>PG!N180</f>
        <v>0</v>
      </c>
    </row>
    <row r="181" spans="2:11" ht="30" customHeight="1" thickBot="1" x14ac:dyDescent="0.3">
      <c r="B181" s="137" t="str">
        <f>IF(PG!B181="","",PG!B181)</f>
        <v/>
      </c>
      <c r="C181" s="138" t="str">
        <f>IF(PG!C181="","",PG!C181)</f>
        <v/>
      </c>
      <c r="D181" s="139">
        <f>PG!M181</f>
        <v>0</v>
      </c>
      <c r="E181" s="185"/>
      <c r="F181" s="141">
        <f>IFERROR(E181*K181,E181*PG!G181)</f>
        <v>0</v>
      </c>
      <c r="G181" s="141">
        <f>IFERROR(K181*D181,D181*PG!G181)</f>
        <v>0</v>
      </c>
      <c r="H181" s="142">
        <f t="shared" si="4"/>
        <v>0</v>
      </c>
      <c r="I181" s="143">
        <f t="shared" si="5"/>
        <v>1</v>
      </c>
      <c r="K181" s="239">
        <f>PG!N181</f>
        <v>0</v>
      </c>
    </row>
    <row r="182" spans="2:11" ht="30" customHeight="1" thickBot="1" x14ac:dyDescent="0.3">
      <c r="B182" s="137" t="str">
        <f>IF(PG!B182="","",PG!B182)</f>
        <v/>
      </c>
      <c r="C182" s="138" t="str">
        <f>IF(PG!C182="","",PG!C182)</f>
        <v/>
      </c>
      <c r="D182" s="139">
        <f>PG!M182</f>
        <v>0</v>
      </c>
      <c r="E182" s="185"/>
      <c r="F182" s="141">
        <f>IFERROR(E182*K182,E182*PG!G182)</f>
        <v>0</v>
      </c>
      <c r="G182" s="141">
        <f>IFERROR(K182*D182,D182*PG!G182)</f>
        <v>0</v>
      </c>
      <c r="H182" s="142">
        <f t="shared" si="4"/>
        <v>0</v>
      </c>
      <c r="I182" s="143">
        <f t="shared" si="5"/>
        <v>1</v>
      </c>
      <c r="K182" s="239">
        <f>PG!N182</f>
        <v>0</v>
      </c>
    </row>
    <row r="183" spans="2:11" ht="30" customHeight="1" thickBot="1" x14ac:dyDescent="0.3">
      <c r="B183" s="137" t="str">
        <f>IF(PG!B183="","",PG!B183)</f>
        <v/>
      </c>
      <c r="C183" s="138" t="str">
        <f>IF(PG!C183="","",PG!C183)</f>
        <v/>
      </c>
      <c r="D183" s="139">
        <f>PG!M183</f>
        <v>0</v>
      </c>
      <c r="E183" s="185"/>
      <c r="F183" s="141">
        <f>IFERROR(E183*K183,E183*PG!G183)</f>
        <v>0</v>
      </c>
      <c r="G183" s="141">
        <f>IFERROR(K183*D183,D183*PG!G183)</f>
        <v>0</v>
      </c>
      <c r="H183" s="142">
        <f t="shared" si="4"/>
        <v>0</v>
      </c>
      <c r="I183" s="143">
        <f t="shared" si="5"/>
        <v>1</v>
      </c>
      <c r="K183" s="239">
        <f>PG!N183</f>
        <v>0</v>
      </c>
    </row>
    <row r="184" spans="2:11" ht="30" customHeight="1" thickBot="1" x14ac:dyDescent="0.3">
      <c r="B184" s="137" t="str">
        <f>IF(PG!B184="","",PG!B184)</f>
        <v/>
      </c>
      <c r="C184" s="138" t="str">
        <f>IF(PG!C184="","",PG!C184)</f>
        <v/>
      </c>
      <c r="D184" s="139">
        <f>PG!M184</f>
        <v>0</v>
      </c>
      <c r="E184" s="185"/>
      <c r="F184" s="141">
        <f>IFERROR(E184*K184,E184*PG!G184)</f>
        <v>0</v>
      </c>
      <c r="G184" s="141">
        <f>IFERROR(K184*D184,D184*PG!G184)</f>
        <v>0</v>
      </c>
      <c r="H184" s="142">
        <f t="shared" si="4"/>
        <v>0</v>
      </c>
      <c r="I184" s="143">
        <f t="shared" si="5"/>
        <v>1</v>
      </c>
      <c r="K184" s="239">
        <f>PG!N184</f>
        <v>0</v>
      </c>
    </row>
    <row r="185" spans="2:11" ht="30" customHeight="1" thickBot="1" x14ac:dyDescent="0.3">
      <c r="B185" s="137" t="str">
        <f>IF(PG!B185="","",PG!B185)</f>
        <v/>
      </c>
      <c r="C185" s="138" t="str">
        <f>IF(PG!C185="","",PG!C185)</f>
        <v/>
      </c>
      <c r="D185" s="139">
        <f>PG!M185</f>
        <v>0</v>
      </c>
      <c r="E185" s="185"/>
      <c r="F185" s="141">
        <f>IFERROR(E185*K185,E185*PG!G185)</f>
        <v>0</v>
      </c>
      <c r="G185" s="141">
        <f>IFERROR(K185*D185,D185*PG!G185)</f>
        <v>0</v>
      </c>
      <c r="H185" s="142">
        <f t="shared" si="4"/>
        <v>0</v>
      </c>
      <c r="I185" s="143">
        <f t="shared" si="5"/>
        <v>1</v>
      </c>
      <c r="K185" s="239">
        <f>PG!N185</f>
        <v>0</v>
      </c>
    </row>
    <row r="186" spans="2:11" ht="30" customHeight="1" thickBot="1" x14ac:dyDescent="0.3">
      <c r="B186" s="137" t="str">
        <f>IF(PG!B186="","",PG!B186)</f>
        <v/>
      </c>
      <c r="C186" s="138" t="str">
        <f>IF(PG!C186="","",PG!C186)</f>
        <v/>
      </c>
      <c r="D186" s="139">
        <f>PG!M186</f>
        <v>0</v>
      </c>
      <c r="E186" s="185"/>
      <c r="F186" s="141">
        <f>IFERROR(E186*K186,E186*PG!G186)</f>
        <v>0</v>
      </c>
      <c r="G186" s="141">
        <f>IFERROR(K186*D186,D186*PG!G186)</f>
        <v>0</v>
      </c>
      <c r="H186" s="142">
        <f t="shared" si="4"/>
        <v>0</v>
      </c>
      <c r="I186" s="143">
        <f t="shared" si="5"/>
        <v>1</v>
      </c>
      <c r="K186" s="239">
        <f>PG!N186</f>
        <v>0</v>
      </c>
    </row>
    <row r="187" spans="2:11" ht="30" customHeight="1" thickBot="1" x14ac:dyDescent="0.3">
      <c r="B187" s="137" t="str">
        <f>IF(PG!B187="","",PG!B187)</f>
        <v/>
      </c>
      <c r="C187" s="138" t="str">
        <f>IF(PG!C187="","",PG!C187)</f>
        <v/>
      </c>
      <c r="D187" s="139">
        <f>PG!M187</f>
        <v>0</v>
      </c>
      <c r="E187" s="185"/>
      <c r="F187" s="141">
        <f>IFERROR(E187*K187,E187*PG!G187)</f>
        <v>0</v>
      </c>
      <c r="G187" s="141">
        <f>IFERROR(K187*D187,D187*PG!G187)</f>
        <v>0</v>
      </c>
      <c r="H187" s="142">
        <f t="shared" si="4"/>
        <v>0</v>
      </c>
      <c r="I187" s="143">
        <f t="shared" si="5"/>
        <v>1</v>
      </c>
      <c r="K187" s="239">
        <f>PG!N187</f>
        <v>0</v>
      </c>
    </row>
    <row r="188" spans="2:11" ht="30" customHeight="1" thickBot="1" x14ac:dyDescent="0.3">
      <c r="B188" s="137" t="str">
        <f>IF(PG!B188="","",PG!B188)</f>
        <v/>
      </c>
      <c r="C188" s="138" t="str">
        <f>IF(PG!C188="","",PG!C188)</f>
        <v/>
      </c>
      <c r="D188" s="139">
        <f>PG!M188</f>
        <v>0</v>
      </c>
      <c r="E188" s="185"/>
      <c r="F188" s="141">
        <f>IFERROR(E188*K188,E188*PG!G188)</f>
        <v>0</v>
      </c>
      <c r="G188" s="141">
        <f>IFERROR(K188*D188,D188*PG!G188)</f>
        <v>0</v>
      </c>
      <c r="H188" s="142">
        <f t="shared" si="4"/>
        <v>0</v>
      </c>
      <c r="I188" s="143">
        <f t="shared" si="5"/>
        <v>1</v>
      </c>
      <c r="K188" s="239">
        <f>PG!N188</f>
        <v>0</v>
      </c>
    </row>
    <row r="189" spans="2:11" ht="30" customHeight="1" thickBot="1" x14ac:dyDescent="0.3">
      <c r="B189" s="137" t="str">
        <f>IF(PG!B189="","",PG!B189)</f>
        <v/>
      </c>
      <c r="C189" s="138" t="str">
        <f>IF(PG!C189="","",PG!C189)</f>
        <v/>
      </c>
      <c r="D189" s="139">
        <f>PG!M189</f>
        <v>0</v>
      </c>
      <c r="E189" s="185"/>
      <c r="F189" s="141">
        <f>IFERROR(E189*K189,E189*PG!G189)</f>
        <v>0</v>
      </c>
      <c r="G189" s="141">
        <f>IFERROR(K189*D189,D189*PG!G189)</f>
        <v>0</v>
      </c>
      <c r="H189" s="142">
        <f t="shared" si="4"/>
        <v>0</v>
      </c>
      <c r="I189" s="143">
        <f t="shared" si="5"/>
        <v>1</v>
      </c>
      <c r="K189" s="239">
        <f>PG!N189</f>
        <v>0</v>
      </c>
    </row>
    <row r="190" spans="2:11" ht="30" customHeight="1" thickBot="1" x14ac:dyDescent="0.3">
      <c r="B190" s="137" t="str">
        <f>IF(PG!B190="","",PG!B190)</f>
        <v/>
      </c>
      <c r="C190" s="138" t="str">
        <f>IF(PG!C190="","",PG!C190)</f>
        <v/>
      </c>
      <c r="D190" s="139">
        <f>PG!M190</f>
        <v>0</v>
      </c>
      <c r="E190" s="185"/>
      <c r="F190" s="141">
        <f>IFERROR(E190*K190,E190*PG!G190)</f>
        <v>0</v>
      </c>
      <c r="G190" s="141">
        <f>IFERROR(K190*D190,D190*PG!G190)</f>
        <v>0</v>
      </c>
      <c r="H190" s="142">
        <f t="shared" si="4"/>
        <v>0</v>
      </c>
      <c r="I190" s="143">
        <f t="shared" si="5"/>
        <v>1</v>
      </c>
      <c r="K190" s="239">
        <f>PG!N190</f>
        <v>0</v>
      </c>
    </row>
    <row r="191" spans="2:11" ht="30" customHeight="1" thickBot="1" x14ac:dyDescent="0.3">
      <c r="B191" s="137" t="str">
        <f>IF(PG!B191="","",PG!B191)</f>
        <v/>
      </c>
      <c r="C191" s="138" t="str">
        <f>IF(PG!C191="","",PG!C191)</f>
        <v/>
      </c>
      <c r="D191" s="139">
        <f>PG!M191</f>
        <v>0</v>
      </c>
      <c r="E191" s="185"/>
      <c r="F191" s="141">
        <f>IFERROR(E191*K191,E191*PG!G191)</f>
        <v>0</v>
      </c>
      <c r="G191" s="141">
        <f>IFERROR(K191*D191,D191*PG!G191)</f>
        <v>0</v>
      </c>
      <c r="H191" s="142">
        <f t="shared" si="4"/>
        <v>0</v>
      </c>
      <c r="I191" s="143">
        <f t="shared" si="5"/>
        <v>1</v>
      </c>
      <c r="K191" s="239">
        <f>PG!N191</f>
        <v>0</v>
      </c>
    </row>
    <row r="192" spans="2:11" ht="30" customHeight="1" thickBot="1" x14ac:dyDescent="0.3">
      <c r="B192" s="137" t="str">
        <f>IF(PG!B192="","",PG!B192)</f>
        <v/>
      </c>
      <c r="C192" s="138" t="str">
        <f>IF(PG!C192="","",PG!C192)</f>
        <v/>
      </c>
      <c r="D192" s="139">
        <f>PG!M192</f>
        <v>0</v>
      </c>
      <c r="E192" s="185"/>
      <c r="F192" s="141">
        <f>IFERROR(E192*K192,E192*PG!G192)</f>
        <v>0</v>
      </c>
      <c r="G192" s="141">
        <f>IFERROR(K192*D192,D192*PG!G192)</f>
        <v>0</v>
      </c>
      <c r="H192" s="142">
        <f t="shared" si="4"/>
        <v>0</v>
      </c>
      <c r="I192" s="143">
        <f t="shared" si="5"/>
        <v>1</v>
      </c>
      <c r="K192" s="239">
        <f>PG!N192</f>
        <v>0</v>
      </c>
    </row>
    <row r="193" spans="2:11" ht="30" customHeight="1" thickBot="1" x14ac:dyDescent="0.3">
      <c r="B193" s="137" t="str">
        <f>IF(PG!B193="","",PG!B193)</f>
        <v/>
      </c>
      <c r="C193" s="138" t="str">
        <f>IF(PG!C193="","",PG!C193)</f>
        <v/>
      </c>
      <c r="D193" s="139">
        <f>PG!M193</f>
        <v>0</v>
      </c>
      <c r="E193" s="185"/>
      <c r="F193" s="141">
        <f>IFERROR(E193*K193,E193*PG!G193)</f>
        <v>0</v>
      </c>
      <c r="G193" s="141">
        <f>IFERROR(K193*D193,D193*PG!G193)</f>
        <v>0</v>
      </c>
      <c r="H193" s="142">
        <f t="shared" si="4"/>
        <v>0</v>
      </c>
      <c r="I193" s="143">
        <f t="shared" si="5"/>
        <v>1</v>
      </c>
      <c r="K193" s="239">
        <f>PG!N193</f>
        <v>0</v>
      </c>
    </row>
    <row r="194" spans="2:11" ht="30" customHeight="1" thickBot="1" x14ac:dyDescent="0.3">
      <c r="B194" s="137" t="str">
        <f>IF(PG!B194="","",PG!B194)</f>
        <v/>
      </c>
      <c r="C194" s="138" t="str">
        <f>IF(PG!C194="","",PG!C194)</f>
        <v/>
      </c>
      <c r="D194" s="139">
        <f>PG!M194</f>
        <v>0</v>
      </c>
      <c r="E194" s="185"/>
      <c r="F194" s="141">
        <f>IFERROR(E194*K194,E194*PG!G194)</f>
        <v>0</v>
      </c>
      <c r="G194" s="141">
        <f>IFERROR(K194*D194,D194*PG!G194)</f>
        <v>0</v>
      </c>
      <c r="H194" s="142">
        <f t="shared" si="4"/>
        <v>0</v>
      </c>
      <c r="I194" s="143">
        <f t="shared" si="5"/>
        <v>1</v>
      </c>
      <c r="K194" s="239">
        <f>PG!N194</f>
        <v>0</v>
      </c>
    </row>
    <row r="195" spans="2:11" ht="30" customHeight="1" thickBot="1" x14ac:dyDescent="0.3">
      <c r="B195" s="137" t="str">
        <f>IF(PG!B195="","",PG!B195)</f>
        <v/>
      </c>
      <c r="C195" s="138" t="str">
        <f>IF(PG!C195="","",PG!C195)</f>
        <v/>
      </c>
      <c r="D195" s="139">
        <f>PG!M195</f>
        <v>0</v>
      </c>
      <c r="E195" s="185"/>
      <c r="F195" s="141">
        <f>IFERROR(E195*K195,E195*PG!G195)</f>
        <v>0</v>
      </c>
      <c r="G195" s="141">
        <f>IFERROR(K195*D195,D195*PG!G195)</f>
        <v>0</v>
      </c>
      <c r="H195" s="142">
        <f t="shared" si="4"/>
        <v>0</v>
      </c>
      <c r="I195" s="143">
        <f t="shared" si="5"/>
        <v>1</v>
      </c>
      <c r="K195" s="239">
        <f>PG!N195</f>
        <v>0</v>
      </c>
    </row>
    <row r="196" spans="2:11" ht="30" customHeight="1" thickBot="1" x14ac:dyDescent="0.3">
      <c r="B196" s="137" t="str">
        <f>IF(PG!B196="","",PG!B196)</f>
        <v/>
      </c>
      <c r="C196" s="138" t="str">
        <f>IF(PG!C196="","",PG!C196)</f>
        <v/>
      </c>
      <c r="D196" s="139">
        <f>PG!M196</f>
        <v>0</v>
      </c>
      <c r="E196" s="185"/>
      <c r="F196" s="141">
        <f>IFERROR(E196*K196,E196*PG!G196)</f>
        <v>0</v>
      </c>
      <c r="G196" s="141">
        <f>IFERROR(K196*D196,D196*PG!G196)</f>
        <v>0</v>
      </c>
      <c r="H196" s="142">
        <f t="shared" si="4"/>
        <v>0</v>
      </c>
      <c r="I196" s="143">
        <f t="shared" si="5"/>
        <v>1</v>
      </c>
      <c r="K196" s="239">
        <f>PG!N196</f>
        <v>0</v>
      </c>
    </row>
    <row r="197" spans="2:11" ht="30" customHeight="1" thickBot="1" x14ac:dyDescent="0.3">
      <c r="B197" s="137" t="str">
        <f>IF(PG!B197="","",PG!B197)</f>
        <v/>
      </c>
      <c r="C197" s="138" t="str">
        <f>IF(PG!C197="","",PG!C197)</f>
        <v/>
      </c>
      <c r="D197" s="139">
        <f>PG!M197</f>
        <v>0</v>
      </c>
      <c r="E197" s="185"/>
      <c r="F197" s="141">
        <f>IFERROR(E197*K197,E197*PG!G197)</f>
        <v>0</v>
      </c>
      <c r="G197" s="141">
        <f>IFERROR(K197*D197,D197*PG!G197)</f>
        <v>0</v>
      </c>
      <c r="H197" s="142">
        <f t="shared" si="4"/>
        <v>0</v>
      </c>
      <c r="I197" s="143">
        <f t="shared" si="5"/>
        <v>1</v>
      </c>
      <c r="K197" s="239">
        <f>PG!N197</f>
        <v>0</v>
      </c>
    </row>
    <row r="198" spans="2:11" ht="30" customHeight="1" thickBot="1" x14ac:dyDescent="0.3">
      <c r="B198" s="137" t="str">
        <f>IF(PG!B198="","",PG!B198)</f>
        <v/>
      </c>
      <c r="C198" s="138" t="str">
        <f>IF(PG!C198="","",PG!C198)</f>
        <v/>
      </c>
      <c r="D198" s="139">
        <f>PG!M198</f>
        <v>0</v>
      </c>
      <c r="E198" s="185"/>
      <c r="F198" s="141">
        <f>IFERROR(E198*K198,E198*PG!G198)</f>
        <v>0</v>
      </c>
      <c r="G198" s="141">
        <f>IFERROR(K198*D198,D198*PG!G198)</f>
        <v>0</v>
      </c>
      <c r="H198" s="142">
        <f t="shared" si="4"/>
        <v>0</v>
      </c>
      <c r="I198" s="143">
        <f t="shared" si="5"/>
        <v>1</v>
      </c>
      <c r="K198" s="239">
        <f>PG!N198</f>
        <v>0</v>
      </c>
    </row>
    <row r="199" spans="2:11" ht="30" customHeight="1" thickBot="1" x14ac:dyDescent="0.3">
      <c r="B199" s="137" t="str">
        <f>IF(PG!B199="","",PG!B199)</f>
        <v/>
      </c>
      <c r="C199" s="138" t="str">
        <f>IF(PG!C199="","",PG!C199)</f>
        <v/>
      </c>
      <c r="D199" s="139">
        <f>PG!M199</f>
        <v>0</v>
      </c>
      <c r="E199" s="185"/>
      <c r="F199" s="141">
        <f>IFERROR(E199*K199,E199*PG!G199)</f>
        <v>0</v>
      </c>
      <c r="G199" s="141">
        <f>IFERROR(K199*D199,D199*PG!G199)</f>
        <v>0</v>
      </c>
      <c r="H199" s="142">
        <f t="shared" si="4"/>
        <v>0</v>
      </c>
      <c r="I199" s="143">
        <f t="shared" si="5"/>
        <v>1</v>
      </c>
      <c r="K199" s="239">
        <f>PG!N199</f>
        <v>0</v>
      </c>
    </row>
    <row r="200" spans="2:11" ht="30" customHeight="1" thickBot="1" x14ac:dyDescent="0.3">
      <c r="B200" s="137" t="str">
        <f>IF(PG!B200="","",PG!B200)</f>
        <v/>
      </c>
      <c r="C200" s="138" t="str">
        <f>IF(PG!C200="","",PG!C200)</f>
        <v/>
      </c>
      <c r="D200" s="139">
        <f>PG!M200</f>
        <v>0</v>
      </c>
      <c r="E200" s="185"/>
      <c r="F200" s="141">
        <f>IFERROR(E200*K200,E200*PG!G200)</f>
        <v>0</v>
      </c>
      <c r="G200" s="141">
        <f>IFERROR(K200*D200,D200*PG!G200)</f>
        <v>0</v>
      </c>
      <c r="H200" s="142">
        <f t="shared" si="4"/>
        <v>0</v>
      </c>
      <c r="I200" s="143">
        <f t="shared" si="5"/>
        <v>1</v>
      </c>
      <c r="K200" s="239">
        <f>PG!N200</f>
        <v>0</v>
      </c>
    </row>
    <row r="201" spans="2:11" ht="30" customHeight="1" thickBot="1" x14ac:dyDescent="0.3">
      <c r="B201" s="137" t="str">
        <f>IF(PG!B201="","",PG!B201)</f>
        <v/>
      </c>
      <c r="C201" s="138" t="str">
        <f>IF(PG!C201="","",PG!C201)</f>
        <v/>
      </c>
      <c r="D201" s="139">
        <f>PG!M201</f>
        <v>0</v>
      </c>
      <c r="E201" s="185"/>
      <c r="F201" s="141">
        <f>IFERROR(E201*K201,E201*PG!G201)</f>
        <v>0</v>
      </c>
      <c r="G201" s="141">
        <f>IFERROR(K201*D201,D201*PG!G201)</f>
        <v>0</v>
      </c>
      <c r="H201" s="142">
        <f t="shared" ref="H201:H264" si="6">IFERROR(IF(F201-G201&lt;0,(F201-G201)*(-1),F201-G201),"")</f>
        <v>0</v>
      </c>
      <c r="I201" s="143">
        <f t="shared" si="5"/>
        <v>1</v>
      </c>
      <c r="K201" s="239">
        <f>PG!N201</f>
        <v>0</v>
      </c>
    </row>
    <row r="202" spans="2:11" ht="30" customHeight="1" thickBot="1" x14ac:dyDescent="0.3">
      <c r="B202" s="137" t="str">
        <f>IF(PG!B202="","",PG!B202)</f>
        <v/>
      </c>
      <c r="C202" s="138" t="str">
        <f>IF(PG!C202="","",PG!C202)</f>
        <v/>
      </c>
      <c r="D202" s="139">
        <f>PG!M202</f>
        <v>0</v>
      </c>
      <c r="E202" s="185"/>
      <c r="F202" s="141">
        <f>IFERROR(E202*K202,E202*PG!G202)</f>
        <v>0</v>
      </c>
      <c r="G202" s="141">
        <f>IFERROR(K202*D202,D202*PG!G202)</f>
        <v>0</v>
      </c>
      <c r="H202" s="142">
        <f t="shared" si="6"/>
        <v>0</v>
      </c>
      <c r="I202" s="143">
        <f t="shared" ref="I202:I265" si="7">IFERROR(IF(F202&gt;G202,G202/F202,IF(F202=G202,1,F202/G202)),"")</f>
        <v>1</v>
      </c>
      <c r="K202" s="239">
        <f>PG!N202</f>
        <v>0</v>
      </c>
    </row>
    <row r="203" spans="2:11" ht="30" customHeight="1" thickBot="1" x14ac:dyDescent="0.3">
      <c r="B203" s="137" t="str">
        <f>IF(PG!B203="","",PG!B203)</f>
        <v/>
      </c>
      <c r="C203" s="138" t="str">
        <f>IF(PG!C203="","",PG!C203)</f>
        <v/>
      </c>
      <c r="D203" s="139">
        <f>PG!M203</f>
        <v>0</v>
      </c>
      <c r="E203" s="185"/>
      <c r="F203" s="141">
        <f>IFERROR(E203*K203,E203*PG!G203)</f>
        <v>0</v>
      </c>
      <c r="G203" s="141">
        <f>IFERROR(K203*D203,D203*PG!G203)</f>
        <v>0</v>
      </c>
      <c r="H203" s="142">
        <f t="shared" si="6"/>
        <v>0</v>
      </c>
      <c r="I203" s="143">
        <f t="shared" si="7"/>
        <v>1</v>
      </c>
      <c r="K203" s="239">
        <f>PG!N203</f>
        <v>0</v>
      </c>
    </row>
    <row r="204" spans="2:11" ht="30" customHeight="1" thickBot="1" x14ac:dyDescent="0.3">
      <c r="B204" s="137" t="str">
        <f>IF(PG!B204="","",PG!B204)</f>
        <v/>
      </c>
      <c r="C204" s="138" t="str">
        <f>IF(PG!C204="","",PG!C204)</f>
        <v/>
      </c>
      <c r="D204" s="139">
        <f>PG!M204</f>
        <v>0</v>
      </c>
      <c r="E204" s="185"/>
      <c r="F204" s="141">
        <f>IFERROR(E204*K204,E204*PG!G204)</f>
        <v>0</v>
      </c>
      <c r="G204" s="141">
        <f>IFERROR(K204*D204,D204*PG!G204)</f>
        <v>0</v>
      </c>
      <c r="H204" s="142">
        <f t="shared" si="6"/>
        <v>0</v>
      </c>
      <c r="I204" s="143">
        <f t="shared" si="7"/>
        <v>1</v>
      </c>
      <c r="K204" s="239">
        <f>PG!N204</f>
        <v>0</v>
      </c>
    </row>
    <row r="205" spans="2:11" ht="30" customHeight="1" thickBot="1" x14ac:dyDescent="0.3">
      <c r="B205" s="137" t="str">
        <f>IF(PG!B205="","",PG!B205)</f>
        <v/>
      </c>
      <c r="C205" s="138" t="str">
        <f>IF(PG!C205="","",PG!C205)</f>
        <v/>
      </c>
      <c r="D205" s="139">
        <f>PG!M205</f>
        <v>0</v>
      </c>
      <c r="E205" s="185"/>
      <c r="F205" s="141">
        <f>IFERROR(E205*K205,E205*PG!G205)</f>
        <v>0</v>
      </c>
      <c r="G205" s="141">
        <f>IFERROR(K205*D205,D205*PG!G205)</f>
        <v>0</v>
      </c>
      <c r="H205" s="142">
        <f t="shared" si="6"/>
        <v>0</v>
      </c>
      <c r="I205" s="143">
        <f t="shared" si="7"/>
        <v>1</v>
      </c>
      <c r="K205" s="239">
        <f>PG!N205</f>
        <v>0</v>
      </c>
    </row>
    <row r="206" spans="2:11" ht="30" customHeight="1" thickBot="1" x14ac:dyDescent="0.3">
      <c r="B206" s="137" t="str">
        <f>IF(PG!B206="","",PG!B206)</f>
        <v/>
      </c>
      <c r="C206" s="138" t="str">
        <f>IF(PG!C206="","",PG!C206)</f>
        <v/>
      </c>
      <c r="D206" s="139">
        <f>PG!M206</f>
        <v>0</v>
      </c>
      <c r="E206" s="185"/>
      <c r="F206" s="141">
        <f>IFERROR(E206*K206,E206*PG!G206)</f>
        <v>0</v>
      </c>
      <c r="G206" s="141">
        <f>IFERROR(K206*D206,D206*PG!G206)</f>
        <v>0</v>
      </c>
      <c r="H206" s="142">
        <f t="shared" si="6"/>
        <v>0</v>
      </c>
      <c r="I206" s="143">
        <f t="shared" si="7"/>
        <v>1</v>
      </c>
      <c r="K206" s="239">
        <f>PG!N206</f>
        <v>0</v>
      </c>
    </row>
    <row r="207" spans="2:11" ht="30" customHeight="1" thickBot="1" x14ac:dyDescent="0.3">
      <c r="B207" s="137" t="str">
        <f>IF(PG!B207="","",PG!B207)</f>
        <v/>
      </c>
      <c r="C207" s="138" t="str">
        <f>IF(PG!C207="","",PG!C207)</f>
        <v/>
      </c>
      <c r="D207" s="139">
        <f>PG!M207</f>
        <v>0</v>
      </c>
      <c r="E207" s="185"/>
      <c r="F207" s="141">
        <f>IFERROR(E207*K207,E207*PG!G207)</f>
        <v>0</v>
      </c>
      <c r="G207" s="141">
        <f>IFERROR(K207*D207,D207*PG!G207)</f>
        <v>0</v>
      </c>
      <c r="H207" s="142">
        <f t="shared" si="6"/>
        <v>0</v>
      </c>
      <c r="I207" s="143">
        <f t="shared" si="7"/>
        <v>1</v>
      </c>
      <c r="K207" s="239">
        <f>PG!N207</f>
        <v>0</v>
      </c>
    </row>
    <row r="208" spans="2:11" ht="30" customHeight="1" thickBot="1" x14ac:dyDescent="0.3">
      <c r="B208" s="137" t="str">
        <f>IF(PG!B208="","",PG!B208)</f>
        <v/>
      </c>
      <c r="C208" s="138" t="str">
        <f>IF(PG!C208="","",PG!C208)</f>
        <v/>
      </c>
      <c r="D208" s="139">
        <f>PG!M208</f>
        <v>0</v>
      </c>
      <c r="E208" s="185"/>
      <c r="F208" s="141">
        <f>IFERROR(E208*K208,E208*PG!G208)</f>
        <v>0</v>
      </c>
      <c r="G208" s="141">
        <f>IFERROR(K208*D208,D208*PG!G208)</f>
        <v>0</v>
      </c>
      <c r="H208" s="142">
        <f t="shared" si="6"/>
        <v>0</v>
      </c>
      <c r="I208" s="143">
        <f t="shared" si="7"/>
        <v>1</v>
      </c>
      <c r="K208" s="239">
        <f>PG!N208</f>
        <v>0</v>
      </c>
    </row>
    <row r="209" spans="2:11" ht="30" customHeight="1" thickBot="1" x14ac:dyDescent="0.3">
      <c r="B209" s="137" t="str">
        <f>IF(PG!B209="","",PG!B209)</f>
        <v/>
      </c>
      <c r="C209" s="138" t="str">
        <f>IF(PG!C209="","",PG!C209)</f>
        <v/>
      </c>
      <c r="D209" s="139">
        <f>PG!M209</f>
        <v>0</v>
      </c>
      <c r="E209" s="185"/>
      <c r="F209" s="141">
        <f>IFERROR(E209*K209,E209*PG!G209)</f>
        <v>0</v>
      </c>
      <c r="G209" s="141">
        <f>IFERROR(K209*D209,D209*PG!G209)</f>
        <v>0</v>
      </c>
      <c r="H209" s="142">
        <f t="shared" si="6"/>
        <v>0</v>
      </c>
      <c r="I209" s="143">
        <f t="shared" si="7"/>
        <v>1</v>
      </c>
      <c r="K209" s="239">
        <f>PG!N209</f>
        <v>0</v>
      </c>
    </row>
    <row r="210" spans="2:11" ht="30" customHeight="1" thickBot="1" x14ac:dyDescent="0.3">
      <c r="B210" s="137" t="str">
        <f>IF(PG!B210="","",PG!B210)</f>
        <v/>
      </c>
      <c r="C210" s="138" t="str">
        <f>IF(PG!C210="","",PG!C210)</f>
        <v/>
      </c>
      <c r="D210" s="139">
        <f>PG!M210</f>
        <v>0</v>
      </c>
      <c r="E210" s="185"/>
      <c r="F210" s="141">
        <f>IFERROR(E210*K210,E210*PG!G210)</f>
        <v>0</v>
      </c>
      <c r="G210" s="141">
        <f>IFERROR(K210*D210,D210*PG!G210)</f>
        <v>0</v>
      </c>
      <c r="H210" s="142">
        <f t="shared" si="6"/>
        <v>0</v>
      </c>
      <c r="I210" s="143">
        <f t="shared" si="7"/>
        <v>1</v>
      </c>
      <c r="K210" s="239">
        <f>PG!N210</f>
        <v>0</v>
      </c>
    </row>
    <row r="211" spans="2:11" ht="30" customHeight="1" thickBot="1" x14ac:dyDescent="0.3">
      <c r="B211" s="137" t="str">
        <f>IF(PG!B211="","",PG!B211)</f>
        <v/>
      </c>
      <c r="C211" s="138" t="str">
        <f>IF(PG!C211="","",PG!C211)</f>
        <v/>
      </c>
      <c r="D211" s="139">
        <f>PG!M211</f>
        <v>0</v>
      </c>
      <c r="E211" s="185"/>
      <c r="F211" s="141">
        <f>IFERROR(E211*K211,E211*PG!G211)</f>
        <v>0</v>
      </c>
      <c r="G211" s="141">
        <f>IFERROR(K211*D211,D211*PG!G211)</f>
        <v>0</v>
      </c>
      <c r="H211" s="142">
        <f t="shared" si="6"/>
        <v>0</v>
      </c>
      <c r="I211" s="143">
        <f t="shared" si="7"/>
        <v>1</v>
      </c>
      <c r="K211" s="239">
        <f>PG!N211</f>
        <v>0</v>
      </c>
    </row>
    <row r="212" spans="2:11" ht="30" customHeight="1" thickBot="1" x14ac:dyDescent="0.3">
      <c r="B212" s="137" t="str">
        <f>IF(PG!B212="","",PG!B212)</f>
        <v/>
      </c>
      <c r="C212" s="138" t="str">
        <f>IF(PG!C212="","",PG!C212)</f>
        <v/>
      </c>
      <c r="D212" s="139">
        <f>PG!M212</f>
        <v>0</v>
      </c>
      <c r="E212" s="185"/>
      <c r="F212" s="141">
        <f>IFERROR(E212*K212,E212*PG!G212)</f>
        <v>0</v>
      </c>
      <c r="G212" s="141">
        <f>IFERROR(K212*D212,D212*PG!G212)</f>
        <v>0</v>
      </c>
      <c r="H212" s="142">
        <f t="shared" si="6"/>
        <v>0</v>
      </c>
      <c r="I212" s="143">
        <f t="shared" si="7"/>
        <v>1</v>
      </c>
      <c r="K212" s="239">
        <f>PG!N212</f>
        <v>0</v>
      </c>
    </row>
    <row r="213" spans="2:11" ht="30" customHeight="1" thickBot="1" x14ac:dyDescent="0.3">
      <c r="B213" s="137" t="str">
        <f>IF(PG!B213="","",PG!B213)</f>
        <v/>
      </c>
      <c r="C213" s="138" t="str">
        <f>IF(PG!C213="","",PG!C213)</f>
        <v/>
      </c>
      <c r="D213" s="139">
        <f>PG!M213</f>
        <v>0</v>
      </c>
      <c r="E213" s="185"/>
      <c r="F213" s="141">
        <f>IFERROR(E213*K213,E213*PG!G213)</f>
        <v>0</v>
      </c>
      <c r="G213" s="141">
        <f>IFERROR(K213*D213,D213*PG!G213)</f>
        <v>0</v>
      </c>
      <c r="H213" s="142">
        <f t="shared" si="6"/>
        <v>0</v>
      </c>
      <c r="I213" s="143">
        <f t="shared" si="7"/>
        <v>1</v>
      </c>
      <c r="K213" s="239">
        <f>PG!N213</f>
        <v>0</v>
      </c>
    </row>
    <row r="214" spans="2:11" ht="30" customHeight="1" thickBot="1" x14ac:dyDescent="0.3">
      <c r="B214" s="137" t="str">
        <f>IF(PG!B214="","",PG!B214)</f>
        <v/>
      </c>
      <c r="C214" s="138" t="str">
        <f>IF(PG!C214="","",PG!C214)</f>
        <v/>
      </c>
      <c r="D214" s="139">
        <f>PG!M214</f>
        <v>0</v>
      </c>
      <c r="E214" s="185"/>
      <c r="F214" s="141">
        <f>IFERROR(E214*K214,E214*PG!G214)</f>
        <v>0</v>
      </c>
      <c r="G214" s="141">
        <f>IFERROR(K214*D214,D214*PG!G214)</f>
        <v>0</v>
      </c>
      <c r="H214" s="142">
        <f t="shared" si="6"/>
        <v>0</v>
      </c>
      <c r="I214" s="143">
        <f t="shared" si="7"/>
        <v>1</v>
      </c>
      <c r="K214" s="239">
        <f>PG!N214</f>
        <v>0</v>
      </c>
    </row>
    <row r="215" spans="2:11" ht="30" customHeight="1" thickBot="1" x14ac:dyDescent="0.3">
      <c r="B215" s="137" t="str">
        <f>IF(PG!B215="","",PG!B215)</f>
        <v/>
      </c>
      <c r="C215" s="138" t="str">
        <f>IF(PG!C215="","",PG!C215)</f>
        <v/>
      </c>
      <c r="D215" s="139">
        <f>PG!M215</f>
        <v>0</v>
      </c>
      <c r="E215" s="185"/>
      <c r="F215" s="141">
        <f>IFERROR(E215*K215,E215*PG!G215)</f>
        <v>0</v>
      </c>
      <c r="G215" s="141">
        <f>IFERROR(K215*D215,D215*PG!G215)</f>
        <v>0</v>
      </c>
      <c r="H215" s="142">
        <f t="shared" si="6"/>
        <v>0</v>
      </c>
      <c r="I215" s="143">
        <f t="shared" si="7"/>
        <v>1</v>
      </c>
      <c r="K215" s="239">
        <f>PG!N215</f>
        <v>0</v>
      </c>
    </row>
    <row r="216" spans="2:11" ht="30" customHeight="1" thickBot="1" x14ac:dyDescent="0.3">
      <c r="B216" s="137" t="str">
        <f>IF(PG!B216="","",PG!B216)</f>
        <v/>
      </c>
      <c r="C216" s="138" t="str">
        <f>IF(PG!C216="","",PG!C216)</f>
        <v/>
      </c>
      <c r="D216" s="139">
        <f>PG!M216</f>
        <v>0</v>
      </c>
      <c r="E216" s="185"/>
      <c r="F216" s="141">
        <f>IFERROR(E216*K216,E216*PG!G216)</f>
        <v>0</v>
      </c>
      <c r="G216" s="141">
        <f>IFERROR(K216*D216,D216*PG!G216)</f>
        <v>0</v>
      </c>
      <c r="H216" s="142">
        <f t="shared" si="6"/>
        <v>0</v>
      </c>
      <c r="I216" s="143">
        <f t="shared" si="7"/>
        <v>1</v>
      </c>
      <c r="K216" s="239">
        <f>PG!N216</f>
        <v>0</v>
      </c>
    </row>
    <row r="217" spans="2:11" ht="30" customHeight="1" thickBot="1" x14ac:dyDescent="0.3">
      <c r="B217" s="137" t="str">
        <f>IF(PG!B217="","",PG!B217)</f>
        <v/>
      </c>
      <c r="C217" s="138" t="str">
        <f>IF(PG!C217="","",PG!C217)</f>
        <v/>
      </c>
      <c r="D217" s="139">
        <f>PG!M217</f>
        <v>0</v>
      </c>
      <c r="E217" s="185"/>
      <c r="F217" s="141">
        <f>IFERROR(E217*K217,E217*PG!G217)</f>
        <v>0</v>
      </c>
      <c r="G217" s="141">
        <f>IFERROR(K217*D217,D217*PG!G217)</f>
        <v>0</v>
      </c>
      <c r="H217" s="142">
        <f t="shared" si="6"/>
        <v>0</v>
      </c>
      <c r="I217" s="143">
        <f t="shared" si="7"/>
        <v>1</v>
      </c>
      <c r="K217" s="239">
        <f>PG!N217</f>
        <v>0</v>
      </c>
    </row>
    <row r="218" spans="2:11" ht="30" customHeight="1" thickBot="1" x14ac:dyDescent="0.3">
      <c r="B218" s="137" t="str">
        <f>IF(PG!B218="","",PG!B218)</f>
        <v/>
      </c>
      <c r="C218" s="138" t="str">
        <f>IF(PG!C218="","",PG!C218)</f>
        <v/>
      </c>
      <c r="D218" s="139">
        <f>PG!M218</f>
        <v>0</v>
      </c>
      <c r="E218" s="185"/>
      <c r="F218" s="141">
        <f>IFERROR(E218*K218,E218*PG!G218)</f>
        <v>0</v>
      </c>
      <c r="G218" s="141">
        <f>IFERROR(K218*D218,D218*PG!G218)</f>
        <v>0</v>
      </c>
      <c r="H218" s="142">
        <f t="shared" si="6"/>
        <v>0</v>
      </c>
      <c r="I218" s="143">
        <f t="shared" si="7"/>
        <v>1</v>
      </c>
      <c r="K218" s="239">
        <f>PG!N218</f>
        <v>0</v>
      </c>
    </row>
    <row r="219" spans="2:11" ht="30" customHeight="1" thickBot="1" x14ac:dyDescent="0.3">
      <c r="B219" s="137" t="str">
        <f>IF(PG!B219="","",PG!B219)</f>
        <v/>
      </c>
      <c r="C219" s="138" t="str">
        <f>IF(PG!C219="","",PG!C219)</f>
        <v/>
      </c>
      <c r="D219" s="139">
        <f>PG!M219</f>
        <v>0</v>
      </c>
      <c r="E219" s="185"/>
      <c r="F219" s="141">
        <f>IFERROR(E219*K219,E219*PG!G219)</f>
        <v>0</v>
      </c>
      <c r="G219" s="141">
        <f>IFERROR(K219*D219,D219*PG!G219)</f>
        <v>0</v>
      </c>
      <c r="H219" s="142">
        <f t="shared" si="6"/>
        <v>0</v>
      </c>
      <c r="I219" s="143">
        <f t="shared" si="7"/>
        <v>1</v>
      </c>
      <c r="K219" s="239">
        <f>PG!N219</f>
        <v>0</v>
      </c>
    </row>
    <row r="220" spans="2:11" ht="30" customHeight="1" thickBot="1" x14ac:dyDescent="0.3">
      <c r="B220" s="137" t="str">
        <f>IF(PG!B220="","",PG!B220)</f>
        <v/>
      </c>
      <c r="C220" s="138" t="str">
        <f>IF(PG!C220="","",PG!C220)</f>
        <v/>
      </c>
      <c r="D220" s="139">
        <f>PG!M220</f>
        <v>0</v>
      </c>
      <c r="E220" s="185"/>
      <c r="F220" s="141">
        <f>IFERROR(E220*K220,E220*PG!G220)</f>
        <v>0</v>
      </c>
      <c r="G220" s="141">
        <f>IFERROR(K220*D220,D220*PG!G220)</f>
        <v>0</v>
      </c>
      <c r="H220" s="142">
        <f t="shared" si="6"/>
        <v>0</v>
      </c>
      <c r="I220" s="143">
        <f t="shared" si="7"/>
        <v>1</v>
      </c>
      <c r="K220" s="239">
        <f>PG!N220</f>
        <v>0</v>
      </c>
    </row>
    <row r="221" spans="2:11" ht="30" customHeight="1" thickBot="1" x14ac:dyDescent="0.3">
      <c r="B221" s="137" t="str">
        <f>IF(PG!B221="","",PG!B221)</f>
        <v/>
      </c>
      <c r="C221" s="138" t="str">
        <f>IF(PG!C221="","",PG!C221)</f>
        <v/>
      </c>
      <c r="D221" s="139">
        <f>PG!M221</f>
        <v>0</v>
      </c>
      <c r="E221" s="185"/>
      <c r="F221" s="141">
        <f>IFERROR(E221*K221,E221*PG!G221)</f>
        <v>0</v>
      </c>
      <c r="G221" s="141">
        <f>IFERROR(K221*D221,D221*PG!G221)</f>
        <v>0</v>
      </c>
      <c r="H221" s="142">
        <f t="shared" si="6"/>
        <v>0</v>
      </c>
      <c r="I221" s="143">
        <f t="shared" si="7"/>
        <v>1</v>
      </c>
      <c r="K221" s="239">
        <f>PG!N221</f>
        <v>0</v>
      </c>
    </row>
    <row r="222" spans="2:11" ht="30" customHeight="1" thickBot="1" x14ac:dyDescent="0.3">
      <c r="B222" s="137" t="str">
        <f>IF(PG!B222="","",PG!B222)</f>
        <v/>
      </c>
      <c r="C222" s="138" t="str">
        <f>IF(PG!C222="","",PG!C222)</f>
        <v/>
      </c>
      <c r="D222" s="139">
        <f>PG!M222</f>
        <v>0</v>
      </c>
      <c r="E222" s="185"/>
      <c r="F222" s="141">
        <f>IFERROR(E222*K222,E222*PG!G222)</f>
        <v>0</v>
      </c>
      <c r="G222" s="141">
        <f>IFERROR(K222*D222,D222*PG!G222)</f>
        <v>0</v>
      </c>
      <c r="H222" s="142">
        <f t="shared" si="6"/>
        <v>0</v>
      </c>
      <c r="I222" s="143">
        <f t="shared" si="7"/>
        <v>1</v>
      </c>
      <c r="K222" s="239">
        <f>PG!N222</f>
        <v>0</v>
      </c>
    </row>
    <row r="223" spans="2:11" ht="30" customHeight="1" thickBot="1" x14ac:dyDescent="0.3">
      <c r="B223" s="137" t="str">
        <f>IF(PG!B223="","",PG!B223)</f>
        <v/>
      </c>
      <c r="C223" s="138" t="str">
        <f>IF(PG!C223="","",PG!C223)</f>
        <v/>
      </c>
      <c r="D223" s="139">
        <f>PG!M223</f>
        <v>0</v>
      </c>
      <c r="E223" s="185"/>
      <c r="F223" s="141">
        <f>IFERROR(E223*K223,E223*PG!G223)</f>
        <v>0</v>
      </c>
      <c r="G223" s="141">
        <f>IFERROR(K223*D223,D223*PG!G223)</f>
        <v>0</v>
      </c>
      <c r="H223" s="142">
        <f t="shared" si="6"/>
        <v>0</v>
      </c>
      <c r="I223" s="143">
        <f t="shared" si="7"/>
        <v>1</v>
      </c>
      <c r="K223" s="239">
        <f>PG!N223</f>
        <v>0</v>
      </c>
    </row>
    <row r="224" spans="2:11" ht="30" customHeight="1" thickBot="1" x14ac:dyDescent="0.3">
      <c r="B224" s="137" t="str">
        <f>IF(PG!B224="","",PG!B224)</f>
        <v/>
      </c>
      <c r="C224" s="138" t="str">
        <f>IF(PG!C224="","",PG!C224)</f>
        <v/>
      </c>
      <c r="D224" s="139">
        <f>PG!M224</f>
        <v>0</v>
      </c>
      <c r="E224" s="185"/>
      <c r="F224" s="141">
        <f>IFERROR(E224*K224,E224*PG!G224)</f>
        <v>0</v>
      </c>
      <c r="G224" s="141">
        <f>IFERROR(K224*D224,D224*PG!G224)</f>
        <v>0</v>
      </c>
      <c r="H224" s="142">
        <f t="shared" si="6"/>
        <v>0</v>
      </c>
      <c r="I224" s="143">
        <f t="shared" si="7"/>
        <v>1</v>
      </c>
      <c r="K224" s="239">
        <f>PG!N224</f>
        <v>0</v>
      </c>
    </row>
    <row r="225" spans="2:11" ht="30" customHeight="1" thickBot="1" x14ac:dyDescent="0.3">
      <c r="B225" s="137" t="str">
        <f>IF(PG!B225="","",PG!B225)</f>
        <v/>
      </c>
      <c r="C225" s="138" t="str">
        <f>IF(PG!C225="","",PG!C225)</f>
        <v/>
      </c>
      <c r="D225" s="139">
        <f>PG!M225</f>
        <v>0</v>
      </c>
      <c r="E225" s="185"/>
      <c r="F225" s="141">
        <f>IFERROR(E225*K225,E225*PG!G225)</f>
        <v>0</v>
      </c>
      <c r="G225" s="141">
        <f>IFERROR(K225*D225,D225*PG!G225)</f>
        <v>0</v>
      </c>
      <c r="H225" s="142">
        <f t="shared" si="6"/>
        <v>0</v>
      </c>
      <c r="I225" s="143">
        <f t="shared" si="7"/>
        <v>1</v>
      </c>
      <c r="K225" s="239">
        <f>PG!N225</f>
        <v>0</v>
      </c>
    </row>
    <row r="226" spans="2:11" ht="30" customHeight="1" thickBot="1" x14ac:dyDescent="0.3">
      <c r="B226" s="137" t="str">
        <f>IF(PG!B226="","",PG!B226)</f>
        <v/>
      </c>
      <c r="C226" s="138" t="str">
        <f>IF(PG!C226="","",PG!C226)</f>
        <v/>
      </c>
      <c r="D226" s="139">
        <f>PG!M226</f>
        <v>0</v>
      </c>
      <c r="E226" s="185"/>
      <c r="F226" s="141">
        <f>IFERROR(E226*K226,E226*PG!G226)</f>
        <v>0</v>
      </c>
      <c r="G226" s="141">
        <f>IFERROR(K226*D226,D226*PG!G226)</f>
        <v>0</v>
      </c>
      <c r="H226" s="142">
        <f t="shared" si="6"/>
        <v>0</v>
      </c>
      <c r="I226" s="143">
        <f t="shared" si="7"/>
        <v>1</v>
      </c>
      <c r="K226" s="239">
        <f>PG!N226</f>
        <v>0</v>
      </c>
    </row>
    <row r="227" spans="2:11" ht="30" customHeight="1" thickBot="1" x14ac:dyDescent="0.3">
      <c r="B227" s="137" t="str">
        <f>IF(PG!B227="","",PG!B227)</f>
        <v/>
      </c>
      <c r="C227" s="138" t="str">
        <f>IF(PG!C227="","",PG!C227)</f>
        <v/>
      </c>
      <c r="D227" s="139">
        <f>PG!M227</f>
        <v>0</v>
      </c>
      <c r="E227" s="185"/>
      <c r="F227" s="141">
        <f>IFERROR(E227*K227,E227*PG!G227)</f>
        <v>0</v>
      </c>
      <c r="G227" s="141">
        <f>IFERROR(K227*D227,D227*PG!G227)</f>
        <v>0</v>
      </c>
      <c r="H227" s="142">
        <f t="shared" si="6"/>
        <v>0</v>
      </c>
      <c r="I227" s="143">
        <f t="shared" si="7"/>
        <v>1</v>
      </c>
      <c r="K227" s="239">
        <f>PG!N227</f>
        <v>0</v>
      </c>
    </row>
    <row r="228" spans="2:11" ht="30" customHeight="1" thickBot="1" x14ac:dyDescent="0.3">
      <c r="B228" s="137" t="str">
        <f>IF(PG!B228="","",PG!B228)</f>
        <v/>
      </c>
      <c r="C228" s="138" t="str">
        <f>IF(PG!C228="","",PG!C228)</f>
        <v/>
      </c>
      <c r="D228" s="139">
        <f>PG!M228</f>
        <v>0</v>
      </c>
      <c r="E228" s="185"/>
      <c r="F228" s="141">
        <f>IFERROR(E228*K228,E228*PG!G228)</f>
        <v>0</v>
      </c>
      <c r="G228" s="141">
        <f>IFERROR(K228*D228,D228*PG!G228)</f>
        <v>0</v>
      </c>
      <c r="H228" s="142">
        <f t="shared" si="6"/>
        <v>0</v>
      </c>
      <c r="I228" s="143">
        <f t="shared" si="7"/>
        <v>1</v>
      </c>
      <c r="K228" s="239">
        <f>PG!N228</f>
        <v>0</v>
      </c>
    </row>
    <row r="229" spans="2:11" ht="30" customHeight="1" thickBot="1" x14ac:dyDescent="0.3">
      <c r="B229" s="137" t="str">
        <f>IF(PG!B229="","",PG!B229)</f>
        <v/>
      </c>
      <c r="C229" s="138" t="str">
        <f>IF(PG!C229="","",PG!C229)</f>
        <v/>
      </c>
      <c r="D229" s="139">
        <f>PG!M229</f>
        <v>0</v>
      </c>
      <c r="E229" s="185"/>
      <c r="F229" s="141">
        <f>IFERROR(E229*K229,E229*PG!G229)</f>
        <v>0</v>
      </c>
      <c r="G229" s="141">
        <f>IFERROR(K229*D229,D229*PG!G229)</f>
        <v>0</v>
      </c>
      <c r="H229" s="142">
        <f t="shared" si="6"/>
        <v>0</v>
      </c>
      <c r="I229" s="143">
        <f t="shared" si="7"/>
        <v>1</v>
      </c>
      <c r="K229" s="239">
        <f>PG!N229</f>
        <v>0</v>
      </c>
    </row>
    <row r="230" spans="2:11" ht="30" customHeight="1" thickBot="1" x14ac:dyDescent="0.3">
      <c r="B230" s="137" t="str">
        <f>IF(PG!B230="","",PG!B230)</f>
        <v/>
      </c>
      <c r="C230" s="138" t="str">
        <f>IF(PG!C230="","",PG!C230)</f>
        <v/>
      </c>
      <c r="D230" s="139">
        <f>PG!M230</f>
        <v>0</v>
      </c>
      <c r="E230" s="185"/>
      <c r="F230" s="141">
        <f>IFERROR(E230*K230,E230*PG!G230)</f>
        <v>0</v>
      </c>
      <c r="G230" s="141">
        <f>IFERROR(K230*D230,D230*PG!G230)</f>
        <v>0</v>
      </c>
      <c r="H230" s="142">
        <f t="shared" si="6"/>
        <v>0</v>
      </c>
      <c r="I230" s="143">
        <f t="shared" si="7"/>
        <v>1</v>
      </c>
      <c r="K230" s="239">
        <f>PG!N230</f>
        <v>0</v>
      </c>
    </row>
    <row r="231" spans="2:11" ht="30" customHeight="1" thickBot="1" x14ac:dyDescent="0.3">
      <c r="B231" s="137" t="str">
        <f>IF(PG!B231="","",PG!B231)</f>
        <v/>
      </c>
      <c r="C231" s="138" t="str">
        <f>IF(PG!C231="","",PG!C231)</f>
        <v/>
      </c>
      <c r="D231" s="139">
        <f>PG!M231</f>
        <v>0</v>
      </c>
      <c r="E231" s="185"/>
      <c r="F231" s="141">
        <f>IFERROR(E231*K231,E231*PG!G231)</f>
        <v>0</v>
      </c>
      <c r="G231" s="141">
        <f>IFERROR(K231*D231,D231*PG!G231)</f>
        <v>0</v>
      </c>
      <c r="H231" s="142">
        <f t="shared" si="6"/>
        <v>0</v>
      </c>
      <c r="I231" s="143">
        <f t="shared" si="7"/>
        <v>1</v>
      </c>
      <c r="K231" s="239">
        <f>PG!N231</f>
        <v>0</v>
      </c>
    </row>
    <row r="232" spans="2:11" ht="30" customHeight="1" thickBot="1" x14ac:dyDescent="0.3">
      <c r="B232" s="137" t="str">
        <f>IF(PG!B232="","",PG!B232)</f>
        <v/>
      </c>
      <c r="C232" s="138" t="str">
        <f>IF(PG!C232="","",PG!C232)</f>
        <v/>
      </c>
      <c r="D232" s="139">
        <f>PG!M232</f>
        <v>0</v>
      </c>
      <c r="E232" s="185"/>
      <c r="F232" s="141">
        <f>IFERROR(E232*K232,E232*PG!G232)</f>
        <v>0</v>
      </c>
      <c r="G232" s="141">
        <f>IFERROR(K232*D232,D232*PG!G232)</f>
        <v>0</v>
      </c>
      <c r="H232" s="142">
        <f t="shared" si="6"/>
        <v>0</v>
      </c>
      <c r="I232" s="143">
        <f t="shared" si="7"/>
        <v>1</v>
      </c>
      <c r="K232" s="239">
        <f>PG!N232</f>
        <v>0</v>
      </c>
    </row>
    <row r="233" spans="2:11" ht="30" customHeight="1" thickBot="1" x14ac:dyDescent="0.3">
      <c r="B233" s="137" t="str">
        <f>IF(PG!B233="","",PG!B233)</f>
        <v/>
      </c>
      <c r="C233" s="138" t="str">
        <f>IF(PG!C233="","",PG!C233)</f>
        <v/>
      </c>
      <c r="D233" s="139">
        <f>PG!M233</f>
        <v>0</v>
      </c>
      <c r="E233" s="185"/>
      <c r="F233" s="141">
        <f>IFERROR(E233*K233,E233*PG!G233)</f>
        <v>0</v>
      </c>
      <c r="G233" s="141">
        <f>IFERROR(K233*D233,D233*PG!G233)</f>
        <v>0</v>
      </c>
      <c r="H233" s="142">
        <f t="shared" si="6"/>
        <v>0</v>
      </c>
      <c r="I233" s="143">
        <f t="shared" si="7"/>
        <v>1</v>
      </c>
      <c r="K233" s="239">
        <f>PG!N233</f>
        <v>0</v>
      </c>
    </row>
    <row r="234" spans="2:11" ht="30" customHeight="1" thickBot="1" x14ac:dyDescent="0.3">
      <c r="B234" s="137" t="str">
        <f>IF(PG!B234="","",PG!B234)</f>
        <v/>
      </c>
      <c r="C234" s="138" t="str">
        <f>IF(PG!C234="","",PG!C234)</f>
        <v/>
      </c>
      <c r="D234" s="139">
        <f>PG!M234</f>
        <v>0</v>
      </c>
      <c r="E234" s="185"/>
      <c r="F234" s="141">
        <f>IFERROR(E234*K234,E234*PG!G234)</f>
        <v>0</v>
      </c>
      <c r="G234" s="141">
        <f>IFERROR(K234*D234,D234*PG!G234)</f>
        <v>0</v>
      </c>
      <c r="H234" s="142">
        <f t="shared" si="6"/>
        <v>0</v>
      </c>
      <c r="I234" s="143">
        <f t="shared" si="7"/>
        <v>1</v>
      </c>
      <c r="K234" s="239">
        <f>PG!N234</f>
        <v>0</v>
      </c>
    </row>
    <row r="235" spans="2:11" ht="30" customHeight="1" thickBot="1" x14ac:dyDescent="0.3">
      <c r="B235" s="137" t="str">
        <f>IF(PG!B235="","",PG!B235)</f>
        <v/>
      </c>
      <c r="C235" s="138" t="str">
        <f>IF(PG!C235="","",PG!C235)</f>
        <v/>
      </c>
      <c r="D235" s="139">
        <f>PG!M235</f>
        <v>0</v>
      </c>
      <c r="E235" s="185"/>
      <c r="F235" s="141">
        <f>IFERROR(E235*K235,E235*PG!G235)</f>
        <v>0</v>
      </c>
      <c r="G235" s="141">
        <f>IFERROR(K235*D235,D235*PG!G235)</f>
        <v>0</v>
      </c>
      <c r="H235" s="142">
        <f t="shared" si="6"/>
        <v>0</v>
      </c>
      <c r="I235" s="143">
        <f t="shared" si="7"/>
        <v>1</v>
      </c>
      <c r="K235" s="239">
        <f>PG!N235</f>
        <v>0</v>
      </c>
    </row>
    <row r="236" spans="2:11" ht="30" customHeight="1" thickBot="1" x14ac:dyDescent="0.3">
      <c r="B236" s="137" t="str">
        <f>IF(PG!B236="","",PG!B236)</f>
        <v/>
      </c>
      <c r="C236" s="138" t="str">
        <f>IF(PG!C236="","",PG!C236)</f>
        <v/>
      </c>
      <c r="D236" s="139">
        <f>PG!M236</f>
        <v>0</v>
      </c>
      <c r="E236" s="185"/>
      <c r="F236" s="141">
        <f>IFERROR(E236*K236,E236*PG!G236)</f>
        <v>0</v>
      </c>
      <c r="G236" s="141">
        <f>IFERROR(K236*D236,D236*PG!G236)</f>
        <v>0</v>
      </c>
      <c r="H236" s="142">
        <f t="shared" si="6"/>
        <v>0</v>
      </c>
      <c r="I236" s="143">
        <f t="shared" si="7"/>
        <v>1</v>
      </c>
      <c r="K236" s="239">
        <f>PG!N236</f>
        <v>0</v>
      </c>
    </row>
    <row r="237" spans="2:11" ht="30" customHeight="1" thickBot="1" x14ac:dyDescent="0.3">
      <c r="B237" s="137" t="str">
        <f>IF(PG!B237="","",PG!B237)</f>
        <v/>
      </c>
      <c r="C237" s="138" t="str">
        <f>IF(PG!C237="","",PG!C237)</f>
        <v/>
      </c>
      <c r="D237" s="139">
        <f>PG!M237</f>
        <v>0</v>
      </c>
      <c r="E237" s="185"/>
      <c r="F237" s="141">
        <f>IFERROR(E237*K237,E237*PG!G237)</f>
        <v>0</v>
      </c>
      <c r="G237" s="141">
        <f>IFERROR(K237*D237,D237*PG!G237)</f>
        <v>0</v>
      </c>
      <c r="H237" s="142">
        <f t="shared" si="6"/>
        <v>0</v>
      </c>
      <c r="I237" s="143">
        <f t="shared" si="7"/>
        <v>1</v>
      </c>
      <c r="K237" s="239">
        <f>PG!N237</f>
        <v>0</v>
      </c>
    </row>
    <row r="238" spans="2:11" ht="30" customHeight="1" thickBot="1" x14ac:dyDescent="0.3">
      <c r="B238" s="137" t="str">
        <f>IF(PG!B238="","",PG!B238)</f>
        <v/>
      </c>
      <c r="C238" s="138" t="str">
        <f>IF(PG!C238="","",PG!C238)</f>
        <v/>
      </c>
      <c r="D238" s="139">
        <f>PG!M238</f>
        <v>0</v>
      </c>
      <c r="E238" s="185"/>
      <c r="F238" s="141">
        <f>IFERROR(E238*K238,E238*PG!G238)</f>
        <v>0</v>
      </c>
      <c r="G238" s="141">
        <f>IFERROR(K238*D238,D238*PG!G238)</f>
        <v>0</v>
      </c>
      <c r="H238" s="142">
        <f t="shared" si="6"/>
        <v>0</v>
      </c>
      <c r="I238" s="143">
        <f t="shared" si="7"/>
        <v>1</v>
      </c>
      <c r="K238" s="239">
        <f>PG!N238</f>
        <v>0</v>
      </c>
    </row>
    <row r="239" spans="2:11" ht="30" customHeight="1" thickBot="1" x14ac:dyDescent="0.3">
      <c r="B239" s="137" t="str">
        <f>IF(PG!B239="","",PG!B239)</f>
        <v/>
      </c>
      <c r="C239" s="138" t="str">
        <f>IF(PG!C239="","",PG!C239)</f>
        <v/>
      </c>
      <c r="D239" s="139">
        <f>PG!M239</f>
        <v>0</v>
      </c>
      <c r="E239" s="185"/>
      <c r="F239" s="141">
        <f>IFERROR(E239*K239,E239*PG!G239)</f>
        <v>0</v>
      </c>
      <c r="G239" s="141">
        <f>IFERROR(K239*D239,D239*PG!G239)</f>
        <v>0</v>
      </c>
      <c r="H239" s="142">
        <f t="shared" si="6"/>
        <v>0</v>
      </c>
      <c r="I239" s="143">
        <f t="shared" si="7"/>
        <v>1</v>
      </c>
      <c r="K239" s="239">
        <f>PG!N239</f>
        <v>0</v>
      </c>
    </row>
    <row r="240" spans="2:11" ht="30" customHeight="1" thickBot="1" x14ac:dyDescent="0.3">
      <c r="B240" s="137" t="str">
        <f>IF(PG!B240="","",PG!B240)</f>
        <v/>
      </c>
      <c r="C240" s="138" t="str">
        <f>IF(PG!C240="","",PG!C240)</f>
        <v/>
      </c>
      <c r="D240" s="139">
        <f>PG!M240</f>
        <v>0</v>
      </c>
      <c r="E240" s="185"/>
      <c r="F240" s="141">
        <f>IFERROR(E240*K240,E240*PG!G240)</f>
        <v>0</v>
      </c>
      <c r="G240" s="141">
        <f>IFERROR(K240*D240,D240*PG!G240)</f>
        <v>0</v>
      </c>
      <c r="H240" s="142">
        <f t="shared" si="6"/>
        <v>0</v>
      </c>
      <c r="I240" s="143">
        <f t="shared" si="7"/>
        <v>1</v>
      </c>
      <c r="K240" s="239">
        <f>PG!N240</f>
        <v>0</v>
      </c>
    </row>
    <row r="241" spans="2:11" ht="30" customHeight="1" thickBot="1" x14ac:dyDescent="0.3">
      <c r="B241" s="137" t="str">
        <f>IF(PG!B241="","",PG!B241)</f>
        <v/>
      </c>
      <c r="C241" s="138" t="str">
        <f>IF(PG!C241="","",PG!C241)</f>
        <v/>
      </c>
      <c r="D241" s="139">
        <f>PG!M241</f>
        <v>0</v>
      </c>
      <c r="E241" s="185"/>
      <c r="F241" s="141">
        <f>IFERROR(E241*K241,E241*PG!G241)</f>
        <v>0</v>
      </c>
      <c r="G241" s="141">
        <f>IFERROR(K241*D241,D241*PG!G241)</f>
        <v>0</v>
      </c>
      <c r="H241" s="142">
        <f t="shared" si="6"/>
        <v>0</v>
      </c>
      <c r="I241" s="143">
        <f t="shared" si="7"/>
        <v>1</v>
      </c>
      <c r="K241" s="239">
        <f>PG!N241</f>
        <v>0</v>
      </c>
    </row>
    <row r="242" spans="2:11" ht="30" customHeight="1" thickBot="1" x14ac:dyDescent="0.3">
      <c r="B242" s="137" t="str">
        <f>IF(PG!B242="","",PG!B242)</f>
        <v/>
      </c>
      <c r="C242" s="138" t="str">
        <f>IF(PG!C242="","",PG!C242)</f>
        <v/>
      </c>
      <c r="D242" s="139">
        <f>PG!M242</f>
        <v>0</v>
      </c>
      <c r="E242" s="185"/>
      <c r="F242" s="141">
        <f>IFERROR(E242*K242,E242*PG!G242)</f>
        <v>0</v>
      </c>
      <c r="G242" s="141">
        <f>IFERROR(K242*D242,D242*PG!G242)</f>
        <v>0</v>
      </c>
      <c r="H242" s="142">
        <f t="shared" si="6"/>
        <v>0</v>
      </c>
      <c r="I242" s="143">
        <f t="shared" si="7"/>
        <v>1</v>
      </c>
      <c r="K242" s="239">
        <f>PG!N242</f>
        <v>0</v>
      </c>
    </row>
    <row r="243" spans="2:11" ht="30" customHeight="1" thickBot="1" x14ac:dyDescent="0.3">
      <c r="B243" s="137" t="str">
        <f>IF(PG!B243="","",PG!B243)</f>
        <v/>
      </c>
      <c r="C243" s="138" t="str">
        <f>IF(PG!C243="","",PG!C243)</f>
        <v/>
      </c>
      <c r="D243" s="139">
        <f>PG!M243</f>
        <v>0</v>
      </c>
      <c r="E243" s="185"/>
      <c r="F243" s="141">
        <f>IFERROR(E243*K243,E243*PG!G243)</f>
        <v>0</v>
      </c>
      <c r="G243" s="141">
        <f>IFERROR(K243*D243,D243*PG!G243)</f>
        <v>0</v>
      </c>
      <c r="H243" s="142">
        <f t="shared" si="6"/>
        <v>0</v>
      </c>
      <c r="I243" s="143">
        <f t="shared" si="7"/>
        <v>1</v>
      </c>
      <c r="K243" s="239">
        <f>PG!N243</f>
        <v>0</v>
      </c>
    </row>
    <row r="244" spans="2:11" ht="30" customHeight="1" thickBot="1" x14ac:dyDescent="0.3">
      <c r="B244" s="137" t="str">
        <f>IF(PG!B244="","",PG!B244)</f>
        <v/>
      </c>
      <c r="C244" s="138" t="str">
        <f>IF(PG!C244="","",PG!C244)</f>
        <v/>
      </c>
      <c r="D244" s="139">
        <f>PG!M244</f>
        <v>0</v>
      </c>
      <c r="E244" s="185"/>
      <c r="F244" s="141">
        <f>IFERROR(E244*K244,E244*PG!G244)</f>
        <v>0</v>
      </c>
      <c r="G244" s="141">
        <f>IFERROR(K244*D244,D244*PG!G244)</f>
        <v>0</v>
      </c>
      <c r="H244" s="142">
        <f t="shared" si="6"/>
        <v>0</v>
      </c>
      <c r="I244" s="143">
        <f t="shared" si="7"/>
        <v>1</v>
      </c>
      <c r="K244" s="239">
        <f>PG!N244</f>
        <v>0</v>
      </c>
    </row>
    <row r="245" spans="2:11" ht="30" customHeight="1" thickBot="1" x14ac:dyDescent="0.3">
      <c r="B245" s="137" t="str">
        <f>IF(PG!B245="","",PG!B245)</f>
        <v/>
      </c>
      <c r="C245" s="138" t="str">
        <f>IF(PG!C245="","",PG!C245)</f>
        <v/>
      </c>
      <c r="D245" s="139">
        <f>PG!M245</f>
        <v>0</v>
      </c>
      <c r="E245" s="185"/>
      <c r="F245" s="141">
        <f>IFERROR(E245*K245,E245*PG!G245)</f>
        <v>0</v>
      </c>
      <c r="G245" s="141">
        <f>IFERROR(K245*D245,D245*PG!G245)</f>
        <v>0</v>
      </c>
      <c r="H245" s="142">
        <f t="shared" si="6"/>
        <v>0</v>
      </c>
      <c r="I245" s="143">
        <f t="shared" si="7"/>
        <v>1</v>
      </c>
      <c r="K245" s="239">
        <f>PG!N245</f>
        <v>0</v>
      </c>
    </row>
    <row r="246" spans="2:11" ht="30" customHeight="1" thickBot="1" x14ac:dyDescent="0.3">
      <c r="B246" s="137" t="str">
        <f>IF(PG!B246="","",PG!B246)</f>
        <v/>
      </c>
      <c r="C246" s="138" t="str">
        <f>IF(PG!C246="","",PG!C246)</f>
        <v/>
      </c>
      <c r="D246" s="139">
        <f>PG!M246</f>
        <v>0</v>
      </c>
      <c r="E246" s="185"/>
      <c r="F246" s="141">
        <f>IFERROR(E246*K246,E246*PG!G246)</f>
        <v>0</v>
      </c>
      <c r="G246" s="141">
        <f>IFERROR(K246*D246,D246*PG!G246)</f>
        <v>0</v>
      </c>
      <c r="H246" s="142">
        <f t="shared" si="6"/>
        <v>0</v>
      </c>
      <c r="I246" s="143">
        <f t="shared" si="7"/>
        <v>1</v>
      </c>
      <c r="K246" s="239">
        <f>PG!N246</f>
        <v>0</v>
      </c>
    </row>
    <row r="247" spans="2:11" ht="30" customHeight="1" thickBot="1" x14ac:dyDescent="0.3">
      <c r="B247" s="137" t="str">
        <f>IF(PG!B247="","",PG!B247)</f>
        <v/>
      </c>
      <c r="C247" s="138" t="str">
        <f>IF(PG!C247="","",PG!C247)</f>
        <v/>
      </c>
      <c r="D247" s="139">
        <f>PG!M247</f>
        <v>0</v>
      </c>
      <c r="E247" s="185"/>
      <c r="F247" s="141">
        <f>IFERROR(E247*K247,E247*PG!G247)</f>
        <v>0</v>
      </c>
      <c r="G247" s="141">
        <f>IFERROR(K247*D247,D247*PG!G247)</f>
        <v>0</v>
      </c>
      <c r="H247" s="142">
        <f t="shared" si="6"/>
        <v>0</v>
      </c>
      <c r="I247" s="143">
        <f t="shared" si="7"/>
        <v>1</v>
      </c>
      <c r="K247" s="239">
        <f>PG!N247</f>
        <v>0</v>
      </c>
    </row>
    <row r="248" spans="2:11" ht="30" customHeight="1" thickBot="1" x14ac:dyDescent="0.3">
      <c r="B248" s="137" t="str">
        <f>IF(PG!B248="","",PG!B248)</f>
        <v/>
      </c>
      <c r="C248" s="138" t="str">
        <f>IF(PG!C248="","",PG!C248)</f>
        <v/>
      </c>
      <c r="D248" s="139">
        <f>PG!M248</f>
        <v>0</v>
      </c>
      <c r="E248" s="185"/>
      <c r="F248" s="141">
        <f>IFERROR(E248*K248,E248*PG!G248)</f>
        <v>0</v>
      </c>
      <c r="G248" s="141">
        <f>IFERROR(K248*D248,D248*PG!G248)</f>
        <v>0</v>
      </c>
      <c r="H248" s="142">
        <f t="shared" si="6"/>
        <v>0</v>
      </c>
      <c r="I248" s="143">
        <f t="shared" si="7"/>
        <v>1</v>
      </c>
      <c r="K248" s="239">
        <f>PG!N248</f>
        <v>0</v>
      </c>
    </row>
    <row r="249" spans="2:11" ht="30" customHeight="1" thickBot="1" x14ac:dyDescent="0.3">
      <c r="B249" s="137" t="str">
        <f>IF(PG!B249="","",PG!B249)</f>
        <v/>
      </c>
      <c r="C249" s="138" t="str">
        <f>IF(PG!C249="","",PG!C249)</f>
        <v/>
      </c>
      <c r="D249" s="139">
        <f>PG!M249</f>
        <v>0</v>
      </c>
      <c r="E249" s="185"/>
      <c r="F249" s="141">
        <f>IFERROR(E249*K249,E249*PG!G249)</f>
        <v>0</v>
      </c>
      <c r="G249" s="141">
        <f>IFERROR(K249*D249,D249*PG!G249)</f>
        <v>0</v>
      </c>
      <c r="H249" s="142">
        <f t="shared" si="6"/>
        <v>0</v>
      </c>
      <c r="I249" s="143">
        <f t="shared" si="7"/>
        <v>1</v>
      </c>
      <c r="K249" s="239">
        <f>PG!N249</f>
        <v>0</v>
      </c>
    </row>
    <row r="250" spans="2:11" ht="30" customHeight="1" thickBot="1" x14ac:dyDescent="0.3">
      <c r="B250" s="137" t="str">
        <f>IF(PG!B250="","",PG!B250)</f>
        <v/>
      </c>
      <c r="C250" s="138" t="str">
        <f>IF(PG!C250="","",PG!C250)</f>
        <v/>
      </c>
      <c r="D250" s="139">
        <f>PG!M250</f>
        <v>0</v>
      </c>
      <c r="E250" s="185"/>
      <c r="F250" s="141">
        <f>IFERROR(E250*K250,E250*PG!G250)</f>
        <v>0</v>
      </c>
      <c r="G250" s="141">
        <f>IFERROR(K250*D250,D250*PG!G250)</f>
        <v>0</v>
      </c>
      <c r="H250" s="142">
        <f t="shared" si="6"/>
        <v>0</v>
      </c>
      <c r="I250" s="143">
        <f t="shared" si="7"/>
        <v>1</v>
      </c>
      <c r="K250" s="239">
        <f>PG!N250</f>
        <v>0</v>
      </c>
    </row>
    <row r="251" spans="2:11" ht="30" customHeight="1" thickBot="1" x14ac:dyDescent="0.3">
      <c r="B251" s="137" t="str">
        <f>IF(PG!B251="","",PG!B251)</f>
        <v/>
      </c>
      <c r="C251" s="138" t="str">
        <f>IF(PG!C251="","",PG!C251)</f>
        <v/>
      </c>
      <c r="D251" s="139">
        <f>PG!M251</f>
        <v>0</v>
      </c>
      <c r="E251" s="185"/>
      <c r="F251" s="141">
        <f>IFERROR(E251*K251,E251*PG!G251)</f>
        <v>0</v>
      </c>
      <c r="G251" s="141">
        <f>IFERROR(K251*D251,D251*PG!G251)</f>
        <v>0</v>
      </c>
      <c r="H251" s="142">
        <f t="shared" si="6"/>
        <v>0</v>
      </c>
      <c r="I251" s="143">
        <f t="shared" si="7"/>
        <v>1</v>
      </c>
      <c r="K251" s="239">
        <f>PG!N251</f>
        <v>0</v>
      </c>
    </row>
    <row r="252" spans="2:11" ht="30" customHeight="1" thickBot="1" x14ac:dyDescent="0.3">
      <c r="B252" s="137" t="str">
        <f>IF(PG!B252="","",PG!B252)</f>
        <v/>
      </c>
      <c r="C252" s="138" t="str">
        <f>IF(PG!C252="","",PG!C252)</f>
        <v/>
      </c>
      <c r="D252" s="139">
        <f>PG!M252</f>
        <v>0</v>
      </c>
      <c r="E252" s="185"/>
      <c r="F252" s="141">
        <f>IFERROR(E252*K252,E252*PG!G252)</f>
        <v>0</v>
      </c>
      <c r="G252" s="141">
        <f>IFERROR(K252*D252,D252*PG!G252)</f>
        <v>0</v>
      </c>
      <c r="H252" s="142">
        <f t="shared" si="6"/>
        <v>0</v>
      </c>
      <c r="I252" s="143">
        <f t="shared" si="7"/>
        <v>1</v>
      </c>
      <c r="K252" s="239">
        <f>PG!N252</f>
        <v>0</v>
      </c>
    </row>
    <row r="253" spans="2:11" ht="30" customHeight="1" thickBot="1" x14ac:dyDescent="0.3">
      <c r="B253" s="137" t="str">
        <f>IF(PG!B253="","",PG!B253)</f>
        <v/>
      </c>
      <c r="C253" s="138" t="str">
        <f>IF(PG!C253="","",PG!C253)</f>
        <v/>
      </c>
      <c r="D253" s="139">
        <f>PG!M253</f>
        <v>0</v>
      </c>
      <c r="E253" s="185"/>
      <c r="F253" s="141">
        <f>IFERROR(E253*K253,E253*PG!G253)</f>
        <v>0</v>
      </c>
      <c r="G253" s="141">
        <f>IFERROR(K253*D253,D253*PG!G253)</f>
        <v>0</v>
      </c>
      <c r="H253" s="142">
        <f t="shared" si="6"/>
        <v>0</v>
      </c>
      <c r="I253" s="143">
        <f t="shared" si="7"/>
        <v>1</v>
      </c>
      <c r="K253" s="239">
        <f>PG!N253</f>
        <v>0</v>
      </c>
    </row>
    <row r="254" spans="2:11" ht="30" customHeight="1" thickBot="1" x14ac:dyDescent="0.3">
      <c r="B254" s="137" t="str">
        <f>IF(PG!B254="","",PG!B254)</f>
        <v/>
      </c>
      <c r="C254" s="138" t="str">
        <f>IF(PG!C254="","",PG!C254)</f>
        <v/>
      </c>
      <c r="D254" s="139">
        <f>PG!M254</f>
        <v>0</v>
      </c>
      <c r="E254" s="185"/>
      <c r="F254" s="141">
        <f>IFERROR(E254*K254,E254*PG!G254)</f>
        <v>0</v>
      </c>
      <c r="G254" s="141">
        <f>IFERROR(K254*D254,D254*PG!G254)</f>
        <v>0</v>
      </c>
      <c r="H254" s="142">
        <f t="shared" si="6"/>
        <v>0</v>
      </c>
      <c r="I254" s="143">
        <f t="shared" si="7"/>
        <v>1</v>
      </c>
      <c r="K254" s="239">
        <f>PG!N254</f>
        <v>0</v>
      </c>
    </row>
    <row r="255" spans="2:11" ht="30" customHeight="1" thickBot="1" x14ac:dyDescent="0.3">
      <c r="B255" s="137" t="str">
        <f>IF(PG!B255="","",PG!B255)</f>
        <v/>
      </c>
      <c r="C255" s="138" t="str">
        <f>IF(PG!C255="","",PG!C255)</f>
        <v/>
      </c>
      <c r="D255" s="139">
        <f>PG!M255</f>
        <v>0</v>
      </c>
      <c r="E255" s="185"/>
      <c r="F255" s="141">
        <f>IFERROR(E255*K255,E255*PG!G255)</f>
        <v>0</v>
      </c>
      <c r="G255" s="141">
        <f>IFERROR(K255*D255,D255*PG!G255)</f>
        <v>0</v>
      </c>
      <c r="H255" s="142">
        <f t="shared" si="6"/>
        <v>0</v>
      </c>
      <c r="I255" s="143">
        <f t="shared" si="7"/>
        <v>1</v>
      </c>
      <c r="K255" s="239">
        <f>PG!N255</f>
        <v>0</v>
      </c>
    </row>
    <row r="256" spans="2:11" ht="30" customHeight="1" thickBot="1" x14ac:dyDescent="0.3">
      <c r="B256" s="137" t="str">
        <f>IF(PG!B256="","",PG!B256)</f>
        <v/>
      </c>
      <c r="C256" s="138" t="str">
        <f>IF(PG!C256="","",PG!C256)</f>
        <v/>
      </c>
      <c r="D256" s="139">
        <f>PG!M256</f>
        <v>0</v>
      </c>
      <c r="E256" s="185"/>
      <c r="F256" s="141">
        <f>IFERROR(E256*K256,E256*PG!G256)</f>
        <v>0</v>
      </c>
      <c r="G256" s="141">
        <f>IFERROR(K256*D256,D256*PG!G256)</f>
        <v>0</v>
      </c>
      <c r="H256" s="142">
        <f t="shared" si="6"/>
        <v>0</v>
      </c>
      <c r="I256" s="143">
        <f t="shared" si="7"/>
        <v>1</v>
      </c>
      <c r="K256" s="239">
        <f>PG!N256</f>
        <v>0</v>
      </c>
    </row>
    <row r="257" spans="2:11" ht="30" customHeight="1" thickBot="1" x14ac:dyDescent="0.3">
      <c r="B257" s="137" t="str">
        <f>IF(PG!B257="","",PG!B257)</f>
        <v/>
      </c>
      <c r="C257" s="138" t="str">
        <f>IF(PG!C257="","",PG!C257)</f>
        <v/>
      </c>
      <c r="D257" s="139">
        <f>PG!M257</f>
        <v>0</v>
      </c>
      <c r="E257" s="185"/>
      <c r="F257" s="141">
        <f>IFERROR(E257*K257,E257*PG!G257)</f>
        <v>0</v>
      </c>
      <c r="G257" s="141">
        <f>IFERROR(K257*D257,D257*PG!G257)</f>
        <v>0</v>
      </c>
      <c r="H257" s="142">
        <f t="shared" si="6"/>
        <v>0</v>
      </c>
      <c r="I257" s="143">
        <f t="shared" si="7"/>
        <v>1</v>
      </c>
      <c r="K257" s="239">
        <f>PG!N257</f>
        <v>0</v>
      </c>
    </row>
    <row r="258" spans="2:11" ht="30" customHeight="1" thickBot="1" x14ac:dyDescent="0.3">
      <c r="B258" s="137" t="str">
        <f>IF(PG!B258="","",PG!B258)</f>
        <v/>
      </c>
      <c r="C258" s="138" t="str">
        <f>IF(PG!C258="","",PG!C258)</f>
        <v/>
      </c>
      <c r="D258" s="139">
        <f>PG!M258</f>
        <v>0</v>
      </c>
      <c r="E258" s="185"/>
      <c r="F258" s="141">
        <f>IFERROR(E258*K258,E258*PG!G258)</f>
        <v>0</v>
      </c>
      <c r="G258" s="141">
        <f>IFERROR(K258*D258,D258*PG!G258)</f>
        <v>0</v>
      </c>
      <c r="H258" s="142">
        <f t="shared" si="6"/>
        <v>0</v>
      </c>
      <c r="I258" s="143">
        <f t="shared" si="7"/>
        <v>1</v>
      </c>
      <c r="K258" s="239">
        <f>PG!N258</f>
        <v>0</v>
      </c>
    </row>
    <row r="259" spans="2:11" ht="30" customHeight="1" thickBot="1" x14ac:dyDescent="0.3">
      <c r="B259" s="137" t="str">
        <f>IF(PG!B259="","",PG!B259)</f>
        <v/>
      </c>
      <c r="C259" s="138" t="str">
        <f>IF(PG!C259="","",PG!C259)</f>
        <v/>
      </c>
      <c r="D259" s="139">
        <f>PG!M259</f>
        <v>0</v>
      </c>
      <c r="E259" s="185"/>
      <c r="F259" s="141">
        <f>IFERROR(E259*K259,E259*PG!G259)</f>
        <v>0</v>
      </c>
      <c r="G259" s="141">
        <f>IFERROR(K259*D259,D259*PG!G259)</f>
        <v>0</v>
      </c>
      <c r="H259" s="142">
        <f t="shared" si="6"/>
        <v>0</v>
      </c>
      <c r="I259" s="143">
        <f t="shared" si="7"/>
        <v>1</v>
      </c>
      <c r="K259" s="239">
        <f>PG!N259</f>
        <v>0</v>
      </c>
    </row>
    <row r="260" spans="2:11" ht="30" customHeight="1" thickBot="1" x14ac:dyDescent="0.3">
      <c r="B260" s="137" t="str">
        <f>IF(PG!B260="","",PG!B260)</f>
        <v/>
      </c>
      <c r="C260" s="138" t="str">
        <f>IF(PG!C260="","",PG!C260)</f>
        <v/>
      </c>
      <c r="D260" s="139">
        <f>PG!M260</f>
        <v>0</v>
      </c>
      <c r="E260" s="185"/>
      <c r="F260" s="141">
        <f>IFERROR(E260*K260,E260*PG!G260)</f>
        <v>0</v>
      </c>
      <c r="G260" s="141">
        <f>IFERROR(K260*D260,D260*PG!G260)</f>
        <v>0</v>
      </c>
      <c r="H260" s="142">
        <f t="shared" si="6"/>
        <v>0</v>
      </c>
      <c r="I260" s="143">
        <f t="shared" si="7"/>
        <v>1</v>
      </c>
      <c r="K260" s="239">
        <f>PG!N260</f>
        <v>0</v>
      </c>
    </row>
    <row r="261" spans="2:11" ht="30" customHeight="1" thickBot="1" x14ac:dyDescent="0.3">
      <c r="B261" s="137" t="str">
        <f>IF(PG!B261="","",PG!B261)</f>
        <v/>
      </c>
      <c r="C261" s="138" t="str">
        <f>IF(PG!C261="","",PG!C261)</f>
        <v/>
      </c>
      <c r="D261" s="139">
        <f>PG!M261</f>
        <v>0</v>
      </c>
      <c r="E261" s="185"/>
      <c r="F261" s="141">
        <f>IFERROR(E261*K261,E261*PG!G261)</f>
        <v>0</v>
      </c>
      <c r="G261" s="141">
        <f>IFERROR(K261*D261,D261*PG!G261)</f>
        <v>0</v>
      </c>
      <c r="H261" s="142">
        <f t="shared" si="6"/>
        <v>0</v>
      </c>
      <c r="I261" s="143">
        <f t="shared" si="7"/>
        <v>1</v>
      </c>
      <c r="K261" s="239">
        <f>PG!N261</f>
        <v>0</v>
      </c>
    </row>
    <row r="262" spans="2:11" ht="30" customHeight="1" thickBot="1" x14ac:dyDescent="0.3">
      <c r="B262" s="137" t="str">
        <f>IF(PG!B262="","",PG!B262)</f>
        <v/>
      </c>
      <c r="C262" s="138" t="str">
        <f>IF(PG!C262="","",PG!C262)</f>
        <v/>
      </c>
      <c r="D262" s="139">
        <f>PG!M262</f>
        <v>0</v>
      </c>
      <c r="E262" s="185"/>
      <c r="F262" s="141">
        <f>IFERROR(E262*K262,E262*PG!G262)</f>
        <v>0</v>
      </c>
      <c r="G262" s="141">
        <f>IFERROR(K262*D262,D262*PG!G262)</f>
        <v>0</v>
      </c>
      <c r="H262" s="142">
        <f t="shared" si="6"/>
        <v>0</v>
      </c>
      <c r="I262" s="143">
        <f t="shared" si="7"/>
        <v>1</v>
      </c>
      <c r="K262" s="239">
        <f>PG!N262</f>
        <v>0</v>
      </c>
    </row>
    <row r="263" spans="2:11" ht="30" customHeight="1" thickBot="1" x14ac:dyDescent="0.3">
      <c r="B263" s="137" t="str">
        <f>IF(PG!B263="","",PG!B263)</f>
        <v/>
      </c>
      <c r="C263" s="138" t="str">
        <f>IF(PG!C263="","",PG!C263)</f>
        <v/>
      </c>
      <c r="D263" s="139">
        <f>PG!M263</f>
        <v>0</v>
      </c>
      <c r="E263" s="185"/>
      <c r="F263" s="141">
        <f>IFERROR(E263*K263,E263*PG!G263)</f>
        <v>0</v>
      </c>
      <c r="G263" s="141">
        <f>IFERROR(K263*D263,D263*PG!G263)</f>
        <v>0</v>
      </c>
      <c r="H263" s="142">
        <f t="shared" si="6"/>
        <v>0</v>
      </c>
      <c r="I263" s="143">
        <f t="shared" si="7"/>
        <v>1</v>
      </c>
      <c r="K263" s="239">
        <f>PG!N263</f>
        <v>0</v>
      </c>
    </row>
    <row r="264" spans="2:11" ht="30" customHeight="1" thickBot="1" x14ac:dyDescent="0.3">
      <c r="B264" s="137" t="str">
        <f>IF(PG!B264="","",PG!B264)</f>
        <v/>
      </c>
      <c r="C264" s="138" t="str">
        <f>IF(PG!C264="","",PG!C264)</f>
        <v/>
      </c>
      <c r="D264" s="139">
        <f>PG!M264</f>
        <v>0</v>
      </c>
      <c r="E264" s="185"/>
      <c r="F264" s="141">
        <f>IFERROR(E264*K264,E264*PG!G264)</f>
        <v>0</v>
      </c>
      <c r="G264" s="141">
        <f>IFERROR(K264*D264,D264*PG!G264)</f>
        <v>0</v>
      </c>
      <c r="H264" s="142">
        <f t="shared" si="6"/>
        <v>0</v>
      </c>
      <c r="I264" s="143">
        <f t="shared" si="7"/>
        <v>1</v>
      </c>
      <c r="K264" s="239">
        <f>PG!N264</f>
        <v>0</v>
      </c>
    </row>
    <row r="265" spans="2:11" ht="30" customHeight="1" thickBot="1" x14ac:dyDescent="0.3">
      <c r="B265" s="137" t="str">
        <f>IF(PG!B265="","",PG!B265)</f>
        <v/>
      </c>
      <c r="C265" s="138" t="str">
        <f>IF(PG!C265="","",PG!C265)</f>
        <v/>
      </c>
      <c r="D265" s="139">
        <f>PG!M265</f>
        <v>0</v>
      </c>
      <c r="E265" s="185"/>
      <c r="F265" s="141">
        <f>IFERROR(E265*K265,E265*PG!G265)</f>
        <v>0</v>
      </c>
      <c r="G265" s="141">
        <f>IFERROR(K265*D265,D265*PG!G265)</f>
        <v>0</v>
      </c>
      <c r="H265" s="142">
        <f t="shared" ref="H265:H328" si="8">IFERROR(IF(F265-G265&lt;0,(F265-G265)*(-1),F265-G265),"")</f>
        <v>0</v>
      </c>
      <c r="I265" s="143">
        <f t="shared" si="7"/>
        <v>1</v>
      </c>
      <c r="K265" s="239">
        <f>PG!N265</f>
        <v>0</v>
      </c>
    </row>
    <row r="266" spans="2:11" ht="30" customHeight="1" thickBot="1" x14ac:dyDescent="0.3">
      <c r="B266" s="137" t="str">
        <f>IF(PG!B266="","",PG!B266)</f>
        <v/>
      </c>
      <c r="C266" s="138" t="str">
        <f>IF(PG!C266="","",PG!C266)</f>
        <v/>
      </c>
      <c r="D266" s="139">
        <f>PG!M266</f>
        <v>0</v>
      </c>
      <c r="E266" s="185"/>
      <c r="F266" s="141">
        <f>IFERROR(E266*K266,E266*PG!G266)</f>
        <v>0</v>
      </c>
      <c r="G266" s="141">
        <f>IFERROR(K266*D266,D266*PG!G266)</f>
        <v>0</v>
      </c>
      <c r="H266" s="142">
        <f t="shared" si="8"/>
        <v>0</v>
      </c>
      <c r="I266" s="143">
        <f t="shared" ref="I266:I329" si="9">IFERROR(IF(F266&gt;G266,G266/F266,IF(F266=G266,1,F266/G266)),"")</f>
        <v>1</v>
      </c>
      <c r="K266" s="239">
        <f>PG!N266</f>
        <v>0</v>
      </c>
    </row>
    <row r="267" spans="2:11" ht="30" customHeight="1" thickBot="1" x14ac:dyDescent="0.3">
      <c r="B267" s="137" t="str">
        <f>IF(PG!B267="","",PG!B267)</f>
        <v/>
      </c>
      <c r="C267" s="138" t="str">
        <f>IF(PG!C267="","",PG!C267)</f>
        <v/>
      </c>
      <c r="D267" s="139">
        <f>PG!M267</f>
        <v>0</v>
      </c>
      <c r="E267" s="185"/>
      <c r="F267" s="141">
        <f>IFERROR(E267*K267,E267*PG!G267)</f>
        <v>0</v>
      </c>
      <c r="G267" s="141">
        <f>IFERROR(K267*D267,D267*PG!G267)</f>
        <v>0</v>
      </c>
      <c r="H267" s="142">
        <f t="shared" si="8"/>
        <v>0</v>
      </c>
      <c r="I267" s="143">
        <f t="shared" si="9"/>
        <v>1</v>
      </c>
      <c r="K267" s="239">
        <f>PG!N267</f>
        <v>0</v>
      </c>
    </row>
    <row r="268" spans="2:11" ht="30" customHeight="1" thickBot="1" x14ac:dyDescent="0.3">
      <c r="B268" s="137" t="str">
        <f>IF(PG!B268="","",PG!B268)</f>
        <v/>
      </c>
      <c r="C268" s="138" t="str">
        <f>IF(PG!C268="","",PG!C268)</f>
        <v/>
      </c>
      <c r="D268" s="139">
        <f>PG!M268</f>
        <v>0</v>
      </c>
      <c r="E268" s="185"/>
      <c r="F268" s="141">
        <f>IFERROR(E268*K268,E268*PG!G268)</f>
        <v>0</v>
      </c>
      <c r="G268" s="141">
        <f>IFERROR(K268*D268,D268*PG!G268)</f>
        <v>0</v>
      </c>
      <c r="H268" s="142">
        <f t="shared" si="8"/>
        <v>0</v>
      </c>
      <c r="I268" s="143">
        <f t="shared" si="9"/>
        <v>1</v>
      </c>
      <c r="K268" s="239">
        <f>PG!N268</f>
        <v>0</v>
      </c>
    </row>
    <row r="269" spans="2:11" ht="30" customHeight="1" thickBot="1" x14ac:dyDescent="0.3">
      <c r="B269" s="137" t="str">
        <f>IF(PG!B269="","",PG!B269)</f>
        <v/>
      </c>
      <c r="C269" s="138" t="str">
        <f>IF(PG!C269="","",PG!C269)</f>
        <v/>
      </c>
      <c r="D269" s="139">
        <f>PG!M269</f>
        <v>0</v>
      </c>
      <c r="E269" s="185"/>
      <c r="F269" s="141">
        <f>IFERROR(E269*K269,E269*PG!G269)</f>
        <v>0</v>
      </c>
      <c r="G269" s="141">
        <f>IFERROR(K269*D269,D269*PG!G269)</f>
        <v>0</v>
      </c>
      <c r="H269" s="142">
        <f t="shared" si="8"/>
        <v>0</v>
      </c>
      <c r="I269" s="143">
        <f t="shared" si="9"/>
        <v>1</v>
      </c>
      <c r="K269" s="239">
        <f>PG!N269</f>
        <v>0</v>
      </c>
    </row>
    <row r="270" spans="2:11" ht="30" customHeight="1" thickBot="1" x14ac:dyDescent="0.3">
      <c r="B270" s="137" t="str">
        <f>IF(PG!B270="","",PG!B270)</f>
        <v/>
      </c>
      <c r="C270" s="138" t="str">
        <f>IF(PG!C270="","",PG!C270)</f>
        <v/>
      </c>
      <c r="D270" s="139">
        <f>PG!M270</f>
        <v>0</v>
      </c>
      <c r="E270" s="185"/>
      <c r="F270" s="141">
        <f>IFERROR(E270*K270,E270*PG!G270)</f>
        <v>0</v>
      </c>
      <c r="G270" s="141">
        <f>IFERROR(K270*D270,D270*PG!G270)</f>
        <v>0</v>
      </c>
      <c r="H270" s="142">
        <f t="shared" si="8"/>
        <v>0</v>
      </c>
      <c r="I270" s="143">
        <f t="shared" si="9"/>
        <v>1</v>
      </c>
      <c r="K270" s="239">
        <f>PG!N270</f>
        <v>0</v>
      </c>
    </row>
    <row r="271" spans="2:11" ht="30" customHeight="1" thickBot="1" x14ac:dyDescent="0.3">
      <c r="B271" s="137" t="str">
        <f>IF(PG!B271="","",PG!B271)</f>
        <v/>
      </c>
      <c r="C271" s="138" t="str">
        <f>IF(PG!C271="","",PG!C271)</f>
        <v/>
      </c>
      <c r="D271" s="139">
        <f>PG!M271</f>
        <v>0</v>
      </c>
      <c r="E271" s="185"/>
      <c r="F271" s="141">
        <f>IFERROR(E271*K271,E271*PG!G271)</f>
        <v>0</v>
      </c>
      <c r="G271" s="141">
        <f>IFERROR(K271*D271,D271*PG!G271)</f>
        <v>0</v>
      </c>
      <c r="H271" s="142">
        <f t="shared" si="8"/>
        <v>0</v>
      </c>
      <c r="I271" s="143">
        <f t="shared" si="9"/>
        <v>1</v>
      </c>
      <c r="K271" s="239">
        <f>PG!N271</f>
        <v>0</v>
      </c>
    </row>
    <row r="272" spans="2:11" ht="30" customHeight="1" thickBot="1" x14ac:dyDescent="0.3">
      <c r="B272" s="137" t="str">
        <f>IF(PG!B272="","",PG!B272)</f>
        <v/>
      </c>
      <c r="C272" s="138" t="str">
        <f>IF(PG!C272="","",PG!C272)</f>
        <v/>
      </c>
      <c r="D272" s="139">
        <f>PG!M272</f>
        <v>0</v>
      </c>
      <c r="E272" s="185"/>
      <c r="F272" s="141">
        <f>IFERROR(E272*K272,E272*PG!G272)</f>
        <v>0</v>
      </c>
      <c r="G272" s="141">
        <f>IFERROR(K272*D272,D272*PG!G272)</f>
        <v>0</v>
      </c>
      <c r="H272" s="142">
        <f t="shared" si="8"/>
        <v>0</v>
      </c>
      <c r="I272" s="143">
        <f t="shared" si="9"/>
        <v>1</v>
      </c>
      <c r="K272" s="239">
        <f>PG!N272</f>
        <v>0</v>
      </c>
    </row>
    <row r="273" spans="2:11" ht="30" customHeight="1" thickBot="1" x14ac:dyDescent="0.3">
      <c r="B273" s="137" t="str">
        <f>IF(PG!B273="","",PG!B273)</f>
        <v/>
      </c>
      <c r="C273" s="138" t="str">
        <f>IF(PG!C273="","",PG!C273)</f>
        <v/>
      </c>
      <c r="D273" s="139">
        <f>PG!M273</f>
        <v>0</v>
      </c>
      <c r="E273" s="185"/>
      <c r="F273" s="141">
        <f>IFERROR(E273*K273,E273*PG!G273)</f>
        <v>0</v>
      </c>
      <c r="G273" s="141">
        <f>IFERROR(K273*D273,D273*PG!G273)</f>
        <v>0</v>
      </c>
      <c r="H273" s="142">
        <f t="shared" si="8"/>
        <v>0</v>
      </c>
      <c r="I273" s="143">
        <f t="shared" si="9"/>
        <v>1</v>
      </c>
      <c r="K273" s="239">
        <f>PG!N273</f>
        <v>0</v>
      </c>
    </row>
    <row r="274" spans="2:11" ht="30" customHeight="1" thickBot="1" x14ac:dyDescent="0.3">
      <c r="B274" s="137" t="str">
        <f>IF(PG!B274="","",PG!B274)</f>
        <v/>
      </c>
      <c r="C274" s="138" t="str">
        <f>IF(PG!C274="","",PG!C274)</f>
        <v/>
      </c>
      <c r="D274" s="139">
        <f>PG!M274</f>
        <v>0</v>
      </c>
      <c r="E274" s="185"/>
      <c r="F274" s="141">
        <f>IFERROR(E274*K274,E274*PG!G274)</f>
        <v>0</v>
      </c>
      <c r="G274" s="141">
        <f>IFERROR(K274*D274,D274*PG!G274)</f>
        <v>0</v>
      </c>
      <c r="H274" s="142">
        <f t="shared" si="8"/>
        <v>0</v>
      </c>
      <c r="I274" s="143">
        <f t="shared" si="9"/>
        <v>1</v>
      </c>
      <c r="K274" s="239">
        <f>PG!N274</f>
        <v>0</v>
      </c>
    </row>
    <row r="275" spans="2:11" ht="30" customHeight="1" thickBot="1" x14ac:dyDescent="0.3">
      <c r="B275" s="137" t="str">
        <f>IF(PG!B275="","",PG!B275)</f>
        <v/>
      </c>
      <c r="C275" s="138" t="str">
        <f>IF(PG!C275="","",PG!C275)</f>
        <v/>
      </c>
      <c r="D275" s="139">
        <f>PG!M275</f>
        <v>0</v>
      </c>
      <c r="E275" s="185"/>
      <c r="F275" s="141">
        <f>IFERROR(E275*K275,E275*PG!G275)</f>
        <v>0</v>
      </c>
      <c r="G275" s="141">
        <f>IFERROR(K275*D275,D275*PG!G275)</f>
        <v>0</v>
      </c>
      <c r="H275" s="142">
        <f t="shared" si="8"/>
        <v>0</v>
      </c>
      <c r="I275" s="143">
        <f t="shared" si="9"/>
        <v>1</v>
      </c>
      <c r="K275" s="239">
        <f>PG!N275</f>
        <v>0</v>
      </c>
    </row>
    <row r="276" spans="2:11" ht="30" customHeight="1" thickBot="1" x14ac:dyDescent="0.3">
      <c r="B276" s="137" t="str">
        <f>IF(PG!B276="","",PG!B276)</f>
        <v/>
      </c>
      <c r="C276" s="138" t="str">
        <f>IF(PG!C276="","",PG!C276)</f>
        <v/>
      </c>
      <c r="D276" s="139">
        <f>PG!M276</f>
        <v>0</v>
      </c>
      <c r="E276" s="185"/>
      <c r="F276" s="141">
        <f>IFERROR(E276*K276,E276*PG!G276)</f>
        <v>0</v>
      </c>
      <c r="G276" s="141">
        <f>IFERROR(K276*D276,D276*PG!G276)</f>
        <v>0</v>
      </c>
      <c r="H276" s="142">
        <f t="shared" si="8"/>
        <v>0</v>
      </c>
      <c r="I276" s="143">
        <f t="shared" si="9"/>
        <v>1</v>
      </c>
      <c r="K276" s="239">
        <f>PG!N276</f>
        <v>0</v>
      </c>
    </row>
    <row r="277" spans="2:11" ht="30" customHeight="1" thickBot="1" x14ac:dyDescent="0.3">
      <c r="B277" s="137" t="str">
        <f>IF(PG!B277="","",PG!B277)</f>
        <v/>
      </c>
      <c r="C277" s="138" t="str">
        <f>IF(PG!C277="","",PG!C277)</f>
        <v/>
      </c>
      <c r="D277" s="139">
        <f>PG!M277</f>
        <v>0</v>
      </c>
      <c r="E277" s="185"/>
      <c r="F277" s="141">
        <f>IFERROR(E277*K277,E277*PG!G277)</f>
        <v>0</v>
      </c>
      <c r="G277" s="141">
        <f>IFERROR(K277*D277,D277*PG!G277)</f>
        <v>0</v>
      </c>
      <c r="H277" s="142">
        <f t="shared" si="8"/>
        <v>0</v>
      </c>
      <c r="I277" s="143">
        <f t="shared" si="9"/>
        <v>1</v>
      </c>
      <c r="K277" s="239">
        <f>PG!N277</f>
        <v>0</v>
      </c>
    </row>
    <row r="278" spans="2:11" ht="30" customHeight="1" thickBot="1" x14ac:dyDescent="0.3">
      <c r="B278" s="137" t="str">
        <f>IF(PG!B278="","",PG!B278)</f>
        <v/>
      </c>
      <c r="C278" s="138" t="str">
        <f>IF(PG!C278="","",PG!C278)</f>
        <v/>
      </c>
      <c r="D278" s="139">
        <f>PG!M278</f>
        <v>0</v>
      </c>
      <c r="E278" s="185"/>
      <c r="F278" s="141">
        <f>IFERROR(E278*K278,E278*PG!G278)</f>
        <v>0</v>
      </c>
      <c r="G278" s="141">
        <f>IFERROR(K278*D278,D278*PG!G278)</f>
        <v>0</v>
      </c>
      <c r="H278" s="142">
        <f t="shared" si="8"/>
        <v>0</v>
      </c>
      <c r="I278" s="143">
        <f t="shared" si="9"/>
        <v>1</v>
      </c>
      <c r="K278" s="239">
        <f>PG!N278</f>
        <v>0</v>
      </c>
    </row>
    <row r="279" spans="2:11" ht="30" customHeight="1" thickBot="1" x14ac:dyDescent="0.3">
      <c r="B279" s="137" t="str">
        <f>IF(PG!B279="","",PG!B279)</f>
        <v/>
      </c>
      <c r="C279" s="138" t="str">
        <f>IF(PG!C279="","",PG!C279)</f>
        <v/>
      </c>
      <c r="D279" s="139">
        <f>PG!M279</f>
        <v>0</v>
      </c>
      <c r="E279" s="185"/>
      <c r="F279" s="141">
        <f>IFERROR(E279*K279,E279*PG!G279)</f>
        <v>0</v>
      </c>
      <c r="G279" s="141">
        <f>IFERROR(K279*D279,D279*PG!G279)</f>
        <v>0</v>
      </c>
      <c r="H279" s="142">
        <f t="shared" si="8"/>
        <v>0</v>
      </c>
      <c r="I279" s="143">
        <f t="shared" si="9"/>
        <v>1</v>
      </c>
      <c r="K279" s="239">
        <f>PG!N279</f>
        <v>0</v>
      </c>
    </row>
    <row r="280" spans="2:11" ht="30" customHeight="1" thickBot="1" x14ac:dyDescent="0.3">
      <c r="B280" s="137" t="str">
        <f>IF(PG!B280="","",PG!B280)</f>
        <v/>
      </c>
      <c r="C280" s="138" t="str">
        <f>IF(PG!C280="","",PG!C280)</f>
        <v/>
      </c>
      <c r="D280" s="139">
        <f>PG!M280</f>
        <v>0</v>
      </c>
      <c r="E280" s="185"/>
      <c r="F280" s="141">
        <f>IFERROR(E280*K280,E280*PG!G280)</f>
        <v>0</v>
      </c>
      <c r="G280" s="141">
        <f>IFERROR(K280*D280,D280*PG!G280)</f>
        <v>0</v>
      </c>
      <c r="H280" s="142">
        <f t="shared" si="8"/>
        <v>0</v>
      </c>
      <c r="I280" s="143">
        <f t="shared" si="9"/>
        <v>1</v>
      </c>
      <c r="K280" s="239">
        <f>PG!N280</f>
        <v>0</v>
      </c>
    </row>
    <row r="281" spans="2:11" ht="30" customHeight="1" thickBot="1" x14ac:dyDescent="0.3">
      <c r="B281" s="137" t="str">
        <f>IF(PG!B281="","",PG!B281)</f>
        <v/>
      </c>
      <c r="C281" s="138" t="str">
        <f>IF(PG!C281="","",PG!C281)</f>
        <v/>
      </c>
      <c r="D281" s="139">
        <f>PG!M281</f>
        <v>0</v>
      </c>
      <c r="E281" s="185"/>
      <c r="F281" s="141">
        <f>IFERROR(E281*K281,E281*PG!G281)</f>
        <v>0</v>
      </c>
      <c r="G281" s="141">
        <f>IFERROR(K281*D281,D281*PG!G281)</f>
        <v>0</v>
      </c>
      <c r="H281" s="142">
        <f t="shared" si="8"/>
        <v>0</v>
      </c>
      <c r="I281" s="143">
        <f t="shared" si="9"/>
        <v>1</v>
      </c>
      <c r="K281" s="239">
        <f>PG!N281</f>
        <v>0</v>
      </c>
    </row>
    <row r="282" spans="2:11" ht="30" customHeight="1" thickBot="1" x14ac:dyDescent="0.3">
      <c r="B282" s="137" t="str">
        <f>IF(PG!B282="","",PG!B282)</f>
        <v/>
      </c>
      <c r="C282" s="138" t="str">
        <f>IF(PG!C282="","",PG!C282)</f>
        <v/>
      </c>
      <c r="D282" s="139">
        <f>PG!M282</f>
        <v>0</v>
      </c>
      <c r="E282" s="185"/>
      <c r="F282" s="141">
        <f>IFERROR(E282*K282,E282*PG!G282)</f>
        <v>0</v>
      </c>
      <c r="G282" s="141">
        <f>IFERROR(K282*D282,D282*PG!G282)</f>
        <v>0</v>
      </c>
      <c r="H282" s="142">
        <f t="shared" si="8"/>
        <v>0</v>
      </c>
      <c r="I282" s="143">
        <f t="shared" si="9"/>
        <v>1</v>
      </c>
      <c r="K282" s="239">
        <f>PG!N282</f>
        <v>0</v>
      </c>
    </row>
    <row r="283" spans="2:11" ht="30" customHeight="1" thickBot="1" x14ac:dyDescent="0.3">
      <c r="B283" s="137" t="str">
        <f>IF(PG!B283="","",PG!B283)</f>
        <v/>
      </c>
      <c r="C283" s="138" t="str">
        <f>IF(PG!C283="","",PG!C283)</f>
        <v/>
      </c>
      <c r="D283" s="139">
        <f>PG!M283</f>
        <v>0</v>
      </c>
      <c r="E283" s="185"/>
      <c r="F283" s="141">
        <f>IFERROR(E283*K283,E283*PG!G283)</f>
        <v>0</v>
      </c>
      <c r="G283" s="141">
        <f>IFERROR(K283*D283,D283*PG!G283)</f>
        <v>0</v>
      </c>
      <c r="H283" s="142">
        <f t="shared" si="8"/>
        <v>0</v>
      </c>
      <c r="I283" s="143">
        <f t="shared" si="9"/>
        <v>1</v>
      </c>
      <c r="K283" s="239">
        <f>PG!N283</f>
        <v>0</v>
      </c>
    </row>
    <row r="284" spans="2:11" ht="30" customHeight="1" thickBot="1" x14ac:dyDescent="0.3">
      <c r="B284" s="137" t="str">
        <f>IF(PG!B284="","",PG!B284)</f>
        <v/>
      </c>
      <c r="C284" s="138" t="str">
        <f>IF(PG!C284="","",PG!C284)</f>
        <v/>
      </c>
      <c r="D284" s="139">
        <f>PG!M284</f>
        <v>0</v>
      </c>
      <c r="E284" s="185"/>
      <c r="F284" s="141">
        <f>IFERROR(E284*K284,E284*PG!G284)</f>
        <v>0</v>
      </c>
      <c r="G284" s="141">
        <f>IFERROR(K284*D284,D284*PG!G284)</f>
        <v>0</v>
      </c>
      <c r="H284" s="142">
        <f t="shared" si="8"/>
        <v>0</v>
      </c>
      <c r="I284" s="143">
        <f t="shared" si="9"/>
        <v>1</v>
      </c>
      <c r="K284" s="239">
        <f>PG!N284</f>
        <v>0</v>
      </c>
    </row>
    <row r="285" spans="2:11" ht="30" customHeight="1" thickBot="1" x14ac:dyDescent="0.3">
      <c r="B285" s="137" t="str">
        <f>IF(PG!B285="","",PG!B285)</f>
        <v/>
      </c>
      <c r="C285" s="138" t="str">
        <f>IF(PG!C285="","",PG!C285)</f>
        <v/>
      </c>
      <c r="D285" s="139">
        <f>PG!M285</f>
        <v>0</v>
      </c>
      <c r="E285" s="185"/>
      <c r="F285" s="141">
        <f>IFERROR(E285*K285,E285*PG!G285)</f>
        <v>0</v>
      </c>
      <c r="G285" s="141">
        <f>IFERROR(K285*D285,D285*PG!G285)</f>
        <v>0</v>
      </c>
      <c r="H285" s="142">
        <f t="shared" si="8"/>
        <v>0</v>
      </c>
      <c r="I285" s="143">
        <f t="shared" si="9"/>
        <v>1</v>
      </c>
      <c r="K285" s="239">
        <f>PG!N285</f>
        <v>0</v>
      </c>
    </row>
    <row r="286" spans="2:11" ht="30" customHeight="1" thickBot="1" x14ac:dyDescent="0.3">
      <c r="B286" s="137" t="str">
        <f>IF(PG!B286="","",PG!B286)</f>
        <v/>
      </c>
      <c r="C286" s="138" t="str">
        <f>IF(PG!C286="","",PG!C286)</f>
        <v/>
      </c>
      <c r="D286" s="139">
        <f>PG!M286</f>
        <v>0</v>
      </c>
      <c r="E286" s="185"/>
      <c r="F286" s="141">
        <f>IFERROR(E286*K286,E286*PG!G286)</f>
        <v>0</v>
      </c>
      <c r="G286" s="141">
        <f>IFERROR(K286*D286,D286*PG!G286)</f>
        <v>0</v>
      </c>
      <c r="H286" s="142">
        <f t="shared" si="8"/>
        <v>0</v>
      </c>
      <c r="I286" s="143">
        <f t="shared" si="9"/>
        <v>1</v>
      </c>
      <c r="K286" s="239">
        <f>PG!N286</f>
        <v>0</v>
      </c>
    </row>
    <row r="287" spans="2:11" ht="30" customHeight="1" thickBot="1" x14ac:dyDescent="0.3">
      <c r="B287" s="137" t="str">
        <f>IF(PG!B287="","",PG!B287)</f>
        <v/>
      </c>
      <c r="C287" s="138" t="str">
        <f>IF(PG!C287="","",PG!C287)</f>
        <v/>
      </c>
      <c r="D287" s="139">
        <f>PG!M287</f>
        <v>0</v>
      </c>
      <c r="E287" s="185"/>
      <c r="F287" s="141">
        <f>IFERROR(E287*K287,E287*PG!G287)</f>
        <v>0</v>
      </c>
      <c r="G287" s="141">
        <f>IFERROR(K287*D287,D287*PG!G287)</f>
        <v>0</v>
      </c>
      <c r="H287" s="142">
        <f t="shared" si="8"/>
        <v>0</v>
      </c>
      <c r="I287" s="143">
        <f t="shared" si="9"/>
        <v>1</v>
      </c>
      <c r="K287" s="239">
        <f>PG!N287</f>
        <v>0</v>
      </c>
    </row>
    <row r="288" spans="2:11" ht="30" customHeight="1" thickBot="1" x14ac:dyDescent="0.3">
      <c r="B288" s="137" t="str">
        <f>IF(PG!B288="","",PG!B288)</f>
        <v/>
      </c>
      <c r="C288" s="138" t="str">
        <f>IF(PG!C288="","",PG!C288)</f>
        <v/>
      </c>
      <c r="D288" s="139">
        <f>PG!M288</f>
        <v>0</v>
      </c>
      <c r="E288" s="185"/>
      <c r="F288" s="141">
        <f>IFERROR(E288*K288,E288*PG!G288)</f>
        <v>0</v>
      </c>
      <c r="G288" s="141">
        <f>IFERROR(K288*D288,D288*PG!G288)</f>
        <v>0</v>
      </c>
      <c r="H288" s="142">
        <f t="shared" si="8"/>
        <v>0</v>
      </c>
      <c r="I288" s="143">
        <f t="shared" si="9"/>
        <v>1</v>
      </c>
      <c r="K288" s="239">
        <f>PG!N288</f>
        <v>0</v>
      </c>
    </row>
    <row r="289" spans="2:11" ht="30" customHeight="1" thickBot="1" x14ac:dyDescent="0.3">
      <c r="B289" s="137" t="str">
        <f>IF(PG!B289="","",PG!B289)</f>
        <v/>
      </c>
      <c r="C289" s="138" t="str">
        <f>IF(PG!C289="","",PG!C289)</f>
        <v/>
      </c>
      <c r="D289" s="139">
        <f>PG!M289</f>
        <v>0</v>
      </c>
      <c r="E289" s="185"/>
      <c r="F289" s="141">
        <f>IFERROR(E289*K289,E289*PG!G289)</f>
        <v>0</v>
      </c>
      <c r="G289" s="141">
        <f>IFERROR(K289*D289,D289*PG!G289)</f>
        <v>0</v>
      </c>
      <c r="H289" s="142">
        <f t="shared" si="8"/>
        <v>0</v>
      </c>
      <c r="I289" s="143">
        <f t="shared" si="9"/>
        <v>1</v>
      </c>
      <c r="K289" s="239">
        <f>PG!N289</f>
        <v>0</v>
      </c>
    </row>
    <row r="290" spans="2:11" ht="30" customHeight="1" thickBot="1" x14ac:dyDescent="0.3">
      <c r="B290" s="137" t="str">
        <f>IF(PG!B290="","",PG!B290)</f>
        <v/>
      </c>
      <c r="C290" s="138" t="str">
        <f>IF(PG!C290="","",PG!C290)</f>
        <v/>
      </c>
      <c r="D290" s="139">
        <f>PG!M290</f>
        <v>0</v>
      </c>
      <c r="E290" s="185"/>
      <c r="F290" s="141">
        <f>IFERROR(E290*K290,E290*PG!G290)</f>
        <v>0</v>
      </c>
      <c r="G290" s="141">
        <f>IFERROR(K290*D290,D290*PG!G290)</f>
        <v>0</v>
      </c>
      <c r="H290" s="142">
        <f t="shared" si="8"/>
        <v>0</v>
      </c>
      <c r="I290" s="143">
        <f t="shared" si="9"/>
        <v>1</v>
      </c>
      <c r="K290" s="239">
        <f>PG!N290</f>
        <v>0</v>
      </c>
    </row>
    <row r="291" spans="2:11" ht="30" customHeight="1" thickBot="1" x14ac:dyDescent="0.3">
      <c r="B291" s="137" t="str">
        <f>IF(PG!B291="","",PG!B291)</f>
        <v/>
      </c>
      <c r="C291" s="138" t="str">
        <f>IF(PG!C291="","",PG!C291)</f>
        <v/>
      </c>
      <c r="D291" s="139">
        <f>PG!M291</f>
        <v>0</v>
      </c>
      <c r="E291" s="185"/>
      <c r="F291" s="141">
        <f>IFERROR(E291*K291,E291*PG!G291)</f>
        <v>0</v>
      </c>
      <c r="G291" s="141">
        <f>IFERROR(K291*D291,D291*PG!G291)</f>
        <v>0</v>
      </c>
      <c r="H291" s="142">
        <f t="shared" si="8"/>
        <v>0</v>
      </c>
      <c r="I291" s="143">
        <f t="shared" si="9"/>
        <v>1</v>
      </c>
      <c r="K291" s="239">
        <f>PG!N291</f>
        <v>0</v>
      </c>
    </row>
    <row r="292" spans="2:11" ht="30" customHeight="1" thickBot="1" x14ac:dyDescent="0.3">
      <c r="B292" s="137" t="str">
        <f>IF(PG!B292="","",PG!B292)</f>
        <v/>
      </c>
      <c r="C292" s="138" t="str">
        <f>IF(PG!C292="","",PG!C292)</f>
        <v/>
      </c>
      <c r="D292" s="139">
        <f>PG!M292</f>
        <v>0</v>
      </c>
      <c r="E292" s="185"/>
      <c r="F292" s="141">
        <f>IFERROR(E292*K292,E292*PG!G292)</f>
        <v>0</v>
      </c>
      <c r="G292" s="141">
        <f>IFERROR(K292*D292,D292*PG!G292)</f>
        <v>0</v>
      </c>
      <c r="H292" s="142">
        <f t="shared" si="8"/>
        <v>0</v>
      </c>
      <c r="I292" s="143">
        <f t="shared" si="9"/>
        <v>1</v>
      </c>
      <c r="K292" s="239">
        <f>PG!N292</f>
        <v>0</v>
      </c>
    </row>
    <row r="293" spans="2:11" ht="30" customHeight="1" thickBot="1" x14ac:dyDescent="0.3">
      <c r="B293" s="137" t="str">
        <f>IF(PG!B293="","",PG!B293)</f>
        <v/>
      </c>
      <c r="C293" s="138" t="str">
        <f>IF(PG!C293="","",PG!C293)</f>
        <v/>
      </c>
      <c r="D293" s="139">
        <f>PG!M293</f>
        <v>0</v>
      </c>
      <c r="E293" s="185"/>
      <c r="F293" s="141">
        <f>IFERROR(E293*K293,E293*PG!G293)</f>
        <v>0</v>
      </c>
      <c r="G293" s="141">
        <f>IFERROR(K293*D293,D293*PG!G293)</f>
        <v>0</v>
      </c>
      <c r="H293" s="142">
        <f t="shared" si="8"/>
        <v>0</v>
      </c>
      <c r="I293" s="143">
        <f t="shared" si="9"/>
        <v>1</v>
      </c>
      <c r="K293" s="239">
        <f>PG!N293</f>
        <v>0</v>
      </c>
    </row>
    <row r="294" spans="2:11" ht="30" customHeight="1" thickBot="1" x14ac:dyDescent="0.3">
      <c r="B294" s="137" t="str">
        <f>IF(PG!B294="","",PG!B294)</f>
        <v/>
      </c>
      <c r="C294" s="138" t="str">
        <f>IF(PG!C294="","",PG!C294)</f>
        <v/>
      </c>
      <c r="D294" s="139">
        <f>PG!M294</f>
        <v>0</v>
      </c>
      <c r="E294" s="185"/>
      <c r="F294" s="141">
        <f>IFERROR(E294*K294,E294*PG!G294)</f>
        <v>0</v>
      </c>
      <c r="G294" s="141">
        <f>IFERROR(K294*D294,D294*PG!G294)</f>
        <v>0</v>
      </c>
      <c r="H294" s="142">
        <f t="shared" si="8"/>
        <v>0</v>
      </c>
      <c r="I294" s="143">
        <f t="shared" si="9"/>
        <v>1</v>
      </c>
      <c r="K294" s="239">
        <f>PG!N294</f>
        <v>0</v>
      </c>
    </row>
    <row r="295" spans="2:11" ht="30" customHeight="1" thickBot="1" x14ac:dyDescent="0.3">
      <c r="B295" s="137" t="str">
        <f>IF(PG!B295="","",PG!B295)</f>
        <v/>
      </c>
      <c r="C295" s="138" t="str">
        <f>IF(PG!C295="","",PG!C295)</f>
        <v/>
      </c>
      <c r="D295" s="139">
        <f>PG!M295</f>
        <v>0</v>
      </c>
      <c r="E295" s="185"/>
      <c r="F295" s="141">
        <f>IFERROR(E295*K295,E295*PG!G295)</f>
        <v>0</v>
      </c>
      <c r="G295" s="141">
        <f>IFERROR(K295*D295,D295*PG!G295)</f>
        <v>0</v>
      </c>
      <c r="H295" s="142">
        <f t="shared" si="8"/>
        <v>0</v>
      </c>
      <c r="I295" s="143">
        <f t="shared" si="9"/>
        <v>1</v>
      </c>
      <c r="K295" s="239">
        <f>PG!N295</f>
        <v>0</v>
      </c>
    </row>
    <row r="296" spans="2:11" ht="30" customHeight="1" thickBot="1" x14ac:dyDescent="0.3">
      <c r="B296" s="137" t="str">
        <f>IF(PG!B296="","",PG!B296)</f>
        <v/>
      </c>
      <c r="C296" s="138" t="str">
        <f>IF(PG!C296="","",PG!C296)</f>
        <v/>
      </c>
      <c r="D296" s="139">
        <f>PG!M296</f>
        <v>0</v>
      </c>
      <c r="E296" s="185"/>
      <c r="F296" s="141">
        <f>IFERROR(E296*K296,E296*PG!G296)</f>
        <v>0</v>
      </c>
      <c r="G296" s="141">
        <f>IFERROR(K296*D296,D296*PG!G296)</f>
        <v>0</v>
      </c>
      <c r="H296" s="142">
        <f t="shared" si="8"/>
        <v>0</v>
      </c>
      <c r="I296" s="143">
        <f t="shared" si="9"/>
        <v>1</v>
      </c>
      <c r="K296" s="239">
        <f>PG!N296</f>
        <v>0</v>
      </c>
    </row>
    <row r="297" spans="2:11" ht="30" customHeight="1" thickBot="1" x14ac:dyDescent="0.3">
      <c r="B297" s="137" t="str">
        <f>IF(PG!B297="","",PG!B297)</f>
        <v/>
      </c>
      <c r="C297" s="138" t="str">
        <f>IF(PG!C297="","",PG!C297)</f>
        <v/>
      </c>
      <c r="D297" s="139">
        <f>PG!M297</f>
        <v>0</v>
      </c>
      <c r="E297" s="185"/>
      <c r="F297" s="141">
        <f>IFERROR(E297*K297,E297*PG!G297)</f>
        <v>0</v>
      </c>
      <c r="G297" s="141">
        <f>IFERROR(K297*D297,D297*PG!G297)</f>
        <v>0</v>
      </c>
      <c r="H297" s="142">
        <f t="shared" si="8"/>
        <v>0</v>
      </c>
      <c r="I297" s="143">
        <f t="shared" si="9"/>
        <v>1</v>
      </c>
      <c r="K297" s="239">
        <f>PG!N297</f>
        <v>0</v>
      </c>
    </row>
    <row r="298" spans="2:11" ht="30" customHeight="1" thickBot="1" x14ac:dyDescent="0.3">
      <c r="B298" s="137" t="str">
        <f>IF(PG!B298="","",PG!B298)</f>
        <v/>
      </c>
      <c r="C298" s="138" t="str">
        <f>IF(PG!C298="","",PG!C298)</f>
        <v/>
      </c>
      <c r="D298" s="139">
        <f>PG!M298</f>
        <v>0</v>
      </c>
      <c r="E298" s="185"/>
      <c r="F298" s="141">
        <f>IFERROR(E298*K298,E298*PG!G298)</f>
        <v>0</v>
      </c>
      <c r="G298" s="141">
        <f>IFERROR(K298*D298,D298*PG!G298)</f>
        <v>0</v>
      </c>
      <c r="H298" s="142">
        <f t="shared" si="8"/>
        <v>0</v>
      </c>
      <c r="I298" s="143">
        <f t="shared" si="9"/>
        <v>1</v>
      </c>
      <c r="K298" s="239">
        <f>PG!N298</f>
        <v>0</v>
      </c>
    </row>
    <row r="299" spans="2:11" ht="30" customHeight="1" thickBot="1" x14ac:dyDescent="0.3">
      <c r="B299" s="137" t="str">
        <f>IF(PG!B299="","",PG!B299)</f>
        <v/>
      </c>
      <c r="C299" s="138" t="str">
        <f>IF(PG!C299="","",PG!C299)</f>
        <v/>
      </c>
      <c r="D299" s="139">
        <f>PG!M299</f>
        <v>0</v>
      </c>
      <c r="E299" s="185"/>
      <c r="F299" s="141">
        <f>IFERROR(E299*K299,E299*PG!G299)</f>
        <v>0</v>
      </c>
      <c r="G299" s="141">
        <f>IFERROR(K299*D299,D299*PG!G299)</f>
        <v>0</v>
      </c>
      <c r="H299" s="142">
        <f t="shared" si="8"/>
        <v>0</v>
      </c>
      <c r="I299" s="143">
        <f t="shared" si="9"/>
        <v>1</v>
      </c>
      <c r="K299" s="239">
        <f>PG!N299</f>
        <v>0</v>
      </c>
    </row>
    <row r="300" spans="2:11" ht="30" customHeight="1" thickBot="1" x14ac:dyDescent="0.3">
      <c r="B300" s="137" t="str">
        <f>IF(PG!B300="","",PG!B300)</f>
        <v/>
      </c>
      <c r="C300" s="138" t="str">
        <f>IF(PG!C300="","",PG!C300)</f>
        <v/>
      </c>
      <c r="D300" s="139">
        <f>PG!M300</f>
        <v>0</v>
      </c>
      <c r="E300" s="185"/>
      <c r="F300" s="141">
        <f>IFERROR(E300*K300,E300*PG!G300)</f>
        <v>0</v>
      </c>
      <c r="G300" s="141">
        <f>IFERROR(K300*D300,D300*PG!G300)</f>
        <v>0</v>
      </c>
      <c r="H300" s="142">
        <f t="shared" si="8"/>
        <v>0</v>
      </c>
      <c r="I300" s="143">
        <f t="shared" si="9"/>
        <v>1</v>
      </c>
      <c r="K300" s="239">
        <f>PG!N300</f>
        <v>0</v>
      </c>
    </row>
    <row r="301" spans="2:11" ht="30" customHeight="1" thickBot="1" x14ac:dyDescent="0.3">
      <c r="B301" s="137" t="str">
        <f>IF(PG!B301="","",PG!B301)</f>
        <v/>
      </c>
      <c r="C301" s="138" t="str">
        <f>IF(PG!C301="","",PG!C301)</f>
        <v/>
      </c>
      <c r="D301" s="139">
        <f>PG!M301</f>
        <v>0</v>
      </c>
      <c r="E301" s="185"/>
      <c r="F301" s="141">
        <f>IFERROR(E301*K301,E301*PG!G301)</f>
        <v>0</v>
      </c>
      <c r="G301" s="141">
        <f>IFERROR(K301*D301,D301*PG!G301)</f>
        <v>0</v>
      </c>
      <c r="H301" s="142">
        <f t="shared" si="8"/>
        <v>0</v>
      </c>
      <c r="I301" s="143">
        <f t="shared" si="9"/>
        <v>1</v>
      </c>
      <c r="K301" s="239">
        <f>PG!N301</f>
        <v>0</v>
      </c>
    </row>
    <row r="302" spans="2:11" ht="30" customHeight="1" thickBot="1" x14ac:dyDescent="0.3">
      <c r="B302" s="137" t="str">
        <f>IF(PG!B302="","",PG!B302)</f>
        <v/>
      </c>
      <c r="C302" s="138" t="str">
        <f>IF(PG!C302="","",PG!C302)</f>
        <v/>
      </c>
      <c r="D302" s="139">
        <f>PG!M302</f>
        <v>0</v>
      </c>
      <c r="E302" s="185"/>
      <c r="F302" s="141">
        <f>IFERROR(E302*K302,E302*PG!G302)</f>
        <v>0</v>
      </c>
      <c r="G302" s="141">
        <f>IFERROR(K302*D302,D302*PG!G302)</f>
        <v>0</v>
      </c>
      <c r="H302" s="142">
        <f t="shared" si="8"/>
        <v>0</v>
      </c>
      <c r="I302" s="143">
        <f t="shared" si="9"/>
        <v>1</v>
      </c>
      <c r="K302" s="239">
        <f>PG!N302</f>
        <v>0</v>
      </c>
    </row>
    <row r="303" spans="2:11" ht="30" customHeight="1" thickBot="1" x14ac:dyDescent="0.3">
      <c r="B303" s="137" t="str">
        <f>IF(PG!B303="","",PG!B303)</f>
        <v/>
      </c>
      <c r="C303" s="138" t="str">
        <f>IF(PG!C303="","",PG!C303)</f>
        <v/>
      </c>
      <c r="D303" s="139">
        <f>PG!M303</f>
        <v>0</v>
      </c>
      <c r="E303" s="185"/>
      <c r="F303" s="141">
        <f>IFERROR(E303*K303,E303*PG!G303)</f>
        <v>0</v>
      </c>
      <c r="G303" s="141">
        <f>IFERROR(K303*D303,D303*PG!G303)</f>
        <v>0</v>
      </c>
      <c r="H303" s="142">
        <f t="shared" si="8"/>
        <v>0</v>
      </c>
      <c r="I303" s="143">
        <f t="shared" si="9"/>
        <v>1</v>
      </c>
      <c r="K303" s="239">
        <f>PG!N303</f>
        <v>0</v>
      </c>
    </row>
    <row r="304" spans="2:11" ht="30" customHeight="1" thickBot="1" x14ac:dyDescent="0.3">
      <c r="B304" s="137" t="str">
        <f>IF(PG!B304="","",PG!B304)</f>
        <v/>
      </c>
      <c r="C304" s="138" t="str">
        <f>IF(PG!C304="","",PG!C304)</f>
        <v/>
      </c>
      <c r="D304" s="139">
        <f>PG!M304</f>
        <v>0</v>
      </c>
      <c r="E304" s="185"/>
      <c r="F304" s="141">
        <f>IFERROR(E304*K304,E304*PG!G304)</f>
        <v>0</v>
      </c>
      <c r="G304" s="141">
        <f>IFERROR(K304*D304,D304*PG!G304)</f>
        <v>0</v>
      </c>
      <c r="H304" s="142">
        <f t="shared" si="8"/>
        <v>0</v>
      </c>
      <c r="I304" s="143">
        <f t="shared" si="9"/>
        <v>1</v>
      </c>
      <c r="K304" s="239">
        <f>PG!N304</f>
        <v>0</v>
      </c>
    </row>
    <row r="305" spans="2:11" ht="30" customHeight="1" thickBot="1" x14ac:dyDescent="0.3">
      <c r="B305" s="137" t="str">
        <f>IF(PG!B305="","",PG!B305)</f>
        <v/>
      </c>
      <c r="C305" s="138" t="str">
        <f>IF(PG!C305="","",PG!C305)</f>
        <v/>
      </c>
      <c r="D305" s="139">
        <f>PG!M305</f>
        <v>0</v>
      </c>
      <c r="E305" s="185"/>
      <c r="F305" s="141">
        <f>IFERROR(E305*K305,E305*PG!G305)</f>
        <v>0</v>
      </c>
      <c r="G305" s="141">
        <f>IFERROR(K305*D305,D305*PG!G305)</f>
        <v>0</v>
      </c>
      <c r="H305" s="142">
        <f t="shared" si="8"/>
        <v>0</v>
      </c>
      <c r="I305" s="143">
        <f t="shared" si="9"/>
        <v>1</v>
      </c>
      <c r="K305" s="239">
        <f>PG!N305</f>
        <v>0</v>
      </c>
    </row>
    <row r="306" spans="2:11" ht="30" customHeight="1" thickBot="1" x14ac:dyDescent="0.3">
      <c r="B306" s="137" t="str">
        <f>IF(PG!B306="","",PG!B306)</f>
        <v/>
      </c>
      <c r="C306" s="138" t="str">
        <f>IF(PG!C306="","",PG!C306)</f>
        <v/>
      </c>
      <c r="D306" s="139">
        <f>PG!M306</f>
        <v>0</v>
      </c>
      <c r="E306" s="185"/>
      <c r="F306" s="141">
        <f>IFERROR(E306*K306,E306*PG!G306)</f>
        <v>0</v>
      </c>
      <c r="G306" s="141">
        <f>IFERROR(K306*D306,D306*PG!G306)</f>
        <v>0</v>
      </c>
      <c r="H306" s="142">
        <f t="shared" si="8"/>
        <v>0</v>
      </c>
      <c r="I306" s="143">
        <f t="shared" si="9"/>
        <v>1</v>
      </c>
      <c r="K306" s="239">
        <f>PG!N306</f>
        <v>0</v>
      </c>
    </row>
    <row r="307" spans="2:11" ht="30" customHeight="1" thickBot="1" x14ac:dyDescent="0.3">
      <c r="B307" s="137" t="str">
        <f>IF(PG!B307="","",PG!B307)</f>
        <v/>
      </c>
      <c r="C307" s="138" t="str">
        <f>IF(PG!C307="","",PG!C307)</f>
        <v/>
      </c>
      <c r="D307" s="139">
        <f>PG!M307</f>
        <v>0</v>
      </c>
      <c r="E307" s="185"/>
      <c r="F307" s="141">
        <f>IFERROR(E307*K307,E307*PG!G307)</f>
        <v>0</v>
      </c>
      <c r="G307" s="141">
        <f>IFERROR(K307*D307,D307*PG!G307)</f>
        <v>0</v>
      </c>
      <c r="H307" s="142">
        <f t="shared" si="8"/>
        <v>0</v>
      </c>
      <c r="I307" s="143">
        <f t="shared" si="9"/>
        <v>1</v>
      </c>
      <c r="K307" s="239">
        <f>PG!N307</f>
        <v>0</v>
      </c>
    </row>
    <row r="308" spans="2:11" ht="30" customHeight="1" thickBot="1" x14ac:dyDescent="0.3">
      <c r="B308" s="137" t="str">
        <f>IF(PG!B308="","",PG!B308)</f>
        <v/>
      </c>
      <c r="C308" s="138" t="str">
        <f>IF(PG!C308="","",PG!C308)</f>
        <v/>
      </c>
      <c r="D308" s="139">
        <f>PG!M308</f>
        <v>0</v>
      </c>
      <c r="E308" s="185"/>
      <c r="F308" s="141">
        <f>IFERROR(E308*K308,E308*PG!G308)</f>
        <v>0</v>
      </c>
      <c r="G308" s="141">
        <f>IFERROR(K308*D308,D308*PG!G308)</f>
        <v>0</v>
      </c>
      <c r="H308" s="142">
        <f t="shared" si="8"/>
        <v>0</v>
      </c>
      <c r="I308" s="143">
        <f t="shared" si="9"/>
        <v>1</v>
      </c>
      <c r="K308" s="239">
        <f>PG!N308</f>
        <v>0</v>
      </c>
    </row>
    <row r="309" spans="2:11" ht="30" customHeight="1" thickBot="1" x14ac:dyDescent="0.3">
      <c r="B309" s="137" t="str">
        <f>IF(PG!B309="","",PG!B309)</f>
        <v/>
      </c>
      <c r="C309" s="138" t="str">
        <f>IF(PG!C309="","",PG!C309)</f>
        <v/>
      </c>
      <c r="D309" s="139">
        <f>PG!M309</f>
        <v>0</v>
      </c>
      <c r="E309" s="185"/>
      <c r="F309" s="141">
        <f>IFERROR(E309*K309,E309*PG!G309)</f>
        <v>0</v>
      </c>
      <c r="G309" s="141">
        <f>IFERROR(K309*D309,D309*PG!G309)</f>
        <v>0</v>
      </c>
      <c r="H309" s="142">
        <f t="shared" si="8"/>
        <v>0</v>
      </c>
      <c r="I309" s="143">
        <f t="shared" si="9"/>
        <v>1</v>
      </c>
      <c r="K309" s="239">
        <f>PG!N309</f>
        <v>0</v>
      </c>
    </row>
    <row r="310" spans="2:11" ht="30" customHeight="1" thickBot="1" x14ac:dyDescent="0.3">
      <c r="B310" s="137" t="str">
        <f>IF(PG!B310="","",PG!B310)</f>
        <v/>
      </c>
      <c r="C310" s="138" t="str">
        <f>IF(PG!C310="","",PG!C310)</f>
        <v/>
      </c>
      <c r="D310" s="139">
        <f>PG!M310</f>
        <v>0</v>
      </c>
      <c r="E310" s="185"/>
      <c r="F310" s="141">
        <f>IFERROR(E310*K310,E310*PG!G310)</f>
        <v>0</v>
      </c>
      <c r="G310" s="141">
        <f>IFERROR(K310*D310,D310*PG!G310)</f>
        <v>0</v>
      </c>
      <c r="H310" s="142">
        <f t="shared" si="8"/>
        <v>0</v>
      </c>
      <c r="I310" s="143">
        <f t="shared" si="9"/>
        <v>1</v>
      </c>
      <c r="K310" s="239">
        <f>PG!N310</f>
        <v>0</v>
      </c>
    </row>
    <row r="311" spans="2:11" ht="30" customHeight="1" thickBot="1" x14ac:dyDescent="0.3">
      <c r="B311" s="137" t="str">
        <f>IF(PG!B311="","",PG!B311)</f>
        <v/>
      </c>
      <c r="C311" s="138" t="str">
        <f>IF(PG!C311="","",PG!C311)</f>
        <v/>
      </c>
      <c r="D311" s="139">
        <f>PG!M311</f>
        <v>0</v>
      </c>
      <c r="E311" s="185"/>
      <c r="F311" s="141">
        <f>IFERROR(E311*K311,E311*PG!G311)</f>
        <v>0</v>
      </c>
      <c r="G311" s="141">
        <f>IFERROR(K311*D311,D311*PG!G311)</f>
        <v>0</v>
      </c>
      <c r="H311" s="142">
        <f t="shared" si="8"/>
        <v>0</v>
      </c>
      <c r="I311" s="143">
        <f t="shared" si="9"/>
        <v>1</v>
      </c>
      <c r="K311" s="239">
        <f>PG!N311</f>
        <v>0</v>
      </c>
    </row>
    <row r="312" spans="2:11" ht="30" customHeight="1" thickBot="1" x14ac:dyDescent="0.3">
      <c r="B312" s="137" t="str">
        <f>IF(PG!B312="","",PG!B312)</f>
        <v/>
      </c>
      <c r="C312" s="138" t="str">
        <f>IF(PG!C312="","",PG!C312)</f>
        <v/>
      </c>
      <c r="D312" s="139">
        <f>PG!M312</f>
        <v>0</v>
      </c>
      <c r="E312" s="185"/>
      <c r="F312" s="141">
        <f>IFERROR(E312*K312,E312*PG!G312)</f>
        <v>0</v>
      </c>
      <c r="G312" s="141">
        <f>IFERROR(K312*D312,D312*PG!G312)</f>
        <v>0</v>
      </c>
      <c r="H312" s="142">
        <f t="shared" si="8"/>
        <v>0</v>
      </c>
      <c r="I312" s="143">
        <f t="shared" si="9"/>
        <v>1</v>
      </c>
      <c r="K312" s="239">
        <f>PG!N312</f>
        <v>0</v>
      </c>
    </row>
    <row r="313" spans="2:11" ht="30" customHeight="1" thickBot="1" x14ac:dyDescent="0.3">
      <c r="B313" s="137" t="str">
        <f>IF(PG!B313="","",PG!B313)</f>
        <v/>
      </c>
      <c r="C313" s="138" t="str">
        <f>IF(PG!C313="","",PG!C313)</f>
        <v/>
      </c>
      <c r="D313" s="139">
        <f>PG!M313</f>
        <v>0</v>
      </c>
      <c r="E313" s="185"/>
      <c r="F313" s="141">
        <f>IFERROR(E313*K313,E313*PG!G313)</f>
        <v>0</v>
      </c>
      <c r="G313" s="141">
        <f>IFERROR(K313*D313,D313*PG!G313)</f>
        <v>0</v>
      </c>
      <c r="H313" s="142">
        <f t="shared" si="8"/>
        <v>0</v>
      </c>
      <c r="I313" s="143">
        <f t="shared" si="9"/>
        <v>1</v>
      </c>
      <c r="K313" s="239">
        <f>PG!N313</f>
        <v>0</v>
      </c>
    </row>
    <row r="314" spans="2:11" ht="30" customHeight="1" thickBot="1" x14ac:dyDescent="0.3">
      <c r="B314" s="137" t="str">
        <f>IF(PG!B314="","",PG!B314)</f>
        <v/>
      </c>
      <c r="C314" s="138" t="str">
        <f>IF(PG!C314="","",PG!C314)</f>
        <v/>
      </c>
      <c r="D314" s="139">
        <f>PG!M314</f>
        <v>0</v>
      </c>
      <c r="E314" s="185"/>
      <c r="F314" s="141">
        <f>IFERROR(E314*K314,E314*PG!G314)</f>
        <v>0</v>
      </c>
      <c r="G314" s="141">
        <f>IFERROR(K314*D314,D314*PG!G314)</f>
        <v>0</v>
      </c>
      <c r="H314" s="142">
        <f t="shared" si="8"/>
        <v>0</v>
      </c>
      <c r="I314" s="143">
        <f t="shared" si="9"/>
        <v>1</v>
      </c>
      <c r="K314" s="239">
        <f>PG!N314</f>
        <v>0</v>
      </c>
    </row>
    <row r="315" spans="2:11" ht="30" customHeight="1" thickBot="1" x14ac:dyDescent="0.3">
      <c r="B315" s="137" t="str">
        <f>IF(PG!B315="","",PG!B315)</f>
        <v/>
      </c>
      <c r="C315" s="138" t="str">
        <f>IF(PG!C315="","",PG!C315)</f>
        <v/>
      </c>
      <c r="D315" s="139">
        <f>PG!M315</f>
        <v>0</v>
      </c>
      <c r="E315" s="185"/>
      <c r="F315" s="141">
        <f>IFERROR(E315*K315,E315*PG!G315)</f>
        <v>0</v>
      </c>
      <c r="G315" s="141">
        <f>IFERROR(K315*D315,D315*PG!G315)</f>
        <v>0</v>
      </c>
      <c r="H315" s="142">
        <f t="shared" si="8"/>
        <v>0</v>
      </c>
      <c r="I315" s="143">
        <f t="shared" si="9"/>
        <v>1</v>
      </c>
      <c r="K315" s="239">
        <f>PG!N315</f>
        <v>0</v>
      </c>
    </row>
    <row r="316" spans="2:11" ht="30" customHeight="1" thickBot="1" x14ac:dyDescent="0.3">
      <c r="B316" s="137" t="str">
        <f>IF(PG!B316="","",PG!B316)</f>
        <v/>
      </c>
      <c r="C316" s="138" t="str">
        <f>IF(PG!C316="","",PG!C316)</f>
        <v/>
      </c>
      <c r="D316" s="139">
        <f>PG!M316</f>
        <v>0</v>
      </c>
      <c r="E316" s="185"/>
      <c r="F316" s="141">
        <f>IFERROR(E316*K316,E316*PG!G316)</f>
        <v>0</v>
      </c>
      <c r="G316" s="141">
        <f>IFERROR(K316*D316,D316*PG!G316)</f>
        <v>0</v>
      </c>
      <c r="H316" s="142">
        <f t="shared" si="8"/>
        <v>0</v>
      </c>
      <c r="I316" s="143">
        <f t="shared" si="9"/>
        <v>1</v>
      </c>
      <c r="K316" s="239">
        <f>PG!N316</f>
        <v>0</v>
      </c>
    </row>
    <row r="317" spans="2:11" ht="30" customHeight="1" thickBot="1" x14ac:dyDescent="0.3">
      <c r="B317" s="137" t="str">
        <f>IF(PG!B317="","",PG!B317)</f>
        <v/>
      </c>
      <c r="C317" s="138" t="str">
        <f>IF(PG!C317="","",PG!C317)</f>
        <v/>
      </c>
      <c r="D317" s="139">
        <f>PG!M317</f>
        <v>0</v>
      </c>
      <c r="E317" s="185"/>
      <c r="F317" s="141">
        <f>IFERROR(E317*K317,E317*PG!G317)</f>
        <v>0</v>
      </c>
      <c r="G317" s="141">
        <f>IFERROR(K317*D317,D317*PG!G317)</f>
        <v>0</v>
      </c>
      <c r="H317" s="142">
        <f t="shared" si="8"/>
        <v>0</v>
      </c>
      <c r="I317" s="143">
        <f t="shared" si="9"/>
        <v>1</v>
      </c>
      <c r="K317" s="239">
        <f>PG!N317</f>
        <v>0</v>
      </c>
    </row>
    <row r="318" spans="2:11" ht="30" customHeight="1" thickBot="1" x14ac:dyDescent="0.3">
      <c r="B318" s="137" t="str">
        <f>IF(PG!B318="","",PG!B318)</f>
        <v/>
      </c>
      <c r="C318" s="138" t="str">
        <f>IF(PG!C318="","",PG!C318)</f>
        <v/>
      </c>
      <c r="D318" s="139">
        <f>PG!M318</f>
        <v>0</v>
      </c>
      <c r="E318" s="185"/>
      <c r="F318" s="141">
        <f>IFERROR(E318*K318,E318*PG!G318)</f>
        <v>0</v>
      </c>
      <c r="G318" s="141">
        <f>IFERROR(K318*D318,D318*PG!G318)</f>
        <v>0</v>
      </c>
      <c r="H318" s="142">
        <f t="shared" si="8"/>
        <v>0</v>
      </c>
      <c r="I318" s="143">
        <f t="shared" si="9"/>
        <v>1</v>
      </c>
      <c r="K318" s="239">
        <f>PG!N318</f>
        <v>0</v>
      </c>
    </row>
    <row r="319" spans="2:11" ht="30" customHeight="1" thickBot="1" x14ac:dyDescent="0.3">
      <c r="B319" s="137" t="str">
        <f>IF(PG!B319="","",PG!B319)</f>
        <v/>
      </c>
      <c r="C319" s="138" t="str">
        <f>IF(PG!C319="","",PG!C319)</f>
        <v/>
      </c>
      <c r="D319" s="139">
        <f>PG!M319</f>
        <v>0</v>
      </c>
      <c r="E319" s="185"/>
      <c r="F319" s="141">
        <f>IFERROR(E319*K319,E319*PG!G319)</f>
        <v>0</v>
      </c>
      <c r="G319" s="141">
        <f>IFERROR(K319*D319,D319*PG!G319)</f>
        <v>0</v>
      </c>
      <c r="H319" s="142">
        <f t="shared" si="8"/>
        <v>0</v>
      </c>
      <c r="I319" s="143">
        <f t="shared" si="9"/>
        <v>1</v>
      </c>
      <c r="K319" s="239">
        <f>PG!N319</f>
        <v>0</v>
      </c>
    </row>
    <row r="320" spans="2:11" ht="30" customHeight="1" thickBot="1" x14ac:dyDescent="0.3">
      <c r="B320" s="137" t="str">
        <f>IF(PG!B320="","",PG!B320)</f>
        <v/>
      </c>
      <c r="C320" s="138" t="str">
        <f>IF(PG!C320="","",PG!C320)</f>
        <v/>
      </c>
      <c r="D320" s="139">
        <f>PG!M320</f>
        <v>0</v>
      </c>
      <c r="E320" s="185"/>
      <c r="F320" s="141">
        <f>IFERROR(E320*K320,E320*PG!G320)</f>
        <v>0</v>
      </c>
      <c r="G320" s="141">
        <f>IFERROR(K320*D320,D320*PG!G320)</f>
        <v>0</v>
      </c>
      <c r="H320" s="142">
        <f t="shared" si="8"/>
        <v>0</v>
      </c>
      <c r="I320" s="143">
        <f t="shared" si="9"/>
        <v>1</v>
      </c>
      <c r="K320" s="239">
        <f>PG!N320</f>
        <v>0</v>
      </c>
    </row>
    <row r="321" spans="2:11" ht="30" customHeight="1" thickBot="1" x14ac:dyDescent="0.3">
      <c r="B321" s="137" t="str">
        <f>IF(PG!B321="","",PG!B321)</f>
        <v/>
      </c>
      <c r="C321" s="138" t="str">
        <f>IF(PG!C321="","",PG!C321)</f>
        <v/>
      </c>
      <c r="D321" s="139">
        <f>PG!M321</f>
        <v>0</v>
      </c>
      <c r="E321" s="185"/>
      <c r="F321" s="141">
        <f>IFERROR(E321*K321,E321*PG!G321)</f>
        <v>0</v>
      </c>
      <c r="G321" s="141">
        <f>IFERROR(K321*D321,D321*PG!G321)</f>
        <v>0</v>
      </c>
      <c r="H321" s="142">
        <f t="shared" si="8"/>
        <v>0</v>
      </c>
      <c r="I321" s="143">
        <f t="shared" si="9"/>
        <v>1</v>
      </c>
      <c r="K321" s="239">
        <f>PG!N321</f>
        <v>0</v>
      </c>
    </row>
    <row r="322" spans="2:11" ht="30" customHeight="1" thickBot="1" x14ac:dyDescent="0.3">
      <c r="B322" s="137" t="str">
        <f>IF(PG!B322="","",PG!B322)</f>
        <v/>
      </c>
      <c r="C322" s="138" t="str">
        <f>IF(PG!C322="","",PG!C322)</f>
        <v/>
      </c>
      <c r="D322" s="139">
        <f>PG!M322</f>
        <v>0</v>
      </c>
      <c r="E322" s="185"/>
      <c r="F322" s="141">
        <f>IFERROR(E322*K322,E322*PG!G322)</f>
        <v>0</v>
      </c>
      <c r="G322" s="141">
        <f>IFERROR(K322*D322,D322*PG!G322)</f>
        <v>0</v>
      </c>
      <c r="H322" s="142">
        <f t="shared" si="8"/>
        <v>0</v>
      </c>
      <c r="I322" s="143">
        <f t="shared" si="9"/>
        <v>1</v>
      </c>
      <c r="K322" s="239">
        <f>PG!N322</f>
        <v>0</v>
      </c>
    </row>
    <row r="323" spans="2:11" ht="30" customHeight="1" thickBot="1" x14ac:dyDescent="0.3">
      <c r="B323" s="137" t="str">
        <f>IF(PG!B323="","",PG!B323)</f>
        <v/>
      </c>
      <c r="C323" s="138" t="str">
        <f>IF(PG!C323="","",PG!C323)</f>
        <v/>
      </c>
      <c r="D323" s="139">
        <f>PG!M323</f>
        <v>0</v>
      </c>
      <c r="E323" s="185"/>
      <c r="F323" s="141">
        <f>IFERROR(E323*K323,E323*PG!G323)</f>
        <v>0</v>
      </c>
      <c r="G323" s="141">
        <f>IFERROR(K323*D323,D323*PG!G323)</f>
        <v>0</v>
      </c>
      <c r="H323" s="142">
        <f t="shared" si="8"/>
        <v>0</v>
      </c>
      <c r="I323" s="143">
        <f t="shared" si="9"/>
        <v>1</v>
      </c>
      <c r="K323" s="239">
        <f>PG!N323</f>
        <v>0</v>
      </c>
    </row>
    <row r="324" spans="2:11" ht="30" customHeight="1" thickBot="1" x14ac:dyDescent="0.3">
      <c r="B324" s="137" t="str">
        <f>IF(PG!B324="","",PG!B324)</f>
        <v/>
      </c>
      <c r="C324" s="138" t="str">
        <f>IF(PG!C324="","",PG!C324)</f>
        <v/>
      </c>
      <c r="D324" s="139">
        <f>PG!M324</f>
        <v>0</v>
      </c>
      <c r="E324" s="185"/>
      <c r="F324" s="141">
        <f>IFERROR(E324*K324,E324*PG!G324)</f>
        <v>0</v>
      </c>
      <c r="G324" s="141">
        <f>IFERROR(K324*D324,D324*PG!G324)</f>
        <v>0</v>
      </c>
      <c r="H324" s="142">
        <f t="shared" si="8"/>
        <v>0</v>
      </c>
      <c r="I324" s="143">
        <f t="shared" si="9"/>
        <v>1</v>
      </c>
      <c r="K324" s="239">
        <f>PG!N324</f>
        <v>0</v>
      </c>
    </row>
    <row r="325" spans="2:11" ht="30" customHeight="1" thickBot="1" x14ac:dyDescent="0.3">
      <c r="B325" s="137" t="str">
        <f>IF(PG!B325="","",PG!B325)</f>
        <v/>
      </c>
      <c r="C325" s="138" t="str">
        <f>IF(PG!C325="","",PG!C325)</f>
        <v/>
      </c>
      <c r="D325" s="139">
        <f>PG!M325</f>
        <v>0</v>
      </c>
      <c r="E325" s="185"/>
      <c r="F325" s="141">
        <f>IFERROR(E325*K325,E325*PG!G325)</f>
        <v>0</v>
      </c>
      <c r="G325" s="141">
        <f>IFERROR(K325*D325,D325*PG!G325)</f>
        <v>0</v>
      </c>
      <c r="H325" s="142">
        <f t="shared" si="8"/>
        <v>0</v>
      </c>
      <c r="I325" s="143">
        <f t="shared" si="9"/>
        <v>1</v>
      </c>
      <c r="K325" s="239">
        <f>PG!N325</f>
        <v>0</v>
      </c>
    </row>
    <row r="326" spans="2:11" ht="30" customHeight="1" thickBot="1" x14ac:dyDescent="0.3">
      <c r="B326" s="137" t="str">
        <f>IF(PG!B326="","",PG!B326)</f>
        <v/>
      </c>
      <c r="C326" s="138" t="str">
        <f>IF(PG!C326="","",PG!C326)</f>
        <v/>
      </c>
      <c r="D326" s="139">
        <f>PG!M326</f>
        <v>0</v>
      </c>
      <c r="E326" s="185"/>
      <c r="F326" s="141">
        <f>IFERROR(E326*K326,E326*PG!G326)</f>
        <v>0</v>
      </c>
      <c r="G326" s="141">
        <f>IFERROR(K326*D326,D326*PG!G326)</f>
        <v>0</v>
      </c>
      <c r="H326" s="142">
        <f t="shared" si="8"/>
        <v>0</v>
      </c>
      <c r="I326" s="143">
        <f t="shared" si="9"/>
        <v>1</v>
      </c>
      <c r="K326" s="239">
        <f>PG!N326</f>
        <v>0</v>
      </c>
    </row>
    <row r="327" spans="2:11" ht="30" customHeight="1" thickBot="1" x14ac:dyDescent="0.3">
      <c r="B327" s="137" t="str">
        <f>IF(PG!B327="","",PG!B327)</f>
        <v/>
      </c>
      <c r="C327" s="138" t="str">
        <f>IF(PG!C327="","",PG!C327)</f>
        <v/>
      </c>
      <c r="D327" s="139">
        <f>PG!M327</f>
        <v>0</v>
      </c>
      <c r="E327" s="185"/>
      <c r="F327" s="141">
        <f>IFERROR(E327*K327,E327*PG!G327)</f>
        <v>0</v>
      </c>
      <c r="G327" s="141">
        <f>IFERROR(K327*D327,D327*PG!G327)</f>
        <v>0</v>
      </c>
      <c r="H327" s="142">
        <f t="shared" si="8"/>
        <v>0</v>
      </c>
      <c r="I327" s="143">
        <f t="shared" si="9"/>
        <v>1</v>
      </c>
      <c r="K327" s="239">
        <f>PG!N327</f>
        <v>0</v>
      </c>
    </row>
    <row r="328" spans="2:11" ht="30" customHeight="1" thickBot="1" x14ac:dyDescent="0.3">
      <c r="B328" s="137" t="str">
        <f>IF(PG!B328="","",PG!B328)</f>
        <v/>
      </c>
      <c r="C328" s="138" t="str">
        <f>IF(PG!C328="","",PG!C328)</f>
        <v/>
      </c>
      <c r="D328" s="139">
        <f>PG!M328</f>
        <v>0</v>
      </c>
      <c r="E328" s="185"/>
      <c r="F328" s="141">
        <f>IFERROR(E328*K328,E328*PG!G328)</f>
        <v>0</v>
      </c>
      <c r="G328" s="141">
        <f>IFERROR(K328*D328,D328*PG!G328)</f>
        <v>0</v>
      </c>
      <c r="H328" s="142">
        <f t="shared" si="8"/>
        <v>0</v>
      </c>
      <c r="I328" s="143">
        <f t="shared" si="9"/>
        <v>1</v>
      </c>
      <c r="K328" s="239">
        <f>PG!N328</f>
        <v>0</v>
      </c>
    </row>
    <row r="329" spans="2:11" ht="30" customHeight="1" thickBot="1" x14ac:dyDescent="0.3">
      <c r="B329" s="137" t="str">
        <f>IF(PG!B329="","",PG!B329)</f>
        <v/>
      </c>
      <c r="C329" s="138" t="str">
        <f>IF(PG!C329="","",PG!C329)</f>
        <v/>
      </c>
      <c r="D329" s="139">
        <f>PG!M329</f>
        <v>0</v>
      </c>
      <c r="E329" s="185"/>
      <c r="F329" s="141">
        <f>IFERROR(E329*K329,E329*PG!G329)</f>
        <v>0</v>
      </c>
      <c r="G329" s="141">
        <f>IFERROR(K329*D329,D329*PG!G329)</f>
        <v>0</v>
      </c>
      <c r="H329" s="142">
        <f t="shared" ref="H329:H392" si="10">IFERROR(IF(F329-G329&lt;0,(F329-G329)*(-1),F329-G329),"")</f>
        <v>0</v>
      </c>
      <c r="I329" s="143">
        <f t="shared" si="9"/>
        <v>1</v>
      </c>
      <c r="K329" s="239">
        <f>PG!N329</f>
        <v>0</v>
      </c>
    </row>
    <row r="330" spans="2:11" ht="30" customHeight="1" thickBot="1" x14ac:dyDescent="0.3">
      <c r="B330" s="137" t="str">
        <f>IF(PG!B330="","",PG!B330)</f>
        <v/>
      </c>
      <c r="C330" s="138" t="str">
        <f>IF(PG!C330="","",PG!C330)</f>
        <v/>
      </c>
      <c r="D330" s="139">
        <f>PG!M330</f>
        <v>0</v>
      </c>
      <c r="E330" s="185"/>
      <c r="F330" s="141">
        <f>IFERROR(E330*K330,E330*PG!G330)</f>
        <v>0</v>
      </c>
      <c r="G330" s="141">
        <f>IFERROR(K330*D330,D330*PG!G330)</f>
        <v>0</v>
      </c>
      <c r="H330" s="142">
        <f t="shared" si="10"/>
        <v>0</v>
      </c>
      <c r="I330" s="143">
        <f t="shared" ref="I330:I393" si="11">IFERROR(IF(F330&gt;G330,G330/F330,IF(F330=G330,1,F330/G330)),"")</f>
        <v>1</v>
      </c>
      <c r="K330" s="239">
        <f>PG!N330</f>
        <v>0</v>
      </c>
    </row>
    <row r="331" spans="2:11" ht="30" customHeight="1" thickBot="1" x14ac:dyDescent="0.3">
      <c r="B331" s="137" t="str">
        <f>IF(PG!B331="","",PG!B331)</f>
        <v/>
      </c>
      <c r="C331" s="138" t="str">
        <f>IF(PG!C331="","",PG!C331)</f>
        <v/>
      </c>
      <c r="D331" s="139">
        <f>PG!M331</f>
        <v>0</v>
      </c>
      <c r="E331" s="185"/>
      <c r="F331" s="141">
        <f>IFERROR(E331*K331,E331*PG!G331)</f>
        <v>0</v>
      </c>
      <c r="G331" s="141">
        <f>IFERROR(K331*D331,D331*PG!G331)</f>
        <v>0</v>
      </c>
      <c r="H331" s="142">
        <f t="shared" si="10"/>
        <v>0</v>
      </c>
      <c r="I331" s="143">
        <f t="shared" si="11"/>
        <v>1</v>
      </c>
      <c r="K331" s="239">
        <f>PG!N331</f>
        <v>0</v>
      </c>
    </row>
    <row r="332" spans="2:11" ht="30" customHeight="1" thickBot="1" x14ac:dyDescent="0.3">
      <c r="B332" s="137" t="str">
        <f>IF(PG!B332="","",PG!B332)</f>
        <v/>
      </c>
      <c r="C332" s="138" t="str">
        <f>IF(PG!C332="","",PG!C332)</f>
        <v/>
      </c>
      <c r="D332" s="139">
        <f>PG!M332</f>
        <v>0</v>
      </c>
      <c r="E332" s="185"/>
      <c r="F332" s="141">
        <f>IFERROR(E332*K332,E332*PG!G332)</f>
        <v>0</v>
      </c>
      <c r="G332" s="141">
        <f>IFERROR(K332*D332,D332*PG!G332)</f>
        <v>0</v>
      </c>
      <c r="H332" s="142">
        <f t="shared" si="10"/>
        <v>0</v>
      </c>
      <c r="I332" s="143">
        <f t="shared" si="11"/>
        <v>1</v>
      </c>
      <c r="K332" s="239">
        <f>PG!N332</f>
        <v>0</v>
      </c>
    </row>
    <row r="333" spans="2:11" ht="30" customHeight="1" thickBot="1" x14ac:dyDescent="0.3">
      <c r="B333" s="137" t="str">
        <f>IF(PG!B333="","",PG!B333)</f>
        <v/>
      </c>
      <c r="C333" s="138" t="str">
        <f>IF(PG!C333="","",PG!C333)</f>
        <v/>
      </c>
      <c r="D333" s="139">
        <f>PG!M333</f>
        <v>0</v>
      </c>
      <c r="E333" s="185"/>
      <c r="F333" s="141">
        <f>IFERROR(E333*K333,E333*PG!G333)</f>
        <v>0</v>
      </c>
      <c r="G333" s="141">
        <f>IFERROR(K333*D333,D333*PG!G333)</f>
        <v>0</v>
      </c>
      <c r="H333" s="142">
        <f t="shared" si="10"/>
        <v>0</v>
      </c>
      <c r="I333" s="143">
        <f t="shared" si="11"/>
        <v>1</v>
      </c>
      <c r="K333" s="239">
        <f>PG!N333</f>
        <v>0</v>
      </c>
    </row>
    <row r="334" spans="2:11" ht="30" customHeight="1" thickBot="1" x14ac:dyDescent="0.3">
      <c r="B334" s="137" t="str">
        <f>IF(PG!B334="","",PG!B334)</f>
        <v/>
      </c>
      <c r="C334" s="138" t="str">
        <f>IF(PG!C334="","",PG!C334)</f>
        <v/>
      </c>
      <c r="D334" s="139">
        <f>PG!M334</f>
        <v>0</v>
      </c>
      <c r="E334" s="185"/>
      <c r="F334" s="141">
        <f>IFERROR(E334*K334,E334*PG!G334)</f>
        <v>0</v>
      </c>
      <c r="G334" s="141">
        <f>IFERROR(K334*D334,D334*PG!G334)</f>
        <v>0</v>
      </c>
      <c r="H334" s="142">
        <f t="shared" si="10"/>
        <v>0</v>
      </c>
      <c r="I334" s="143">
        <f t="shared" si="11"/>
        <v>1</v>
      </c>
      <c r="K334" s="239">
        <f>PG!N334</f>
        <v>0</v>
      </c>
    </row>
    <row r="335" spans="2:11" ht="30" customHeight="1" thickBot="1" x14ac:dyDescent="0.3">
      <c r="B335" s="137" t="str">
        <f>IF(PG!B335="","",PG!B335)</f>
        <v/>
      </c>
      <c r="C335" s="138" t="str">
        <f>IF(PG!C335="","",PG!C335)</f>
        <v/>
      </c>
      <c r="D335" s="139">
        <f>PG!M335</f>
        <v>0</v>
      </c>
      <c r="E335" s="185"/>
      <c r="F335" s="141">
        <f>IFERROR(E335*K335,E335*PG!G335)</f>
        <v>0</v>
      </c>
      <c r="G335" s="141">
        <f>IFERROR(K335*D335,D335*PG!G335)</f>
        <v>0</v>
      </c>
      <c r="H335" s="142">
        <f t="shared" si="10"/>
        <v>0</v>
      </c>
      <c r="I335" s="143">
        <f t="shared" si="11"/>
        <v>1</v>
      </c>
      <c r="K335" s="239">
        <f>PG!N335</f>
        <v>0</v>
      </c>
    </row>
    <row r="336" spans="2:11" ht="30" customHeight="1" thickBot="1" x14ac:dyDescent="0.3">
      <c r="B336" s="137" t="str">
        <f>IF(PG!B336="","",PG!B336)</f>
        <v/>
      </c>
      <c r="C336" s="138" t="str">
        <f>IF(PG!C336="","",PG!C336)</f>
        <v/>
      </c>
      <c r="D336" s="139">
        <f>PG!M336</f>
        <v>0</v>
      </c>
      <c r="E336" s="185"/>
      <c r="F336" s="141">
        <f>IFERROR(E336*K336,E336*PG!G336)</f>
        <v>0</v>
      </c>
      <c r="G336" s="141">
        <f>IFERROR(K336*D336,D336*PG!G336)</f>
        <v>0</v>
      </c>
      <c r="H336" s="142">
        <f t="shared" si="10"/>
        <v>0</v>
      </c>
      <c r="I336" s="143">
        <f t="shared" si="11"/>
        <v>1</v>
      </c>
      <c r="K336" s="239">
        <f>PG!N336</f>
        <v>0</v>
      </c>
    </row>
    <row r="337" spans="2:11" ht="30" customHeight="1" thickBot="1" x14ac:dyDescent="0.3">
      <c r="B337" s="137" t="str">
        <f>IF(PG!B337="","",PG!B337)</f>
        <v/>
      </c>
      <c r="C337" s="138" t="str">
        <f>IF(PG!C337="","",PG!C337)</f>
        <v/>
      </c>
      <c r="D337" s="139">
        <f>PG!M337</f>
        <v>0</v>
      </c>
      <c r="E337" s="185"/>
      <c r="F337" s="141">
        <f>IFERROR(E337*K337,E337*PG!G337)</f>
        <v>0</v>
      </c>
      <c r="G337" s="141">
        <f>IFERROR(K337*D337,D337*PG!G337)</f>
        <v>0</v>
      </c>
      <c r="H337" s="142">
        <f t="shared" si="10"/>
        <v>0</v>
      </c>
      <c r="I337" s="143">
        <f t="shared" si="11"/>
        <v>1</v>
      </c>
      <c r="K337" s="239">
        <f>PG!N337</f>
        <v>0</v>
      </c>
    </row>
    <row r="338" spans="2:11" ht="30" customHeight="1" thickBot="1" x14ac:dyDescent="0.3">
      <c r="B338" s="137" t="str">
        <f>IF(PG!B338="","",PG!B338)</f>
        <v/>
      </c>
      <c r="C338" s="138" t="str">
        <f>IF(PG!C338="","",PG!C338)</f>
        <v/>
      </c>
      <c r="D338" s="139">
        <f>PG!M338</f>
        <v>0</v>
      </c>
      <c r="E338" s="185"/>
      <c r="F338" s="141">
        <f>IFERROR(E338*K338,E338*PG!G338)</f>
        <v>0</v>
      </c>
      <c r="G338" s="141">
        <f>IFERROR(K338*D338,D338*PG!G338)</f>
        <v>0</v>
      </c>
      <c r="H338" s="142">
        <f t="shared" si="10"/>
        <v>0</v>
      </c>
      <c r="I338" s="143">
        <f t="shared" si="11"/>
        <v>1</v>
      </c>
      <c r="K338" s="239">
        <f>PG!N338</f>
        <v>0</v>
      </c>
    </row>
    <row r="339" spans="2:11" ht="30" customHeight="1" thickBot="1" x14ac:dyDescent="0.3">
      <c r="B339" s="137" t="str">
        <f>IF(PG!B339="","",PG!B339)</f>
        <v/>
      </c>
      <c r="C339" s="138" t="str">
        <f>IF(PG!C339="","",PG!C339)</f>
        <v/>
      </c>
      <c r="D339" s="139">
        <f>PG!M339</f>
        <v>0</v>
      </c>
      <c r="E339" s="185"/>
      <c r="F339" s="141">
        <f>IFERROR(E339*K339,E339*PG!G339)</f>
        <v>0</v>
      </c>
      <c r="G339" s="141">
        <f>IFERROR(K339*D339,D339*PG!G339)</f>
        <v>0</v>
      </c>
      <c r="H339" s="142">
        <f t="shared" si="10"/>
        <v>0</v>
      </c>
      <c r="I339" s="143">
        <f t="shared" si="11"/>
        <v>1</v>
      </c>
      <c r="K339" s="239">
        <f>PG!N339</f>
        <v>0</v>
      </c>
    </row>
    <row r="340" spans="2:11" ht="30" customHeight="1" thickBot="1" x14ac:dyDescent="0.3">
      <c r="B340" s="137" t="str">
        <f>IF(PG!B340="","",PG!B340)</f>
        <v/>
      </c>
      <c r="C340" s="138" t="str">
        <f>IF(PG!C340="","",PG!C340)</f>
        <v/>
      </c>
      <c r="D340" s="139">
        <f>PG!M340</f>
        <v>0</v>
      </c>
      <c r="E340" s="185"/>
      <c r="F340" s="141">
        <f>IFERROR(E340*K340,E340*PG!G340)</f>
        <v>0</v>
      </c>
      <c r="G340" s="141">
        <f>IFERROR(K340*D340,D340*PG!G340)</f>
        <v>0</v>
      </c>
      <c r="H340" s="142">
        <f t="shared" si="10"/>
        <v>0</v>
      </c>
      <c r="I340" s="143">
        <f t="shared" si="11"/>
        <v>1</v>
      </c>
      <c r="K340" s="239">
        <f>PG!N340</f>
        <v>0</v>
      </c>
    </row>
    <row r="341" spans="2:11" ht="30" customHeight="1" thickBot="1" x14ac:dyDescent="0.3">
      <c r="B341" s="137" t="str">
        <f>IF(PG!B341="","",PG!B341)</f>
        <v/>
      </c>
      <c r="C341" s="138" t="str">
        <f>IF(PG!C341="","",PG!C341)</f>
        <v/>
      </c>
      <c r="D341" s="139">
        <f>PG!M341</f>
        <v>0</v>
      </c>
      <c r="E341" s="185"/>
      <c r="F341" s="141">
        <f>IFERROR(E341*K341,E341*PG!G341)</f>
        <v>0</v>
      </c>
      <c r="G341" s="141">
        <f>IFERROR(K341*D341,D341*PG!G341)</f>
        <v>0</v>
      </c>
      <c r="H341" s="142">
        <f t="shared" si="10"/>
        <v>0</v>
      </c>
      <c r="I341" s="143">
        <f t="shared" si="11"/>
        <v>1</v>
      </c>
      <c r="K341" s="239">
        <f>PG!N341</f>
        <v>0</v>
      </c>
    </row>
    <row r="342" spans="2:11" ht="30" customHeight="1" thickBot="1" x14ac:dyDescent="0.3">
      <c r="B342" s="137" t="str">
        <f>IF(PG!B342="","",PG!B342)</f>
        <v/>
      </c>
      <c r="C342" s="138" t="str">
        <f>IF(PG!C342="","",PG!C342)</f>
        <v/>
      </c>
      <c r="D342" s="139">
        <f>PG!M342</f>
        <v>0</v>
      </c>
      <c r="E342" s="185"/>
      <c r="F342" s="141">
        <f>IFERROR(E342*K342,E342*PG!G342)</f>
        <v>0</v>
      </c>
      <c r="G342" s="141">
        <f>IFERROR(K342*D342,D342*PG!G342)</f>
        <v>0</v>
      </c>
      <c r="H342" s="142">
        <f t="shared" si="10"/>
        <v>0</v>
      </c>
      <c r="I342" s="143">
        <f t="shared" si="11"/>
        <v>1</v>
      </c>
      <c r="K342" s="239">
        <f>PG!N342</f>
        <v>0</v>
      </c>
    </row>
    <row r="343" spans="2:11" ht="30" customHeight="1" thickBot="1" x14ac:dyDescent="0.3">
      <c r="B343" s="137" t="str">
        <f>IF(PG!B343="","",PG!B343)</f>
        <v/>
      </c>
      <c r="C343" s="138" t="str">
        <f>IF(PG!C343="","",PG!C343)</f>
        <v/>
      </c>
      <c r="D343" s="139">
        <f>PG!M343</f>
        <v>0</v>
      </c>
      <c r="E343" s="185"/>
      <c r="F343" s="141">
        <f>IFERROR(E343*K343,E343*PG!G343)</f>
        <v>0</v>
      </c>
      <c r="G343" s="141">
        <f>IFERROR(K343*D343,D343*PG!G343)</f>
        <v>0</v>
      </c>
      <c r="H343" s="142">
        <f t="shared" si="10"/>
        <v>0</v>
      </c>
      <c r="I343" s="143">
        <f t="shared" si="11"/>
        <v>1</v>
      </c>
      <c r="K343" s="239">
        <f>PG!N343</f>
        <v>0</v>
      </c>
    </row>
    <row r="344" spans="2:11" ht="30" customHeight="1" thickBot="1" x14ac:dyDescent="0.3">
      <c r="B344" s="137" t="str">
        <f>IF(PG!B344="","",PG!B344)</f>
        <v/>
      </c>
      <c r="C344" s="138" t="str">
        <f>IF(PG!C344="","",PG!C344)</f>
        <v/>
      </c>
      <c r="D344" s="139">
        <f>PG!M344</f>
        <v>0</v>
      </c>
      <c r="E344" s="185"/>
      <c r="F344" s="141">
        <f>IFERROR(E344*K344,E344*PG!G344)</f>
        <v>0</v>
      </c>
      <c r="G344" s="141">
        <f>IFERROR(K344*D344,D344*PG!G344)</f>
        <v>0</v>
      </c>
      <c r="H344" s="142">
        <f t="shared" si="10"/>
        <v>0</v>
      </c>
      <c r="I344" s="143">
        <f t="shared" si="11"/>
        <v>1</v>
      </c>
      <c r="K344" s="239">
        <f>PG!N344</f>
        <v>0</v>
      </c>
    </row>
    <row r="345" spans="2:11" ht="30" customHeight="1" thickBot="1" x14ac:dyDescent="0.3">
      <c r="B345" s="137" t="str">
        <f>IF(PG!B345="","",PG!B345)</f>
        <v/>
      </c>
      <c r="C345" s="138" t="str">
        <f>IF(PG!C345="","",PG!C345)</f>
        <v/>
      </c>
      <c r="D345" s="139">
        <f>PG!M345</f>
        <v>0</v>
      </c>
      <c r="E345" s="185"/>
      <c r="F345" s="141">
        <f>IFERROR(E345*K345,E345*PG!G345)</f>
        <v>0</v>
      </c>
      <c r="G345" s="141">
        <f>IFERROR(K345*D345,D345*PG!G345)</f>
        <v>0</v>
      </c>
      <c r="H345" s="142">
        <f t="shared" si="10"/>
        <v>0</v>
      </c>
      <c r="I345" s="143">
        <f t="shared" si="11"/>
        <v>1</v>
      </c>
      <c r="K345" s="239">
        <f>PG!N345</f>
        <v>0</v>
      </c>
    </row>
    <row r="346" spans="2:11" ht="30" customHeight="1" thickBot="1" x14ac:dyDescent="0.3">
      <c r="B346" s="137" t="str">
        <f>IF(PG!B346="","",PG!B346)</f>
        <v/>
      </c>
      <c r="C346" s="138" t="str">
        <f>IF(PG!C346="","",PG!C346)</f>
        <v/>
      </c>
      <c r="D346" s="139">
        <f>PG!M346</f>
        <v>0</v>
      </c>
      <c r="E346" s="185"/>
      <c r="F346" s="141">
        <f>IFERROR(E346*K346,E346*PG!G346)</f>
        <v>0</v>
      </c>
      <c r="G346" s="141">
        <f>IFERROR(K346*D346,D346*PG!G346)</f>
        <v>0</v>
      </c>
      <c r="H346" s="142">
        <f t="shared" si="10"/>
        <v>0</v>
      </c>
      <c r="I346" s="143">
        <f t="shared" si="11"/>
        <v>1</v>
      </c>
      <c r="K346" s="239">
        <f>PG!N346</f>
        <v>0</v>
      </c>
    </row>
    <row r="347" spans="2:11" ht="30" customHeight="1" thickBot="1" x14ac:dyDescent="0.3">
      <c r="B347" s="137" t="str">
        <f>IF(PG!B347="","",PG!B347)</f>
        <v/>
      </c>
      <c r="C347" s="138" t="str">
        <f>IF(PG!C347="","",PG!C347)</f>
        <v/>
      </c>
      <c r="D347" s="139">
        <f>PG!M347</f>
        <v>0</v>
      </c>
      <c r="E347" s="185"/>
      <c r="F347" s="141">
        <f>IFERROR(E347*K347,E347*PG!G347)</f>
        <v>0</v>
      </c>
      <c r="G347" s="141">
        <f>IFERROR(K347*D347,D347*PG!G347)</f>
        <v>0</v>
      </c>
      <c r="H347" s="142">
        <f t="shared" si="10"/>
        <v>0</v>
      </c>
      <c r="I347" s="143">
        <f t="shared" si="11"/>
        <v>1</v>
      </c>
      <c r="K347" s="239">
        <f>PG!N347</f>
        <v>0</v>
      </c>
    </row>
    <row r="348" spans="2:11" ht="30" customHeight="1" thickBot="1" x14ac:dyDescent="0.3">
      <c r="B348" s="137" t="str">
        <f>IF(PG!B348="","",PG!B348)</f>
        <v/>
      </c>
      <c r="C348" s="138" t="str">
        <f>IF(PG!C348="","",PG!C348)</f>
        <v/>
      </c>
      <c r="D348" s="139">
        <f>PG!M348</f>
        <v>0</v>
      </c>
      <c r="E348" s="185"/>
      <c r="F348" s="141">
        <f>IFERROR(E348*K348,E348*PG!G348)</f>
        <v>0</v>
      </c>
      <c r="G348" s="141">
        <f>IFERROR(K348*D348,D348*PG!G348)</f>
        <v>0</v>
      </c>
      <c r="H348" s="142">
        <f t="shared" si="10"/>
        <v>0</v>
      </c>
      <c r="I348" s="143">
        <f t="shared" si="11"/>
        <v>1</v>
      </c>
      <c r="K348" s="239">
        <f>PG!N348</f>
        <v>0</v>
      </c>
    </row>
    <row r="349" spans="2:11" ht="30" customHeight="1" thickBot="1" x14ac:dyDescent="0.3">
      <c r="B349" s="137" t="str">
        <f>IF(PG!B349="","",PG!B349)</f>
        <v/>
      </c>
      <c r="C349" s="138" t="str">
        <f>IF(PG!C349="","",PG!C349)</f>
        <v/>
      </c>
      <c r="D349" s="139">
        <f>PG!M349</f>
        <v>0</v>
      </c>
      <c r="E349" s="185"/>
      <c r="F349" s="141">
        <f>IFERROR(E349*K349,E349*PG!G349)</f>
        <v>0</v>
      </c>
      <c r="G349" s="141">
        <f>IFERROR(K349*D349,D349*PG!G349)</f>
        <v>0</v>
      </c>
      <c r="H349" s="142">
        <f t="shared" si="10"/>
        <v>0</v>
      </c>
      <c r="I349" s="143">
        <f t="shared" si="11"/>
        <v>1</v>
      </c>
      <c r="K349" s="239">
        <f>PG!N349</f>
        <v>0</v>
      </c>
    </row>
    <row r="350" spans="2:11" ht="30" customHeight="1" thickBot="1" x14ac:dyDescent="0.3">
      <c r="B350" s="137" t="str">
        <f>IF(PG!B350="","",PG!B350)</f>
        <v/>
      </c>
      <c r="C350" s="138" t="str">
        <f>IF(PG!C350="","",PG!C350)</f>
        <v/>
      </c>
      <c r="D350" s="139">
        <f>PG!M350</f>
        <v>0</v>
      </c>
      <c r="E350" s="185"/>
      <c r="F350" s="141">
        <f>IFERROR(E350*K350,E350*PG!G350)</f>
        <v>0</v>
      </c>
      <c r="G350" s="141">
        <f>IFERROR(K350*D350,D350*PG!G350)</f>
        <v>0</v>
      </c>
      <c r="H350" s="142">
        <f t="shared" si="10"/>
        <v>0</v>
      </c>
      <c r="I350" s="143">
        <f t="shared" si="11"/>
        <v>1</v>
      </c>
      <c r="K350" s="239">
        <f>PG!N350</f>
        <v>0</v>
      </c>
    </row>
    <row r="351" spans="2:11" ht="30" customHeight="1" thickBot="1" x14ac:dyDescent="0.3">
      <c r="B351" s="137" t="str">
        <f>IF(PG!B351="","",PG!B351)</f>
        <v/>
      </c>
      <c r="C351" s="138" t="str">
        <f>IF(PG!C351="","",PG!C351)</f>
        <v/>
      </c>
      <c r="D351" s="139">
        <f>PG!M351</f>
        <v>0</v>
      </c>
      <c r="E351" s="185"/>
      <c r="F351" s="141">
        <f>IFERROR(E351*K351,E351*PG!G351)</f>
        <v>0</v>
      </c>
      <c r="G351" s="141">
        <f>IFERROR(K351*D351,D351*PG!G351)</f>
        <v>0</v>
      </c>
      <c r="H351" s="142">
        <f t="shared" si="10"/>
        <v>0</v>
      </c>
      <c r="I351" s="143">
        <f t="shared" si="11"/>
        <v>1</v>
      </c>
      <c r="K351" s="239">
        <f>PG!N351</f>
        <v>0</v>
      </c>
    </row>
    <row r="352" spans="2:11" ht="30" customHeight="1" thickBot="1" x14ac:dyDescent="0.3">
      <c r="B352" s="137" t="str">
        <f>IF(PG!B352="","",PG!B352)</f>
        <v/>
      </c>
      <c r="C352" s="138" t="str">
        <f>IF(PG!C352="","",PG!C352)</f>
        <v/>
      </c>
      <c r="D352" s="139">
        <f>PG!M352</f>
        <v>0</v>
      </c>
      <c r="E352" s="185"/>
      <c r="F352" s="141">
        <f>IFERROR(E352*K352,E352*PG!G352)</f>
        <v>0</v>
      </c>
      <c r="G352" s="141">
        <f>IFERROR(K352*D352,D352*PG!G352)</f>
        <v>0</v>
      </c>
      <c r="H352" s="142">
        <f t="shared" si="10"/>
        <v>0</v>
      </c>
      <c r="I352" s="143">
        <f t="shared" si="11"/>
        <v>1</v>
      </c>
      <c r="K352" s="239">
        <f>PG!N352</f>
        <v>0</v>
      </c>
    </row>
    <row r="353" spans="2:11" ht="30" customHeight="1" thickBot="1" x14ac:dyDescent="0.3">
      <c r="B353" s="137" t="str">
        <f>IF(PG!B353="","",PG!B353)</f>
        <v/>
      </c>
      <c r="C353" s="138" t="str">
        <f>IF(PG!C353="","",PG!C353)</f>
        <v/>
      </c>
      <c r="D353" s="139">
        <f>PG!M353</f>
        <v>0</v>
      </c>
      <c r="E353" s="185"/>
      <c r="F353" s="141">
        <f>IFERROR(E353*K353,E353*PG!G353)</f>
        <v>0</v>
      </c>
      <c r="G353" s="141">
        <f>IFERROR(K353*D353,D353*PG!G353)</f>
        <v>0</v>
      </c>
      <c r="H353" s="142">
        <f t="shared" si="10"/>
        <v>0</v>
      </c>
      <c r="I353" s="143">
        <f t="shared" si="11"/>
        <v>1</v>
      </c>
      <c r="K353" s="239">
        <f>PG!N353</f>
        <v>0</v>
      </c>
    </row>
    <row r="354" spans="2:11" ht="30" customHeight="1" thickBot="1" x14ac:dyDescent="0.3">
      <c r="B354" s="137" t="str">
        <f>IF(PG!B354="","",PG!B354)</f>
        <v/>
      </c>
      <c r="C354" s="138" t="str">
        <f>IF(PG!C354="","",PG!C354)</f>
        <v/>
      </c>
      <c r="D354" s="139">
        <f>PG!M354</f>
        <v>0</v>
      </c>
      <c r="E354" s="185"/>
      <c r="F354" s="141">
        <f>IFERROR(E354*K354,E354*PG!G354)</f>
        <v>0</v>
      </c>
      <c r="G354" s="141">
        <f>IFERROR(K354*D354,D354*PG!G354)</f>
        <v>0</v>
      </c>
      <c r="H354" s="142">
        <f t="shared" si="10"/>
        <v>0</v>
      </c>
      <c r="I354" s="143">
        <f t="shared" si="11"/>
        <v>1</v>
      </c>
      <c r="K354" s="239">
        <f>PG!N354</f>
        <v>0</v>
      </c>
    </row>
    <row r="355" spans="2:11" ht="30" customHeight="1" thickBot="1" x14ac:dyDescent="0.3">
      <c r="B355" s="137" t="str">
        <f>IF(PG!B355="","",PG!B355)</f>
        <v/>
      </c>
      <c r="C355" s="138" t="str">
        <f>IF(PG!C355="","",PG!C355)</f>
        <v/>
      </c>
      <c r="D355" s="139">
        <f>PG!M355</f>
        <v>0</v>
      </c>
      <c r="E355" s="185"/>
      <c r="F355" s="141">
        <f>IFERROR(E355*K355,E355*PG!G355)</f>
        <v>0</v>
      </c>
      <c r="G355" s="141">
        <f>IFERROR(K355*D355,D355*PG!G355)</f>
        <v>0</v>
      </c>
      <c r="H355" s="142">
        <f t="shared" si="10"/>
        <v>0</v>
      </c>
      <c r="I355" s="143">
        <f t="shared" si="11"/>
        <v>1</v>
      </c>
      <c r="K355" s="239">
        <f>PG!N355</f>
        <v>0</v>
      </c>
    </row>
    <row r="356" spans="2:11" ht="30" customHeight="1" thickBot="1" x14ac:dyDescent="0.3">
      <c r="B356" s="137" t="str">
        <f>IF(PG!B356="","",PG!B356)</f>
        <v/>
      </c>
      <c r="C356" s="138" t="str">
        <f>IF(PG!C356="","",PG!C356)</f>
        <v/>
      </c>
      <c r="D356" s="139">
        <f>PG!M356</f>
        <v>0</v>
      </c>
      <c r="E356" s="185"/>
      <c r="F356" s="141">
        <f>IFERROR(E356*K356,E356*PG!G356)</f>
        <v>0</v>
      </c>
      <c r="G356" s="141">
        <f>IFERROR(K356*D356,D356*PG!G356)</f>
        <v>0</v>
      </c>
      <c r="H356" s="142">
        <f t="shared" si="10"/>
        <v>0</v>
      </c>
      <c r="I356" s="143">
        <f t="shared" si="11"/>
        <v>1</v>
      </c>
      <c r="K356" s="239">
        <f>PG!N356</f>
        <v>0</v>
      </c>
    </row>
    <row r="357" spans="2:11" ht="30" customHeight="1" thickBot="1" x14ac:dyDescent="0.3">
      <c r="B357" s="137" t="str">
        <f>IF(PG!B357="","",PG!B357)</f>
        <v/>
      </c>
      <c r="C357" s="138" t="str">
        <f>IF(PG!C357="","",PG!C357)</f>
        <v/>
      </c>
      <c r="D357" s="139">
        <f>PG!M357</f>
        <v>0</v>
      </c>
      <c r="E357" s="185"/>
      <c r="F357" s="141">
        <f>IFERROR(E357*K357,E357*PG!G357)</f>
        <v>0</v>
      </c>
      <c r="G357" s="141">
        <f>IFERROR(K357*D357,D357*PG!G357)</f>
        <v>0</v>
      </c>
      <c r="H357" s="142">
        <f t="shared" si="10"/>
        <v>0</v>
      </c>
      <c r="I357" s="143">
        <f t="shared" si="11"/>
        <v>1</v>
      </c>
      <c r="K357" s="239">
        <f>PG!N357</f>
        <v>0</v>
      </c>
    </row>
    <row r="358" spans="2:11" ht="30" customHeight="1" thickBot="1" x14ac:dyDescent="0.3">
      <c r="B358" s="137" t="str">
        <f>IF(PG!B358="","",PG!B358)</f>
        <v/>
      </c>
      <c r="C358" s="138" t="str">
        <f>IF(PG!C358="","",PG!C358)</f>
        <v/>
      </c>
      <c r="D358" s="139">
        <f>PG!M358</f>
        <v>0</v>
      </c>
      <c r="E358" s="185"/>
      <c r="F358" s="141">
        <f>IFERROR(E358*K358,E358*PG!G358)</f>
        <v>0</v>
      </c>
      <c r="G358" s="141">
        <f>IFERROR(K358*D358,D358*PG!G358)</f>
        <v>0</v>
      </c>
      <c r="H358" s="142">
        <f t="shared" si="10"/>
        <v>0</v>
      </c>
      <c r="I358" s="143">
        <f t="shared" si="11"/>
        <v>1</v>
      </c>
      <c r="K358" s="239">
        <f>PG!N358</f>
        <v>0</v>
      </c>
    </row>
    <row r="359" spans="2:11" ht="30" customHeight="1" thickBot="1" x14ac:dyDescent="0.3">
      <c r="B359" s="137" t="str">
        <f>IF(PG!B359="","",PG!B359)</f>
        <v/>
      </c>
      <c r="C359" s="138" t="str">
        <f>IF(PG!C359="","",PG!C359)</f>
        <v/>
      </c>
      <c r="D359" s="139">
        <f>PG!M359</f>
        <v>0</v>
      </c>
      <c r="E359" s="185"/>
      <c r="F359" s="141">
        <f>IFERROR(E359*K359,E359*PG!G359)</f>
        <v>0</v>
      </c>
      <c r="G359" s="141">
        <f>IFERROR(K359*D359,D359*PG!G359)</f>
        <v>0</v>
      </c>
      <c r="H359" s="142">
        <f t="shared" si="10"/>
        <v>0</v>
      </c>
      <c r="I359" s="143">
        <f t="shared" si="11"/>
        <v>1</v>
      </c>
      <c r="K359" s="239">
        <f>PG!N359</f>
        <v>0</v>
      </c>
    </row>
    <row r="360" spans="2:11" ht="30" customHeight="1" thickBot="1" x14ac:dyDescent="0.3">
      <c r="B360" s="137" t="str">
        <f>IF(PG!B360="","",PG!B360)</f>
        <v/>
      </c>
      <c r="C360" s="138" t="str">
        <f>IF(PG!C360="","",PG!C360)</f>
        <v/>
      </c>
      <c r="D360" s="139">
        <f>PG!M360</f>
        <v>0</v>
      </c>
      <c r="E360" s="185"/>
      <c r="F360" s="141">
        <f>IFERROR(E360*K360,E360*PG!G360)</f>
        <v>0</v>
      </c>
      <c r="G360" s="141">
        <f>IFERROR(K360*D360,D360*PG!G360)</f>
        <v>0</v>
      </c>
      <c r="H360" s="142">
        <f t="shared" si="10"/>
        <v>0</v>
      </c>
      <c r="I360" s="143">
        <f t="shared" si="11"/>
        <v>1</v>
      </c>
      <c r="K360" s="239">
        <f>PG!N360</f>
        <v>0</v>
      </c>
    </row>
    <row r="361" spans="2:11" ht="30" customHeight="1" thickBot="1" x14ac:dyDescent="0.3">
      <c r="B361" s="137" t="str">
        <f>IF(PG!B361="","",PG!B361)</f>
        <v/>
      </c>
      <c r="C361" s="138" t="str">
        <f>IF(PG!C361="","",PG!C361)</f>
        <v/>
      </c>
      <c r="D361" s="139">
        <f>PG!M361</f>
        <v>0</v>
      </c>
      <c r="E361" s="185"/>
      <c r="F361" s="141">
        <f>IFERROR(E361*K361,E361*PG!G361)</f>
        <v>0</v>
      </c>
      <c r="G361" s="141">
        <f>IFERROR(K361*D361,D361*PG!G361)</f>
        <v>0</v>
      </c>
      <c r="H361" s="142">
        <f t="shared" si="10"/>
        <v>0</v>
      </c>
      <c r="I361" s="143">
        <f t="shared" si="11"/>
        <v>1</v>
      </c>
      <c r="K361" s="239">
        <f>PG!N361</f>
        <v>0</v>
      </c>
    </row>
    <row r="362" spans="2:11" ht="30" customHeight="1" thickBot="1" x14ac:dyDescent="0.3">
      <c r="B362" s="137" t="str">
        <f>IF(PG!B362="","",PG!B362)</f>
        <v/>
      </c>
      <c r="C362" s="138" t="str">
        <f>IF(PG!C362="","",PG!C362)</f>
        <v/>
      </c>
      <c r="D362" s="139">
        <f>PG!M362</f>
        <v>0</v>
      </c>
      <c r="E362" s="185"/>
      <c r="F362" s="141">
        <f>IFERROR(E362*K362,E362*PG!G362)</f>
        <v>0</v>
      </c>
      <c r="G362" s="141">
        <f>IFERROR(K362*D362,D362*PG!G362)</f>
        <v>0</v>
      </c>
      <c r="H362" s="142">
        <f t="shared" si="10"/>
        <v>0</v>
      </c>
      <c r="I362" s="143">
        <f t="shared" si="11"/>
        <v>1</v>
      </c>
      <c r="K362" s="239">
        <f>PG!N362</f>
        <v>0</v>
      </c>
    </row>
    <row r="363" spans="2:11" ht="30" customHeight="1" thickBot="1" x14ac:dyDescent="0.3">
      <c r="B363" s="137" t="str">
        <f>IF(PG!B363="","",PG!B363)</f>
        <v/>
      </c>
      <c r="C363" s="138" t="str">
        <f>IF(PG!C363="","",PG!C363)</f>
        <v/>
      </c>
      <c r="D363" s="139">
        <f>PG!M363</f>
        <v>0</v>
      </c>
      <c r="E363" s="185"/>
      <c r="F363" s="141">
        <f>IFERROR(E363*K363,E363*PG!G363)</f>
        <v>0</v>
      </c>
      <c r="G363" s="141">
        <f>IFERROR(K363*D363,D363*PG!G363)</f>
        <v>0</v>
      </c>
      <c r="H363" s="142">
        <f t="shared" si="10"/>
        <v>0</v>
      </c>
      <c r="I363" s="143">
        <f t="shared" si="11"/>
        <v>1</v>
      </c>
      <c r="K363" s="239">
        <f>PG!N363</f>
        <v>0</v>
      </c>
    </row>
    <row r="364" spans="2:11" ht="30" customHeight="1" thickBot="1" x14ac:dyDescent="0.3">
      <c r="B364" s="137" t="str">
        <f>IF(PG!B364="","",PG!B364)</f>
        <v/>
      </c>
      <c r="C364" s="138" t="str">
        <f>IF(PG!C364="","",PG!C364)</f>
        <v/>
      </c>
      <c r="D364" s="139">
        <f>PG!M364</f>
        <v>0</v>
      </c>
      <c r="E364" s="185"/>
      <c r="F364" s="141">
        <f>IFERROR(E364*K364,E364*PG!G364)</f>
        <v>0</v>
      </c>
      <c r="G364" s="141">
        <f>IFERROR(K364*D364,D364*PG!G364)</f>
        <v>0</v>
      </c>
      <c r="H364" s="142">
        <f t="shared" si="10"/>
        <v>0</v>
      </c>
      <c r="I364" s="143">
        <f t="shared" si="11"/>
        <v>1</v>
      </c>
      <c r="K364" s="239">
        <f>PG!N364</f>
        <v>0</v>
      </c>
    </row>
    <row r="365" spans="2:11" ht="30" customHeight="1" thickBot="1" x14ac:dyDescent="0.3">
      <c r="B365" s="137" t="str">
        <f>IF(PG!B365="","",PG!B365)</f>
        <v/>
      </c>
      <c r="C365" s="138" t="str">
        <f>IF(PG!C365="","",PG!C365)</f>
        <v/>
      </c>
      <c r="D365" s="139">
        <f>PG!M365</f>
        <v>0</v>
      </c>
      <c r="E365" s="185"/>
      <c r="F365" s="141">
        <f>IFERROR(E365*K365,E365*PG!G365)</f>
        <v>0</v>
      </c>
      <c r="G365" s="141">
        <f>IFERROR(K365*D365,D365*PG!G365)</f>
        <v>0</v>
      </c>
      <c r="H365" s="142">
        <f t="shared" si="10"/>
        <v>0</v>
      </c>
      <c r="I365" s="143">
        <f t="shared" si="11"/>
        <v>1</v>
      </c>
      <c r="K365" s="239">
        <f>PG!N365</f>
        <v>0</v>
      </c>
    </row>
    <row r="366" spans="2:11" ht="30" customHeight="1" thickBot="1" x14ac:dyDescent="0.3">
      <c r="B366" s="137" t="str">
        <f>IF(PG!B366="","",PG!B366)</f>
        <v/>
      </c>
      <c r="C366" s="138" t="str">
        <f>IF(PG!C366="","",PG!C366)</f>
        <v/>
      </c>
      <c r="D366" s="139">
        <f>PG!M366</f>
        <v>0</v>
      </c>
      <c r="E366" s="185"/>
      <c r="F366" s="141">
        <f>IFERROR(E366*K366,E366*PG!G366)</f>
        <v>0</v>
      </c>
      <c r="G366" s="141">
        <f>IFERROR(K366*D366,D366*PG!G366)</f>
        <v>0</v>
      </c>
      <c r="H366" s="142">
        <f t="shared" si="10"/>
        <v>0</v>
      </c>
      <c r="I366" s="143">
        <f t="shared" si="11"/>
        <v>1</v>
      </c>
      <c r="K366" s="239">
        <f>PG!N366</f>
        <v>0</v>
      </c>
    </row>
    <row r="367" spans="2:11" ht="30" customHeight="1" thickBot="1" x14ac:dyDescent="0.3">
      <c r="B367" s="137" t="str">
        <f>IF(PG!B367="","",PG!B367)</f>
        <v/>
      </c>
      <c r="C367" s="138" t="str">
        <f>IF(PG!C367="","",PG!C367)</f>
        <v/>
      </c>
      <c r="D367" s="139">
        <f>PG!M367</f>
        <v>0</v>
      </c>
      <c r="E367" s="185"/>
      <c r="F367" s="141">
        <f>IFERROR(E367*K367,E367*PG!G367)</f>
        <v>0</v>
      </c>
      <c r="G367" s="141">
        <f>IFERROR(K367*D367,D367*PG!G367)</f>
        <v>0</v>
      </c>
      <c r="H367" s="142">
        <f t="shared" si="10"/>
        <v>0</v>
      </c>
      <c r="I367" s="143">
        <f t="shared" si="11"/>
        <v>1</v>
      </c>
      <c r="K367" s="239">
        <f>PG!N367</f>
        <v>0</v>
      </c>
    </row>
    <row r="368" spans="2:11" ht="30" customHeight="1" thickBot="1" x14ac:dyDescent="0.3">
      <c r="B368" s="137" t="str">
        <f>IF(PG!B368="","",PG!B368)</f>
        <v/>
      </c>
      <c r="C368" s="138" t="str">
        <f>IF(PG!C368="","",PG!C368)</f>
        <v/>
      </c>
      <c r="D368" s="139">
        <f>PG!M368</f>
        <v>0</v>
      </c>
      <c r="E368" s="185"/>
      <c r="F368" s="141">
        <f>IFERROR(E368*K368,E368*PG!G368)</f>
        <v>0</v>
      </c>
      <c r="G368" s="141">
        <f>IFERROR(K368*D368,D368*PG!G368)</f>
        <v>0</v>
      </c>
      <c r="H368" s="142">
        <f t="shared" si="10"/>
        <v>0</v>
      </c>
      <c r="I368" s="143">
        <f t="shared" si="11"/>
        <v>1</v>
      </c>
      <c r="K368" s="239">
        <f>PG!N368</f>
        <v>0</v>
      </c>
    </row>
    <row r="369" spans="2:11" ht="30" customHeight="1" thickBot="1" x14ac:dyDescent="0.3">
      <c r="B369" s="137" t="str">
        <f>IF(PG!B369="","",PG!B369)</f>
        <v/>
      </c>
      <c r="C369" s="138" t="str">
        <f>IF(PG!C369="","",PG!C369)</f>
        <v/>
      </c>
      <c r="D369" s="139">
        <f>PG!M369</f>
        <v>0</v>
      </c>
      <c r="E369" s="185"/>
      <c r="F369" s="141">
        <f>IFERROR(E369*K369,E369*PG!G369)</f>
        <v>0</v>
      </c>
      <c r="G369" s="141">
        <f>IFERROR(K369*D369,D369*PG!G369)</f>
        <v>0</v>
      </c>
      <c r="H369" s="142">
        <f t="shared" si="10"/>
        <v>0</v>
      </c>
      <c r="I369" s="143">
        <f t="shared" si="11"/>
        <v>1</v>
      </c>
      <c r="K369" s="239">
        <f>PG!N369</f>
        <v>0</v>
      </c>
    </row>
    <row r="370" spans="2:11" ht="30" customHeight="1" thickBot="1" x14ac:dyDescent="0.3">
      <c r="B370" s="137" t="str">
        <f>IF(PG!B370="","",PG!B370)</f>
        <v/>
      </c>
      <c r="C370" s="138" t="str">
        <f>IF(PG!C370="","",PG!C370)</f>
        <v/>
      </c>
      <c r="D370" s="139">
        <f>PG!M370</f>
        <v>0</v>
      </c>
      <c r="E370" s="185"/>
      <c r="F370" s="141">
        <f>IFERROR(E370*K370,E370*PG!G370)</f>
        <v>0</v>
      </c>
      <c r="G370" s="141">
        <f>IFERROR(K370*D370,D370*PG!G370)</f>
        <v>0</v>
      </c>
      <c r="H370" s="142">
        <f t="shared" si="10"/>
        <v>0</v>
      </c>
      <c r="I370" s="143">
        <f t="shared" si="11"/>
        <v>1</v>
      </c>
      <c r="K370" s="239">
        <f>PG!N370</f>
        <v>0</v>
      </c>
    </row>
    <row r="371" spans="2:11" ht="30" customHeight="1" thickBot="1" x14ac:dyDescent="0.3">
      <c r="B371" s="137" t="str">
        <f>IF(PG!B371="","",PG!B371)</f>
        <v/>
      </c>
      <c r="C371" s="138" t="str">
        <f>IF(PG!C371="","",PG!C371)</f>
        <v/>
      </c>
      <c r="D371" s="139">
        <f>PG!M371</f>
        <v>0</v>
      </c>
      <c r="E371" s="185"/>
      <c r="F371" s="141">
        <f>IFERROR(E371*K371,E371*PG!G371)</f>
        <v>0</v>
      </c>
      <c r="G371" s="141">
        <f>IFERROR(K371*D371,D371*PG!G371)</f>
        <v>0</v>
      </c>
      <c r="H371" s="142">
        <f t="shared" si="10"/>
        <v>0</v>
      </c>
      <c r="I371" s="143">
        <f t="shared" si="11"/>
        <v>1</v>
      </c>
      <c r="K371" s="239">
        <f>PG!N371</f>
        <v>0</v>
      </c>
    </row>
    <row r="372" spans="2:11" ht="30" customHeight="1" thickBot="1" x14ac:dyDescent="0.3">
      <c r="B372" s="137" t="str">
        <f>IF(PG!B372="","",PG!B372)</f>
        <v/>
      </c>
      <c r="C372" s="138" t="str">
        <f>IF(PG!C372="","",PG!C372)</f>
        <v/>
      </c>
      <c r="D372" s="139">
        <f>PG!M372</f>
        <v>0</v>
      </c>
      <c r="E372" s="185"/>
      <c r="F372" s="141">
        <f>IFERROR(E372*K372,E372*PG!G372)</f>
        <v>0</v>
      </c>
      <c r="G372" s="141">
        <f>IFERROR(K372*D372,D372*PG!G372)</f>
        <v>0</v>
      </c>
      <c r="H372" s="142">
        <f t="shared" si="10"/>
        <v>0</v>
      </c>
      <c r="I372" s="143">
        <f t="shared" si="11"/>
        <v>1</v>
      </c>
      <c r="K372" s="239">
        <f>PG!N372</f>
        <v>0</v>
      </c>
    </row>
    <row r="373" spans="2:11" ht="30" customHeight="1" thickBot="1" x14ac:dyDescent="0.3">
      <c r="B373" s="137" t="str">
        <f>IF(PG!B373="","",PG!B373)</f>
        <v/>
      </c>
      <c r="C373" s="138" t="str">
        <f>IF(PG!C373="","",PG!C373)</f>
        <v/>
      </c>
      <c r="D373" s="139">
        <f>PG!M373</f>
        <v>0</v>
      </c>
      <c r="E373" s="185"/>
      <c r="F373" s="141">
        <f>IFERROR(E373*K373,E373*PG!G373)</f>
        <v>0</v>
      </c>
      <c r="G373" s="141">
        <f>IFERROR(K373*D373,D373*PG!G373)</f>
        <v>0</v>
      </c>
      <c r="H373" s="142">
        <f t="shared" si="10"/>
        <v>0</v>
      </c>
      <c r="I373" s="143">
        <f t="shared" si="11"/>
        <v>1</v>
      </c>
      <c r="K373" s="239">
        <f>PG!N373</f>
        <v>0</v>
      </c>
    </row>
    <row r="374" spans="2:11" ht="30" customHeight="1" thickBot="1" x14ac:dyDescent="0.3">
      <c r="B374" s="137" t="str">
        <f>IF(PG!B374="","",PG!B374)</f>
        <v/>
      </c>
      <c r="C374" s="138" t="str">
        <f>IF(PG!C374="","",PG!C374)</f>
        <v/>
      </c>
      <c r="D374" s="139">
        <f>PG!M374</f>
        <v>0</v>
      </c>
      <c r="E374" s="185"/>
      <c r="F374" s="141">
        <f>IFERROR(E374*K374,E374*PG!G374)</f>
        <v>0</v>
      </c>
      <c r="G374" s="141">
        <f>IFERROR(K374*D374,D374*PG!G374)</f>
        <v>0</v>
      </c>
      <c r="H374" s="142">
        <f t="shared" si="10"/>
        <v>0</v>
      </c>
      <c r="I374" s="143">
        <f t="shared" si="11"/>
        <v>1</v>
      </c>
      <c r="K374" s="239">
        <f>PG!N374</f>
        <v>0</v>
      </c>
    </row>
    <row r="375" spans="2:11" ht="30" customHeight="1" thickBot="1" x14ac:dyDescent="0.3">
      <c r="B375" s="137" t="str">
        <f>IF(PG!B375="","",PG!B375)</f>
        <v/>
      </c>
      <c r="C375" s="138" t="str">
        <f>IF(PG!C375="","",PG!C375)</f>
        <v/>
      </c>
      <c r="D375" s="139">
        <f>PG!M375</f>
        <v>0</v>
      </c>
      <c r="E375" s="185"/>
      <c r="F375" s="141">
        <f>IFERROR(E375*K375,E375*PG!G375)</f>
        <v>0</v>
      </c>
      <c r="G375" s="141">
        <f>IFERROR(K375*D375,D375*PG!G375)</f>
        <v>0</v>
      </c>
      <c r="H375" s="142">
        <f t="shared" si="10"/>
        <v>0</v>
      </c>
      <c r="I375" s="143">
        <f t="shared" si="11"/>
        <v>1</v>
      </c>
      <c r="K375" s="239">
        <f>PG!N375</f>
        <v>0</v>
      </c>
    </row>
    <row r="376" spans="2:11" ht="30" customHeight="1" thickBot="1" x14ac:dyDescent="0.3">
      <c r="B376" s="137" t="str">
        <f>IF(PG!B376="","",PG!B376)</f>
        <v/>
      </c>
      <c r="C376" s="138" t="str">
        <f>IF(PG!C376="","",PG!C376)</f>
        <v/>
      </c>
      <c r="D376" s="139">
        <f>PG!M376</f>
        <v>0</v>
      </c>
      <c r="E376" s="185"/>
      <c r="F376" s="141">
        <f>IFERROR(E376*K376,E376*PG!G376)</f>
        <v>0</v>
      </c>
      <c r="G376" s="141">
        <f>IFERROR(K376*D376,D376*PG!G376)</f>
        <v>0</v>
      </c>
      <c r="H376" s="142">
        <f t="shared" si="10"/>
        <v>0</v>
      </c>
      <c r="I376" s="143">
        <f t="shared" si="11"/>
        <v>1</v>
      </c>
      <c r="K376" s="239">
        <f>PG!N376</f>
        <v>0</v>
      </c>
    </row>
    <row r="377" spans="2:11" ht="30" customHeight="1" thickBot="1" x14ac:dyDescent="0.3">
      <c r="B377" s="137" t="str">
        <f>IF(PG!B377="","",PG!B377)</f>
        <v/>
      </c>
      <c r="C377" s="138" t="str">
        <f>IF(PG!C377="","",PG!C377)</f>
        <v/>
      </c>
      <c r="D377" s="139">
        <f>PG!M377</f>
        <v>0</v>
      </c>
      <c r="E377" s="185"/>
      <c r="F377" s="141">
        <f>IFERROR(E377*K377,E377*PG!G377)</f>
        <v>0</v>
      </c>
      <c r="G377" s="141">
        <f>IFERROR(K377*D377,D377*PG!G377)</f>
        <v>0</v>
      </c>
      <c r="H377" s="142">
        <f t="shared" si="10"/>
        <v>0</v>
      </c>
      <c r="I377" s="143">
        <f t="shared" si="11"/>
        <v>1</v>
      </c>
      <c r="K377" s="239">
        <f>PG!N377</f>
        <v>0</v>
      </c>
    </row>
    <row r="378" spans="2:11" ht="30" customHeight="1" thickBot="1" x14ac:dyDescent="0.3">
      <c r="B378" s="137" t="str">
        <f>IF(PG!B378="","",PG!B378)</f>
        <v/>
      </c>
      <c r="C378" s="138" t="str">
        <f>IF(PG!C378="","",PG!C378)</f>
        <v/>
      </c>
      <c r="D378" s="139">
        <f>PG!M378</f>
        <v>0</v>
      </c>
      <c r="E378" s="185"/>
      <c r="F378" s="141">
        <f>IFERROR(E378*K378,E378*PG!G378)</f>
        <v>0</v>
      </c>
      <c r="G378" s="141">
        <f>IFERROR(K378*D378,D378*PG!G378)</f>
        <v>0</v>
      </c>
      <c r="H378" s="142">
        <f t="shared" si="10"/>
        <v>0</v>
      </c>
      <c r="I378" s="143">
        <f t="shared" si="11"/>
        <v>1</v>
      </c>
      <c r="K378" s="239">
        <f>PG!N378</f>
        <v>0</v>
      </c>
    </row>
    <row r="379" spans="2:11" ht="30" customHeight="1" thickBot="1" x14ac:dyDescent="0.3">
      <c r="B379" s="137" t="str">
        <f>IF(PG!B379="","",PG!B379)</f>
        <v/>
      </c>
      <c r="C379" s="138" t="str">
        <f>IF(PG!C379="","",PG!C379)</f>
        <v/>
      </c>
      <c r="D379" s="139">
        <f>PG!M379</f>
        <v>0</v>
      </c>
      <c r="E379" s="185"/>
      <c r="F379" s="141">
        <f>IFERROR(E379*K379,E379*PG!G379)</f>
        <v>0</v>
      </c>
      <c r="G379" s="141">
        <f>IFERROR(K379*D379,D379*PG!G379)</f>
        <v>0</v>
      </c>
      <c r="H379" s="142">
        <f t="shared" si="10"/>
        <v>0</v>
      </c>
      <c r="I379" s="143">
        <f t="shared" si="11"/>
        <v>1</v>
      </c>
      <c r="K379" s="239">
        <f>PG!N379</f>
        <v>0</v>
      </c>
    </row>
    <row r="380" spans="2:11" ht="30" customHeight="1" thickBot="1" x14ac:dyDescent="0.3">
      <c r="B380" s="137" t="str">
        <f>IF(PG!B380="","",PG!B380)</f>
        <v/>
      </c>
      <c r="C380" s="138" t="str">
        <f>IF(PG!C380="","",PG!C380)</f>
        <v/>
      </c>
      <c r="D380" s="139">
        <f>PG!M380</f>
        <v>0</v>
      </c>
      <c r="E380" s="185"/>
      <c r="F380" s="141">
        <f>IFERROR(E380*K380,E380*PG!G380)</f>
        <v>0</v>
      </c>
      <c r="G380" s="141">
        <f>IFERROR(K380*D380,D380*PG!G380)</f>
        <v>0</v>
      </c>
      <c r="H380" s="142">
        <f t="shared" si="10"/>
        <v>0</v>
      </c>
      <c r="I380" s="143">
        <f t="shared" si="11"/>
        <v>1</v>
      </c>
      <c r="K380" s="239">
        <f>PG!N380</f>
        <v>0</v>
      </c>
    </row>
    <row r="381" spans="2:11" ht="30" customHeight="1" thickBot="1" x14ac:dyDescent="0.3">
      <c r="B381" s="137" t="str">
        <f>IF(PG!B381="","",PG!B381)</f>
        <v/>
      </c>
      <c r="C381" s="138" t="str">
        <f>IF(PG!C381="","",PG!C381)</f>
        <v/>
      </c>
      <c r="D381" s="139">
        <f>PG!M381</f>
        <v>0</v>
      </c>
      <c r="E381" s="185"/>
      <c r="F381" s="141">
        <f>IFERROR(E381*K381,E381*PG!G381)</f>
        <v>0</v>
      </c>
      <c r="G381" s="141">
        <f>IFERROR(K381*D381,D381*PG!G381)</f>
        <v>0</v>
      </c>
      <c r="H381" s="142">
        <f t="shared" si="10"/>
        <v>0</v>
      </c>
      <c r="I381" s="143">
        <f t="shared" si="11"/>
        <v>1</v>
      </c>
      <c r="K381" s="239">
        <f>PG!N381</f>
        <v>0</v>
      </c>
    </row>
    <row r="382" spans="2:11" ht="30" customHeight="1" thickBot="1" x14ac:dyDescent="0.3">
      <c r="B382" s="137" t="str">
        <f>IF(PG!B382="","",PG!B382)</f>
        <v/>
      </c>
      <c r="C382" s="138" t="str">
        <f>IF(PG!C382="","",PG!C382)</f>
        <v/>
      </c>
      <c r="D382" s="139">
        <f>PG!M382</f>
        <v>0</v>
      </c>
      <c r="E382" s="185"/>
      <c r="F382" s="141">
        <f>IFERROR(E382*K382,E382*PG!G382)</f>
        <v>0</v>
      </c>
      <c r="G382" s="141">
        <f>IFERROR(K382*D382,D382*PG!G382)</f>
        <v>0</v>
      </c>
      <c r="H382" s="142">
        <f t="shared" si="10"/>
        <v>0</v>
      </c>
      <c r="I382" s="143">
        <f t="shared" si="11"/>
        <v>1</v>
      </c>
      <c r="K382" s="239">
        <f>PG!N382</f>
        <v>0</v>
      </c>
    </row>
    <row r="383" spans="2:11" ht="30" customHeight="1" thickBot="1" x14ac:dyDescent="0.3">
      <c r="B383" s="137" t="str">
        <f>IF(PG!B383="","",PG!B383)</f>
        <v/>
      </c>
      <c r="C383" s="138" t="str">
        <f>IF(PG!C383="","",PG!C383)</f>
        <v/>
      </c>
      <c r="D383" s="139">
        <f>PG!M383</f>
        <v>0</v>
      </c>
      <c r="E383" s="185"/>
      <c r="F383" s="141">
        <f>IFERROR(E383*K383,E383*PG!G383)</f>
        <v>0</v>
      </c>
      <c r="G383" s="141">
        <f>IFERROR(K383*D383,D383*PG!G383)</f>
        <v>0</v>
      </c>
      <c r="H383" s="142">
        <f t="shared" si="10"/>
        <v>0</v>
      </c>
      <c r="I383" s="143">
        <f t="shared" si="11"/>
        <v>1</v>
      </c>
      <c r="K383" s="239">
        <f>PG!N383</f>
        <v>0</v>
      </c>
    </row>
    <row r="384" spans="2:11" ht="30" customHeight="1" thickBot="1" x14ac:dyDescent="0.3">
      <c r="B384" s="137" t="str">
        <f>IF(PG!B384="","",PG!B384)</f>
        <v/>
      </c>
      <c r="C384" s="138" t="str">
        <f>IF(PG!C384="","",PG!C384)</f>
        <v/>
      </c>
      <c r="D384" s="139">
        <f>PG!M384</f>
        <v>0</v>
      </c>
      <c r="E384" s="185"/>
      <c r="F384" s="141">
        <f>IFERROR(E384*K384,E384*PG!G384)</f>
        <v>0</v>
      </c>
      <c r="G384" s="141">
        <f>IFERROR(K384*D384,D384*PG!G384)</f>
        <v>0</v>
      </c>
      <c r="H384" s="142">
        <f t="shared" si="10"/>
        <v>0</v>
      </c>
      <c r="I384" s="143">
        <f t="shared" si="11"/>
        <v>1</v>
      </c>
      <c r="K384" s="239">
        <f>PG!N384</f>
        <v>0</v>
      </c>
    </row>
    <row r="385" spans="2:11" ht="30" customHeight="1" thickBot="1" x14ac:dyDescent="0.3">
      <c r="B385" s="137" t="str">
        <f>IF(PG!B385="","",PG!B385)</f>
        <v/>
      </c>
      <c r="C385" s="138" t="str">
        <f>IF(PG!C385="","",PG!C385)</f>
        <v/>
      </c>
      <c r="D385" s="139">
        <f>PG!M385</f>
        <v>0</v>
      </c>
      <c r="E385" s="185"/>
      <c r="F385" s="141">
        <f>IFERROR(E385*K385,E385*PG!G385)</f>
        <v>0</v>
      </c>
      <c r="G385" s="141">
        <f>IFERROR(K385*D385,D385*PG!G385)</f>
        <v>0</v>
      </c>
      <c r="H385" s="142">
        <f t="shared" si="10"/>
        <v>0</v>
      </c>
      <c r="I385" s="143">
        <f t="shared" si="11"/>
        <v>1</v>
      </c>
      <c r="K385" s="239">
        <f>PG!N385</f>
        <v>0</v>
      </c>
    </row>
    <row r="386" spans="2:11" ht="30" customHeight="1" thickBot="1" x14ac:dyDescent="0.3">
      <c r="B386" s="137" t="str">
        <f>IF(PG!B386="","",PG!B386)</f>
        <v/>
      </c>
      <c r="C386" s="138" t="str">
        <f>IF(PG!C386="","",PG!C386)</f>
        <v/>
      </c>
      <c r="D386" s="139">
        <f>PG!M386</f>
        <v>0</v>
      </c>
      <c r="E386" s="185"/>
      <c r="F386" s="141">
        <f>IFERROR(E386*K386,E386*PG!G386)</f>
        <v>0</v>
      </c>
      <c r="G386" s="141">
        <f>IFERROR(K386*D386,D386*PG!G386)</f>
        <v>0</v>
      </c>
      <c r="H386" s="142">
        <f t="shared" si="10"/>
        <v>0</v>
      </c>
      <c r="I386" s="143">
        <f t="shared" si="11"/>
        <v>1</v>
      </c>
      <c r="K386" s="239">
        <f>PG!N386</f>
        <v>0</v>
      </c>
    </row>
    <row r="387" spans="2:11" ht="30" customHeight="1" thickBot="1" x14ac:dyDescent="0.3">
      <c r="B387" s="137" t="str">
        <f>IF(PG!B387="","",PG!B387)</f>
        <v/>
      </c>
      <c r="C387" s="138" t="str">
        <f>IF(PG!C387="","",PG!C387)</f>
        <v/>
      </c>
      <c r="D387" s="139">
        <f>PG!M387</f>
        <v>0</v>
      </c>
      <c r="E387" s="185"/>
      <c r="F387" s="141">
        <f>IFERROR(E387*K387,E387*PG!G387)</f>
        <v>0</v>
      </c>
      <c r="G387" s="141">
        <f>IFERROR(K387*D387,D387*PG!G387)</f>
        <v>0</v>
      </c>
      <c r="H387" s="142">
        <f t="shared" si="10"/>
        <v>0</v>
      </c>
      <c r="I387" s="143">
        <f t="shared" si="11"/>
        <v>1</v>
      </c>
      <c r="K387" s="239">
        <f>PG!N387</f>
        <v>0</v>
      </c>
    </row>
    <row r="388" spans="2:11" ht="30" customHeight="1" thickBot="1" x14ac:dyDescent="0.3">
      <c r="B388" s="137" t="str">
        <f>IF(PG!B388="","",PG!B388)</f>
        <v/>
      </c>
      <c r="C388" s="138" t="str">
        <f>IF(PG!C388="","",PG!C388)</f>
        <v/>
      </c>
      <c r="D388" s="139">
        <f>PG!M388</f>
        <v>0</v>
      </c>
      <c r="E388" s="185"/>
      <c r="F388" s="141">
        <f>IFERROR(E388*K388,E388*PG!G388)</f>
        <v>0</v>
      </c>
      <c r="G388" s="141">
        <f>IFERROR(K388*D388,D388*PG!G388)</f>
        <v>0</v>
      </c>
      <c r="H388" s="142">
        <f t="shared" si="10"/>
        <v>0</v>
      </c>
      <c r="I388" s="143">
        <f t="shared" si="11"/>
        <v>1</v>
      </c>
      <c r="K388" s="239">
        <f>PG!N388</f>
        <v>0</v>
      </c>
    </row>
    <row r="389" spans="2:11" ht="30" customHeight="1" thickBot="1" x14ac:dyDescent="0.3">
      <c r="B389" s="137" t="str">
        <f>IF(PG!B389="","",PG!B389)</f>
        <v/>
      </c>
      <c r="C389" s="138" t="str">
        <f>IF(PG!C389="","",PG!C389)</f>
        <v/>
      </c>
      <c r="D389" s="139">
        <f>PG!M389</f>
        <v>0</v>
      </c>
      <c r="E389" s="185"/>
      <c r="F389" s="141">
        <f>IFERROR(E389*K389,E389*PG!G389)</f>
        <v>0</v>
      </c>
      <c r="G389" s="141">
        <f>IFERROR(K389*D389,D389*PG!G389)</f>
        <v>0</v>
      </c>
      <c r="H389" s="142">
        <f t="shared" si="10"/>
        <v>0</v>
      </c>
      <c r="I389" s="143">
        <f t="shared" si="11"/>
        <v>1</v>
      </c>
      <c r="K389" s="239">
        <f>PG!N389</f>
        <v>0</v>
      </c>
    </row>
    <row r="390" spans="2:11" ht="30" customHeight="1" thickBot="1" x14ac:dyDescent="0.3">
      <c r="B390" s="137" t="str">
        <f>IF(PG!B390="","",PG!B390)</f>
        <v/>
      </c>
      <c r="C390" s="138" t="str">
        <f>IF(PG!C390="","",PG!C390)</f>
        <v/>
      </c>
      <c r="D390" s="139">
        <f>PG!M390</f>
        <v>0</v>
      </c>
      <c r="E390" s="185"/>
      <c r="F390" s="141">
        <f>IFERROR(E390*K390,E390*PG!G390)</f>
        <v>0</v>
      </c>
      <c r="G390" s="141">
        <f>IFERROR(K390*D390,D390*PG!G390)</f>
        <v>0</v>
      </c>
      <c r="H390" s="142">
        <f t="shared" si="10"/>
        <v>0</v>
      </c>
      <c r="I390" s="143">
        <f t="shared" si="11"/>
        <v>1</v>
      </c>
      <c r="K390" s="239">
        <f>PG!N390</f>
        <v>0</v>
      </c>
    </row>
    <row r="391" spans="2:11" ht="30" customHeight="1" thickBot="1" x14ac:dyDescent="0.3">
      <c r="B391" s="137" t="str">
        <f>IF(PG!B391="","",PG!B391)</f>
        <v/>
      </c>
      <c r="C391" s="138" t="str">
        <f>IF(PG!C391="","",PG!C391)</f>
        <v/>
      </c>
      <c r="D391" s="139">
        <f>PG!M391</f>
        <v>0</v>
      </c>
      <c r="E391" s="185"/>
      <c r="F391" s="141">
        <f>IFERROR(E391*K391,E391*PG!G391)</f>
        <v>0</v>
      </c>
      <c r="G391" s="141">
        <f>IFERROR(K391*D391,D391*PG!G391)</f>
        <v>0</v>
      </c>
      <c r="H391" s="142">
        <f t="shared" si="10"/>
        <v>0</v>
      </c>
      <c r="I391" s="143">
        <f t="shared" si="11"/>
        <v>1</v>
      </c>
      <c r="K391" s="239">
        <f>PG!N391</f>
        <v>0</v>
      </c>
    </row>
    <row r="392" spans="2:11" ht="30" customHeight="1" thickBot="1" x14ac:dyDescent="0.3">
      <c r="B392" s="137" t="str">
        <f>IF(PG!B392="","",PG!B392)</f>
        <v/>
      </c>
      <c r="C392" s="138" t="str">
        <f>IF(PG!C392="","",PG!C392)</f>
        <v/>
      </c>
      <c r="D392" s="139">
        <f>PG!M392</f>
        <v>0</v>
      </c>
      <c r="E392" s="185"/>
      <c r="F392" s="141">
        <f>IFERROR(E392*K392,E392*PG!G392)</f>
        <v>0</v>
      </c>
      <c r="G392" s="141">
        <f>IFERROR(K392*D392,D392*PG!G392)</f>
        <v>0</v>
      </c>
      <c r="H392" s="142">
        <f t="shared" si="10"/>
        <v>0</v>
      </c>
      <c r="I392" s="143">
        <f t="shared" si="11"/>
        <v>1</v>
      </c>
      <c r="K392" s="239">
        <f>PG!N392</f>
        <v>0</v>
      </c>
    </row>
    <row r="393" spans="2:11" ht="30" customHeight="1" thickBot="1" x14ac:dyDescent="0.3">
      <c r="B393" s="137" t="str">
        <f>IF(PG!B393="","",PG!B393)</f>
        <v/>
      </c>
      <c r="C393" s="138" t="str">
        <f>IF(PG!C393="","",PG!C393)</f>
        <v/>
      </c>
      <c r="D393" s="139">
        <f>PG!M393</f>
        <v>0</v>
      </c>
      <c r="E393" s="185"/>
      <c r="F393" s="141">
        <f>IFERROR(E393*K393,E393*PG!G393)</f>
        <v>0</v>
      </c>
      <c r="G393" s="141">
        <f>IFERROR(K393*D393,D393*PG!G393)</f>
        <v>0</v>
      </c>
      <c r="H393" s="142">
        <f t="shared" ref="H393:H456" si="12">IFERROR(IF(F393-G393&lt;0,(F393-G393)*(-1),F393-G393),"")</f>
        <v>0</v>
      </c>
      <c r="I393" s="143">
        <f t="shared" si="11"/>
        <v>1</v>
      </c>
      <c r="K393" s="239">
        <f>PG!N393</f>
        <v>0</v>
      </c>
    </row>
    <row r="394" spans="2:11" ht="30" customHeight="1" thickBot="1" x14ac:dyDescent="0.3">
      <c r="B394" s="137" t="str">
        <f>IF(PG!B394="","",PG!B394)</f>
        <v/>
      </c>
      <c r="C394" s="138" t="str">
        <f>IF(PG!C394="","",PG!C394)</f>
        <v/>
      </c>
      <c r="D394" s="139">
        <f>PG!M394</f>
        <v>0</v>
      </c>
      <c r="E394" s="185"/>
      <c r="F394" s="141">
        <f>IFERROR(E394*K394,E394*PG!G394)</f>
        <v>0</v>
      </c>
      <c r="G394" s="141">
        <f>IFERROR(K394*D394,D394*PG!G394)</f>
        <v>0</v>
      </c>
      <c r="H394" s="142">
        <f t="shared" si="12"/>
        <v>0</v>
      </c>
      <c r="I394" s="143">
        <f t="shared" ref="I394:I457" si="13">IFERROR(IF(F394&gt;G394,G394/F394,IF(F394=G394,1,F394/G394)),"")</f>
        <v>1</v>
      </c>
      <c r="K394" s="239">
        <f>PG!N394</f>
        <v>0</v>
      </c>
    </row>
    <row r="395" spans="2:11" ht="30" customHeight="1" thickBot="1" x14ac:dyDescent="0.3">
      <c r="B395" s="137" t="str">
        <f>IF(PG!B395="","",PG!B395)</f>
        <v/>
      </c>
      <c r="C395" s="138" t="str">
        <f>IF(PG!C395="","",PG!C395)</f>
        <v/>
      </c>
      <c r="D395" s="139">
        <f>PG!M395</f>
        <v>0</v>
      </c>
      <c r="E395" s="185"/>
      <c r="F395" s="141">
        <f>IFERROR(E395*K395,E395*PG!G395)</f>
        <v>0</v>
      </c>
      <c r="G395" s="141">
        <f>IFERROR(K395*D395,D395*PG!G395)</f>
        <v>0</v>
      </c>
      <c r="H395" s="142">
        <f t="shared" si="12"/>
        <v>0</v>
      </c>
      <c r="I395" s="143">
        <f t="shared" si="13"/>
        <v>1</v>
      </c>
      <c r="K395" s="239">
        <f>PG!N395</f>
        <v>0</v>
      </c>
    </row>
    <row r="396" spans="2:11" ht="30" customHeight="1" thickBot="1" x14ac:dyDescent="0.3">
      <c r="B396" s="137" t="str">
        <f>IF(PG!B396="","",PG!B396)</f>
        <v/>
      </c>
      <c r="C396" s="138" t="str">
        <f>IF(PG!C396="","",PG!C396)</f>
        <v/>
      </c>
      <c r="D396" s="139">
        <f>PG!M396</f>
        <v>0</v>
      </c>
      <c r="E396" s="185"/>
      <c r="F396" s="141">
        <f>IFERROR(E396*K396,E396*PG!G396)</f>
        <v>0</v>
      </c>
      <c r="G396" s="141">
        <f>IFERROR(K396*D396,D396*PG!G396)</f>
        <v>0</v>
      </c>
      <c r="H396" s="142">
        <f t="shared" si="12"/>
        <v>0</v>
      </c>
      <c r="I396" s="143">
        <f t="shared" si="13"/>
        <v>1</v>
      </c>
      <c r="K396" s="239">
        <f>PG!N396</f>
        <v>0</v>
      </c>
    </row>
    <row r="397" spans="2:11" ht="30" customHeight="1" thickBot="1" x14ac:dyDescent="0.3">
      <c r="B397" s="137" t="str">
        <f>IF(PG!B397="","",PG!B397)</f>
        <v/>
      </c>
      <c r="C397" s="138" t="str">
        <f>IF(PG!C397="","",PG!C397)</f>
        <v/>
      </c>
      <c r="D397" s="139">
        <f>PG!M397</f>
        <v>0</v>
      </c>
      <c r="E397" s="185"/>
      <c r="F397" s="141">
        <f>IFERROR(E397*K397,E397*PG!G397)</f>
        <v>0</v>
      </c>
      <c r="G397" s="141">
        <f>IFERROR(K397*D397,D397*PG!G397)</f>
        <v>0</v>
      </c>
      <c r="H397" s="142">
        <f t="shared" si="12"/>
        <v>0</v>
      </c>
      <c r="I397" s="143">
        <f t="shared" si="13"/>
        <v>1</v>
      </c>
      <c r="K397" s="239">
        <f>PG!N397</f>
        <v>0</v>
      </c>
    </row>
    <row r="398" spans="2:11" ht="30" customHeight="1" thickBot="1" x14ac:dyDescent="0.3">
      <c r="B398" s="137" t="str">
        <f>IF(PG!B398="","",PG!B398)</f>
        <v/>
      </c>
      <c r="C398" s="138" t="str">
        <f>IF(PG!C398="","",PG!C398)</f>
        <v/>
      </c>
      <c r="D398" s="139">
        <f>PG!M398</f>
        <v>0</v>
      </c>
      <c r="E398" s="185"/>
      <c r="F398" s="141">
        <f>IFERROR(E398*K398,E398*PG!G398)</f>
        <v>0</v>
      </c>
      <c r="G398" s="141">
        <f>IFERROR(K398*D398,D398*PG!G398)</f>
        <v>0</v>
      </c>
      <c r="H398" s="142">
        <f t="shared" si="12"/>
        <v>0</v>
      </c>
      <c r="I398" s="143">
        <f t="shared" si="13"/>
        <v>1</v>
      </c>
      <c r="K398" s="239">
        <f>PG!N398</f>
        <v>0</v>
      </c>
    </row>
    <row r="399" spans="2:11" ht="30" customHeight="1" thickBot="1" x14ac:dyDescent="0.3">
      <c r="B399" s="137" t="str">
        <f>IF(PG!B399="","",PG!B399)</f>
        <v/>
      </c>
      <c r="C399" s="138" t="str">
        <f>IF(PG!C399="","",PG!C399)</f>
        <v/>
      </c>
      <c r="D399" s="139">
        <f>PG!M399</f>
        <v>0</v>
      </c>
      <c r="E399" s="185"/>
      <c r="F399" s="141">
        <f>IFERROR(E399*K399,E399*PG!G399)</f>
        <v>0</v>
      </c>
      <c r="G399" s="141">
        <f>IFERROR(K399*D399,D399*PG!G399)</f>
        <v>0</v>
      </c>
      <c r="H399" s="142">
        <f t="shared" si="12"/>
        <v>0</v>
      </c>
      <c r="I399" s="143">
        <f t="shared" si="13"/>
        <v>1</v>
      </c>
      <c r="K399" s="239">
        <f>PG!N399</f>
        <v>0</v>
      </c>
    </row>
    <row r="400" spans="2:11" ht="30" customHeight="1" thickBot="1" x14ac:dyDescent="0.3">
      <c r="B400" s="137" t="str">
        <f>IF(PG!B400="","",PG!B400)</f>
        <v/>
      </c>
      <c r="C400" s="138" t="str">
        <f>IF(PG!C400="","",PG!C400)</f>
        <v/>
      </c>
      <c r="D400" s="139">
        <f>PG!M400</f>
        <v>0</v>
      </c>
      <c r="E400" s="185"/>
      <c r="F400" s="141">
        <f>IFERROR(E400*K400,E400*PG!G400)</f>
        <v>0</v>
      </c>
      <c r="G400" s="141">
        <f>IFERROR(K400*D400,D400*PG!G400)</f>
        <v>0</v>
      </c>
      <c r="H400" s="142">
        <f t="shared" si="12"/>
        <v>0</v>
      </c>
      <c r="I400" s="143">
        <f t="shared" si="13"/>
        <v>1</v>
      </c>
      <c r="K400" s="239">
        <f>PG!N400</f>
        <v>0</v>
      </c>
    </row>
    <row r="401" spans="2:11" ht="30" customHeight="1" thickBot="1" x14ac:dyDescent="0.3">
      <c r="B401" s="137" t="str">
        <f>IF(PG!B401="","",PG!B401)</f>
        <v/>
      </c>
      <c r="C401" s="138" t="str">
        <f>IF(PG!C401="","",PG!C401)</f>
        <v/>
      </c>
      <c r="D401" s="139">
        <f>PG!M401</f>
        <v>0</v>
      </c>
      <c r="E401" s="185"/>
      <c r="F401" s="141">
        <f>IFERROR(E401*K401,E401*PG!G401)</f>
        <v>0</v>
      </c>
      <c r="G401" s="141">
        <f>IFERROR(K401*D401,D401*PG!G401)</f>
        <v>0</v>
      </c>
      <c r="H401" s="142">
        <f t="shared" si="12"/>
        <v>0</v>
      </c>
      <c r="I401" s="143">
        <f t="shared" si="13"/>
        <v>1</v>
      </c>
      <c r="K401" s="239">
        <f>PG!N401</f>
        <v>0</v>
      </c>
    </row>
    <row r="402" spans="2:11" ht="30" customHeight="1" thickBot="1" x14ac:dyDescent="0.3">
      <c r="B402" s="137" t="str">
        <f>IF(PG!B402="","",PG!B402)</f>
        <v/>
      </c>
      <c r="C402" s="138" t="str">
        <f>IF(PG!C402="","",PG!C402)</f>
        <v/>
      </c>
      <c r="D402" s="139">
        <f>PG!M402</f>
        <v>0</v>
      </c>
      <c r="E402" s="185"/>
      <c r="F402" s="141">
        <f>IFERROR(E402*K402,E402*PG!G402)</f>
        <v>0</v>
      </c>
      <c r="G402" s="141">
        <f>IFERROR(K402*D402,D402*PG!G402)</f>
        <v>0</v>
      </c>
      <c r="H402" s="142">
        <f t="shared" si="12"/>
        <v>0</v>
      </c>
      <c r="I402" s="143">
        <f t="shared" si="13"/>
        <v>1</v>
      </c>
      <c r="K402" s="239">
        <f>PG!N402</f>
        <v>0</v>
      </c>
    </row>
    <row r="403" spans="2:11" ht="30" customHeight="1" thickBot="1" x14ac:dyDescent="0.3">
      <c r="B403" s="137" t="str">
        <f>IF(PG!B403="","",PG!B403)</f>
        <v/>
      </c>
      <c r="C403" s="138" t="str">
        <f>IF(PG!C403="","",PG!C403)</f>
        <v/>
      </c>
      <c r="D403" s="139">
        <f>PG!M403</f>
        <v>0</v>
      </c>
      <c r="E403" s="185"/>
      <c r="F403" s="141">
        <f>IFERROR(E403*K403,E403*PG!G403)</f>
        <v>0</v>
      </c>
      <c r="G403" s="141">
        <f>IFERROR(K403*D403,D403*PG!G403)</f>
        <v>0</v>
      </c>
      <c r="H403" s="142">
        <f t="shared" si="12"/>
        <v>0</v>
      </c>
      <c r="I403" s="143">
        <f t="shared" si="13"/>
        <v>1</v>
      </c>
      <c r="K403" s="239">
        <f>PG!N403</f>
        <v>0</v>
      </c>
    </row>
    <row r="404" spans="2:11" ht="30" customHeight="1" thickBot="1" x14ac:dyDescent="0.3">
      <c r="B404" s="137" t="str">
        <f>IF(PG!B404="","",PG!B404)</f>
        <v/>
      </c>
      <c r="C404" s="138" t="str">
        <f>IF(PG!C404="","",PG!C404)</f>
        <v/>
      </c>
      <c r="D404" s="139">
        <f>PG!M404</f>
        <v>0</v>
      </c>
      <c r="E404" s="185"/>
      <c r="F404" s="141">
        <f>IFERROR(E404*K404,E404*PG!G404)</f>
        <v>0</v>
      </c>
      <c r="G404" s="141">
        <f>IFERROR(K404*D404,D404*PG!G404)</f>
        <v>0</v>
      </c>
      <c r="H404" s="142">
        <f t="shared" si="12"/>
        <v>0</v>
      </c>
      <c r="I404" s="143">
        <f t="shared" si="13"/>
        <v>1</v>
      </c>
      <c r="K404" s="239">
        <f>PG!N404</f>
        <v>0</v>
      </c>
    </row>
    <row r="405" spans="2:11" ht="30" customHeight="1" thickBot="1" x14ac:dyDescent="0.3">
      <c r="B405" s="137" t="str">
        <f>IF(PG!B405="","",PG!B405)</f>
        <v/>
      </c>
      <c r="C405" s="138" t="str">
        <f>IF(PG!C405="","",PG!C405)</f>
        <v/>
      </c>
      <c r="D405" s="139">
        <f>PG!M405</f>
        <v>0</v>
      </c>
      <c r="E405" s="185"/>
      <c r="F405" s="141">
        <f>IFERROR(E405*K405,E405*PG!G405)</f>
        <v>0</v>
      </c>
      <c r="G405" s="141">
        <f>IFERROR(K405*D405,D405*PG!G405)</f>
        <v>0</v>
      </c>
      <c r="H405" s="142">
        <f t="shared" si="12"/>
        <v>0</v>
      </c>
      <c r="I405" s="143">
        <f t="shared" si="13"/>
        <v>1</v>
      </c>
      <c r="K405" s="239">
        <f>PG!N405</f>
        <v>0</v>
      </c>
    </row>
    <row r="406" spans="2:11" ht="30" customHeight="1" thickBot="1" x14ac:dyDescent="0.3">
      <c r="B406" s="137" t="str">
        <f>IF(PG!B406="","",PG!B406)</f>
        <v/>
      </c>
      <c r="C406" s="138" t="str">
        <f>IF(PG!C406="","",PG!C406)</f>
        <v/>
      </c>
      <c r="D406" s="139">
        <f>PG!M406</f>
        <v>0</v>
      </c>
      <c r="E406" s="185"/>
      <c r="F406" s="141">
        <f>IFERROR(E406*K406,E406*PG!G406)</f>
        <v>0</v>
      </c>
      <c r="G406" s="141">
        <f>IFERROR(K406*D406,D406*PG!G406)</f>
        <v>0</v>
      </c>
      <c r="H406" s="142">
        <f t="shared" si="12"/>
        <v>0</v>
      </c>
      <c r="I406" s="143">
        <f t="shared" si="13"/>
        <v>1</v>
      </c>
      <c r="K406" s="239">
        <f>PG!N406</f>
        <v>0</v>
      </c>
    </row>
    <row r="407" spans="2:11" ht="30" customHeight="1" thickBot="1" x14ac:dyDescent="0.3">
      <c r="B407" s="137" t="str">
        <f>IF(PG!B407="","",PG!B407)</f>
        <v/>
      </c>
      <c r="C407" s="138" t="str">
        <f>IF(PG!C407="","",PG!C407)</f>
        <v/>
      </c>
      <c r="D407" s="139">
        <f>PG!M407</f>
        <v>0</v>
      </c>
      <c r="E407" s="185"/>
      <c r="F407" s="141">
        <f>IFERROR(E407*K407,E407*PG!G407)</f>
        <v>0</v>
      </c>
      <c r="G407" s="141">
        <f>IFERROR(K407*D407,D407*PG!G407)</f>
        <v>0</v>
      </c>
      <c r="H407" s="142">
        <f t="shared" si="12"/>
        <v>0</v>
      </c>
      <c r="I407" s="143">
        <f t="shared" si="13"/>
        <v>1</v>
      </c>
      <c r="K407" s="239">
        <f>PG!N407</f>
        <v>0</v>
      </c>
    </row>
    <row r="408" spans="2:11" ht="30" customHeight="1" thickBot="1" x14ac:dyDescent="0.3">
      <c r="B408" s="137" t="str">
        <f>IF(PG!B408="","",PG!B408)</f>
        <v/>
      </c>
      <c r="C408" s="138" t="str">
        <f>IF(PG!C408="","",PG!C408)</f>
        <v/>
      </c>
      <c r="D408" s="139">
        <f>PG!M408</f>
        <v>0</v>
      </c>
      <c r="E408" s="185"/>
      <c r="F408" s="141">
        <f>IFERROR(E408*K408,E408*PG!G408)</f>
        <v>0</v>
      </c>
      <c r="G408" s="141">
        <f>IFERROR(K408*D408,D408*PG!G408)</f>
        <v>0</v>
      </c>
      <c r="H408" s="142">
        <f t="shared" si="12"/>
        <v>0</v>
      </c>
      <c r="I408" s="143">
        <f t="shared" si="13"/>
        <v>1</v>
      </c>
      <c r="K408" s="239">
        <f>PG!N408</f>
        <v>0</v>
      </c>
    </row>
    <row r="409" spans="2:11" ht="30" customHeight="1" thickBot="1" x14ac:dyDescent="0.3">
      <c r="B409" s="137" t="str">
        <f>IF(PG!B409="","",PG!B409)</f>
        <v/>
      </c>
      <c r="C409" s="138" t="str">
        <f>IF(PG!C409="","",PG!C409)</f>
        <v/>
      </c>
      <c r="D409" s="139">
        <f>PG!M409</f>
        <v>0</v>
      </c>
      <c r="E409" s="185"/>
      <c r="F409" s="141">
        <f>IFERROR(E409*K409,E409*PG!G409)</f>
        <v>0</v>
      </c>
      <c r="G409" s="141">
        <f>IFERROR(K409*D409,D409*PG!G409)</f>
        <v>0</v>
      </c>
      <c r="H409" s="142">
        <f t="shared" si="12"/>
        <v>0</v>
      </c>
      <c r="I409" s="143">
        <f t="shared" si="13"/>
        <v>1</v>
      </c>
      <c r="K409" s="239">
        <f>PG!N409</f>
        <v>0</v>
      </c>
    </row>
    <row r="410" spans="2:11" ht="30" customHeight="1" thickBot="1" x14ac:dyDescent="0.3">
      <c r="B410" s="137" t="str">
        <f>IF(PG!B410="","",PG!B410)</f>
        <v/>
      </c>
      <c r="C410" s="138" t="str">
        <f>IF(PG!C410="","",PG!C410)</f>
        <v/>
      </c>
      <c r="D410" s="139">
        <f>PG!M410</f>
        <v>0</v>
      </c>
      <c r="E410" s="185"/>
      <c r="F410" s="141">
        <f>IFERROR(E410*K410,E410*PG!G410)</f>
        <v>0</v>
      </c>
      <c r="G410" s="141">
        <f>IFERROR(K410*D410,D410*PG!G410)</f>
        <v>0</v>
      </c>
      <c r="H410" s="142">
        <f t="shared" si="12"/>
        <v>0</v>
      </c>
      <c r="I410" s="143">
        <f t="shared" si="13"/>
        <v>1</v>
      </c>
      <c r="K410" s="239">
        <f>PG!N410</f>
        <v>0</v>
      </c>
    </row>
    <row r="411" spans="2:11" ht="30" customHeight="1" thickBot="1" x14ac:dyDescent="0.3">
      <c r="B411" s="137" t="str">
        <f>IF(PG!B411="","",PG!B411)</f>
        <v/>
      </c>
      <c r="C411" s="138" t="str">
        <f>IF(PG!C411="","",PG!C411)</f>
        <v/>
      </c>
      <c r="D411" s="139">
        <f>PG!M411</f>
        <v>0</v>
      </c>
      <c r="E411" s="185"/>
      <c r="F411" s="141">
        <f>IFERROR(E411*K411,E411*PG!G411)</f>
        <v>0</v>
      </c>
      <c r="G411" s="141">
        <f>IFERROR(K411*D411,D411*PG!G411)</f>
        <v>0</v>
      </c>
      <c r="H411" s="142">
        <f t="shared" si="12"/>
        <v>0</v>
      </c>
      <c r="I411" s="143">
        <f t="shared" si="13"/>
        <v>1</v>
      </c>
      <c r="K411" s="239">
        <f>PG!N411</f>
        <v>0</v>
      </c>
    </row>
    <row r="412" spans="2:11" ht="30" customHeight="1" thickBot="1" x14ac:dyDescent="0.3">
      <c r="B412" s="137" t="str">
        <f>IF(PG!B412="","",PG!B412)</f>
        <v/>
      </c>
      <c r="C412" s="138" t="str">
        <f>IF(PG!C412="","",PG!C412)</f>
        <v/>
      </c>
      <c r="D412" s="139">
        <f>PG!M412</f>
        <v>0</v>
      </c>
      <c r="E412" s="185"/>
      <c r="F412" s="141">
        <f>IFERROR(E412*K412,E412*PG!G412)</f>
        <v>0</v>
      </c>
      <c r="G412" s="141">
        <f>IFERROR(K412*D412,D412*PG!G412)</f>
        <v>0</v>
      </c>
      <c r="H412" s="142">
        <f t="shared" si="12"/>
        <v>0</v>
      </c>
      <c r="I412" s="143">
        <f t="shared" si="13"/>
        <v>1</v>
      </c>
      <c r="K412" s="239">
        <f>PG!N412</f>
        <v>0</v>
      </c>
    </row>
    <row r="413" spans="2:11" ht="30" customHeight="1" thickBot="1" x14ac:dyDescent="0.3">
      <c r="B413" s="137" t="str">
        <f>IF(PG!B413="","",PG!B413)</f>
        <v/>
      </c>
      <c r="C413" s="138" t="str">
        <f>IF(PG!C413="","",PG!C413)</f>
        <v/>
      </c>
      <c r="D413" s="139">
        <f>PG!M413</f>
        <v>0</v>
      </c>
      <c r="E413" s="185"/>
      <c r="F413" s="141">
        <f>IFERROR(E413*K413,E413*PG!G413)</f>
        <v>0</v>
      </c>
      <c r="G413" s="141">
        <f>IFERROR(K413*D413,D413*PG!G413)</f>
        <v>0</v>
      </c>
      <c r="H413" s="142">
        <f t="shared" si="12"/>
        <v>0</v>
      </c>
      <c r="I413" s="143">
        <f t="shared" si="13"/>
        <v>1</v>
      </c>
      <c r="K413" s="239">
        <f>PG!N413</f>
        <v>0</v>
      </c>
    </row>
    <row r="414" spans="2:11" ht="30" customHeight="1" thickBot="1" x14ac:dyDescent="0.3">
      <c r="B414" s="137" t="str">
        <f>IF(PG!B414="","",PG!B414)</f>
        <v/>
      </c>
      <c r="C414" s="138" t="str">
        <f>IF(PG!C414="","",PG!C414)</f>
        <v/>
      </c>
      <c r="D414" s="139">
        <f>PG!M414</f>
        <v>0</v>
      </c>
      <c r="E414" s="185"/>
      <c r="F414" s="141">
        <f>IFERROR(E414*K414,E414*PG!G414)</f>
        <v>0</v>
      </c>
      <c r="G414" s="141">
        <f>IFERROR(K414*D414,D414*PG!G414)</f>
        <v>0</v>
      </c>
      <c r="H414" s="142">
        <f t="shared" si="12"/>
        <v>0</v>
      </c>
      <c r="I414" s="143">
        <f t="shared" si="13"/>
        <v>1</v>
      </c>
      <c r="K414" s="239">
        <f>PG!N414</f>
        <v>0</v>
      </c>
    </row>
    <row r="415" spans="2:11" ht="30" customHeight="1" thickBot="1" x14ac:dyDescent="0.3">
      <c r="B415" s="137" t="str">
        <f>IF(PG!B415="","",PG!B415)</f>
        <v/>
      </c>
      <c r="C415" s="138" t="str">
        <f>IF(PG!C415="","",PG!C415)</f>
        <v/>
      </c>
      <c r="D415" s="139">
        <f>PG!M415</f>
        <v>0</v>
      </c>
      <c r="E415" s="185"/>
      <c r="F415" s="141">
        <f>IFERROR(E415*K415,E415*PG!G415)</f>
        <v>0</v>
      </c>
      <c r="G415" s="141">
        <f>IFERROR(K415*D415,D415*PG!G415)</f>
        <v>0</v>
      </c>
      <c r="H415" s="142">
        <f t="shared" si="12"/>
        <v>0</v>
      </c>
      <c r="I415" s="143">
        <f t="shared" si="13"/>
        <v>1</v>
      </c>
      <c r="K415" s="239">
        <f>PG!N415</f>
        <v>0</v>
      </c>
    </row>
    <row r="416" spans="2:11" ht="30" customHeight="1" thickBot="1" x14ac:dyDescent="0.3">
      <c r="B416" s="137" t="str">
        <f>IF(PG!B416="","",PG!B416)</f>
        <v/>
      </c>
      <c r="C416" s="138" t="str">
        <f>IF(PG!C416="","",PG!C416)</f>
        <v/>
      </c>
      <c r="D416" s="139">
        <f>PG!M416</f>
        <v>0</v>
      </c>
      <c r="E416" s="185"/>
      <c r="F416" s="141">
        <f>IFERROR(E416*K416,E416*PG!G416)</f>
        <v>0</v>
      </c>
      <c r="G416" s="141">
        <f>IFERROR(K416*D416,D416*PG!G416)</f>
        <v>0</v>
      </c>
      <c r="H416" s="142">
        <f t="shared" si="12"/>
        <v>0</v>
      </c>
      <c r="I416" s="143">
        <f t="shared" si="13"/>
        <v>1</v>
      </c>
      <c r="K416" s="239">
        <f>PG!N416</f>
        <v>0</v>
      </c>
    </row>
    <row r="417" spans="2:11" ht="30" customHeight="1" thickBot="1" x14ac:dyDescent="0.3">
      <c r="B417" s="137" t="str">
        <f>IF(PG!B417="","",PG!B417)</f>
        <v/>
      </c>
      <c r="C417" s="138" t="str">
        <f>IF(PG!C417="","",PG!C417)</f>
        <v/>
      </c>
      <c r="D417" s="139">
        <f>PG!M417</f>
        <v>0</v>
      </c>
      <c r="E417" s="185"/>
      <c r="F417" s="141">
        <f>IFERROR(E417*K417,E417*PG!G417)</f>
        <v>0</v>
      </c>
      <c r="G417" s="141">
        <f>IFERROR(K417*D417,D417*PG!G417)</f>
        <v>0</v>
      </c>
      <c r="H417" s="142">
        <f t="shared" si="12"/>
        <v>0</v>
      </c>
      <c r="I417" s="143">
        <f t="shared" si="13"/>
        <v>1</v>
      </c>
      <c r="K417" s="239">
        <f>PG!N417</f>
        <v>0</v>
      </c>
    </row>
    <row r="418" spans="2:11" ht="30" customHeight="1" thickBot="1" x14ac:dyDescent="0.3">
      <c r="B418" s="137" t="str">
        <f>IF(PG!B418="","",PG!B418)</f>
        <v/>
      </c>
      <c r="C418" s="138" t="str">
        <f>IF(PG!C418="","",PG!C418)</f>
        <v/>
      </c>
      <c r="D418" s="139">
        <f>PG!M418</f>
        <v>0</v>
      </c>
      <c r="E418" s="185"/>
      <c r="F418" s="141">
        <f>IFERROR(E418*K418,E418*PG!G418)</f>
        <v>0</v>
      </c>
      <c r="G418" s="141">
        <f>IFERROR(K418*D418,D418*PG!G418)</f>
        <v>0</v>
      </c>
      <c r="H418" s="142">
        <f t="shared" si="12"/>
        <v>0</v>
      </c>
      <c r="I418" s="143">
        <f t="shared" si="13"/>
        <v>1</v>
      </c>
      <c r="K418" s="239">
        <f>PG!N418</f>
        <v>0</v>
      </c>
    </row>
    <row r="419" spans="2:11" ht="30" customHeight="1" thickBot="1" x14ac:dyDescent="0.3">
      <c r="B419" s="137" t="str">
        <f>IF(PG!B419="","",PG!B419)</f>
        <v/>
      </c>
      <c r="C419" s="138" t="str">
        <f>IF(PG!C419="","",PG!C419)</f>
        <v/>
      </c>
      <c r="D419" s="139">
        <f>PG!M419</f>
        <v>0</v>
      </c>
      <c r="E419" s="185"/>
      <c r="F419" s="141">
        <f>IFERROR(E419*K419,E419*PG!G419)</f>
        <v>0</v>
      </c>
      <c r="G419" s="141">
        <f>IFERROR(K419*D419,D419*PG!G419)</f>
        <v>0</v>
      </c>
      <c r="H419" s="142">
        <f t="shared" si="12"/>
        <v>0</v>
      </c>
      <c r="I419" s="143">
        <f t="shared" si="13"/>
        <v>1</v>
      </c>
      <c r="K419" s="239">
        <f>PG!N419</f>
        <v>0</v>
      </c>
    </row>
    <row r="420" spans="2:11" ht="30" customHeight="1" thickBot="1" x14ac:dyDescent="0.3">
      <c r="B420" s="137" t="str">
        <f>IF(PG!B420="","",PG!B420)</f>
        <v/>
      </c>
      <c r="C420" s="138" t="str">
        <f>IF(PG!C420="","",PG!C420)</f>
        <v/>
      </c>
      <c r="D420" s="139">
        <f>PG!M420</f>
        <v>0</v>
      </c>
      <c r="E420" s="185"/>
      <c r="F420" s="141">
        <f>IFERROR(E420*K420,E420*PG!G420)</f>
        <v>0</v>
      </c>
      <c r="G420" s="141">
        <f>IFERROR(K420*D420,D420*PG!G420)</f>
        <v>0</v>
      </c>
      <c r="H420" s="142">
        <f t="shared" si="12"/>
        <v>0</v>
      </c>
      <c r="I420" s="143">
        <f t="shared" si="13"/>
        <v>1</v>
      </c>
      <c r="K420" s="239">
        <f>PG!N420</f>
        <v>0</v>
      </c>
    </row>
    <row r="421" spans="2:11" ht="30" customHeight="1" thickBot="1" x14ac:dyDescent="0.3">
      <c r="B421" s="137" t="str">
        <f>IF(PG!B421="","",PG!B421)</f>
        <v/>
      </c>
      <c r="C421" s="138" t="str">
        <f>IF(PG!C421="","",PG!C421)</f>
        <v/>
      </c>
      <c r="D421" s="139">
        <f>PG!M421</f>
        <v>0</v>
      </c>
      <c r="E421" s="185"/>
      <c r="F421" s="141">
        <f>IFERROR(E421*K421,E421*PG!G421)</f>
        <v>0</v>
      </c>
      <c r="G421" s="141">
        <f>IFERROR(K421*D421,D421*PG!G421)</f>
        <v>0</v>
      </c>
      <c r="H421" s="142">
        <f t="shared" si="12"/>
        <v>0</v>
      </c>
      <c r="I421" s="143">
        <f t="shared" si="13"/>
        <v>1</v>
      </c>
      <c r="K421" s="239">
        <f>PG!N421</f>
        <v>0</v>
      </c>
    </row>
    <row r="422" spans="2:11" ht="30" customHeight="1" thickBot="1" x14ac:dyDescent="0.3">
      <c r="B422" s="137" t="str">
        <f>IF(PG!B422="","",PG!B422)</f>
        <v/>
      </c>
      <c r="C422" s="138" t="str">
        <f>IF(PG!C422="","",PG!C422)</f>
        <v/>
      </c>
      <c r="D422" s="139">
        <f>PG!M422</f>
        <v>0</v>
      </c>
      <c r="E422" s="185"/>
      <c r="F422" s="141">
        <f>IFERROR(E422*K422,E422*PG!G422)</f>
        <v>0</v>
      </c>
      <c r="G422" s="141">
        <f>IFERROR(K422*D422,D422*PG!G422)</f>
        <v>0</v>
      </c>
      <c r="H422" s="142">
        <f t="shared" si="12"/>
        <v>0</v>
      </c>
      <c r="I422" s="143">
        <f t="shared" si="13"/>
        <v>1</v>
      </c>
      <c r="K422" s="239">
        <f>PG!N422</f>
        <v>0</v>
      </c>
    </row>
    <row r="423" spans="2:11" ht="30" customHeight="1" thickBot="1" x14ac:dyDescent="0.3">
      <c r="B423" s="137" t="str">
        <f>IF(PG!B423="","",PG!B423)</f>
        <v/>
      </c>
      <c r="C423" s="138" t="str">
        <f>IF(PG!C423="","",PG!C423)</f>
        <v/>
      </c>
      <c r="D423" s="139">
        <f>PG!M423</f>
        <v>0</v>
      </c>
      <c r="E423" s="185"/>
      <c r="F423" s="141">
        <f>IFERROR(E423*K423,E423*PG!G423)</f>
        <v>0</v>
      </c>
      <c r="G423" s="141">
        <f>IFERROR(K423*D423,D423*PG!G423)</f>
        <v>0</v>
      </c>
      <c r="H423" s="142">
        <f t="shared" si="12"/>
        <v>0</v>
      </c>
      <c r="I423" s="143">
        <f t="shared" si="13"/>
        <v>1</v>
      </c>
      <c r="K423" s="239">
        <f>PG!N423</f>
        <v>0</v>
      </c>
    </row>
    <row r="424" spans="2:11" ht="30" customHeight="1" thickBot="1" x14ac:dyDescent="0.3">
      <c r="B424" s="137" t="str">
        <f>IF(PG!B424="","",PG!B424)</f>
        <v/>
      </c>
      <c r="C424" s="138" t="str">
        <f>IF(PG!C424="","",PG!C424)</f>
        <v/>
      </c>
      <c r="D424" s="139">
        <f>PG!M424</f>
        <v>0</v>
      </c>
      <c r="E424" s="185"/>
      <c r="F424" s="141">
        <f>IFERROR(E424*K424,E424*PG!G424)</f>
        <v>0</v>
      </c>
      <c r="G424" s="141">
        <f>IFERROR(K424*D424,D424*PG!G424)</f>
        <v>0</v>
      </c>
      <c r="H424" s="142">
        <f t="shared" si="12"/>
        <v>0</v>
      </c>
      <c r="I424" s="143">
        <f t="shared" si="13"/>
        <v>1</v>
      </c>
      <c r="K424" s="239">
        <f>PG!N424</f>
        <v>0</v>
      </c>
    </row>
    <row r="425" spans="2:11" ht="30" customHeight="1" thickBot="1" x14ac:dyDescent="0.3">
      <c r="B425" s="137" t="str">
        <f>IF(PG!B425="","",PG!B425)</f>
        <v/>
      </c>
      <c r="C425" s="138" t="str">
        <f>IF(PG!C425="","",PG!C425)</f>
        <v/>
      </c>
      <c r="D425" s="139">
        <f>PG!M425</f>
        <v>0</v>
      </c>
      <c r="E425" s="185"/>
      <c r="F425" s="141">
        <f>IFERROR(E425*K425,E425*PG!G425)</f>
        <v>0</v>
      </c>
      <c r="G425" s="141">
        <f>IFERROR(K425*D425,D425*PG!G425)</f>
        <v>0</v>
      </c>
      <c r="H425" s="142">
        <f t="shared" si="12"/>
        <v>0</v>
      </c>
      <c r="I425" s="143">
        <f t="shared" si="13"/>
        <v>1</v>
      </c>
      <c r="K425" s="239">
        <f>PG!N425</f>
        <v>0</v>
      </c>
    </row>
    <row r="426" spans="2:11" ht="30" customHeight="1" thickBot="1" x14ac:dyDescent="0.3">
      <c r="B426" s="137" t="str">
        <f>IF(PG!B426="","",PG!B426)</f>
        <v/>
      </c>
      <c r="C426" s="138" t="str">
        <f>IF(PG!C426="","",PG!C426)</f>
        <v/>
      </c>
      <c r="D426" s="139">
        <f>PG!M426</f>
        <v>0</v>
      </c>
      <c r="E426" s="185"/>
      <c r="F426" s="141">
        <f>IFERROR(E426*K426,E426*PG!G426)</f>
        <v>0</v>
      </c>
      <c r="G426" s="141">
        <f>IFERROR(K426*D426,D426*PG!G426)</f>
        <v>0</v>
      </c>
      <c r="H426" s="142">
        <f t="shared" si="12"/>
        <v>0</v>
      </c>
      <c r="I426" s="143">
        <f t="shared" si="13"/>
        <v>1</v>
      </c>
      <c r="K426" s="239">
        <f>PG!N426</f>
        <v>0</v>
      </c>
    </row>
    <row r="427" spans="2:11" ht="30" customHeight="1" thickBot="1" x14ac:dyDescent="0.3">
      <c r="B427" s="137" t="str">
        <f>IF(PG!B427="","",PG!B427)</f>
        <v/>
      </c>
      <c r="C427" s="138" t="str">
        <f>IF(PG!C427="","",PG!C427)</f>
        <v/>
      </c>
      <c r="D427" s="139">
        <f>PG!M427</f>
        <v>0</v>
      </c>
      <c r="E427" s="185"/>
      <c r="F427" s="141">
        <f>IFERROR(E427*K427,E427*PG!G427)</f>
        <v>0</v>
      </c>
      <c r="G427" s="141">
        <f>IFERROR(K427*D427,D427*PG!G427)</f>
        <v>0</v>
      </c>
      <c r="H427" s="142">
        <f t="shared" si="12"/>
        <v>0</v>
      </c>
      <c r="I427" s="143">
        <f t="shared" si="13"/>
        <v>1</v>
      </c>
      <c r="K427" s="239">
        <f>PG!N427</f>
        <v>0</v>
      </c>
    </row>
    <row r="428" spans="2:11" ht="30" customHeight="1" thickBot="1" x14ac:dyDescent="0.3">
      <c r="B428" s="137" t="str">
        <f>IF(PG!B428="","",PG!B428)</f>
        <v/>
      </c>
      <c r="C428" s="138" t="str">
        <f>IF(PG!C428="","",PG!C428)</f>
        <v/>
      </c>
      <c r="D428" s="139">
        <f>PG!M428</f>
        <v>0</v>
      </c>
      <c r="E428" s="185"/>
      <c r="F428" s="141">
        <f>IFERROR(E428*K428,E428*PG!G428)</f>
        <v>0</v>
      </c>
      <c r="G428" s="141">
        <f>IFERROR(K428*D428,D428*PG!G428)</f>
        <v>0</v>
      </c>
      <c r="H428" s="142">
        <f t="shared" si="12"/>
        <v>0</v>
      </c>
      <c r="I428" s="143">
        <f t="shared" si="13"/>
        <v>1</v>
      </c>
      <c r="K428" s="239">
        <f>PG!N428</f>
        <v>0</v>
      </c>
    </row>
    <row r="429" spans="2:11" ht="30" customHeight="1" thickBot="1" x14ac:dyDescent="0.3">
      <c r="B429" s="137" t="str">
        <f>IF(PG!B429="","",PG!B429)</f>
        <v/>
      </c>
      <c r="C429" s="138" t="str">
        <f>IF(PG!C429="","",PG!C429)</f>
        <v/>
      </c>
      <c r="D429" s="139">
        <f>PG!M429</f>
        <v>0</v>
      </c>
      <c r="E429" s="185"/>
      <c r="F429" s="141">
        <f>IFERROR(E429*K429,E429*PG!G429)</f>
        <v>0</v>
      </c>
      <c r="G429" s="141">
        <f>IFERROR(K429*D429,D429*PG!G429)</f>
        <v>0</v>
      </c>
      <c r="H429" s="142">
        <f t="shared" si="12"/>
        <v>0</v>
      </c>
      <c r="I429" s="143">
        <f t="shared" si="13"/>
        <v>1</v>
      </c>
      <c r="K429" s="239">
        <f>PG!N429</f>
        <v>0</v>
      </c>
    </row>
    <row r="430" spans="2:11" ht="30" customHeight="1" thickBot="1" x14ac:dyDescent="0.3">
      <c r="B430" s="137" t="str">
        <f>IF(PG!B430="","",PG!B430)</f>
        <v/>
      </c>
      <c r="C430" s="138" t="str">
        <f>IF(PG!C430="","",PG!C430)</f>
        <v/>
      </c>
      <c r="D430" s="139">
        <f>PG!M430</f>
        <v>0</v>
      </c>
      <c r="E430" s="185"/>
      <c r="F430" s="141">
        <f>IFERROR(E430*K430,E430*PG!G430)</f>
        <v>0</v>
      </c>
      <c r="G430" s="141">
        <f>IFERROR(K430*D430,D430*PG!G430)</f>
        <v>0</v>
      </c>
      <c r="H430" s="142">
        <f t="shared" si="12"/>
        <v>0</v>
      </c>
      <c r="I430" s="143">
        <f t="shared" si="13"/>
        <v>1</v>
      </c>
      <c r="K430" s="239">
        <f>PG!N430</f>
        <v>0</v>
      </c>
    </row>
    <row r="431" spans="2:11" ht="30" customHeight="1" thickBot="1" x14ac:dyDescent="0.3">
      <c r="B431" s="137" t="str">
        <f>IF(PG!B431="","",PG!B431)</f>
        <v/>
      </c>
      <c r="C431" s="138" t="str">
        <f>IF(PG!C431="","",PG!C431)</f>
        <v/>
      </c>
      <c r="D431" s="139">
        <f>PG!M431</f>
        <v>0</v>
      </c>
      <c r="E431" s="185"/>
      <c r="F431" s="141">
        <f>IFERROR(E431*K431,E431*PG!G431)</f>
        <v>0</v>
      </c>
      <c r="G431" s="141">
        <f>IFERROR(K431*D431,D431*PG!G431)</f>
        <v>0</v>
      </c>
      <c r="H431" s="142">
        <f t="shared" si="12"/>
        <v>0</v>
      </c>
      <c r="I431" s="143">
        <f t="shared" si="13"/>
        <v>1</v>
      </c>
      <c r="K431" s="239">
        <f>PG!N431</f>
        <v>0</v>
      </c>
    </row>
    <row r="432" spans="2:11" ht="30" customHeight="1" thickBot="1" x14ac:dyDescent="0.3">
      <c r="B432" s="137" t="str">
        <f>IF(PG!B432="","",PG!B432)</f>
        <v/>
      </c>
      <c r="C432" s="138" t="str">
        <f>IF(PG!C432="","",PG!C432)</f>
        <v/>
      </c>
      <c r="D432" s="139">
        <f>PG!M432</f>
        <v>0</v>
      </c>
      <c r="E432" s="185"/>
      <c r="F432" s="141">
        <f>IFERROR(E432*K432,E432*PG!G432)</f>
        <v>0</v>
      </c>
      <c r="G432" s="141">
        <f>IFERROR(K432*D432,D432*PG!G432)</f>
        <v>0</v>
      </c>
      <c r="H432" s="142">
        <f t="shared" si="12"/>
        <v>0</v>
      </c>
      <c r="I432" s="143">
        <f t="shared" si="13"/>
        <v>1</v>
      </c>
      <c r="K432" s="239">
        <f>PG!N432</f>
        <v>0</v>
      </c>
    </row>
    <row r="433" spans="2:11" ht="30" customHeight="1" thickBot="1" x14ac:dyDescent="0.3">
      <c r="B433" s="137" t="str">
        <f>IF(PG!B433="","",PG!B433)</f>
        <v/>
      </c>
      <c r="C433" s="138" t="str">
        <f>IF(PG!C433="","",PG!C433)</f>
        <v/>
      </c>
      <c r="D433" s="139">
        <f>PG!M433</f>
        <v>0</v>
      </c>
      <c r="E433" s="185"/>
      <c r="F433" s="141">
        <f>IFERROR(E433*K433,E433*PG!G433)</f>
        <v>0</v>
      </c>
      <c r="G433" s="141">
        <f>IFERROR(K433*D433,D433*PG!G433)</f>
        <v>0</v>
      </c>
      <c r="H433" s="142">
        <f t="shared" si="12"/>
        <v>0</v>
      </c>
      <c r="I433" s="143">
        <f t="shared" si="13"/>
        <v>1</v>
      </c>
      <c r="K433" s="239">
        <f>PG!N433</f>
        <v>0</v>
      </c>
    </row>
    <row r="434" spans="2:11" ht="30" customHeight="1" thickBot="1" x14ac:dyDescent="0.3">
      <c r="B434" s="137" t="str">
        <f>IF(PG!B434="","",PG!B434)</f>
        <v/>
      </c>
      <c r="C434" s="138" t="str">
        <f>IF(PG!C434="","",PG!C434)</f>
        <v/>
      </c>
      <c r="D434" s="139">
        <f>PG!M434</f>
        <v>0</v>
      </c>
      <c r="E434" s="185"/>
      <c r="F434" s="141">
        <f>IFERROR(E434*K434,E434*PG!G434)</f>
        <v>0</v>
      </c>
      <c r="G434" s="141">
        <f>IFERROR(K434*D434,D434*PG!G434)</f>
        <v>0</v>
      </c>
      <c r="H434" s="142">
        <f t="shared" si="12"/>
        <v>0</v>
      </c>
      <c r="I434" s="143">
        <f t="shared" si="13"/>
        <v>1</v>
      </c>
      <c r="K434" s="239">
        <f>PG!N434</f>
        <v>0</v>
      </c>
    </row>
    <row r="435" spans="2:11" ht="30" customHeight="1" thickBot="1" x14ac:dyDescent="0.3">
      <c r="B435" s="137" t="str">
        <f>IF(PG!B435="","",PG!B435)</f>
        <v/>
      </c>
      <c r="C435" s="138" t="str">
        <f>IF(PG!C435="","",PG!C435)</f>
        <v/>
      </c>
      <c r="D435" s="139">
        <f>PG!M435</f>
        <v>0</v>
      </c>
      <c r="E435" s="185"/>
      <c r="F435" s="141">
        <f>IFERROR(E435*K435,E435*PG!G435)</f>
        <v>0</v>
      </c>
      <c r="G435" s="141">
        <f>IFERROR(K435*D435,D435*PG!G435)</f>
        <v>0</v>
      </c>
      <c r="H435" s="142">
        <f t="shared" si="12"/>
        <v>0</v>
      </c>
      <c r="I435" s="143">
        <f t="shared" si="13"/>
        <v>1</v>
      </c>
      <c r="K435" s="239">
        <f>PG!N435</f>
        <v>0</v>
      </c>
    </row>
    <row r="436" spans="2:11" ht="30" customHeight="1" thickBot="1" x14ac:dyDescent="0.3">
      <c r="B436" s="137" t="str">
        <f>IF(PG!B436="","",PG!B436)</f>
        <v/>
      </c>
      <c r="C436" s="138" t="str">
        <f>IF(PG!C436="","",PG!C436)</f>
        <v/>
      </c>
      <c r="D436" s="139">
        <f>PG!M436</f>
        <v>0</v>
      </c>
      <c r="E436" s="185"/>
      <c r="F436" s="141">
        <f>IFERROR(E436*K436,E436*PG!G436)</f>
        <v>0</v>
      </c>
      <c r="G436" s="141">
        <f>IFERROR(K436*D436,D436*PG!G436)</f>
        <v>0</v>
      </c>
      <c r="H436" s="142">
        <f t="shared" si="12"/>
        <v>0</v>
      </c>
      <c r="I436" s="143">
        <f t="shared" si="13"/>
        <v>1</v>
      </c>
      <c r="K436" s="239">
        <f>PG!N436</f>
        <v>0</v>
      </c>
    </row>
    <row r="437" spans="2:11" ht="30" customHeight="1" thickBot="1" x14ac:dyDescent="0.3">
      <c r="B437" s="137" t="str">
        <f>IF(PG!B437="","",PG!B437)</f>
        <v/>
      </c>
      <c r="C437" s="138" t="str">
        <f>IF(PG!C437="","",PG!C437)</f>
        <v/>
      </c>
      <c r="D437" s="139">
        <f>PG!M437</f>
        <v>0</v>
      </c>
      <c r="E437" s="185"/>
      <c r="F437" s="141">
        <f>IFERROR(E437*K437,E437*PG!G437)</f>
        <v>0</v>
      </c>
      <c r="G437" s="141">
        <f>IFERROR(K437*D437,D437*PG!G437)</f>
        <v>0</v>
      </c>
      <c r="H437" s="142">
        <f t="shared" si="12"/>
        <v>0</v>
      </c>
      <c r="I437" s="143">
        <f t="shared" si="13"/>
        <v>1</v>
      </c>
      <c r="K437" s="239">
        <f>PG!N437</f>
        <v>0</v>
      </c>
    </row>
    <row r="438" spans="2:11" ht="30" customHeight="1" thickBot="1" x14ac:dyDescent="0.3">
      <c r="B438" s="137" t="str">
        <f>IF(PG!B438="","",PG!B438)</f>
        <v/>
      </c>
      <c r="C438" s="138" t="str">
        <f>IF(PG!C438="","",PG!C438)</f>
        <v/>
      </c>
      <c r="D438" s="139">
        <f>PG!M438</f>
        <v>0</v>
      </c>
      <c r="E438" s="185"/>
      <c r="F438" s="141">
        <f>IFERROR(E438*K438,E438*PG!G438)</f>
        <v>0</v>
      </c>
      <c r="G438" s="141">
        <f>IFERROR(K438*D438,D438*PG!G438)</f>
        <v>0</v>
      </c>
      <c r="H438" s="142">
        <f t="shared" si="12"/>
        <v>0</v>
      </c>
      <c r="I438" s="143">
        <f t="shared" si="13"/>
        <v>1</v>
      </c>
      <c r="K438" s="239">
        <f>PG!N438</f>
        <v>0</v>
      </c>
    </row>
    <row r="439" spans="2:11" ht="30" customHeight="1" thickBot="1" x14ac:dyDescent="0.3">
      <c r="B439" s="137" t="str">
        <f>IF(PG!B439="","",PG!B439)</f>
        <v/>
      </c>
      <c r="C439" s="138" t="str">
        <f>IF(PG!C439="","",PG!C439)</f>
        <v/>
      </c>
      <c r="D439" s="139">
        <f>PG!M439</f>
        <v>0</v>
      </c>
      <c r="E439" s="185"/>
      <c r="F439" s="141">
        <f>IFERROR(E439*K439,E439*PG!G439)</f>
        <v>0</v>
      </c>
      <c r="G439" s="141">
        <f>IFERROR(K439*D439,D439*PG!G439)</f>
        <v>0</v>
      </c>
      <c r="H439" s="142">
        <f t="shared" si="12"/>
        <v>0</v>
      </c>
      <c r="I439" s="143">
        <f t="shared" si="13"/>
        <v>1</v>
      </c>
      <c r="K439" s="239">
        <f>PG!N439</f>
        <v>0</v>
      </c>
    </row>
    <row r="440" spans="2:11" ht="30" customHeight="1" thickBot="1" x14ac:dyDescent="0.3">
      <c r="B440" s="137" t="str">
        <f>IF(PG!B440="","",PG!B440)</f>
        <v/>
      </c>
      <c r="C440" s="138" t="str">
        <f>IF(PG!C440="","",PG!C440)</f>
        <v/>
      </c>
      <c r="D440" s="139">
        <f>PG!M440</f>
        <v>0</v>
      </c>
      <c r="E440" s="185"/>
      <c r="F440" s="141">
        <f>IFERROR(E440*K440,E440*PG!G440)</f>
        <v>0</v>
      </c>
      <c r="G440" s="141">
        <f>IFERROR(K440*D440,D440*PG!G440)</f>
        <v>0</v>
      </c>
      <c r="H440" s="142">
        <f t="shared" si="12"/>
        <v>0</v>
      </c>
      <c r="I440" s="143">
        <f t="shared" si="13"/>
        <v>1</v>
      </c>
      <c r="K440" s="239">
        <f>PG!N440</f>
        <v>0</v>
      </c>
    </row>
    <row r="441" spans="2:11" ht="30" customHeight="1" thickBot="1" x14ac:dyDescent="0.3">
      <c r="B441" s="137" t="str">
        <f>IF(PG!B441="","",PG!B441)</f>
        <v/>
      </c>
      <c r="C441" s="138" t="str">
        <f>IF(PG!C441="","",PG!C441)</f>
        <v/>
      </c>
      <c r="D441" s="139">
        <f>PG!M441</f>
        <v>0</v>
      </c>
      <c r="E441" s="185"/>
      <c r="F441" s="141">
        <f>IFERROR(E441*K441,E441*PG!G441)</f>
        <v>0</v>
      </c>
      <c r="G441" s="141">
        <f>IFERROR(K441*D441,D441*PG!G441)</f>
        <v>0</v>
      </c>
      <c r="H441" s="142">
        <f t="shared" si="12"/>
        <v>0</v>
      </c>
      <c r="I441" s="143">
        <f t="shared" si="13"/>
        <v>1</v>
      </c>
      <c r="K441" s="239">
        <f>PG!N441</f>
        <v>0</v>
      </c>
    </row>
    <row r="442" spans="2:11" ht="30" customHeight="1" thickBot="1" x14ac:dyDescent="0.3">
      <c r="B442" s="137" t="str">
        <f>IF(PG!B442="","",PG!B442)</f>
        <v/>
      </c>
      <c r="C442" s="138" t="str">
        <f>IF(PG!C442="","",PG!C442)</f>
        <v/>
      </c>
      <c r="D442" s="139">
        <f>PG!M442</f>
        <v>0</v>
      </c>
      <c r="E442" s="185"/>
      <c r="F442" s="141">
        <f>IFERROR(E442*K442,E442*PG!G442)</f>
        <v>0</v>
      </c>
      <c r="G442" s="141">
        <f>IFERROR(K442*D442,D442*PG!G442)</f>
        <v>0</v>
      </c>
      <c r="H442" s="142">
        <f t="shared" si="12"/>
        <v>0</v>
      </c>
      <c r="I442" s="143">
        <f t="shared" si="13"/>
        <v>1</v>
      </c>
      <c r="K442" s="239">
        <f>PG!N442</f>
        <v>0</v>
      </c>
    </row>
    <row r="443" spans="2:11" ht="30" customHeight="1" thickBot="1" x14ac:dyDescent="0.3">
      <c r="B443" s="137" t="str">
        <f>IF(PG!B443="","",PG!B443)</f>
        <v/>
      </c>
      <c r="C443" s="138" t="str">
        <f>IF(PG!C443="","",PG!C443)</f>
        <v/>
      </c>
      <c r="D443" s="139">
        <f>PG!M443</f>
        <v>0</v>
      </c>
      <c r="E443" s="185"/>
      <c r="F443" s="141">
        <f>IFERROR(E443*K443,E443*PG!G443)</f>
        <v>0</v>
      </c>
      <c r="G443" s="141">
        <f>IFERROR(K443*D443,D443*PG!G443)</f>
        <v>0</v>
      </c>
      <c r="H443" s="142">
        <f t="shared" si="12"/>
        <v>0</v>
      </c>
      <c r="I443" s="143">
        <f t="shared" si="13"/>
        <v>1</v>
      </c>
      <c r="K443" s="239">
        <f>PG!N443</f>
        <v>0</v>
      </c>
    </row>
    <row r="444" spans="2:11" ht="30" customHeight="1" thickBot="1" x14ac:dyDescent="0.3">
      <c r="B444" s="137" t="str">
        <f>IF(PG!B444="","",PG!B444)</f>
        <v/>
      </c>
      <c r="C444" s="138" t="str">
        <f>IF(PG!C444="","",PG!C444)</f>
        <v/>
      </c>
      <c r="D444" s="139">
        <f>PG!M444</f>
        <v>0</v>
      </c>
      <c r="E444" s="185"/>
      <c r="F444" s="141">
        <f>IFERROR(E444*K444,E444*PG!G444)</f>
        <v>0</v>
      </c>
      <c r="G444" s="141">
        <f>IFERROR(K444*D444,D444*PG!G444)</f>
        <v>0</v>
      </c>
      <c r="H444" s="142">
        <f t="shared" si="12"/>
        <v>0</v>
      </c>
      <c r="I444" s="143">
        <f t="shared" si="13"/>
        <v>1</v>
      </c>
      <c r="K444" s="239">
        <f>PG!N444</f>
        <v>0</v>
      </c>
    </row>
    <row r="445" spans="2:11" ht="30" customHeight="1" thickBot="1" x14ac:dyDescent="0.3">
      <c r="B445" s="137" t="str">
        <f>IF(PG!B445="","",PG!B445)</f>
        <v/>
      </c>
      <c r="C445" s="138" t="str">
        <f>IF(PG!C445="","",PG!C445)</f>
        <v/>
      </c>
      <c r="D445" s="139">
        <f>PG!M445</f>
        <v>0</v>
      </c>
      <c r="E445" s="185"/>
      <c r="F445" s="141">
        <f>IFERROR(E445*K445,E445*PG!G445)</f>
        <v>0</v>
      </c>
      <c r="G445" s="141">
        <f>IFERROR(K445*D445,D445*PG!G445)</f>
        <v>0</v>
      </c>
      <c r="H445" s="142">
        <f t="shared" si="12"/>
        <v>0</v>
      </c>
      <c r="I445" s="143">
        <f t="shared" si="13"/>
        <v>1</v>
      </c>
      <c r="K445" s="239">
        <f>PG!N445</f>
        <v>0</v>
      </c>
    </row>
    <row r="446" spans="2:11" ht="30" customHeight="1" thickBot="1" x14ac:dyDescent="0.3">
      <c r="B446" s="137" t="str">
        <f>IF(PG!B446="","",PG!B446)</f>
        <v/>
      </c>
      <c r="C446" s="138" t="str">
        <f>IF(PG!C446="","",PG!C446)</f>
        <v/>
      </c>
      <c r="D446" s="139">
        <f>PG!M446</f>
        <v>0</v>
      </c>
      <c r="E446" s="185"/>
      <c r="F446" s="141">
        <f>IFERROR(E446*K446,E446*PG!G446)</f>
        <v>0</v>
      </c>
      <c r="G446" s="141">
        <f>IFERROR(K446*D446,D446*PG!G446)</f>
        <v>0</v>
      </c>
      <c r="H446" s="142">
        <f t="shared" si="12"/>
        <v>0</v>
      </c>
      <c r="I446" s="143">
        <f t="shared" si="13"/>
        <v>1</v>
      </c>
      <c r="K446" s="239">
        <f>PG!N446</f>
        <v>0</v>
      </c>
    </row>
    <row r="447" spans="2:11" ht="30" customHeight="1" thickBot="1" x14ac:dyDescent="0.3">
      <c r="B447" s="137" t="str">
        <f>IF(PG!B447="","",PG!B447)</f>
        <v/>
      </c>
      <c r="C447" s="138" t="str">
        <f>IF(PG!C447="","",PG!C447)</f>
        <v/>
      </c>
      <c r="D447" s="139">
        <f>PG!M447</f>
        <v>0</v>
      </c>
      <c r="E447" s="185"/>
      <c r="F447" s="141">
        <f>IFERROR(E447*K447,E447*PG!G447)</f>
        <v>0</v>
      </c>
      <c r="G447" s="141">
        <f>IFERROR(K447*D447,D447*PG!G447)</f>
        <v>0</v>
      </c>
      <c r="H447" s="142">
        <f t="shared" si="12"/>
        <v>0</v>
      </c>
      <c r="I447" s="143">
        <f t="shared" si="13"/>
        <v>1</v>
      </c>
      <c r="K447" s="239">
        <f>PG!N447</f>
        <v>0</v>
      </c>
    </row>
    <row r="448" spans="2:11" ht="30" customHeight="1" thickBot="1" x14ac:dyDescent="0.3">
      <c r="B448" s="137" t="str">
        <f>IF(PG!B448="","",PG!B448)</f>
        <v/>
      </c>
      <c r="C448" s="138" t="str">
        <f>IF(PG!C448="","",PG!C448)</f>
        <v/>
      </c>
      <c r="D448" s="139">
        <f>PG!M448</f>
        <v>0</v>
      </c>
      <c r="E448" s="185"/>
      <c r="F448" s="141">
        <f>IFERROR(E448*K448,E448*PG!G448)</f>
        <v>0</v>
      </c>
      <c r="G448" s="141">
        <f>IFERROR(K448*D448,D448*PG!G448)</f>
        <v>0</v>
      </c>
      <c r="H448" s="142">
        <f t="shared" si="12"/>
        <v>0</v>
      </c>
      <c r="I448" s="143">
        <f t="shared" si="13"/>
        <v>1</v>
      </c>
      <c r="K448" s="239">
        <f>PG!N448</f>
        <v>0</v>
      </c>
    </row>
    <row r="449" spans="2:11" ht="30" customHeight="1" thickBot="1" x14ac:dyDescent="0.3">
      <c r="B449" s="137" t="str">
        <f>IF(PG!B449="","",PG!B449)</f>
        <v/>
      </c>
      <c r="C449" s="138" t="str">
        <f>IF(PG!C449="","",PG!C449)</f>
        <v/>
      </c>
      <c r="D449" s="139">
        <f>PG!M449</f>
        <v>0</v>
      </c>
      <c r="E449" s="185"/>
      <c r="F449" s="141">
        <f>IFERROR(E449*K449,E449*PG!G449)</f>
        <v>0</v>
      </c>
      <c r="G449" s="141">
        <f>IFERROR(K449*D449,D449*PG!G449)</f>
        <v>0</v>
      </c>
      <c r="H449" s="142">
        <f t="shared" si="12"/>
        <v>0</v>
      </c>
      <c r="I449" s="143">
        <f t="shared" si="13"/>
        <v>1</v>
      </c>
      <c r="K449" s="239">
        <f>PG!N449</f>
        <v>0</v>
      </c>
    </row>
    <row r="450" spans="2:11" ht="30" customHeight="1" thickBot="1" x14ac:dyDescent="0.3">
      <c r="B450" s="137" t="str">
        <f>IF(PG!B450="","",PG!B450)</f>
        <v/>
      </c>
      <c r="C450" s="138" t="str">
        <f>IF(PG!C450="","",PG!C450)</f>
        <v/>
      </c>
      <c r="D450" s="139">
        <f>PG!M450</f>
        <v>0</v>
      </c>
      <c r="E450" s="185"/>
      <c r="F450" s="141">
        <f>IFERROR(E450*K450,E450*PG!G450)</f>
        <v>0</v>
      </c>
      <c r="G450" s="141">
        <f>IFERROR(K450*D450,D450*PG!G450)</f>
        <v>0</v>
      </c>
      <c r="H450" s="142">
        <f t="shared" si="12"/>
        <v>0</v>
      </c>
      <c r="I450" s="143">
        <f t="shared" si="13"/>
        <v>1</v>
      </c>
      <c r="K450" s="239">
        <f>PG!N450</f>
        <v>0</v>
      </c>
    </row>
    <row r="451" spans="2:11" ht="30" customHeight="1" thickBot="1" x14ac:dyDescent="0.3">
      <c r="B451" s="137" t="str">
        <f>IF(PG!B451="","",PG!B451)</f>
        <v/>
      </c>
      <c r="C451" s="138" t="str">
        <f>IF(PG!C451="","",PG!C451)</f>
        <v/>
      </c>
      <c r="D451" s="139">
        <f>PG!M451</f>
        <v>0</v>
      </c>
      <c r="E451" s="185"/>
      <c r="F451" s="141">
        <f>IFERROR(E451*K451,E451*PG!G451)</f>
        <v>0</v>
      </c>
      <c r="G451" s="141">
        <f>IFERROR(K451*D451,D451*PG!G451)</f>
        <v>0</v>
      </c>
      <c r="H451" s="142">
        <f t="shared" si="12"/>
        <v>0</v>
      </c>
      <c r="I451" s="143">
        <f t="shared" si="13"/>
        <v>1</v>
      </c>
      <c r="K451" s="239">
        <f>PG!N451</f>
        <v>0</v>
      </c>
    </row>
    <row r="452" spans="2:11" ht="30" customHeight="1" thickBot="1" x14ac:dyDescent="0.3">
      <c r="B452" s="137" t="str">
        <f>IF(PG!B452="","",PG!B452)</f>
        <v/>
      </c>
      <c r="C452" s="138" t="str">
        <f>IF(PG!C452="","",PG!C452)</f>
        <v/>
      </c>
      <c r="D452" s="139">
        <f>PG!M452</f>
        <v>0</v>
      </c>
      <c r="E452" s="185"/>
      <c r="F452" s="141">
        <f>IFERROR(E452*K452,E452*PG!G452)</f>
        <v>0</v>
      </c>
      <c r="G452" s="141">
        <f>IFERROR(K452*D452,D452*PG!G452)</f>
        <v>0</v>
      </c>
      <c r="H452" s="142">
        <f t="shared" si="12"/>
        <v>0</v>
      </c>
      <c r="I452" s="143">
        <f t="shared" si="13"/>
        <v>1</v>
      </c>
      <c r="K452" s="239">
        <f>PG!N452</f>
        <v>0</v>
      </c>
    </row>
    <row r="453" spans="2:11" ht="30" customHeight="1" thickBot="1" x14ac:dyDescent="0.3">
      <c r="B453" s="137" t="str">
        <f>IF(PG!B453="","",PG!B453)</f>
        <v/>
      </c>
      <c r="C453" s="138" t="str">
        <f>IF(PG!C453="","",PG!C453)</f>
        <v/>
      </c>
      <c r="D453" s="139">
        <f>PG!M453</f>
        <v>0</v>
      </c>
      <c r="E453" s="185"/>
      <c r="F453" s="141">
        <f>IFERROR(E453*K453,E453*PG!G453)</f>
        <v>0</v>
      </c>
      <c r="G453" s="141">
        <f>IFERROR(K453*D453,D453*PG!G453)</f>
        <v>0</v>
      </c>
      <c r="H453" s="142">
        <f t="shared" si="12"/>
        <v>0</v>
      </c>
      <c r="I453" s="143">
        <f t="shared" si="13"/>
        <v>1</v>
      </c>
      <c r="K453" s="239">
        <f>PG!N453</f>
        <v>0</v>
      </c>
    </row>
    <row r="454" spans="2:11" ht="30" customHeight="1" thickBot="1" x14ac:dyDescent="0.3">
      <c r="B454" s="137" t="str">
        <f>IF(PG!B454="","",PG!B454)</f>
        <v/>
      </c>
      <c r="C454" s="138" t="str">
        <f>IF(PG!C454="","",PG!C454)</f>
        <v/>
      </c>
      <c r="D454" s="139">
        <f>PG!M454</f>
        <v>0</v>
      </c>
      <c r="E454" s="185"/>
      <c r="F454" s="141">
        <f>IFERROR(E454*K454,E454*PG!G454)</f>
        <v>0</v>
      </c>
      <c r="G454" s="141">
        <f>IFERROR(K454*D454,D454*PG!G454)</f>
        <v>0</v>
      </c>
      <c r="H454" s="142">
        <f t="shared" si="12"/>
        <v>0</v>
      </c>
      <c r="I454" s="143">
        <f t="shared" si="13"/>
        <v>1</v>
      </c>
      <c r="K454" s="239">
        <f>PG!N454</f>
        <v>0</v>
      </c>
    </row>
    <row r="455" spans="2:11" ht="30" customHeight="1" thickBot="1" x14ac:dyDescent="0.3">
      <c r="B455" s="137" t="str">
        <f>IF(PG!B455="","",PG!B455)</f>
        <v/>
      </c>
      <c r="C455" s="138" t="str">
        <f>IF(PG!C455="","",PG!C455)</f>
        <v/>
      </c>
      <c r="D455" s="139">
        <f>PG!M455</f>
        <v>0</v>
      </c>
      <c r="E455" s="185"/>
      <c r="F455" s="141">
        <f>IFERROR(E455*K455,E455*PG!G455)</f>
        <v>0</v>
      </c>
      <c r="G455" s="141">
        <f>IFERROR(K455*D455,D455*PG!G455)</f>
        <v>0</v>
      </c>
      <c r="H455" s="142">
        <f t="shared" si="12"/>
        <v>0</v>
      </c>
      <c r="I455" s="143">
        <f t="shared" si="13"/>
        <v>1</v>
      </c>
      <c r="K455" s="239">
        <f>PG!N455</f>
        <v>0</v>
      </c>
    </row>
    <row r="456" spans="2:11" ht="30" customHeight="1" thickBot="1" x14ac:dyDescent="0.3">
      <c r="B456" s="137" t="str">
        <f>IF(PG!B456="","",PG!B456)</f>
        <v/>
      </c>
      <c r="C456" s="138" t="str">
        <f>IF(PG!C456="","",PG!C456)</f>
        <v/>
      </c>
      <c r="D456" s="139">
        <f>PG!M456</f>
        <v>0</v>
      </c>
      <c r="E456" s="185"/>
      <c r="F456" s="141">
        <f>IFERROR(E456*K456,E456*PG!G456)</f>
        <v>0</v>
      </c>
      <c r="G456" s="141">
        <f>IFERROR(K456*D456,D456*PG!G456)</f>
        <v>0</v>
      </c>
      <c r="H456" s="142">
        <f t="shared" si="12"/>
        <v>0</v>
      </c>
      <c r="I456" s="143">
        <f t="shared" si="13"/>
        <v>1</v>
      </c>
      <c r="K456" s="239">
        <f>PG!N456</f>
        <v>0</v>
      </c>
    </row>
    <row r="457" spans="2:11" ht="30" customHeight="1" thickBot="1" x14ac:dyDescent="0.3">
      <c r="B457" s="137" t="str">
        <f>IF(PG!B457="","",PG!B457)</f>
        <v/>
      </c>
      <c r="C457" s="138" t="str">
        <f>IF(PG!C457="","",PG!C457)</f>
        <v/>
      </c>
      <c r="D457" s="139">
        <f>PG!M457</f>
        <v>0</v>
      </c>
      <c r="E457" s="185"/>
      <c r="F457" s="141">
        <f>IFERROR(E457*K457,E457*PG!G457)</f>
        <v>0</v>
      </c>
      <c r="G457" s="141">
        <f>IFERROR(K457*D457,D457*PG!G457)</f>
        <v>0</v>
      </c>
      <c r="H457" s="142">
        <f t="shared" ref="H457:H520" si="14">IFERROR(IF(F457-G457&lt;0,(F457-G457)*(-1),F457-G457),"")</f>
        <v>0</v>
      </c>
      <c r="I457" s="143">
        <f t="shared" si="13"/>
        <v>1</v>
      </c>
      <c r="K457" s="239">
        <f>PG!N457</f>
        <v>0</v>
      </c>
    </row>
    <row r="458" spans="2:11" ht="30" customHeight="1" thickBot="1" x14ac:dyDescent="0.3">
      <c r="B458" s="137" t="str">
        <f>IF(PG!B458="","",PG!B458)</f>
        <v/>
      </c>
      <c r="C458" s="138" t="str">
        <f>IF(PG!C458="","",PG!C458)</f>
        <v/>
      </c>
      <c r="D458" s="139">
        <f>PG!M458</f>
        <v>0</v>
      </c>
      <c r="E458" s="185"/>
      <c r="F458" s="141">
        <f>IFERROR(E458*K458,E458*PG!G458)</f>
        <v>0</v>
      </c>
      <c r="G458" s="141">
        <f>IFERROR(K458*D458,D458*PG!G458)</f>
        <v>0</v>
      </c>
      <c r="H458" s="142">
        <f t="shared" si="14"/>
        <v>0</v>
      </c>
      <c r="I458" s="143">
        <f t="shared" ref="I458:I521" si="15">IFERROR(IF(F458&gt;G458,G458/F458,IF(F458=G458,1,F458/G458)),"")</f>
        <v>1</v>
      </c>
      <c r="K458" s="239">
        <f>PG!N458</f>
        <v>0</v>
      </c>
    </row>
    <row r="459" spans="2:11" ht="30" customHeight="1" thickBot="1" x14ac:dyDescent="0.3">
      <c r="B459" s="137" t="str">
        <f>IF(PG!B459="","",PG!B459)</f>
        <v/>
      </c>
      <c r="C459" s="138" t="str">
        <f>IF(PG!C459="","",PG!C459)</f>
        <v/>
      </c>
      <c r="D459" s="139">
        <f>PG!M459</f>
        <v>0</v>
      </c>
      <c r="E459" s="185"/>
      <c r="F459" s="141">
        <f>IFERROR(E459*K459,E459*PG!G459)</f>
        <v>0</v>
      </c>
      <c r="G459" s="141">
        <f>IFERROR(K459*D459,D459*PG!G459)</f>
        <v>0</v>
      </c>
      <c r="H459" s="142">
        <f t="shared" si="14"/>
        <v>0</v>
      </c>
      <c r="I459" s="143">
        <f t="shared" si="15"/>
        <v>1</v>
      </c>
      <c r="K459" s="239">
        <f>PG!N459</f>
        <v>0</v>
      </c>
    </row>
    <row r="460" spans="2:11" ht="30" customHeight="1" thickBot="1" x14ac:dyDescent="0.3">
      <c r="B460" s="137" t="str">
        <f>IF(PG!B460="","",PG!B460)</f>
        <v/>
      </c>
      <c r="C460" s="138" t="str">
        <f>IF(PG!C460="","",PG!C460)</f>
        <v/>
      </c>
      <c r="D460" s="139">
        <f>PG!M460</f>
        <v>0</v>
      </c>
      <c r="E460" s="185"/>
      <c r="F460" s="141">
        <f>IFERROR(E460*K460,E460*PG!G460)</f>
        <v>0</v>
      </c>
      <c r="G460" s="141">
        <f>IFERROR(K460*D460,D460*PG!G460)</f>
        <v>0</v>
      </c>
      <c r="H460" s="142">
        <f t="shared" si="14"/>
        <v>0</v>
      </c>
      <c r="I460" s="143">
        <f t="shared" si="15"/>
        <v>1</v>
      </c>
      <c r="K460" s="239">
        <f>PG!N460</f>
        <v>0</v>
      </c>
    </row>
    <row r="461" spans="2:11" ht="30" customHeight="1" thickBot="1" x14ac:dyDescent="0.3">
      <c r="B461" s="137" t="str">
        <f>IF(PG!B461="","",PG!B461)</f>
        <v/>
      </c>
      <c r="C461" s="138" t="str">
        <f>IF(PG!C461="","",PG!C461)</f>
        <v/>
      </c>
      <c r="D461" s="139">
        <f>PG!M461</f>
        <v>0</v>
      </c>
      <c r="E461" s="185"/>
      <c r="F461" s="141">
        <f>IFERROR(E461*K461,E461*PG!G461)</f>
        <v>0</v>
      </c>
      <c r="G461" s="141">
        <f>IFERROR(K461*D461,D461*PG!G461)</f>
        <v>0</v>
      </c>
      <c r="H461" s="142">
        <f t="shared" si="14"/>
        <v>0</v>
      </c>
      <c r="I461" s="143">
        <f t="shared" si="15"/>
        <v>1</v>
      </c>
      <c r="K461" s="239">
        <f>PG!N461</f>
        <v>0</v>
      </c>
    </row>
    <row r="462" spans="2:11" ht="30" customHeight="1" thickBot="1" x14ac:dyDescent="0.3">
      <c r="B462" s="137" t="str">
        <f>IF(PG!B462="","",PG!B462)</f>
        <v/>
      </c>
      <c r="C462" s="138" t="str">
        <f>IF(PG!C462="","",PG!C462)</f>
        <v/>
      </c>
      <c r="D462" s="139">
        <f>PG!M462</f>
        <v>0</v>
      </c>
      <c r="E462" s="185"/>
      <c r="F462" s="141">
        <f>IFERROR(E462*K462,E462*PG!G462)</f>
        <v>0</v>
      </c>
      <c r="G462" s="141">
        <f>IFERROR(K462*D462,D462*PG!G462)</f>
        <v>0</v>
      </c>
      <c r="H462" s="142">
        <f t="shared" si="14"/>
        <v>0</v>
      </c>
      <c r="I462" s="143">
        <f t="shared" si="15"/>
        <v>1</v>
      </c>
      <c r="K462" s="239">
        <f>PG!N462</f>
        <v>0</v>
      </c>
    </row>
    <row r="463" spans="2:11" ht="30" customHeight="1" thickBot="1" x14ac:dyDescent="0.3">
      <c r="B463" s="137" t="str">
        <f>IF(PG!B463="","",PG!B463)</f>
        <v/>
      </c>
      <c r="C463" s="138" t="str">
        <f>IF(PG!C463="","",PG!C463)</f>
        <v/>
      </c>
      <c r="D463" s="139">
        <f>PG!M463</f>
        <v>0</v>
      </c>
      <c r="E463" s="185"/>
      <c r="F463" s="141">
        <f>IFERROR(E463*K463,E463*PG!G463)</f>
        <v>0</v>
      </c>
      <c r="G463" s="141">
        <f>IFERROR(K463*D463,D463*PG!G463)</f>
        <v>0</v>
      </c>
      <c r="H463" s="142">
        <f t="shared" si="14"/>
        <v>0</v>
      </c>
      <c r="I463" s="143">
        <f t="shared" si="15"/>
        <v>1</v>
      </c>
      <c r="K463" s="239">
        <f>PG!N463</f>
        <v>0</v>
      </c>
    </row>
    <row r="464" spans="2:11" ht="30" customHeight="1" thickBot="1" x14ac:dyDescent="0.3">
      <c r="B464" s="137" t="str">
        <f>IF(PG!B464="","",PG!B464)</f>
        <v/>
      </c>
      <c r="C464" s="138" t="str">
        <f>IF(PG!C464="","",PG!C464)</f>
        <v/>
      </c>
      <c r="D464" s="139">
        <f>PG!M464</f>
        <v>0</v>
      </c>
      <c r="E464" s="185"/>
      <c r="F464" s="141">
        <f>IFERROR(E464*K464,E464*PG!G464)</f>
        <v>0</v>
      </c>
      <c r="G464" s="141">
        <f>IFERROR(K464*D464,D464*PG!G464)</f>
        <v>0</v>
      </c>
      <c r="H464" s="142">
        <f t="shared" si="14"/>
        <v>0</v>
      </c>
      <c r="I464" s="143">
        <f t="shared" si="15"/>
        <v>1</v>
      </c>
      <c r="K464" s="239">
        <f>PG!N464</f>
        <v>0</v>
      </c>
    </row>
    <row r="465" spans="2:11" ht="30" customHeight="1" thickBot="1" x14ac:dyDescent="0.3">
      <c r="B465" s="137" t="str">
        <f>IF(PG!B465="","",PG!B465)</f>
        <v/>
      </c>
      <c r="C465" s="138" t="str">
        <f>IF(PG!C465="","",PG!C465)</f>
        <v/>
      </c>
      <c r="D465" s="139">
        <f>PG!M465</f>
        <v>0</v>
      </c>
      <c r="E465" s="185"/>
      <c r="F465" s="141">
        <f>IFERROR(E465*K465,E465*PG!G465)</f>
        <v>0</v>
      </c>
      <c r="G465" s="141">
        <f>IFERROR(K465*D465,D465*PG!G465)</f>
        <v>0</v>
      </c>
      <c r="H465" s="142">
        <f t="shared" si="14"/>
        <v>0</v>
      </c>
      <c r="I465" s="143">
        <f t="shared" si="15"/>
        <v>1</v>
      </c>
      <c r="K465" s="239">
        <f>PG!N465</f>
        <v>0</v>
      </c>
    </row>
    <row r="466" spans="2:11" ht="30" customHeight="1" thickBot="1" x14ac:dyDescent="0.3">
      <c r="B466" s="137" t="str">
        <f>IF(PG!B466="","",PG!B466)</f>
        <v/>
      </c>
      <c r="C466" s="138" t="str">
        <f>IF(PG!C466="","",PG!C466)</f>
        <v/>
      </c>
      <c r="D466" s="139">
        <f>PG!M466</f>
        <v>0</v>
      </c>
      <c r="E466" s="185"/>
      <c r="F466" s="141">
        <f>IFERROR(E466*K466,E466*PG!G466)</f>
        <v>0</v>
      </c>
      <c r="G466" s="141">
        <f>IFERROR(K466*D466,D466*PG!G466)</f>
        <v>0</v>
      </c>
      <c r="H466" s="142">
        <f t="shared" si="14"/>
        <v>0</v>
      </c>
      <c r="I466" s="143">
        <f t="shared" si="15"/>
        <v>1</v>
      </c>
      <c r="K466" s="239">
        <f>PG!N466</f>
        <v>0</v>
      </c>
    </row>
    <row r="467" spans="2:11" ht="30" customHeight="1" thickBot="1" x14ac:dyDescent="0.3">
      <c r="B467" s="137" t="str">
        <f>IF(PG!B467="","",PG!B467)</f>
        <v/>
      </c>
      <c r="C467" s="138" t="str">
        <f>IF(PG!C467="","",PG!C467)</f>
        <v/>
      </c>
      <c r="D467" s="139">
        <f>PG!M467</f>
        <v>0</v>
      </c>
      <c r="E467" s="185"/>
      <c r="F467" s="141">
        <f>IFERROR(E467*K467,E467*PG!G467)</f>
        <v>0</v>
      </c>
      <c r="G467" s="141">
        <f>IFERROR(K467*D467,D467*PG!G467)</f>
        <v>0</v>
      </c>
      <c r="H467" s="142">
        <f t="shared" si="14"/>
        <v>0</v>
      </c>
      <c r="I467" s="143">
        <f t="shared" si="15"/>
        <v>1</v>
      </c>
      <c r="K467" s="239">
        <f>PG!N467</f>
        <v>0</v>
      </c>
    </row>
    <row r="468" spans="2:11" ht="30" customHeight="1" thickBot="1" x14ac:dyDescent="0.3">
      <c r="B468" s="137" t="str">
        <f>IF(PG!B468="","",PG!B468)</f>
        <v/>
      </c>
      <c r="C468" s="138" t="str">
        <f>IF(PG!C468="","",PG!C468)</f>
        <v/>
      </c>
      <c r="D468" s="139">
        <f>PG!M468</f>
        <v>0</v>
      </c>
      <c r="E468" s="185"/>
      <c r="F468" s="141">
        <f>IFERROR(E468*K468,E468*PG!G468)</f>
        <v>0</v>
      </c>
      <c r="G468" s="141">
        <f>IFERROR(K468*D468,D468*PG!G468)</f>
        <v>0</v>
      </c>
      <c r="H468" s="142">
        <f t="shared" si="14"/>
        <v>0</v>
      </c>
      <c r="I468" s="143">
        <f t="shared" si="15"/>
        <v>1</v>
      </c>
      <c r="K468" s="239">
        <f>PG!N468</f>
        <v>0</v>
      </c>
    </row>
    <row r="469" spans="2:11" ht="30" customHeight="1" thickBot="1" x14ac:dyDescent="0.3">
      <c r="B469" s="137" t="str">
        <f>IF(PG!B469="","",PG!B469)</f>
        <v/>
      </c>
      <c r="C469" s="138" t="str">
        <f>IF(PG!C469="","",PG!C469)</f>
        <v/>
      </c>
      <c r="D469" s="139">
        <f>PG!M469</f>
        <v>0</v>
      </c>
      <c r="E469" s="185"/>
      <c r="F469" s="141">
        <f>IFERROR(E469*K469,E469*PG!G469)</f>
        <v>0</v>
      </c>
      <c r="G469" s="141">
        <f>IFERROR(K469*D469,D469*PG!G469)</f>
        <v>0</v>
      </c>
      <c r="H469" s="142">
        <f t="shared" si="14"/>
        <v>0</v>
      </c>
      <c r="I469" s="143">
        <f t="shared" si="15"/>
        <v>1</v>
      </c>
      <c r="K469" s="239">
        <f>PG!N469</f>
        <v>0</v>
      </c>
    </row>
    <row r="470" spans="2:11" ht="30" customHeight="1" thickBot="1" x14ac:dyDescent="0.3">
      <c r="B470" s="137" t="str">
        <f>IF(PG!B470="","",PG!B470)</f>
        <v/>
      </c>
      <c r="C470" s="138" t="str">
        <f>IF(PG!C470="","",PG!C470)</f>
        <v/>
      </c>
      <c r="D470" s="139">
        <f>PG!M470</f>
        <v>0</v>
      </c>
      <c r="E470" s="185"/>
      <c r="F470" s="141">
        <f>IFERROR(E470*K470,E470*PG!G470)</f>
        <v>0</v>
      </c>
      <c r="G470" s="141">
        <f>IFERROR(K470*D470,D470*PG!G470)</f>
        <v>0</v>
      </c>
      <c r="H470" s="142">
        <f t="shared" si="14"/>
        <v>0</v>
      </c>
      <c r="I470" s="143">
        <f t="shared" si="15"/>
        <v>1</v>
      </c>
      <c r="K470" s="239">
        <f>PG!N470</f>
        <v>0</v>
      </c>
    </row>
    <row r="471" spans="2:11" ht="30" customHeight="1" thickBot="1" x14ac:dyDescent="0.3">
      <c r="B471" s="137" t="str">
        <f>IF(PG!B471="","",PG!B471)</f>
        <v/>
      </c>
      <c r="C471" s="138" t="str">
        <f>IF(PG!C471="","",PG!C471)</f>
        <v/>
      </c>
      <c r="D471" s="139">
        <f>PG!M471</f>
        <v>0</v>
      </c>
      <c r="E471" s="185"/>
      <c r="F471" s="141">
        <f>IFERROR(E471*K471,E471*PG!G471)</f>
        <v>0</v>
      </c>
      <c r="G471" s="141">
        <f>IFERROR(K471*D471,D471*PG!G471)</f>
        <v>0</v>
      </c>
      <c r="H471" s="142">
        <f t="shared" si="14"/>
        <v>0</v>
      </c>
      <c r="I471" s="143">
        <f t="shared" si="15"/>
        <v>1</v>
      </c>
      <c r="K471" s="239">
        <f>PG!N471</f>
        <v>0</v>
      </c>
    </row>
    <row r="472" spans="2:11" ht="30" customHeight="1" thickBot="1" x14ac:dyDescent="0.3">
      <c r="B472" s="137" t="str">
        <f>IF(PG!B472="","",PG!B472)</f>
        <v/>
      </c>
      <c r="C472" s="138" t="str">
        <f>IF(PG!C472="","",PG!C472)</f>
        <v/>
      </c>
      <c r="D472" s="139">
        <f>PG!M472</f>
        <v>0</v>
      </c>
      <c r="E472" s="185"/>
      <c r="F472" s="141">
        <f>IFERROR(E472*K472,E472*PG!G472)</f>
        <v>0</v>
      </c>
      <c r="G472" s="141">
        <f>IFERROR(K472*D472,D472*PG!G472)</f>
        <v>0</v>
      </c>
      <c r="H472" s="142">
        <f t="shared" si="14"/>
        <v>0</v>
      </c>
      <c r="I472" s="143">
        <f t="shared" si="15"/>
        <v>1</v>
      </c>
      <c r="K472" s="239">
        <f>PG!N472</f>
        <v>0</v>
      </c>
    </row>
    <row r="473" spans="2:11" ht="30" customHeight="1" thickBot="1" x14ac:dyDescent="0.3">
      <c r="B473" s="137" t="str">
        <f>IF(PG!B473="","",PG!B473)</f>
        <v/>
      </c>
      <c r="C473" s="138" t="str">
        <f>IF(PG!C473="","",PG!C473)</f>
        <v/>
      </c>
      <c r="D473" s="139">
        <f>PG!M473</f>
        <v>0</v>
      </c>
      <c r="E473" s="185"/>
      <c r="F473" s="141">
        <f>IFERROR(E473*K473,E473*PG!G473)</f>
        <v>0</v>
      </c>
      <c r="G473" s="141">
        <f>IFERROR(K473*D473,D473*PG!G473)</f>
        <v>0</v>
      </c>
      <c r="H473" s="142">
        <f t="shared" si="14"/>
        <v>0</v>
      </c>
      <c r="I473" s="143">
        <f t="shared" si="15"/>
        <v>1</v>
      </c>
      <c r="K473" s="239">
        <f>PG!N473</f>
        <v>0</v>
      </c>
    </row>
    <row r="474" spans="2:11" ht="30" customHeight="1" thickBot="1" x14ac:dyDescent="0.3">
      <c r="B474" s="137" t="str">
        <f>IF(PG!B474="","",PG!B474)</f>
        <v/>
      </c>
      <c r="C474" s="138" t="str">
        <f>IF(PG!C474="","",PG!C474)</f>
        <v/>
      </c>
      <c r="D474" s="139">
        <f>PG!M474</f>
        <v>0</v>
      </c>
      <c r="E474" s="185"/>
      <c r="F474" s="141">
        <f>IFERROR(E474*K474,E474*PG!G474)</f>
        <v>0</v>
      </c>
      <c r="G474" s="141">
        <f>IFERROR(K474*D474,D474*PG!G474)</f>
        <v>0</v>
      </c>
      <c r="H474" s="142">
        <f t="shared" si="14"/>
        <v>0</v>
      </c>
      <c r="I474" s="143">
        <f t="shared" si="15"/>
        <v>1</v>
      </c>
      <c r="K474" s="239">
        <f>PG!N474</f>
        <v>0</v>
      </c>
    </row>
    <row r="475" spans="2:11" ht="30" customHeight="1" thickBot="1" x14ac:dyDescent="0.3">
      <c r="B475" s="137" t="str">
        <f>IF(PG!B475="","",PG!B475)</f>
        <v/>
      </c>
      <c r="C475" s="138" t="str">
        <f>IF(PG!C475="","",PG!C475)</f>
        <v/>
      </c>
      <c r="D475" s="139">
        <f>PG!M475</f>
        <v>0</v>
      </c>
      <c r="E475" s="185"/>
      <c r="F475" s="141">
        <f>IFERROR(E475*K475,E475*PG!G475)</f>
        <v>0</v>
      </c>
      <c r="G475" s="141">
        <f>IFERROR(K475*D475,D475*PG!G475)</f>
        <v>0</v>
      </c>
      <c r="H475" s="142">
        <f t="shared" si="14"/>
        <v>0</v>
      </c>
      <c r="I475" s="143">
        <f t="shared" si="15"/>
        <v>1</v>
      </c>
      <c r="K475" s="239">
        <f>PG!N475</f>
        <v>0</v>
      </c>
    </row>
    <row r="476" spans="2:11" ht="30" customHeight="1" thickBot="1" x14ac:dyDescent="0.3">
      <c r="B476" s="137" t="str">
        <f>IF(PG!B476="","",PG!B476)</f>
        <v/>
      </c>
      <c r="C476" s="138" t="str">
        <f>IF(PG!C476="","",PG!C476)</f>
        <v/>
      </c>
      <c r="D476" s="139">
        <f>PG!M476</f>
        <v>0</v>
      </c>
      <c r="E476" s="185"/>
      <c r="F476" s="141">
        <f>IFERROR(E476*K476,E476*PG!G476)</f>
        <v>0</v>
      </c>
      <c r="G476" s="141">
        <f>IFERROR(K476*D476,D476*PG!G476)</f>
        <v>0</v>
      </c>
      <c r="H476" s="142">
        <f t="shared" si="14"/>
        <v>0</v>
      </c>
      <c r="I476" s="143">
        <f t="shared" si="15"/>
        <v>1</v>
      </c>
      <c r="K476" s="239">
        <f>PG!N476</f>
        <v>0</v>
      </c>
    </row>
    <row r="477" spans="2:11" ht="30" customHeight="1" thickBot="1" x14ac:dyDescent="0.3">
      <c r="B477" s="137" t="str">
        <f>IF(PG!B477="","",PG!B477)</f>
        <v/>
      </c>
      <c r="C477" s="138" t="str">
        <f>IF(PG!C477="","",PG!C477)</f>
        <v/>
      </c>
      <c r="D477" s="139">
        <f>PG!M477</f>
        <v>0</v>
      </c>
      <c r="E477" s="185"/>
      <c r="F477" s="141">
        <f>IFERROR(E477*K477,E477*PG!G477)</f>
        <v>0</v>
      </c>
      <c r="G477" s="141">
        <f>IFERROR(K477*D477,D477*PG!G477)</f>
        <v>0</v>
      </c>
      <c r="H477" s="142">
        <f t="shared" si="14"/>
        <v>0</v>
      </c>
      <c r="I477" s="143">
        <f t="shared" si="15"/>
        <v>1</v>
      </c>
      <c r="K477" s="239">
        <f>PG!N477</f>
        <v>0</v>
      </c>
    </row>
    <row r="478" spans="2:11" ht="30" customHeight="1" thickBot="1" x14ac:dyDescent="0.3">
      <c r="B478" s="137" t="str">
        <f>IF(PG!B478="","",PG!B478)</f>
        <v/>
      </c>
      <c r="C478" s="138" t="str">
        <f>IF(PG!C478="","",PG!C478)</f>
        <v/>
      </c>
      <c r="D478" s="139">
        <f>PG!M478</f>
        <v>0</v>
      </c>
      <c r="E478" s="185"/>
      <c r="F478" s="141">
        <f>IFERROR(E478*K478,E478*PG!G478)</f>
        <v>0</v>
      </c>
      <c r="G478" s="141">
        <f>IFERROR(K478*D478,D478*PG!G478)</f>
        <v>0</v>
      </c>
      <c r="H478" s="142">
        <f t="shared" si="14"/>
        <v>0</v>
      </c>
      <c r="I478" s="143">
        <f t="shared" si="15"/>
        <v>1</v>
      </c>
      <c r="K478" s="239">
        <f>PG!N478</f>
        <v>0</v>
      </c>
    </row>
    <row r="479" spans="2:11" ht="30" customHeight="1" thickBot="1" x14ac:dyDescent="0.3">
      <c r="B479" s="137" t="str">
        <f>IF(PG!B479="","",PG!B479)</f>
        <v/>
      </c>
      <c r="C479" s="138" t="str">
        <f>IF(PG!C479="","",PG!C479)</f>
        <v/>
      </c>
      <c r="D479" s="139">
        <f>PG!M479</f>
        <v>0</v>
      </c>
      <c r="E479" s="185"/>
      <c r="F479" s="141">
        <f>IFERROR(E479*K479,E479*PG!G479)</f>
        <v>0</v>
      </c>
      <c r="G479" s="141">
        <f>IFERROR(K479*D479,D479*PG!G479)</f>
        <v>0</v>
      </c>
      <c r="H479" s="142">
        <f t="shared" si="14"/>
        <v>0</v>
      </c>
      <c r="I479" s="143">
        <f t="shared" si="15"/>
        <v>1</v>
      </c>
      <c r="K479" s="239">
        <f>PG!N479</f>
        <v>0</v>
      </c>
    </row>
    <row r="480" spans="2:11" ht="30" customHeight="1" thickBot="1" x14ac:dyDescent="0.3">
      <c r="B480" s="137" t="str">
        <f>IF(PG!B480="","",PG!B480)</f>
        <v/>
      </c>
      <c r="C480" s="138" t="str">
        <f>IF(PG!C480="","",PG!C480)</f>
        <v/>
      </c>
      <c r="D480" s="139">
        <f>PG!M480</f>
        <v>0</v>
      </c>
      <c r="E480" s="185"/>
      <c r="F480" s="141">
        <f>IFERROR(E480*K480,E480*PG!G480)</f>
        <v>0</v>
      </c>
      <c r="G480" s="141">
        <f>IFERROR(K480*D480,D480*PG!G480)</f>
        <v>0</v>
      </c>
      <c r="H480" s="142">
        <f t="shared" si="14"/>
        <v>0</v>
      </c>
      <c r="I480" s="143">
        <f t="shared" si="15"/>
        <v>1</v>
      </c>
      <c r="K480" s="239">
        <f>PG!N480</f>
        <v>0</v>
      </c>
    </row>
    <row r="481" spans="2:11" ht="30" customHeight="1" thickBot="1" x14ac:dyDescent="0.3">
      <c r="B481" s="137" t="str">
        <f>IF(PG!B481="","",PG!B481)</f>
        <v/>
      </c>
      <c r="C481" s="138" t="str">
        <f>IF(PG!C481="","",PG!C481)</f>
        <v/>
      </c>
      <c r="D481" s="139">
        <f>PG!M481</f>
        <v>0</v>
      </c>
      <c r="E481" s="185"/>
      <c r="F481" s="141">
        <f>IFERROR(E481*K481,E481*PG!G481)</f>
        <v>0</v>
      </c>
      <c r="G481" s="141">
        <f>IFERROR(K481*D481,D481*PG!G481)</f>
        <v>0</v>
      </c>
      <c r="H481" s="142">
        <f t="shared" si="14"/>
        <v>0</v>
      </c>
      <c r="I481" s="143">
        <f t="shared" si="15"/>
        <v>1</v>
      </c>
      <c r="K481" s="239">
        <f>PG!N481</f>
        <v>0</v>
      </c>
    </row>
    <row r="482" spans="2:11" ht="30" customHeight="1" thickBot="1" x14ac:dyDescent="0.3">
      <c r="B482" s="137" t="str">
        <f>IF(PG!B482="","",PG!B482)</f>
        <v/>
      </c>
      <c r="C482" s="138" t="str">
        <f>IF(PG!C482="","",PG!C482)</f>
        <v/>
      </c>
      <c r="D482" s="139">
        <f>PG!M482</f>
        <v>0</v>
      </c>
      <c r="E482" s="185"/>
      <c r="F482" s="141">
        <f>IFERROR(E482*K482,E482*PG!G482)</f>
        <v>0</v>
      </c>
      <c r="G482" s="141">
        <f>IFERROR(K482*D482,D482*PG!G482)</f>
        <v>0</v>
      </c>
      <c r="H482" s="142">
        <f t="shared" si="14"/>
        <v>0</v>
      </c>
      <c r="I482" s="143">
        <f t="shared" si="15"/>
        <v>1</v>
      </c>
      <c r="K482" s="239">
        <f>PG!N482</f>
        <v>0</v>
      </c>
    </row>
    <row r="483" spans="2:11" ht="30" customHeight="1" thickBot="1" x14ac:dyDescent="0.3">
      <c r="B483" s="137" t="str">
        <f>IF(PG!B483="","",PG!B483)</f>
        <v/>
      </c>
      <c r="C483" s="138" t="str">
        <f>IF(PG!C483="","",PG!C483)</f>
        <v/>
      </c>
      <c r="D483" s="139">
        <f>PG!M483</f>
        <v>0</v>
      </c>
      <c r="E483" s="185"/>
      <c r="F483" s="141">
        <f>IFERROR(E483*K483,E483*PG!G483)</f>
        <v>0</v>
      </c>
      <c r="G483" s="141">
        <f>IFERROR(K483*D483,D483*PG!G483)</f>
        <v>0</v>
      </c>
      <c r="H483" s="142">
        <f t="shared" si="14"/>
        <v>0</v>
      </c>
      <c r="I483" s="143">
        <f t="shared" si="15"/>
        <v>1</v>
      </c>
      <c r="K483" s="239">
        <f>PG!N483</f>
        <v>0</v>
      </c>
    </row>
    <row r="484" spans="2:11" ht="30" customHeight="1" thickBot="1" x14ac:dyDescent="0.3">
      <c r="B484" s="137" t="str">
        <f>IF(PG!B484="","",PG!B484)</f>
        <v/>
      </c>
      <c r="C484" s="138" t="str">
        <f>IF(PG!C484="","",PG!C484)</f>
        <v/>
      </c>
      <c r="D484" s="139">
        <f>PG!M484</f>
        <v>0</v>
      </c>
      <c r="E484" s="185"/>
      <c r="F484" s="141">
        <f>IFERROR(E484*K484,E484*PG!G484)</f>
        <v>0</v>
      </c>
      <c r="G484" s="141">
        <f>IFERROR(K484*D484,D484*PG!G484)</f>
        <v>0</v>
      </c>
      <c r="H484" s="142">
        <f t="shared" si="14"/>
        <v>0</v>
      </c>
      <c r="I484" s="143">
        <f t="shared" si="15"/>
        <v>1</v>
      </c>
      <c r="K484" s="239">
        <f>PG!N484</f>
        <v>0</v>
      </c>
    </row>
    <row r="485" spans="2:11" ht="30" customHeight="1" thickBot="1" x14ac:dyDescent="0.3">
      <c r="B485" s="137" t="str">
        <f>IF(PG!B485="","",PG!B485)</f>
        <v/>
      </c>
      <c r="C485" s="138" t="str">
        <f>IF(PG!C485="","",PG!C485)</f>
        <v/>
      </c>
      <c r="D485" s="139">
        <f>PG!M485</f>
        <v>0</v>
      </c>
      <c r="E485" s="185"/>
      <c r="F485" s="141">
        <f>IFERROR(E485*K485,E485*PG!G485)</f>
        <v>0</v>
      </c>
      <c r="G485" s="141">
        <f>IFERROR(K485*D485,D485*PG!G485)</f>
        <v>0</v>
      </c>
      <c r="H485" s="142">
        <f t="shared" si="14"/>
        <v>0</v>
      </c>
      <c r="I485" s="143">
        <f t="shared" si="15"/>
        <v>1</v>
      </c>
      <c r="K485" s="239">
        <f>PG!N485</f>
        <v>0</v>
      </c>
    </row>
    <row r="486" spans="2:11" ht="30" customHeight="1" thickBot="1" x14ac:dyDescent="0.3">
      <c r="B486" s="137" t="str">
        <f>IF(PG!B486="","",PG!B486)</f>
        <v/>
      </c>
      <c r="C486" s="138" t="str">
        <f>IF(PG!C486="","",PG!C486)</f>
        <v/>
      </c>
      <c r="D486" s="139">
        <f>PG!M486</f>
        <v>0</v>
      </c>
      <c r="E486" s="185"/>
      <c r="F486" s="141">
        <f>IFERROR(E486*K486,E486*PG!G486)</f>
        <v>0</v>
      </c>
      <c r="G486" s="141">
        <f>IFERROR(K486*D486,D486*PG!G486)</f>
        <v>0</v>
      </c>
      <c r="H486" s="142">
        <f t="shared" si="14"/>
        <v>0</v>
      </c>
      <c r="I486" s="143">
        <f t="shared" si="15"/>
        <v>1</v>
      </c>
      <c r="K486" s="239">
        <f>PG!N486</f>
        <v>0</v>
      </c>
    </row>
    <row r="487" spans="2:11" ht="30" customHeight="1" thickBot="1" x14ac:dyDescent="0.3">
      <c r="B487" s="137" t="str">
        <f>IF(PG!B487="","",PG!B487)</f>
        <v/>
      </c>
      <c r="C487" s="138" t="str">
        <f>IF(PG!C487="","",PG!C487)</f>
        <v/>
      </c>
      <c r="D487" s="139">
        <f>PG!M487</f>
        <v>0</v>
      </c>
      <c r="E487" s="185"/>
      <c r="F487" s="141">
        <f>IFERROR(E487*K487,E487*PG!G487)</f>
        <v>0</v>
      </c>
      <c r="G487" s="141">
        <f>IFERROR(K487*D487,D487*PG!G487)</f>
        <v>0</v>
      </c>
      <c r="H487" s="142">
        <f t="shared" si="14"/>
        <v>0</v>
      </c>
      <c r="I487" s="143">
        <f t="shared" si="15"/>
        <v>1</v>
      </c>
      <c r="K487" s="239">
        <f>PG!N487</f>
        <v>0</v>
      </c>
    </row>
    <row r="488" spans="2:11" ht="30" customHeight="1" thickBot="1" x14ac:dyDescent="0.3">
      <c r="B488" s="137" t="str">
        <f>IF(PG!B488="","",PG!B488)</f>
        <v/>
      </c>
      <c r="C488" s="138" t="str">
        <f>IF(PG!C488="","",PG!C488)</f>
        <v/>
      </c>
      <c r="D488" s="139">
        <f>PG!M488</f>
        <v>0</v>
      </c>
      <c r="E488" s="185"/>
      <c r="F488" s="141">
        <f>IFERROR(E488*K488,E488*PG!G488)</f>
        <v>0</v>
      </c>
      <c r="G488" s="141">
        <f>IFERROR(K488*D488,D488*PG!G488)</f>
        <v>0</v>
      </c>
      <c r="H488" s="142">
        <f t="shared" si="14"/>
        <v>0</v>
      </c>
      <c r="I488" s="143">
        <f t="shared" si="15"/>
        <v>1</v>
      </c>
      <c r="K488" s="239">
        <f>PG!N488</f>
        <v>0</v>
      </c>
    </row>
    <row r="489" spans="2:11" ht="30" customHeight="1" thickBot="1" x14ac:dyDescent="0.3">
      <c r="B489" s="137" t="str">
        <f>IF(PG!B489="","",PG!B489)</f>
        <v/>
      </c>
      <c r="C489" s="138" t="str">
        <f>IF(PG!C489="","",PG!C489)</f>
        <v/>
      </c>
      <c r="D489" s="139">
        <f>PG!M489</f>
        <v>0</v>
      </c>
      <c r="E489" s="185"/>
      <c r="F489" s="141">
        <f>IFERROR(E489*K489,E489*PG!G489)</f>
        <v>0</v>
      </c>
      <c r="G489" s="141">
        <f>IFERROR(K489*D489,D489*PG!G489)</f>
        <v>0</v>
      </c>
      <c r="H489" s="142">
        <f t="shared" si="14"/>
        <v>0</v>
      </c>
      <c r="I489" s="143">
        <f t="shared" si="15"/>
        <v>1</v>
      </c>
      <c r="K489" s="239">
        <f>PG!N489</f>
        <v>0</v>
      </c>
    </row>
    <row r="490" spans="2:11" ht="30" customHeight="1" thickBot="1" x14ac:dyDescent="0.3">
      <c r="B490" s="137" t="str">
        <f>IF(PG!B490="","",PG!B490)</f>
        <v/>
      </c>
      <c r="C490" s="138" t="str">
        <f>IF(PG!C490="","",PG!C490)</f>
        <v/>
      </c>
      <c r="D490" s="139">
        <f>PG!M490</f>
        <v>0</v>
      </c>
      <c r="E490" s="185"/>
      <c r="F490" s="141">
        <f>IFERROR(E490*K490,E490*PG!G490)</f>
        <v>0</v>
      </c>
      <c r="G490" s="141">
        <f>IFERROR(K490*D490,D490*PG!G490)</f>
        <v>0</v>
      </c>
      <c r="H490" s="142">
        <f t="shared" si="14"/>
        <v>0</v>
      </c>
      <c r="I490" s="143">
        <f t="shared" si="15"/>
        <v>1</v>
      </c>
      <c r="K490" s="239">
        <f>PG!N490</f>
        <v>0</v>
      </c>
    </row>
    <row r="491" spans="2:11" ht="30" customHeight="1" thickBot="1" x14ac:dyDescent="0.3">
      <c r="B491" s="137" t="str">
        <f>IF(PG!B491="","",PG!B491)</f>
        <v/>
      </c>
      <c r="C491" s="138" t="str">
        <f>IF(PG!C491="","",PG!C491)</f>
        <v/>
      </c>
      <c r="D491" s="139">
        <f>PG!M491</f>
        <v>0</v>
      </c>
      <c r="E491" s="185"/>
      <c r="F491" s="141">
        <f>IFERROR(E491*K491,E491*PG!G491)</f>
        <v>0</v>
      </c>
      <c r="G491" s="141">
        <f>IFERROR(K491*D491,D491*PG!G491)</f>
        <v>0</v>
      </c>
      <c r="H491" s="142">
        <f t="shared" si="14"/>
        <v>0</v>
      </c>
      <c r="I491" s="143">
        <f t="shared" si="15"/>
        <v>1</v>
      </c>
      <c r="K491" s="239">
        <f>PG!N491</f>
        <v>0</v>
      </c>
    </row>
    <row r="492" spans="2:11" ht="30" customHeight="1" thickBot="1" x14ac:dyDescent="0.3">
      <c r="B492" s="137" t="str">
        <f>IF(PG!B492="","",PG!B492)</f>
        <v/>
      </c>
      <c r="C492" s="138" t="str">
        <f>IF(PG!C492="","",PG!C492)</f>
        <v/>
      </c>
      <c r="D492" s="139">
        <f>PG!M492</f>
        <v>0</v>
      </c>
      <c r="E492" s="185"/>
      <c r="F492" s="141">
        <f>IFERROR(E492*K492,E492*PG!G492)</f>
        <v>0</v>
      </c>
      <c r="G492" s="141">
        <f>IFERROR(K492*D492,D492*PG!G492)</f>
        <v>0</v>
      </c>
      <c r="H492" s="142">
        <f t="shared" si="14"/>
        <v>0</v>
      </c>
      <c r="I492" s="143">
        <f t="shared" si="15"/>
        <v>1</v>
      </c>
      <c r="K492" s="239">
        <f>PG!N492</f>
        <v>0</v>
      </c>
    </row>
    <row r="493" spans="2:11" ht="30" customHeight="1" thickBot="1" x14ac:dyDescent="0.3">
      <c r="B493" s="137" t="str">
        <f>IF(PG!B493="","",PG!B493)</f>
        <v/>
      </c>
      <c r="C493" s="138" t="str">
        <f>IF(PG!C493="","",PG!C493)</f>
        <v/>
      </c>
      <c r="D493" s="139">
        <f>PG!M493</f>
        <v>0</v>
      </c>
      <c r="E493" s="185"/>
      <c r="F493" s="141">
        <f>IFERROR(E493*K493,E493*PG!G493)</f>
        <v>0</v>
      </c>
      <c r="G493" s="141">
        <f>IFERROR(K493*D493,D493*PG!G493)</f>
        <v>0</v>
      </c>
      <c r="H493" s="142">
        <f t="shared" si="14"/>
        <v>0</v>
      </c>
      <c r="I493" s="143">
        <f t="shared" si="15"/>
        <v>1</v>
      </c>
      <c r="K493" s="239">
        <f>PG!N493</f>
        <v>0</v>
      </c>
    </row>
    <row r="494" spans="2:11" ht="30" customHeight="1" thickBot="1" x14ac:dyDescent="0.3">
      <c r="B494" s="137" t="str">
        <f>IF(PG!B494="","",PG!B494)</f>
        <v/>
      </c>
      <c r="C494" s="138" t="str">
        <f>IF(PG!C494="","",PG!C494)</f>
        <v/>
      </c>
      <c r="D494" s="139">
        <f>PG!M494</f>
        <v>0</v>
      </c>
      <c r="E494" s="185"/>
      <c r="F494" s="141">
        <f>IFERROR(E494*K494,E494*PG!G494)</f>
        <v>0</v>
      </c>
      <c r="G494" s="141">
        <f>IFERROR(K494*D494,D494*PG!G494)</f>
        <v>0</v>
      </c>
      <c r="H494" s="142">
        <f t="shared" si="14"/>
        <v>0</v>
      </c>
      <c r="I494" s="143">
        <f t="shared" si="15"/>
        <v>1</v>
      </c>
      <c r="K494" s="239">
        <f>PG!N494</f>
        <v>0</v>
      </c>
    </row>
    <row r="495" spans="2:11" ht="30" customHeight="1" thickBot="1" x14ac:dyDescent="0.3">
      <c r="B495" s="137" t="str">
        <f>IF(PG!B495="","",PG!B495)</f>
        <v/>
      </c>
      <c r="C495" s="138" t="str">
        <f>IF(PG!C495="","",PG!C495)</f>
        <v/>
      </c>
      <c r="D495" s="139">
        <f>PG!M495</f>
        <v>0</v>
      </c>
      <c r="E495" s="185"/>
      <c r="F495" s="141">
        <f>IFERROR(E495*K495,E495*PG!G495)</f>
        <v>0</v>
      </c>
      <c r="G495" s="141">
        <f>IFERROR(K495*D495,D495*PG!G495)</f>
        <v>0</v>
      </c>
      <c r="H495" s="142">
        <f t="shared" si="14"/>
        <v>0</v>
      </c>
      <c r="I495" s="143">
        <f t="shared" si="15"/>
        <v>1</v>
      </c>
      <c r="K495" s="239">
        <f>PG!N495</f>
        <v>0</v>
      </c>
    </row>
    <row r="496" spans="2:11" ht="30" customHeight="1" thickBot="1" x14ac:dyDescent="0.3">
      <c r="B496" s="137" t="str">
        <f>IF(PG!B496="","",PG!B496)</f>
        <v/>
      </c>
      <c r="C496" s="138" t="str">
        <f>IF(PG!C496="","",PG!C496)</f>
        <v/>
      </c>
      <c r="D496" s="139">
        <f>PG!M496</f>
        <v>0</v>
      </c>
      <c r="E496" s="185"/>
      <c r="F496" s="141">
        <f>IFERROR(E496*K496,E496*PG!G496)</f>
        <v>0</v>
      </c>
      <c r="G496" s="141">
        <f>IFERROR(K496*D496,D496*PG!G496)</f>
        <v>0</v>
      </c>
      <c r="H496" s="142">
        <f t="shared" si="14"/>
        <v>0</v>
      </c>
      <c r="I496" s="143">
        <f t="shared" si="15"/>
        <v>1</v>
      </c>
      <c r="K496" s="239">
        <f>PG!N496</f>
        <v>0</v>
      </c>
    </row>
    <row r="497" spans="2:11" ht="30" customHeight="1" thickBot="1" x14ac:dyDescent="0.3">
      <c r="B497" s="137" t="str">
        <f>IF(PG!B497="","",PG!B497)</f>
        <v/>
      </c>
      <c r="C497" s="138" t="str">
        <f>IF(PG!C497="","",PG!C497)</f>
        <v/>
      </c>
      <c r="D497" s="139">
        <f>PG!M497</f>
        <v>0</v>
      </c>
      <c r="E497" s="185"/>
      <c r="F497" s="141">
        <f>IFERROR(E497*K497,E497*PG!G497)</f>
        <v>0</v>
      </c>
      <c r="G497" s="141">
        <f>IFERROR(K497*D497,D497*PG!G497)</f>
        <v>0</v>
      </c>
      <c r="H497" s="142">
        <f t="shared" si="14"/>
        <v>0</v>
      </c>
      <c r="I497" s="143">
        <f t="shared" si="15"/>
        <v>1</v>
      </c>
      <c r="K497" s="239">
        <f>PG!N497</f>
        <v>0</v>
      </c>
    </row>
    <row r="498" spans="2:11" ht="30" customHeight="1" thickBot="1" x14ac:dyDescent="0.3">
      <c r="B498" s="137" t="str">
        <f>IF(PG!B498="","",PG!B498)</f>
        <v/>
      </c>
      <c r="C498" s="138" t="str">
        <f>IF(PG!C498="","",PG!C498)</f>
        <v/>
      </c>
      <c r="D498" s="139">
        <f>PG!M498</f>
        <v>0</v>
      </c>
      <c r="E498" s="185"/>
      <c r="F498" s="141">
        <f>IFERROR(E498*K498,E498*PG!G498)</f>
        <v>0</v>
      </c>
      <c r="G498" s="141">
        <f>IFERROR(K498*D498,D498*PG!G498)</f>
        <v>0</v>
      </c>
      <c r="H498" s="142">
        <f t="shared" si="14"/>
        <v>0</v>
      </c>
      <c r="I498" s="143">
        <f t="shared" si="15"/>
        <v>1</v>
      </c>
      <c r="K498" s="239">
        <f>PG!N498</f>
        <v>0</v>
      </c>
    </row>
    <row r="499" spans="2:11" ht="30" customHeight="1" thickBot="1" x14ac:dyDescent="0.3">
      <c r="B499" s="137" t="str">
        <f>IF(PG!B499="","",PG!B499)</f>
        <v/>
      </c>
      <c r="C499" s="138" t="str">
        <f>IF(PG!C499="","",PG!C499)</f>
        <v/>
      </c>
      <c r="D499" s="139">
        <f>PG!M499</f>
        <v>0</v>
      </c>
      <c r="E499" s="185"/>
      <c r="F499" s="141">
        <f>IFERROR(E499*K499,E499*PG!G499)</f>
        <v>0</v>
      </c>
      <c r="G499" s="141">
        <f>IFERROR(K499*D499,D499*PG!G499)</f>
        <v>0</v>
      </c>
      <c r="H499" s="142">
        <f t="shared" si="14"/>
        <v>0</v>
      </c>
      <c r="I499" s="143">
        <f t="shared" si="15"/>
        <v>1</v>
      </c>
      <c r="K499" s="239">
        <f>PG!N499</f>
        <v>0</v>
      </c>
    </row>
    <row r="500" spans="2:11" ht="30" customHeight="1" thickBot="1" x14ac:dyDescent="0.3">
      <c r="B500" s="137" t="str">
        <f>IF(PG!B500="","",PG!B500)</f>
        <v/>
      </c>
      <c r="C500" s="138" t="str">
        <f>IF(PG!C500="","",PG!C500)</f>
        <v/>
      </c>
      <c r="D500" s="139">
        <f>PG!M500</f>
        <v>0</v>
      </c>
      <c r="E500" s="185"/>
      <c r="F500" s="141">
        <f>IFERROR(E500*K500,E500*PG!G500)</f>
        <v>0</v>
      </c>
      <c r="G500" s="141">
        <f>IFERROR(K500*D500,D500*PG!G500)</f>
        <v>0</v>
      </c>
      <c r="H500" s="142">
        <f t="shared" si="14"/>
        <v>0</v>
      </c>
      <c r="I500" s="143">
        <f t="shared" si="15"/>
        <v>1</v>
      </c>
      <c r="K500" s="239">
        <f>PG!N500</f>
        <v>0</v>
      </c>
    </row>
    <row r="501" spans="2:11" ht="30" customHeight="1" thickBot="1" x14ac:dyDescent="0.3">
      <c r="B501" s="137" t="str">
        <f>IF(PG!B501="","",PG!B501)</f>
        <v/>
      </c>
      <c r="C501" s="138" t="str">
        <f>IF(PG!C501="","",PG!C501)</f>
        <v/>
      </c>
      <c r="D501" s="139">
        <f>PG!M501</f>
        <v>0</v>
      </c>
      <c r="E501" s="185"/>
      <c r="F501" s="141">
        <f>IFERROR(E501*K501,E501*PG!G501)</f>
        <v>0</v>
      </c>
      <c r="G501" s="141">
        <f>IFERROR(K501*D501,D501*PG!G501)</f>
        <v>0</v>
      </c>
      <c r="H501" s="142">
        <f t="shared" si="14"/>
        <v>0</v>
      </c>
      <c r="I501" s="143">
        <f t="shared" si="15"/>
        <v>1</v>
      </c>
      <c r="K501" s="239">
        <f>PG!N501</f>
        <v>0</v>
      </c>
    </row>
    <row r="502" spans="2:11" ht="30" customHeight="1" thickBot="1" x14ac:dyDescent="0.3">
      <c r="B502" s="137" t="str">
        <f>IF(PG!B502="","",PG!B502)</f>
        <v/>
      </c>
      <c r="C502" s="138" t="str">
        <f>IF(PG!C502="","",PG!C502)</f>
        <v/>
      </c>
      <c r="D502" s="139">
        <f>PG!M502</f>
        <v>0</v>
      </c>
      <c r="E502" s="185"/>
      <c r="F502" s="141">
        <f>IFERROR(E502*K502,E502*PG!G502)</f>
        <v>0</v>
      </c>
      <c r="G502" s="141">
        <f>IFERROR(K502*D502,D502*PG!G502)</f>
        <v>0</v>
      </c>
      <c r="H502" s="142">
        <f t="shared" si="14"/>
        <v>0</v>
      </c>
      <c r="I502" s="143">
        <f t="shared" si="15"/>
        <v>1</v>
      </c>
      <c r="K502" s="239">
        <f>PG!N502</f>
        <v>0</v>
      </c>
    </row>
    <row r="503" spans="2:11" ht="30" customHeight="1" thickBot="1" x14ac:dyDescent="0.3">
      <c r="B503" s="137" t="str">
        <f>IF(PG!B503="","",PG!B503)</f>
        <v/>
      </c>
      <c r="C503" s="138" t="str">
        <f>IF(PG!C503="","",PG!C503)</f>
        <v/>
      </c>
      <c r="D503" s="139">
        <f>PG!M503</f>
        <v>0</v>
      </c>
      <c r="E503" s="185"/>
      <c r="F503" s="141">
        <f>IFERROR(E503*K503,E503*PG!G503)</f>
        <v>0</v>
      </c>
      <c r="G503" s="141">
        <f>IFERROR(K503*D503,D503*PG!G503)</f>
        <v>0</v>
      </c>
      <c r="H503" s="142">
        <f t="shared" si="14"/>
        <v>0</v>
      </c>
      <c r="I503" s="143">
        <f t="shared" si="15"/>
        <v>1</v>
      </c>
      <c r="K503" s="239">
        <f>PG!N503</f>
        <v>0</v>
      </c>
    </row>
    <row r="504" spans="2:11" ht="30" customHeight="1" thickBot="1" x14ac:dyDescent="0.3">
      <c r="B504" s="137" t="str">
        <f>IF(PG!B504="","",PG!B504)</f>
        <v/>
      </c>
      <c r="C504" s="138" t="str">
        <f>IF(PG!C504="","",PG!C504)</f>
        <v/>
      </c>
      <c r="D504" s="139">
        <f>PG!M504</f>
        <v>0</v>
      </c>
      <c r="E504" s="185"/>
      <c r="F504" s="141">
        <f>IFERROR(E504*K504,E504*PG!G504)</f>
        <v>0</v>
      </c>
      <c r="G504" s="141">
        <f>IFERROR(K504*D504,D504*PG!G504)</f>
        <v>0</v>
      </c>
      <c r="H504" s="142">
        <f t="shared" si="14"/>
        <v>0</v>
      </c>
      <c r="I504" s="143">
        <f t="shared" si="15"/>
        <v>1</v>
      </c>
      <c r="K504" s="239">
        <f>PG!N504</f>
        <v>0</v>
      </c>
    </row>
    <row r="505" spans="2:11" ht="30" customHeight="1" thickBot="1" x14ac:dyDescent="0.3">
      <c r="B505" s="137" t="str">
        <f>IF(PG!B505="","",PG!B505)</f>
        <v/>
      </c>
      <c r="C505" s="138" t="str">
        <f>IF(PG!C505="","",PG!C505)</f>
        <v/>
      </c>
      <c r="D505" s="139">
        <f>PG!M505</f>
        <v>0</v>
      </c>
      <c r="E505" s="185"/>
      <c r="F505" s="141">
        <f>IFERROR(E505*K505,E505*PG!G505)</f>
        <v>0</v>
      </c>
      <c r="G505" s="141">
        <f>IFERROR(K505*D505,D505*PG!G505)</f>
        <v>0</v>
      </c>
      <c r="H505" s="142">
        <f t="shared" si="14"/>
        <v>0</v>
      </c>
      <c r="I505" s="143">
        <f t="shared" si="15"/>
        <v>1</v>
      </c>
      <c r="K505" s="239">
        <f>PG!N505</f>
        <v>0</v>
      </c>
    </row>
    <row r="506" spans="2:11" ht="30" customHeight="1" thickBot="1" x14ac:dyDescent="0.3">
      <c r="B506" s="137" t="str">
        <f>IF(PG!B506="","",PG!B506)</f>
        <v/>
      </c>
      <c r="C506" s="138" t="str">
        <f>IF(PG!C506="","",PG!C506)</f>
        <v/>
      </c>
      <c r="D506" s="139">
        <f>PG!M506</f>
        <v>0</v>
      </c>
      <c r="E506" s="185"/>
      <c r="F506" s="141">
        <f>IFERROR(E506*K506,E506*PG!G506)</f>
        <v>0</v>
      </c>
      <c r="G506" s="141">
        <f>IFERROR(K506*D506,D506*PG!G506)</f>
        <v>0</v>
      </c>
      <c r="H506" s="142">
        <f t="shared" si="14"/>
        <v>0</v>
      </c>
      <c r="I506" s="143">
        <f t="shared" si="15"/>
        <v>1</v>
      </c>
      <c r="K506" s="239">
        <f>PG!N506</f>
        <v>0</v>
      </c>
    </row>
    <row r="507" spans="2:11" ht="30" customHeight="1" thickBot="1" x14ac:dyDescent="0.3">
      <c r="B507" s="137" t="str">
        <f>IF(PG!B507="","",PG!B507)</f>
        <v/>
      </c>
      <c r="C507" s="138" t="str">
        <f>IF(PG!C507="","",PG!C507)</f>
        <v/>
      </c>
      <c r="D507" s="139">
        <f>PG!M507</f>
        <v>0</v>
      </c>
      <c r="E507" s="185"/>
      <c r="F507" s="141">
        <f>IFERROR(E507*K507,E507*PG!G507)</f>
        <v>0</v>
      </c>
      <c r="G507" s="141">
        <f>IFERROR(K507*D507,D507*PG!G507)</f>
        <v>0</v>
      </c>
      <c r="H507" s="142">
        <f t="shared" si="14"/>
        <v>0</v>
      </c>
      <c r="I507" s="143">
        <f t="shared" si="15"/>
        <v>1</v>
      </c>
      <c r="K507" s="239">
        <f>PG!N507</f>
        <v>0</v>
      </c>
    </row>
    <row r="508" spans="2:11" ht="30" customHeight="1" thickBot="1" x14ac:dyDescent="0.3">
      <c r="B508" s="137" t="str">
        <f>IF(PG!B508="","",PG!B508)</f>
        <v/>
      </c>
      <c r="C508" s="138" t="str">
        <f>IF(PG!C508="","",PG!C508)</f>
        <v/>
      </c>
      <c r="D508" s="139">
        <f>PG!M508</f>
        <v>0</v>
      </c>
      <c r="E508" s="185"/>
      <c r="F508" s="141">
        <f>IFERROR(E508*K508,E508*PG!G508)</f>
        <v>0</v>
      </c>
      <c r="G508" s="141">
        <f>IFERROR(K508*D508,D508*PG!G508)</f>
        <v>0</v>
      </c>
      <c r="H508" s="142">
        <f t="shared" si="14"/>
        <v>0</v>
      </c>
      <c r="I508" s="143">
        <f t="shared" si="15"/>
        <v>1</v>
      </c>
      <c r="K508" s="239">
        <f>PG!N508</f>
        <v>0</v>
      </c>
    </row>
    <row r="509" spans="2:11" ht="30" customHeight="1" thickBot="1" x14ac:dyDescent="0.3">
      <c r="B509" s="137" t="str">
        <f>IF(PG!B509="","",PG!B509)</f>
        <v/>
      </c>
      <c r="C509" s="138" t="str">
        <f>IF(PG!C509="","",PG!C509)</f>
        <v/>
      </c>
      <c r="D509" s="139">
        <f>PG!M509</f>
        <v>0</v>
      </c>
      <c r="E509" s="185"/>
      <c r="F509" s="141">
        <f>IFERROR(E509*K509,E509*PG!G509)</f>
        <v>0</v>
      </c>
      <c r="G509" s="141">
        <f>IFERROR(K509*D509,D509*PG!G509)</f>
        <v>0</v>
      </c>
      <c r="H509" s="142">
        <f t="shared" si="14"/>
        <v>0</v>
      </c>
      <c r="I509" s="143">
        <f t="shared" si="15"/>
        <v>1</v>
      </c>
      <c r="K509" s="239">
        <f>PG!N509</f>
        <v>0</v>
      </c>
    </row>
    <row r="510" spans="2:11" ht="30" customHeight="1" thickBot="1" x14ac:dyDescent="0.3">
      <c r="B510" s="137" t="str">
        <f>IF(PG!B510="","",PG!B510)</f>
        <v/>
      </c>
      <c r="C510" s="138" t="str">
        <f>IF(PG!C510="","",PG!C510)</f>
        <v/>
      </c>
      <c r="D510" s="139">
        <f>PG!M510</f>
        <v>0</v>
      </c>
      <c r="E510" s="185"/>
      <c r="F510" s="141">
        <f>IFERROR(E510*K510,E510*PG!G510)</f>
        <v>0</v>
      </c>
      <c r="G510" s="141">
        <f>IFERROR(K510*D510,D510*PG!G510)</f>
        <v>0</v>
      </c>
      <c r="H510" s="142">
        <f t="shared" si="14"/>
        <v>0</v>
      </c>
      <c r="I510" s="143">
        <f t="shared" si="15"/>
        <v>1</v>
      </c>
      <c r="K510" s="239">
        <f>PG!N510</f>
        <v>0</v>
      </c>
    </row>
    <row r="511" spans="2:11" ht="30" customHeight="1" thickBot="1" x14ac:dyDescent="0.3">
      <c r="B511" s="137" t="str">
        <f>IF(PG!B511="","",PG!B511)</f>
        <v/>
      </c>
      <c r="C511" s="138" t="str">
        <f>IF(PG!C511="","",PG!C511)</f>
        <v/>
      </c>
      <c r="D511" s="139">
        <f>PG!M511</f>
        <v>0</v>
      </c>
      <c r="E511" s="185"/>
      <c r="F511" s="141">
        <f>IFERROR(E511*K511,E511*PG!G511)</f>
        <v>0</v>
      </c>
      <c r="G511" s="141">
        <f>IFERROR(K511*D511,D511*PG!G511)</f>
        <v>0</v>
      </c>
      <c r="H511" s="142">
        <f t="shared" si="14"/>
        <v>0</v>
      </c>
      <c r="I511" s="143">
        <f t="shared" si="15"/>
        <v>1</v>
      </c>
      <c r="K511" s="239">
        <f>PG!N511</f>
        <v>0</v>
      </c>
    </row>
    <row r="512" spans="2:11" ht="30" customHeight="1" thickBot="1" x14ac:dyDescent="0.3">
      <c r="B512" s="137" t="str">
        <f>IF(PG!B512="","",PG!B512)</f>
        <v/>
      </c>
      <c r="C512" s="138" t="str">
        <f>IF(PG!C512="","",PG!C512)</f>
        <v/>
      </c>
      <c r="D512" s="139">
        <f>PG!M512</f>
        <v>0</v>
      </c>
      <c r="E512" s="185"/>
      <c r="F512" s="141">
        <f>IFERROR(E512*K512,E512*PG!G512)</f>
        <v>0</v>
      </c>
      <c r="G512" s="141">
        <f>IFERROR(K512*D512,D512*PG!G512)</f>
        <v>0</v>
      </c>
      <c r="H512" s="142">
        <f t="shared" si="14"/>
        <v>0</v>
      </c>
      <c r="I512" s="143">
        <f t="shared" si="15"/>
        <v>1</v>
      </c>
      <c r="K512" s="239">
        <f>PG!N512</f>
        <v>0</v>
      </c>
    </row>
    <row r="513" spans="2:11" ht="30" customHeight="1" thickBot="1" x14ac:dyDescent="0.3">
      <c r="B513" s="137" t="str">
        <f>IF(PG!B513="","",PG!B513)</f>
        <v/>
      </c>
      <c r="C513" s="138" t="str">
        <f>IF(PG!C513="","",PG!C513)</f>
        <v/>
      </c>
      <c r="D513" s="139">
        <f>PG!M513</f>
        <v>0</v>
      </c>
      <c r="E513" s="185"/>
      <c r="F513" s="141">
        <f>IFERROR(E513*K513,E513*PG!G513)</f>
        <v>0</v>
      </c>
      <c r="G513" s="141">
        <f>IFERROR(K513*D513,D513*PG!G513)</f>
        <v>0</v>
      </c>
      <c r="H513" s="142">
        <f t="shared" si="14"/>
        <v>0</v>
      </c>
      <c r="I513" s="143">
        <f t="shared" si="15"/>
        <v>1</v>
      </c>
      <c r="K513" s="239">
        <f>PG!N513</f>
        <v>0</v>
      </c>
    </row>
    <row r="514" spans="2:11" ht="30" customHeight="1" thickBot="1" x14ac:dyDescent="0.3">
      <c r="B514" s="137" t="str">
        <f>IF(PG!B514="","",PG!B514)</f>
        <v/>
      </c>
      <c r="C514" s="138" t="str">
        <f>IF(PG!C514="","",PG!C514)</f>
        <v/>
      </c>
      <c r="D514" s="139">
        <f>PG!M514</f>
        <v>0</v>
      </c>
      <c r="E514" s="185"/>
      <c r="F514" s="141">
        <f>IFERROR(E514*K514,E514*PG!G514)</f>
        <v>0</v>
      </c>
      <c r="G514" s="141">
        <f>IFERROR(K514*D514,D514*PG!G514)</f>
        <v>0</v>
      </c>
      <c r="H514" s="142">
        <f t="shared" si="14"/>
        <v>0</v>
      </c>
      <c r="I514" s="143">
        <f t="shared" si="15"/>
        <v>1</v>
      </c>
      <c r="K514" s="239">
        <f>PG!N514</f>
        <v>0</v>
      </c>
    </row>
    <row r="515" spans="2:11" ht="30" customHeight="1" thickBot="1" x14ac:dyDescent="0.3">
      <c r="B515" s="137" t="str">
        <f>IF(PG!B515="","",PG!B515)</f>
        <v/>
      </c>
      <c r="C515" s="138" t="str">
        <f>IF(PG!C515="","",PG!C515)</f>
        <v/>
      </c>
      <c r="D515" s="139">
        <f>PG!M515</f>
        <v>0</v>
      </c>
      <c r="E515" s="185"/>
      <c r="F515" s="141">
        <f>IFERROR(E515*K515,E515*PG!G515)</f>
        <v>0</v>
      </c>
      <c r="G515" s="141">
        <f>IFERROR(K515*D515,D515*PG!G515)</f>
        <v>0</v>
      </c>
      <c r="H515" s="142">
        <f t="shared" si="14"/>
        <v>0</v>
      </c>
      <c r="I515" s="143">
        <f t="shared" si="15"/>
        <v>1</v>
      </c>
      <c r="K515" s="239">
        <f>PG!N515</f>
        <v>0</v>
      </c>
    </row>
    <row r="516" spans="2:11" ht="30" customHeight="1" thickBot="1" x14ac:dyDescent="0.3">
      <c r="B516" s="137" t="str">
        <f>IF(PG!B516="","",PG!B516)</f>
        <v/>
      </c>
      <c r="C516" s="138" t="str">
        <f>IF(PG!C516="","",PG!C516)</f>
        <v/>
      </c>
      <c r="D516" s="139">
        <f>PG!M516</f>
        <v>0</v>
      </c>
      <c r="E516" s="185"/>
      <c r="F516" s="141">
        <f>IFERROR(E516*K516,E516*PG!G516)</f>
        <v>0</v>
      </c>
      <c r="G516" s="141">
        <f>IFERROR(K516*D516,D516*PG!G516)</f>
        <v>0</v>
      </c>
      <c r="H516" s="142">
        <f t="shared" si="14"/>
        <v>0</v>
      </c>
      <c r="I516" s="143">
        <f t="shared" si="15"/>
        <v>1</v>
      </c>
      <c r="K516" s="239">
        <f>PG!N516</f>
        <v>0</v>
      </c>
    </row>
    <row r="517" spans="2:11" ht="30" customHeight="1" thickBot="1" x14ac:dyDescent="0.3">
      <c r="B517" s="137" t="str">
        <f>IF(PG!B517="","",PG!B517)</f>
        <v/>
      </c>
      <c r="C517" s="138" t="str">
        <f>IF(PG!C517="","",PG!C517)</f>
        <v/>
      </c>
      <c r="D517" s="139">
        <f>PG!M517</f>
        <v>0</v>
      </c>
      <c r="E517" s="185"/>
      <c r="F517" s="141">
        <f>IFERROR(E517*K517,E517*PG!G517)</f>
        <v>0</v>
      </c>
      <c r="G517" s="141">
        <f>IFERROR(K517*D517,D517*PG!G517)</f>
        <v>0</v>
      </c>
      <c r="H517" s="142">
        <f t="shared" si="14"/>
        <v>0</v>
      </c>
      <c r="I517" s="143">
        <f t="shared" si="15"/>
        <v>1</v>
      </c>
      <c r="K517" s="239">
        <f>PG!N517</f>
        <v>0</v>
      </c>
    </row>
    <row r="518" spans="2:11" ht="30" customHeight="1" thickBot="1" x14ac:dyDescent="0.3">
      <c r="B518" s="137" t="str">
        <f>IF(PG!B518="","",PG!B518)</f>
        <v/>
      </c>
      <c r="C518" s="138" t="str">
        <f>IF(PG!C518="","",PG!C518)</f>
        <v/>
      </c>
      <c r="D518" s="139">
        <f>PG!M518</f>
        <v>0</v>
      </c>
      <c r="E518" s="185"/>
      <c r="F518" s="141">
        <f>IFERROR(E518*K518,E518*PG!G518)</f>
        <v>0</v>
      </c>
      <c r="G518" s="141">
        <f>IFERROR(K518*D518,D518*PG!G518)</f>
        <v>0</v>
      </c>
      <c r="H518" s="142">
        <f t="shared" si="14"/>
        <v>0</v>
      </c>
      <c r="I518" s="143">
        <f t="shared" si="15"/>
        <v>1</v>
      </c>
      <c r="K518" s="239">
        <f>PG!N518</f>
        <v>0</v>
      </c>
    </row>
    <row r="519" spans="2:11" ht="30" customHeight="1" thickBot="1" x14ac:dyDescent="0.3">
      <c r="B519" s="137" t="str">
        <f>IF(PG!B519="","",PG!B519)</f>
        <v/>
      </c>
      <c r="C519" s="138" t="str">
        <f>IF(PG!C519="","",PG!C519)</f>
        <v/>
      </c>
      <c r="D519" s="139">
        <f>PG!M519</f>
        <v>0</v>
      </c>
      <c r="E519" s="185"/>
      <c r="F519" s="141">
        <f>IFERROR(E519*K519,E519*PG!G519)</f>
        <v>0</v>
      </c>
      <c r="G519" s="141">
        <f>IFERROR(K519*D519,D519*PG!G519)</f>
        <v>0</v>
      </c>
      <c r="H519" s="142">
        <f t="shared" si="14"/>
        <v>0</v>
      </c>
      <c r="I519" s="143">
        <f t="shared" si="15"/>
        <v>1</v>
      </c>
      <c r="K519" s="239">
        <f>PG!N519</f>
        <v>0</v>
      </c>
    </row>
    <row r="520" spans="2:11" ht="30" customHeight="1" thickBot="1" x14ac:dyDescent="0.3">
      <c r="B520" s="137" t="str">
        <f>IF(PG!B520="","",PG!B520)</f>
        <v/>
      </c>
      <c r="C520" s="138" t="str">
        <f>IF(PG!C520="","",PG!C520)</f>
        <v/>
      </c>
      <c r="D520" s="139">
        <f>PG!M520</f>
        <v>0</v>
      </c>
      <c r="E520" s="185"/>
      <c r="F520" s="141">
        <f>IFERROR(E520*K520,E520*PG!G520)</f>
        <v>0</v>
      </c>
      <c r="G520" s="141">
        <f>IFERROR(K520*D520,D520*PG!G520)</f>
        <v>0</v>
      </c>
      <c r="H520" s="142">
        <f t="shared" si="14"/>
        <v>0</v>
      </c>
      <c r="I520" s="143">
        <f t="shared" si="15"/>
        <v>1</v>
      </c>
      <c r="K520" s="239">
        <f>PG!N520</f>
        <v>0</v>
      </c>
    </row>
    <row r="521" spans="2:11" ht="30" customHeight="1" thickBot="1" x14ac:dyDescent="0.3">
      <c r="B521" s="137" t="str">
        <f>IF(PG!B521="","",PG!B521)</f>
        <v/>
      </c>
      <c r="C521" s="138" t="str">
        <f>IF(PG!C521="","",PG!C521)</f>
        <v/>
      </c>
      <c r="D521" s="139">
        <f>PG!M521</f>
        <v>0</v>
      </c>
      <c r="E521" s="185"/>
      <c r="F521" s="141">
        <f>IFERROR(E521*K521,E521*PG!G521)</f>
        <v>0</v>
      </c>
      <c r="G521" s="141">
        <f>IFERROR(K521*D521,D521*PG!G521)</f>
        <v>0</v>
      </c>
      <c r="H521" s="142">
        <f t="shared" ref="H521:H584" si="16">IFERROR(IF(F521-G521&lt;0,(F521-G521)*(-1),F521-G521),"")</f>
        <v>0</v>
      </c>
      <c r="I521" s="143">
        <f t="shared" si="15"/>
        <v>1</v>
      </c>
      <c r="K521" s="239">
        <f>PG!N521</f>
        <v>0</v>
      </c>
    </row>
    <row r="522" spans="2:11" ht="30" customHeight="1" thickBot="1" x14ac:dyDescent="0.3">
      <c r="B522" s="137" t="str">
        <f>IF(PG!B522="","",PG!B522)</f>
        <v/>
      </c>
      <c r="C522" s="138" t="str">
        <f>IF(PG!C522="","",PG!C522)</f>
        <v/>
      </c>
      <c r="D522" s="139">
        <f>PG!M522</f>
        <v>0</v>
      </c>
      <c r="E522" s="185"/>
      <c r="F522" s="141">
        <f>IFERROR(E522*K522,E522*PG!G522)</f>
        <v>0</v>
      </c>
      <c r="G522" s="141">
        <f>IFERROR(K522*D522,D522*PG!G522)</f>
        <v>0</v>
      </c>
      <c r="H522" s="142">
        <f t="shared" si="16"/>
        <v>0</v>
      </c>
      <c r="I522" s="143">
        <f t="shared" ref="I522:I585" si="17">IFERROR(IF(F522&gt;G522,G522/F522,IF(F522=G522,1,F522/G522)),"")</f>
        <v>1</v>
      </c>
      <c r="K522" s="239">
        <f>PG!N522</f>
        <v>0</v>
      </c>
    </row>
    <row r="523" spans="2:11" ht="30" customHeight="1" thickBot="1" x14ac:dyDescent="0.3">
      <c r="B523" s="137" t="str">
        <f>IF(PG!B523="","",PG!B523)</f>
        <v/>
      </c>
      <c r="C523" s="138" t="str">
        <f>IF(PG!C523="","",PG!C523)</f>
        <v/>
      </c>
      <c r="D523" s="139">
        <f>PG!M523</f>
        <v>0</v>
      </c>
      <c r="E523" s="185"/>
      <c r="F523" s="141">
        <f>IFERROR(E523*K523,E523*PG!G523)</f>
        <v>0</v>
      </c>
      <c r="G523" s="141">
        <f>IFERROR(K523*D523,D523*PG!G523)</f>
        <v>0</v>
      </c>
      <c r="H523" s="142">
        <f t="shared" si="16"/>
        <v>0</v>
      </c>
      <c r="I523" s="143">
        <f t="shared" si="17"/>
        <v>1</v>
      </c>
      <c r="K523" s="239">
        <f>PG!N523</f>
        <v>0</v>
      </c>
    </row>
    <row r="524" spans="2:11" ht="30" customHeight="1" thickBot="1" x14ac:dyDescent="0.3">
      <c r="B524" s="137" t="str">
        <f>IF(PG!B524="","",PG!B524)</f>
        <v/>
      </c>
      <c r="C524" s="138" t="str">
        <f>IF(PG!C524="","",PG!C524)</f>
        <v/>
      </c>
      <c r="D524" s="139">
        <f>PG!M524</f>
        <v>0</v>
      </c>
      <c r="E524" s="185"/>
      <c r="F524" s="141">
        <f>IFERROR(E524*K524,E524*PG!G524)</f>
        <v>0</v>
      </c>
      <c r="G524" s="141">
        <f>IFERROR(K524*D524,D524*PG!G524)</f>
        <v>0</v>
      </c>
      <c r="H524" s="142">
        <f t="shared" si="16"/>
        <v>0</v>
      </c>
      <c r="I524" s="143">
        <f t="shared" si="17"/>
        <v>1</v>
      </c>
      <c r="K524" s="239">
        <f>PG!N524</f>
        <v>0</v>
      </c>
    </row>
    <row r="525" spans="2:11" ht="30" customHeight="1" thickBot="1" x14ac:dyDescent="0.3">
      <c r="B525" s="137" t="str">
        <f>IF(PG!B525="","",PG!B525)</f>
        <v/>
      </c>
      <c r="C525" s="138" t="str">
        <f>IF(PG!C525="","",PG!C525)</f>
        <v/>
      </c>
      <c r="D525" s="139">
        <f>PG!M525</f>
        <v>0</v>
      </c>
      <c r="E525" s="185"/>
      <c r="F525" s="141">
        <f>IFERROR(E525*K525,E525*PG!G525)</f>
        <v>0</v>
      </c>
      <c r="G525" s="141">
        <f>IFERROR(K525*D525,D525*PG!G525)</f>
        <v>0</v>
      </c>
      <c r="H525" s="142">
        <f t="shared" si="16"/>
        <v>0</v>
      </c>
      <c r="I525" s="143">
        <f t="shared" si="17"/>
        <v>1</v>
      </c>
      <c r="K525" s="239">
        <f>PG!N525</f>
        <v>0</v>
      </c>
    </row>
    <row r="526" spans="2:11" ht="30" customHeight="1" thickBot="1" x14ac:dyDescent="0.3">
      <c r="B526" s="137" t="str">
        <f>IF(PG!B526="","",PG!B526)</f>
        <v/>
      </c>
      <c r="C526" s="138" t="str">
        <f>IF(PG!C526="","",PG!C526)</f>
        <v/>
      </c>
      <c r="D526" s="139">
        <f>PG!M526</f>
        <v>0</v>
      </c>
      <c r="E526" s="185"/>
      <c r="F526" s="141">
        <f>IFERROR(E526*K526,E526*PG!G526)</f>
        <v>0</v>
      </c>
      <c r="G526" s="141">
        <f>IFERROR(K526*D526,D526*PG!G526)</f>
        <v>0</v>
      </c>
      <c r="H526" s="142">
        <f t="shared" si="16"/>
        <v>0</v>
      </c>
      <c r="I526" s="143">
        <f t="shared" si="17"/>
        <v>1</v>
      </c>
      <c r="K526" s="239">
        <f>PG!N526</f>
        <v>0</v>
      </c>
    </row>
    <row r="527" spans="2:11" ht="30" customHeight="1" thickBot="1" x14ac:dyDescent="0.3">
      <c r="B527" s="137" t="str">
        <f>IF(PG!B527="","",PG!B527)</f>
        <v/>
      </c>
      <c r="C527" s="138" t="str">
        <f>IF(PG!C527="","",PG!C527)</f>
        <v/>
      </c>
      <c r="D527" s="139">
        <f>PG!M527</f>
        <v>0</v>
      </c>
      <c r="E527" s="185"/>
      <c r="F527" s="141">
        <f>IFERROR(E527*K527,E527*PG!G527)</f>
        <v>0</v>
      </c>
      <c r="G527" s="141">
        <f>IFERROR(K527*D527,D527*PG!G527)</f>
        <v>0</v>
      </c>
      <c r="H527" s="142">
        <f t="shared" si="16"/>
        <v>0</v>
      </c>
      <c r="I527" s="143">
        <f t="shared" si="17"/>
        <v>1</v>
      </c>
      <c r="K527" s="239">
        <f>PG!N527</f>
        <v>0</v>
      </c>
    </row>
    <row r="528" spans="2:11" ht="30" customHeight="1" thickBot="1" x14ac:dyDescent="0.3">
      <c r="B528" s="137" t="str">
        <f>IF(PG!B528="","",PG!B528)</f>
        <v/>
      </c>
      <c r="C528" s="138" t="str">
        <f>IF(PG!C528="","",PG!C528)</f>
        <v/>
      </c>
      <c r="D528" s="139">
        <f>PG!M528</f>
        <v>0</v>
      </c>
      <c r="E528" s="185"/>
      <c r="F528" s="141">
        <f>IFERROR(E528*K528,E528*PG!G528)</f>
        <v>0</v>
      </c>
      <c r="G528" s="141">
        <f>IFERROR(K528*D528,D528*PG!G528)</f>
        <v>0</v>
      </c>
      <c r="H528" s="142">
        <f t="shared" si="16"/>
        <v>0</v>
      </c>
      <c r="I528" s="143">
        <f t="shared" si="17"/>
        <v>1</v>
      </c>
      <c r="K528" s="239">
        <f>PG!N528</f>
        <v>0</v>
      </c>
    </row>
    <row r="529" spans="2:11" ht="30" customHeight="1" thickBot="1" x14ac:dyDescent="0.3">
      <c r="B529" s="137" t="str">
        <f>IF(PG!B529="","",PG!B529)</f>
        <v/>
      </c>
      <c r="C529" s="138" t="str">
        <f>IF(PG!C529="","",PG!C529)</f>
        <v/>
      </c>
      <c r="D529" s="139">
        <f>PG!M529</f>
        <v>0</v>
      </c>
      <c r="E529" s="185"/>
      <c r="F529" s="141">
        <f>IFERROR(E529*K529,E529*PG!G529)</f>
        <v>0</v>
      </c>
      <c r="G529" s="141">
        <f>IFERROR(K529*D529,D529*PG!G529)</f>
        <v>0</v>
      </c>
      <c r="H529" s="142">
        <f t="shared" si="16"/>
        <v>0</v>
      </c>
      <c r="I529" s="143">
        <f t="shared" si="17"/>
        <v>1</v>
      </c>
      <c r="K529" s="239">
        <f>PG!N529</f>
        <v>0</v>
      </c>
    </row>
    <row r="530" spans="2:11" ht="30" customHeight="1" thickBot="1" x14ac:dyDescent="0.3">
      <c r="B530" s="137" t="str">
        <f>IF(PG!B530="","",PG!B530)</f>
        <v/>
      </c>
      <c r="C530" s="138" t="str">
        <f>IF(PG!C530="","",PG!C530)</f>
        <v/>
      </c>
      <c r="D530" s="139">
        <f>PG!M530</f>
        <v>0</v>
      </c>
      <c r="E530" s="185"/>
      <c r="F530" s="141">
        <f>IFERROR(E530*K530,E530*PG!G530)</f>
        <v>0</v>
      </c>
      <c r="G530" s="141">
        <f>IFERROR(K530*D530,D530*PG!G530)</f>
        <v>0</v>
      </c>
      <c r="H530" s="142">
        <f t="shared" si="16"/>
        <v>0</v>
      </c>
      <c r="I530" s="143">
        <f t="shared" si="17"/>
        <v>1</v>
      </c>
      <c r="K530" s="239">
        <f>PG!N530</f>
        <v>0</v>
      </c>
    </row>
    <row r="531" spans="2:11" ht="30" customHeight="1" thickBot="1" x14ac:dyDescent="0.3">
      <c r="B531" s="137" t="str">
        <f>IF(PG!B531="","",PG!B531)</f>
        <v/>
      </c>
      <c r="C531" s="138" t="str">
        <f>IF(PG!C531="","",PG!C531)</f>
        <v/>
      </c>
      <c r="D531" s="139">
        <f>PG!M531</f>
        <v>0</v>
      </c>
      <c r="E531" s="185"/>
      <c r="F531" s="141">
        <f>IFERROR(E531*K531,E531*PG!G531)</f>
        <v>0</v>
      </c>
      <c r="G531" s="141">
        <f>IFERROR(K531*D531,D531*PG!G531)</f>
        <v>0</v>
      </c>
      <c r="H531" s="142">
        <f t="shared" si="16"/>
        <v>0</v>
      </c>
      <c r="I531" s="143">
        <f t="shared" si="17"/>
        <v>1</v>
      </c>
      <c r="K531" s="239">
        <f>PG!N531</f>
        <v>0</v>
      </c>
    </row>
    <row r="532" spans="2:11" ht="30" customHeight="1" thickBot="1" x14ac:dyDescent="0.3">
      <c r="B532" s="137" t="str">
        <f>IF(PG!B532="","",PG!B532)</f>
        <v/>
      </c>
      <c r="C532" s="138" t="str">
        <f>IF(PG!C532="","",PG!C532)</f>
        <v/>
      </c>
      <c r="D532" s="139">
        <f>PG!M532</f>
        <v>0</v>
      </c>
      <c r="E532" s="185"/>
      <c r="F532" s="141">
        <f>IFERROR(E532*K532,E532*PG!G532)</f>
        <v>0</v>
      </c>
      <c r="G532" s="141">
        <f>IFERROR(K532*D532,D532*PG!G532)</f>
        <v>0</v>
      </c>
      <c r="H532" s="142">
        <f t="shared" si="16"/>
        <v>0</v>
      </c>
      <c r="I532" s="143">
        <f t="shared" si="17"/>
        <v>1</v>
      </c>
      <c r="K532" s="239">
        <f>PG!N532</f>
        <v>0</v>
      </c>
    </row>
    <row r="533" spans="2:11" ht="30" customHeight="1" thickBot="1" x14ac:dyDescent="0.3">
      <c r="B533" s="137" t="str">
        <f>IF(PG!B533="","",PG!B533)</f>
        <v/>
      </c>
      <c r="C533" s="138" t="str">
        <f>IF(PG!C533="","",PG!C533)</f>
        <v/>
      </c>
      <c r="D533" s="139">
        <f>PG!M533</f>
        <v>0</v>
      </c>
      <c r="E533" s="185"/>
      <c r="F533" s="141">
        <f>IFERROR(E533*K533,E533*PG!G533)</f>
        <v>0</v>
      </c>
      <c r="G533" s="141">
        <f>IFERROR(K533*D533,D533*PG!G533)</f>
        <v>0</v>
      </c>
      <c r="H533" s="142">
        <f t="shared" si="16"/>
        <v>0</v>
      </c>
      <c r="I533" s="143">
        <f t="shared" si="17"/>
        <v>1</v>
      </c>
      <c r="K533" s="239">
        <f>PG!N533</f>
        <v>0</v>
      </c>
    </row>
    <row r="534" spans="2:11" ht="30" customHeight="1" thickBot="1" x14ac:dyDescent="0.3">
      <c r="B534" s="137" t="str">
        <f>IF(PG!B534="","",PG!B534)</f>
        <v/>
      </c>
      <c r="C534" s="138" t="str">
        <f>IF(PG!C534="","",PG!C534)</f>
        <v/>
      </c>
      <c r="D534" s="139">
        <f>PG!M534</f>
        <v>0</v>
      </c>
      <c r="E534" s="185"/>
      <c r="F534" s="141">
        <f>IFERROR(E534*K534,E534*PG!G534)</f>
        <v>0</v>
      </c>
      <c r="G534" s="141">
        <f>IFERROR(K534*D534,D534*PG!G534)</f>
        <v>0</v>
      </c>
      <c r="H534" s="142">
        <f t="shared" si="16"/>
        <v>0</v>
      </c>
      <c r="I534" s="143">
        <f t="shared" si="17"/>
        <v>1</v>
      </c>
      <c r="K534" s="239">
        <f>PG!N534</f>
        <v>0</v>
      </c>
    </row>
    <row r="535" spans="2:11" ht="30" customHeight="1" thickBot="1" x14ac:dyDescent="0.3">
      <c r="B535" s="137" t="str">
        <f>IF(PG!B535="","",PG!B535)</f>
        <v/>
      </c>
      <c r="C535" s="138" t="str">
        <f>IF(PG!C535="","",PG!C535)</f>
        <v/>
      </c>
      <c r="D535" s="139">
        <f>PG!M535</f>
        <v>0</v>
      </c>
      <c r="E535" s="185"/>
      <c r="F535" s="141">
        <f>IFERROR(E535*K535,E535*PG!G535)</f>
        <v>0</v>
      </c>
      <c r="G535" s="141">
        <f>IFERROR(K535*D535,D535*PG!G535)</f>
        <v>0</v>
      </c>
      <c r="H535" s="142">
        <f t="shared" si="16"/>
        <v>0</v>
      </c>
      <c r="I535" s="143">
        <f t="shared" si="17"/>
        <v>1</v>
      </c>
      <c r="K535" s="239">
        <f>PG!N535</f>
        <v>0</v>
      </c>
    </row>
    <row r="536" spans="2:11" ht="30" customHeight="1" thickBot="1" x14ac:dyDescent="0.3">
      <c r="B536" s="137" t="str">
        <f>IF(PG!B536="","",PG!B536)</f>
        <v/>
      </c>
      <c r="C536" s="138" t="str">
        <f>IF(PG!C536="","",PG!C536)</f>
        <v/>
      </c>
      <c r="D536" s="139">
        <f>PG!M536</f>
        <v>0</v>
      </c>
      <c r="E536" s="185"/>
      <c r="F536" s="141">
        <f>IFERROR(E536*K536,E536*PG!G536)</f>
        <v>0</v>
      </c>
      <c r="G536" s="141">
        <f>IFERROR(K536*D536,D536*PG!G536)</f>
        <v>0</v>
      </c>
      <c r="H536" s="142">
        <f t="shared" si="16"/>
        <v>0</v>
      </c>
      <c r="I536" s="143">
        <f t="shared" si="17"/>
        <v>1</v>
      </c>
      <c r="K536" s="239">
        <f>PG!N536</f>
        <v>0</v>
      </c>
    </row>
    <row r="537" spans="2:11" ht="30" customHeight="1" thickBot="1" x14ac:dyDescent="0.3">
      <c r="B537" s="137" t="str">
        <f>IF(PG!B537="","",PG!B537)</f>
        <v/>
      </c>
      <c r="C537" s="138" t="str">
        <f>IF(PG!C537="","",PG!C537)</f>
        <v/>
      </c>
      <c r="D537" s="139">
        <f>PG!M537</f>
        <v>0</v>
      </c>
      <c r="E537" s="185"/>
      <c r="F537" s="141">
        <f>IFERROR(E537*K537,E537*PG!G537)</f>
        <v>0</v>
      </c>
      <c r="G537" s="141">
        <f>IFERROR(K537*D537,D537*PG!G537)</f>
        <v>0</v>
      </c>
      <c r="H537" s="142">
        <f t="shared" si="16"/>
        <v>0</v>
      </c>
      <c r="I537" s="143">
        <f t="shared" si="17"/>
        <v>1</v>
      </c>
      <c r="K537" s="239">
        <f>PG!N537</f>
        <v>0</v>
      </c>
    </row>
    <row r="538" spans="2:11" ht="30" customHeight="1" thickBot="1" x14ac:dyDescent="0.3">
      <c r="B538" s="137" t="str">
        <f>IF(PG!B538="","",PG!B538)</f>
        <v/>
      </c>
      <c r="C538" s="138" t="str">
        <f>IF(PG!C538="","",PG!C538)</f>
        <v/>
      </c>
      <c r="D538" s="139">
        <f>PG!M538</f>
        <v>0</v>
      </c>
      <c r="E538" s="185"/>
      <c r="F538" s="141">
        <f>IFERROR(E538*K538,E538*PG!G538)</f>
        <v>0</v>
      </c>
      <c r="G538" s="141">
        <f>IFERROR(K538*D538,D538*PG!G538)</f>
        <v>0</v>
      </c>
      <c r="H538" s="142">
        <f t="shared" si="16"/>
        <v>0</v>
      </c>
      <c r="I538" s="143">
        <f t="shared" si="17"/>
        <v>1</v>
      </c>
      <c r="K538" s="239">
        <f>PG!N538</f>
        <v>0</v>
      </c>
    </row>
    <row r="539" spans="2:11" ht="30" customHeight="1" thickBot="1" x14ac:dyDescent="0.3">
      <c r="B539" s="137" t="str">
        <f>IF(PG!B539="","",PG!B539)</f>
        <v/>
      </c>
      <c r="C539" s="138" t="str">
        <f>IF(PG!C539="","",PG!C539)</f>
        <v/>
      </c>
      <c r="D539" s="139">
        <f>PG!M539</f>
        <v>0</v>
      </c>
      <c r="E539" s="185"/>
      <c r="F539" s="141">
        <f>IFERROR(E539*K539,E539*PG!G539)</f>
        <v>0</v>
      </c>
      <c r="G539" s="141">
        <f>IFERROR(K539*D539,D539*PG!G539)</f>
        <v>0</v>
      </c>
      <c r="H539" s="142">
        <f t="shared" si="16"/>
        <v>0</v>
      </c>
      <c r="I539" s="143">
        <f t="shared" si="17"/>
        <v>1</v>
      </c>
      <c r="K539" s="239">
        <f>PG!N539</f>
        <v>0</v>
      </c>
    </row>
    <row r="540" spans="2:11" ht="30" customHeight="1" thickBot="1" x14ac:dyDescent="0.3">
      <c r="B540" s="137" t="str">
        <f>IF(PG!B540="","",PG!B540)</f>
        <v/>
      </c>
      <c r="C540" s="138" t="str">
        <f>IF(PG!C540="","",PG!C540)</f>
        <v/>
      </c>
      <c r="D540" s="139">
        <f>PG!M540</f>
        <v>0</v>
      </c>
      <c r="E540" s="185"/>
      <c r="F540" s="141">
        <f>IFERROR(E540*K540,E540*PG!G540)</f>
        <v>0</v>
      </c>
      <c r="G540" s="141">
        <f>IFERROR(K540*D540,D540*PG!G540)</f>
        <v>0</v>
      </c>
      <c r="H540" s="142">
        <f t="shared" si="16"/>
        <v>0</v>
      </c>
      <c r="I540" s="143">
        <f t="shared" si="17"/>
        <v>1</v>
      </c>
      <c r="K540" s="239">
        <f>PG!N540</f>
        <v>0</v>
      </c>
    </row>
    <row r="541" spans="2:11" ht="30" customHeight="1" thickBot="1" x14ac:dyDescent="0.3">
      <c r="B541" s="137" t="str">
        <f>IF(PG!B541="","",PG!B541)</f>
        <v/>
      </c>
      <c r="C541" s="138" t="str">
        <f>IF(PG!C541="","",PG!C541)</f>
        <v/>
      </c>
      <c r="D541" s="139">
        <f>PG!M541</f>
        <v>0</v>
      </c>
      <c r="E541" s="185"/>
      <c r="F541" s="141">
        <f>IFERROR(E541*K541,E541*PG!G541)</f>
        <v>0</v>
      </c>
      <c r="G541" s="141">
        <f>IFERROR(K541*D541,D541*PG!G541)</f>
        <v>0</v>
      </c>
      <c r="H541" s="142">
        <f t="shared" si="16"/>
        <v>0</v>
      </c>
      <c r="I541" s="143">
        <f t="shared" si="17"/>
        <v>1</v>
      </c>
      <c r="K541" s="239">
        <f>PG!N541</f>
        <v>0</v>
      </c>
    </row>
    <row r="542" spans="2:11" ht="30" customHeight="1" thickBot="1" x14ac:dyDescent="0.3">
      <c r="B542" s="137" t="str">
        <f>IF(PG!B542="","",PG!B542)</f>
        <v/>
      </c>
      <c r="C542" s="138" t="str">
        <f>IF(PG!C542="","",PG!C542)</f>
        <v/>
      </c>
      <c r="D542" s="139">
        <f>PG!M542</f>
        <v>0</v>
      </c>
      <c r="E542" s="185"/>
      <c r="F542" s="141">
        <f>IFERROR(E542*K542,E542*PG!G542)</f>
        <v>0</v>
      </c>
      <c r="G542" s="141">
        <f>IFERROR(K542*D542,D542*PG!G542)</f>
        <v>0</v>
      </c>
      <c r="H542" s="142">
        <f t="shared" si="16"/>
        <v>0</v>
      </c>
      <c r="I542" s="143">
        <f t="shared" si="17"/>
        <v>1</v>
      </c>
      <c r="K542" s="239">
        <f>PG!N542</f>
        <v>0</v>
      </c>
    </row>
    <row r="543" spans="2:11" ht="30" customHeight="1" thickBot="1" x14ac:dyDescent="0.3">
      <c r="B543" s="137" t="str">
        <f>IF(PG!B543="","",PG!B543)</f>
        <v/>
      </c>
      <c r="C543" s="138" t="str">
        <f>IF(PG!C543="","",PG!C543)</f>
        <v/>
      </c>
      <c r="D543" s="139">
        <f>PG!M543</f>
        <v>0</v>
      </c>
      <c r="E543" s="185"/>
      <c r="F543" s="141">
        <f>IFERROR(E543*K543,E543*PG!G543)</f>
        <v>0</v>
      </c>
      <c r="G543" s="141">
        <f>IFERROR(K543*D543,D543*PG!G543)</f>
        <v>0</v>
      </c>
      <c r="H543" s="142">
        <f t="shared" si="16"/>
        <v>0</v>
      </c>
      <c r="I543" s="143">
        <f t="shared" si="17"/>
        <v>1</v>
      </c>
      <c r="K543" s="239">
        <f>PG!N543</f>
        <v>0</v>
      </c>
    </row>
    <row r="544" spans="2:11" ht="30" customHeight="1" thickBot="1" x14ac:dyDescent="0.3">
      <c r="B544" s="137" t="str">
        <f>IF(PG!B544="","",PG!B544)</f>
        <v/>
      </c>
      <c r="C544" s="138" t="str">
        <f>IF(PG!C544="","",PG!C544)</f>
        <v/>
      </c>
      <c r="D544" s="139">
        <f>PG!M544</f>
        <v>0</v>
      </c>
      <c r="E544" s="185"/>
      <c r="F544" s="141">
        <f>IFERROR(E544*K544,E544*PG!G544)</f>
        <v>0</v>
      </c>
      <c r="G544" s="141">
        <f>IFERROR(K544*D544,D544*PG!G544)</f>
        <v>0</v>
      </c>
      <c r="H544" s="142">
        <f t="shared" si="16"/>
        <v>0</v>
      </c>
      <c r="I544" s="143">
        <f t="shared" si="17"/>
        <v>1</v>
      </c>
      <c r="K544" s="239">
        <f>PG!N544</f>
        <v>0</v>
      </c>
    </row>
    <row r="545" spans="2:11" ht="30" customHeight="1" thickBot="1" x14ac:dyDescent="0.3">
      <c r="B545" s="137" t="str">
        <f>IF(PG!B545="","",PG!B545)</f>
        <v/>
      </c>
      <c r="C545" s="138" t="str">
        <f>IF(PG!C545="","",PG!C545)</f>
        <v/>
      </c>
      <c r="D545" s="139">
        <f>PG!M545</f>
        <v>0</v>
      </c>
      <c r="E545" s="185"/>
      <c r="F545" s="141">
        <f>IFERROR(E545*K545,E545*PG!G545)</f>
        <v>0</v>
      </c>
      <c r="G545" s="141">
        <f>IFERROR(K545*D545,D545*PG!G545)</f>
        <v>0</v>
      </c>
      <c r="H545" s="142">
        <f t="shared" si="16"/>
        <v>0</v>
      </c>
      <c r="I545" s="143">
        <f t="shared" si="17"/>
        <v>1</v>
      </c>
      <c r="K545" s="239">
        <f>PG!N545</f>
        <v>0</v>
      </c>
    </row>
    <row r="546" spans="2:11" ht="30" customHeight="1" thickBot="1" x14ac:dyDescent="0.3">
      <c r="B546" s="137" t="str">
        <f>IF(PG!B546="","",PG!B546)</f>
        <v/>
      </c>
      <c r="C546" s="138" t="str">
        <f>IF(PG!C546="","",PG!C546)</f>
        <v/>
      </c>
      <c r="D546" s="139">
        <f>PG!M546</f>
        <v>0</v>
      </c>
      <c r="E546" s="185"/>
      <c r="F546" s="141">
        <f>IFERROR(E546*K546,E546*PG!G546)</f>
        <v>0</v>
      </c>
      <c r="G546" s="141">
        <f>IFERROR(K546*D546,D546*PG!G546)</f>
        <v>0</v>
      </c>
      <c r="H546" s="142">
        <f t="shared" si="16"/>
        <v>0</v>
      </c>
      <c r="I546" s="143">
        <f t="shared" si="17"/>
        <v>1</v>
      </c>
      <c r="K546" s="239">
        <f>PG!N546</f>
        <v>0</v>
      </c>
    </row>
    <row r="547" spans="2:11" ht="30" customHeight="1" thickBot="1" x14ac:dyDescent="0.3">
      <c r="B547" s="137" t="str">
        <f>IF(PG!B547="","",PG!B547)</f>
        <v/>
      </c>
      <c r="C547" s="138" t="str">
        <f>IF(PG!C547="","",PG!C547)</f>
        <v/>
      </c>
      <c r="D547" s="139">
        <f>PG!M547</f>
        <v>0</v>
      </c>
      <c r="E547" s="185"/>
      <c r="F547" s="141">
        <f>IFERROR(E547*K547,E547*PG!G547)</f>
        <v>0</v>
      </c>
      <c r="G547" s="141">
        <f>IFERROR(K547*D547,D547*PG!G547)</f>
        <v>0</v>
      </c>
      <c r="H547" s="142">
        <f t="shared" si="16"/>
        <v>0</v>
      </c>
      <c r="I547" s="143">
        <f t="shared" si="17"/>
        <v>1</v>
      </c>
      <c r="K547" s="239">
        <f>PG!N547</f>
        <v>0</v>
      </c>
    </row>
    <row r="548" spans="2:11" ht="30" customHeight="1" thickBot="1" x14ac:dyDescent="0.3">
      <c r="B548" s="137" t="str">
        <f>IF(PG!B548="","",PG!B548)</f>
        <v/>
      </c>
      <c r="C548" s="138" t="str">
        <f>IF(PG!C548="","",PG!C548)</f>
        <v/>
      </c>
      <c r="D548" s="139">
        <f>PG!M548</f>
        <v>0</v>
      </c>
      <c r="E548" s="185"/>
      <c r="F548" s="141">
        <f>IFERROR(E548*K548,E548*PG!G548)</f>
        <v>0</v>
      </c>
      <c r="G548" s="141">
        <f>IFERROR(K548*D548,D548*PG!G548)</f>
        <v>0</v>
      </c>
      <c r="H548" s="142">
        <f t="shared" si="16"/>
        <v>0</v>
      </c>
      <c r="I548" s="143">
        <f t="shared" si="17"/>
        <v>1</v>
      </c>
      <c r="K548" s="239">
        <f>PG!N548</f>
        <v>0</v>
      </c>
    </row>
    <row r="549" spans="2:11" ht="30" customHeight="1" thickBot="1" x14ac:dyDescent="0.3">
      <c r="B549" s="137" t="str">
        <f>IF(PG!B549="","",PG!B549)</f>
        <v/>
      </c>
      <c r="C549" s="138" t="str">
        <f>IF(PG!C549="","",PG!C549)</f>
        <v/>
      </c>
      <c r="D549" s="139">
        <f>PG!M549</f>
        <v>0</v>
      </c>
      <c r="E549" s="185"/>
      <c r="F549" s="141">
        <f>IFERROR(E549*K549,E549*PG!G549)</f>
        <v>0</v>
      </c>
      <c r="G549" s="141">
        <f>IFERROR(K549*D549,D549*PG!G549)</f>
        <v>0</v>
      </c>
      <c r="H549" s="142">
        <f t="shared" si="16"/>
        <v>0</v>
      </c>
      <c r="I549" s="143">
        <f t="shared" si="17"/>
        <v>1</v>
      </c>
      <c r="K549" s="239">
        <f>PG!N549</f>
        <v>0</v>
      </c>
    </row>
    <row r="550" spans="2:11" ht="30" customHeight="1" thickBot="1" x14ac:dyDescent="0.3">
      <c r="B550" s="137" t="str">
        <f>IF(PG!B550="","",PG!B550)</f>
        <v/>
      </c>
      <c r="C550" s="138" t="str">
        <f>IF(PG!C550="","",PG!C550)</f>
        <v/>
      </c>
      <c r="D550" s="139">
        <f>PG!M550</f>
        <v>0</v>
      </c>
      <c r="E550" s="185"/>
      <c r="F550" s="141">
        <f>IFERROR(E550*K550,E550*PG!G550)</f>
        <v>0</v>
      </c>
      <c r="G550" s="141">
        <f>IFERROR(K550*D550,D550*PG!G550)</f>
        <v>0</v>
      </c>
      <c r="H550" s="142">
        <f t="shared" si="16"/>
        <v>0</v>
      </c>
      <c r="I550" s="143">
        <f t="shared" si="17"/>
        <v>1</v>
      </c>
      <c r="K550" s="239">
        <f>PG!N550</f>
        <v>0</v>
      </c>
    </row>
    <row r="551" spans="2:11" ht="30" customHeight="1" thickBot="1" x14ac:dyDescent="0.3">
      <c r="B551" s="137" t="str">
        <f>IF(PG!B551="","",PG!B551)</f>
        <v/>
      </c>
      <c r="C551" s="138" t="str">
        <f>IF(PG!C551="","",PG!C551)</f>
        <v/>
      </c>
      <c r="D551" s="139">
        <f>PG!M551</f>
        <v>0</v>
      </c>
      <c r="E551" s="185"/>
      <c r="F551" s="141">
        <f>IFERROR(E551*K551,E551*PG!G551)</f>
        <v>0</v>
      </c>
      <c r="G551" s="141">
        <f>IFERROR(K551*D551,D551*PG!G551)</f>
        <v>0</v>
      </c>
      <c r="H551" s="142">
        <f t="shared" si="16"/>
        <v>0</v>
      </c>
      <c r="I551" s="143">
        <f t="shared" si="17"/>
        <v>1</v>
      </c>
      <c r="K551" s="239">
        <f>PG!N551</f>
        <v>0</v>
      </c>
    </row>
    <row r="552" spans="2:11" ht="30" customHeight="1" thickBot="1" x14ac:dyDescent="0.3">
      <c r="B552" s="137" t="str">
        <f>IF(PG!B552="","",PG!B552)</f>
        <v/>
      </c>
      <c r="C552" s="138" t="str">
        <f>IF(PG!C552="","",PG!C552)</f>
        <v/>
      </c>
      <c r="D552" s="139">
        <f>PG!M552</f>
        <v>0</v>
      </c>
      <c r="E552" s="185"/>
      <c r="F552" s="141">
        <f>IFERROR(E552*K552,E552*PG!G552)</f>
        <v>0</v>
      </c>
      <c r="G552" s="141">
        <f>IFERROR(K552*D552,D552*PG!G552)</f>
        <v>0</v>
      </c>
      <c r="H552" s="142">
        <f t="shared" si="16"/>
        <v>0</v>
      </c>
      <c r="I552" s="143">
        <f t="shared" si="17"/>
        <v>1</v>
      </c>
      <c r="K552" s="239">
        <f>PG!N552</f>
        <v>0</v>
      </c>
    </row>
    <row r="553" spans="2:11" ht="30" customHeight="1" thickBot="1" x14ac:dyDescent="0.3">
      <c r="B553" s="137" t="str">
        <f>IF(PG!B553="","",PG!B553)</f>
        <v/>
      </c>
      <c r="C553" s="138" t="str">
        <f>IF(PG!C553="","",PG!C553)</f>
        <v/>
      </c>
      <c r="D553" s="139">
        <f>PG!M553</f>
        <v>0</v>
      </c>
      <c r="E553" s="185"/>
      <c r="F553" s="141">
        <f>IFERROR(E553*K553,E553*PG!G553)</f>
        <v>0</v>
      </c>
      <c r="G553" s="141">
        <f>IFERROR(K553*D553,D553*PG!G553)</f>
        <v>0</v>
      </c>
      <c r="H553" s="142">
        <f t="shared" si="16"/>
        <v>0</v>
      </c>
      <c r="I553" s="143">
        <f t="shared" si="17"/>
        <v>1</v>
      </c>
      <c r="K553" s="239">
        <f>PG!N553</f>
        <v>0</v>
      </c>
    </row>
    <row r="554" spans="2:11" ht="30" customHeight="1" thickBot="1" x14ac:dyDescent="0.3">
      <c r="B554" s="137" t="str">
        <f>IF(PG!B554="","",PG!B554)</f>
        <v/>
      </c>
      <c r="C554" s="138" t="str">
        <f>IF(PG!C554="","",PG!C554)</f>
        <v/>
      </c>
      <c r="D554" s="139">
        <f>PG!M554</f>
        <v>0</v>
      </c>
      <c r="E554" s="185"/>
      <c r="F554" s="141">
        <f>IFERROR(E554*K554,E554*PG!G554)</f>
        <v>0</v>
      </c>
      <c r="G554" s="141">
        <f>IFERROR(K554*D554,D554*PG!G554)</f>
        <v>0</v>
      </c>
      <c r="H554" s="142">
        <f t="shared" si="16"/>
        <v>0</v>
      </c>
      <c r="I554" s="143">
        <f t="shared" si="17"/>
        <v>1</v>
      </c>
      <c r="K554" s="239">
        <f>PG!N554</f>
        <v>0</v>
      </c>
    </row>
    <row r="555" spans="2:11" ht="30" customHeight="1" thickBot="1" x14ac:dyDescent="0.3">
      <c r="B555" s="137" t="str">
        <f>IF(PG!B555="","",PG!B555)</f>
        <v/>
      </c>
      <c r="C555" s="138" t="str">
        <f>IF(PG!C555="","",PG!C555)</f>
        <v/>
      </c>
      <c r="D555" s="139">
        <f>PG!M555</f>
        <v>0</v>
      </c>
      <c r="E555" s="185"/>
      <c r="F555" s="141">
        <f>IFERROR(E555*K555,E555*PG!G555)</f>
        <v>0</v>
      </c>
      <c r="G555" s="141">
        <f>IFERROR(K555*D555,D555*PG!G555)</f>
        <v>0</v>
      </c>
      <c r="H555" s="142">
        <f t="shared" si="16"/>
        <v>0</v>
      </c>
      <c r="I555" s="143">
        <f t="shared" si="17"/>
        <v>1</v>
      </c>
      <c r="K555" s="239">
        <f>PG!N555</f>
        <v>0</v>
      </c>
    </row>
    <row r="556" spans="2:11" ht="30" customHeight="1" thickBot="1" x14ac:dyDescent="0.3">
      <c r="B556" s="137" t="str">
        <f>IF(PG!B556="","",PG!B556)</f>
        <v/>
      </c>
      <c r="C556" s="138" t="str">
        <f>IF(PG!C556="","",PG!C556)</f>
        <v/>
      </c>
      <c r="D556" s="139">
        <f>PG!M556</f>
        <v>0</v>
      </c>
      <c r="E556" s="185"/>
      <c r="F556" s="141">
        <f>IFERROR(E556*K556,E556*PG!G556)</f>
        <v>0</v>
      </c>
      <c r="G556" s="141">
        <f>IFERROR(K556*D556,D556*PG!G556)</f>
        <v>0</v>
      </c>
      <c r="H556" s="142">
        <f t="shared" si="16"/>
        <v>0</v>
      </c>
      <c r="I556" s="143">
        <f t="shared" si="17"/>
        <v>1</v>
      </c>
      <c r="K556" s="239">
        <f>PG!N556</f>
        <v>0</v>
      </c>
    </row>
    <row r="557" spans="2:11" ht="30" customHeight="1" thickBot="1" x14ac:dyDescent="0.3">
      <c r="B557" s="137" t="str">
        <f>IF(PG!B557="","",PG!B557)</f>
        <v/>
      </c>
      <c r="C557" s="138" t="str">
        <f>IF(PG!C557="","",PG!C557)</f>
        <v/>
      </c>
      <c r="D557" s="139">
        <f>PG!M557</f>
        <v>0</v>
      </c>
      <c r="E557" s="185"/>
      <c r="F557" s="141">
        <f>IFERROR(E557*K557,E557*PG!G557)</f>
        <v>0</v>
      </c>
      <c r="G557" s="141">
        <f>IFERROR(K557*D557,D557*PG!G557)</f>
        <v>0</v>
      </c>
      <c r="H557" s="142">
        <f t="shared" si="16"/>
        <v>0</v>
      </c>
      <c r="I557" s="143">
        <f t="shared" si="17"/>
        <v>1</v>
      </c>
      <c r="K557" s="239">
        <f>PG!N557</f>
        <v>0</v>
      </c>
    </row>
    <row r="558" spans="2:11" ht="30" customHeight="1" thickBot="1" x14ac:dyDescent="0.3">
      <c r="B558" s="137" t="str">
        <f>IF(PG!B558="","",PG!B558)</f>
        <v/>
      </c>
      <c r="C558" s="138" t="str">
        <f>IF(PG!C558="","",PG!C558)</f>
        <v/>
      </c>
      <c r="D558" s="139">
        <f>PG!M558</f>
        <v>0</v>
      </c>
      <c r="E558" s="185"/>
      <c r="F558" s="141">
        <f>IFERROR(E558*K558,E558*PG!G558)</f>
        <v>0</v>
      </c>
      <c r="G558" s="141">
        <f>IFERROR(K558*D558,D558*PG!G558)</f>
        <v>0</v>
      </c>
      <c r="H558" s="142">
        <f t="shared" si="16"/>
        <v>0</v>
      </c>
      <c r="I558" s="143">
        <f t="shared" si="17"/>
        <v>1</v>
      </c>
      <c r="K558" s="239">
        <f>PG!N558</f>
        <v>0</v>
      </c>
    </row>
    <row r="559" spans="2:11" ht="30" customHeight="1" thickBot="1" x14ac:dyDescent="0.3">
      <c r="B559" s="137" t="str">
        <f>IF(PG!B559="","",PG!B559)</f>
        <v/>
      </c>
      <c r="C559" s="138" t="str">
        <f>IF(PG!C559="","",PG!C559)</f>
        <v/>
      </c>
      <c r="D559" s="139">
        <f>PG!M559</f>
        <v>0</v>
      </c>
      <c r="E559" s="185"/>
      <c r="F559" s="141">
        <f>IFERROR(E559*K559,E559*PG!G559)</f>
        <v>0</v>
      </c>
      <c r="G559" s="141">
        <f>IFERROR(K559*D559,D559*PG!G559)</f>
        <v>0</v>
      </c>
      <c r="H559" s="142">
        <f t="shared" si="16"/>
        <v>0</v>
      </c>
      <c r="I559" s="143">
        <f t="shared" si="17"/>
        <v>1</v>
      </c>
      <c r="K559" s="239">
        <f>PG!N559</f>
        <v>0</v>
      </c>
    </row>
    <row r="560" spans="2:11" ht="30" customHeight="1" thickBot="1" x14ac:dyDescent="0.3">
      <c r="B560" s="137" t="str">
        <f>IF(PG!B560="","",PG!B560)</f>
        <v/>
      </c>
      <c r="C560" s="138" t="str">
        <f>IF(PG!C560="","",PG!C560)</f>
        <v/>
      </c>
      <c r="D560" s="139">
        <f>PG!M560</f>
        <v>0</v>
      </c>
      <c r="E560" s="185"/>
      <c r="F560" s="141">
        <f>IFERROR(E560*K560,E560*PG!G560)</f>
        <v>0</v>
      </c>
      <c r="G560" s="141">
        <f>IFERROR(K560*D560,D560*PG!G560)</f>
        <v>0</v>
      </c>
      <c r="H560" s="142">
        <f t="shared" si="16"/>
        <v>0</v>
      </c>
      <c r="I560" s="143">
        <f t="shared" si="17"/>
        <v>1</v>
      </c>
      <c r="K560" s="239">
        <f>PG!N560</f>
        <v>0</v>
      </c>
    </row>
    <row r="561" spans="2:11" ht="30" customHeight="1" thickBot="1" x14ac:dyDescent="0.3">
      <c r="B561" s="137" t="str">
        <f>IF(PG!B561="","",PG!B561)</f>
        <v/>
      </c>
      <c r="C561" s="138" t="str">
        <f>IF(PG!C561="","",PG!C561)</f>
        <v/>
      </c>
      <c r="D561" s="139">
        <f>PG!M561</f>
        <v>0</v>
      </c>
      <c r="E561" s="185"/>
      <c r="F561" s="141">
        <f>IFERROR(E561*K561,E561*PG!G561)</f>
        <v>0</v>
      </c>
      <c r="G561" s="141">
        <f>IFERROR(K561*D561,D561*PG!G561)</f>
        <v>0</v>
      </c>
      <c r="H561" s="142">
        <f t="shared" si="16"/>
        <v>0</v>
      </c>
      <c r="I561" s="143">
        <f t="shared" si="17"/>
        <v>1</v>
      </c>
      <c r="K561" s="239">
        <f>PG!N561</f>
        <v>0</v>
      </c>
    </row>
    <row r="562" spans="2:11" ht="30" customHeight="1" thickBot="1" x14ac:dyDescent="0.3">
      <c r="B562" s="137" t="str">
        <f>IF(PG!B562="","",PG!B562)</f>
        <v/>
      </c>
      <c r="C562" s="138" t="str">
        <f>IF(PG!C562="","",PG!C562)</f>
        <v/>
      </c>
      <c r="D562" s="139">
        <f>PG!M562</f>
        <v>0</v>
      </c>
      <c r="E562" s="185"/>
      <c r="F562" s="141">
        <f>IFERROR(E562*K562,E562*PG!G562)</f>
        <v>0</v>
      </c>
      <c r="G562" s="141">
        <f>IFERROR(K562*D562,D562*PG!G562)</f>
        <v>0</v>
      </c>
      <c r="H562" s="142">
        <f t="shared" si="16"/>
        <v>0</v>
      </c>
      <c r="I562" s="143">
        <f t="shared" si="17"/>
        <v>1</v>
      </c>
      <c r="K562" s="239">
        <f>PG!N562</f>
        <v>0</v>
      </c>
    </row>
    <row r="563" spans="2:11" ht="30" customHeight="1" thickBot="1" x14ac:dyDescent="0.3">
      <c r="B563" s="137" t="str">
        <f>IF(PG!B563="","",PG!B563)</f>
        <v/>
      </c>
      <c r="C563" s="138" t="str">
        <f>IF(PG!C563="","",PG!C563)</f>
        <v/>
      </c>
      <c r="D563" s="139">
        <f>PG!M563</f>
        <v>0</v>
      </c>
      <c r="E563" s="185"/>
      <c r="F563" s="141">
        <f>IFERROR(E563*K563,E563*PG!G563)</f>
        <v>0</v>
      </c>
      <c r="G563" s="141">
        <f>IFERROR(K563*D563,D563*PG!G563)</f>
        <v>0</v>
      </c>
      <c r="H563" s="142">
        <f t="shared" si="16"/>
        <v>0</v>
      </c>
      <c r="I563" s="143">
        <f t="shared" si="17"/>
        <v>1</v>
      </c>
      <c r="K563" s="239">
        <f>PG!N563</f>
        <v>0</v>
      </c>
    </row>
    <row r="564" spans="2:11" ht="30" customHeight="1" thickBot="1" x14ac:dyDescent="0.3">
      <c r="B564" s="137" t="str">
        <f>IF(PG!B564="","",PG!B564)</f>
        <v/>
      </c>
      <c r="C564" s="138" t="str">
        <f>IF(PG!C564="","",PG!C564)</f>
        <v/>
      </c>
      <c r="D564" s="139">
        <f>PG!M564</f>
        <v>0</v>
      </c>
      <c r="E564" s="185"/>
      <c r="F564" s="141">
        <f>IFERROR(E564*K564,E564*PG!G564)</f>
        <v>0</v>
      </c>
      <c r="G564" s="141">
        <f>IFERROR(K564*D564,D564*PG!G564)</f>
        <v>0</v>
      </c>
      <c r="H564" s="142">
        <f t="shared" si="16"/>
        <v>0</v>
      </c>
      <c r="I564" s="143">
        <f t="shared" si="17"/>
        <v>1</v>
      </c>
      <c r="K564" s="239">
        <f>PG!N564</f>
        <v>0</v>
      </c>
    </row>
    <row r="565" spans="2:11" ht="30" customHeight="1" thickBot="1" x14ac:dyDescent="0.3">
      <c r="B565" s="137" t="str">
        <f>IF(PG!B565="","",PG!B565)</f>
        <v/>
      </c>
      <c r="C565" s="138" t="str">
        <f>IF(PG!C565="","",PG!C565)</f>
        <v/>
      </c>
      <c r="D565" s="139">
        <f>PG!M565</f>
        <v>0</v>
      </c>
      <c r="E565" s="185"/>
      <c r="F565" s="141">
        <f>IFERROR(E565*K565,E565*PG!G565)</f>
        <v>0</v>
      </c>
      <c r="G565" s="141">
        <f>IFERROR(K565*D565,D565*PG!G565)</f>
        <v>0</v>
      </c>
      <c r="H565" s="142">
        <f t="shared" si="16"/>
        <v>0</v>
      </c>
      <c r="I565" s="143">
        <f t="shared" si="17"/>
        <v>1</v>
      </c>
      <c r="K565" s="239">
        <f>PG!N565</f>
        <v>0</v>
      </c>
    </row>
    <row r="566" spans="2:11" ht="30" customHeight="1" thickBot="1" x14ac:dyDescent="0.3">
      <c r="B566" s="137" t="str">
        <f>IF(PG!B566="","",PG!B566)</f>
        <v/>
      </c>
      <c r="C566" s="138" t="str">
        <f>IF(PG!C566="","",PG!C566)</f>
        <v/>
      </c>
      <c r="D566" s="139">
        <f>PG!M566</f>
        <v>0</v>
      </c>
      <c r="E566" s="185"/>
      <c r="F566" s="141">
        <f>IFERROR(E566*K566,E566*PG!G566)</f>
        <v>0</v>
      </c>
      <c r="G566" s="141">
        <f>IFERROR(K566*D566,D566*PG!G566)</f>
        <v>0</v>
      </c>
      <c r="H566" s="142">
        <f t="shared" si="16"/>
        <v>0</v>
      </c>
      <c r="I566" s="143">
        <f t="shared" si="17"/>
        <v>1</v>
      </c>
      <c r="K566" s="239">
        <f>PG!N566</f>
        <v>0</v>
      </c>
    </row>
    <row r="567" spans="2:11" ht="30" customHeight="1" thickBot="1" x14ac:dyDescent="0.3">
      <c r="B567" s="137" t="str">
        <f>IF(PG!B567="","",PG!B567)</f>
        <v/>
      </c>
      <c r="C567" s="138" t="str">
        <f>IF(PG!C567="","",PG!C567)</f>
        <v/>
      </c>
      <c r="D567" s="139">
        <f>PG!M567</f>
        <v>0</v>
      </c>
      <c r="E567" s="185"/>
      <c r="F567" s="141">
        <f>IFERROR(E567*K567,E567*PG!G567)</f>
        <v>0</v>
      </c>
      <c r="G567" s="141">
        <f>IFERROR(K567*D567,D567*PG!G567)</f>
        <v>0</v>
      </c>
      <c r="H567" s="142">
        <f t="shared" si="16"/>
        <v>0</v>
      </c>
      <c r="I567" s="143">
        <f t="shared" si="17"/>
        <v>1</v>
      </c>
      <c r="K567" s="239">
        <f>PG!N567</f>
        <v>0</v>
      </c>
    </row>
    <row r="568" spans="2:11" ht="30" customHeight="1" thickBot="1" x14ac:dyDescent="0.3">
      <c r="B568" s="137" t="str">
        <f>IF(PG!B568="","",PG!B568)</f>
        <v/>
      </c>
      <c r="C568" s="138" t="str">
        <f>IF(PG!C568="","",PG!C568)</f>
        <v/>
      </c>
      <c r="D568" s="139">
        <f>PG!M568</f>
        <v>0</v>
      </c>
      <c r="E568" s="185"/>
      <c r="F568" s="141">
        <f>IFERROR(E568*K568,E568*PG!G568)</f>
        <v>0</v>
      </c>
      <c r="G568" s="141">
        <f>IFERROR(K568*D568,D568*PG!G568)</f>
        <v>0</v>
      </c>
      <c r="H568" s="142">
        <f t="shared" si="16"/>
        <v>0</v>
      </c>
      <c r="I568" s="143">
        <f t="shared" si="17"/>
        <v>1</v>
      </c>
      <c r="K568" s="239">
        <f>PG!N568</f>
        <v>0</v>
      </c>
    </row>
    <row r="569" spans="2:11" ht="30" customHeight="1" thickBot="1" x14ac:dyDescent="0.3">
      <c r="B569" s="137" t="str">
        <f>IF(PG!B569="","",PG!B569)</f>
        <v/>
      </c>
      <c r="C569" s="138" t="str">
        <f>IF(PG!C569="","",PG!C569)</f>
        <v/>
      </c>
      <c r="D569" s="139">
        <f>PG!M569</f>
        <v>0</v>
      </c>
      <c r="E569" s="185"/>
      <c r="F569" s="141">
        <f>IFERROR(E569*K569,E569*PG!G569)</f>
        <v>0</v>
      </c>
      <c r="G569" s="141">
        <f>IFERROR(K569*D569,D569*PG!G569)</f>
        <v>0</v>
      </c>
      <c r="H569" s="142">
        <f t="shared" si="16"/>
        <v>0</v>
      </c>
      <c r="I569" s="143">
        <f t="shared" si="17"/>
        <v>1</v>
      </c>
      <c r="K569" s="239">
        <f>PG!N569</f>
        <v>0</v>
      </c>
    </row>
    <row r="570" spans="2:11" ht="30" customHeight="1" thickBot="1" x14ac:dyDescent="0.3">
      <c r="B570" s="137" t="str">
        <f>IF(PG!B570="","",PG!B570)</f>
        <v/>
      </c>
      <c r="C570" s="138" t="str">
        <f>IF(PG!C570="","",PG!C570)</f>
        <v/>
      </c>
      <c r="D570" s="139">
        <f>PG!M570</f>
        <v>0</v>
      </c>
      <c r="E570" s="185"/>
      <c r="F570" s="141">
        <f>IFERROR(E570*K570,E570*PG!G570)</f>
        <v>0</v>
      </c>
      <c r="G570" s="141">
        <f>IFERROR(K570*D570,D570*PG!G570)</f>
        <v>0</v>
      </c>
      <c r="H570" s="142">
        <f t="shared" si="16"/>
        <v>0</v>
      </c>
      <c r="I570" s="143">
        <f t="shared" si="17"/>
        <v>1</v>
      </c>
      <c r="K570" s="239">
        <f>PG!N570</f>
        <v>0</v>
      </c>
    </row>
    <row r="571" spans="2:11" ht="30" customHeight="1" thickBot="1" x14ac:dyDescent="0.3">
      <c r="B571" s="137" t="str">
        <f>IF(PG!B571="","",PG!B571)</f>
        <v/>
      </c>
      <c r="C571" s="138" t="str">
        <f>IF(PG!C571="","",PG!C571)</f>
        <v/>
      </c>
      <c r="D571" s="139">
        <f>PG!M571</f>
        <v>0</v>
      </c>
      <c r="E571" s="185"/>
      <c r="F571" s="141">
        <f>IFERROR(E571*K571,E571*PG!G571)</f>
        <v>0</v>
      </c>
      <c r="G571" s="141">
        <f>IFERROR(K571*D571,D571*PG!G571)</f>
        <v>0</v>
      </c>
      <c r="H571" s="142">
        <f t="shared" si="16"/>
        <v>0</v>
      </c>
      <c r="I571" s="143">
        <f t="shared" si="17"/>
        <v>1</v>
      </c>
      <c r="K571" s="239">
        <f>PG!N571</f>
        <v>0</v>
      </c>
    </row>
    <row r="572" spans="2:11" ht="30" customHeight="1" thickBot="1" x14ac:dyDescent="0.3">
      <c r="B572" s="137" t="str">
        <f>IF(PG!B572="","",PG!B572)</f>
        <v/>
      </c>
      <c r="C572" s="138" t="str">
        <f>IF(PG!C572="","",PG!C572)</f>
        <v/>
      </c>
      <c r="D572" s="139">
        <f>PG!M572</f>
        <v>0</v>
      </c>
      <c r="E572" s="185"/>
      <c r="F572" s="141">
        <f>IFERROR(E572*K572,E572*PG!G572)</f>
        <v>0</v>
      </c>
      <c r="G572" s="141">
        <f>IFERROR(K572*D572,D572*PG!G572)</f>
        <v>0</v>
      </c>
      <c r="H572" s="142">
        <f t="shared" si="16"/>
        <v>0</v>
      </c>
      <c r="I572" s="143">
        <f t="shared" si="17"/>
        <v>1</v>
      </c>
      <c r="K572" s="239">
        <f>PG!N572</f>
        <v>0</v>
      </c>
    </row>
    <row r="573" spans="2:11" ht="30" customHeight="1" thickBot="1" x14ac:dyDescent="0.3">
      <c r="B573" s="137" t="str">
        <f>IF(PG!B573="","",PG!B573)</f>
        <v/>
      </c>
      <c r="C573" s="138" t="str">
        <f>IF(PG!C573="","",PG!C573)</f>
        <v/>
      </c>
      <c r="D573" s="139">
        <f>PG!M573</f>
        <v>0</v>
      </c>
      <c r="E573" s="185"/>
      <c r="F573" s="141">
        <f>IFERROR(E573*K573,E573*PG!G573)</f>
        <v>0</v>
      </c>
      <c r="G573" s="141">
        <f>IFERROR(K573*D573,D573*PG!G573)</f>
        <v>0</v>
      </c>
      <c r="H573" s="142">
        <f t="shared" si="16"/>
        <v>0</v>
      </c>
      <c r="I573" s="143">
        <f t="shared" si="17"/>
        <v>1</v>
      </c>
      <c r="K573" s="239">
        <f>PG!N573</f>
        <v>0</v>
      </c>
    </row>
    <row r="574" spans="2:11" ht="30" customHeight="1" thickBot="1" x14ac:dyDescent="0.3">
      <c r="B574" s="137" t="str">
        <f>IF(PG!B574="","",PG!B574)</f>
        <v/>
      </c>
      <c r="C574" s="138" t="str">
        <f>IF(PG!C574="","",PG!C574)</f>
        <v/>
      </c>
      <c r="D574" s="139">
        <f>PG!M574</f>
        <v>0</v>
      </c>
      <c r="E574" s="185"/>
      <c r="F574" s="141">
        <f>IFERROR(E574*K574,E574*PG!G574)</f>
        <v>0</v>
      </c>
      <c r="G574" s="141">
        <f>IFERROR(K574*D574,D574*PG!G574)</f>
        <v>0</v>
      </c>
      <c r="H574" s="142">
        <f t="shared" si="16"/>
        <v>0</v>
      </c>
      <c r="I574" s="143">
        <f t="shared" si="17"/>
        <v>1</v>
      </c>
      <c r="K574" s="239">
        <f>PG!N574</f>
        <v>0</v>
      </c>
    </row>
    <row r="575" spans="2:11" ht="30" customHeight="1" thickBot="1" x14ac:dyDescent="0.3">
      <c r="B575" s="137" t="str">
        <f>IF(PG!B575="","",PG!B575)</f>
        <v/>
      </c>
      <c r="C575" s="138" t="str">
        <f>IF(PG!C575="","",PG!C575)</f>
        <v/>
      </c>
      <c r="D575" s="139">
        <f>PG!M575</f>
        <v>0</v>
      </c>
      <c r="E575" s="185"/>
      <c r="F575" s="141">
        <f>IFERROR(E575*K575,E575*PG!G575)</f>
        <v>0</v>
      </c>
      <c r="G575" s="141">
        <f>IFERROR(K575*D575,D575*PG!G575)</f>
        <v>0</v>
      </c>
      <c r="H575" s="142">
        <f t="shared" si="16"/>
        <v>0</v>
      </c>
      <c r="I575" s="143">
        <f t="shared" si="17"/>
        <v>1</v>
      </c>
      <c r="K575" s="239">
        <f>PG!N575</f>
        <v>0</v>
      </c>
    </row>
    <row r="576" spans="2:11" ht="30" customHeight="1" thickBot="1" x14ac:dyDescent="0.3">
      <c r="B576" s="137" t="str">
        <f>IF(PG!B576="","",PG!B576)</f>
        <v/>
      </c>
      <c r="C576" s="138" t="str">
        <f>IF(PG!C576="","",PG!C576)</f>
        <v/>
      </c>
      <c r="D576" s="139">
        <f>PG!M576</f>
        <v>0</v>
      </c>
      <c r="E576" s="185"/>
      <c r="F576" s="141">
        <f>IFERROR(E576*K576,E576*PG!G576)</f>
        <v>0</v>
      </c>
      <c r="G576" s="141">
        <f>IFERROR(K576*D576,D576*PG!G576)</f>
        <v>0</v>
      </c>
      <c r="H576" s="142">
        <f t="shared" si="16"/>
        <v>0</v>
      </c>
      <c r="I576" s="143">
        <f t="shared" si="17"/>
        <v>1</v>
      </c>
      <c r="K576" s="239">
        <f>PG!N576</f>
        <v>0</v>
      </c>
    </row>
    <row r="577" spans="2:11" ht="30" customHeight="1" thickBot="1" x14ac:dyDescent="0.3">
      <c r="B577" s="137" t="str">
        <f>IF(PG!B577="","",PG!B577)</f>
        <v/>
      </c>
      <c r="C577" s="138" t="str">
        <f>IF(PG!C577="","",PG!C577)</f>
        <v/>
      </c>
      <c r="D577" s="139">
        <f>PG!M577</f>
        <v>0</v>
      </c>
      <c r="E577" s="185"/>
      <c r="F577" s="141">
        <f>IFERROR(E577*K577,E577*PG!G577)</f>
        <v>0</v>
      </c>
      <c r="G577" s="141">
        <f>IFERROR(K577*D577,D577*PG!G577)</f>
        <v>0</v>
      </c>
      <c r="H577" s="142">
        <f t="shared" si="16"/>
        <v>0</v>
      </c>
      <c r="I577" s="143">
        <f t="shared" si="17"/>
        <v>1</v>
      </c>
      <c r="K577" s="239">
        <f>PG!N577</f>
        <v>0</v>
      </c>
    </row>
    <row r="578" spans="2:11" ht="30" customHeight="1" thickBot="1" x14ac:dyDescent="0.3">
      <c r="B578" s="137" t="str">
        <f>IF(PG!B578="","",PG!B578)</f>
        <v/>
      </c>
      <c r="C578" s="138" t="str">
        <f>IF(PG!C578="","",PG!C578)</f>
        <v/>
      </c>
      <c r="D578" s="139">
        <f>PG!M578</f>
        <v>0</v>
      </c>
      <c r="E578" s="185"/>
      <c r="F578" s="141">
        <f>IFERROR(E578*K578,E578*PG!G578)</f>
        <v>0</v>
      </c>
      <c r="G578" s="141">
        <f>IFERROR(K578*D578,D578*PG!G578)</f>
        <v>0</v>
      </c>
      <c r="H578" s="142">
        <f t="shared" si="16"/>
        <v>0</v>
      </c>
      <c r="I578" s="143">
        <f t="shared" si="17"/>
        <v>1</v>
      </c>
      <c r="K578" s="239">
        <f>PG!N578</f>
        <v>0</v>
      </c>
    </row>
    <row r="579" spans="2:11" ht="30" customHeight="1" thickBot="1" x14ac:dyDescent="0.3">
      <c r="B579" s="137" t="str">
        <f>IF(PG!B579="","",PG!B579)</f>
        <v/>
      </c>
      <c r="C579" s="138" t="str">
        <f>IF(PG!C579="","",PG!C579)</f>
        <v/>
      </c>
      <c r="D579" s="139">
        <f>PG!M579</f>
        <v>0</v>
      </c>
      <c r="E579" s="185"/>
      <c r="F579" s="141">
        <f>IFERROR(E579*K579,E579*PG!G579)</f>
        <v>0</v>
      </c>
      <c r="G579" s="141">
        <f>IFERROR(K579*D579,D579*PG!G579)</f>
        <v>0</v>
      </c>
      <c r="H579" s="142">
        <f t="shared" si="16"/>
        <v>0</v>
      </c>
      <c r="I579" s="143">
        <f t="shared" si="17"/>
        <v>1</v>
      </c>
      <c r="K579" s="239">
        <f>PG!N579</f>
        <v>0</v>
      </c>
    </row>
    <row r="580" spans="2:11" ht="30" customHeight="1" thickBot="1" x14ac:dyDescent="0.3">
      <c r="B580" s="137" t="str">
        <f>IF(PG!B580="","",PG!B580)</f>
        <v/>
      </c>
      <c r="C580" s="138" t="str">
        <f>IF(PG!C580="","",PG!C580)</f>
        <v/>
      </c>
      <c r="D580" s="139">
        <f>PG!M580</f>
        <v>0</v>
      </c>
      <c r="E580" s="185"/>
      <c r="F580" s="141">
        <f>IFERROR(E580*K580,E580*PG!G580)</f>
        <v>0</v>
      </c>
      <c r="G580" s="141">
        <f>IFERROR(K580*D580,D580*PG!G580)</f>
        <v>0</v>
      </c>
      <c r="H580" s="142">
        <f t="shared" si="16"/>
        <v>0</v>
      </c>
      <c r="I580" s="143">
        <f t="shared" si="17"/>
        <v>1</v>
      </c>
      <c r="K580" s="239">
        <f>PG!N580</f>
        <v>0</v>
      </c>
    </row>
    <row r="581" spans="2:11" ht="30" customHeight="1" thickBot="1" x14ac:dyDescent="0.3">
      <c r="B581" s="137" t="str">
        <f>IF(PG!B581="","",PG!B581)</f>
        <v/>
      </c>
      <c r="C581" s="138" t="str">
        <f>IF(PG!C581="","",PG!C581)</f>
        <v/>
      </c>
      <c r="D581" s="139">
        <f>PG!M581</f>
        <v>0</v>
      </c>
      <c r="E581" s="185"/>
      <c r="F581" s="141">
        <f>IFERROR(E581*K581,E581*PG!G581)</f>
        <v>0</v>
      </c>
      <c r="G581" s="141">
        <f>IFERROR(K581*D581,D581*PG!G581)</f>
        <v>0</v>
      </c>
      <c r="H581" s="142">
        <f t="shared" si="16"/>
        <v>0</v>
      </c>
      <c r="I581" s="143">
        <f t="shared" si="17"/>
        <v>1</v>
      </c>
      <c r="K581" s="239">
        <f>PG!N581</f>
        <v>0</v>
      </c>
    </row>
    <row r="582" spans="2:11" ht="30" customHeight="1" thickBot="1" x14ac:dyDescent="0.3">
      <c r="B582" s="137" t="str">
        <f>IF(PG!B582="","",PG!B582)</f>
        <v/>
      </c>
      <c r="C582" s="138" t="str">
        <f>IF(PG!C582="","",PG!C582)</f>
        <v/>
      </c>
      <c r="D582" s="139">
        <f>PG!M582</f>
        <v>0</v>
      </c>
      <c r="E582" s="185"/>
      <c r="F582" s="141">
        <f>IFERROR(E582*K582,E582*PG!G582)</f>
        <v>0</v>
      </c>
      <c r="G582" s="141">
        <f>IFERROR(K582*D582,D582*PG!G582)</f>
        <v>0</v>
      </c>
      <c r="H582" s="142">
        <f t="shared" si="16"/>
        <v>0</v>
      </c>
      <c r="I582" s="143">
        <f t="shared" si="17"/>
        <v>1</v>
      </c>
      <c r="K582" s="239">
        <f>PG!N582</f>
        <v>0</v>
      </c>
    </row>
    <row r="583" spans="2:11" ht="30" customHeight="1" thickBot="1" x14ac:dyDescent="0.3">
      <c r="B583" s="137" t="str">
        <f>IF(PG!B583="","",PG!B583)</f>
        <v/>
      </c>
      <c r="C583" s="138" t="str">
        <f>IF(PG!C583="","",PG!C583)</f>
        <v/>
      </c>
      <c r="D583" s="139">
        <f>PG!M583</f>
        <v>0</v>
      </c>
      <c r="E583" s="185"/>
      <c r="F583" s="141">
        <f>IFERROR(E583*K583,E583*PG!G583)</f>
        <v>0</v>
      </c>
      <c r="G583" s="141">
        <f>IFERROR(K583*D583,D583*PG!G583)</f>
        <v>0</v>
      </c>
      <c r="H583" s="142">
        <f t="shared" si="16"/>
        <v>0</v>
      </c>
      <c r="I583" s="143">
        <f t="shared" si="17"/>
        <v>1</v>
      </c>
      <c r="K583" s="239">
        <f>PG!N583</f>
        <v>0</v>
      </c>
    </row>
    <row r="584" spans="2:11" ht="30" customHeight="1" thickBot="1" x14ac:dyDescent="0.3">
      <c r="B584" s="137" t="str">
        <f>IF(PG!B584="","",PG!B584)</f>
        <v/>
      </c>
      <c r="C584" s="138" t="str">
        <f>IF(PG!C584="","",PG!C584)</f>
        <v/>
      </c>
      <c r="D584" s="139">
        <f>PG!M584</f>
        <v>0</v>
      </c>
      <c r="E584" s="185"/>
      <c r="F584" s="141">
        <f>IFERROR(E584*K584,E584*PG!G584)</f>
        <v>0</v>
      </c>
      <c r="G584" s="141">
        <f>IFERROR(K584*D584,D584*PG!G584)</f>
        <v>0</v>
      </c>
      <c r="H584" s="142">
        <f t="shared" si="16"/>
        <v>0</v>
      </c>
      <c r="I584" s="143">
        <f t="shared" si="17"/>
        <v>1</v>
      </c>
      <c r="K584" s="239">
        <f>PG!N584</f>
        <v>0</v>
      </c>
    </row>
    <row r="585" spans="2:11" ht="30" customHeight="1" thickBot="1" x14ac:dyDescent="0.3">
      <c r="B585" s="137" t="str">
        <f>IF(PG!B585="","",PG!B585)</f>
        <v/>
      </c>
      <c r="C585" s="138" t="str">
        <f>IF(PG!C585="","",PG!C585)</f>
        <v/>
      </c>
      <c r="D585" s="139">
        <f>PG!M585</f>
        <v>0</v>
      </c>
      <c r="E585" s="185"/>
      <c r="F585" s="141">
        <f>IFERROR(E585*K585,E585*PG!G585)</f>
        <v>0</v>
      </c>
      <c r="G585" s="141">
        <f>IFERROR(K585*D585,D585*PG!G585)</f>
        <v>0</v>
      </c>
      <c r="H585" s="142">
        <f t="shared" ref="H585:H648" si="18">IFERROR(IF(F585-G585&lt;0,(F585-G585)*(-1),F585-G585),"")</f>
        <v>0</v>
      </c>
      <c r="I585" s="143">
        <f t="shared" si="17"/>
        <v>1</v>
      </c>
      <c r="K585" s="239">
        <f>PG!N585</f>
        <v>0</v>
      </c>
    </row>
    <row r="586" spans="2:11" ht="30" customHeight="1" thickBot="1" x14ac:dyDescent="0.3">
      <c r="B586" s="137" t="str">
        <f>IF(PG!B586="","",PG!B586)</f>
        <v/>
      </c>
      <c r="C586" s="138" t="str">
        <f>IF(PG!C586="","",PG!C586)</f>
        <v/>
      </c>
      <c r="D586" s="139">
        <f>PG!M586</f>
        <v>0</v>
      </c>
      <c r="E586" s="185"/>
      <c r="F586" s="141">
        <f>IFERROR(E586*K586,E586*PG!G586)</f>
        <v>0</v>
      </c>
      <c r="G586" s="141">
        <f>IFERROR(K586*D586,D586*PG!G586)</f>
        <v>0</v>
      </c>
      <c r="H586" s="142">
        <f t="shared" si="18"/>
        <v>0</v>
      </c>
      <c r="I586" s="143">
        <f t="shared" ref="I586:I649" si="19">IFERROR(IF(F586&gt;G586,G586/F586,IF(F586=G586,1,F586/G586)),"")</f>
        <v>1</v>
      </c>
      <c r="K586" s="239">
        <f>PG!N586</f>
        <v>0</v>
      </c>
    </row>
    <row r="587" spans="2:11" ht="30" customHeight="1" thickBot="1" x14ac:dyDescent="0.3">
      <c r="B587" s="137" t="str">
        <f>IF(PG!B587="","",PG!B587)</f>
        <v/>
      </c>
      <c r="C587" s="138" t="str">
        <f>IF(PG!C587="","",PG!C587)</f>
        <v/>
      </c>
      <c r="D587" s="139">
        <f>PG!M587</f>
        <v>0</v>
      </c>
      <c r="E587" s="185"/>
      <c r="F587" s="141">
        <f>IFERROR(E587*K587,E587*PG!G587)</f>
        <v>0</v>
      </c>
      <c r="G587" s="141">
        <f>IFERROR(K587*D587,D587*PG!G587)</f>
        <v>0</v>
      </c>
      <c r="H587" s="142">
        <f t="shared" si="18"/>
        <v>0</v>
      </c>
      <c r="I587" s="143">
        <f t="shared" si="19"/>
        <v>1</v>
      </c>
      <c r="K587" s="239">
        <f>PG!N587</f>
        <v>0</v>
      </c>
    </row>
    <row r="588" spans="2:11" ht="30" customHeight="1" thickBot="1" x14ac:dyDescent="0.3">
      <c r="B588" s="137" t="str">
        <f>IF(PG!B588="","",PG!B588)</f>
        <v/>
      </c>
      <c r="C588" s="138" t="str">
        <f>IF(PG!C588="","",PG!C588)</f>
        <v/>
      </c>
      <c r="D588" s="139">
        <f>PG!M588</f>
        <v>0</v>
      </c>
      <c r="E588" s="185"/>
      <c r="F588" s="141">
        <f>IFERROR(E588*K588,E588*PG!G588)</f>
        <v>0</v>
      </c>
      <c r="G588" s="141">
        <f>IFERROR(K588*D588,D588*PG!G588)</f>
        <v>0</v>
      </c>
      <c r="H588" s="142">
        <f t="shared" si="18"/>
        <v>0</v>
      </c>
      <c r="I588" s="143">
        <f t="shared" si="19"/>
        <v>1</v>
      </c>
      <c r="K588" s="239">
        <f>PG!N588</f>
        <v>0</v>
      </c>
    </row>
    <row r="589" spans="2:11" ht="30" customHeight="1" thickBot="1" x14ac:dyDescent="0.3">
      <c r="B589" s="137" t="str">
        <f>IF(PG!B589="","",PG!B589)</f>
        <v/>
      </c>
      <c r="C589" s="138" t="str">
        <f>IF(PG!C589="","",PG!C589)</f>
        <v/>
      </c>
      <c r="D589" s="139">
        <f>PG!M589</f>
        <v>0</v>
      </c>
      <c r="E589" s="185"/>
      <c r="F589" s="141">
        <f>IFERROR(E589*K589,E589*PG!G589)</f>
        <v>0</v>
      </c>
      <c r="G589" s="141">
        <f>IFERROR(K589*D589,D589*PG!G589)</f>
        <v>0</v>
      </c>
      <c r="H589" s="142">
        <f t="shared" si="18"/>
        <v>0</v>
      </c>
      <c r="I589" s="143">
        <f t="shared" si="19"/>
        <v>1</v>
      </c>
      <c r="K589" s="239">
        <f>PG!N589</f>
        <v>0</v>
      </c>
    </row>
    <row r="590" spans="2:11" ht="30" customHeight="1" thickBot="1" x14ac:dyDescent="0.3">
      <c r="B590" s="137" t="str">
        <f>IF(PG!B590="","",PG!B590)</f>
        <v/>
      </c>
      <c r="C590" s="138" t="str">
        <f>IF(PG!C590="","",PG!C590)</f>
        <v/>
      </c>
      <c r="D590" s="139">
        <f>PG!M590</f>
        <v>0</v>
      </c>
      <c r="E590" s="185"/>
      <c r="F590" s="141">
        <f>IFERROR(E590*K590,E590*PG!G590)</f>
        <v>0</v>
      </c>
      <c r="G590" s="141">
        <f>IFERROR(K590*D590,D590*PG!G590)</f>
        <v>0</v>
      </c>
      <c r="H590" s="142">
        <f t="shared" si="18"/>
        <v>0</v>
      </c>
      <c r="I590" s="143">
        <f t="shared" si="19"/>
        <v>1</v>
      </c>
      <c r="K590" s="239">
        <f>PG!N590</f>
        <v>0</v>
      </c>
    </row>
    <row r="591" spans="2:11" ht="30" customHeight="1" thickBot="1" x14ac:dyDescent="0.3">
      <c r="B591" s="137" t="str">
        <f>IF(PG!B591="","",PG!B591)</f>
        <v/>
      </c>
      <c r="C591" s="138" t="str">
        <f>IF(PG!C591="","",PG!C591)</f>
        <v/>
      </c>
      <c r="D591" s="139">
        <f>PG!M591</f>
        <v>0</v>
      </c>
      <c r="E591" s="185"/>
      <c r="F591" s="141">
        <f>IFERROR(E591*K591,E591*PG!G591)</f>
        <v>0</v>
      </c>
      <c r="G591" s="141">
        <f>IFERROR(K591*D591,D591*PG!G591)</f>
        <v>0</v>
      </c>
      <c r="H591" s="142">
        <f t="shared" si="18"/>
        <v>0</v>
      </c>
      <c r="I591" s="143">
        <f t="shared" si="19"/>
        <v>1</v>
      </c>
      <c r="K591" s="239">
        <f>PG!N591</f>
        <v>0</v>
      </c>
    </row>
    <row r="592" spans="2:11" ht="30" customHeight="1" thickBot="1" x14ac:dyDescent="0.3">
      <c r="B592" s="137" t="str">
        <f>IF(PG!B592="","",PG!B592)</f>
        <v/>
      </c>
      <c r="C592" s="138" t="str">
        <f>IF(PG!C592="","",PG!C592)</f>
        <v/>
      </c>
      <c r="D592" s="139">
        <f>PG!M592</f>
        <v>0</v>
      </c>
      <c r="E592" s="185"/>
      <c r="F592" s="141">
        <f>IFERROR(E592*K592,E592*PG!G592)</f>
        <v>0</v>
      </c>
      <c r="G592" s="141">
        <f>IFERROR(K592*D592,D592*PG!G592)</f>
        <v>0</v>
      </c>
      <c r="H592" s="142">
        <f t="shared" si="18"/>
        <v>0</v>
      </c>
      <c r="I592" s="143">
        <f t="shared" si="19"/>
        <v>1</v>
      </c>
      <c r="K592" s="239">
        <f>PG!N592</f>
        <v>0</v>
      </c>
    </row>
    <row r="593" spans="2:11" ht="30" customHeight="1" thickBot="1" x14ac:dyDescent="0.3">
      <c r="B593" s="137" t="str">
        <f>IF(PG!B593="","",PG!B593)</f>
        <v/>
      </c>
      <c r="C593" s="138" t="str">
        <f>IF(PG!C593="","",PG!C593)</f>
        <v/>
      </c>
      <c r="D593" s="139">
        <f>PG!M593</f>
        <v>0</v>
      </c>
      <c r="E593" s="185"/>
      <c r="F593" s="141">
        <f>IFERROR(E593*K593,E593*PG!G593)</f>
        <v>0</v>
      </c>
      <c r="G593" s="141">
        <f>IFERROR(K593*D593,D593*PG!G593)</f>
        <v>0</v>
      </c>
      <c r="H593" s="142">
        <f t="shared" si="18"/>
        <v>0</v>
      </c>
      <c r="I593" s="143">
        <f t="shared" si="19"/>
        <v>1</v>
      </c>
      <c r="K593" s="239">
        <f>PG!N593</f>
        <v>0</v>
      </c>
    </row>
    <row r="594" spans="2:11" ht="30" customHeight="1" thickBot="1" x14ac:dyDescent="0.3">
      <c r="B594" s="137" t="str">
        <f>IF(PG!B594="","",PG!B594)</f>
        <v/>
      </c>
      <c r="C594" s="138" t="str">
        <f>IF(PG!C594="","",PG!C594)</f>
        <v/>
      </c>
      <c r="D594" s="139">
        <f>PG!M594</f>
        <v>0</v>
      </c>
      <c r="E594" s="185"/>
      <c r="F594" s="141">
        <f>IFERROR(E594*K594,E594*PG!G594)</f>
        <v>0</v>
      </c>
      <c r="G594" s="141">
        <f>IFERROR(K594*D594,D594*PG!G594)</f>
        <v>0</v>
      </c>
      <c r="H594" s="142">
        <f t="shared" si="18"/>
        <v>0</v>
      </c>
      <c r="I594" s="143">
        <f t="shared" si="19"/>
        <v>1</v>
      </c>
      <c r="K594" s="239">
        <f>PG!N594</f>
        <v>0</v>
      </c>
    </row>
    <row r="595" spans="2:11" ht="30" customHeight="1" thickBot="1" x14ac:dyDescent="0.3">
      <c r="B595" s="137" t="str">
        <f>IF(PG!B595="","",PG!B595)</f>
        <v/>
      </c>
      <c r="C595" s="138" t="str">
        <f>IF(PG!C595="","",PG!C595)</f>
        <v/>
      </c>
      <c r="D595" s="139">
        <f>PG!M595</f>
        <v>0</v>
      </c>
      <c r="E595" s="185"/>
      <c r="F595" s="141">
        <f>IFERROR(E595*K595,E595*PG!G595)</f>
        <v>0</v>
      </c>
      <c r="G595" s="141">
        <f>IFERROR(K595*D595,D595*PG!G595)</f>
        <v>0</v>
      </c>
      <c r="H595" s="142">
        <f t="shared" si="18"/>
        <v>0</v>
      </c>
      <c r="I595" s="143">
        <f t="shared" si="19"/>
        <v>1</v>
      </c>
      <c r="K595" s="239">
        <f>PG!N595</f>
        <v>0</v>
      </c>
    </row>
    <row r="596" spans="2:11" ht="30" customHeight="1" thickBot="1" x14ac:dyDescent="0.3">
      <c r="B596" s="137" t="str">
        <f>IF(PG!B596="","",PG!B596)</f>
        <v/>
      </c>
      <c r="C596" s="138" t="str">
        <f>IF(PG!C596="","",PG!C596)</f>
        <v/>
      </c>
      <c r="D596" s="139">
        <f>PG!M596</f>
        <v>0</v>
      </c>
      <c r="E596" s="185"/>
      <c r="F596" s="141">
        <f>IFERROR(E596*K596,E596*PG!G596)</f>
        <v>0</v>
      </c>
      <c r="G596" s="141">
        <f>IFERROR(K596*D596,D596*PG!G596)</f>
        <v>0</v>
      </c>
      <c r="H596" s="142">
        <f t="shared" si="18"/>
        <v>0</v>
      </c>
      <c r="I596" s="143">
        <f t="shared" si="19"/>
        <v>1</v>
      </c>
      <c r="K596" s="239">
        <f>PG!N596</f>
        <v>0</v>
      </c>
    </row>
    <row r="597" spans="2:11" ht="30" customHeight="1" thickBot="1" x14ac:dyDescent="0.3">
      <c r="B597" s="137" t="str">
        <f>IF(PG!B597="","",PG!B597)</f>
        <v/>
      </c>
      <c r="C597" s="138" t="str">
        <f>IF(PG!C597="","",PG!C597)</f>
        <v/>
      </c>
      <c r="D597" s="139">
        <f>PG!M597</f>
        <v>0</v>
      </c>
      <c r="E597" s="185"/>
      <c r="F597" s="141">
        <f>IFERROR(E597*K597,E597*PG!G597)</f>
        <v>0</v>
      </c>
      <c r="G597" s="141">
        <f>IFERROR(K597*D597,D597*PG!G597)</f>
        <v>0</v>
      </c>
      <c r="H597" s="142">
        <f t="shared" si="18"/>
        <v>0</v>
      </c>
      <c r="I597" s="143">
        <f t="shared" si="19"/>
        <v>1</v>
      </c>
      <c r="K597" s="239">
        <f>PG!N597</f>
        <v>0</v>
      </c>
    </row>
    <row r="598" spans="2:11" ht="30" customHeight="1" thickBot="1" x14ac:dyDescent="0.3">
      <c r="B598" s="137" t="str">
        <f>IF(PG!B598="","",PG!B598)</f>
        <v/>
      </c>
      <c r="C598" s="138" t="str">
        <f>IF(PG!C598="","",PG!C598)</f>
        <v/>
      </c>
      <c r="D598" s="139">
        <f>PG!M598</f>
        <v>0</v>
      </c>
      <c r="E598" s="185"/>
      <c r="F598" s="141">
        <f>IFERROR(E598*K598,E598*PG!G598)</f>
        <v>0</v>
      </c>
      <c r="G598" s="141">
        <f>IFERROR(K598*D598,D598*PG!G598)</f>
        <v>0</v>
      </c>
      <c r="H598" s="142">
        <f t="shared" si="18"/>
        <v>0</v>
      </c>
      <c r="I598" s="143">
        <f t="shared" si="19"/>
        <v>1</v>
      </c>
      <c r="K598" s="239">
        <f>PG!N598</f>
        <v>0</v>
      </c>
    </row>
    <row r="599" spans="2:11" ht="30" customHeight="1" thickBot="1" x14ac:dyDescent="0.3">
      <c r="B599" s="137" t="str">
        <f>IF(PG!B599="","",PG!B599)</f>
        <v/>
      </c>
      <c r="C599" s="138" t="str">
        <f>IF(PG!C599="","",PG!C599)</f>
        <v/>
      </c>
      <c r="D599" s="139">
        <f>PG!M599</f>
        <v>0</v>
      </c>
      <c r="E599" s="185"/>
      <c r="F599" s="141">
        <f>IFERROR(E599*K599,E599*PG!G599)</f>
        <v>0</v>
      </c>
      <c r="G599" s="141">
        <f>IFERROR(K599*D599,D599*PG!G599)</f>
        <v>0</v>
      </c>
      <c r="H599" s="142">
        <f t="shared" si="18"/>
        <v>0</v>
      </c>
      <c r="I599" s="143">
        <f t="shared" si="19"/>
        <v>1</v>
      </c>
      <c r="K599" s="239">
        <f>PG!N599</f>
        <v>0</v>
      </c>
    </row>
    <row r="600" spans="2:11" ht="30" customHeight="1" thickBot="1" x14ac:dyDescent="0.3">
      <c r="B600" s="137" t="str">
        <f>IF(PG!B600="","",PG!B600)</f>
        <v/>
      </c>
      <c r="C600" s="138" t="str">
        <f>IF(PG!C600="","",PG!C600)</f>
        <v/>
      </c>
      <c r="D600" s="139">
        <f>PG!M600</f>
        <v>0</v>
      </c>
      <c r="E600" s="185"/>
      <c r="F600" s="141">
        <f>IFERROR(E600*K600,E600*PG!G600)</f>
        <v>0</v>
      </c>
      <c r="G600" s="141">
        <f>IFERROR(K600*D600,D600*PG!G600)</f>
        <v>0</v>
      </c>
      <c r="H600" s="142">
        <f t="shared" si="18"/>
        <v>0</v>
      </c>
      <c r="I600" s="143">
        <f t="shared" si="19"/>
        <v>1</v>
      </c>
      <c r="K600" s="239">
        <f>PG!N600</f>
        <v>0</v>
      </c>
    </row>
    <row r="601" spans="2:11" ht="30" customHeight="1" thickBot="1" x14ac:dyDescent="0.3">
      <c r="B601" s="137" t="str">
        <f>IF(PG!B601="","",PG!B601)</f>
        <v/>
      </c>
      <c r="C601" s="138" t="str">
        <f>IF(PG!C601="","",PG!C601)</f>
        <v/>
      </c>
      <c r="D601" s="139">
        <f>PG!M601</f>
        <v>0</v>
      </c>
      <c r="E601" s="185"/>
      <c r="F601" s="141">
        <f>IFERROR(E601*K601,E601*PG!G601)</f>
        <v>0</v>
      </c>
      <c r="G601" s="141">
        <f>IFERROR(K601*D601,D601*PG!G601)</f>
        <v>0</v>
      </c>
      <c r="H601" s="142">
        <f t="shared" si="18"/>
        <v>0</v>
      </c>
      <c r="I601" s="143">
        <f t="shared" si="19"/>
        <v>1</v>
      </c>
      <c r="K601" s="239">
        <f>PG!N601</f>
        <v>0</v>
      </c>
    </row>
    <row r="602" spans="2:11" ht="30" customHeight="1" thickBot="1" x14ac:dyDescent="0.3">
      <c r="B602" s="137" t="str">
        <f>IF(PG!B602="","",PG!B602)</f>
        <v/>
      </c>
      <c r="C602" s="138" t="str">
        <f>IF(PG!C602="","",PG!C602)</f>
        <v/>
      </c>
      <c r="D602" s="139">
        <f>PG!M602</f>
        <v>0</v>
      </c>
      <c r="E602" s="185"/>
      <c r="F602" s="141">
        <f>IFERROR(E602*K602,E602*PG!G602)</f>
        <v>0</v>
      </c>
      <c r="G602" s="141">
        <f>IFERROR(K602*D602,D602*PG!G602)</f>
        <v>0</v>
      </c>
      <c r="H602" s="142">
        <f t="shared" si="18"/>
        <v>0</v>
      </c>
      <c r="I602" s="143">
        <f t="shared" si="19"/>
        <v>1</v>
      </c>
      <c r="K602" s="239">
        <f>PG!N602</f>
        <v>0</v>
      </c>
    </row>
    <row r="603" spans="2:11" ht="30" customHeight="1" thickBot="1" x14ac:dyDescent="0.3">
      <c r="B603" s="137" t="str">
        <f>IF(PG!B603="","",PG!B603)</f>
        <v/>
      </c>
      <c r="C603" s="138" t="str">
        <f>IF(PG!C603="","",PG!C603)</f>
        <v/>
      </c>
      <c r="D603" s="139">
        <f>PG!M603</f>
        <v>0</v>
      </c>
      <c r="E603" s="185"/>
      <c r="F603" s="141">
        <f>IFERROR(E603*K603,E603*PG!G603)</f>
        <v>0</v>
      </c>
      <c r="G603" s="141">
        <f>IFERROR(K603*D603,D603*PG!G603)</f>
        <v>0</v>
      </c>
      <c r="H603" s="142">
        <f t="shared" si="18"/>
        <v>0</v>
      </c>
      <c r="I603" s="143">
        <f t="shared" si="19"/>
        <v>1</v>
      </c>
      <c r="K603" s="239">
        <f>PG!N603</f>
        <v>0</v>
      </c>
    </row>
    <row r="604" spans="2:11" ht="30" customHeight="1" thickBot="1" x14ac:dyDescent="0.3">
      <c r="B604" s="137" t="str">
        <f>IF(PG!B604="","",PG!B604)</f>
        <v/>
      </c>
      <c r="C604" s="138" t="str">
        <f>IF(PG!C604="","",PG!C604)</f>
        <v/>
      </c>
      <c r="D604" s="139">
        <f>PG!M604</f>
        <v>0</v>
      </c>
      <c r="E604" s="185"/>
      <c r="F604" s="141">
        <f>IFERROR(E604*K604,E604*PG!G604)</f>
        <v>0</v>
      </c>
      <c r="G604" s="141">
        <f>IFERROR(K604*D604,D604*PG!G604)</f>
        <v>0</v>
      </c>
      <c r="H604" s="142">
        <f t="shared" si="18"/>
        <v>0</v>
      </c>
      <c r="I604" s="143">
        <f t="shared" si="19"/>
        <v>1</v>
      </c>
      <c r="K604" s="239">
        <f>PG!N604</f>
        <v>0</v>
      </c>
    </row>
    <row r="605" spans="2:11" ht="30" customHeight="1" thickBot="1" x14ac:dyDescent="0.3">
      <c r="B605" s="137" t="str">
        <f>IF(PG!B605="","",PG!B605)</f>
        <v/>
      </c>
      <c r="C605" s="138" t="str">
        <f>IF(PG!C605="","",PG!C605)</f>
        <v/>
      </c>
      <c r="D605" s="139">
        <f>PG!M605</f>
        <v>0</v>
      </c>
      <c r="E605" s="185"/>
      <c r="F605" s="141">
        <f>IFERROR(E605*K605,E605*PG!G605)</f>
        <v>0</v>
      </c>
      <c r="G605" s="141">
        <f>IFERROR(K605*D605,D605*PG!G605)</f>
        <v>0</v>
      </c>
      <c r="H605" s="142">
        <f t="shared" si="18"/>
        <v>0</v>
      </c>
      <c r="I605" s="143">
        <f t="shared" si="19"/>
        <v>1</v>
      </c>
      <c r="K605" s="239">
        <f>PG!N605</f>
        <v>0</v>
      </c>
    </row>
    <row r="606" spans="2:11" ht="30" customHeight="1" thickBot="1" x14ac:dyDescent="0.3">
      <c r="B606" s="137" t="str">
        <f>IF(PG!B606="","",PG!B606)</f>
        <v/>
      </c>
      <c r="C606" s="138" t="str">
        <f>IF(PG!C606="","",PG!C606)</f>
        <v/>
      </c>
      <c r="D606" s="139">
        <f>PG!M606</f>
        <v>0</v>
      </c>
      <c r="E606" s="185"/>
      <c r="F606" s="141">
        <f>IFERROR(E606*K606,E606*PG!G606)</f>
        <v>0</v>
      </c>
      <c r="G606" s="141">
        <f>IFERROR(K606*D606,D606*PG!G606)</f>
        <v>0</v>
      </c>
      <c r="H606" s="142">
        <f t="shared" si="18"/>
        <v>0</v>
      </c>
      <c r="I606" s="143">
        <f t="shared" si="19"/>
        <v>1</v>
      </c>
      <c r="K606" s="239">
        <f>PG!N606</f>
        <v>0</v>
      </c>
    </row>
    <row r="607" spans="2:11" ht="30" customHeight="1" thickBot="1" x14ac:dyDescent="0.3">
      <c r="B607" s="137" t="str">
        <f>IF(PG!B607="","",PG!B607)</f>
        <v/>
      </c>
      <c r="C607" s="138" t="str">
        <f>IF(PG!C607="","",PG!C607)</f>
        <v/>
      </c>
      <c r="D607" s="139">
        <f>PG!M607</f>
        <v>0</v>
      </c>
      <c r="E607" s="185"/>
      <c r="F607" s="141">
        <f>IFERROR(E607*K607,E607*PG!G607)</f>
        <v>0</v>
      </c>
      <c r="G607" s="141">
        <f>IFERROR(K607*D607,D607*PG!G607)</f>
        <v>0</v>
      </c>
      <c r="H607" s="142">
        <f t="shared" si="18"/>
        <v>0</v>
      </c>
      <c r="I607" s="143">
        <f t="shared" si="19"/>
        <v>1</v>
      </c>
      <c r="K607" s="239">
        <f>PG!N607</f>
        <v>0</v>
      </c>
    </row>
    <row r="608" spans="2:11" ht="30" customHeight="1" thickBot="1" x14ac:dyDescent="0.3">
      <c r="B608" s="137" t="str">
        <f>IF(PG!B608="","",PG!B608)</f>
        <v/>
      </c>
      <c r="C608" s="138" t="str">
        <f>IF(PG!C608="","",PG!C608)</f>
        <v/>
      </c>
      <c r="D608" s="139">
        <f>PG!M608</f>
        <v>0</v>
      </c>
      <c r="E608" s="185"/>
      <c r="F608" s="141">
        <f>IFERROR(E608*K608,E608*PG!G608)</f>
        <v>0</v>
      </c>
      <c r="G608" s="141">
        <f>IFERROR(K608*D608,D608*PG!G608)</f>
        <v>0</v>
      </c>
      <c r="H608" s="142">
        <f t="shared" si="18"/>
        <v>0</v>
      </c>
      <c r="I608" s="143">
        <f t="shared" si="19"/>
        <v>1</v>
      </c>
      <c r="K608" s="239">
        <f>PG!N608</f>
        <v>0</v>
      </c>
    </row>
    <row r="609" spans="2:11" ht="30" customHeight="1" thickBot="1" x14ac:dyDescent="0.3">
      <c r="B609" s="137" t="str">
        <f>IF(PG!B609="","",PG!B609)</f>
        <v/>
      </c>
      <c r="C609" s="138" t="str">
        <f>IF(PG!C609="","",PG!C609)</f>
        <v/>
      </c>
      <c r="D609" s="139">
        <f>PG!M609</f>
        <v>0</v>
      </c>
      <c r="E609" s="185"/>
      <c r="F609" s="141">
        <f>IFERROR(E609*K609,E609*PG!G609)</f>
        <v>0</v>
      </c>
      <c r="G609" s="141">
        <f>IFERROR(K609*D609,D609*PG!G609)</f>
        <v>0</v>
      </c>
      <c r="H609" s="142">
        <f t="shared" si="18"/>
        <v>0</v>
      </c>
      <c r="I609" s="143">
        <f t="shared" si="19"/>
        <v>1</v>
      </c>
      <c r="K609" s="239">
        <f>PG!N609</f>
        <v>0</v>
      </c>
    </row>
    <row r="610" spans="2:11" ht="30" customHeight="1" thickBot="1" x14ac:dyDescent="0.3">
      <c r="B610" s="137" t="str">
        <f>IF(PG!B610="","",PG!B610)</f>
        <v/>
      </c>
      <c r="C610" s="138" t="str">
        <f>IF(PG!C610="","",PG!C610)</f>
        <v/>
      </c>
      <c r="D610" s="139">
        <f>PG!M610</f>
        <v>0</v>
      </c>
      <c r="E610" s="185"/>
      <c r="F610" s="141">
        <f>IFERROR(E610*K610,E610*PG!G610)</f>
        <v>0</v>
      </c>
      <c r="G610" s="141">
        <f>IFERROR(K610*D610,D610*PG!G610)</f>
        <v>0</v>
      </c>
      <c r="H610" s="142">
        <f t="shared" si="18"/>
        <v>0</v>
      </c>
      <c r="I610" s="143">
        <f t="shared" si="19"/>
        <v>1</v>
      </c>
      <c r="K610" s="239">
        <f>PG!N610</f>
        <v>0</v>
      </c>
    </row>
    <row r="611" spans="2:11" ht="30" customHeight="1" thickBot="1" x14ac:dyDescent="0.3">
      <c r="B611" s="137" t="str">
        <f>IF(PG!B611="","",PG!B611)</f>
        <v/>
      </c>
      <c r="C611" s="138" t="str">
        <f>IF(PG!C611="","",PG!C611)</f>
        <v/>
      </c>
      <c r="D611" s="139">
        <f>PG!M611</f>
        <v>0</v>
      </c>
      <c r="E611" s="185"/>
      <c r="F611" s="141">
        <f>IFERROR(E611*K611,E611*PG!G611)</f>
        <v>0</v>
      </c>
      <c r="G611" s="141">
        <f>IFERROR(K611*D611,D611*PG!G611)</f>
        <v>0</v>
      </c>
      <c r="H611" s="142">
        <f t="shared" si="18"/>
        <v>0</v>
      </c>
      <c r="I611" s="143">
        <f t="shared" si="19"/>
        <v>1</v>
      </c>
      <c r="K611" s="239">
        <f>PG!N611</f>
        <v>0</v>
      </c>
    </row>
    <row r="612" spans="2:11" ht="30" customHeight="1" thickBot="1" x14ac:dyDescent="0.3">
      <c r="B612" s="137" t="str">
        <f>IF(PG!B612="","",PG!B612)</f>
        <v/>
      </c>
      <c r="C612" s="138" t="str">
        <f>IF(PG!C612="","",PG!C612)</f>
        <v/>
      </c>
      <c r="D612" s="139">
        <f>PG!M612</f>
        <v>0</v>
      </c>
      <c r="E612" s="185"/>
      <c r="F612" s="141">
        <f>IFERROR(E612*K612,E612*PG!G612)</f>
        <v>0</v>
      </c>
      <c r="G612" s="141">
        <f>IFERROR(K612*D612,D612*PG!G612)</f>
        <v>0</v>
      </c>
      <c r="H612" s="142">
        <f t="shared" si="18"/>
        <v>0</v>
      </c>
      <c r="I612" s="143">
        <f t="shared" si="19"/>
        <v>1</v>
      </c>
      <c r="K612" s="239">
        <f>PG!N612</f>
        <v>0</v>
      </c>
    </row>
    <row r="613" spans="2:11" ht="30" customHeight="1" thickBot="1" x14ac:dyDescent="0.3">
      <c r="B613" s="137" t="str">
        <f>IF(PG!B613="","",PG!B613)</f>
        <v/>
      </c>
      <c r="C613" s="138" t="str">
        <f>IF(PG!C613="","",PG!C613)</f>
        <v/>
      </c>
      <c r="D613" s="139">
        <f>PG!M613</f>
        <v>0</v>
      </c>
      <c r="E613" s="185"/>
      <c r="F613" s="141">
        <f>IFERROR(E613*K613,E613*PG!G613)</f>
        <v>0</v>
      </c>
      <c r="G613" s="141">
        <f>IFERROR(K613*D613,D613*PG!G613)</f>
        <v>0</v>
      </c>
      <c r="H613" s="142">
        <f t="shared" si="18"/>
        <v>0</v>
      </c>
      <c r="I613" s="143">
        <f t="shared" si="19"/>
        <v>1</v>
      </c>
      <c r="K613" s="239">
        <f>PG!N613</f>
        <v>0</v>
      </c>
    </row>
    <row r="614" spans="2:11" ht="30" customHeight="1" thickBot="1" x14ac:dyDescent="0.3">
      <c r="B614" s="137" t="str">
        <f>IF(PG!B614="","",PG!B614)</f>
        <v/>
      </c>
      <c r="C614" s="138" t="str">
        <f>IF(PG!C614="","",PG!C614)</f>
        <v/>
      </c>
      <c r="D614" s="139">
        <f>PG!M614</f>
        <v>0</v>
      </c>
      <c r="E614" s="185"/>
      <c r="F614" s="141">
        <f>IFERROR(E614*K614,E614*PG!G614)</f>
        <v>0</v>
      </c>
      <c r="G614" s="141">
        <f>IFERROR(K614*D614,D614*PG!G614)</f>
        <v>0</v>
      </c>
      <c r="H614" s="142">
        <f t="shared" si="18"/>
        <v>0</v>
      </c>
      <c r="I614" s="143">
        <f t="shared" si="19"/>
        <v>1</v>
      </c>
      <c r="K614" s="239">
        <f>PG!N614</f>
        <v>0</v>
      </c>
    </row>
    <row r="615" spans="2:11" ht="30" customHeight="1" thickBot="1" x14ac:dyDescent="0.3">
      <c r="B615" s="137" t="str">
        <f>IF(PG!B615="","",PG!B615)</f>
        <v/>
      </c>
      <c r="C615" s="138" t="str">
        <f>IF(PG!C615="","",PG!C615)</f>
        <v/>
      </c>
      <c r="D615" s="139">
        <f>PG!M615</f>
        <v>0</v>
      </c>
      <c r="E615" s="185"/>
      <c r="F615" s="141">
        <f>IFERROR(E615*K615,E615*PG!G615)</f>
        <v>0</v>
      </c>
      <c r="G615" s="141">
        <f>IFERROR(K615*D615,D615*PG!G615)</f>
        <v>0</v>
      </c>
      <c r="H615" s="142">
        <f t="shared" si="18"/>
        <v>0</v>
      </c>
      <c r="I615" s="143">
        <f t="shared" si="19"/>
        <v>1</v>
      </c>
      <c r="K615" s="239">
        <f>PG!N615</f>
        <v>0</v>
      </c>
    </row>
    <row r="616" spans="2:11" ht="30" customHeight="1" thickBot="1" x14ac:dyDescent="0.3">
      <c r="B616" s="137" t="str">
        <f>IF(PG!B616="","",PG!B616)</f>
        <v/>
      </c>
      <c r="C616" s="138" t="str">
        <f>IF(PG!C616="","",PG!C616)</f>
        <v/>
      </c>
      <c r="D616" s="139">
        <f>PG!M616</f>
        <v>0</v>
      </c>
      <c r="E616" s="185"/>
      <c r="F616" s="141">
        <f>IFERROR(E616*K616,E616*PG!G616)</f>
        <v>0</v>
      </c>
      <c r="G616" s="141">
        <f>IFERROR(K616*D616,D616*PG!G616)</f>
        <v>0</v>
      </c>
      <c r="H616" s="142">
        <f t="shared" si="18"/>
        <v>0</v>
      </c>
      <c r="I616" s="143">
        <f t="shared" si="19"/>
        <v>1</v>
      </c>
      <c r="K616" s="239">
        <f>PG!N616</f>
        <v>0</v>
      </c>
    </row>
    <row r="617" spans="2:11" ht="30" customHeight="1" thickBot="1" x14ac:dyDescent="0.3">
      <c r="B617" s="137" t="str">
        <f>IF(PG!B617="","",PG!B617)</f>
        <v/>
      </c>
      <c r="C617" s="138" t="str">
        <f>IF(PG!C617="","",PG!C617)</f>
        <v/>
      </c>
      <c r="D617" s="139">
        <f>PG!M617</f>
        <v>0</v>
      </c>
      <c r="E617" s="185"/>
      <c r="F617" s="141">
        <f>IFERROR(E617*K617,E617*PG!G617)</f>
        <v>0</v>
      </c>
      <c r="G617" s="141">
        <f>IFERROR(K617*D617,D617*PG!G617)</f>
        <v>0</v>
      </c>
      <c r="H617" s="142">
        <f t="shared" si="18"/>
        <v>0</v>
      </c>
      <c r="I617" s="143">
        <f t="shared" si="19"/>
        <v>1</v>
      </c>
      <c r="K617" s="239">
        <f>PG!N617</f>
        <v>0</v>
      </c>
    </row>
    <row r="618" spans="2:11" ht="30" customHeight="1" thickBot="1" x14ac:dyDescent="0.3">
      <c r="B618" s="137" t="str">
        <f>IF(PG!B618="","",PG!B618)</f>
        <v/>
      </c>
      <c r="C618" s="138" t="str">
        <f>IF(PG!C618="","",PG!C618)</f>
        <v/>
      </c>
      <c r="D618" s="139">
        <f>PG!M618</f>
        <v>0</v>
      </c>
      <c r="E618" s="185"/>
      <c r="F618" s="141">
        <f>IFERROR(E618*K618,E618*PG!G618)</f>
        <v>0</v>
      </c>
      <c r="G618" s="141">
        <f>IFERROR(K618*D618,D618*PG!G618)</f>
        <v>0</v>
      </c>
      <c r="H618" s="142">
        <f t="shared" si="18"/>
        <v>0</v>
      </c>
      <c r="I618" s="143">
        <f t="shared" si="19"/>
        <v>1</v>
      </c>
      <c r="K618" s="239">
        <f>PG!N618</f>
        <v>0</v>
      </c>
    </row>
    <row r="619" spans="2:11" ht="30" customHeight="1" thickBot="1" x14ac:dyDescent="0.3">
      <c r="B619" s="137" t="str">
        <f>IF(PG!B619="","",PG!B619)</f>
        <v/>
      </c>
      <c r="C619" s="138" t="str">
        <f>IF(PG!C619="","",PG!C619)</f>
        <v/>
      </c>
      <c r="D619" s="139">
        <f>PG!M619</f>
        <v>0</v>
      </c>
      <c r="E619" s="185"/>
      <c r="F619" s="141">
        <f>IFERROR(E619*K619,E619*PG!G619)</f>
        <v>0</v>
      </c>
      <c r="G619" s="141">
        <f>IFERROR(K619*D619,D619*PG!G619)</f>
        <v>0</v>
      </c>
      <c r="H619" s="142">
        <f t="shared" si="18"/>
        <v>0</v>
      </c>
      <c r="I619" s="143">
        <f t="shared" si="19"/>
        <v>1</v>
      </c>
      <c r="K619" s="239">
        <f>PG!N619</f>
        <v>0</v>
      </c>
    </row>
    <row r="620" spans="2:11" ht="30" customHeight="1" thickBot="1" x14ac:dyDescent="0.3">
      <c r="B620" s="137" t="str">
        <f>IF(PG!B620="","",PG!B620)</f>
        <v/>
      </c>
      <c r="C620" s="138" t="str">
        <f>IF(PG!C620="","",PG!C620)</f>
        <v/>
      </c>
      <c r="D620" s="139">
        <f>PG!M620</f>
        <v>0</v>
      </c>
      <c r="E620" s="185"/>
      <c r="F620" s="141">
        <f>IFERROR(E620*K620,E620*PG!G620)</f>
        <v>0</v>
      </c>
      <c r="G620" s="141">
        <f>IFERROR(K620*D620,D620*PG!G620)</f>
        <v>0</v>
      </c>
      <c r="H620" s="142">
        <f t="shared" si="18"/>
        <v>0</v>
      </c>
      <c r="I620" s="143">
        <f t="shared" si="19"/>
        <v>1</v>
      </c>
      <c r="K620" s="239">
        <f>PG!N620</f>
        <v>0</v>
      </c>
    </row>
    <row r="621" spans="2:11" ht="30" customHeight="1" thickBot="1" x14ac:dyDescent="0.3">
      <c r="B621" s="137" t="str">
        <f>IF(PG!B621="","",PG!B621)</f>
        <v/>
      </c>
      <c r="C621" s="138" t="str">
        <f>IF(PG!C621="","",PG!C621)</f>
        <v/>
      </c>
      <c r="D621" s="139">
        <f>PG!M621</f>
        <v>0</v>
      </c>
      <c r="E621" s="185"/>
      <c r="F621" s="141">
        <f>IFERROR(E621*K621,E621*PG!G621)</f>
        <v>0</v>
      </c>
      <c r="G621" s="141">
        <f>IFERROR(K621*D621,D621*PG!G621)</f>
        <v>0</v>
      </c>
      <c r="H621" s="142">
        <f t="shared" si="18"/>
        <v>0</v>
      </c>
      <c r="I621" s="143">
        <f t="shared" si="19"/>
        <v>1</v>
      </c>
      <c r="K621" s="239">
        <f>PG!N621</f>
        <v>0</v>
      </c>
    </row>
    <row r="622" spans="2:11" ht="30" customHeight="1" thickBot="1" x14ac:dyDescent="0.3">
      <c r="B622" s="137" t="str">
        <f>IF(PG!B622="","",PG!B622)</f>
        <v/>
      </c>
      <c r="C622" s="138" t="str">
        <f>IF(PG!C622="","",PG!C622)</f>
        <v/>
      </c>
      <c r="D622" s="139">
        <f>PG!M622</f>
        <v>0</v>
      </c>
      <c r="E622" s="185"/>
      <c r="F622" s="141">
        <f>IFERROR(E622*K622,E622*PG!G622)</f>
        <v>0</v>
      </c>
      <c r="G622" s="141">
        <f>IFERROR(K622*D622,D622*PG!G622)</f>
        <v>0</v>
      </c>
      <c r="H622" s="142">
        <f t="shared" si="18"/>
        <v>0</v>
      </c>
      <c r="I622" s="143">
        <f t="shared" si="19"/>
        <v>1</v>
      </c>
      <c r="K622" s="239">
        <f>PG!N622</f>
        <v>0</v>
      </c>
    </row>
    <row r="623" spans="2:11" ht="30" customHeight="1" thickBot="1" x14ac:dyDescent="0.3">
      <c r="B623" s="137" t="str">
        <f>IF(PG!B623="","",PG!B623)</f>
        <v/>
      </c>
      <c r="C623" s="138" t="str">
        <f>IF(PG!C623="","",PG!C623)</f>
        <v/>
      </c>
      <c r="D623" s="139">
        <f>PG!M623</f>
        <v>0</v>
      </c>
      <c r="E623" s="185"/>
      <c r="F623" s="141">
        <f>IFERROR(E623*K623,E623*PG!G623)</f>
        <v>0</v>
      </c>
      <c r="G623" s="141">
        <f>IFERROR(K623*D623,D623*PG!G623)</f>
        <v>0</v>
      </c>
      <c r="H623" s="142">
        <f t="shared" si="18"/>
        <v>0</v>
      </c>
      <c r="I623" s="143">
        <f t="shared" si="19"/>
        <v>1</v>
      </c>
      <c r="K623" s="239">
        <f>PG!N623</f>
        <v>0</v>
      </c>
    </row>
    <row r="624" spans="2:11" ht="30" customHeight="1" thickBot="1" x14ac:dyDescent="0.3">
      <c r="B624" s="137" t="str">
        <f>IF(PG!B624="","",PG!B624)</f>
        <v/>
      </c>
      <c r="C624" s="138" t="str">
        <f>IF(PG!C624="","",PG!C624)</f>
        <v/>
      </c>
      <c r="D624" s="139">
        <f>PG!M624</f>
        <v>0</v>
      </c>
      <c r="E624" s="185"/>
      <c r="F624" s="141">
        <f>IFERROR(E624*K624,E624*PG!G624)</f>
        <v>0</v>
      </c>
      <c r="G624" s="141">
        <f>IFERROR(K624*D624,D624*PG!G624)</f>
        <v>0</v>
      </c>
      <c r="H624" s="142">
        <f t="shared" si="18"/>
        <v>0</v>
      </c>
      <c r="I624" s="143">
        <f t="shared" si="19"/>
        <v>1</v>
      </c>
      <c r="K624" s="239">
        <f>PG!N624</f>
        <v>0</v>
      </c>
    </row>
    <row r="625" spans="2:11" ht="30" customHeight="1" thickBot="1" x14ac:dyDescent="0.3">
      <c r="B625" s="137" t="str">
        <f>IF(PG!B625="","",PG!B625)</f>
        <v/>
      </c>
      <c r="C625" s="138" t="str">
        <f>IF(PG!C625="","",PG!C625)</f>
        <v/>
      </c>
      <c r="D625" s="139">
        <f>PG!M625</f>
        <v>0</v>
      </c>
      <c r="E625" s="185"/>
      <c r="F625" s="141">
        <f>IFERROR(E625*K625,E625*PG!G625)</f>
        <v>0</v>
      </c>
      <c r="G625" s="141">
        <f>IFERROR(K625*D625,D625*PG!G625)</f>
        <v>0</v>
      </c>
      <c r="H625" s="142">
        <f t="shared" si="18"/>
        <v>0</v>
      </c>
      <c r="I625" s="143">
        <f t="shared" si="19"/>
        <v>1</v>
      </c>
      <c r="K625" s="239">
        <f>PG!N625</f>
        <v>0</v>
      </c>
    </row>
    <row r="626" spans="2:11" ht="30" customHeight="1" thickBot="1" x14ac:dyDescent="0.3">
      <c r="B626" s="137" t="str">
        <f>IF(PG!B626="","",PG!B626)</f>
        <v/>
      </c>
      <c r="C626" s="138" t="str">
        <f>IF(PG!C626="","",PG!C626)</f>
        <v/>
      </c>
      <c r="D626" s="139">
        <f>PG!M626</f>
        <v>0</v>
      </c>
      <c r="E626" s="185"/>
      <c r="F626" s="141">
        <f>IFERROR(E626*K626,E626*PG!G626)</f>
        <v>0</v>
      </c>
      <c r="G626" s="141">
        <f>IFERROR(K626*D626,D626*PG!G626)</f>
        <v>0</v>
      </c>
      <c r="H626" s="142">
        <f t="shared" si="18"/>
        <v>0</v>
      </c>
      <c r="I626" s="143">
        <f t="shared" si="19"/>
        <v>1</v>
      </c>
      <c r="K626" s="239">
        <f>PG!N626</f>
        <v>0</v>
      </c>
    </row>
    <row r="627" spans="2:11" ht="30" customHeight="1" thickBot="1" x14ac:dyDescent="0.3">
      <c r="B627" s="137" t="str">
        <f>IF(PG!B627="","",PG!B627)</f>
        <v/>
      </c>
      <c r="C627" s="138" t="str">
        <f>IF(PG!C627="","",PG!C627)</f>
        <v/>
      </c>
      <c r="D627" s="139">
        <f>PG!M627</f>
        <v>0</v>
      </c>
      <c r="E627" s="185"/>
      <c r="F627" s="141">
        <f>IFERROR(E627*K627,E627*PG!G627)</f>
        <v>0</v>
      </c>
      <c r="G627" s="141">
        <f>IFERROR(K627*D627,D627*PG!G627)</f>
        <v>0</v>
      </c>
      <c r="H627" s="142">
        <f t="shared" si="18"/>
        <v>0</v>
      </c>
      <c r="I627" s="143">
        <f t="shared" si="19"/>
        <v>1</v>
      </c>
      <c r="K627" s="239">
        <f>PG!N627</f>
        <v>0</v>
      </c>
    </row>
    <row r="628" spans="2:11" ht="30" customHeight="1" thickBot="1" x14ac:dyDescent="0.3">
      <c r="B628" s="137" t="str">
        <f>IF(PG!B628="","",PG!B628)</f>
        <v/>
      </c>
      <c r="C628" s="138" t="str">
        <f>IF(PG!C628="","",PG!C628)</f>
        <v/>
      </c>
      <c r="D628" s="139">
        <f>PG!M628</f>
        <v>0</v>
      </c>
      <c r="E628" s="185"/>
      <c r="F628" s="141">
        <f>IFERROR(E628*K628,E628*PG!G628)</f>
        <v>0</v>
      </c>
      <c r="G628" s="141">
        <f>IFERROR(K628*D628,D628*PG!G628)</f>
        <v>0</v>
      </c>
      <c r="H628" s="142">
        <f t="shared" si="18"/>
        <v>0</v>
      </c>
      <c r="I628" s="143">
        <f t="shared" si="19"/>
        <v>1</v>
      </c>
      <c r="K628" s="239">
        <f>PG!N628</f>
        <v>0</v>
      </c>
    </row>
    <row r="629" spans="2:11" ht="30" customHeight="1" thickBot="1" x14ac:dyDescent="0.3">
      <c r="B629" s="137" t="str">
        <f>IF(PG!B629="","",PG!B629)</f>
        <v/>
      </c>
      <c r="C629" s="138" t="str">
        <f>IF(PG!C629="","",PG!C629)</f>
        <v/>
      </c>
      <c r="D629" s="139">
        <f>PG!M629</f>
        <v>0</v>
      </c>
      <c r="E629" s="185"/>
      <c r="F629" s="141">
        <f>IFERROR(E629*K629,E629*PG!G629)</f>
        <v>0</v>
      </c>
      <c r="G629" s="141">
        <f>IFERROR(K629*D629,D629*PG!G629)</f>
        <v>0</v>
      </c>
      <c r="H629" s="142">
        <f t="shared" si="18"/>
        <v>0</v>
      </c>
      <c r="I629" s="143">
        <f t="shared" si="19"/>
        <v>1</v>
      </c>
      <c r="K629" s="239">
        <f>PG!N629</f>
        <v>0</v>
      </c>
    </row>
    <row r="630" spans="2:11" ht="30" customHeight="1" thickBot="1" x14ac:dyDescent="0.3">
      <c r="B630" s="137" t="str">
        <f>IF(PG!B630="","",PG!B630)</f>
        <v/>
      </c>
      <c r="C630" s="138" t="str">
        <f>IF(PG!C630="","",PG!C630)</f>
        <v/>
      </c>
      <c r="D630" s="139">
        <f>PG!M630</f>
        <v>0</v>
      </c>
      <c r="E630" s="185"/>
      <c r="F630" s="141">
        <f>IFERROR(E630*K630,E630*PG!G630)</f>
        <v>0</v>
      </c>
      <c r="G630" s="141">
        <f>IFERROR(K630*D630,D630*PG!G630)</f>
        <v>0</v>
      </c>
      <c r="H630" s="142">
        <f t="shared" si="18"/>
        <v>0</v>
      </c>
      <c r="I630" s="143">
        <f t="shared" si="19"/>
        <v>1</v>
      </c>
      <c r="K630" s="239">
        <f>PG!N630</f>
        <v>0</v>
      </c>
    </row>
    <row r="631" spans="2:11" ht="30" customHeight="1" thickBot="1" x14ac:dyDescent="0.3">
      <c r="B631" s="137" t="str">
        <f>IF(PG!B631="","",PG!B631)</f>
        <v/>
      </c>
      <c r="C631" s="138" t="str">
        <f>IF(PG!C631="","",PG!C631)</f>
        <v/>
      </c>
      <c r="D631" s="139">
        <f>PG!M631</f>
        <v>0</v>
      </c>
      <c r="E631" s="185"/>
      <c r="F631" s="141">
        <f>IFERROR(E631*K631,E631*PG!G631)</f>
        <v>0</v>
      </c>
      <c r="G631" s="141">
        <f>IFERROR(K631*D631,D631*PG!G631)</f>
        <v>0</v>
      </c>
      <c r="H631" s="142">
        <f t="shared" si="18"/>
        <v>0</v>
      </c>
      <c r="I631" s="143">
        <f t="shared" si="19"/>
        <v>1</v>
      </c>
      <c r="K631" s="239">
        <f>PG!N631</f>
        <v>0</v>
      </c>
    </row>
    <row r="632" spans="2:11" ht="30" customHeight="1" thickBot="1" x14ac:dyDescent="0.3">
      <c r="B632" s="137" t="str">
        <f>IF(PG!B632="","",PG!B632)</f>
        <v/>
      </c>
      <c r="C632" s="138" t="str">
        <f>IF(PG!C632="","",PG!C632)</f>
        <v/>
      </c>
      <c r="D632" s="139">
        <f>PG!M632</f>
        <v>0</v>
      </c>
      <c r="E632" s="185"/>
      <c r="F632" s="141">
        <f>IFERROR(E632*K632,E632*PG!G632)</f>
        <v>0</v>
      </c>
      <c r="G632" s="141">
        <f>IFERROR(K632*D632,D632*PG!G632)</f>
        <v>0</v>
      </c>
      <c r="H632" s="142">
        <f t="shared" si="18"/>
        <v>0</v>
      </c>
      <c r="I632" s="143">
        <f t="shared" si="19"/>
        <v>1</v>
      </c>
      <c r="K632" s="239">
        <f>PG!N632</f>
        <v>0</v>
      </c>
    </row>
    <row r="633" spans="2:11" ht="30" customHeight="1" thickBot="1" x14ac:dyDescent="0.3">
      <c r="B633" s="137" t="str">
        <f>IF(PG!B633="","",PG!B633)</f>
        <v/>
      </c>
      <c r="C633" s="138" t="str">
        <f>IF(PG!C633="","",PG!C633)</f>
        <v/>
      </c>
      <c r="D633" s="139">
        <f>PG!M633</f>
        <v>0</v>
      </c>
      <c r="E633" s="185"/>
      <c r="F633" s="141">
        <f>IFERROR(E633*K633,E633*PG!G633)</f>
        <v>0</v>
      </c>
      <c r="G633" s="141">
        <f>IFERROR(K633*D633,D633*PG!G633)</f>
        <v>0</v>
      </c>
      <c r="H633" s="142">
        <f t="shared" si="18"/>
        <v>0</v>
      </c>
      <c r="I633" s="143">
        <f t="shared" si="19"/>
        <v>1</v>
      </c>
      <c r="K633" s="239">
        <f>PG!N633</f>
        <v>0</v>
      </c>
    </row>
    <row r="634" spans="2:11" ht="30" customHeight="1" thickBot="1" x14ac:dyDescent="0.3">
      <c r="B634" s="137" t="str">
        <f>IF(PG!B634="","",PG!B634)</f>
        <v/>
      </c>
      <c r="C634" s="138" t="str">
        <f>IF(PG!C634="","",PG!C634)</f>
        <v/>
      </c>
      <c r="D634" s="139">
        <f>PG!M634</f>
        <v>0</v>
      </c>
      <c r="E634" s="185"/>
      <c r="F634" s="141">
        <f>IFERROR(E634*K634,E634*PG!G634)</f>
        <v>0</v>
      </c>
      <c r="G634" s="141">
        <f>IFERROR(K634*D634,D634*PG!G634)</f>
        <v>0</v>
      </c>
      <c r="H634" s="142">
        <f t="shared" si="18"/>
        <v>0</v>
      </c>
      <c r="I634" s="143">
        <f t="shared" si="19"/>
        <v>1</v>
      </c>
      <c r="K634" s="239">
        <f>PG!N634</f>
        <v>0</v>
      </c>
    </row>
    <row r="635" spans="2:11" ht="30" customHeight="1" thickBot="1" x14ac:dyDescent="0.3">
      <c r="B635" s="137" t="str">
        <f>IF(PG!B635="","",PG!B635)</f>
        <v/>
      </c>
      <c r="C635" s="138" t="str">
        <f>IF(PG!C635="","",PG!C635)</f>
        <v/>
      </c>
      <c r="D635" s="139">
        <f>PG!M635</f>
        <v>0</v>
      </c>
      <c r="E635" s="185"/>
      <c r="F635" s="141">
        <f>IFERROR(E635*K635,E635*PG!G635)</f>
        <v>0</v>
      </c>
      <c r="G635" s="141">
        <f>IFERROR(K635*D635,D635*PG!G635)</f>
        <v>0</v>
      </c>
      <c r="H635" s="142">
        <f t="shared" si="18"/>
        <v>0</v>
      </c>
      <c r="I635" s="143">
        <f t="shared" si="19"/>
        <v>1</v>
      </c>
      <c r="K635" s="239">
        <f>PG!N635</f>
        <v>0</v>
      </c>
    </row>
    <row r="636" spans="2:11" ht="30" customHeight="1" thickBot="1" x14ac:dyDescent="0.3">
      <c r="B636" s="137" t="str">
        <f>IF(PG!B636="","",PG!B636)</f>
        <v/>
      </c>
      <c r="C636" s="138" t="str">
        <f>IF(PG!C636="","",PG!C636)</f>
        <v/>
      </c>
      <c r="D636" s="139">
        <f>PG!M636</f>
        <v>0</v>
      </c>
      <c r="E636" s="185"/>
      <c r="F636" s="141">
        <f>IFERROR(E636*K636,E636*PG!G636)</f>
        <v>0</v>
      </c>
      <c r="G636" s="141">
        <f>IFERROR(K636*D636,D636*PG!G636)</f>
        <v>0</v>
      </c>
      <c r="H636" s="142">
        <f t="shared" si="18"/>
        <v>0</v>
      </c>
      <c r="I636" s="143">
        <f t="shared" si="19"/>
        <v>1</v>
      </c>
      <c r="K636" s="239">
        <f>PG!N636</f>
        <v>0</v>
      </c>
    </row>
    <row r="637" spans="2:11" ht="30" customHeight="1" thickBot="1" x14ac:dyDescent="0.3">
      <c r="B637" s="137" t="str">
        <f>IF(PG!B637="","",PG!B637)</f>
        <v/>
      </c>
      <c r="C637" s="138" t="str">
        <f>IF(PG!C637="","",PG!C637)</f>
        <v/>
      </c>
      <c r="D637" s="139">
        <f>PG!M637</f>
        <v>0</v>
      </c>
      <c r="E637" s="185"/>
      <c r="F637" s="141">
        <f>IFERROR(E637*K637,E637*PG!G637)</f>
        <v>0</v>
      </c>
      <c r="G637" s="141">
        <f>IFERROR(K637*D637,D637*PG!G637)</f>
        <v>0</v>
      </c>
      <c r="H637" s="142">
        <f t="shared" si="18"/>
        <v>0</v>
      </c>
      <c r="I637" s="143">
        <f t="shared" si="19"/>
        <v>1</v>
      </c>
      <c r="K637" s="239">
        <f>PG!N637</f>
        <v>0</v>
      </c>
    </row>
    <row r="638" spans="2:11" ht="30" customHeight="1" thickBot="1" x14ac:dyDescent="0.3">
      <c r="B638" s="137" t="str">
        <f>IF(PG!B638="","",PG!B638)</f>
        <v/>
      </c>
      <c r="C638" s="138" t="str">
        <f>IF(PG!C638="","",PG!C638)</f>
        <v/>
      </c>
      <c r="D638" s="139">
        <f>PG!M638</f>
        <v>0</v>
      </c>
      <c r="E638" s="185"/>
      <c r="F638" s="141">
        <f>IFERROR(E638*K638,E638*PG!G638)</f>
        <v>0</v>
      </c>
      <c r="G638" s="141">
        <f>IFERROR(K638*D638,D638*PG!G638)</f>
        <v>0</v>
      </c>
      <c r="H638" s="142">
        <f t="shared" si="18"/>
        <v>0</v>
      </c>
      <c r="I638" s="143">
        <f t="shared" si="19"/>
        <v>1</v>
      </c>
      <c r="K638" s="239">
        <f>PG!N638</f>
        <v>0</v>
      </c>
    </row>
    <row r="639" spans="2:11" ht="30" customHeight="1" thickBot="1" x14ac:dyDescent="0.3">
      <c r="B639" s="137" t="str">
        <f>IF(PG!B639="","",PG!B639)</f>
        <v/>
      </c>
      <c r="C639" s="138" t="str">
        <f>IF(PG!C639="","",PG!C639)</f>
        <v/>
      </c>
      <c r="D639" s="139">
        <f>PG!M639</f>
        <v>0</v>
      </c>
      <c r="E639" s="185"/>
      <c r="F639" s="141">
        <f>IFERROR(E639*K639,E639*PG!G639)</f>
        <v>0</v>
      </c>
      <c r="G639" s="141">
        <f>IFERROR(K639*D639,D639*PG!G639)</f>
        <v>0</v>
      </c>
      <c r="H639" s="142">
        <f t="shared" si="18"/>
        <v>0</v>
      </c>
      <c r="I639" s="143">
        <f t="shared" si="19"/>
        <v>1</v>
      </c>
      <c r="K639" s="239">
        <f>PG!N639</f>
        <v>0</v>
      </c>
    </row>
    <row r="640" spans="2:11" ht="30" customHeight="1" thickBot="1" x14ac:dyDescent="0.3">
      <c r="B640" s="137" t="str">
        <f>IF(PG!B640="","",PG!B640)</f>
        <v/>
      </c>
      <c r="C640" s="138" t="str">
        <f>IF(PG!C640="","",PG!C640)</f>
        <v/>
      </c>
      <c r="D640" s="139">
        <f>PG!M640</f>
        <v>0</v>
      </c>
      <c r="E640" s="185"/>
      <c r="F640" s="141">
        <f>IFERROR(E640*K640,E640*PG!G640)</f>
        <v>0</v>
      </c>
      <c r="G640" s="141">
        <f>IFERROR(K640*D640,D640*PG!G640)</f>
        <v>0</v>
      </c>
      <c r="H640" s="142">
        <f t="shared" si="18"/>
        <v>0</v>
      </c>
      <c r="I640" s="143">
        <f t="shared" si="19"/>
        <v>1</v>
      </c>
      <c r="K640" s="239">
        <f>PG!N640</f>
        <v>0</v>
      </c>
    </row>
    <row r="641" spans="2:11" ht="30" customHeight="1" thickBot="1" x14ac:dyDescent="0.3">
      <c r="B641" s="137" t="str">
        <f>IF(PG!B641="","",PG!B641)</f>
        <v/>
      </c>
      <c r="C641" s="138" t="str">
        <f>IF(PG!C641="","",PG!C641)</f>
        <v/>
      </c>
      <c r="D641" s="139">
        <f>PG!M641</f>
        <v>0</v>
      </c>
      <c r="E641" s="185"/>
      <c r="F641" s="141">
        <f>IFERROR(E641*K641,E641*PG!G641)</f>
        <v>0</v>
      </c>
      <c r="G641" s="141">
        <f>IFERROR(K641*D641,D641*PG!G641)</f>
        <v>0</v>
      </c>
      <c r="H641" s="142">
        <f t="shared" si="18"/>
        <v>0</v>
      </c>
      <c r="I641" s="143">
        <f t="shared" si="19"/>
        <v>1</v>
      </c>
      <c r="K641" s="239">
        <f>PG!N641</f>
        <v>0</v>
      </c>
    </row>
    <row r="642" spans="2:11" ht="30" customHeight="1" thickBot="1" x14ac:dyDescent="0.3">
      <c r="B642" s="137" t="str">
        <f>IF(PG!B642="","",PG!B642)</f>
        <v/>
      </c>
      <c r="C642" s="138" t="str">
        <f>IF(PG!C642="","",PG!C642)</f>
        <v/>
      </c>
      <c r="D642" s="139">
        <f>PG!M642</f>
        <v>0</v>
      </c>
      <c r="E642" s="185"/>
      <c r="F642" s="141">
        <f>IFERROR(E642*K642,E642*PG!G642)</f>
        <v>0</v>
      </c>
      <c r="G642" s="141">
        <f>IFERROR(K642*D642,D642*PG!G642)</f>
        <v>0</v>
      </c>
      <c r="H642" s="142">
        <f t="shared" si="18"/>
        <v>0</v>
      </c>
      <c r="I642" s="143">
        <f t="shared" si="19"/>
        <v>1</v>
      </c>
      <c r="K642" s="239">
        <f>PG!N642</f>
        <v>0</v>
      </c>
    </row>
    <row r="643" spans="2:11" ht="30" customHeight="1" thickBot="1" x14ac:dyDescent="0.3">
      <c r="B643" s="137" t="str">
        <f>IF(PG!B643="","",PG!B643)</f>
        <v/>
      </c>
      <c r="C643" s="138" t="str">
        <f>IF(PG!C643="","",PG!C643)</f>
        <v/>
      </c>
      <c r="D643" s="139">
        <f>PG!M643</f>
        <v>0</v>
      </c>
      <c r="E643" s="185"/>
      <c r="F643" s="141">
        <f>IFERROR(E643*K643,E643*PG!G643)</f>
        <v>0</v>
      </c>
      <c r="G643" s="141">
        <f>IFERROR(K643*D643,D643*PG!G643)</f>
        <v>0</v>
      </c>
      <c r="H643" s="142">
        <f t="shared" si="18"/>
        <v>0</v>
      </c>
      <c r="I643" s="143">
        <f t="shared" si="19"/>
        <v>1</v>
      </c>
      <c r="K643" s="239">
        <f>PG!N643</f>
        <v>0</v>
      </c>
    </row>
    <row r="644" spans="2:11" ht="30" customHeight="1" thickBot="1" x14ac:dyDescent="0.3">
      <c r="B644" s="137" t="str">
        <f>IF(PG!B644="","",PG!B644)</f>
        <v/>
      </c>
      <c r="C644" s="138" t="str">
        <f>IF(PG!C644="","",PG!C644)</f>
        <v/>
      </c>
      <c r="D644" s="139">
        <f>PG!M644</f>
        <v>0</v>
      </c>
      <c r="E644" s="185"/>
      <c r="F644" s="141">
        <f>IFERROR(E644*K644,E644*PG!G644)</f>
        <v>0</v>
      </c>
      <c r="G644" s="141">
        <f>IFERROR(K644*D644,D644*PG!G644)</f>
        <v>0</v>
      </c>
      <c r="H644" s="142">
        <f t="shared" si="18"/>
        <v>0</v>
      </c>
      <c r="I644" s="143">
        <f t="shared" si="19"/>
        <v>1</v>
      </c>
      <c r="K644" s="239">
        <f>PG!N644</f>
        <v>0</v>
      </c>
    </row>
    <row r="645" spans="2:11" ht="30" customHeight="1" thickBot="1" x14ac:dyDescent="0.3">
      <c r="B645" s="137" t="str">
        <f>IF(PG!B645="","",PG!B645)</f>
        <v/>
      </c>
      <c r="C645" s="138" t="str">
        <f>IF(PG!C645="","",PG!C645)</f>
        <v/>
      </c>
      <c r="D645" s="139">
        <f>PG!M645</f>
        <v>0</v>
      </c>
      <c r="E645" s="185"/>
      <c r="F645" s="141">
        <f>IFERROR(E645*K645,E645*PG!G645)</f>
        <v>0</v>
      </c>
      <c r="G645" s="141">
        <f>IFERROR(K645*D645,D645*PG!G645)</f>
        <v>0</v>
      </c>
      <c r="H645" s="142">
        <f t="shared" si="18"/>
        <v>0</v>
      </c>
      <c r="I645" s="143">
        <f t="shared" si="19"/>
        <v>1</v>
      </c>
      <c r="K645" s="239">
        <f>PG!N645</f>
        <v>0</v>
      </c>
    </row>
    <row r="646" spans="2:11" ht="30" customHeight="1" thickBot="1" x14ac:dyDescent="0.3">
      <c r="B646" s="137" t="str">
        <f>IF(PG!B646="","",PG!B646)</f>
        <v/>
      </c>
      <c r="C646" s="138" t="str">
        <f>IF(PG!C646="","",PG!C646)</f>
        <v/>
      </c>
      <c r="D646" s="139">
        <f>PG!M646</f>
        <v>0</v>
      </c>
      <c r="E646" s="185"/>
      <c r="F646" s="141">
        <f>IFERROR(E646*K646,E646*PG!G646)</f>
        <v>0</v>
      </c>
      <c r="G646" s="141">
        <f>IFERROR(K646*D646,D646*PG!G646)</f>
        <v>0</v>
      </c>
      <c r="H646" s="142">
        <f t="shared" si="18"/>
        <v>0</v>
      </c>
      <c r="I646" s="143">
        <f t="shared" si="19"/>
        <v>1</v>
      </c>
      <c r="K646" s="239">
        <f>PG!N646</f>
        <v>0</v>
      </c>
    </row>
    <row r="647" spans="2:11" ht="30" customHeight="1" thickBot="1" x14ac:dyDescent="0.3">
      <c r="B647" s="137" t="str">
        <f>IF(PG!B647="","",PG!B647)</f>
        <v/>
      </c>
      <c r="C647" s="138" t="str">
        <f>IF(PG!C647="","",PG!C647)</f>
        <v/>
      </c>
      <c r="D647" s="139">
        <f>PG!M647</f>
        <v>0</v>
      </c>
      <c r="E647" s="185"/>
      <c r="F647" s="141">
        <f>IFERROR(E647*K647,E647*PG!G647)</f>
        <v>0</v>
      </c>
      <c r="G647" s="141">
        <f>IFERROR(K647*D647,D647*PG!G647)</f>
        <v>0</v>
      </c>
      <c r="H647" s="142">
        <f t="shared" si="18"/>
        <v>0</v>
      </c>
      <c r="I647" s="143">
        <f t="shared" si="19"/>
        <v>1</v>
      </c>
      <c r="K647" s="239">
        <f>PG!N647</f>
        <v>0</v>
      </c>
    </row>
    <row r="648" spans="2:11" ht="30" customHeight="1" thickBot="1" x14ac:dyDescent="0.3">
      <c r="B648" s="137" t="str">
        <f>IF(PG!B648="","",PG!B648)</f>
        <v/>
      </c>
      <c r="C648" s="138" t="str">
        <f>IF(PG!C648="","",PG!C648)</f>
        <v/>
      </c>
      <c r="D648" s="139">
        <f>PG!M648</f>
        <v>0</v>
      </c>
      <c r="E648" s="185"/>
      <c r="F648" s="141">
        <f>IFERROR(E648*K648,E648*PG!G648)</f>
        <v>0</v>
      </c>
      <c r="G648" s="141">
        <f>IFERROR(K648*D648,D648*PG!G648)</f>
        <v>0</v>
      </c>
      <c r="H648" s="142">
        <f t="shared" si="18"/>
        <v>0</v>
      </c>
      <c r="I648" s="143">
        <f t="shared" si="19"/>
        <v>1</v>
      </c>
      <c r="K648" s="239">
        <f>PG!N648</f>
        <v>0</v>
      </c>
    </row>
    <row r="649" spans="2:11" ht="30" customHeight="1" thickBot="1" x14ac:dyDescent="0.3">
      <c r="B649" s="137" t="str">
        <f>IF(PG!B649="","",PG!B649)</f>
        <v/>
      </c>
      <c r="C649" s="138" t="str">
        <f>IF(PG!C649="","",PG!C649)</f>
        <v/>
      </c>
      <c r="D649" s="139">
        <f>PG!M649</f>
        <v>0</v>
      </c>
      <c r="E649" s="185"/>
      <c r="F649" s="141">
        <f>IFERROR(E649*K649,E649*PG!G649)</f>
        <v>0</v>
      </c>
      <c r="G649" s="141">
        <f>IFERROR(K649*D649,D649*PG!G649)</f>
        <v>0</v>
      </c>
      <c r="H649" s="142">
        <f t="shared" ref="H649:H712" si="20">IFERROR(IF(F649-G649&lt;0,(F649-G649)*(-1),F649-G649),"")</f>
        <v>0</v>
      </c>
      <c r="I649" s="143">
        <f t="shared" si="19"/>
        <v>1</v>
      </c>
      <c r="K649" s="239">
        <f>PG!N649</f>
        <v>0</v>
      </c>
    </row>
    <row r="650" spans="2:11" ht="30" customHeight="1" thickBot="1" x14ac:dyDescent="0.3">
      <c r="B650" s="137" t="str">
        <f>IF(PG!B650="","",PG!B650)</f>
        <v/>
      </c>
      <c r="C650" s="138" t="str">
        <f>IF(PG!C650="","",PG!C650)</f>
        <v/>
      </c>
      <c r="D650" s="139">
        <f>PG!M650</f>
        <v>0</v>
      </c>
      <c r="E650" s="185"/>
      <c r="F650" s="141">
        <f>IFERROR(E650*K650,E650*PG!G650)</f>
        <v>0</v>
      </c>
      <c r="G650" s="141">
        <f>IFERROR(K650*D650,D650*PG!G650)</f>
        <v>0</v>
      </c>
      <c r="H650" s="142">
        <f t="shared" si="20"/>
        <v>0</v>
      </c>
      <c r="I650" s="143">
        <f t="shared" ref="I650:I713" si="21">IFERROR(IF(F650&gt;G650,G650/F650,IF(F650=G650,1,F650/G650)),"")</f>
        <v>1</v>
      </c>
      <c r="K650" s="239">
        <f>PG!N650</f>
        <v>0</v>
      </c>
    </row>
    <row r="651" spans="2:11" ht="30" customHeight="1" thickBot="1" x14ac:dyDescent="0.3">
      <c r="B651" s="137" t="str">
        <f>IF(PG!B651="","",PG!B651)</f>
        <v/>
      </c>
      <c r="C651" s="138" t="str">
        <f>IF(PG!C651="","",PG!C651)</f>
        <v/>
      </c>
      <c r="D651" s="139">
        <f>PG!M651</f>
        <v>0</v>
      </c>
      <c r="E651" s="185"/>
      <c r="F651" s="141">
        <f>IFERROR(E651*K651,E651*PG!G651)</f>
        <v>0</v>
      </c>
      <c r="G651" s="141">
        <f>IFERROR(K651*D651,D651*PG!G651)</f>
        <v>0</v>
      </c>
      <c r="H651" s="142">
        <f t="shared" si="20"/>
        <v>0</v>
      </c>
      <c r="I651" s="143">
        <f t="shared" si="21"/>
        <v>1</v>
      </c>
      <c r="K651" s="239">
        <f>PG!N651</f>
        <v>0</v>
      </c>
    </row>
    <row r="652" spans="2:11" ht="30" customHeight="1" thickBot="1" x14ac:dyDescent="0.3">
      <c r="B652" s="137" t="str">
        <f>IF(PG!B652="","",PG!B652)</f>
        <v/>
      </c>
      <c r="C652" s="138" t="str">
        <f>IF(PG!C652="","",PG!C652)</f>
        <v/>
      </c>
      <c r="D652" s="139">
        <f>PG!M652</f>
        <v>0</v>
      </c>
      <c r="E652" s="185"/>
      <c r="F652" s="141">
        <f>IFERROR(E652*K652,E652*PG!G652)</f>
        <v>0</v>
      </c>
      <c r="G652" s="141">
        <f>IFERROR(K652*D652,D652*PG!G652)</f>
        <v>0</v>
      </c>
      <c r="H652" s="142">
        <f t="shared" si="20"/>
        <v>0</v>
      </c>
      <c r="I652" s="143">
        <f t="shared" si="21"/>
        <v>1</v>
      </c>
      <c r="K652" s="239">
        <f>PG!N652</f>
        <v>0</v>
      </c>
    </row>
    <row r="653" spans="2:11" ht="30" customHeight="1" thickBot="1" x14ac:dyDescent="0.3">
      <c r="B653" s="137" t="str">
        <f>IF(PG!B653="","",PG!B653)</f>
        <v/>
      </c>
      <c r="C653" s="138" t="str">
        <f>IF(PG!C653="","",PG!C653)</f>
        <v/>
      </c>
      <c r="D653" s="139">
        <f>PG!M653</f>
        <v>0</v>
      </c>
      <c r="E653" s="185"/>
      <c r="F653" s="141">
        <f>IFERROR(E653*K653,E653*PG!G653)</f>
        <v>0</v>
      </c>
      <c r="G653" s="141">
        <f>IFERROR(K653*D653,D653*PG!G653)</f>
        <v>0</v>
      </c>
      <c r="H653" s="142">
        <f t="shared" si="20"/>
        <v>0</v>
      </c>
      <c r="I653" s="143">
        <f t="shared" si="21"/>
        <v>1</v>
      </c>
      <c r="K653" s="239">
        <f>PG!N653</f>
        <v>0</v>
      </c>
    </row>
    <row r="654" spans="2:11" ht="30" customHeight="1" thickBot="1" x14ac:dyDescent="0.3">
      <c r="B654" s="137" t="str">
        <f>IF(PG!B654="","",PG!B654)</f>
        <v/>
      </c>
      <c r="C654" s="138" t="str">
        <f>IF(PG!C654="","",PG!C654)</f>
        <v/>
      </c>
      <c r="D654" s="139">
        <f>PG!M654</f>
        <v>0</v>
      </c>
      <c r="E654" s="185"/>
      <c r="F654" s="141">
        <f>IFERROR(E654*K654,E654*PG!G654)</f>
        <v>0</v>
      </c>
      <c r="G654" s="141">
        <f>IFERROR(K654*D654,D654*PG!G654)</f>
        <v>0</v>
      </c>
      <c r="H654" s="142">
        <f t="shared" si="20"/>
        <v>0</v>
      </c>
      <c r="I654" s="143">
        <f t="shared" si="21"/>
        <v>1</v>
      </c>
      <c r="K654" s="239">
        <f>PG!N654</f>
        <v>0</v>
      </c>
    </row>
    <row r="655" spans="2:11" ht="30" customHeight="1" thickBot="1" x14ac:dyDescent="0.3">
      <c r="B655" s="137" t="str">
        <f>IF(PG!B655="","",PG!B655)</f>
        <v/>
      </c>
      <c r="C655" s="138" t="str">
        <f>IF(PG!C655="","",PG!C655)</f>
        <v/>
      </c>
      <c r="D655" s="139">
        <f>PG!M655</f>
        <v>0</v>
      </c>
      <c r="E655" s="185"/>
      <c r="F655" s="141">
        <f>IFERROR(E655*K655,E655*PG!G655)</f>
        <v>0</v>
      </c>
      <c r="G655" s="141">
        <f>IFERROR(K655*D655,D655*PG!G655)</f>
        <v>0</v>
      </c>
      <c r="H655" s="142">
        <f t="shared" si="20"/>
        <v>0</v>
      </c>
      <c r="I655" s="143">
        <f t="shared" si="21"/>
        <v>1</v>
      </c>
      <c r="K655" s="239">
        <f>PG!N655</f>
        <v>0</v>
      </c>
    </row>
    <row r="656" spans="2:11" ht="30" customHeight="1" thickBot="1" x14ac:dyDescent="0.3">
      <c r="B656" s="137" t="str">
        <f>IF(PG!B656="","",PG!B656)</f>
        <v/>
      </c>
      <c r="C656" s="138" t="str">
        <f>IF(PG!C656="","",PG!C656)</f>
        <v/>
      </c>
      <c r="D656" s="139">
        <f>PG!M656</f>
        <v>0</v>
      </c>
      <c r="E656" s="185"/>
      <c r="F656" s="141">
        <f>IFERROR(E656*K656,E656*PG!G656)</f>
        <v>0</v>
      </c>
      <c r="G656" s="141">
        <f>IFERROR(K656*D656,D656*PG!G656)</f>
        <v>0</v>
      </c>
      <c r="H656" s="142">
        <f t="shared" si="20"/>
        <v>0</v>
      </c>
      <c r="I656" s="143">
        <f t="shared" si="21"/>
        <v>1</v>
      </c>
      <c r="K656" s="239">
        <f>PG!N656</f>
        <v>0</v>
      </c>
    </row>
    <row r="657" spans="2:11" ht="30" customHeight="1" thickBot="1" x14ac:dyDescent="0.3">
      <c r="B657" s="137" t="str">
        <f>IF(PG!B657="","",PG!B657)</f>
        <v/>
      </c>
      <c r="C657" s="138" t="str">
        <f>IF(PG!C657="","",PG!C657)</f>
        <v/>
      </c>
      <c r="D657" s="139">
        <f>PG!M657</f>
        <v>0</v>
      </c>
      <c r="E657" s="185"/>
      <c r="F657" s="141">
        <f>IFERROR(E657*K657,E657*PG!G657)</f>
        <v>0</v>
      </c>
      <c r="G657" s="141">
        <f>IFERROR(K657*D657,D657*PG!G657)</f>
        <v>0</v>
      </c>
      <c r="H657" s="142">
        <f t="shared" si="20"/>
        <v>0</v>
      </c>
      <c r="I657" s="143">
        <f t="shared" si="21"/>
        <v>1</v>
      </c>
      <c r="K657" s="239">
        <f>PG!N657</f>
        <v>0</v>
      </c>
    </row>
    <row r="658" spans="2:11" ht="30" customHeight="1" thickBot="1" x14ac:dyDescent="0.3">
      <c r="B658" s="137" t="str">
        <f>IF(PG!B658="","",PG!B658)</f>
        <v/>
      </c>
      <c r="C658" s="138" t="str">
        <f>IF(PG!C658="","",PG!C658)</f>
        <v/>
      </c>
      <c r="D658" s="139">
        <f>PG!M658</f>
        <v>0</v>
      </c>
      <c r="E658" s="185"/>
      <c r="F658" s="141">
        <f>IFERROR(E658*K658,E658*PG!G658)</f>
        <v>0</v>
      </c>
      <c r="G658" s="141">
        <f>IFERROR(K658*D658,D658*PG!G658)</f>
        <v>0</v>
      </c>
      <c r="H658" s="142">
        <f t="shared" si="20"/>
        <v>0</v>
      </c>
      <c r="I658" s="143">
        <f t="shared" si="21"/>
        <v>1</v>
      </c>
      <c r="K658" s="239">
        <f>PG!N658</f>
        <v>0</v>
      </c>
    </row>
    <row r="659" spans="2:11" ht="30" customHeight="1" thickBot="1" x14ac:dyDescent="0.3">
      <c r="B659" s="137" t="str">
        <f>IF(PG!B659="","",PG!B659)</f>
        <v/>
      </c>
      <c r="C659" s="138" t="str">
        <f>IF(PG!C659="","",PG!C659)</f>
        <v/>
      </c>
      <c r="D659" s="139">
        <f>PG!M659</f>
        <v>0</v>
      </c>
      <c r="E659" s="185"/>
      <c r="F659" s="141">
        <f>IFERROR(E659*K659,E659*PG!G659)</f>
        <v>0</v>
      </c>
      <c r="G659" s="141">
        <f>IFERROR(K659*D659,D659*PG!G659)</f>
        <v>0</v>
      </c>
      <c r="H659" s="142">
        <f t="shared" si="20"/>
        <v>0</v>
      </c>
      <c r="I659" s="143">
        <f t="shared" si="21"/>
        <v>1</v>
      </c>
      <c r="K659" s="239">
        <f>PG!N659</f>
        <v>0</v>
      </c>
    </row>
    <row r="660" spans="2:11" ht="30" customHeight="1" thickBot="1" x14ac:dyDescent="0.3">
      <c r="B660" s="137" t="str">
        <f>IF(PG!B660="","",PG!B660)</f>
        <v/>
      </c>
      <c r="C660" s="138" t="str">
        <f>IF(PG!C660="","",PG!C660)</f>
        <v/>
      </c>
      <c r="D660" s="139">
        <f>PG!M660</f>
        <v>0</v>
      </c>
      <c r="E660" s="185"/>
      <c r="F660" s="141">
        <f>IFERROR(E660*K660,E660*PG!G660)</f>
        <v>0</v>
      </c>
      <c r="G660" s="141">
        <f>IFERROR(K660*D660,D660*PG!G660)</f>
        <v>0</v>
      </c>
      <c r="H660" s="142">
        <f t="shared" si="20"/>
        <v>0</v>
      </c>
      <c r="I660" s="143">
        <f t="shared" si="21"/>
        <v>1</v>
      </c>
      <c r="K660" s="239">
        <f>PG!N660</f>
        <v>0</v>
      </c>
    </row>
    <row r="661" spans="2:11" ht="30" customHeight="1" thickBot="1" x14ac:dyDescent="0.3">
      <c r="B661" s="137" t="str">
        <f>IF(PG!B661="","",PG!B661)</f>
        <v/>
      </c>
      <c r="C661" s="138" t="str">
        <f>IF(PG!C661="","",PG!C661)</f>
        <v/>
      </c>
      <c r="D661" s="139">
        <f>PG!M661</f>
        <v>0</v>
      </c>
      <c r="E661" s="185"/>
      <c r="F661" s="141">
        <f>IFERROR(E661*K661,E661*PG!G661)</f>
        <v>0</v>
      </c>
      <c r="G661" s="141">
        <f>IFERROR(K661*D661,D661*PG!G661)</f>
        <v>0</v>
      </c>
      <c r="H661" s="142">
        <f t="shared" si="20"/>
        <v>0</v>
      </c>
      <c r="I661" s="143">
        <f t="shared" si="21"/>
        <v>1</v>
      </c>
      <c r="K661" s="239">
        <f>PG!N661</f>
        <v>0</v>
      </c>
    </row>
    <row r="662" spans="2:11" ht="30" customHeight="1" thickBot="1" x14ac:dyDescent="0.3">
      <c r="B662" s="137" t="str">
        <f>IF(PG!B662="","",PG!B662)</f>
        <v/>
      </c>
      <c r="C662" s="138" t="str">
        <f>IF(PG!C662="","",PG!C662)</f>
        <v/>
      </c>
      <c r="D662" s="139">
        <f>PG!M662</f>
        <v>0</v>
      </c>
      <c r="E662" s="185"/>
      <c r="F662" s="141">
        <f>IFERROR(E662*K662,E662*PG!G662)</f>
        <v>0</v>
      </c>
      <c r="G662" s="141">
        <f>IFERROR(K662*D662,D662*PG!G662)</f>
        <v>0</v>
      </c>
      <c r="H662" s="142">
        <f t="shared" si="20"/>
        <v>0</v>
      </c>
      <c r="I662" s="143">
        <f t="shared" si="21"/>
        <v>1</v>
      </c>
      <c r="K662" s="239">
        <f>PG!N662</f>
        <v>0</v>
      </c>
    </row>
    <row r="663" spans="2:11" ht="30" customHeight="1" thickBot="1" x14ac:dyDescent="0.3">
      <c r="B663" s="137" t="str">
        <f>IF(PG!B663="","",PG!B663)</f>
        <v/>
      </c>
      <c r="C663" s="138" t="str">
        <f>IF(PG!C663="","",PG!C663)</f>
        <v/>
      </c>
      <c r="D663" s="139">
        <f>PG!M663</f>
        <v>0</v>
      </c>
      <c r="E663" s="185"/>
      <c r="F663" s="141">
        <f>IFERROR(E663*K663,E663*PG!G663)</f>
        <v>0</v>
      </c>
      <c r="G663" s="141">
        <f>IFERROR(K663*D663,D663*PG!G663)</f>
        <v>0</v>
      </c>
      <c r="H663" s="142">
        <f t="shared" si="20"/>
        <v>0</v>
      </c>
      <c r="I663" s="143">
        <f t="shared" si="21"/>
        <v>1</v>
      </c>
      <c r="K663" s="239">
        <f>PG!N663</f>
        <v>0</v>
      </c>
    </row>
    <row r="664" spans="2:11" ht="30" customHeight="1" thickBot="1" x14ac:dyDescent="0.3">
      <c r="B664" s="137" t="str">
        <f>IF(PG!B664="","",PG!B664)</f>
        <v/>
      </c>
      <c r="C664" s="138" t="str">
        <f>IF(PG!C664="","",PG!C664)</f>
        <v/>
      </c>
      <c r="D664" s="139">
        <f>PG!M664</f>
        <v>0</v>
      </c>
      <c r="E664" s="185"/>
      <c r="F664" s="141">
        <f>IFERROR(E664*K664,E664*PG!G664)</f>
        <v>0</v>
      </c>
      <c r="G664" s="141">
        <f>IFERROR(K664*D664,D664*PG!G664)</f>
        <v>0</v>
      </c>
      <c r="H664" s="142">
        <f t="shared" si="20"/>
        <v>0</v>
      </c>
      <c r="I664" s="143">
        <f t="shared" si="21"/>
        <v>1</v>
      </c>
      <c r="K664" s="239">
        <f>PG!N664</f>
        <v>0</v>
      </c>
    </row>
    <row r="665" spans="2:11" ht="30" customHeight="1" thickBot="1" x14ac:dyDescent="0.3">
      <c r="B665" s="137" t="str">
        <f>IF(PG!B665="","",PG!B665)</f>
        <v/>
      </c>
      <c r="C665" s="138" t="str">
        <f>IF(PG!C665="","",PG!C665)</f>
        <v/>
      </c>
      <c r="D665" s="139">
        <f>PG!M665</f>
        <v>0</v>
      </c>
      <c r="E665" s="185"/>
      <c r="F665" s="141">
        <f>IFERROR(E665*K665,E665*PG!G665)</f>
        <v>0</v>
      </c>
      <c r="G665" s="141">
        <f>IFERROR(K665*D665,D665*PG!G665)</f>
        <v>0</v>
      </c>
      <c r="H665" s="142">
        <f t="shared" si="20"/>
        <v>0</v>
      </c>
      <c r="I665" s="143">
        <f t="shared" si="21"/>
        <v>1</v>
      </c>
      <c r="K665" s="239">
        <f>PG!N665</f>
        <v>0</v>
      </c>
    </row>
    <row r="666" spans="2:11" ht="30" customHeight="1" thickBot="1" x14ac:dyDescent="0.3">
      <c r="B666" s="137" t="str">
        <f>IF(PG!B666="","",PG!B666)</f>
        <v/>
      </c>
      <c r="C666" s="138" t="str">
        <f>IF(PG!C666="","",PG!C666)</f>
        <v/>
      </c>
      <c r="D666" s="139">
        <f>PG!M666</f>
        <v>0</v>
      </c>
      <c r="E666" s="185"/>
      <c r="F666" s="141">
        <f>IFERROR(E666*K666,E666*PG!G666)</f>
        <v>0</v>
      </c>
      <c r="G666" s="141">
        <f>IFERROR(K666*D666,D666*PG!G666)</f>
        <v>0</v>
      </c>
      <c r="H666" s="142">
        <f t="shared" si="20"/>
        <v>0</v>
      </c>
      <c r="I666" s="143">
        <f t="shared" si="21"/>
        <v>1</v>
      </c>
      <c r="K666" s="239">
        <f>PG!N666</f>
        <v>0</v>
      </c>
    </row>
    <row r="667" spans="2:11" ht="30" customHeight="1" thickBot="1" x14ac:dyDescent="0.3">
      <c r="B667" s="137" t="str">
        <f>IF(PG!B667="","",PG!B667)</f>
        <v/>
      </c>
      <c r="C667" s="138" t="str">
        <f>IF(PG!C667="","",PG!C667)</f>
        <v/>
      </c>
      <c r="D667" s="139">
        <f>PG!M667</f>
        <v>0</v>
      </c>
      <c r="E667" s="185"/>
      <c r="F667" s="141">
        <f>IFERROR(E667*K667,E667*PG!G667)</f>
        <v>0</v>
      </c>
      <c r="G667" s="141">
        <f>IFERROR(K667*D667,D667*PG!G667)</f>
        <v>0</v>
      </c>
      <c r="H667" s="142">
        <f t="shared" si="20"/>
        <v>0</v>
      </c>
      <c r="I667" s="143">
        <f t="shared" si="21"/>
        <v>1</v>
      </c>
      <c r="K667" s="239">
        <f>PG!N667</f>
        <v>0</v>
      </c>
    </row>
    <row r="668" spans="2:11" ht="30" customHeight="1" thickBot="1" x14ac:dyDescent="0.3">
      <c r="B668" s="137" t="str">
        <f>IF(PG!B668="","",PG!B668)</f>
        <v/>
      </c>
      <c r="C668" s="138" t="str">
        <f>IF(PG!C668="","",PG!C668)</f>
        <v/>
      </c>
      <c r="D668" s="139">
        <f>PG!M668</f>
        <v>0</v>
      </c>
      <c r="E668" s="185"/>
      <c r="F668" s="141">
        <f>IFERROR(E668*K668,E668*PG!G668)</f>
        <v>0</v>
      </c>
      <c r="G668" s="141">
        <f>IFERROR(K668*D668,D668*PG!G668)</f>
        <v>0</v>
      </c>
      <c r="H668" s="142">
        <f t="shared" si="20"/>
        <v>0</v>
      </c>
      <c r="I668" s="143">
        <f t="shared" si="21"/>
        <v>1</v>
      </c>
      <c r="K668" s="239">
        <f>PG!N668</f>
        <v>0</v>
      </c>
    </row>
    <row r="669" spans="2:11" ht="30" customHeight="1" thickBot="1" x14ac:dyDescent="0.3">
      <c r="B669" s="137" t="str">
        <f>IF(PG!B669="","",PG!B669)</f>
        <v/>
      </c>
      <c r="C669" s="138" t="str">
        <f>IF(PG!C669="","",PG!C669)</f>
        <v/>
      </c>
      <c r="D669" s="139">
        <f>PG!M669</f>
        <v>0</v>
      </c>
      <c r="E669" s="185"/>
      <c r="F669" s="141">
        <f>IFERROR(E669*K669,E669*PG!G669)</f>
        <v>0</v>
      </c>
      <c r="G669" s="141">
        <f>IFERROR(K669*D669,D669*PG!G669)</f>
        <v>0</v>
      </c>
      <c r="H669" s="142">
        <f t="shared" si="20"/>
        <v>0</v>
      </c>
      <c r="I669" s="143">
        <f t="shared" si="21"/>
        <v>1</v>
      </c>
      <c r="K669" s="239">
        <f>PG!N669</f>
        <v>0</v>
      </c>
    </row>
    <row r="670" spans="2:11" ht="30" customHeight="1" thickBot="1" x14ac:dyDescent="0.3">
      <c r="B670" s="137" t="str">
        <f>IF(PG!B670="","",PG!B670)</f>
        <v/>
      </c>
      <c r="C670" s="138" t="str">
        <f>IF(PG!C670="","",PG!C670)</f>
        <v/>
      </c>
      <c r="D670" s="139">
        <f>PG!M670</f>
        <v>0</v>
      </c>
      <c r="E670" s="185"/>
      <c r="F670" s="141">
        <f>IFERROR(E670*K670,E670*PG!G670)</f>
        <v>0</v>
      </c>
      <c r="G670" s="141">
        <f>IFERROR(K670*D670,D670*PG!G670)</f>
        <v>0</v>
      </c>
      <c r="H670" s="142">
        <f t="shared" si="20"/>
        <v>0</v>
      </c>
      <c r="I670" s="143">
        <f t="shared" si="21"/>
        <v>1</v>
      </c>
      <c r="K670" s="239">
        <f>PG!N670</f>
        <v>0</v>
      </c>
    </row>
    <row r="671" spans="2:11" ht="30" customHeight="1" thickBot="1" x14ac:dyDescent="0.3">
      <c r="B671" s="137" t="str">
        <f>IF(PG!B671="","",PG!B671)</f>
        <v/>
      </c>
      <c r="C671" s="138" t="str">
        <f>IF(PG!C671="","",PG!C671)</f>
        <v/>
      </c>
      <c r="D671" s="139">
        <f>PG!M671</f>
        <v>0</v>
      </c>
      <c r="E671" s="185"/>
      <c r="F671" s="141">
        <f>IFERROR(E671*K671,E671*PG!G671)</f>
        <v>0</v>
      </c>
      <c r="G671" s="141">
        <f>IFERROR(K671*D671,D671*PG!G671)</f>
        <v>0</v>
      </c>
      <c r="H671" s="142">
        <f t="shared" si="20"/>
        <v>0</v>
      </c>
      <c r="I671" s="143">
        <f t="shared" si="21"/>
        <v>1</v>
      </c>
      <c r="K671" s="239">
        <f>PG!N671</f>
        <v>0</v>
      </c>
    </row>
    <row r="672" spans="2:11" ht="30" customHeight="1" thickBot="1" x14ac:dyDescent="0.3">
      <c r="B672" s="137" t="str">
        <f>IF(PG!B672="","",PG!B672)</f>
        <v/>
      </c>
      <c r="C672" s="138" t="str">
        <f>IF(PG!C672="","",PG!C672)</f>
        <v/>
      </c>
      <c r="D672" s="139">
        <f>PG!M672</f>
        <v>0</v>
      </c>
      <c r="E672" s="185"/>
      <c r="F672" s="141">
        <f>IFERROR(E672*K672,E672*PG!G672)</f>
        <v>0</v>
      </c>
      <c r="G672" s="141">
        <f>IFERROR(K672*D672,D672*PG!G672)</f>
        <v>0</v>
      </c>
      <c r="H672" s="142">
        <f t="shared" si="20"/>
        <v>0</v>
      </c>
      <c r="I672" s="143">
        <f t="shared" si="21"/>
        <v>1</v>
      </c>
      <c r="K672" s="239">
        <f>PG!N672</f>
        <v>0</v>
      </c>
    </row>
    <row r="673" spans="2:11" ht="30" customHeight="1" thickBot="1" x14ac:dyDescent="0.3">
      <c r="B673" s="137" t="str">
        <f>IF(PG!B673="","",PG!B673)</f>
        <v/>
      </c>
      <c r="C673" s="138" t="str">
        <f>IF(PG!C673="","",PG!C673)</f>
        <v/>
      </c>
      <c r="D673" s="139">
        <f>PG!M673</f>
        <v>0</v>
      </c>
      <c r="E673" s="185"/>
      <c r="F673" s="141">
        <f>IFERROR(E673*K673,E673*PG!G673)</f>
        <v>0</v>
      </c>
      <c r="G673" s="141">
        <f>IFERROR(K673*D673,D673*PG!G673)</f>
        <v>0</v>
      </c>
      <c r="H673" s="142">
        <f t="shared" si="20"/>
        <v>0</v>
      </c>
      <c r="I673" s="143">
        <f t="shared" si="21"/>
        <v>1</v>
      </c>
      <c r="K673" s="239">
        <f>PG!N673</f>
        <v>0</v>
      </c>
    </row>
    <row r="674" spans="2:11" ht="30" customHeight="1" thickBot="1" x14ac:dyDescent="0.3">
      <c r="B674" s="137" t="str">
        <f>IF(PG!B674="","",PG!B674)</f>
        <v/>
      </c>
      <c r="C674" s="138" t="str">
        <f>IF(PG!C674="","",PG!C674)</f>
        <v/>
      </c>
      <c r="D674" s="139">
        <f>PG!M674</f>
        <v>0</v>
      </c>
      <c r="E674" s="185"/>
      <c r="F674" s="141">
        <f>IFERROR(E674*K674,E674*PG!G674)</f>
        <v>0</v>
      </c>
      <c r="G674" s="141">
        <f>IFERROR(K674*D674,D674*PG!G674)</f>
        <v>0</v>
      </c>
      <c r="H674" s="142">
        <f t="shared" si="20"/>
        <v>0</v>
      </c>
      <c r="I674" s="143">
        <f t="shared" si="21"/>
        <v>1</v>
      </c>
      <c r="K674" s="239">
        <f>PG!N674</f>
        <v>0</v>
      </c>
    </row>
    <row r="675" spans="2:11" ht="30" customHeight="1" thickBot="1" x14ac:dyDescent="0.3">
      <c r="B675" s="137" t="str">
        <f>IF(PG!B675="","",PG!B675)</f>
        <v/>
      </c>
      <c r="C675" s="138" t="str">
        <f>IF(PG!C675="","",PG!C675)</f>
        <v/>
      </c>
      <c r="D675" s="139">
        <f>PG!M675</f>
        <v>0</v>
      </c>
      <c r="E675" s="185"/>
      <c r="F675" s="141">
        <f>IFERROR(E675*K675,E675*PG!G675)</f>
        <v>0</v>
      </c>
      <c r="G675" s="141">
        <f>IFERROR(K675*D675,D675*PG!G675)</f>
        <v>0</v>
      </c>
      <c r="H675" s="142">
        <f t="shared" si="20"/>
        <v>0</v>
      </c>
      <c r="I675" s="143">
        <f t="shared" si="21"/>
        <v>1</v>
      </c>
      <c r="K675" s="239">
        <f>PG!N675</f>
        <v>0</v>
      </c>
    </row>
    <row r="676" spans="2:11" ht="30" customHeight="1" thickBot="1" x14ac:dyDescent="0.3">
      <c r="B676" s="137" t="str">
        <f>IF(PG!B676="","",PG!B676)</f>
        <v/>
      </c>
      <c r="C676" s="138" t="str">
        <f>IF(PG!C676="","",PG!C676)</f>
        <v/>
      </c>
      <c r="D676" s="139">
        <f>PG!M676</f>
        <v>0</v>
      </c>
      <c r="E676" s="185"/>
      <c r="F676" s="141">
        <f>IFERROR(E676*K676,E676*PG!G676)</f>
        <v>0</v>
      </c>
      <c r="G676" s="141">
        <f>IFERROR(K676*D676,D676*PG!G676)</f>
        <v>0</v>
      </c>
      <c r="H676" s="142">
        <f t="shared" si="20"/>
        <v>0</v>
      </c>
      <c r="I676" s="143">
        <f t="shared" si="21"/>
        <v>1</v>
      </c>
      <c r="K676" s="239">
        <f>PG!N676</f>
        <v>0</v>
      </c>
    </row>
    <row r="677" spans="2:11" ht="30" customHeight="1" thickBot="1" x14ac:dyDescent="0.3">
      <c r="B677" s="137" t="str">
        <f>IF(PG!B677="","",PG!B677)</f>
        <v/>
      </c>
      <c r="C677" s="138" t="str">
        <f>IF(PG!C677="","",PG!C677)</f>
        <v/>
      </c>
      <c r="D677" s="139">
        <f>PG!M677</f>
        <v>0</v>
      </c>
      <c r="E677" s="185"/>
      <c r="F677" s="141">
        <f>IFERROR(E677*K677,E677*PG!G677)</f>
        <v>0</v>
      </c>
      <c r="G677" s="141">
        <f>IFERROR(K677*D677,D677*PG!G677)</f>
        <v>0</v>
      </c>
      <c r="H677" s="142">
        <f t="shared" si="20"/>
        <v>0</v>
      </c>
      <c r="I677" s="143">
        <f t="shared" si="21"/>
        <v>1</v>
      </c>
      <c r="K677" s="239">
        <f>PG!N677</f>
        <v>0</v>
      </c>
    </row>
    <row r="678" spans="2:11" ht="30" customHeight="1" thickBot="1" x14ac:dyDescent="0.3">
      <c r="B678" s="137" t="str">
        <f>IF(PG!B678="","",PG!B678)</f>
        <v/>
      </c>
      <c r="C678" s="138" t="str">
        <f>IF(PG!C678="","",PG!C678)</f>
        <v/>
      </c>
      <c r="D678" s="139">
        <f>PG!M678</f>
        <v>0</v>
      </c>
      <c r="E678" s="185"/>
      <c r="F678" s="141">
        <f>IFERROR(E678*K678,E678*PG!G678)</f>
        <v>0</v>
      </c>
      <c r="G678" s="141">
        <f>IFERROR(K678*D678,D678*PG!G678)</f>
        <v>0</v>
      </c>
      <c r="H678" s="142">
        <f t="shared" si="20"/>
        <v>0</v>
      </c>
      <c r="I678" s="143">
        <f t="shared" si="21"/>
        <v>1</v>
      </c>
      <c r="K678" s="239">
        <f>PG!N678</f>
        <v>0</v>
      </c>
    </row>
    <row r="679" spans="2:11" ht="30" customHeight="1" thickBot="1" x14ac:dyDescent="0.3">
      <c r="B679" s="137" t="str">
        <f>IF(PG!B679="","",PG!B679)</f>
        <v/>
      </c>
      <c r="C679" s="138" t="str">
        <f>IF(PG!C679="","",PG!C679)</f>
        <v/>
      </c>
      <c r="D679" s="139">
        <f>PG!M679</f>
        <v>0</v>
      </c>
      <c r="E679" s="185"/>
      <c r="F679" s="141">
        <f>IFERROR(E679*K679,E679*PG!G679)</f>
        <v>0</v>
      </c>
      <c r="G679" s="141">
        <f>IFERROR(K679*D679,D679*PG!G679)</f>
        <v>0</v>
      </c>
      <c r="H679" s="142">
        <f t="shared" si="20"/>
        <v>0</v>
      </c>
      <c r="I679" s="143">
        <f t="shared" si="21"/>
        <v>1</v>
      </c>
      <c r="K679" s="239">
        <f>PG!N679</f>
        <v>0</v>
      </c>
    </row>
    <row r="680" spans="2:11" ht="30" customHeight="1" thickBot="1" x14ac:dyDescent="0.3">
      <c r="B680" s="137" t="str">
        <f>IF(PG!B680="","",PG!B680)</f>
        <v/>
      </c>
      <c r="C680" s="138" t="str">
        <f>IF(PG!C680="","",PG!C680)</f>
        <v/>
      </c>
      <c r="D680" s="139">
        <f>PG!M680</f>
        <v>0</v>
      </c>
      <c r="E680" s="185"/>
      <c r="F680" s="141">
        <f>IFERROR(E680*K680,E680*PG!G680)</f>
        <v>0</v>
      </c>
      <c r="G680" s="141">
        <f>IFERROR(K680*D680,D680*PG!G680)</f>
        <v>0</v>
      </c>
      <c r="H680" s="142">
        <f t="shared" si="20"/>
        <v>0</v>
      </c>
      <c r="I680" s="143">
        <f t="shared" si="21"/>
        <v>1</v>
      </c>
      <c r="K680" s="239">
        <f>PG!N680</f>
        <v>0</v>
      </c>
    </row>
    <row r="681" spans="2:11" ht="30" customHeight="1" thickBot="1" x14ac:dyDescent="0.3">
      <c r="B681" s="137" t="str">
        <f>IF(PG!B681="","",PG!B681)</f>
        <v/>
      </c>
      <c r="C681" s="138" t="str">
        <f>IF(PG!C681="","",PG!C681)</f>
        <v/>
      </c>
      <c r="D681" s="139">
        <f>PG!M681</f>
        <v>0</v>
      </c>
      <c r="E681" s="185"/>
      <c r="F681" s="141">
        <f>IFERROR(E681*K681,E681*PG!G681)</f>
        <v>0</v>
      </c>
      <c r="G681" s="141">
        <f>IFERROR(K681*D681,D681*PG!G681)</f>
        <v>0</v>
      </c>
      <c r="H681" s="142">
        <f t="shared" si="20"/>
        <v>0</v>
      </c>
      <c r="I681" s="143">
        <f t="shared" si="21"/>
        <v>1</v>
      </c>
      <c r="K681" s="239">
        <f>PG!N681</f>
        <v>0</v>
      </c>
    </row>
    <row r="682" spans="2:11" ht="30" customHeight="1" thickBot="1" x14ac:dyDescent="0.3">
      <c r="B682" s="137" t="str">
        <f>IF(PG!B682="","",PG!B682)</f>
        <v/>
      </c>
      <c r="C682" s="138" t="str">
        <f>IF(PG!C682="","",PG!C682)</f>
        <v/>
      </c>
      <c r="D682" s="139">
        <f>PG!M682</f>
        <v>0</v>
      </c>
      <c r="E682" s="185"/>
      <c r="F682" s="141">
        <f>IFERROR(E682*K682,E682*PG!G682)</f>
        <v>0</v>
      </c>
      <c r="G682" s="141">
        <f>IFERROR(K682*D682,D682*PG!G682)</f>
        <v>0</v>
      </c>
      <c r="H682" s="142">
        <f t="shared" si="20"/>
        <v>0</v>
      </c>
      <c r="I682" s="143">
        <f t="shared" si="21"/>
        <v>1</v>
      </c>
      <c r="K682" s="239">
        <f>PG!N682</f>
        <v>0</v>
      </c>
    </row>
    <row r="683" spans="2:11" ht="30" customHeight="1" thickBot="1" x14ac:dyDescent="0.3">
      <c r="B683" s="137" t="str">
        <f>IF(PG!B683="","",PG!B683)</f>
        <v/>
      </c>
      <c r="C683" s="138" t="str">
        <f>IF(PG!C683="","",PG!C683)</f>
        <v/>
      </c>
      <c r="D683" s="139">
        <f>PG!M683</f>
        <v>0</v>
      </c>
      <c r="E683" s="185"/>
      <c r="F683" s="141">
        <f>IFERROR(E683*K683,E683*PG!G683)</f>
        <v>0</v>
      </c>
      <c r="G683" s="141">
        <f>IFERROR(K683*D683,D683*PG!G683)</f>
        <v>0</v>
      </c>
      <c r="H683" s="142">
        <f t="shared" si="20"/>
        <v>0</v>
      </c>
      <c r="I683" s="143">
        <f t="shared" si="21"/>
        <v>1</v>
      </c>
      <c r="K683" s="239">
        <f>PG!N683</f>
        <v>0</v>
      </c>
    </row>
    <row r="684" spans="2:11" ht="30" customHeight="1" thickBot="1" x14ac:dyDescent="0.3">
      <c r="B684" s="137" t="str">
        <f>IF(PG!B684="","",PG!B684)</f>
        <v/>
      </c>
      <c r="C684" s="138" t="str">
        <f>IF(PG!C684="","",PG!C684)</f>
        <v/>
      </c>
      <c r="D684" s="139">
        <f>PG!M684</f>
        <v>0</v>
      </c>
      <c r="E684" s="185"/>
      <c r="F684" s="141">
        <f>IFERROR(E684*K684,E684*PG!G684)</f>
        <v>0</v>
      </c>
      <c r="G684" s="141">
        <f>IFERROR(K684*D684,D684*PG!G684)</f>
        <v>0</v>
      </c>
      <c r="H684" s="142">
        <f t="shared" si="20"/>
        <v>0</v>
      </c>
      <c r="I684" s="143">
        <f t="shared" si="21"/>
        <v>1</v>
      </c>
      <c r="K684" s="239">
        <f>PG!N684</f>
        <v>0</v>
      </c>
    </row>
    <row r="685" spans="2:11" ht="30" customHeight="1" thickBot="1" x14ac:dyDescent="0.3">
      <c r="B685" s="137" t="str">
        <f>IF(PG!B685="","",PG!B685)</f>
        <v/>
      </c>
      <c r="C685" s="138" t="str">
        <f>IF(PG!C685="","",PG!C685)</f>
        <v/>
      </c>
      <c r="D685" s="139">
        <f>PG!M685</f>
        <v>0</v>
      </c>
      <c r="E685" s="185"/>
      <c r="F685" s="141">
        <f>IFERROR(E685*K685,E685*PG!G685)</f>
        <v>0</v>
      </c>
      <c r="G685" s="141">
        <f>IFERROR(K685*D685,D685*PG!G685)</f>
        <v>0</v>
      </c>
      <c r="H685" s="142">
        <f t="shared" si="20"/>
        <v>0</v>
      </c>
      <c r="I685" s="143">
        <f t="shared" si="21"/>
        <v>1</v>
      </c>
      <c r="K685" s="239">
        <f>PG!N685</f>
        <v>0</v>
      </c>
    </row>
    <row r="686" spans="2:11" ht="30" customHeight="1" thickBot="1" x14ac:dyDescent="0.3">
      <c r="B686" s="137" t="str">
        <f>IF(PG!B686="","",PG!B686)</f>
        <v/>
      </c>
      <c r="C686" s="138" t="str">
        <f>IF(PG!C686="","",PG!C686)</f>
        <v/>
      </c>
      <c r="D686" s="139">
        <f>PG!M686</f>
        <v>0</v>
      </c>
      <c r="E686" s="185"/>
      <c r="F686" s="141">
        <f>IFERROR(E686*K686,E686*PG!G686)</f>
        <v>0</v>
      </c>
      <c r="G686" s="141">
        <f>IFERROR(K686*D686,D686*PG!G686)</f>
        <v>0</v>
      </c>
      <c r="H686" s="142">
        <f t="shared" si="20"/>
        <v>0</v>
      </c>
      <c r="I686" s="143">
        <f t="shared" si="21"/>
        <v>1</v>
      </c>
      <c r="K686" s="239">
        <f>PG!N686</f>
        <v>0</v>
      </c>
    </row>
    <row r="687" spans="2:11" ht="30" customHeight="1" thickBot="1" x14ac:dyDescent="0.3">
      <c r="B687" s="137" t="str">
        <f>IF(PG!B687="","",PG!B687)</f>
        <v/>
      </c>
      <c r="C687" s="138" t="str">
        <f>IF(PG!C687="","",PG!C687)</f>
        <v/>
      </c>
      <c r="D687" s="139">
        <f>PG!M687</f>
        <v>0</v>
      </c>
      <c r="E687" s="185"/>
      <c r="F687" s="141">
        <f>IFERROR(E687*K687,E687*PG!G687)</f>
        <v>0</v>
      </c>
      <c r="G687" s="141">
        <f>IFERROR(K687*D687,D687*PG!G687)</f>
        <v>0</v>
      </c>
      <c r="H687" s="142">
        <f t="shared" si="20"/>
        <v>0</v>
      </c>
      <c r="I687" s="143">
        <f t="shared" si="21"/>
        <v>1</v>
      </c>
      <c r="K687" s="239">
        <f>PG!N687</f>
        <v>0</v>
      </c>
    </row>
    <row r="688" spans="2:11" ht="30" customHeight="1" thickBot="1" x14ac:dyDescent="0.3">
      <c r="B688" s="137" t="str">
        <f>IF(PG!B688="","",PG!B688)</f>
        <v/>
      </c>
      <c r="C688" s="138" t="str">
        <f>IF(PG!C688="","",PG!C688)</f>
        <v/>
      </c>
      <c r="D688" s="139">
        <f>PG!M688</f>
        <v>0</v>
      </c>
      <c r="E688" s="185"/>
      <c r="F688" s="141">
        <f>IFERROR(E688*K688,E688*PG!G688)</f>
        <v>0</v>
      </c>
      <c r="G688" s="141">
        <f>IFERROR(K688*D688,D688*PG!G688)</f>
        <v>0</v>
      </c>
      <c r="H688" s="142">
        <f t="shared" si="20"/>
        <v>0</v>
      </c>
      <c r="I688" s="143">
        <f t="shared" si="21"/>
        <v>1</v>
      </c>
      <c r="K688" s="239">
        <f>PG!N688</f>
        <v>0</v>
      </c>
    </row>
    <row r="689" spans="2:11" ht="30" customHeight="1" thickBot="1" x14ac:dyDescent="0.3">
      <c r="B689" s="137" t="str">
        <f>IF(PG!B689="","",PG!B689)</f>
        <v/>
      </c>
      <c r="C689" s="138" t="str">
        <f>IF(PG!C689="","",PG!C689)</f>
        <v/>
      </c>
      <c r="D689" s="139">
        <f>PG!M689</f>
        <v>0</v>
      </c>
      <c r="E689" s="185"/>
      <c r="F689" s="141">
        <f>IFERROR(E689*K689,E689*PG!G689)</f>
        <v>0</v>
      </c>
      <c r="G689" s="141">
        <f>IFERROR(K689*D689,D689*PG!G689)</f>
        <v>0</v>
      </c>
      <c r="H689" s="142">
        <f t="shared" si="20"/>
        <v>0</v>
      </c>
      <c r="I689" s="143">
        <f t="shared" si="21"/>
        <v>1</v>
      </c>
      <c r="K689" s="239">
        <f>PG!N689</f>
        <v>0</v>
      </c>
    </row>
    <row r="690" spans="2:11" ht="30" customHeight="1" thickBot="1" x14ac:dyDescent="0.3">
      <c r="B690" s="137" t="str">
        <f>IF(PG!B690="","",PG!B690)</f>
        <v/>
      </c>
      <c r="C690" s="138" t="str">
        <f>IF(PG!C690="","",PG!C690)</f>
        <v/>
      </c>
      <c r="D690" s="139">
        <f>PG!M690</f>
        <v>0</v>
      </c>
      <c r="E690" s="185"/>
      <c r="F690" s="141">
        <f>IFERROR(E690*K690,E690*PG!G690)</f>
        <v>0</v>
      </c>
      <c r="G690" s="141">
        <f>IFERROR(K690*D690,D690*PG!G690)</f>
        <v>0</v>
      </c>
      <c r="H690" s="142">
        <f t="shared" si="20"/>
        <v>0</v>
      </c>
      <c r="I690" s="143">
        <f t="shared" si="21"/>
        <v>1</v>
      </c>
      <c r="K690" s="239">
        <f>PG!N690</f>
        <v>0</v>
      </c>
    </row>
    <row r="691" spans="2:11" ht="30" customHeight="1" thickBot="1" x14ac:dyDescent="0.3">
      <c r="B691" s="137" t="str">
        <f>IF(PG!B691="","",PG!B691)</f>
        <v/>
      </c>
      <c r="C691" s="138" t="str">
        <f>IF(PG!C691="","",PG!C691)</f>
        <v/>
      </c>
      <c r="D691" s="139">
        <f>PG!M691</f>
        <v>0</v>
      </c>
      <c r="E691" s="185"/>
      <c r="F691" s="141">
        <f>IFERROR(E691*K691,E691*PG!G691)</f>
        <v>0</v>
      </c>
      <c r="G691" s="141">
        <f>IFERROR(K691*D691,D691*PG!G691)</f>
        <v>0</v>
      </c>
      <c r="H691" s="142">
        <f t="shared" si="20"/>
        <v>0</v>
      </c>
      <c r="I691" s="143">
        <f t="shared" si="21"/>
        <v>1</v>
      </c>
      <c r="K691" s="239">
        <f>PG!N691</f>
        <v>0</v>
      </c>
    </row>
    <row r="692" spans="2:11" ht="30" customHeight="1" thickBot="1" x14ac:dyDescent="0.3">
      <c r="B692" s="137" t="str">
        <f>IF(PG!B692="","",PG!B692)</f>
        <v/>
      </c>
      <c r="C692" s="138" t="str">
        <f>IF(PG!C692="","",PG!C692)</f>
        <v/>
      </c>
      <c r="D692" s="139">
        <f>PG!M692</f>
        <v>0</v>
      </c>
      <c r="E692" s="185"/>
      <c r="F692" s="141">
        <f>IFERROR(E692*K692,E692*PG!G692)</f>
        <v>0</v>
      </c>
      <c r="G692" s="141">
        <f>IFERROR(K692*D692,D692*PG!G692)</f>
        <v>0</v>
      </c>
      <c r="H692" s="142">
        <f t="shared" si="20"/>
        <v>0</v>
      </c>
      <c r="I692" s="143">
        <f t="shared" si="21"/>
        <v>1</v>
      </c>
      <c r="K692" s="239">
        <f>PG!N692</f>
        <v>0</v>
      </c>
    </row>
    <row r="693" spans="2:11" ht="30" customHeight="1" thickBot="1" x14ac:dyDescent="0.3">
      <c r="B693" s="137" t="str">
        <f>IF(PG!B693="","",PG!B693)</f>
        <v/>
      </c>
      <c r="C693" s="138" t="str">
        <f>IF(PG!C693="","",PG!C693)</f>
        <v/>
      </c>
      <c r="D693" s="139">
        <f>PG!M693</f>
        <v>0</v>
      </c>
      <c r="E693" s="185"/>
      <c r="F693" s="141">
        <f>IFERROR(E693*K693,E693*PG!G693)</f>
        <v>0</v>
      </c>
      <c r="G693" s="141">
        <f>IFERROR(K693*D693,D693*PG!G693)</f>
        <v>0</v>
      </c>
      <c r="H693" s="142">
        <f t="shared" si="20"/>
        <v>0</v>
      </c>
      <c r="I693" s="143">
        <f t="shared" si="21"/>
        <v>1</v>
      </c>
      <c r="K693" s="239">
        <f>PG!N693</f>
        <v>0</v>
      </c>
    </row>
    <row r="694" spans="2:11" ht="30" customHeight="1" thickBot="1" x14ac:dyDescent="0.3">
      <c r="B694" s="137" t="str">
        <f>IF(PG!B694="","",PG!B694)</f>
        <v/>
      </c>
      <c r="C694" s="138" t="str">
        <f>IF(PG!C694="","",PG!C694)</f>
        <v/>
      </c>
      <c r="D694" s="139">
        <f>PG!M694</f>
        <v>0</v>
      </c>
      <c r="E694" s="185"/>
      <c r="F694" s="141">
        <f>IFERROR(E694*K694,E694*PG!G694)</f>
        <v>0</v>
      </c>
      <c r="G694" s="141">
        <f>IFERROR(K694*D694,D694*PG!G694)</f>
        <v>0</v>
      </c>
      <c r="H694" s="142">
        <f t="shared" si="20"/>
        <v>0</v>
      </c>
      <c r="I694" s="143">
        <f t="shared" si="21"/>
        <v>1</v>
      </c>
      <c r="K694" s="239">
        <f>PG!N694</f>
        <v>0</v>
      </c>
    </row>
    <row r="695" spans="2:11" ht="30" customHeight="1" thickBot="1" x14ac:dyDescent="0.3">
      <c r="B695" s="137" t="str">
        <f>IF(PG!B695="","",PG!B695)</f>
        <v/>
      </c>
      <c r="C695" s="138" t="str">
        <f>IF(PG!C695="","",PG!C695)</f>
        <v/>
      </c>
      <c r="D695" s="139">
        <f>PG!M695</f>
        <v>0</v>
      </c>
      <c r="E695" s="185"/>
      <c r="F695" s="141">
        <f>IFERROR(E695*K695,E695*PG!G695)</f>
        <v>0</v>
      </c>
      <c r="G695" s="141">
        <f>IFERROR(K695*D695,D695*PG!G695)</f>
        <v>0</v>
      </c>
      <c r="H695" s="142">
        <f t="shared" si="20"/>
        <v>0</v>
      </c>
      <c r="I695" s="143">
        <f t="shared" si="21"/>
        <v>1</v>
      </c>
      <c r="K695" s="239">
        <f>PG!N695</f>
        <v>0</v>
      </c>
    </row>
    <row r="696" spans="2:11" ht="30" customHeight="1" thickBot="1" x14ac:dyDescent="0.3">
      <c r="B696" s="137" t="str">
        <f>IF(PG!B696="","",PG!B696)</f>
        <v/>
      </c>
      <c r="C696" s="138" t="str">
        <f>IF(PG!C696="","",PG!C696)</f>
        <v/>
      </c>
      <c r="D696" s="139">
        <f>PG!M696</f>
        <v>0</v>
      </c>
      <c r="E696" s="185"/>
      <c r="F696" s="141">
        <f>IFERROR(E696*K696,E696*PG!G696)</f>
        <v>0</v>
      </c>
      <c r="G696" s="141">
        <f>IFERROR(K696*D696,D696*PG!G696)</f>
        <v>0</v>
      </c>
      <c r="H696" s="142">
        <f t="shared" si="20"/>
        <v>0</v>
      </c>
      <c r="I696" s="143">
        <f t="shared" si="21"/>
        <v>1</v>
      </c>
      <c r="K696" s="239">
        <f>PG!N696</f>
        <v>0</v>
      </c>
    </row>
    <row r="697" spans="2:11" ht="30" customHeight="1" thickBot="1" x14ac:dyDescent="0.3">
      <c r="B697" s="137" t="str">
        <f>IF(PG!B697="","",PG!B697)</f>
        <v/>
      </c>
      <c r="C697" s="138" t="str">
        <f>IF(PG!C697="","",PG!C697)</f>
        <v/>
      </c>
      <c r="D697" s="139">
        <f>PG!M697</f>
        <v>0</v>
      </c>
      <c r="E697" s="185"/>
      <c r="F697" s="141">
        <f>IFERROR(E697*K697,E697*PG!G697)</f>
        <v>0</v>
      </c>
      <c r="G697" s="141">
        <f>IFERROR(K697*D697,D697*PG!G697)</f>
        <v>0</v>
      </c>
      <c r="H697" s="142">
        <f t="shared" si="20"/>
        <v>0</v>
      </c>
      <c r="I697" s="143">
        <f t="shared" si="21"/>
        <v>1</v>
      </c>
      <c r="K697" s="239">
        <f>PG!N697</f>
        <v>0</v>
      </c>
    </row>
    <row r="698" spans="2:11" ht="30" customHeight="1" thickBot="1" x14ac:dyDescent="0.3">
      <c r="B698" s="137" t="str">
        <f>IF(PG!B698="","",PG!B698)</f>
        <v/>
      </c>
      <c r="C698" s="138" t="str">
        <f>IF(PG!C698="","",PG!C698)</f>
        <v/>
      </c>
      <c r="D698" s="139">
        <f>PG!M698</f>
        <v>0</v>
      </c>
      <c r="E698" s="185"/>
      <c r="F698" s="141">
        <f>IFERROR(E698*K698,E698*PG!G698)</f>
        <v>0</v>
      </c>
      <c r="G698" s="141">
        <f>IFERROR(K698*D698,D698*PG!G698)</f>
        <v>0</v>
      </c>
      <c r="H698" s="142">
        <f t="shared" si="20"/>
        <v>0</v>
      </c>
      <c r="I698" s="143">
        <f t="shared" si="21"/>
        <v>1</v>
      </c>
      <c r="K698" s="239">
        <f>PG!N698</f>
        <v>0</v>
      </c>
    </row>
    <row r="699" spans="2:11" ht="30" customHeight="1" thickBot="1" x14ac:dyDescent="0.3">
      <c r="B699" s="137" t="str">
        <f>IF(PG!B699="","",PG!B699)</f>
        <v/>
      </c>
      <c r="C699" s="138" t="str">
        <f>IF(PG!C699="","",PG!C699)</f>
        <v/>
      </c>
      <c r="D699" s="139">
        <f>PG!M699</f>
        <v>0</v>
      </c>
      <c r="E699" s="185"/>
      <c r="F699" s="141">
        <f>IFERROR(E699*K699,E699*PG!G699)</f>
        <v>0</v>
      </c>
      <c r="G699" s="141">
        <f>IFERROR(K699*D699,D699*PG!G699)</f>
        <v>0</v>
      </c>
      <c r="H699" s="142">
        <f t="shared" si="20"/>
        <v>0</v>
      </c>
      <c r="I699" s="143">
        <f t="shared" si="21"/>
        <v>1</v>
      </c>
      <c r="K699" s="239">
        <f>PG!N699</f>
        <v>0</v>
      </c>
    </row>
    <row r="700" spans="2:11" ht="30" customHeight="1" thickBot="1" x14ac:dyDescent="0.3">
      <c r="B700" s="137" t="str">
        <f>IF(PG!B700="","",PG!B700)</f>
        <v/>
      </c>
      <c r="C700" s="138" t="str">
        <f>IF(PG!C700="","",PG!C700)</f>
        <v/>
      </c>
      <c r="D700" s="139">
        <f>PG!M700</f>
        <v>0</v>
      </c>
      <c r="E700" s="185"/>
      <c r="F700" s="141">
        <f>IFERROR(E700*K700,E700*PG!G700)</f>
        <v>0</v>
      </c>
      <c r="G700" s="141">
        <f>IFERROR(K700*D700,D700*PG!G700)</f>
        <v>0</v>
      </c>
      <c r="H700" s="142">
        <f t="shared" si="20"/>
        <v>0</v>
      </c>
      <c r="I700" s="143">
        <f t="shared" si="21"/>
        <v>1</v>
      </c>
      <c r="K700" s="239">
        <f>PG!N700</f>
        <v>0</v>
      </c>
    </row>
    <row r="701" spans="2:11" ht="30" customHeight="1" thickBot="1" x14ac:dyDescent="0.3">
      <c r="B701" s="137" t="str">
        <f>IF(PG!B701="","",PG!B701)</f>
        <v/>
      </c>
      <c r="C701" s="138" t="str">
        <f>IF(PG!C701="","",PG!C701)</f>
        <v/>
      </c>
      <c r="D701" s="139">
        <f>PG!M701</f>
        <v>0</v>
      </c>
      <c r="E701" s="185"/>
      <c r="F701" s="141">
        <f>IFERROR(E701*K701,E701*PG!G701)</f>
        <v>0</v>
      </c>
      <c r="G701" s="141">
        <f>IFERROR(K701*D701,D701*PG!G701)</f>
        <v>0</v>
      </c>
      <c r="H701" s="142">
        <f t="shared" si="20"/>
        <v>0</v>
      </c>
      <c r="I701" s="143">
        <f t="shared" si="21"/>
        <v>1</v>
      </c>
      <c r="K701" s="239">
        <f>PG!N701</f>
        <v>0</v>
      </c>
    </row>
    <row r="702" spans="2:11" ht="30" customHeight="1" thickBot="1" x14ac:dyDescent="0.3">
      <c r="B702" s="137" t="str">
        <f>IF(PG!B702="","",PG!B702)</f>
        <v/>
      </c>
      <c r="C702" s="138" t="str">
        <f>IF(PG!C702="","",PG!C702)</f>
        <v/>
      </c>
      <c r="D702" s="139">
        <f>PG!M702</f>
        <v>0</v>
      </c>
      <c r="E702" s="185"/>
      <c r="F702" s="141">
        <f>IFERROR(E702*K702,E702*PG!G702)</f>
        <v>0</v>
      </c>
      <c r="G702" s="141">
        <f>IFERROR(K702*D702,D702*PG!G702)</f>
        <v>0</v>
      </c>
      <c r="H702" s="142">
        <f t="shared" si="20"/>
        <v>0</v>
      </c>
      <c r="I702" s="143">
        <f t="shared" si="21"/>
        <v>1</v>
      </c>
      <c r="K702" s="239">
        <f>PG!N702</f>
        <v>0</v>
      </c>
    </row>
    <row r="703" spans="2:11" ht="30" customHeight="1" thickBot="1" x14ac:dyDescent="0.3">
      <c r="B703" s="137" t="str">
        <f>IF(PG!B703="","",PG!B703)</f>
        <v/>
      </c>
      <c r="C703" s="138" t="str">
        <f>IF(PG!C703="","",PG!C703)</f>
        <v/>
      </c>
      <c r="D703" s="139">
        <f>PG!M703</f>
        <v>0</v>
      </c>
      <c r="E703" s="185"/>
      <c r="F703" s="141">
        <f>IFERROR(E703*K703,E703*PG!G703)</f>
        <v>0</v>
      </c>
      <c r="G703" s="141">
        <f>IFERROR(K703*D703,D703*PG!G703)</f>
        <v>0</v>
      </c>
      <c r="H703" s="142">
        <f t="shared" si="20"/>
        <v>0</v>
      </c>
      <c r="I703" s="143">
        <f t="shared" si="21"/>
        <v>1</v>
      </c>
      <c r="K703" s="239">
        <f>PG!N703</f>
        <v>0</v>
      </c>
    </row>
    <row r="704" spans="2:11" ht="30" customHeight="1" thickBot="1" x14ac:dyDescent="0.3">
      <c r="B704" s="137" t="str">
        <f>IF(PG!B704="","",PG!B704)</f>
        <v/>
      </c>
      <c r="C704" s="138" t="str">
        <f>IF(PG!C704="","",PG!C704)</f>
        <v/>
      </c>
      <c r="D704" s="139">
        <f>PG!M704</f>
        <v>0</v>
      </c>
      <c r="E704" s="185"/>
      <c r="F704" s="141">
        <f>IFERROR(E704*K704,E704*PG!G704)</f>
        <v>0</v>
      </c>
      <c r="G704" s="141">
        <f>IFERROR(K704*D704,D704*PG!G704)</f>
        <v>0</v>
      </c>
      <c r="H704" s="142">
        <f t="shared" si="20"/>
        <v>0</v>
      </c>
      <c r="I704" s="143">
        <f t="shared" si="21"/>
        <v>1</v>
      </c>
      <c r="K704" s="239">
        <f>PG!N704</f>
        <v>0</v>
      </c>
    </row>
    <row r="705" spans="2:11" ht="30" customHeight="1" thickBot="1" x14ac:dyDescent="0.3">
      <c r="B705" s="137" t="str">
        <f>IF(PG!B705="","",PG!B705)</f>
        <v/>
      </c>
      <c r="C705" s="138" t="str">
        <f>IF(PG!C705="","",PG!C705)</f>
        <v/>
      </c>
      <c r="D705" s="139">
        <f>PG!M705</f>
        <v>0</v>
      </c>
      <c r="E705" s="185"/>
      <c r="F705" s="141">
        <f>IFERROR(E705*K705,E705*PG!G705)</f>
        <v>0</v>
      </c>
      <c r="G705" s="141">
        <f>IFERROR(K705*D705,D705*PG!G705)</f>
        <v>0</v>
      </c>
      <c r="H705" s="142">
        <f t="shared" si="20"/>
        <v>0</v>
      </c>
      <c r="I705" s="143">
        <f t="shared" si="21"/>
        <v>1</v>
      </c>
      <c r="K705" s="239">
        <f>PG!N705</f>
        <v>0</v>
      </c>
    </row>
    <row r="706" spans="2:11" ht="30" customHeight="1" thickBot="1" x14ac:dyDescent="0.3">
      <c r="B706" s="137" t="str">
        <f>IF(PG!B706="","",PG!B706)</f>
        <v/>
      </c>
      <c r="C706" s="138" t="str">
        <f>IF(PG!C706="","",PG!C706)</f>
        <v/>
      </c>
      <c r="D706" s="139">
        <f>PG!M706</f>
        <v>0</v>
      </c>
      <c r="E706" s="185"/>
      <c r="F706" s="141">
        <f>IFERROR(E706*K706,E706*PG!G706)</f>
        <v>0</v>
      </c>
      <c r="G706" s="141">
        <f>IFERROR(K706*D706,D706*PG!G706)</f>
        <v>0</v>
      </c>
      <c r="H706" s="142">
        <f t="shared" si="20"/>
        <v>0</v>
      </c>
      <c r="I706" s="143">
        <f t="shared" si="21"/>
        <v>1</v>
      </c>
      <c r="K706" s="239">
        <f>PG!N706</f>
        <v>0</v>
      </c>
    </row>
    <row r="707" spans="2:11" ht="30" customHeight="1" thickBot="1" x14ac:dyDescent="0.3">
      <c r="B707" s="137" t="str">
        <f>IF(PG!B707="","",PG!B707)</f>
        <v/>
      </c>
      <c r="C707" s="138" t="str">
        <f>IF(PG!C707="","",PG!C707)</f>
        <v/>
      </c>
      <c r="D707" s="139">
        <f>PG!M707</f>
        <v>0</v>
      </c>
      <c r="E707" s="185"/>
      <c r="F707" s="141">
        <f>IFERROR(E707*K707,E707*PG!G707)</f>
        <v>0</v>
      </c>
      <c r="G707" s="141">
        <f>IFERROR(K707*D707,D707*PG!G707)</f>
        <v>0</v>
      </c>
      <c r="H707" s="142">
        <f t="shared" si="20"/>
        <v>0</v>
      </c>
      <c r="I707" s="143">
        <f t="shared" si="21"/>
        <v>1</v>
      </c>
      <c r="K707" s="239">
        <f>PG!N707</f>
        <v>0</v>
      </c>
    </row>
    <row r="708" spans="2:11" ht="30" customHeight="1" thickBot="1" x14ac:dyDescent="0.3">
      <c r="B708" s="137" t="str">
        <f>IF(PG!B708="","",PG!B708)</f>
        <v/>
      </c>
      <c r="C708" s="138" t="str">
        <f>IF(PG!C708="","",PG!C708)</f>
        <v/>
      </c>
      <c r="D708" s="139">
        <f>PG!M708</f>
        <v>0</v>
      </c>
      <c r="E708" s="185"/>
      <c r="F708" s="141">
        <f>IFERROR(E708*K708,E708*PG!G708)</f>
        <v>0</v>
      </c>
      <c r="G708" s="141">
        <f>IFERROR(K708*D708,D708*PG!G708)</f>
        <v>0</v>
      </c>
      <c r="H708" s="142">
        <f t="shared" si="20"/>
        <v>0</v>
      </c>
      <c r="I708" s="143">
        <f t="shared" si="21"/>
        <v>1</v>
      </c>
      <c r="K708" s="239">
        <f>PG!N708</f>
        <v>0</v>
      </c>
    </row>
    <row r="709" spans="2:11" ht="30" customHeight="1" thickBot="1" x14ac:dyDescent="0.3">
      <c r="B709" s="137" t="str">
        <f>IF(PG!B709="","",PG!B709)</f>
        <v/>
      </c>
      <c r="C709" s="138" t="str">
        <f>IF(PG!C709="","",PG!C709)</f>
        <v/>
      </c>
      <c r="D709" s="139">
        <f>PG!M709</f>
        <v>0</v>
      </c>
      <c r="E709" s="185"/>
      <c r="F709" s="141">
        <f>IFERROR(E709*K709,E709*PG!G709)</f>
        <v>0</v>
      </c>
      <c r="G709" s="141">
        <f>IFERROR(K709*D709,D709*PG!G709)</f>
        <v>0</v>
      </c>
      <c r="H709" s="142">
        <f t="shared" si="20"/>
        <v>0</v>
      </c>
      <c r="I709" s="143">
        <f t="shared" si="21"/>
        <v>1</v>
      </c>
      <c r="K709" s="239">
        <f>PG!N709</f>
        <v>0</v>
      </c>
    </row>
    <row r="710" spans="2:11" ht="30" customHeight="1" thickBot="1" x14ac:dyDescent="0.3">
      <c r="B710" s="137" t="str">
        <f>IF(PG!B710="","",PG!B710)</f>
        <v/>
      </c>
      <c r="C710" s="138" t="str">
        <f>IF(PG!C710="","",PG!C710)</f>
        <v/>
      </c>
      <c r="D710" s="139">
        <f>PG!M710</f>
        <v>0</v>
      </c>
      <c r="E710" s="185"/>
      <c r="F710" s="141">
        <f>IFERROR(E710*K710,E710*PG!G710)</f>
        <v>0</v>
      </c>
      <c r="G710" s="141">
        <f>IFERROR(K710*D710,D710*PG!G710)</f>
        <v>0</v>
      </c>
      <c r="H710" s="142">
        <f t="shared" si="20"/>
        <v>0</v>
      </c>
      <c r="I710" s="143">
        <f t="shared" si="21"/>
        <v>1</v>
      </c>
      <c r="K710" s="239">
        <f>PG!N710</f>
        <v>0</v>
      </c>
    </row>
    <row r="711" spans="2:11" ht="30" customHeight="1" thickBot="1" x14ac:dyDescent="0.3">
      <c r="B711" s="137" t="str">
        <f>IF(PG!B711="","",PG!B711)</f>
        <v/>
      </c>
      <c r="C711" s="138" t="str">
        <f>IF(PG!C711="","",PG!C711)</f>
        <v/>
      </c>
      <c r="D711" s="139">
        <f>PG!M711</f>
        <v>0</v>
      </c>
      <c r="E711" s="185"/>
      <c r="F711" s="141">
        <f>IFERROR(E711*K711,E711*PG!G711)</f>
        <v>0</v>
      </c>
      <c r="G711" s="141">
        <f>IFERROR(K711*D711,D711*PG!G711)</f>
        <v>0</v>
      </c>
      <c r="H711" s="142">
        <f t="shared" si="20"/>
        <v>0</v>
      </c>
      <c r="I711" s="143">
        <f t="shared" si="21"/>
        <v>1</v>
      </c>
      <c r="K711" s="239">
        <f>PG!N711</f>
        <v>0</v>
      </c>
    </row>
    <row r="712" spans="2:11" ht="30" customHeight="1" thickBot="1" x14ac:dyDescent="0.3">
      <c r="B712" s="137" t="str">
        <f>IF(PG!B712="","",PG!B712)</f>
        <v/>
      </c>
      <c r="C712" s="138" t="str">
        <f>IF(PG!C712="","",PG!C712)</f>
        <v/>
      </c>
      <c r="D712" s="139">
        <f>PG!M712</f>
        <v>0</v>
      </c>
      <c r="E712" s="185"/>
      <c r="F712" s="141">
        <f>IFERROR(E712*K712,E712*PG!G712)</f>
        <v>0</v>
      </c>
      <c r="G712" s="141">
        <f>IFERROR(K712*D712,D712*PG!G712)</f>
        <v>0</v>
      </c>
      <c r="H712" s="142">
        <f t="shared" si="20"/>
        <v>0</v>
      </c>
      <c r="I712" s="143">
        <f t="shared" si="21"/>
        <v>1</v>
      </c>
      <c r="K712" s="239">
        <f>PG!N712</f>
        <v>0</v>
      </c>
    </row>
    <row r="713" spans="2:11" ht="30" customHeight="1" thickBot="1" x14ac:dyDescent="0.3">
      <c r="B713" s="137" t="str">
        <f>IF(PG!B713="","",PG!B713)</f>
        <v/>
      </c>
      <c r="C713" s="138" t="str">
        <f>IF(PG!C713="","",PG!C713)</f>
        <v/>
      </c>
      <c r="D713" s="139">
        <f>PG!M713</f>
        <v>0</v>
      </c>
      <c r="E713" s="185"/>
      <c r="F713" s="141">
        <f>IFERROR(E713*K713,E713*PG!G713)</f>
        <v>0</v>
      </c>
      <c r="G713" s="141">
        <f>IFERROR(K713*D713,D713*PG!G713)</f>
        <v>0</v>
      </c>
      <c r="H713" s="142">
        <f t="shared" ref="H713:H776" si="22">IFERROR(IF(F713-G713&lt;0,(F713-G713)*(-1),F713-G713),"")</f>
        <v>0</v>
      </c>
      <c r="I713" s="143">
        <f t="shared" si="21"/>
        <v>1</v>
      </c>
      <c r="K713" s="239">
        <f>PG!N713</f>
        <v>0</v>
      </c>
    </row>
    <row r="714" spans="2:11" ht="30" customHeight="1" thickBot="1" x14ac:dyDescent="0.3">
      <c r="B714" s="137" t="str">
        <f>IF(PG!B714="","",PG!B714)</f>
        <v/>
      </c>
      <c r="C714" s="138" t="str">
        <f>IF(PG!C714="","",PG!C714)</f>
        <v/>
      </c>
      <c r="D714" s="139">
        <f>PG!M714</f>
        <v>0</v>
      </c>
      <c r="E714" s="185"/>
      <c r="F714" s="141">
        <f>IFERROR(E714*K714,E714*PG!G714)</f>
        <v>0</v>
      </c>
      <c r="G714" s="141">
        <f>IFERROR(K714*D714,D714*PG!G714)</f>
        <v>0</v>
      </c>
      <c r="H714" s="142">
        <f t="shared" si="22"/>
        <v>0</v>
      </c>
      <c r="I714" s="143">
        <f t="shared" ref="I714:I777" si="23">IFERROR(IF(F714&gt;G714,G714/F714,IF(F714=G714,1,F714/G714)),"")</f>
        <v>1</v>
      </c>
      <c r="K714" s="239">
        <f>PG!N714</f>
        <v>0</v>
      </c>
    </row>
    <row r="715" spans="2:11" ht="30" customHeight="1" thickBot="1" x14ac:dyDescent="0.3">
      <c r="B715" s="137" t="str">
        <f>IF(PG!B715="","",PG!B715)</f>
        <v/>
      </c>
      <c r="C715" s="138" t="str">
        <f>IF(PG!C715="","",PG!C715)</f>
        <v/>
      </c>
      <c r="D715" s="139">
        <f>PG!M715</f>
        <v>0</v>
      </c>
      <c r="E715" s="185"/>
      <c r="F715" s="141">
        <f>IFERROR(E715*K715,E715*PG!G715)</f>
        <v>0</v>
      </c>
      <c r="G715" s="141">
        <f>IFERROR(K715*D715,D715*PG!G715)</f>
        <v>0</v>
      </c>
      <c r="H715" s="142">
        <f t="shared" si="22"/>
        <v>0</v>
      </c>
      <c r="I715" s="143">
        <f t="shared" si="23"/>
        <v>1</v>
      </c>
      <c r="K715" s="239">
        <f>PG!N715</f>
        <v>0</v>
      </c>
    </row>
    <row r="716" spans="2:11" ht="30" customHeight="1" thickBot="1" x14ac:dyDescent="0.3">
      <c r="B716" s="137" t="str">
        <f>IF(PG!B716="","",PG!B716)</f>
        <v/>
      </c>
      <c r="C716" s="138" t="str">
        <f>IF(PG!C716="","",PG!C716)</f>
        <v/>
      </c>
      <c r="D716" s="139">
        <f>PG!M716</f>
        <v>0</v>
      </c>
      <c r="E716" s="185"/>
      <c r="F716" s="141">
        <f>IFERROR(E716*K716,E716*PG!G716)</f>
        <v>0</v>
      </c>
      <c r="G716" s="141">
        <f>IFERROR(K716*D716,D716*PG!G716)</f>
        <v>0</v>
      </c>
      <c r="H716" s="142">
        <f t="shared" si="22"/>
        <v>0</v>
      </c>
      <c r="I716" s="143">
        <f t="shared" si="23"/>
        <v>1</v>
      </c>
      <c r="K716" s="239">
        <f>PG!N716</f>
        <v>0</v>
      </c>
    </row>
    <row r="717" spans="2:11" ht="30" customHeight="1" thickBot="1" x14ac:dyDescent="0.3">
      <c r="B717" s="137" t="str">
        <f>IF(PG!B717="","",PG!B717)</f>
        <v/>
      </c>
      <c r="C717" s="138" t="str">
        <f>IF(PG!C717="","",PG!C717)</f>
        <v/>
      </c>
      <c r="D717" s="139">
        <f>PG!M717</f>
        <v>0</v>
      </c>
      <c r="E717" s="185"/>
      <c r="F717" s="141">
        <f>IFERROR(E717*K717,E717*PG!G717)</f>
        <v>0</v>
      </c>
      <c r="G717" s="141">
        <f>IFERROR(K717*D717,D717*PG!G717)</f>
        <v>0</v>
      </c>
      <c r="H717" s="142">
        <f t="shared" si="22"/>
        <v>0</v>
      </c>
      <c r="I717" s="143">
        <f t="shared" si="23"/>
        <v>1</v>
      </c>
      <c r="K717" s="239">
        <f>PG!N717</f>
        <v>0</v>
      </c>
    </row>
    <row r="718" spans="2:11" ht="30" customHeight="1" thickBot="1" x14ac:dyDescent="0.3">
      <c r="B718" s="137" t="str">
        <f>IF(PG!B718="","",PG!B718)</f>
        <v/>
      </c>
      <c r="C718" s="138" t="str">
        <f>IF(PG!C718="","",PG!C718)</f>
        <v/>
      </c>
      <c r="D718" s="139">
        <f>PG!M718</f>
        <v>0</v>
      </c>
      <c r="E718" s="185"/>
      <c r="F718" s="141">
        <f>IFERROR(E718*K718,E718*PG!G718)</f>
        <v>0</v>
      </c>
      <c r="G718" s="141">
        <f>IFERROR(K718*D718,D718*PG!G718)</f>
        <v>0</v>
      </c>
      <c r="H718" s="142">
        <f t="shared" si="22"/>
        <v>0</v>
      </c>
      <c r="I718" s="143">
        <f t="shared" si="23"/>
        <v>1</v>
      </c>
      <c r="K718" s="239">
        <f>PG!N718</f>
        <v>0</v>
      </c>
    </row>
    <row r="719" spans="2:11" ht="30" customHeight="1" thickBot="1" x14ac:dyDescent="0.3">
      <c r="B719" s="137" t="str">
        <f>IF(PG!B719="","",PG!B719)</f>
        <v/>
      </c>
      <c r="C719" s="138" t="str">
        <f>IF(PG!C719="","",PG!C719)</f>
        <v/>
      </c>
      <c r="D719" s="139">
        <f>PG!M719</f>
        <v>0</v>
      </c>
      <c r="E719" s="185"/>
      <c r="F719" s="141">
        <f>IFERROR(E719*K719,E719*PG!G719)</f>
        <v>0</v>
      </c>
      <c r="G719" s="141">
        <f>IFERROR(K719*D719,D719*PG!G719)</f>
        <v>0</v>
      </c>
      <c r="H719" s="142">
        <f t="shared" si="22"/>
        <v>0</v>
      </c>
      <c r="I719" s="143">
        <f t="shared" si="23"/>
        <v>1</v>
      </c>
      <c r="K719" s="239">
        <f>PG!N719</f>
        <v>0</v>
      </c>
    </row>
    <row r="720" spans="2:11" ht="30" customHeight="1" thickBot="1" x14ac:dyDescent="0.3">
      <c r="B720" s="137" t="str">
        <f>IF(PG!B720="","",PG!B720)</f>
        <v/>
      </c>
      <c r="C720" s="138" t="str">
        <f>IF(PG!C720="","",PG!C720)</f>
        <v/>
      </c>
      <c r="D720" s="139">
        <f>PG!M720</f>
        <v>0</v>
      </c>
      <c r="E720" s="185"/>
      <c r="F720" s="141">
        <f>IFERROR(E720*K720,E720*PG!G720)</f>
        <v>0</v>
      </c>
      <c r="G720" s="141">
        <f>IFERROR(K720*D720,D720*PG!G720)</f>
        <v>0</v>
      </c>
      <c r="H720" s="142">
        <f t="shared" si="22"/>
        <v>0</v>
      </c>
      <c r="I720" s="143">
        <f t="shared" si="23"/>
        <v>1</v>
      </c>
      <c r="K720" s="239">
        <f>PG!N720</f>
        <v>0</v>
      </c>
    </row>
    <row r="721" spans="2:11" ht="30" customHeight="1" thickBot="1" x14ac:dyDescent="0.3">
      <c r="B721" s="137" t="str">
        <f>IF(PG!B721="","",PG!B721)</f>
        <v/>
      </c>
      <c r="C721" s="138" t="str">
        <f>IF(PG!C721="","",PG!C721)</f>
        <v/>
      </c>
      <c r="D721" s="139">
        <f>PG!M721</f>
        <v>0</v>
      </c>
      <c r="E721" s="185"/>
      <c r="F721" s="141">
        <f>IFERROR(E721*K721,E721*PG!G721)</f>
        <v>0</v>
      </c>
      <c r="G721" s="141">
        <f>IFERROR(K721*D721,D721*PG!G721)</f>
        <v>0</v>
      </c>
      <c r="H721" s="142">
        <f t="shared" si="22"/>
        <v>0</v>
      </c>
      <c r="I721" s="143">
        <f t="shared" si="23"/>
        <v>1</v>
      </c>
      <c r="K721" s="239">
        <f>PG!N721</f>
        <v>0</v>
      </c>
    </row>
    <row r="722" spans="2:11" ht="30" customHeight="1" thickBot="1" x14ac:dyDescent="0.3">
      <c r="B722" s="137" t="str">
        <f>IF(PG!B722="","",PG!B722)</f>
        <v/>
      </c>
      <c r="C722" s="138" t="str">
        <f>IF(PG!C722="","",PG!C722)</f>
        <v/>
      </c>
      <c r="D722" s="139">
        <f>PG!M722</f>
        <v>0</v>
      </c>
      <c r="E722" s="185"/>
      <c r="F722" s="141">
        <f>IFERROR(E722*K722,E722*PG!G722)</f>
        <v>0</v>
      </c>
      <c r="G722" s="141">
        <f>IFERROR(K722*D722,D722*PG!G722)</f>
        <v>0</v>
      </c>
      <c r="H722" s="142">
        <f t="shared" si="22"/>
        <v>0</v>
      </c>
      <c r="I722" s="143">
        <f t="shared" si="23"/>
        <v>1</v>
      </c>
      <c r="K722" s="239">
        <f>PG!N722</f>
        <v>0</v>
      </c>
    </row>
    <row r="723" spans="2:11" ht="30" customHeight="1" thickBot="1" x14ac:dyDescent="0.3">
      <c r="B723" s="137" t="str">
        <f>IF(PG!B723="","",PG!B723)</f>
        <v/>
      </c>
      <c r="C723" s="138" t="str">
        <f>IF(PG!C723="","",PG!C723)</f>
        <v/>
      </c>
      <c r="D723" s="139">
        <f>PG!M723</f>
        <v>0</v>
      </c>
      <c r="E723" s="185"/>
      <c r="F723" s="141">
        <f>IFERROR(E723*K723,E723*PG!G723)</f>
        <v>0</v>
      </c>
      <c r="G723" s="141">
        <f>IFERROR(K723*D723,D723*PG!G723)</f>
        <v>0</v>
      </c>
      <c r="H723" s="142">
        <f t="shared" si="22"/>
        <v>0</v>
      </c>
      <c r="I723" s="143">
        <f t="shared" si="23"/>
        <v>1</v>
      </c>
      <c r="K723" s="239">
        <f>PG!N723</f>
        <v>0</v>
      </c>
    </row>
    <row r="724" spans="2:11" ht="30" customHeight="1" thickBot="1" x14ac:dyDescent="0.3">
      <c r="B724" s="137" t="str">
        <f>IF(PG!B724="","",PG!B724)</f>
        <v/>
      </c>
      <c r="C724" s="138" t="str">
        <f>IF(PG!C724="","",PG!C724)</f>
        <v/>
      </c>
      <c r="D724" s="139">
        <f>PG!M724</f>
        <v>0</v>
      </c>
      <c r="E724" s="185"/>
      <c r="F724" s="141">
        <f>IFERROR(E724*K724,E724*PG!G724)</f>
        <v>0</v>
      </c>
      <c r="G724" s="141">
        <f>IFERROR(K724*D724,D724*PG!G724)</f>
        <v>0</v>
      </c>
      <c r="H724" s="142">
        <f t="shared" si="22"/>
        <v>0</v>
      </c>
      <c r="I724" s="143">
        <f t="shared" si="23"/>
        <v>1</v>
      </c>
      <c r="K724" s="239">
        <f>PG!N724</f>
        <v>0</v>
      </c>
    </row>
    <row r="725" spans="2:11" ht="30" customHeight="1" thickBot="1" x14ac:dyDescent="0.3">
      <c r="B725" s="137" t="str">
        <f>IF(PG!B725="","",PG!B725)</f>
        <v/>
      </c>
      <c r="C725" s="138" t="str">
        <f>IF(PG!C725="","",PG!C725)</f>
        <v/>
      </c>
      <c r="D725" s="139">
        <f>PG!M725</f>
        <v>0</v>
      </c>
      <c r="E725" s="185"/>
      <c r="F725" s="141">
        <f>IFERROR(E725*K725,E725*PG!G725)</f>
        <v>0</v>
      </c>
      <c r="G725" s="141">
        <f>IFERROR(K725*D725,D725*PG!G725)</f>
        <v>0</v>
      </c>
      <c r="H725" s="142">
        <f t="shared" si="22"/>
        <v>0</v>
      </c>
      <c r="I725" s="143">
        <f t="shared" si="23"/>
        <v>1</v>
      </c>
      <c r="K725" s="239">
        <f>PG!N725</f>
        <v>0</v>
      </c>
    </row>
    <row r="726" spans="2:11" ht="30" customHeight="1" thickBot="1" x14ac:dyDescent="0.3">
      <c r="B726" s="137" t="str">
        <f>IF(PG!B726="","",PG!B726)</f>
        <v/>
      </c>
      <c r="C726" s="138" t="str">
        <f>IF(PG!C726="","",PG!C726)</f>
        <v/>
      </c>
      <c r="D726" s="139">
        <f>PG!M726</f>
        <v>0</v>
      </c>
      <c r="E726" s="185"/>
      <c r="F726" s="141">
        <f>IFERROR(E726*K726,E726*PG!G726)</f>
        <v>0</v>
      </c>
      <c r="G726" s="141">
        <f>IFERROR(K726*D726,D726*PG!G726)</f>
        <v>0</v>
      </c>
      <c r="H726" s="142">
        <f t="shared" si="22"/>
        <v>0</v>
      </c>
      <c r="I726" s="143">
        <f t="shared" si="23"/>
        <v>1</v>
      </c>
      <c r="K726" s="239">
        <f>PG!N726</f>
        <v>0</v>
      </c>
    </row>
    <row r="727" spans="2:11" ht="30" customHeight="1" thickBot="1" x14ac:dyDescent="0.3">
      <c r="B727" s="137" t="str">
        <f>IF(PG!B727="","",PG!B727)</f>
        <v/>
      </c>
      <c r="C727" s="138" t="str">
        <f>IF(PG!C727="","",PG!C727)</f>
        <v/>
      </c>
      <c r="D727" s="139">
        <f>PG!M727</f>
        <v>0</v>
      </c>
      <c r="E727" s="185"/>
      <c r="F727" s="141">
        <f>IFERROR(E727*K727,E727*PG!G727)</f>
        <v>0</v>
      </c>
      <c r="G727" s="141">
        <f>IFERROR(K727*D727,D727*PG!G727)</f>
        <v>0</v>
      </c>
      <c r="H727" s="142">
        <f t="shared" si="22"/>
        <v>0</v>
      </c>
      <c r="I727" s="143">
        <f t="shared" si="23"/>
        <v>1</v>
      </c>
      <c r="K727" s="239">
        <f>PG!N727</f>
        <v>0</v>
      </c>
    </row>
    <row r="728" spans="2:11" ht="30" customHeight="1" thickBot="1" x14ac:dyDescent="0.3">
      <c r="B728" s="137" t="str">
        <f>IF(PG!B728="","",PG!B728)</f>
        <v/>
      </c>
      <c r="C728" s="138" t="str">
        <f>IF(PG!C728="","",PG!C728)</f>
        <v/>
      </c>
      <c r="D728" s="139">
        <f>PG!M728</f>
        <v>0</v>
      </c>
      <c r="E728" s="185"/>
      <c r="F728" s="141">
        <f>IFERROR(E728*K728,E728*PG!G728)</f>
        <v>0</v>
      </c>
      <c r="G728" s="141">
        <f>IFERROR(K728*D728,D728*PG!G728)</f>
        <v>0</v>
      </c>
      <c r="H728" s="142">
        <f t="shared" si="22"/>
        <v>0</v>
      </c>
      <c r="I728" s="143">
        <f t="shared" si="23"/>
        <v>1</v>
      </c>
      <c r="K728" s="239">
        <f>PG!N728</f>
        <v>0</v>
      </c>
    </row>
    <row r="729" spans="2:11" ht="30" customHeight="1" thickBot="1" x14ac:dyDescent="0.3">
      <c r="B729" s="137" t="str">
        <f>IF(PG!B729="","",PG!B729)</f>
        <v/>
      </c>
      <c r="C729" s="138" t="str">
        <f>IF(PG!C729="","",PG!C729)</f>
        <v/>
      </c>
      <c r="D729" s="139">
        <f>PG!M729</f>
        <v>0</v>
      </c>
      <c r="E729" s="185"/>
      <c r="F729" s="141">
        <f>IFERROR(E729*K729,E729*PG!G729)</f>
        <v>0</v>
      </c>
      <c r="G729" s="141">
        <f>IFERROR(K729*D729,D729*PG!G729)</f>
        <v>0</v>
      </c>
      <c r="H729" s="142">
        <f t="shared" si="22"/>
        <v>0</v>
      </c>
      <c r="I729" s="143">
        <f t="shared" si="23"/>
        <v>1</v>
      </c>
      <c r="K729" s="239">
        <f>PG!N729</f>
        <v>0</v>
      </c>
    </row>
    <row r="730" spans="2:11" ht="30" customHeight="1" thickBot="1" x14ac:dyDescent="0.3">
      <c r="B730" s="137" t="str">
        <f>IF(PG!B730="","",PG!B730)</f>
        <v/>
      </c>
      <c r="C730" s="138" t="str">
        <f>IF(PG!C730="","",PG!C730)</f>
        <v/>
      </c>
      <c r="D730" s="139">
        <f>PG!M730</f>
        <v>0</v>
      </c>
      <c r="E730" s="185"/>
      <c r="F730" s="141">
        <f>IFERROR(E730*K730,E730*PG!G730)</f>
        <v>0</v>
      </c>
      <c r="G730" s="141">
        <f>IFERROR(K730*D730,D730*PG!G730)</f>
        <v>0</v>
      </c>
      <c r="H730" s="142">
        <f t="shared" si="22"/>
        <v>0</v>
      </c>
      <c r="I730" s="143">
        <f t="shared" si="23"/>
        <v>1</v>
      </c>
      <c r="K730" s="239">
        <f>PG!N730</f>
        <v>0</v>
      </c>
    </row>
    <row r="731" spans="2:11" ht="30" customHeight="1" thickBot="1" x14ac:dyDescent="0.3">
      <c r="B731" s="137" t="str">
        <f>IF(PG!B731="","",PG!B731)</f>
        <v/>
      </c>
      <c r="C731" s="138" t="str">
        <f>IF(PG!C731="","",PG!C731)</f>
        <v/>
      </c>
      <c r="D731" s="139">
        <f>PG!M731</f>
        <v>0</v>
      </c>
      <c r="E731" s="185"/>
      <c r="F731" s="141">
        <f>IFERROR(E731*K731,E731*PG!G731)</f>
        <v>0</v>
      </c>
      <c r="G731" s="141">
        <f>IFERROR(K731*D731,D731*PG!G731)</f>
        <v>0</v>
      </c>
      <c r="H731" s="142">
        <f t="shared" si="22"/>
        <v>0</v>
      </c>
      <c r="I731" s="143">
        <f t="shared" si="23"/>
        <v>1</v>
      </c>
      <c r="K731" s="239">
        <f>PG!N731</f>
        <v>0</v>
      </c>
    </row>
    <row r="732" spans="2:11" ht="30" customHeight="1" thickBot="1" x14ac:dyDescent="0.3">
      <c r="B732" s="137" t="str">
        <f>IF(PG!B732="","",PG!B732)</f>
        <v/>
      </c>
      <c r="C732" s="138" t="str">
        <f>IF(PG!C732="","",PG!C732)</f>
        <v/>
      </c>
      <c r="D732" s="139">
        <f>PG!M732</f>
        <v>0</v>
      </c>
      <c r="E732" s="185"/>
      <c r="F732" s="141">
        <f>IFERROR(E732*K732,E732*PG!G732)</f>
        <v>0</v>
      </c>
      <c r="G732" s="141">
        <f>IFERROR(K732*D732,D732*PG!G732)</f>
        <v>0</v>
      </c>
      <c r="H732" s="142">
        <f t="shared" si="22"/>
        <v>0</v>
      </c>
      <c r="I732" s="143">
        <f t="shared" si="23"/>
        <v>1</v>
      </c>
      <c r="K732" s="239">
        <f>PG!N732</f>
        <v>0</v>
      </c>
    </row>
    <row r="733" spans="2:11" ht="30" customHeight="1" thickBot="1" x14ac:dyDescent="0.3">
      <c r="B733" s="137" t="str">
        <f>IF(PG!B733="","",PG!B733)</f>
        <v/>
      </c>
      <c r="C733" s="138" t="str">
        <f>IF(PG!C733="","",PG!C733)</f>
        <v/>
      </c>
      <c r="D733" s="139">
        <f>PG!M733</f>
        <v>0</v>
      </c>
      <c r="E733" s="185"/>
      <c r="F733" s="141">
        <f>IFERROR(E733*K733,E733*PG!G733)</f>
        <v>0</v>
      </c>
      <c r="G733" s="141">
        <f>IFERROR(K733*D733,D733*PG!G733)</f>
        <v>0</v>
      </c>
      <c r="H733" s="142">
        <f t="shared" si="22"/>
        <v>0</v>
      </c>
      <c r="I733" s="143">
        <f t="shared" si="23"/>
        <v>1</v>
      </c>
      <c r="K733" s="239">
        <f>PG!N733</f>
        <v>0</v>
      </c>
    </row>
    <row r="734" spans="2:11" ht="30" customHeight="1" thickBot="1" x14ac:dyDescent="0.3">
      <c r="B734" s="137" t="str">
        <f>IF(PG!B734="","",PG!B734)</f>
        <v/>
      </c>
      <c r="C734" s="138" t="str">
        <f>IF(PG!C734="","",PG!C734)</f>
        <v/>
      </c>
      <c r="D734" s="139">
        <f>PG!M734</f>
        <v>0</v>
      </c>
      <c r="E734" s="185"/>
      <c r="F734" s="141">
        <f>IFERROR(E734*K734,E734*PG!G734)</f>
        <v>0</v>
      </c>
      <c r="G734" s="141">
        <f>IFERROR(K734*D734,D734*PG!G734)</f>
        <v>0</v>
      </c>
      <c r="H734" s="142">
        <f t="shared" si="22"/>
        <v>0</v>
      </c>
      <c r="I734" s="143">
        <f t="shared" si="23"/>
        <v>1</v>
      </c>
      <c r="K734" s="239">
        <f>PG!N734</f>
        <v>0</v>
      </c>
    </row>
    <row r="735" spans="2:11" ht="30" customHeight="1" thickBot="1" x14ac:dyDescent="0.3">
      <c r="B735" s="137" t="str">
        <f>IF(PG!B735="","",PG!B735)</f>
        <v/>
      </c>
      <c r="C735" s="138" t="str">
        <f>IF(PG!C735="","",PG!C735)</f>
        <v/>
      </c>
      <c r="D735" s="139">
        <f>PG!M735</f>
        <v>0</v>
      </c>
      <c r="E735" s="185"/>
      <c r="F735" s="141">
        <f>IFERROR(E735*K735,E735*PG!G735)</f>
        <v>0</v>
      </c>
      <c r="G735" s="141">
        <f>IFERROR(K735*D735,D735*PG!G735)</f>
        <v>0</v>
      </c>
      <c r="H735" s="142">
        <f t="shared" si="22"/>
        <v>0</v>
      </c>
      <c r="I735" s="143">
        <f t="shared" si="23"/>
        <v>1</v>
      </c>
      <c r="K735" s="239">
        <f>PG!N735</f>
        <v>0</v>
      </c>
    </row>
    <row r="736" spans="2:11" ht="30" customHeight="1" thickBot="1" x14ac:dyDescent="0.3">
      <c r="B736" s="137" t="str">
        <f>IF(PG!B736="","",PG!B736)</f>
        <v/>
      </c>
      <c r="C736" s="138" t="str">
        <f>IF(PG!C736="","",PG!C736)</f>
        <v/>
      </c>
      <c r="D736" s="139">
        <f>PG!M736</f>
        <v>0</v>
      </c>
      <c r="E736" s="185"/>
      <c r="F736" s="141">
        <f>IFERROR(E736*K736,E736*PG!G736)</f>
        <v>0</v>
      </c>
      <c r="G736" s="141">
        <f>IFERROR(K736*D736,D736*PG!G736)</f>
        <v>0</v>
      </c>
      <c r="H736" s="142">
        <f t="shared" si="22"/>
        <v>0</v>
      </c>
      <c r="I736" s="143">
        <f t="shared" si="23"/>
        <v>1</v>
      </c>
      <c r="K736" s="239">
        <f>PG!N736</f>
        <v>0</v>
      </c>
    </row>
    <row r="737" spans="2:11" ht="30" customHeight="1" thickBot="1" x14ac:dyDescent="0.3">
      <c r="B737" s="137" t="str">
        <f>IF(PG!B737="","",PG!B737)</f>
        <v/>
      </c>
      <c r="C737" s="138" t="str">
        <f>IF(PG!C737="","",PG!C737)</f>
        <v/>
      </c>
      <c r="D737" s="139">
        <f>PG!M737</f>
        <v>0</v>
      </c>
      <c r="E737" s="185"/>
      <c r="F737" s="141">
        <f>IFERROR(E737*K737,E737*PG!G737)</f>
        <v>0</v>
      </c>
      <c r="G737" s="141">
        <f>IFERROR(K737*D737,D737*PG!G737)</f>
        <v>0</v>
      </c>
      <c r="H737" s="142">
        <f t="shared" si="22"/>
        <v>0</v>
      </c>
      <c r="I737" s="143">
        <f t="shared" si="23"/>
        <v>1</v>
      </c>
      <c r="K737" s="239">
        <f>PG!N737</f>
        <v>0</v>
      </c>
    </row>
    <row r="738" spans="2:11" ht="30" customHeight="1" thickBot="1" x14ac:dyDescent="0.3">
      <c r="B738" s="137" t="str">
        <f>IF(PG!B738="","",PG!B738)</f>
        <v/>
      </c>
      <c r="C738" s="138" t="str">
        <f>IF(PG!C738="","",PG!C738)</f>
        <v/>
      </c>
      <c r="D738" s="139">
        <f>PG!M738</f>
        <v>0</v>
      </c>
      <c r="E738" s="185"/>
      <c r="F738" s="141">
        <f>IFERROR(E738*K738,E738*PG!G738)</f>
        <v>0</v>
      </c>
      <c r="G738" s="141">
        <f>IFERROR(K738*D738,D738*PG!G738)</f>
        <v>0</v>
      </c>
      <c r="H738" s="142">
        <f t="shared" si="22"/>
        <v>0</v>
      </c>
      <c r="I738" s="143">
        <f t="shared" si="23"/>
        <v>1</v>
      </c>
      <c r="K738" s="239">
        <f>PG!N738</f>
        <v>0</v>
      </c>
    </row>
    <row r="739" spans="2:11" ht="30" customHeight="1" thickBot="1" x14ac:dyDescent="0.3">
      <c r="B739" s="137" t="str">
        <f>IF(PG!B739="","",PG!B739)</f>
        <v/>
      </c>
      <c r="C739" s="138" t="str">
        <f>IF(PG!C739="","",PG!C739)</f>
        <v/>
      </c>
      <c r="D739" s="139">
        <f>PG!M739</f>
        <v>0</v>
      </c>
      <c r="E739" s="185"/>
      <c r="F739" s="141">
        <f>IFERROR(E739*K739,E739*PG!G739)</f>
        <v>0</v>
      </c>
      <c r="G739" s="141">
        <f>IFERROR(K739*D739,D739*PG!G739)</f>
        <v>0</v>
      </c>
      <c r="H739" s="142">
        <f t="shared" si="22"/>
        <v>0</v>
      </c>
      <c r="I739" s="143">
        <f t="shared" si="23"/>
        <v>1</v>
      </c>
      <c r="K739" s="239">
        <f>PG!N739</f>
        <v>0</v>
      </c>
    </row>
    <row r="740" spans="2:11" ht="30" customHeight="1" thickBot="1" x14ac:dyDescent="0.3">
      <c r="B740" s="137" t="str">
        <f>IF(PG!B740="","",PG!B740)</f>
        <v/>
      </c>
      <c r="C740" s="138" t="str">
        <f>IF(PG!C740="","",PG!C740)</f>
        <v/>
      </c>
      <c r="D740" s="139">
        <f>PG!M740</f>
        <v>0</v>
      </c>
      <c r="E740" s="185"/>
      <c r="F740" s="141">
        <f>IFERROR(E740*K740,E740*PG!G740)</f>
        <v>0</v>
      </c>
      <c r="G740" s="141">
        <f>IFERROR(K740*D740,D740*PG!G740)</f>
        <v>0</v>
      </c>
      <c r="H740" s="142">
        <f t="shared" si="22"/>
        <v>0</v>
      </c>
      <c r="I740" s="143">
        <f t="shared" si="23"/>
        <v>1</v>
      </c>
      <c r="K740" s="239">
        <f>PG!N740</f>
        <v>0</v>
      </c>
    </row>
    <row r="741" spans="2:11" ht="30" customHeight="1" thickBot="1" x14ac:dyDescent="0.3">
      <c r="B741" s="137" t="str">
        <f>IF(PG!B741="","",PG!B741)</f>
        <v/>
      </c>
      <c r="C741" s="138" t="str">
        <f>IF(PG!C741="","",PG!C741)</f>
        <v/>
      </c>
      <c r="D741" s="139">
        <f>PG!M741</f>
        <v>0</v>
      </c>
      <c r="E741" s="185"/>
      <c r="F741" s="141">
        <f>IFERROR(E741*K741,E741*PG!G741)</f>
        <v>0</v>
      </c>
      <c r="G741" s="141">
        <f>IFERROR(K741*D741,D741*PG!G741)</f>
        <v>0</v>
      </c>
      <c r="H741" s="142">
        <f t="shared" si="22"/>
        <v>0</v>
      </c>
      <c r="I741" s="143">
        <f t="shared" si="23"/>
        <v>1</v>
      </c>
      <c r="K741" s="239">
        <f>PG!N741</f>
        <v>0</v>
      </c>
    </row>
    <row r="742" spans="2:11" ht="30" customHeight="1" thickBot="1" x14ac:dyDescent="0.3">
      <c r="B742" s="137" t="str">
        <f>IF(PG!B742="","",PG!B742)</f>
        <v/>
      </c>
      <c r="C742" s="138" t="str">
        <f>IF(PG!C742="","",PG!C742)</f>
        <v/>
      </c>
      <c r="D742" s="139">
        <f>PG!M742</f>
        <v>0</v>
      </c>
      <c r="E742" s="185"/>
      <c r="F742" s="141">
        <f>IFERROR(E742*K742,E742*PG!G742)</f>
        <v>0</v>
      </c>
      <c r="G742" s="141">
        <f>IFERROR(K742*D742,D742*PG!G742)</f>
        <v>0</v>
      </c>
      <c r="H742" s="142">
        <f t="shared" si="22"/>
        <v>0</v>
      </c>
      <c r="I742" s="143">
        <f t="shared" si="23"/>
        <v>1</v>
      </c>
      <c r="K742" s="239">
        <f>PG!N742</f>
        <v>0</v>
      </c>
    </row>
    <row r="743" spans="2:11" ht="30" customHeight="1" thickBot="1" x14ac:dyDescent="0.3">
      <c r="B743" s="137" t="str">
        <f>IF(PG!B743="","",PG!B743)</f>
        <v/>
      </c>
      <c r="C743" s="138" t="str">
        <f>IF(PG!C743="","",PG!C743)</f>
        <v/>
      </c>
      <c r="D743" s="139">
        <f>PG!M743</f>
        <v>0</v>
      </c>
      <c r="E743" s="185"/>
      <c r="F743" s="141">
        <f>IFERROR(E743*K743,E743*PG!G743)</f>
        <v>0</v>
      </c>
      <c r="G743" s="141">
        <f>IFERROR(K743*D743,D743*PG!G743)</f>
        <v>0</v>
      </c>
      <c r="H743" s="142">
        <f t="shared" si="22"/>
        <v>0</v>
      </c>
      <c r="I743" s="143">
        <f t="shared" si="23"/>
        <v>1</v>
      </c>
      <c r="K743" s="239">
        <f>PG!N743</f>
        <v>0</v>
      </c>
    </row>
    <row r="744" spans="2:11" ht="30" customHeight="1" thickBot="1" x14ac:dyDescent="0.3">
      <c r="B744" s="137" t="str">
        <f>IF(PG!B744="","",PG!B744)</f>
        <v/>
      </c>
      <c r="C744" s="138" t="str">
        <f>IF(PG!C744="","",PG!C744)</f>
        <v/>
      </c>
      <c r="D744" s="139">
        <f>PG!M744</f>
        <v>0</v>
      </c>
      <c r="E744" s="185"/>
      <c r="F744" s="141">
        <f>IFERROR(E744*K744,E744*PG!G744)</f>
        <v>0</v>
      </c>
      <c r="G744" s="141">
        <f>IFERROR(K744*D744,D744*PG!G744)</f>
        <v>0</v>
      </c>
      <c r="H744" s="142">
        <f t="shared" si="22"/>
        <v>0</v>
      </c>
      <c r="I744" s="143">
        <f t="shared" si="23"/>
        <v>1</v>
      </c>
      <c r="K744" s="239">
        <f>PG!N744</f>
        <v>0</v>
      </c>
    </row>
    <row r="745" spans="2:11" ht="30" customHeight="1" thickBot="1" x14ac:dyDescent="0.3">
      <c r="B745" s="137" t="str">
        <f>IF(PG!B745="","",PG!B745)</f>
        <v/>
      </c>
      <c r="C745" s="138" t="str">
        <f>IF(PG!C745="","",PG!C745)</f>
        <v/>
      </c>
      <c r="D745" s="139">
        <f>PG!M745</f>
        <v>0</v>
      </c>
      <c r="E745" s="185"/>
      <c r="F745" s="141">
        <f>IFERROR(E745*K745,E745*PG!G745)</f>
        <v>0</v>
      </c>
      <c r="G745" s="141">
        <f>IFERROR(K745*D745,D745*PG!G745)</f>
        <v>0</v>
      </c>
      <c r="H745" s="142">
        <f t="shared" si="22"/>
        <v>0</v>
      </c>
      <c r="I745" s="143">
        <f t="shared" si="23"/>
        <v>1</v>
      </c>
      <c r="K745" s="239">
        <f>PG!N745</f>
        <v>0</v>
      </c>
    </row>
    <row r="746" spans="2:11" ht="30" customHeight="1" thickBot="1" x14ac:dyDescent="0.3">
      <c r="B746" s="137" t="str">
        <f>IF(PG!B746="","",PG!B746)</f>
        <v/>
      </c>
      <c r="C746" s="138" t="str">
        <f>IF(PG!C746="","",PG!C746)</f>
        <v/>
      </c>
      <c r="D746" s="139">
        <f>PG!M746</f>
        <v>0</v>
      </c>
      <c r="E746" s="185"/>
      <c r="F746" s="141">
        <f>IFERROR(E746*K746,E746*PG!G746)</f>
        <v>0</v>
      </c>
      <c r="G746" s="141">
        <f>IFERROR(K746*D746,D746*PG!G746)</f>
        <v>0</v>
      </c>
      <c r="H746" s="142">
        <f t="shared" si="22"/>
        <v>0</v>
      </c>
      <c r="I746" s="143">
        <f t="shared" si="23"/>
        <v>1</v>
      </c>
      <c r="K746" s="239">
        <f>PG!N746</f>
        <v>0</v>
      </c>
    </row>
    <row r="747" spans="2:11" ht="30" customHeight="1" thickBot="1" x14ac:dyDescent="0.3">
      <c r="B747" s="137" t="str">
        <f>IF(PG!B747="","",PG!B747)</f>
        <v/>
      </c>
      <c r="C747" s="138" t="str">
        <f>IF(PG!C747="","",PG!C747)</f>
        <v/>
      </c>
      <c r="D747" s="139">
        <f>PG!M747</f>
        <v>0</v>
      </c>
      <c r="E747" s="185"/>
      <c r="F747" s="141">
        <f>IFERROR(E747*K747,E747*PG!G747)</f>
        <v>0</v>
      </c>
      <c r="G747" s="141">
        <f>IFERROR(K747*D747,D747*PG!G747)</f>
        <v>0</v>
      </c>
      <c r="H747" s="142">
        <f t="shared" si="22"/>
        <v>0</v>
      </c>
      <c r="I747" s="143">
        <f t="shared" si="23"/>
        <v>1</v>
      </c>
      <c r="K747" s="239">
        <f>PG!N747</f>
        <v>0</v>
      </c>
    </row>
    <row r="748" spans="2:11" ht="30" customHeight="1" thickBot="1" x14ac:dyDescent="0.3">
      <c r="B748" s="137" t="str">
        <f>IF(PG!B748="","",PG!B748)</f>
        <v/>
      </c>
      <c r="C748" s="138" t="str">
        <f>IF(PG!C748="","",PG!C748)</f>
        <v/>
      </c>
      <c r="D748" s="139">
        <f>PG!M748</f>
        <v>0</v>
      </c>
      <c r="E748" s="185"/>
      <c r="F748" s="141">
        <f>IFERROR(E748*K748,E748*PG!G748)</f>
        <v>0</v>
      </c>
      <c r="G748" s="141">
        <f>IFERROR(K748*D748,D748*PG!G748)</f>
        <v>0</v>
      </c>
      <c r="H748" s="142">
        <f t="shared" si="22"/>
        <v>0</v>
      </c>
      <c r="I748" s="143">
        <f t="shared" si="23"/>
        <v>1</v>
      </c>
      <c r="K748" s="239">
        <f>PG!N748</f>
        <v>0</v>
      </c>
    </row>
    <row r="749" spans="2:11" ht="30" customHeight="1" thickBot="1" x14ac:dyDescent="0.3">
      <c r="B749" s="137" t="str">
        <f>IF(PG!B749="","",PG!B749)</f>
        <v/>
      </c>
      <c r="C749" s="138" t="str">
        <f>IF(PG!C749="","",PG!C749)</f>
        <v/>
      </c>
      <c r="D749" s="139">
        <f>PG!M749</f>
        <v>0</v>
      </c>
      <c r="E749" s="185"/>
      <c r="F749" s="141">
        <f>IFERROR(E749*K749,E749*PG!G749)</f>
        <v>0</v>
      </c>
      <c r="G749" s="141">
        <f>IFERROR(K749*D749,D749*PG!G749)</f>
        <v>0</v>
      </c>
      <c r="H749" s="142">
        <f t="shared" si="22"/>
        <v>0</v>
      </c>
      <c r="I749" s="143">
        <f t="shared" si="23"/>
        <v>1</v>
      </c>
      <c r="K749" s="239">
        <f>PG!N749</f>
        <v>0</v>
      </c>
    </row>
    <row r="750" spans="2:11" ht="30" customHeight="1" thickBot="1" x14ac:dyDescent="0.3">
      <c r="B750" s="137" t="str">
        <f>IF(PG!B750="","",PG!B750)</f>
        <v/>
      </c>
      <c r="C750" s="138" t="str">
        <f>IF(PG!C750="","",PG!C750)</f>
        <v/>
      </c>
      <c r="D750" s="139">
        <f>PG!M750</f>
        <v>0</v>
      </c>
      <c r="E750" s="185"/>
      <c r="F750" s="141">
        <f>IFERROR(E750*K750,E750*PG!G750)</f>
        <v>0</v>
      </c>
      <c r="G750" s="141">
        <f>IFERROR(K750*D750,D750*PG!G750)</f>
        <v>0</v>
      </c>
      <c r="H750" s="142">
        <f t="shared" si="22"/>
        <v>0</v>
      </c>
      <c r="I750" s="143">
        <f t="shared" si="23"/>
        <v>1</v>
      </c>
      <c r="K750" s="239">
        <f>PG!N750</f>
        <v>0</v>
      </c>
    </row>
    <row r="751" spans="2:11" ht="30" customHeight="1" thickBot="1" x14ac:dyDescent="0.3">
      <c r="B751" s="137" t="str">
        <f>IF(PG!B751="","",PG!B751)</f>
        <v/>
      </c>
      <c r="C751" s="138" t="str">
        <f>IF(PG!C751="","",PG!C751)</f>
        <v/>
      </c>
      <c r="D751" s="139">
        <f>PG!M751</f>
        <v>0</v>
      </c>
      <c r="E751" s="185"/>
      <c r="F751" s="141">
        <f>IFERROR(E751*K751,E751*PG!G751)</f>
        <v>0</v>
      </c>
      <c r="G751" s="141">
        <f>IFERROR(K751*D751,D751*PG!G751)</f>
        <v>0</v>
      </c>
      <c r="H751" s="142">
        <f t="shared" si="22"/>
        <v>0</v>
      </c>
      <c r="I751" s="143">
        <f t="shared" si="23"/>
        <v>1</v>
      </c>
      <c r="K751" s="239">
        <f>PG!N751</f>
        <v>0</v>
      </c>
    </row>
    <row r="752" spans="2:11" ht="30" customHeight="1" thickBot="1" x14ac:dyDescent="0.3">
      <c r="B752" s="137" t="str">
        <f>IF(PG!B752="","",PG!B752)</f>
        <v/>
      </c>
      <c r="C752" s="138" t="str">
        <f>IF(PG!C752="","",PG!C752)</f>
        <v/>
      </c>
      <c r="D752" s="139">
        <f>PG!M752</f>
        <v>0</v>
      </c>
      <c r="E752" s="185"/>
      <c r="F752" s="141">
        <f>IFERROR(E752*K752,E752*PG!G752)</f>
        <v>0</v>
      </c>
      <c r="G752" s="141">
        <f>IFERROR(K752*D752,D752*PG!G752)</f>
        <v>0</v>
      </c>
      <c r="H752" s="142">
        <f t="shared" si="22"/>
        <v>0</v>
      </c>
      <c r="I752" s="143">
        <f t="shared" si="23"/>
        <v>1</v>
      </c>
      <c r="K752" s="239">
        <f>PG!N752</f>
        <v>0</v>
      </c>
    </row>
    <row r="753" spans="2:11" ht="30" customHeight="1" thickBot="1" x14ac:dyDescent="0.3">
      <c r="B753" s="137" t="str">
        <f>IF(PG!B753="","",PG!B753)</f>
        <v/>
      </c>
      <c r="C753" s="138" t="str">
        <f>IF(PG!C753="","",PG!C753)</f>
        <v/>
      </c>
      <c r="D753" s="139">
        <f>PG!M753</f>
        <v>0</v>
      </c>
      <c r="E753" s="185"/>
      <c r="F753" s="141">
        <f>IFERROR(E753*K753,E753*PG!G753)</f>
        <v>0</v>
      </c>
      <c r="G753" s="141">
        <f>IFERROR(K753*D753,D753*PG!G753)</f>
        <v>0</v>
      </c>
      <c r="H753" s="142">
        <f t="shared" si="22"/>
        <v>0</v>
      </c>
      <c r="I753" s="143">
        <f t="shared" si="23"/>
        <v>1</v>
      </c>
      <c r="K753" s="239">
        <f>PG!N753</f>
        <v>0</v>
      </c>
    </row>
    <row r="754" spans="2:11" ht="30" customHeight="1" thickBot="1" x14ac:dyDescent="0.3">
      <c r="B754" s="137" t="str">
        <f>IF(PG!B754="","",PG!B754)</f>
        <v/>
      </c>
      <c r="C754" s="138" t="str">
        <f>IF(PG!C754="","",PG!C754)</f>
        <v/>
      </c>
      <c r="D754" s="139">
        <f>PG!M754</f>
        <v>0</v>
      </c>
      <c r="E754" s="185"/>
      <c r="F754" s="141">
        <f>IFERROR(E754*K754,E754*PG!G754)</f>
        <v>0</v>
      </c>
      <c r="G754" s="141">
        <f>IFERROR(K754*D754,D754*PG!G754)</f>
        <v>0</v>
      </c>
      <c r="H754" s="142">
        <f t="shared" si="22"/>
        <v>0</v>
      </c>
      <c r="I754" s="143">
        <f t="shared" si="23"/>
        <v>1</v>
      </c>
      <c r="K754" s="239">
        <f>PG!N754</f>
        <v>0</v>
      </c>
    </row>
    <row r="755" spans="2:11" ht="30" customHeight="1" thickBot="1" x14ac:dyDescent="0.3">
      <c r="B755" s="137" t="str">
        <f>IF(PG!B755="","",PG!B755)</f>
        <v/>
      </c>
      <c r="C755" s="138" t="str">
        <f>IF(PG!C755="","",PG!C755)</f>
        <v/>
      </c>
      <c r="D755" s="139">
        <f>PG!M755</f>
        <v>0</v>
      </c>
      <c r="E755" s="185"/>
      <c r="F755" s="141">
        <f>IFERROR(E755*K755,E755*PG!G755)</f>
        <v>0</v>
      </c>
      <c r="G755" s="141">
        <f>IFERROR(K755*D755,D755*PG!G755)</f>
        <v>0</v>
      </c>
      <c r="H755" s="142">
        <f t="shared" si="22"/>
        <v>0</v>
      </c>
      <c r="I755" s="143">
        <f t="shared" si="23"/>
        <v>1</v>
      </c>
      <c r="K755" s="239">
        <f>PG!N755</f>
        <v>0</v>
      </c>
    </row>
    <row r="756" spans="2:11" ht="30" customHeight="1" thickBot="1" x14ac:dyDescent="0.3">
      <c r="B756" s="137" t="str">
        <f>IF(PG!B756="","",PG!B756)</f>
        <v/>
      </c>
      <c r="C756" s="138" t="str">
        <f>IF(PG!C756="","",PG!C756)</f>
        <v/>
      </c>
      <c r="D756" s="139">
        <f>PG!M756</f>
        <v>0</v>
      </c>
      <c r="E756" s="185"/>
      <c r="F756" s="141">
        <f>IFERROR(E756*K756,E756*PG!G756)</f>
        <v>0</v>
      </c>
      <c r="G756" s="141">
        <f>IFERROR(K756*D756,D756*PG!G756)</f>
        <v>0</v>
      </c>
      <c r="H756" s="142">
        <f t="shared" si="22"/>
        <v>0</v>
      </c>
      <c r="I756" s="143">
        <f t="shared" si="23"/>
        <v>1</v>
      </c>
      <c r="K756" s="239">
        <f>PG!N756</f>
        <v>0</v>
      </c>
    </row>
    <row r="757" spans="2:11" ht="30" customHeight="1" thickBot="1" x14ac:dyDescent="0.3">
      <c r="B757" s="137" t="str">
        <f>IF(PG!B757="","",PG!B757)</f>
        <v/>
      </c>
      <c r="C757" s="138" t="str">
        <f>IF(PG!C757="","",PG!C757)</f>
        <v/>
      </c>
      <c r="D757" s="139">
        <f>PG!M757</f>
        <v>0</v>
      </c>
      <c r="E757" s="185"/>
      <c r="F757" s="141">
        <f>IFERROR(E757*K757,E757*PG!G757)</f>
        <v>0</v>
      </c>
      <c r="G757" s="141">
        <f>IFERROR(K757*D757,D757*PG!G757)</f>
        <v>0</v>
      </c>
      <c r="H757" s="142">
        <f t="shared" si="22"/>
        <v>0</v>
      </c>
      <c r="I757" s="143">
        <f t="shared" si="23"/>
        <v>1</v>
      </c>
      <c r="K757" s="239">
        <f>PG!N757</f>
        <v>0</v>
      </c>
    </row>
    <row r="758" spans="2:11" ht="30" customHeight="1" thickBot="1" x14ac:dyDescent="0.3">
      <c r="B758" s="137" t="str">
        <f>IF(PG!B758="","",PG!B758)</f>
        <v/>
      </c>
      <c r="C758" s="138" t="str">
        <f>IF(PG!C758="","",PG!C758)</f>
        <v/>
      </c>
      <c r="D758" s="139">
        <f>PG!M758</f>
        <v>0</v>
      </c>
      <c r="E758" s="185"/>
      <c r="F758" s="141">
        <f>IFERROR(E758*K758,E758*PG!G758)</f>
        <v>0</v>
      </c>
      <c r="G758" s="141">
        <f>IFERROR(K758*D758,D758*PG!G758)</f>
        <v>0</v>
      </c>
      <c r="H758" s="142">
        <f t="shared" si="22"/>
        <v>0</v>
      </c>
      <c r="I758" s="143">
        <f t="shared" si="23"/>
        <v>1</v>
      </c>
      <c r="K758" s="239">
        <f>PG!N758</f>
        <v>0</v>
      </c>
    </row>
    <row r="759" spans="2:11" ht="30" customHeight="1" thickBot="1" x14ac:dyDescent="0.3">
      <c r="B759" s="137" t="str">
        <f>IF(PG!B759="","",PG!B759)</f>
        <v/>
      </c>
      <c r="C759" s="138" t="str">
        <f>IF(PG!C759="","",PG!C759)</f>
        <v/>
      </c>
      <c r="D759" s="139">
        <f>PG!M759</f>
        <v>0</v>
      </c>
      <c r="E759" s="185"/>
      <c r="F759" s="141">
        <f>IFERROR(E759*K759,E759*PG!G759)</f>
        <v>0</v>
      </c>
      <c r="G759" s="141">
        <f>IFERROR(K759*D759,D759*PG!G759)</f>
        <v>0</v>
      </c>
      <c r="H759" s="142">
        <f t="shared" si="22"/>
        <v>0</v>
      </c>
      <c r="I759" s="143">
        <f t="shared" si="23"/>
        <v>1</v>
      </c>
      <c r="K759" s="239">
        <f>PG!N759</f>
        <v>0</v>
      </c>
    </row>
    <row r="760" spans="2:11" ht="30" customHeight="1" thickBot="1" x14ac:dyDescent="0.3">
      <c r="B760" s="137" t="str">
        <f>IF(PG!B760="","",PG!B760)</f>
        <v/>
      </c>
      <c r="C760" s="138" t="str">
        <f>IF(PG!C760="","",PG!C760)</f>
        <v/>
      </c>
      <c r="D760" s="139">
        <f>PG!M760</f>
        <v>0</v>
      </c>
      <c r="E760" s="185"/>
      <c r="F760" s="141">
        <f>IFERROR(E760*K760,E760*PG!G760)</f>
        <v>0</v>
      </c>
      <c r="G760" s="141">
        <f>IFERROR(K760*D760,D760*PG!G760)</f>
        <v>0</v>
      </c>
      <c r="H760" s="142">
        <f t="shared" si="22"/>
        <v>0</v>
      </c>
      <c r="I760" s="143">
        <f t="shared" si="23"/>
        <v>1</v>
      </c>
      <c r="K760" s="239">
        <f>PG!N760</f>
        <v>0</v>
      </c>
    </row>
    <row r="761" spans="2:11" ht="30" customHeight="1" thickBot="1" x14ac:dyDescent="0.3">
      <c r="B761" s="137" t="str">
        <f>IF(PG!B761="","",PG!B761)</f>
        <v/>
      </c>
      <c r="C761" s="138" t="str">
        <f>IF(PG!C761="","",PG!C761)</f>
        <v/>
      </c>
      <c r="D761" s="139">
        <f>PG!M761</f>
        <v>0</v>
      </c>
      <c r="E761" s="185"/>
      <c r="F761" s="141">
        <f>IFERROR(E761*K761,E761*PG!G761)</f>
        <v>0</v>
      </c>
      <c r="G761" s="141">
        <f>IFERROR(K761*D761,D761*PG!G761)</f>
        <v>0</v>
      </c>
      <c r="H761" s="142">
        <f t="shared" si="22"/>
        <v>0</v>
      </c>
      <c r="I761" s="143">
        <f t="shared" si="23"/>
        <v>1</v>
      </c>
      <c r="K761" s="239">
        <f>PG!N761</f>
        <v>0</v>
      </c>
    </row>
    <row r="762" spans="2:11" ht="30" customHeight="1" thickBot="1" x14ac:dyDescent="0.3">
      <c r="B762" s="137" t="str">
        <f>IF(PG!B762="","",PG!B762)</f>
        <v/>
      </c>
      <c r="C762" s="138" t="str">
        <f>IF(PG!C762="","",PG!C762)</f>
        <v/>
      </c>
      <c r="D762" s="139">
        <f>PG!M762</f>
        <v>0</v>
      </c>
      <c r="E762" s="185"/>
      <c r="F762" s="141">
        <f>IFERROR(E762*K762,E762*PG!G762)</f>
        <v>0</v>
      </c>
      <c r="G762" s="141">
        <f>IFERROR(K762*D762,D762*PG!G762)</f>
        <v>0</v>
      </c>
      <c r="H762" s="142">
        <f t="shared" si="22"/>
        <v>0</v>
      </c>
      <c r="I762" s="143">
        <f t="shared" si="23"/>
        <v>1</v>
      </c>
      <c r="K762" s="239">
        <f>PG!N762</f>
        <v>0</v>
      </c>
    </row>
    <row r="763" spans="2:11" ht="30" customHeight="1" thickBot="1" x14ac:dyDescent="0.3">
      <c r="B763" s="137" t="str">
        <f>IF(PG!B763="","",PG!B763)</f>
        <v/>
      </c>
      <c r="C763" s="138" t="str">
        <f>IF(PG!C763="","",PG!C763)</f>
        <v/>
      </c>
      <c r="D763" s="139">
        <f>PG!M763</f>
        <v>0</v>
      </c>
      <c r="E763" s="185"/>
      <c r="F763" s="141">
        <f>IFERROR(E763*K763,E763*PG!G763)</f>
        <v>0</v>
      </c>
      <c r="G763" s="141">
        <f>IFERROR(K763*D763,D763*PG!G763)</f>
        <v>0</v>
      </c>
      <c r="H763" s="142">
        <f t="shared" si="22"/>
        <v>0</v>
      </c>
      <c r="I763" s="143">
        <f t="shared" si="23"/>
        <v>1</v>
      </c>
      <c r="K763" s="239">
        <f>PG!N763</f>
        <v>0</v>
      </c>
    </row>
    <row r="764" spans="2:11" ht="30" customHeight="1" thickBot="1" x14ac:dyDescent="0.3">
      <c r="B764" s="137" t="str">
        <f>IF(PG!B764="","",PG!B764)</f>
        <v/>
      </c>
      <c r="C764" s="138" t="str">
        <f>IF(PG!C764="","",PG!C764)</f>
        <v/>
      </c>
      <c r="D764" s="139">
        <f>PG!M764</f>
        <v>0</v>
      </c>
      <c r="E764" s="185"/>
      <c r="F764" s="141">
        <f>IFERROR(E764*K764,E764*PG!G764)</f>
        <v>0</v>
      </c>
      <c r="G764" s="141">
        <f>IFERROR(K764*D764,D764*PG!G764)</f>
        <v>0</v>
      </c>
      <c r="H764" s="142">
        <f t="shared" si="22"/>
        <v>0</v>
      </c>
      <c r="I764" s="143">
        <f t="shared" si="23"/>
        <v>1</v>
      </c>
      <c r="K764" s="239">
        <f>PG!N764</f>
        <v>0</v>
      </c>
    </row>
    <row r="765" spans="2:11" ht="30" customHeight="1" thickBot="1" x14ac:dyDescent="0.3">
      <c r="B765" s="137" t="str">
        <f>IF(PG!B765="","",PG!B765)</f>
        <v/>
      </c>
      <c r="C765" s="138" t="str">
        <f>IF(PG!C765="","",PG!C765)</f>
        <v/>
      </c>
      <c r="D765" s="139">
        <f>PG!M765</f>
        <v>0</v>
      </c>
      <c r="E765" s="185"/>
      <c r="F765" s="141">
        <f>IFERROR(E765*K765,E765*PG!G765)</f>
        <v>0</v>
      </c>
      <c r="G765" s="141">
        <f>IFERROR(K765*D765,D765*PG!G765)</f>
        <v>0</v>
      </c>
      <c r="H765" s="142">
        <f t="shared" si="22"/>
        <v>0</v>
      </c>
      <c r="I765" s="143">
        <f t="shared" si="23"/>
        <v>1</v>
      </c>
      <c r="K765" s="239">
        <f>PG!N765</f>
        <v>0</v>
      </c>
    </row>
    <row r="766" spans="2:11" ht="30" customHeight="1" thickBot="1" x14ac:dyDescent="0.3">
      <c r="B766" s="137" t="str">
        <f>IF(PG!B766="","",PG!B766)</f>
        <v/>
      </c>
      <c r="C766" s="138" t="str">
        <f>IF(PG!C766="","",PG!C766)</f>
        <v/>
      </c>
      <c r="D766" s="139">
        <f>PG!M766</f>
        <v>0</v>
      </c>
      <c r="E766" s="185"/>
      <c r="F766" s="141">
        <f>IFERROR(E766*K766,E766*PG!G766)</f>
        <v>0</v>
      </c>
      <c r="G766" s="141">
        <f>IFERROR(K766*D766,D766*PG!G766)</f>
        <v>0</v>
      </c>
      <c r="H766" s="142">
        <f t="shared" si="22"/>
        <v>0</v>
      </c>
      <c r="I766" s="143">
        <f t="shared" si="23"/>
        <v>1</v>
      </c>
      <c r="K766" s="239">
        <f>PG!N766</f>
        <v>0</v>
      </c>
    </row>
    <row r="767" spans="2:11" ht="30" customHeight="1" thickBot="1" x14ac:dyDescent="0.3">
      <c r="B767" s="137" t="str">
        <f>IF(PG!B767="","",PG!B767)</f>
        <v/>
      </c>
      <c r="C767" s="138" t="str">
        <f>IF(PG!C767="","",PG!C767)</f>
        <v/>
      </c>
      <c r="D767" s="139">
        <f>PG!M767</f>
        <v>0</v>
      </c>
      <c r="E767" s="185"/>
      <c r="F767" s="141">
        <f>IFERROR(E767*K767,E767*PG!G767)</f>
        <v>0</v>
      </c>
      <c r="G767" s="141">
        <f>IFERROR(K767*D767,D767*PG!G767)</f>
        <v>0</v>
      </c>
      <c r="H767" s="142">
        <f t="shared" si="22"/>
        <v>0</v>
      </c>
      <c r="I767" s="143">
        <f t="shared" si="23"/>
        <v>1</v>
      </c>
      <c r="K767" s="239">
        <f>PG!N767</f>
        <v>0</v>
      </c>
    </row>
    <row r="768" spans="2:11" ht="30" customHeight="1" thickBot="1" x14ac:dyDescent="0.3">
      <c r="B768" s="137" t="str">
        <f>IF(PG!B768="","",PG!B768)</f>
        <v/>
      </c>
      <c r="C768" s="138" t="str">
        <f>IF(PG!C768="","",PG!C768)</f>
        <v/>
      </c>
      <c r="D768" s="139">
        <f>PG!M768</f>
        <v>0</v>
      </c>
      <c r="E768" s="185"/>
      <c r="F768" s="141">
        <f>IFERROR(E768*K768,E768*PG!G768)</f>
        <v>0</v>
      </c>
      <c r="G768" s="141">
        <f>IFERROR(K768*D768,D768*PG!G768)</f>
        <v>0</v>
      </c>
      <c r="H768" s="142">
        <f t="shared" si="22"/>
        <v>0</v>
      </c>
      <c r="I768" s="143">
        <f t="shared" si="23"/>
        <v>1</v>
      </c>
      <c r="K768" s="239">
        <f>PG!N768</f>
        <v>0</v>
      </c>
    </row>
    <row r="769" spans="2:11" ht="30" customHeight="1" thickBot="1" x14ac:dyDescent="0.3">
      <c r="B769" s="137" t="str">
        <f>IF(PG!B769="","",PG!B769)</f>
        <v/>
      </c>
      <c r="C769" s="138" t="str">
        <f>IF(PG!C769="","",PG!C769)</f>
        <v/>
      </c>
      <c r="D769" s="139">
        <f>PG!M769</f>
        <v>0</v>
      </c>
      <c r="E769" s="185"/>
      <c r="F769" s="141">
        <f>IFERROR(E769*K769,E769*PG!G769)</f>
        <v>0</v>
      </c>
      <c r="G769" s="141">
        <f>IFERROR(K769*D769,D769*PG!G769)</f>
        <v>0</v>
      </c>
      <c r="H769" s="142">
        <f t="shared" si="22"/>
        <v>0</v>
      </c>
      <c r="I769" s="143">
        <f t="shared" si="23"/>
        <v>1</v>
      </c>
      <c r="K769" s="239">
        <f>PG!N769</f>
        <v>0</v>
      </c>
    </row>
    <row r="770" spans="2:11" ht="30" customHeight="1" thickBot="1" x14ac:dyDescent="0.3">
      <c r="B770" s="137" t="str">
        <f>IF(PG!B770="","",PG!B770)</f>
        <v/>
      </c>
      <c r="C770" s="138" t="str">
        <f>IF(PG!C770="","",PG!C770)</f>
        <v/>
      </c>
      <c r="D770" s="139">
        <f>PG!M770</f>
        <v>0</v>
      </c>
      <c r="E770" s="185"/>
      <c r="F770" s="141">
        <f>IFERROR(E770*K770,E770*PG!G770)</f>
        <v>0</v>
      </c>
      <c r="G770" s="141">
        <f>IFERROR(K770*D770,D770*PG!G770)</f>
        <v>0</v>
      </c>
      <c r="H770" s="142">
        <f t="shared" si="22"/>
        <v>0</v>
      </c>
      <c r="I770" s="143">
        <f t="shared" si="23"/>
        <v>1</v>
      </c>
      <c r="K770" s="239">
        <f>PG!N770</f>
        <v>0</v>
      </c>
    </row>
    <row r="771" spans="2:11" ht="30" customHeight="1" thickBot="1" x14ac:dyDescent="0.3">
      <c r="B771" s="137" t="str">
        <f>IF(PG!B771="","",PG!B771)</f>
        <v/>
      </c>
      <c r="C771" s="138" t="str">
        <f>IF(PG!C771="","",PG!C771)</f>
        <v/>
      </c>
      <c r="D771" s="139">
        <f>PG!M771</f>
        <v>0</v>
      </c>
      <c r="E771" s="185"/>
      <c r="F771" s="141">
        <f>IFERROR(E771*K771,E771*PG!G771)</f>
        <v>0</v>
      </c>
      <c r="G771" s="141">
        <f>IFERROR(K771*D771,D771*PG!G771)</f>
        <v>0</v>
      </c>
      <c r="H771" s="142">
        <f t="shared" si="22"/>
        <v>0</v>
      </c>
      <c r="I771" s="143">
        <f t="shared" si="23"/>
        <v>1</v>
      </c>
      <c r="K771" s="239">
        <f>PG!N771</f>
        <v>0</v>
      </c>
    </row>
    <row r="772" spans="2:11" ht="30" customHeight="1" thickBot="1" x14ac:dyDescent="0.3">
      <c r="B772" s="137" t="str">
        <f>IF(PG!B772="","",PG!B772)</f>
        <v/>
      </c>
      <c r="C772" s="138" t="str">
        <f>IF(PG!C772="","",PG!C772)</f>
        <v/>
      </c>
      <c r="D772" s="139">
        <f>PG!M772</f>
        <v>0</v>
      </c>
      <c r="E772" s="185"/>
      <c r="F772" s="141">
        <f>IFERROR(E772*K772,E772*PG!G772)</f>
        <v>0</v>
      </c>
      <c r="G772" s="141">
        <f>IFERROR(K772*D772,D772*PG!G772)</f>
        <v>0</v>
      </c>
      <c r="H772" s="142">
        <f t="shared" si="22"/>
        <v>0</v>
      </c>
      <c r="I772" s="143">
        <f t="shared" si="23"/>
        <v>1</v>
      </c>
      <c r="K772" s="239">
        <f>PG!N772</f>
        <v>0</v>
      </c>
    </row>
    <row r="773" spans="2:11" ht="30" customHeight="1" thickBot="1" x14ac:dyDescent="0.3">
      <c r="B773" s="137" t="str">
        <f>IF(PG!B773="","",PG!B773)</f>
        <v/>
      </c>
      <c r="C773" s="138" t="str">
        <f>IF(PG!C773="","",PG!C773)</f>
        <v/>
      </c>
      <c r="D773" s="139">
        <f>PG!M773</f>
        <v>0</v>
      </c>
      <c r="E773" s="185"/>
      <c r="F773" s="141">
        <f>IFERROR(E773*K773,E773*PG!G773)</f>
        <v>0</v>
      </c>
      <c r="G773" s="141">
        <f>IFERROR(K773*D773,D773*PG!G773)</f>
        <v>0</v>
      </c>
      <c r="H773" s="142">
        <f t="shared" si="22"/>
        <v>0</v>
      </c>
      <c r="I773" s="143">
        <f t="shared" si="23"/>
        <v>1</v>
      </c>
      <c r="K773" s="239">
        <f>PG!N773</f>
        <v>0</v>
      </c>
    </row>
    <row r="774" spans="2:11" ht="30" customHeight="1" thickBot="1" x14ac:dyDescent="0.3">
      <c r="B774" s="137" t="str">
        <f>IF(PG!B774="","",PG!B774)</f>
        <v/>
      </c>
      <c r="C774" s="138" t="str">
        <f>IF(PG!C774="","",PG!C774)</f>
        <v/>
      </c>
      <c r="D774" s="139">
        <f>PG!M774</f>
        <v>0</v>
      </c>
      <c r="E774" s="185"/>
      <c r="F774" s="141">
        <f>IFERROR(E774*K774,E774*PG!G774)</f>
        <v>0</v>
      </c>
      <c r="G774" s="141">
        <f>IFERROR(K774*D774,D774*PG!G774)</f>
        <v>0</v>
      </c>
      <c r="H774" s="142">
        <f t="shared" si="22"/>
        <v>0</v>
      </c>
      <c r="I774" s="143">
        <f t="shared" si="23"/>
        <v>1</v>
      </c>
      <c r="K774" s="239">
        <f>PG!N774</f>
        <v>0</v>
      </c>
    </row>
    <row r="775" spans="2:11" ht="30" customHeight="1" thickBot="1" x14ac:dyDescent="0.3">
      <c r="B775" s="137" t="str">
        <f>IF(PG!B775="","",PG!B775)</f>
        <v/>
      </c>
      <c r="C775" s="138" t="str">
        <f>IF(PG!C775="","",PG!C775)</f>
        <v/>
      </c>
      <c r="D775" s="139">
        <f>PG!M775</f>
        <v>0</v>
      </c>
      <c r="E775" s="185"/>
      <c r="F775" s="141">
        <f>IFERROR(E775*K775,E775*PG!G775)</f>
        <v>0</v>
      </c>
      <c r="G775" s="141">
        <f>IFERROR(K775*D775,D775*PG!G775)</f>
        <v>0</v>
      </c>
      <c r="H775" s="142">
        <f t="shared" si="22"/>
        <v>0</v>
      </c>
      <c r="I775" s="143">
        <f t="shared" si="23"/>
        <v>1</v>
      </c>
      <c r="K775" s="239">
        <f>PG!N775</f>
        <v>0</v>
      </c>
    </row>
    <row r="776" spans="2:11" ht="30" customHeight="1" thickBot="1" x14ac:dyDescent="0.3">
      <c r="B776" s="137" t="str">
        <f>IF(PG!B776="","",PG!B776)</f>
        <v/>
      </c>
      <c r="C776" s="138" t="str">
        <f>IF(PG!C776="","",PG!C776)</f>
        <v/>
      </c>
      <c r="D776" s="139">
        <f>PG!M776</f>
        <v>0</v>
      </c>
      <c r="E776" s="185"/>
      <c r="F776" s="141">
        <f>IFERROR(E776*K776,E776*PG!G776)</f>
        <v>0</v>
      </c>
      <c r="G776" s="141">
        <f>IFERROR(K776*D776,D776*PG!G776)</f>
        <v>0</v>
      </c>
      <c r="H776" s="142">
        <f t="shared" si="22"/>
        <v>0</v>
      </c>
      <c r="I776" s="143">
        <f t="shared" si="23"/>
        <v>1</v>
      </c>
      <c r="K776" s="239">
        <f>PG!N776</f>
        <v>0</v>
      </c>
    </row>
    <row r="777" spans="2:11" ht="30" customHeight="1" thickBot="1" x14ac:dyDescent="0.3">
      <c r="B777" s="137" t="str">
        <f>IF(PG!B777="","",PG!B777)</f>
        <v/>
      </c>
      <c r="C777" s="138" t="str">
        <f>IF(PG!C777="","",PG!C777)</f>
        <v/>
      </c>
      <c r="D777" s="139">
        <f>PG!M777</f>
        <v>0</v>
      </c>
      <c r="E777" s="185"/>
      <c r="F777" s="141">
        <f>IFERROR(E777*K777,E777*PG!G777)</f>
        <v>0</v>
      </c>
      <c r="G777" s="141">
        <f>IFERROR(K777*D777,D777*PG!G777)</f>
        <v>0</v>
      </c>
      <c r="H777" s="142">
        <f t="shared" ref="H777:H840" si="24">IFERROR(IF(F777-G777&lt;0,(F777-G777)*(-1),F777-G777),"")</f>
        <v>0</v>
      </c>
      <c r="I777" s="143">
        <f t="shared" si="23"/>
        <v>1</v>
      </c>
      <c r="K777" s="239">
        <f>PG!N777</f>
        <v>0</v>
      </c>
    </row>
    <row r="778" spans="2:11" ht="30" customHeight="1" thickBot="1" x14ac:dyDescent="0.3">
      <c r="B778" s="137" t="str">
        <f>IF(PG!B778="","",PG!B778)</f>
        <v/>
      </c>
      <c r="C778" s="138" t="str">
        <f>IF(PG!C778="","",PG!C778)</f>
        <v/>
      </c>
      <c r="D778" s="139">
        <f>PG!M778</f>
        <v>0</v>
      </c>
      <c r="E778" s="185"/>
      <c r="F778" s="141">
        <f>IFERROR(E778*K778,E778*PG!G778)</f>
        <v>0</v>
      </c>
      <c r="G778" s="141">
        <f>IFERROR(K778*D778,D778*PG!G778)</f>
        <v>0</v>
      </c>
      <c r="H778" s="142">
        <f t="shared" si="24"/>
        <v>0</v>
      </c>
      <c r="I778" s="143">
        <f t="shared" ref="I778:I841" si="25">IFERROR(IF(F778&gt;G778,G778/F778,IF(F778=G778,1,F778/G778)),"")</f>
        <v>1</v>
      </c>
      <c r="K778" s="239">
        <f>PG!N778</f>
        <v>0</v>
      </c>
    </row>
    <row r="779" spans="2:11" ht="30" customHeight="1" thickBot="1" x14ac:dyDescent="0.3">
      <c r="B779" s="137" t="str">
        <f>IF(PG!B779="","",PG!B779)</f>
        <v/>
      </c>
      <c r="C779" s="138" t="str">
        <f>IF(PG!C779="","",PG!C779)</f>
        <v/>
      </c>
      <c r="D779" s="139">
        <f>PG!M779</f>
        <v>0</v>
      </c>
      <c r="E779" s="185"/>
      <c r="F779" s="141">
        <f>IFERROR(E779*K779,E779*PG!G779)</f>
        <v>0</v>
      </c>
      <c r="G779" s="141">
        <f>IFERROR(K779*D779,D779*PG!G779)</f>
        <v>0</v>
      </c>
      <c r="H779" s="142">
        <f t="shared" si="24"/>
        <v>0</v>
      </c>
      <c r="I779" s="143">
        <f t="shared" si="25"/>
        <v>1</v>
      </c>
      <c r="K779" s="239">
        <f>PG!N779</f>
        <v>0</v>
      </c>
    </row>
    <row r="780" spans="2:11" ht="30" customHeight="1" thickBot="1" x14ac:dyDescent="0.3">
      <c r="B780" s="137" t="str">
        <f>IF(PG!B780="","",PG!B780)</f>
        <v/>
      </c>
      <c r="C780" s="138" t="str">
        <f>IF(PG!C780="","",PG!C780)</f>
        <v/>
      </c>
      <c r="D780" s="139">
        <f>PG!M780</f>
        <v>0</v>
      </c>
      <c r="E780" s="185"/>
      <c r="F780" s="141">
        <f>IFERROR(E780*K780,E780*PG!G780)</f>
        <v>0</v>
      </c>
      <c r="G780" s="141">
        <f>IFERROR(K780*D780,D780*PG!G780)</f>
        <v>0</v>
      </c>
      <c r="H780" s="142">
        <f t="shared" si="24"/>
        <v>0</v>
      </c>
      <c r="I780" s="143">
        <f t="shared" si="25"/>
        <v>1</v>
      </c>
      <c r="K780" s="239">
        <f>PG!N780</f>
        <v>0</v>
      </c>
    </row>
    <row r="781" spans="2:11" ht="30" customHeight="1" thickBot="1" x14ac:dyDescent="0.3">
      <c r="B781" s="137" t="str">
        <f>IF(PG!B781="","",PG!B781)</f>
        <v/>
      </c>
      <c r="C781" s="138" t="str">
        <f>IF(PG!C781="","",PG!C781)</f>
        <v/>
      </c>
      <c r="D781" s="139">
        <f>PG!M781</f>
        <v>0</v>
      </c>
      <c r="E781" s="185"/>
      <c r="F781" s="141">
        <f>IFERROR(E781*K781,E781*PG!G781)</f>
        <v>0</v>
      </c>
      <c r="G781" s="141">
        <f>IFERROR(K781*D781,D781*PG!G781)</f>
        <v>0</v>
      </c>
      <c r="H781" s="142">
        <f t="shared" si="24"/>
        <v>0</v>
      </c>
      <c r="I781" s="143">
        <f t="shared" si="25"/>
        <v>1</v>
      </c>
      <c r="K781" s="239">
        <f>PG!N781</f>
        <v>0</v>
      </c>
    </row>
    <row r="782" spans="2:11" ht="30" customHeight="1" thickBot="1" x14ac:dyDescent="0.3">
      <c r="B782" s="137" t="str">
        <f>IF(PG!B782="","",PG!B782)</f>
        <v/>
      </c>
      <c r="C782" s="138" t="str">
        <f>IF(PG!C782="","",PG!C782)</f>
        <v/>
      </c>
      <c r="D782" s="139">
        <f>PG!M782</f>
        <v>0</v>
      </c>
      <c r="E782" s="185"/>
      <c r="F782" s="141">
        <f>IFERROR(E782*K782,E782*PG!G782)</f>
        <v>0</v>
      </c>
      <c r="G782" s="141">
        <f>IFERROR(K782*D782,D782*PG!G782)</f>
        <v>0</v>
      </c>
      <c r="H782" s="142">
        <f t="shared" si="24"/>
        <v>0</v>
      </c>
      <c r="I782" s="143">
        <f t="shared" si="25"/>
        <v>1</v>
      </c>
      <c r="K782" s="239">
        <f>PG!N782</f>
        <v>0</v>
      </c>
    </row>
    <row r="783" spans="2:11" ht="30" customHeight="1" thickBot="1" x14ac:dyDescent="0.3">
      <c r="B783" s="137" t="str">
        <f>IF(PG!B783="","",PG!B783)</f>
        <v/>
      </c>
      <c r="C783" s="138" t="str">
        <f>IF(PG!C783="","",PG!C783)</f>
        <v/>
      </c>
      <c r="D783" s="139">
        <f>PG!M783</f>
        <v>0</v>
      </c>
      <c r="E783" s="185"/>
      <c r="F783" s="141">
        <f>IFERROR(E783*K783,E783*PG!G783)</f>
        <v>0</v>
      </c>
      <c r="G783" s="141">
        <f>IFERROR(K783*D783,D783*PG!G783)</f>
        <v>0</v>
      </c>
      <c r="H783" s="142">
        <f t="shared" si="24"/>
        <v>0</v>
      </c>
      <c r="I783" s="143">
        <f t="shared" si="25"/>
        <v>1</v>
      </c>
      <c r="K783" s="239">
        <f>PG!N783</f>
        <v>0</v>
      </c>
    </row>
    <row r="784" spans="2:11" ht="30" customHeight="1" thickBot="1" x14ac:dyDescent="0.3">
      <c r="B784" s="137" t="str">
        <f>IF(PG!B784="","",PG!B784)</f>
        <v/>
      </c>
      <c r="C784" s="138" t="str">
        <f>IF(PG!C784="","",PG!C784)</f>
        <v/>
      </c>
      <c r="D784" s="139">
        <f>PG!M784</f>
        <v>0</v>
      </c>
      <c r="E784" s="185"/>
      <c r="F784" s="141">
        <f>IFERROR(E784*K784,E784*PG!G784)</f>
        <v>0</v>
      </c>
      <c r="G784" s="141">
        <f>IFERROR(K784*D784,D784*PG!G784)</f>
        <v>0</v>
      </c>
      <c r="H784" s="142">
        <f t="shared" si="24"/>
        <v>0</v>
      </c>
      <c r="I784" s="143">
        <f t="shared" si="25"/>
        <v>1</v>
      </c>
      <c r="K784" s="239">
        <f>PG!N784</f>
        <v>0</v>
      </c>
    </row>
    <row r="785" spans="2:11" ht="30" customHeight="1" thickBot="1" x14ac:dyDescent="0.3">
      <c r="B785" s="137" t="str">
        <f>IF(PG!B785="","",PG!B785)</f>
        <v/>
      </c>
      <c r="C785" s="138" t="str">
        <f>IF(PG!C785="","",PG!C785)</f>
        <v/>
      </c>
      <c r="D785" s="139">
        <f>PG!M785</f>
        <v>0</v>
      </c>
      <c r="E785" s="185"/>
      <c r="F785" s="141">
        <f>IFERROR(E785*K785,E785*PG!G785)</f>
        <v>0</v>
      </c>
      <c r="G785" s="141">
        <f>IFERROR(K785*D785,D785*PG!G785)</f>
        <v>0</v>
      </c>
      <c r="H785" s="142">
        <f t="shared" si="24"/>
        <v>0</v>
      </c>
      <c r="I785" s="143">
        <f t="shared" si="25"/>
        <v>1</v>
      </c>
      <c r="K785" s="239">
        <f>PG!N785</f>
        <v>0</v>
      </c>
    </row>
    <row r="786" spans="2:11" ht="30" customHeight="1" thickBot="1" x14ac:dyDescent="0.3">
      <c r="B786" s="137" t="str">
        <f>IF(PG!B786="","",PG!B786)</f>
        <v/>
      </c>
      <c r="C786" s="138" t="str">
        <f>IF(PG!C786="","",PG!C786)</f>
        <v/>
      </c>
      <c r="D786" s="139">
        <f>PG!M786</f>
        <v>0</v>
      </c>
      <c r="E786" s="185"/>
      <c r="F786" s="141">
        <f>IFERROR(E786*K786,E786*PG!G786)</f>
        <v>0</v>
      </c>
      <c r="G786" s="141">
        <f>IFERROR(K786*D786,D786*PG!G786)</f>
        <v>0</v>
      </c>
      <c r="H786" s="142">
        <f t="shared" si="24"/>
        <v>0</v>
      </c>
      <c r="I786" s="143">
        <f t="shared" si="25"/>
        <v>1</v>
      </c>
      <c r="K786" s="239">
        <f>PG!N786</f>
        <v>0</v>
      </c>
    </row>
    <row r="787" spans="2:11" ht="30" customHeight="1" thickBot="1" x14ac:dyDescent="0.3">
      <c r="B787" s="137" t="str">
        <f>IF(PG!B787="","",PG!B787)</f>
        <v/>
      </c>
      <c r="C787" s="138" t="str">
        <f>IF(PG!C787="","",PG!C787)</f>
        <v/>
      </c>
      <c r="D787" s="139">
        <f>PG!M787</f>
        <v>0</v>
      </c>
      <c r="E787" s="185"/>
      <c r="F787" s="141">
        <f>IFERROR(E787*K787,E787*PG!G787)</f>
        <v>0</v>
      </c>
      <c r="G787" s="141">
        <f>IFERROR(K787*D787,D787*PG!G787)</f>
        <v>0</v>
      </c>
      <c r="H787" s="142">
        <f t="shared" si="24"/>
        <v>0</v>
      </c>
      <c r="I787" s="143">
        <f t="shared" si="25"/>
        <v>1</v>
      </c>
      <c r="K787" s="239">
        <f>PG!N787</f>
        <v>0</v>
      </c>
    </row>
    <row r="788" spans="2:11" ht="30" customHeight="1" thickBot="1" x14ac:dyDescent="0.3">
      <c r="B788" s="137" t="str">
        <f>IF(PG!B788="","",PG!B788)</f>
        <v/>
      </c>
      <c r="C788" s="138" t="str">
        <f>IF(PG!C788="","",PG!C788)</f>
        <v/>
      </c>
      <c r="D788" s="139">
        <f>PG!M788</f>
        <v>0</v>
      </c>
      <c r="E788" s="185"/>
      <c r="F788" s="141">
        <f>IFERROR(E788*K788,E788*PG!G788)</f>
        <v>0</v>
      </c>
      <c r="G788" s="141">
        <f>IFERROR(K788*D788,D788*PG!G788)</f>
        <v>0</v>
      </c>
      <c r="H788" s="142">
        <f t="shared" si="24"/>
        <v>0</v>
      </c>
      <c r="I788" s="143">
        <f t="shared" si="25"/>
        <v>1</v>
      </c>
      <c r="K788" s="239">
        <f>PG!N788</f>
        <v>0</v>
      </c>
    </row>
    <row r="789" spans="2:11" ht="30" customHeight="1" thickBot="1" x14ac:dyDescent="0.3">
      <c r="B789" s="137" t="str">
        <f>IF(PG!B789="","",PG!B789)</f>
        <v/>
      </c>
      <c r="C789" s="138" t="str">
        <f>IF(PG!C789="","",PG!C789)</f>
        <v/>
      </c>
      <c r="D789" s="139">
        <f>PG!M789</f>
        <v>0</v>
      </c>
      <c r="E789" s="185"/>
      <c r="F789" s="141">
        <f>IFERROR(E789*K789,E789*PG!G789)</f>
        <v>0</v>
      </c>
      <c r="G789" s="141">
        <f>IFERROR(K789*D789,D789*PG!G789)</f>
        <v>0</v>
      </c>
      <c r="H789" s="142">
        <f t="shared" si="24"/>
        <v>0</v>
      </c>
      <c r="I789" s="143">
        <f t="shared" si="25"/>
        <v>1</v>
      </c>
      <c r="K789" s="239">
        <f>PG!N789</f>
        <v>0</v>
      </c>
    </row>
    <row r="790" spans="2:11" ht="30" customHeight="1" thickBot="1" x14ac:dyDescent="0.3">
      <c r="B790" s="137" t="str">
        <f>IF(PG!B790="","",PG!B790)</f>
        <v/>
      </c>
      <c r="C790" s="138" t="str">
        <f>IF(PG!C790="","",PG!C790)</f>
        <v/>
      </c>
      <c r="D790" s="139">
        <f>PG!M790</f>
        <v>0</v>
      </c>
      <c r="E790" s="185"/>
      <c r="F790" s="141">
        <f>IFERROR(E790*K790,E790*PG!G790)</f>
        <v>0</v>
      </c>
      <c r="G790" s="141">
        <f>IFERROR(K790*D790,D790*PG!G790)</f>
        <v>0</v>
      </c>
      <c r="H790" s="142">
        <f t="shared" si="24"/>
        <v>0</v>
      </c>
      <c r="I790" s="143">
        <f t="shared" si="25"/>
        <v>1</v>
      </c>
      <c r="K790" s="239">
        <f>PG!N790</f>
        <v>0</v>
      </c>
    </row>
    <row r="791" spans="2:11" ht="30" customHeight="1" thickBot="1" x14ac:dyDescent="0.3">
      <c r="B791" s="137" t="str">
        <f>IF(PG!B791="","",PG!B791)</f>
        <v/>
      </c>
      <c r="C791" s="138" t="str">
        <f>IF(PG!C791="","",PG!C791)</f>
        <v/>
      </c>
      <c r="D791" s="139">
        <f>PG!M791</f>
        <v>0</v>
      </c>
      <c r="E791" s="185"/>
      <c r="F791" s="141">
        <f>IFERROR(E791*K791,E791*PG!G791)</f>
        <v>0</v>
      </c>
      <c r="G791" s="141">
        <f>IFERROR(K791*D791,D791*PG!G791)</f>
        <v>0</v>
      </c>
      <c r="H791" s="142">
        <f t="shared" si="24"/>
        <v>0</v>
      </c>
      <c r="I791" s="143">
        <f t="shared" si="25"/>
        <v>1</v>
      </c>
      <c r="K791" s="239">
        <f>PG!N791</f>
        <v>0</v>
      </c>
    </row>
    <row r="792" spans="2:11" ht="30" customHeight="1" thickBot="1" x14ac:dyDescent="0.3">
      <c r="B792" s="137" t="str">
        <f>IF(PG!B792="","",PG!B792)</f>
        <v/>
      </c>
      <c r="C792" s="138" t="str">
        <f>IF(PG!C792="","",PG!C792)</f>
        <v/>
      </c>
      <c r="D792" s="139">
        <f>PG!M792</f>
        <v>0</v>
      </c>
      <c r="E792" s="185"/>
      <c r="F792" s="141">
        <f>IFERROR(E792*K792,E792*PG!G792)</f>
        <v>0</v>
      </c>
      <c r="G792" s="141">
        <f>IFERROR(K792*D792,D792*PG!G792)</f>
        <v>0</v>
      </c>
      <c r="H792" s="142">
        <f t="shared" si="24"/>
        <v>0</v>
      </c>
      <c r="I792" s="143">
        <f t="shared" si="25"/>
        <v>1</v>
      </c>
      <c r="K792" s="239">
        <f>PG!N792</f>
        <v>0</v>
      </c>
    </row>
    <row r="793" spans="2:11" ht="30" customHeight="1" thickBot="1" x14ac:dyDescent="0.3">
      <c r="B793" s="137" t="str">
        <f>IF(PG!B793="","",PG!B793)</f>
        <v/>
      </c>
      <c r="C793" s="138" t="str">
        <f>IF(PG!C793="","",PG!C793)</f>
        <v/>
      </c>
      <c r="D793" s="139">
        <f>PG!M793</f>
        <v>0</v>
      </c>
      <c r="E793" s="185"/>
      <c r="F793" s="141">
        <f>IFERROR(E793*K793,E793*PG!G793)</f>
        <v>0</v>
      </c>
      <c r="G793" s="141">
        <f>IFERROR(K793*D793,D793*PG!G793)</f>
        <v>0</v>
      </c>
      <c r="H793" s="142">
        <f t="shared" si="24"/>
        <v>0</v>
      </c>
      <c r="I793" s="143">
        <f t="shared" si="25"/>
        <v>1</v>
      </c>
      <c r="K793" s="239">
        <f>PG!N793</f>
        <v>0</v>
      </c>
    </row>
    <row r="794" spans="2:11" ht="30" customHeight="1" thickBot="1" x14ac:dyDescent="0.3">
      <c r="B794" s="137" t="str">
        <f>IF(PG!B794="","",PG!B794)</f>
        <v/>
      </c>
      <c r="C794" s="138" t="str">
        <f>IF(PG!C794="","",PG!C794)</f>
        <v/>
      </c>
      <c r="D794" s="139">
        <f>PG!M794</f>
        <v>0</v>
      </c>
      <c r="E794" s="185"/>
      <c r="F794" s="141">
        <f>IFERROR(E794*K794,E794*PG!G794)</f>
        <v>0</v>
      </c>
      <c r="G794" s="141">
        <f>IFERROR(K794*D794,D794*PG!G794)</f>
        <v>0</v>
      </c>
      <c r="H794" s="142">
        <f t="shared" si="24"/>
        <v>0</v>
      </c>
      <c r="I794" s="143">
        <f t="shared" si="25"/>
        <v>1</v>
      </c>
      <c r="K794" s="239">
        <f>PG!N794</f>
        <v>0</v>
      </c>
    </row>
    <row r="795" spans="2:11" ht="30" customHeight="1" thickBot="1" x14ac:dyDescent="0.3">
      <c r="B795" s="137" t="str">
        <f>IF(PG!B795="","",PG!B795)</f>
        <v/>
      </c>
      <c r="C795" s="138" t="str">
        <f>IF(PG!C795="","",PG!C795)</f>
        <v/>
      </c>
      <c r="D795" s="139">
        <f>PG!M795</f>
        <v>0</v>
      </c>
      <c r="E795" s="185"/>
      <c r="F795" s="141">
        <f>IFERROR(E795*K795,E795*PG!G795)</f>
        <v>0</v>
      </c>
      <c r="G795" s="141">
        <f>IFERROR(K795*D795,D795*PG!G795)</f>
        <v>0</v>
      </c>
      <c r="H795" s="142">
        <f t="shared" si="24"/>
        <v>0</v>
      </c>
      <c r="I795" s="143">
        <f t="shared" si="25"/>
        <v>1</v>
      </c>
      <c r="K795" s="239">
        <f>PG!N795</f>
        <v>0</v>
      </c>
    </row>
    <row r="796" spans="2:11" ht="30" customHeight="1" thickBot="1" x14ac:dyDescent="0.3">
      <c r="B796" s="137" t="str">
        <f>IF(PG!B796="","",PG!B796)</f>
        <v/>
      </c>
      <c r="C796" s="138" t="str">
        <f>IF(PG!C796="","",PG!C796)</f>
        <v/>
      </c>
      <c r="D796" s="139">
        <f>PG!M796</f>
        <v>0</v>
      </c>
      <c r="E796" s="185"/>
      <c r="F796" s="141">
        <f>IFERROR(E796*K796,E796*PG!G796)</f>
        <v>0</v>
      </c>
      <c r="G796" s="141">
        <f>IFERROR(K796*D796,D796*PG!G796)</f>
        <v>0</v>
      </c>
      <c r="H796" s="142">
        <f t="shared" si="24"/>
        <v>0</v>
      </c>
      <c r="I796" s="143">
        <f t="shared" si="25"/>
        <v>1</v>
      </c>
      <c r="K796" s="239">
        <f>PG!N796</f>
        <v>0</v>
      </c>
    </row>
    <row r="797" spans="2:11" ht="30" customHeight="1" thickBot="1" x14ac:dyDescent="0.3">
      <c r="B797" s="137" t="str">
        <f>IF(PG!B797="","",PG!B797)</f>
        <v/>
      </c>
      <c r="C797" s="138" t="str">
        <f>IF(PG!C797="","",PG!C797)</f>
        <v/>
      </c>
      <c r="D797" s="139">
        <f>PG!M797</f>
        <v>0</v>
      </c>
      <c r="E797" s="185"/>
      <c r="F797" s="141">
        <f>IFERROR(E797*K797,E797*PG!G797)</f>
        <v>0</v>
      </c>
      <c r="G797" s="141">
        <f>IFERROR(K797*D797,D797*PG!G797)</f>
        <v>0</v>
      </c>
      <c r="H797" s="142">
        <f t="shared" si="24"/>
        <v>0</v>
      </c>
      <c r="I797" s="143">
        <f t="shared" si="25"/>
        <v>1</v>
      </c>
      <c r="K797" s="239">
        <f>PG!N797</f>
        <v>0</v>
      </c>
    </row>
    <row r="798" spans="2:11" ht="30" customHeight="1" thickBot="1" x14ac:dyDescent="0.3">
      <c r="B798" s="137" t="str">
        <f>IF(PG!B798="","",PG!B798)</f>
        <v/>
      </c>
      <c r="C798" s="138" t="str">
        <f>IF(PG!C798="","",PG!C798)</f>
        <v/>
      </c>
      <c r="D798" s="139">
        <f>PG!M798</f>
        <v>0</v>
      </c>
      <c r="E798" s="185"/>
      <c r="F798" s="141">
        <f>IFERROR(E798*K798,E798*PG!G798)</f>
        <v>0</v>
      </c>
      <c r="G798" s="141">
        <f>IFERROR(K798*D798,D798*PG!G798)</f>
        <v>0</v>
      </c>
      <c r="H798" s="142">
        <f t="shared" si="24"/>
        <v>0</v>
      </c>
      <c r="I798" s="143">
        <f t="shared" si="25"/>
        <v>1</v>
      </c>
      <c r="K798" s="239">
        <f>PG!N798</f>
        <v>0</v>
      </c>
    </row>
    <row r="799" spans="2:11" ht="30" customHeight="1" thickBot="1" x14ac:dyDescent="0.3">
      <c r="B799" s="137" t="str">
        <f>IF(PG!B799="","",PG!B799)</f>
        <v/>
      </c>
      <c r="C799" s="138" t="str">
        <f>IF(PG!C799="","",PG!C799)</f>
        <v/>
      </c>
      <c r="D799" s="139">
        <f>PG!M799</f>
        <v>0</v>
      </c>
      <c r="E799" s="185"/>
      <c r="F799" s="141">
        <f>IFERROR(E799*K799,E799*PG!G799)</f>
        <v>0</v>
      </c>
      <c r="G799" s="141">
        <f>IFERROR(K799*D799,D799*PG!G799)</f>
        <v>0</v>
      </c>
      <c r="H799" s="142">
        <f t="shared" si="24"/>
        <v>0</v>
      </c>
      <c r="I799" s="143">
        <f t="shared" si="25"/>
        <v>1</v>
      </c>
      <c r="K799" s="239">
        <f>PG!N799</f>
        <v>0</v>
      </c>
    </row>
    <row r="800" spans="2:11" ht="30" customHeight="1" thickBot="1" x14ac:dyDescent="0.3">
      <c r="B800" s="137" t="str">
        <f>IF(PG!B800="","",PG!B800)</f>
        <v/>
      </c>
      <c r="C800" s="138" t="str">
        <f>IF(PG!C800="","",PG!C800)</f>
        <v/>
      </c>
      <c r="D800" s="139">
        <f>PG!M800</f>
        <v>0</v>
      </c>
      <c r="E800" s="185"/>
      <c r="F800" s="141">
        <f>IFERROR(E800*K800,E800*PG!G800)</f>
        <v>0</v>
      </c>
      <c r="G800" s="141">
        <f>IFERROR(K800*D800,D800*PG!G800)</f>
        <v>0</v>
      </c>
      <c r="H800" s="142">
        <f t="shared" si="24"/>
        <v>0</v>
      </c>
      <c r="I800" s="143">
        <f t="shared" si="25"/>
        <v>1</v>
      </c>
      <c r="K800" s="239">
        <f>PG!N800</f>
        <v>0</v>
      </c>
    </row>
    <row r="801" spans="2:11" ht="30" customHeight="1" thickBot="1" x14ac:dyDescent="0.3">
      <c r="B801" s="137" t="str">
        <f>IF(PG!B801="","",PG!B801)</f>
        <v/>
      </c>
      <c r="C801" s="138" t="str">
        <f>IF(PG!C801="","",PG!C801)</f>
        <v/>
      </c>
      <c r="D801" s="139">
        <f>PG!M801</f>
        <v>0</v>
      </c>
      <c r="E801" s="185"/>
      <c r="F801" s="141">
        <f>IFERROR(E801*K801,E801*PG!G801)</f>
        <v>0</v>
      </c>
      <c r="G801" s="141">
        <f>IFERROR(K801*D801,D801*PG!G801)</f>
        <v>0</v>
      </c>
      <c r="H801" s="142">
        <f t="shared" si="24"/>
        <v>0</v>
      </c>
      <c r="I801" s="143">
        <f t="shared" si="25"/>
        <v>1</v>
      </c>
      <c r="K801" s="239">
        <f>PG!N801</f>
        <v>0</v>
      </c>
    </row>
    <row r="802" spans="2:11" ht="30" customHeight="1" thickBot="1" x14ac:dyDescent="0.3">
      <c r="B802" s="137" t="str">
        <f>IF(PG!B802="","",PG!B802)</f>
        <v/>
      </c>
      <c r="C802" s="138" t="str">
        <f>IF(PG!C802="","",PG!C802)</f>
        <v/>
      </c>
      <c r="D802" s="139">
        <f>PG!M802</f>
        <v>0</v>
      </c>
      <c r="E802" s="185"/>
      <c r="F802" s="141">
        <f>IFERROR(E802*K802,E802*PG!G802)</f>
        <v>0</v>
      </c>
      <c r="G802" s="141">
        <f>IFERROR(K802*D802,D802*PG!G802)</f>
        <v>0</v>
      </c>
      <c r="H802" s="142">
        <f t="shared" si="24"/>
        <v>0</v>
      </c>
      <c r="I802" s="143">
        <f t="shared" si="25"/>
        <v>1</v>
      </c>
      <c r="K802" s="239">
        <f>PG!N802</f>
        <v>0</v>
      </c>
    </row>
    <row r="803" spans="2:11" ht="30" customHeight="1" thickBot="1" x14ac:dyDescent="0.3">
      <c r="B803" s="137" t="str">
        <f>IF(PG!B803="","",PG!B803)</f>
        <v/>
      </c>
      <c r="C803" s="138" t="str">
        <f>IF(PG!C803="","",PG!C803)</f>
        <v/>
      </c>
      <c r="D803" s="139">
        <f>PG!M803</f>
        <v>0</v>
      </c>
      <c r="E803" s="185"/>
      <c r="F803" s="141">
        <f>IFERROR(E803*K803,E803*PG!G803)</f>
        <v>0</v>
      </c>
      <c r="G803" s="141">
        <f>IFERROR(K803*D803,D803*PG!G803)</f>
        <v>0</v>
      </c>
      <c r="H803" s="142">
        <f t="shared" si="24"/>
        <v>0</v>
      </c>
      <c r="I803" s="143">
        <f t="shared" si="25"/>
        <v>1</v>
      </c>
      <c r="K803" s="239">
        <f>PG!N803</f>
        <v>0</v>
      </c>
    </row>
    <row r="804" spans="2:11" ht="30" customHeight="1" thickBot="1" x14ac:dyDescent="0.3">
      <c r="B804" s="137" t="str">
        <f>IF(PG!B804="","",PG!B804)</f>
        <v/>
      </c>
      <c r="C804" s="138" t="str">
        <f>IF(PG!C804="","",PG!C804)</f>
        <v/>
      </c>
      <c r="D804" s="139">
        <f>PG!M804</f>
        <v>0</v>
      </c>
      <c r="E804" s="185"/>
      <c r="F804" s="141">
        <f>IFERROR(E804*K804,E804*PG!G804)</f>
        <v>0</v>
      </c>
      <c r="G804" s="141">
        <f>IFERROR(K804*D804,D804*PG!G804)</f>
        <v>0</v>
      </c>
      <c r="H804" s="142">
        <f t="shared" si="24"/>
        <v>0</v>
      </c>
      <c r="I804" s="143">
        <f t="shared" si="25"/>
        <v>1</v>
      </c>
      <c r="K804" s="239">
        <f>PG!N804</f>
        <v>0</v>
      </c>
    </row>
    <row r="805" spans="2:11" ht="30" customHeight="1" thickBot="1" x14ac:dyDescent="0.3">
      <c r="B805" s="137" t="str">
        <f>IF(PG!B805="","",PG!B805)</f>
        <v/>
      </c>
      <c r="C805" s="138" t="str">
        <f>IF(PG!C805="","",PG!C805)</f>
        <v/>
      </c>
      <c r="D805" s="139">
        <f>PG!M805</f>
        <v>0</v>
      </c>
      <c r="E805" s="185"/>
      <c r="F805" s="141">
        <f>IFERROR(E805*K805,E805*PG!G805)</f>
        <v>0</v>
      </c>
      <c r="G805" s="141">
        <f>IFERROR(K805*D805,D805*PG!G805)</f>
        <v>0</v>
      </c>
      <c r="H805" s="142">
        <f t="shared" si="24"/>
        <v>0</v>
      </c>
      <c r="I805" s="143">
        <f t="shared" si="25"/>
        <v>1</v>
      </c>
      <c r="K805" s="239">
        <f>PG!N805</f>
        <v>0</v>
      </c>
    </row>
    <row r="806" spans="2:11" ht="30" customHeight="1" thickBot="1" x14ac:dyDescent="0.3">
      <c r="B806" s="137" t="str">
        <f>IF(PG!B806="","",PG!B806)</f>
        <v/>
      </c>
      <c r="C806" s="138" t="str">
        <f>IF(PG!C806="","",PG!C806)</f>
        <v/>
      </c>
      <c r="D806" s="139">
        <f>PG!M806</f>
        <v>0</v>
      </c>
      <c r="E806" s="185"/>
      <c r="F806" s="141">
        <f>IFERROR(E806*K806,E806*PG!G806)</f>
        <v>0</v>
      </c>
      <c r="G806" s="141">
        <f>IFERROR(K806*D806,D806*PG!G806)</f>
        <v>0</v>
      </c>
      <c r="H806" s="142">
        <f t="shared" si="24"/>
        <v>0</v>
      </c>
      <c r="I806" s="143">
        <f t="shared" si="25"/>
        <v>1</v>
      </c>
      <c r="K806" s="239">
        <f>PG!N806</f>
        <v>0</v>
      </c>
    </row>
    <row r="807" spans="2:11" ht="30" customHeight="1" thickBot="1" x14ac:dyDescent="0.3">
      <c r="B807" s="137" t="str">
        <f>IF(PG!B807="","",PG!B807)</f>
        <v/>
      </c>
      <c r="C807" s="138" t="str">
        <f>IF(PG!C807="","",PG!C807)</f>
        <v/>
      </c>
      <c r="D807" s="139">
        <f>PG!M807</f>
        <v>0</v>
      </c>
      <c r="E807" s="185"/>
      <c r="F807" s="141">
        <f>IFERROR(E807*K807,E807*PG!G807)</f>
        <v>0</v>
      </c>
      <c r="G807" s="141">
        <f>IFERROR(K807*D807,D807*PG!G807)</f>
        <v>0</v>
      </c>
      <c r="H807" s="142">
        <f t="shared" si="24"/>
        <v>0</v>
      </c>
      <c r="I807" s="143">
        <f t="shared" si="25"/>
        <v>1</v>
      </c>
      <c r="K807" s="239">
        <f>PG!N807</f>
        <v>0</v>
      </c>
    </row>
    <row r="808" spans="2:11" ht="30" customHeight="1" thickBot="1" x14ac:dyDescent="0.3">
      <c r="B808" s="137" t="str">
        <f>IF(PG!B808="","",PG!B808)</f>
        <v/>
      </c>
      <c r="C808" s="138" t="str">
        <f>IF(PG!C808="","",PG!C808)</f>
        <v/>
      </c>
      <c r="D808" s="139">
        <f>PG!M808</f>
        <v>0</v>
      </c>
      <c r="E808" s="185"/>
      <c r="F808" s="141">
        <f>IFERROR(E808*K808,E808*PG!G808)</f>
        <v>0</v>
      </c>
      <c r="G808" s="141">
        <f>IFERROR(K808*D808,D808*PG!G808)</f>
        <v>0</v>
      </c>
      <c r="H808" s="142">
        <f t="shared" si="24"/>
        <v>0</v>
      </c>
      <c r="I808" s="143">
        <f t="shared" si="25"/>
        <v>1</v>
      </c>
      <c r="K808" s="239">
        <f>PG!N808</f>
        <v>0</v>
      </c>
    </row>
    <row r="809" spans="2:11" ht="30" customHeight="1" thickBot="1" x14ac:dyDescent="0.3">
      <c r="B809" s="137" t="str">
        <f>IF(PG!B809="","",PG!B809)</f>
        <v/>
      </c>
      <c r="C809" s="138" t="str">
        <f>IF(PG!C809="","",PG!C809)</f>
        <v/>
      </c>
      <c r="D809" s="139">
        <f>PG!M809</f>
        <v>0</v>
      </c>
      <c r="E809" s="185"/>
      <c r="F809" s="141">
        <f>IFERROR(E809*K809,E809*PG!G809)</f>
        <v>0</v>
      </c>
      <c r="G809" s="141">
        <f>IFERROR(K809*D809,D809*PG!G809)</f>
        <v>0</v>
      </c>
      <c r="H809" s="142">
        <f t="shared" si="24"/>
        <v>0</v>
      </c>
      <c r="I809" s="143">
        <f t="shared" si="25"/>
        <v>1</v>
      </c>
      <c r="K809" s="239">
        <f>PG!N809</f>
        <v>0</v>
      </c>
    </row>
    <row r="810" spans="2:11" ht="30" customHeight="1" thickBot="1" x14ac:dyDescent="0.3">
      <c r="B810" s="137" t="str">
        <f>IF(PG!B810="","",PG!B810)</f>
        <v/>
      </c>
      <c r="C810" s="138" t="str">
        <f>IF(PG!C810="","",PG!C810)</f>
        <v/>
      </c>
      <c r="D810" s="139">
        <f>PG!M810</f>
        <v>0</v>
      </c>
      <c r="E810" s="185"/>
      <c r="F810" s="141">
        <f>IFERROR(E810*K810,E810*PG!G810)</f>
        <v>0</v>
      </c>
      <c r="G810" s="141">
        <f>IFERROR(K810*D810,D810*PG!G810)</f>
        <v>0</v>
      </c>
      <c r="H810" s="142">
        <f t="shared" si="24"/>
        <v>0</v>
      </c>
      <c r="I810" s="143">
        <f t="shared" si="25"/>
        <v>1</v>
      </c>
      <c r="K810" s="239">
        <f>PG!N810</f>
        <v>0</v>
      </c>
    </row>
    <row r="811" spans="2:11" ht="30" customHeight="1" thickBot="1" x14ac:dyDescent="0.3">
      <c r="B811" s="137" t="str">
        <f>IF(PG!B811="","",PG!B811)</f>
        <v/>
      </c>
      <c r="C811" s="138" t="str">
        <f>IF(PG!C811="","",PG!C811)</f>
        <v/>
      </c>
      <c r="D811" s="139">
        <f>PG!M811</f>
        <v>0</v>
      </c>
      <c r="E811" s="185"/>
      <c r="F811" s="141">
        <f>IFERROR(E811*K811,E811*PG!G811)</f>
        <v>0</v>
      </c>
      <c r="G811" s="141">
        <f>IFERROR(K811*D811,D811*PG!G811)</f>
        <v>0</v>
      </c>
      <c r="H811" s="142">
        <f t="shared" si="24"/>
        <v>0</v>
      </c>
      <c r="I811" s="143">
        <f t="shared" si="25"/>
        <v>1</v>
      </c>
      <c r="K811" s="239">
        <f>PG!N811</f>
        <v>0</v>
      </c>
    </row>
    <row r="812" spans="2:11" ht="30" customHeight="1" thickBot="1" x14ac:dyDescent="0.3">
      <c r="B812" s="137" t="str">
        <f>IF(PG!B812="","",PG!B812)</f>
        <v/>
      </c>
      <c r="C812" s="138" t="str">
        <f>IF(PG!C812="","",PG!C812)</f>
        <v/>
      </c>
      <c r="D812" s="139">
        <f>PG!M812</f>
        <v>0</v>
      </c>
      <c r="E812" s="185"/>
      <c r="F812" s="141">
        <f>IFERROR(E812*K812,E812*PG!G812)</f>
        <v>0</v>
      </c>
      <c r="G812" s="141">
        <f>IFERROR(K812*D812,D812*PG!G812)</f>
        <v>0</v>
      </c>
      <c r="H812" s="142">
        <f t="shared" si="24"/>
        <v>0</v>
      </c>
      <c r="I812" s="143">
        <f t="shared" si="25"/>
        <v>1</v>
      </c>
      <c r="K812" s="239">
        <f>PG!N812</f>
        <v>0</v>
      </c>
    </row>
    <row r="813" spans="2:11" ht="30" customHeight="1" thickBot="1" x14ac:dyDescent="0.3">
      <c r="B813" s="137" t="str">
        <f>IF(PG!B813="","",PG!B813)</f>
        <v/>
      </c>
      <c r="C813" s="138" t="str">
        <f>IF(PG!C813="","",PG!C813)</f>
        <v/>
      </c>
      <c r="D813" s="139">
        <f>PG!M813</f>
        <v>0</v>
      </c>
      <c r="E813" s="185"/>
      <c r="F813" s="141">
        <f>IFERROR(E813*K813,E813*PG!G813)</f>
        <v>0</v>
      </c>
      <c r="G813" s="141">
        <f>IFERROR(K813*D813,D813*PG!G813)</f>
        <v>0</v>
      </c>
      <c r="H813" s="142">
        <f t="shared" si="24"/>
        <v>0</v>
      </c>
      <c r="I813" s="143">
        <f t="shared" si="25"/>
        <v>1</v>
      </c>
      <c r="K813" s="239">
        <f>PG!N813</f>
        <v>0</v>
      </c>
    </row>
    <row r="814" spans="2:11" ht="30" customHeight="1" thickBot="1" x14ac:dyDescent="0.3">
      <c r="B814" s="137" t="str">
        <f>IF(PG!B814="","",PG!B814)</f>
        <v/>
      </c>
      <c r="C814" s="138" t="str">
        <f>IF(PG!C814="","",PG!C814)</f>
        <v/>
      </c>
      <c r="D814" s="139">
        <f>PG!M814</f>
        <v>0</v>
      </c>
      <c r="E814" s="185"/>
      <c r="F814" s="141">
        <f>IFERROR(E814*K814,E814*PG!G814)</f>
        <v>0</v>
      </c>
      <c r="G814" s="141">
        <f>IFERROR(K814*D814,D814*PG!G814)</f>
        <v>0</v>
      </c>
      <c r="H814" s="142">
        <f t="shared" si="24"/>
        <v>0</v>
      </c>
      <c r="I814" s="143">
        <f t="shared" si="25"/>
        <v>1</v>
      </c>
      <c r="K814" s="239">
        <f>PG!N814</f>
        <v>0</v>
      </c>
    </row>
    <row r="815" spans="2:11" ht="30" customHeight="1" thickBot="1" x14ac:dyDescent="0.3">
      <c r="B815" s="137" t="str">
        <f>IF(PG!B815="","",PG!B815)</f>
        <v/>
      </c>
      <c r="C815" s="138" t="str">
        <f>IF(PG!C815="","",PG!C815)</f>
        <v/>
      </c>
      <c r="D815" s="139">
        <f>PG!M815</f>
        <v>0</v>
      </c>
      <c r="E815" s="185"/>
      <c r="F815" s="141">
        <f>IFERROR(E815*K815,E815*PG!G815)</f>
        <v>0</v>
      </c>
      <c r="G815" s="141">
        <f>IFERROR(K815*D815,D815*PG!G815)</f>
        <v>0</v>
      </c>
      <c r="H815" s="142">
        <f t="shared" si="24"/>
        <v>0</v>
      </c>
      <c r="I815" s="143">
        <f t="shared" si="25"/>
        <v>1</v>
      </c>
      <c r="K815" s="239">
        <f>PG!N815</f>
        <v>0</v>
      </c>
    </row>
    <row r="816" spans="2:11" ht="30" customHeight="1" thickBot="1" x14ac:dyDescent="0.3">
      <c r="B816" s="137" t="str">
        <f>IF(PG!B816="","",PG!B816)</f>
        <v/>
      </c>
      <c r="C816" s="138" t="str">
        <f>IF(PG!C816="","",PG!C816)</f>
        <v/>
      </c>
      <c r="D816" s="139">
        <f>PG!M816</f>
        <v>0</v>
      </c>
      <c r="E816" s="185"/>
      <c r="F816" s="141">
        <f>IFERROR(E816*K816,E816*PG!G816)</f>
        <v>0</v>
      </c>
      <c r="G816" s="141">
        <f>IFERROR(K816*D816,D816*PG!G816)</f>
        <v>0</v>
      </c>
      <c r="H816" s="142">
        <f t="shared" si="24"/>
        <v>0</v>
      </c>
      <c r="I816" s="143">
        <f t="shared" si="25"/>
        <v>1</v>
      </c>
      <c r="K816" s="239">
        <f>PG!N816</f>
        <v>0</v>
      </c>
    </row>
    <row r="817" spans="2:11" ht="30" customHeight="1" thickBot="1" x14ac:dyDescent="0.3">
      <c r="B817" s="137" t="str">
        <f>IF(PG!B817="","",PG!B817)</f>
        <v/>
      </c>
      <c r="C817" s="138" t="str">
        <f>IF(PG!C817="","",PG!C817)</f>
        <v/>
      </c>
      <c r="D817" s="139">
        <f>PG!M817</f>
        <v>0</v>
      </c>
      <c r="E817" s="185"/>
      <c r="F817" s="141">
        <f>IFERROR(E817*K817,E817*PG!G817)</f>
        <v>0</v>
      </c>
      <c r="G817" s="141">
        <f>IFERROR(K817*D817,D817*PG!G817)</f>
        <v>0</v>
      </c>
      <c r="H817" s="142">
        <f t="shared" si="24"/>
        <v>0</v>
      </c>
      <c r="I817" s="143">
        <f t="shared" si="25"/>
        <v>1</v>
      </c>
      <c r="K817" s="239">
        <f>PG!N817</f>
        <v>0</v>
      </c>
    </row>
    <row r="818" spans="2:11" ht="30" customHeight="1" thickBot="1" x14ac:dyDescent="0.3">
      <c r="B818" s="137" t="str">
        <f>IF(PG!B818="","",PG!B818)</f>
        <v/>
      </c>
      <c r="C818" s="138" t="str">
        <f>IF(PG!C818="","",PG!C818)</f>
        <v/>
      </c>
      <c r="D818" s="139">
        <f>PG!M818</f>
        <v>0</v>
      </c>
      <c r="E818" s="185"/>
      <c r="F818" s="141">
        <f>IFERROR(E818*K818,E818*PG!G818)</f>
        <v>0</v>
      </c>
      <c r="G818" s="141">
        <f>IFERROR(K818*D818,D818*PG!G818)</f>
        <v>0</v>
      </c>
      <c r="H818" s="142">
        <f t="shared" si="24"/>
        <v>0</v>
      </c>
      <c r="I818" s="143">
        <f t="shared" si="25"/>
        <v>1</v>
      </c>
      <c r="K818" s="239">
        <f>PG!N818</f>
        <v>0</v>
      </c>
    </row>
    <row r="819" spans="2:11" ht="30" customHeight="1" thickBot="1" x14ac:dyDescent="0.3">
      <c r="B819" s="137" t="str">
        <f>IF(PG!B819="","",PG!B819)</f>
        <v/>
      </c>
      <c r="C819" s="138" t="str">
        <f>IF(PG!C819="","",PG!C819)</f>
        <v/>
      </c>
      <c r="D819" s="139">
        <f>PG!M819</f>
        <v>0</v>
      </c>
      <c r="E819" s="185"/>
      <c r="F819" s="141">
        <f>IFERROR(E819*K819,E819*PG!G819)</f>
        <v>0</v>
      </c>
      <c r="G819" s="141">
        <f>IFERROR(K819*D819,D819*PG!G819)</f>
        <v>0</v>
      </c>
      <c r="H819" s="142">
        <f t="shared" si="24"/>
        <v>0</v>
      </c>
      <c r="I819" s="143">
        <f t="shared" si="25"/>
        <v>1</v>
      </c>
      <c r="K819" s="239">
        <f>PG!N819</f>
        <v>0</v>
      </c>
    </row>
    <row r="820" spans="2:11" ht="30" customHeight="1" thickBot="1" x14ac:dyDescent="0.3">
      <c r="B820" s="137" t="str">
        <f>IF(PG!B820="","",PG!B820)</f>
        <v/>
      </c>
      <c r="C820" s="138" t="str">
        <f>IF(PG!C820="","",PG!C820)</f>
        <v/>
      </c>
      <c r="D820" s="139">
        <f>PG!M820</f>
        <v>0</v>
      </c>
      <c r="E820" s="185"/>
      <c r="F820" s="141">
        <f>IFERROR(E820*K820,E820*PG!G820)</f>
        <v>0</v>
      </c>
      <c r="G820" s="141">
        <f>IFERROR(K820*D820,D820*PG!G820)</f>
        <v>0</v>
      </c>
      <c r="H820" s="142">
        <f t="shared" si="24"/>
        <v>0</v>
      </c>
      <c r="I820" s="143">
        <f t="shared" si="25"/>
        <v>1</v>
      </c>
      <c r="K820" s="239">
        <f>PG!N820</f>
        <v>0</v>
      </c>
    </row>
    <row r="821" spans="2:11" ht="30" customHeight="1" thickBot="1" x14ac:dyDescent="0.3">
      <c r="B821" s="137" t="str">
        <f>IF(PG!B821="","",PG!B821)</f>
        <v/>
      </c>
      <c r="C821" s="138" t="str">
        <f>IF(PG!C821="","",PG!C821)</f>
        <v/>
      </c>
      <c r="D821" s="139">
        <f>PG!M821</f>
        <v>0</v>
      </c>
      <c r="E821" s="185"/>
      <c r="F821" s="141">
        <f>IFERROR(E821*K821,E821*PG!G821)</f>
        <v>0</v>
      </c>
      <c r="G821" s="141">
        <f>IFERROR(K821*D821,D821*PG!G821)</f>
        <v>0</v>
      </c>
      <c r="H821" s="142">
        <f t="shared" si="24"/>
        <v>0</v>
      </c>
      <c r="I821" s="143">
        <f t="shared" si="25"/>
        <v>1</v>
      </c>
      <c r="K821" s="239">
        <f>PG!N821</f>
        <v>0</v>
      </c>
    </row>
    <row r="822" spans="2:11" ht="30" customHeight="1" thickBot="1" x14ac:dyDescent="0.3">
      <c r="B822" s="137" t="str">
        <f>IF(PG!B822="","",PG!B822)</f>
        <v/>
      </c>
      <c r="C822" s="138" t="str">
        <f>IF(PG!C822="","",PG!C822)</f>
        <v/>
      </c>
      <c r="D822" s="139">
        <f>PG!M822</f>
        <v>0</v>
      </c>
      <c r="E822" s="185"/>
      <c r="F822" s="141">
        <f>IFERROR(E822*K822,E822*PG!G822)</f>
        <v>0</v>
      </c>
      <c r="G822" s="141">
        <f>IFERROR(K822*D822,D822*PG!G822)</f>
        <v>0</v>
      </c>
      <c r="H822" s="142">
        <f t="shared" si="24"/>
        <v>0</v>
      </c>
      <c r="I822" s="143">
        <f t="shared" si="25"/>
        <v>1</v>
      </c>
      <c r="K822" s="239">
        <f>PG!N822</f>
        <v>0</v>
      </c>
    </row>
    <row r="823" spans="2:11" ht="30" customHeight="1" thickBot="1" x14ac:dyDescent="0.3">
      <c r="B823" s="137" t="str">
        <f>IF(PG!B823="","",PG!B823)</f>
        <v/>
      </c>
      <c r="C823" s="138" t="str">
        <f>IF(PG!C823="","",PG!C823)</f>
        <v/>
      </c>
      <c r="D823" s="139">
        <f>PG!M823</f>
        <v>0</v>
      </c>
      <c r="E823" s="185"/>
      <c r="F823" s="141">
        <f>IFERROR(E823*K823,E823*PG!G823)</f>
        <v>0</v>
      </c>
      <c r="G823" s="141">
        <f>IFERROR(K823*D823,D823*PG!G823)</f>
        <v>0</v>
      </c>
      <c r="H823" s="142">
        <f t="shared" si="24"/>
        <v>0</v>
      </c>
      <c r="I823" s="143">
        <f t="shared" si="25"/>
        <v>1</v>
      </c>
      <c r="K823" s="239">
        <f>PG!N823</f>
        <v>0</v>
      </c>
    </row>
    <row r="824" spans="2:11" ht="30" customHeight="1" thickBot="1" x14ac:dyDescent="0.3">
      <c r="B824" s="137" t="str">
        <f>IF(PG!B824="","",PG!B824)</f>
        <v/>
      </c>
      <c r="C824" s="138" t="str">
        <f>IF(PG!C824="","",PG!C824)</f>
        <v/>
      </c>
      <c r="D824" s="139">
        <f>PG!M824</f>
        <v>0</v>
      </c>
      <c r="E824" s="185"/>
      <c r="F824" s="141">
        <f>IFERROR(E824*K824,E824*PG!G824)</f>
        <v>0</v>
      </c>
      <c r="G824" s="141">
        <f>IFERROR(K824*D824,D824*PG!G824)</f>
        <v>0</v>
      </c>
      <c r="H824" s="142">
        <f t="shared" si="24"/>
        <v>0</v>
      </c>
      <c r="I824" s="143">
        <f t="shared" si="25"/>
        <v>1</v>
      </c>
      <c r="K824" s="239">
        <f>PG!N824</f>
        <v>0</v>
      </c>
    </row>
    <row r="825" spans="2:11" ht="30" customHeight="1" thickBot="1" x14ac:dyDescent="0.3">
      <c r="B825" s="137" t="str">
        <f>IF(PG!B825="","",PG!B825)</f>
        <v/>
      </c>
      <c r="C825" s="138" t="str">
        <f>IF(PG!C825="","",PG!C825)</f>
        <v/>
      </c>
      <c r="D825" s="139">
        <f>PG!M825</f>
        <v>0</v>
      </c>
      <c r="E825" s="185"/>
      <c r="F825" s="141">
        <f>IFERROR(E825*K825,E825*PG!G825)</f>
        <v>0</v>
      </c>
      <c r="G825" s="141">
        <f>IFERROR(K825*D825,D825*PG!G825)</f>
        <v>0</v>
      </c>
      <c r="H825" s="142">
        <f t="shared" si="24"/>
        <v>0</v>
      </c>
      <c r="I825" s="143">
        <f t="shared" si="25"/>
        <v>1</v>
      </c>
      <c r="K825" s="239">
        <f>PG!N825</f>
        <v>0</v>
      </c>
    </row>
    <row r="826" spans="2:11" ht="30" customHeight="1" thickBot="1" x14ac:dyDescent="0.3">
      <c r="B826" s="137" t="str">
        <f>IF(PG!B826="","",PG!B826)</f>
        <v/>
      </c>
      <c r="C826" s="138" t="str">
        <f>IF(PG!C826="","",PG!C826)</f>
        <v/>
      </c>
      <c r="D826" s="139">
        <f>PG!M826</f>
        <v>0</v>
      </c>
      <c r="E826" s="185"/>
      <c r="F826" s="141">
        <f>IFERROR(E826*K826,E826*PG!G826)</f>
        <v>0</v>
      </c>
      <c r="G826" s="141">
        <f>IFERROR(K826*D826,D826*PG!G826)</f>
        <v>0</v>
      </c>
      <c r="H826" s="142">
        <f t="shared" si="24"/>
        <v>0</v>
      </c>
      <c r="I826" s="143">
        <f t="shared" si="25"/>
        <v>1</v>
      </c>
      <c r="K826" s="239">
        <f>PG!N826</f>
        <v>0</v>
      </c>
    </row>
    <row r="827" spans="2:11" ht="30" customHeight="1" thickBot="1" x14ac:dyDescent="0.3">
      <c r="B827" s="137" t="str">
        <f>IF(PG!B827="","",PG!B827)</f>
        <v/>
      </c>
      <c r="C827" s="138" t="str">
        <f>IF(PG!C827="","",PG!C827)</f>
        <v/>
      </c>
      <c r="D827" s="139">
        <f>PG!M827</f>
        <v>0</v>
      </c>
      <c r="E827" s="185"/>
      <c r="F827" s="141">
        <f>IFERROR(E827*K827,E827*PG!G827)</f>
        <v>0</v>
      </c>
      <c r="G827" s="141">
        <f>IFERROR(K827*D827,D827*PG!G827)</f>
        <v>0</v>
      </c>
      <c r="H827" s="142">
        <f t="shared" si="24"/>
        <v>0</v>
      </c>
      <c r="I827" s="143">
        <f t="shared" si="25"/>
        <v>1</v>
      </c>
      <c r="K827" s="239">
        <f>PG!N827</f>
        <v>0</v>
      </c>
    </row>
    <row r="828" spans="2:11" ht="30" customHeight="1" thickBot="1" x14ac:dyDescent="0.3">
      <c r="B828" s="137" t="str">
        <f>IF(PG!B828="","",PG!B828)</f>
        <v/>
      </c>
      <c r="C828" s="138" t="str">
        <f>IF(PG!C828="","",PG!C828)</f>
        <v/>
      </c>
      <c r="D828" s="139">
        <f>PG!M828</f>
        <v>0</v>
      </c>
      <c r="E828" s="185"/>
      <c r="F828" s="141">
        <f>IFERROR(E828*K828,E828*PG!G828)</f>
        <v>0</v>
      </c>
      <c r="G828" s="141">
        <f>IFERROR(K828*D828,D828*PG!G828)</f>
        <v>0</v>
      </c>
      <c r="H828" s="142">
        <f t="shared" si="24"/>
        <v>0</v>
      </c>
      <c r="I828" s="143">
        <f t="shared" si="25"/>
        <v>1</v>
      </c>
      <c r="K828" s="239">
        <f>PG!N828</f>
        <v>0</v>
      </c>
    </row>
    <row r="829" spans="2:11" ht="30" customHeight="1" thickBot="1" x14ac:dyDescent="0.3">
      <c r="B829" s="137" t="str">
        <f>IF(PG!B829="","",PG!B829)</f>
        <v/>
      </c>
      <c r="C829" s="138" t="str">
        <f>IF(PG!C829="","",PG!C829)</f>
        <v/>
      </c>
      <c r="D829" s="139">
        <f>PG!M829</f>
        <v>0</v>
      </c>
      <c r="E829" s="185"/>
      <c r="F829" s="141">
        <f>IFERROR(E829*K829,E829*PG!G829)</f>
        <v>0</v>
      </c>
      <c r="G829" s="141">
        <f>IFERROR(K829*D829,D829*PG!G829)</f>
        <v>0</v>
      </c>
      <c r="H829" s="142">
        <f t="shared" si="24"/>
        <v>0</v>
      </c>
      <c r="I829" s="143">
        <f t="shared" si="25"/>
        <v>1</v>
      </c>
      <c r="K829" s="239">
        <f>PG!N829</f>
        <v>0</v>
      </c>
    </row>
    <row r="830" spans="2:11" ht="30" customHeight="1" thickBot="1" x14ac:dyDescent="0.3">
      <c r="B830" s="137" t="str">
        <f>IF(PG!B830="","",PG!B830)</f>
        <v/>
      </c>
      <c r="C830" s="138" t="str">
        <f>IF(PG!C830="","",PG!C830)</f>
        <v/>
      </c>
      <c r="D830" s="139">
        <f>PG!M830</f>
        <v>0</v>
      </c>
      <c r="E830" s="185"/>
      <c r="F830" s="141">
        <f>IFERROR(E830*K830,E830*PG!G830)</f>
        <v>0</v>
      </c>
      <c r="G830" s="141">
        <f>IFERROR(K830*D830,D830*PG!G830)</f>
        <v>0</v>
      </c>
      <c r="H830" s="142">
        <f t="shared" si="24"/>
        <v>0</v>
      </c>
      <c r="I830" s="143">
        <f t="shared" si="25"/>
        <v>1</v>
      </c>
      <c r="K830" s="239">
        <f>PG!N830</f>
        <v>0</v>
      </c>
    </row>
    <row r="831" spans="2:11" ht="30" customHeight="1" thickBot="1" x14ac:dyDescent="0.3">
      <c r="B831" s="137" t="str">
        <f>IF(PG!B831="","",PG!B831)</f>
        <v/>
      </c>
      <c r="C831" s="138" t="str">
        <f>IF(PG!C831="","",PG!C831)</f>
        <v/>
      </c>
      <c r="D831" s="139">
        <f>PG!M831</f>
        <v>0</v>
      </c>
      <c r="E831" s="185"/>
      <c r="F831" s="141">
        <f>IFERROR(E831*K831,E831*PG!G831)</f>
        <v>0</v>
      </c>
      <c r="G831" s="141">
        <f>IFERROR(K831*D831,D831*PG!G831)</f>
        <v>0</v>
      </c>
      <c r="H831" s="142">
        <f t="shared" si="24"/>
        <v>0</v>
      </c>
      <c r="I831" s="143">
        <f t="shared" si="25"/>
        <v>1</v>
      </c>
      <c r="K831" s="239">
        <f>PG!N831</f>
        <v>0</v>
      </c>
    </row>
    <row r="832" spans="2:11" ht="30" customHeight="1" thickBot="1" x14ac:dyDescent="0.3">
      <c r="B832" s="137" t="str">
        <f>IF(PG!B832="","",PG!B832)</f>
        <v/>
      </c>
      <c r="C832" s="138" t="str">
        <f>IF(PG!C832="","",PG!C832)</f>
        <v/>
      </c>
      <c r="D832" s="139">
        <f>PG!M832</f>
        <v>0</v>
      </c>
      <c r="E832" s="185"/>
      <c r="F832" s="141">
        <f>IFERROR(E832*K832,E832*PG!G832)</f>
        <v>0</v>
      </c>
      <c r="G832" s="141">
        <f>IFERROR(K832*D832,D832*PG!G832)</f>
        <v>0</v>
      </c>
      <c r="H832" s="142">
        <f t="shared" si="24"/>
        <v>0</v>
      </c>
      <c r="I832" s="143">
        <f t="shared" si="25"/>
        <v>1</v>
      </c>
      <c r="K832" s="239">
        <f>PG!N832</f>
        <v>0</v>
      </c>
    </row>
    <row r="833" spans="2:11" ht="30" customHeight="1" thickBot="1" x14ac:dyDescent="0.3">
      <c r="B833" s="137" t="str">
        <f>IF(PG!B833="","",PG!B833)</f>
        <v/>
      </c>
      <c r="C833" s="138" t="str">
        <f>IF(PG!C833="","",PG!C833)</f>
        <v/>
      </c>
      <c r="D833" s="139">
        <f>PG!M833</f>
        <v>0</v>
      </c>
      <c r="E833" s="185"/>
      <c r="F833" s="141">
        <f>IFERROR(E833*K833,E833*PG!G833)</f>
        <v>0</v>
      </c>
      <c r="G833" s="141">
        <f>IFERROR(K833*D833,D833*PG!G833)</f>
        <v>0</v>
      </c>
      <c r="H833" s="142">
        <f t="shared" si="24"/>
        <v>0</v>
      </c>
      <c r="I833" s="143">
        <f t="shared" si="25"/>
        <v>1</v>
      </c>
      <c r="K833" s="239">
        <f>PG!N833</f>
        <v>0</v>
      </c>
    </row>
    <row r="834" spans="2:11" ht="30" customHeight="1" thickBot="1" x14ac:dyDescent="0.3">
      <c r="B834" s="137" t="str">
        <f>IF(PG!B834="","",PG!B834)</f>
        <v/>
      </c>
      <c r="C834" s="138" t="str">
        <f>IF(PG!C834="","",PG!C834)</f>
        <v/>
      </c>
      <c r="D834" s="139">
        <f>PG!M834</f>
        <v>0</v>
      </c>
      <c r="E834" s="185"/>
      <c r="F834" s="141">
        <f>IFERROR(E834*K834,E834*PG!G834)</f>
        <v>0</v>
      </c>
      <c r="G834" s="141">
        <f>IFERROR(K834*D834,D834*PG!G834)</f>
        <v>0</v>
      </c>
      <c r="H834" s="142">
        <f t="shared" si="24"/>
        <v>0</v>
      </c>
      <c r="I834" s="143">
        <f t="shared" si="25"/>
        <v>1</v>
      </c>
      <c r="K834" s="239">
        <f>PG!N834</f>
        <v>0</v>
      </c>
    </row>
    <row r="835" spans="2:11" ht="30" customHeight="1" thickBot="1" x14ac:dyDescent="0.3">
      <c r="B835" s="137" t="str">
        <f>IF(PG!B835="","",PG!B835)</f>
        <v/>
      </c>
      <c r="C835" s="138" t="str">
        <f>IF(PG!C835="","",PG!C835)</f>
        <v/>
      </c>
      <c r="D835" s="139">
        <f>PG!M835</f>
        <v>0</v>
      </c>
      <c r="E835" s="185"/>
      <c r="F835" s="141">
        <f>IFERROR(E835*K835,E835*PG!G835)</f>
        <v>0</v>
      </c>
      <c r="G835" s="141">
        <f>IFERROR(K835*D835,D835*PG!G835)</f>
        <v>0</v>
      </c>
      <c r="H835" s="142">
        <f t="shared" si="24"/>
        <v>0</v>
      </c>
      <c r="I835" s="143">
        <f t="shared" si="25"/>
        <v>1</v>
      </c>
      <c r="K835" s="239">
        <f>PG!N835</f>
        <v>0</v>
      </c>
    </row>
    <row r="836" spans="2:11" ht="30" customHeight="1" thickBot="1" x14ac:dyDescent="0.3">
      <c r="B836" s="137" t="str">
        <f>IF(PG!B836="","",PG!B836)</f>
        <v/>
      </c>
      <c r="C836" s="138" t="str">
        <f>IF(PG!C836="","",PG!C836)</f>
        <v/>
      </c>
      <c r="D836" s="139">
        <f>PG!M836</f>
        <v>0</v>
      </c>
      <c r="E836" s="185"/>
      <c r="F836" s="141">
        <f>IFERROR(E836*K836,E836*PG!G836)</f>
        <v>0</v>
      </c>
      <c r="G836" s="141">
        <f>IFERROR(K836*D836,D836*PG!G836)</f>
        <v>0</v>
      </c>
      <c r="H836" s="142">
        <f t="shared" si="24"/>
        <v>0</v>
      </c>
      <c r="I836" s="143">
        <f t="shared" si="25"/>
        <v>1</v>
      </c>
      <c r="K836" s="239">
        <f>PG!N836</f>
        <v>0</v>
      </c>
    </row>
    <row r="837" spans="2:11" ht="30" customHeight="1" thickBot="1" x14ac:dyDescent="0.3">
      <c r="B837" s="137" t="str">
        <f>IF(PG!B837="","",PG!B837)</f>
        <v/>
      </c>
      <c r="C837" s="138" t="str">
        <f>IF(PG!C837="","",PG!C837)</f>
        <v/>
      </c>
      <c r="D837" s="139">
        <f>PG!M837</f>
        <v>0</v>
      </c>
      <c r="E837" s="185"/>
      <c r="F837" s="141">
        <f>IFERROR(E837*K837,E837*PG!G837)</f>
        <v>0</v>
      </c>
      <c r="G837" s="141">
        <f>IFERROR(K837*D837,D837*PG!G837)</f>
        <v>0</v>
      </c>
      <c r="H837" s="142">
        <f t="shared" si="24"/>
        <v>0</v>
      </c>
      <c r="I837" s="143">
        <f t="shared" si="25"/>
        <v>1</v>
      </c>
      <c r="K837" s="239">
        <f>PG!N837</f>
        <v>0</v>
      </c>
    </row>
    <row r="838" spans="2:11" ht="30" customHeight="1" thickBot="1" x14ac:dyDescent="0.3">
      <c r="B838" s="137" t="str">
        <f>IF(PG!B838="","",PG!B838)</f>
        <v/>
      </c>
      <c r="C838" s="138" t="str">
        <f>IF(PG!C838="","",PG!C838)</f>
        <v/>
      </c>
      <c r="D838" s="139">
        <f>PG!M838</f>
        <v>0</v>
      </c>
      <c r="E838" s="185"/>
      <c r="F838" s="141">
        <f>IFERROR(E838*K838,E838*PG!G838)</f>
        <v>0</v>
      </c>
      <c r="G838" s="141">
        <f>IFERROR(K838*D838,D838*PG!G838)</f>
        <v>0</v>
      </c>
      <c r="H838" s="142">
        <f t="shared" si="24"/>
        <v>0</v>
      </c>
      <c r="I838" s="143">
        <f t="shared" si="25"/>
        <v>1</v>
      </c>
      <c r="K838" s="239">
        <f>PG!N838</f>
        <v>0</v>
      </c>
    </row>
    <row r="839" spans="2:11" ht="30" customHeight="1" thickBot="1" x14ac:dyDescent="0.3">
      <c r="B839" s="137" t="str">
        <f>IF(PG!B839="","",PG!B839)</f>
        <v/>
      </c>
      <c r="C839" s="138" t="str">
        <f>IF(PG!C839="","",PG!C839)</f>
        <v/>
      </c>
      <c r="D839" s="139">
        <f>PG!M839</f>
        <v>0</v>
      </c>
      <c r="E839" s="185"/>
      <c r="F839" s="141">
        <f>IFERROR(E839*K839,E839*PG!G839)</f>
        <v>0</v>
      </c>
      <c r="G839" s="141">
        <f>IFERROR(K839*D839,D839*PG!G839)</f>
        <v>0</v>
      </c>
      <c r="H839" s="142">
        <f t="shared" si="24"/>
        <v>0</v>
      </c>
      <c r="I839" s="143">
        <f t="shared" si="25"/>
        <v>1</v>
      </c>
      <c r="K839" s="239">
        <f>PG!N839</f>
        <v>0</v>
      </c>
    </row>
    <row r="840" spans="2:11" ht="30" customHeight="1" thickBot="1" x14ac:dyDescent="0.3">
      <c r="B840" s="137" t="str">
        <f>IF(PG!B840="","",PG!B840)</f>
        <v/>
      </c>
      <c r="C840" s="138" t="str">
        <f>IF(PG!C840="","",PG!C840)</f>
        <v/>
      </c>
      <c r="D840" s="139">
        <f>PG!M840</f>
        <v>0</v>
      </c>
      <c r="E840" s="185"/>
      <c r="F840" s="141">
        <f>IFERROR(E840*K840,E840*PG!G840)</f>
        <v>0</v>
      </c>
      <c r="G840" s="141">
        <f>IFERROR(K840*D840,D840*PG!G840)</f>
        <v>0</v>
      </c>
      <c r="H840" s="142">
        <f t="shared" si="24"/>
        <v>0</v>
      </c>
      <c r="I840" s="143">
        <f t="shared" si="25"/>
        <v>1</v>
      </c>
      <c r="K840" s="239">
        <f>PG!N840</f>
        <v>0</v>
      </c>
    </row>
    <row r="841" spans="2:11" ht="30" customHeight="1" thickBot="1" x14ac:dyDescent="0.3">
      <c r="B841" s="137" t="str">
        <f>IF(PG!B841="","",PG!B841)</f>
        <v/>
      </c>
      <c r="C841" s="138" t="str">
        <f>IF(PG!C841="","",PG!C841)</f>
        <v/>
      </c>
      <c r="D841" s="139">
        <f>PG!M841</f>
        <v>0</v>
      </c>
      <c r="E841" s="185"/>
      <c r="F841" s="141">
        <f>IFERROR(E841*K841,E841*PG!G841)</f>
        <v>0</v>
      </c>
      <c r="G841" s="141">
        <f>IFERROR(K841*D841,D841*PG!G841)</f>
        <v>0</v>
      </c>
      <c r="H841" s="142">
        <f t="shared" ref="H841:H904" si="26">IFERROR(IF(F841-G841&lt;0,(F841-G841)*(-1),F841-G841),"")</f>
        <v>0</v>
      </c>
      <c r="I841" s="143">
        <f t="shared" si="25"/>
        <v>1</v>
      </c>
      <c r="K841" s="239">
        <f>PG!N841</f>
        <v>0</v>
      </c>
    </row>
    <row r="842" spans="2:11" ht="30" customHeight="1" thickBot="1" x14ac:dyDescent="0.3">
      <c r="B842" s="137" t="str">
        <f>IF(PG!B842="","",PG!B842)</f>
        <v/>
      </c>
      <c r="C842" s="138" t="str">
        <f>IF(PG!C842="","",PG!C842)</f>
        <v/>
      </c>
      <c r="D842" s="139">
        <f>PG!M842</f>
        <v>0</v>
      </c>
      <c r="E842" s="185"/>
      <c r="F842" s="141">
        <f>IFERROR(E842*K842,E842*PG!G842)</f>
        <v>0</v>
      </c>
      <c r="G842" s="141">
        <f>IFERROR(K842*D842,D842*PG!G842)</f>
        <v>0</v>
      </c>
      <c r="H842" s="142">
        <f t="shared" si="26"/>
        <v>0</v>
      </c>
      <c r="I842" s="143">
        <f t="shared" ref="I842:I905" si="27">IFERROR(IF(F842&gt;G842,G842/F842,IF(F842=G842,1,F842/G842)),"")</f>
        <v>1</v>
      </c>
      <c r="K842" s="239">
        <f>PG!N842</f>
        <v>0</v>
      </c>
    </row>
    <row r="843" spans="2:11" ht="30" customHeight="1" thickBot="1" x14ac:dyDescent="0.3">
      <c r="B843" s="137" t="str">
        <f>IF(PG!B843="","",PG!B843)</f>
        <v/>
      </c>
      <c r="C843" s="138" t="str">
        <f>IF(PG!C843="","",PG!C843)</f>
        <v/>
      </c>
      <c r="D843" s="139">
        <f>PG!M843</f>
        <v>0</v>
      </c>
      <c r="E843" s="185"/>
      <c r="F843" s="141">
        <f>IFERROR(E843*K843,E843*PG!G843)</f>
        <v>0</v>
      </c>
      <c r="G843" s="141">
        <f>IFERROR(K843*D843,D843*PG!G843)</f>
        <v>0</v>
      </c>
      <c r="H843" s="142">
        <f t="shared" si="26"/>
        <v>0</v>
      </c>
      <c r="I843" s="143">
        <f t="shared" si="27"/>
        <v>1</v>
      </c>
      <c r="K843" s="239">
        <f>PG!N843</f>
        <v>0</v>
      </c>
    </row>
    <row r="844" spans="2:11" ht="30" customHeight="1" thickBot="1" x14ac:dyDescent="0.3">
      <c r="B844" s="137" t="str">
        <f>IF(PG!B844="","",PG!B844)</f>
        <v/>
      </c>
      <c r="C844" s="138" t="str">
        <f>IF(PG!C844="","",PG!C844)</f>
        <v/>
      </c>
      <c r="D844" s="139">
        <f>PG!M844</f>
        <v>0</v>
      </c>
      <c r="E844" s="185"/>
      <c r="F844" s="141">
        <f>IFERROR(E844*K844,E844*PG!G844)</f>
        <v>0</v>
      </c>
      <c r="G844" s="141">
        <f>IFERROR(K844*D844,D844*PG!G844)</f>
        <v>0</v>
      </c>
      <c r="H844" s="142">
        <f t="shared" si="26"/>
        <v>0</v>
      </c>
      <c r="I844" s="143">
        <f t="shared" si="27"/>
        <v>1</v>
      </c>
      <c r="K844" s="239">
        <f>PG!N844</f>
        <v>0</v>
      </c>
    </row>
    <row r="845" spans="2:11" ht="30" customHeight="1" thickBot="1" x14ac:dyDescent="0.3">
      <c r="B845" s="137" t="str">
        <f>IF(PG!B845="","",PG!B845)</f>
        <v/>
      </c>
      <c r="C845" s="138" t="str">
        <f>IF(PG!C845="","",PG!C845)</f>
        <v/>
      </c>
      <c r="D845" s="139">
        <f>PG!M845</f>
        <v>0</v>
      </c>
      <c r="E845" s="185"/>
      <c r="F845" s="141">
        <f>IFERROR(E845*K845,E845*PG!G845)</f>
        <v>0</v>
      </c>
      <c r="G845" s="141">
        <f>IFERROR(K845*D845,D845*PG!G845)</f>
        <v>0</v>
      </c>
      <c r="H845" s="142">
        <f t="shared" si="26"/>
        <v>0</v>
      </c>
      <c r="I845" s="143">
        <f t="shared" si="27"/>
        <v>1</v>
      </c>
      <c r="K845" s="239">
        <f>PG!N845</f>
        <v>0</v>
      </c>
    </row>
    <row r="846" spans="2:11" ht="30" customHeight="1" thickBot="1" x14ac:dyDescent="0.3">
      <c r="B846" s="137" t="str">
        <f>IF(PG!B846="","",PG!B846)</f>
        <v/>
      </c>
      <c r="C846" s="138" t="str">
        <f>IF(PG!C846="","",PG!C846)</f>
        <v/>
      </c>
      <c r="D846" s="139">
        <f>PG!M846</f>
        <v>0</v>
      </c>
      <c r="E846" s="185"/>
      <c r="F846" s="141">
        <f>IFERROR(E846*K846,E846*PG!G846)</f>
        <v>0</v>
      </c>
      <c r="G846" s="141">
        <f>IFERROR(K846*D846,D846*PG!G846)</f>
        <v>0</v>
      </c>
      <c r="H846" s="142">
        <f t="shared" si="26"/>
        <v>0</v>
      </c>
      <c r="I846" s="143">
        <f t="shared" si="27"/>
        <v>1</v>
      </c>
      <c r="K846" s="239">
        <f>PG!N846</f>
        <v>0</v>
      </c>
    </row>
    <row r="847" spans="2:11" ht="30" customHeight="1" thickBot="1" x14ac:dyDescent="0.3">
      <c r="B847" s="137" t="str">
        <f>IF(PG!B847="","",PG!B847)</f>
        <v/>
      </c>
      <c r="C847" s="138" t="str">
        <f>IF(PG!C847="","",PG!C847)</f>
        <v/>
      </c>
      <c r="D847" s="139">
        <f>PG!M847</f>
        <v>0</v>
      </c>
      <c r="E847" s="185"/>
      <c r="F847" s="141">
        <f>IFERROR(E847*K847,E847*PG!G847)</f>
        <v>0</v>
      </c>
      <c r="G847" s="141">
        <f>IFERROR(K847*D847,D847*PG!G847)</f>
        <v>0</v>
      </c>
      <c r="H847" s="142">
        <f t="shared" si="26"/>
        <v>0</v>
      </c>
      <c r="I847" s="143">
        <f t="shared" si="27"/>
        <v>1</v>
      </c>
      <c r="K847" s="239">
        <f>PG!N847</f>
        <v>0</v>
      </c>
    </row>
    <row r="848" spans="2:11" ht="30" customHeight="1" thickBot="1" x14ac:dyDescent="0.3">
      <c r="B848" s="137" t="str">
        <f>IF(PG!B848="","",PG!B848)</f>
        <v/>
      </c>
      <c r="C848" s="138" t="str">
        <f>IF(PG!C848="","",PG!C848)</f>
        <v/>
      </c>
      <c r="D848" s="139">
        <f>PG!M848</f>
        <v>0</v>
      </c>
      <c r="E848" s="185"/>
      <c r="F848" s="141">
        <f>IFERROR(E848*K848,E848*PG!G848)</f>
        <v>0</v>
      </c>
      <c r="G848" s="141">
        <f>IFERROR(K848*D848,D848*PG!G848)</f>
        <v>0</v>
      </c>
      <c r="H848" s="142">
        <f t="shared" si="26"/>
        <v>0</v>
      </c>
      <c r="I848" s="143">
        <f t="shared" si="27"/>
        <v>1</v>
      </c>
      <c r="K848" s="239">
        <f>PG!N848</f>
        <v>0</v>
      </c>
    </row>
    <row r="849" spans="2:11" ht="30" customHeight="1" thickBot="1" x14ac:dyDescent="0.3">
      <c r="B849" s="137" t="str">
        <f>IF(PG!B849="","",PG!B849)</f>
        <v/>
      </c>
      <c r="C849" s="138" t="str">
        <f>IF(PG!C849="","",PG!C849)</f>
        <v/>
      </c>
      <c r="D849" s="139">
        <f>PG!M849</f>
        <v>0</v>
      </c>
      <c r="E849" s="185"/>
      <c r="F849" s="141">
        <f>IFERROR(E849*K849,E849*PG!G849)</f>
        <v>0</v>
      </c>
      <c r="G849" s="141">
        <f>IFERROR(K849*D849,D849*PG!G849)</f>
        <v>0</v>
      </c>
      <c r="H849" s="142">
        <f t="shared" si="26"/>
        <v>0</v>
      </c>
      <c r="I849" s="143">
        <f t="shared" si="27"/>
        <v>1</v>
      </c>
      <c r="K849" s="239">
        <f>PG!N849</f>
        <v>0</v>
      </c>
    </row>
    <row r="850" spans="2:11" ht="30" customHeight="1" thickBot="1" x14ac:dyDescent="0.3">
      <c r="B850" s="137" t="str">
        <f>IF(PG!B850="","",PG!B850)</f>
        <v/>
      </c>
      <c r="C850" s="138" t="str">
        <f>IF(PG!C850="","",PG!C850)</f>
        <v/>
      </c>
      <c r="D850" s="139">
        <f>PG!M850</f>
        <v>0</v>
      </c>
      <c r="E850" s="185"/>
      <c r="F850" s="141">
        <f>IFERROR(E850*K850,E850*PG!G850)</f>
        <v>0</v>
      </c>
      <c r="G850" s="141">
        <f>IFERROR(K850*D850,D850*PG!G850)</f>
        <v>0</v>
      </c>
      <c r="H850" s="142">
        <f t="shared" si="26"/>
        <v>0</v>
      </c>
      <c r="I850" s="143">
        <f t="shared" si="27"/>
        <v>1</v>
      </c>
      <c r="K850" s="239">
        <f>PG!N850</f>
        <v>0</v>
      </c>
    </row>
    <row r="851" spans="2:11" ht="30" customHeight="1" thickBot="1" x14ac:dyDescent="0.3">
      <c r="B851" s="137" t="str">
        <f>IF(PG!B851="","",PG!B851)</f>
        <v/>
      </c>
      <c r="C851" s="138" t="str">
        <f>IF(PG!C851="","",PG!C851)</f>
        <v/>
      </c>
      <c r="D851" s="139">
        <f>PG!M851</f>
        <v>0</v>
      </c>
      <c r="E851" s="185"/>
      <c r="F851" s="141">
        <f>IFERROR(E851*K851,E851*PG!G851)</f>
        <v>0</v>
      </c>
      <c r="G851" s="141">
        <f>IFERROR(K851*D851,D851*PG!G851)</f>
        <v>0</v>
      </c>
      <c r="H851" s="142">
        <f t="shared" si="26"/>
        <v>0</v>
      </c>
      <c r="I851" s="143">
        <f t="shared" si="27"/>
        <v>1</v>
      </c>
      <c r="K851" s="239">
        <f>PG!N851</f>
        <v>0</v>
      </c>
    </row>
    <row r="852" spans="2:11" ht="30" customHeight="1" thickBot="1" x14ac:dyDescent="0.3">
      <c r="B852" s="137" t="str">
        <f>IF(PG!B852="","",PG!B852)</f>
        <v/>
      </c>
      <c r="C852" s="138" t="str">
        <f>IF(PG!C852="","",PG!C852)</f>
        <v/>
      </c>
      <c r="D852" s="139">
        <f>PG!M852</f>
        <v>0</v>
      </c>
      <c r="E852" s="185"/>
      <c r="F852" s="141">
        <f>IFERROR(E852*K852,E852*PG!G852)</f>
        <v>0</v>
      </c>
      <c r="G852" s="141">
        <f>IFERROR(K852*D852,D852*PG!G852)</f>
        <v>0</v>
      </c>
      <c r="H852" s="142">
        <f t="shared" si="26"/>
        <v>0</v>
      </c>
      <c r="I852" s="143">
        <f t="shared" si="27"/>
        <v>1</v>
      </c>
      <c r="K852" s="239">
        <f>PG!N852</f>
        <v>0</v>
      </c>
    </row>
    <row r="853" spans="2:11" ht="30" customHeight="1" thickBot="1" x14ac:dyDescent="0.3">
      <c r="B853" s="137" t="str">
        <f>IF(PG!B853="","",PG!B853)</f>
        <v/>
      </c>
      <c r="C853" s="138" t="str">
        <f>IF(PG!C853="","",PG!C853)</f>
        <v/>
      </c>
      <c r="D853" s="139">
        <f>PG!M853</f>
        <v>0</v>
      </c>
      <c r="E853" s="185"/>
      <c r="F853" s="141">
        <f>IFERROR(E853*K853,E853*PG!G853)</f>
        <v>0</v>
      </c>
      <c r="G853" s="141">
        <f>IFERROR(K853*D853,D853*PG!G853)</f>
        <v>0</v>
      </c>
      <c r="H853" s="142">
        <f t="shared" si="26"/>
        <v>0</v>
      </c>
      <c r="I853" s="143">
        <f t="shared" si="27"/>
        <v>1</v>
      </c>
      <c r="K853" s="239">
        <f>PG!N853</f>
        <v>0</v>
      </c>
    </row>
    <row r="854" spans="2:11" ht="30" customHeight="1" thickBot="1" x14ac:dyDescent="0.3">
      <c r="B854" s="137" t="str">
        <f>IF(PG!B854="","",PG!B854)</f>
        <v/>
      </c>
      <c r="C854" s="138" t="str">
        <f>IF(PG!C854="","",PG!C854)</f>
        <v/>
      </c>
      <c r="D854" s="139">
        <f>PG!M854</f>
        <v>0</v>
      </c>
      <c r="E854" s="185"/>
      <c r="F854" s="141">
        <f>IFERROR(E854*K854,E854*PG!G854)</f>
        <v>0</v>
      </c>
      <c r="G854" s="141">
        <f>IFERROR(K854*D854,D854*PG!G854)</f>
        <v>0</v>
      </c>
      <c r="H854" s="142">
        <f t="shared" si="26"/>
        <v>0</v>
      </c>
      <c r="I854" s="143">
        <f t="shared" si="27"/>
        <v>1</v>
      </c>
      <c r="K854" s="239">
        <f>PG!N854</f>
        <v>0</v>
      </c>
    </row>
    <row r="855" spans="2:11" ht="30" customHeight="1" thickBot="1" x14ac:dyDescent="0.3">
      <c r="B855" s="137" t="str">
        <f>IF(PG!B855="","",PG!B855)</f>
        <v/>
      </c>
      <c r="C855" s="138" t="str">
        <f>IF(PG!C855="","",PG!C855)</f>
        <v/>
      </c>
      <c r="D855" s="139">
        <f>PG!M855</f>
        <v>0</v>
      </c>
      <c r="E855" s="185"/>
      <c r="F855" s="141">
        <f>IFERROR(E855*K855,E855*PG!G855)</f>
        <v>0</v>
      </c>
      <c r="G855" s="141">
        <f>IFERROR(K855*D855,D855*PG!G855)</f>
        <v>0</v>
      </c>
      <c r="H855" s="142">
        <f t="shared" si="26"/>
        <v>0</v>
      </c>
      <c r="I855" s="143">
        <f t="shared" si="27"/>
        <v>1</v>
      </c>
      <c r="K855" s="239">
        <f>PG!N855</f>
        <v>0</v>
      </c>
    </row>
    <row r="856" spans="2:11" ht="30" customHeight="1" thickBot="1" x14ac:dyDescent="0.3">
      <c r="B856" s="137" t="str">
        <f>IF(PG!B856="","",PG!B856)</f>
        <v/>
      </c>
      <c r="C856" s="138" t="str">
        <f>IF(PG!C856="","",PG!C856)</f>
        <v/>
      </c>
      <c r="D856" s="139">
        <f>PG!M856</f>
        <v>0</v>
      </c>
      <c r="E856" s="185"/>
      <c r="F856" s="141">
        <f>IFERROR(E856*K856,E856*PG!G856)</f>
        <v>0</v>
      </c>
      <c r="G856" s="141">
        <f>IFERROR(K856*D856,D856*PG!G856)</f>
        <v>0</v>
      </c>
      <c r="H856" s="142">
        <f t="shared" si="26"/>
        <v>0</v>
      </c>
      <c r="I856" s="143">
        <f t="shared" si="27"/>
        <v>1</v>
      </c>
      <c r="K856" s="239">
        <f>PG!N856</f>
        <v>0</v>
      </c>
    </row>
    <row r="857" spans="2:11" ht="30" customHeight="1" thickBot="1" x14ac:dyDescent="0.3">
      <c r="B857" s="137" t="str">
        <f>IF(PG!B857="","",PG!B857)</f>
        <v/>
      </c>
      <c r="C857" s="138" t="str">
        <f>IF(PG!C857="","",PG!C857)</f>
        <v/>
      </c>
      <c r="D857" s="139">
        <f>PG!M857</f>
        <v>0</v>
      </c>
      <c r="E857" s="185"/>
      <c r="F857" s="141">
        <f>IFERROR(E857*K857,E857*PG!G857)</f>
        <v>0</v>
      </c>
      <c r="G857" s="141">
        <f>IFERROR(K857*D857,D857*PG!G857)</f>
        <v>0</v>
      </c>
      <c r="H857" s="142">
        <f t="shared" si="26"/>
        <v>0</v>
      </c>
      <c r="I857" s="143">
        <f t="shared" si="27"/>
        <v>1</v>
      </c>
      <c r="K857" s="239">
        <f>PG!N857</f>
        <v>0</v>
      </c>
    </row>
    <row r="858" spans="2:11" ht="30" customHeight="1" thickBot="1" x14ac:dyDescent="0.3">
      <c r="B858" s="137" t="str">
        <f>IF(PG!B858="","",PG!B858)</f>
        <v/>
      </c>
      <c r="C858" s="138" t="str">
        <f>IF(PG!C858="","",PG!C858)</f>
        <v/>
      </c>
      <c r="D858" s="139">
        <f>PG!M858</f>
        <v>0</v>
      </c>
      <c r="E858" s="185"/>
      <c r="F858" s="141">
        <f>IFERROR(E858*K858,E858*PG!G858)</f>
        <v>0</v>
      </c>
      <c r="G858" s="141">
        <f>IFERROR(K858*D858,D858*PG!G858)</f>
        <v>0</v>
      </c>
      <c r="H858" s="142">
        <f t="shared" si="26"/>
        <v>0</v>
      </c>
      <c r="I858" s="143">
        <f t="shared" si="27"/>
        <v>1</v>
      </c>
      <c r="K858" s="239">
        <f>PG!N858</f>
        <v>0</v>
      </c>
    </row>
    <row r="859" spans="2:11" ht="30" customHeight="1" thickBot="1" x14ac:dyDescent="0.3">
      <c r="B859" s="137" t="str">
        <f>IF(PG!B859="","",PG!B859)</f>
        <v/>
      </c>
      <c r="C859" s="138" t="str">
        <f>IF(PG!C859="","",PG!C859)</f>
        <v/>
      </c>
      <c r="D859" s="139">
        <f>PG!M859</f>
        <v>0</v>
      </c>
      <c r="E859" s="185"/>
      <c r="F859" s="141">
        <f>IFERROR(E859*K859,E859*PG!G859)</f>
        <v>0</v>
      </c>
      <c r="G859" s="141">
        <f>IFERROR(K859*D859,D859*PG!G859)</f>
        <v>0</v>
      </c>
      <c r="H859" s="142">
        <f t="shared" si="26"/>
        <v>0</v>
      </c>
      <c r="I859" s="143">
        <f t="shared" si="27"/>
        <v>1</v>
      </c>
      <c r="K859" s="239">
        <f>PG!N859</f>
        <v>0</v>
      </c>
    </row>
    <row r="860" spans="2:11" ht="30" customHeight="1" thickBot="1" x14ac:dyDescent="0.3">
      <c r="B860" s="137" t="str">
        <f>IF(PG!B860="","",PG!B860)</f>
        <v/>
      </c>
      <c r="C860" s="138" t="str">
        <f>IF(PG!C860="","",PG!C860)</f>
        <v/>
      </c>
      <c r="D860" s="139">
        <f>PG!M860</f>
        <v>0</v>
      </c>
      <c r="E860" s="185"/>
      <c r="F860" s="141">
        <f>IFERROR(E860*K860,E860*PG!G860)</f>
        <v>0</v>
      </c>
      <c r="G860" s="141">
        <f>IFERROR(K860*D860,D860*PG!G860)</f>
        <v>0</v>
      </c>
      <c r="H860" s="142">
        <f t="shared" si="26"/>
        <v>0</v>
      </c>
      <c r="I860" s="143">
        <f t="shared" si="27"/>
        <v>1</v>
      </c>
      <c r="K860" s="239">
        <f>PG!N860</f>
        <v>0</v>
      </c>
    </row>
    <row r="861" spans="2:11" ht="30" customHeight="1" thickBot="1" x14ac:dyDescent="0.3">
      <c r="B861" s="137" t="str">
        <f>IF(PG!B861="","",PG!B861)</f>
        <v/>
      </c>
      <c r="C861" s="138" t="str">
        <f>IF(PG!C861="","",PG!C861)</f>
        <v/>
      </c>
      <c r="D861" s="139">
        <f>PG!M861</f>
        <v>0</v>
      </c>
      <c r="E861" s="185"/>
      <c r="F861" s="141">
        <f>IFERROR(E861*K861,E861*PG!G861)</f>
        <v>0</v>
      </c>
      <c r="G861" s="141">
        <f>IFERROR(K861*D861,D861*PG!G861)</f>
        <v>0</v>
      </c>
      <c r="H861" s="142">
        <f t="shared" si="26"/>
        <v>0</v>
      </c>
      <c r="I861" s="143">
        <f t="shared" si="27"/>
        <v>1</v>
      </c>
      <c r="K861" s="239">
        <f>PG!N861</f>
        <v>0</v>
      </c>
    </row>
    <row r="862" spans="2:11" ht="30" customHeight="1" thickBot="1" x14ac:dyDescent="0.3">
      <c r="B862" s="137" t="str">
        <f>IF(PG!B862="","",PG!B862)</f>
        <v/>
      </c>
      <c r="C862" s="138" t="str">
        <f>IF(PG!C862="","",PG!C862)</f>
        <v/>
      </c>
      <c r="D862" s="139">
        <f>PG!M862</f>
        <v>0</v>
      </c>
      <c r="E862" s="185"/>
      <c r="F862" s="141">
        <f>IFERROR(E862*K862,E862*PG!G862)</f>
        <v>0</v>
      </c>
      <c r="G862" s="141">
        <f>IFERROR(K862*D862,D862*PG!G862)</f>
        <v>0</v>
      </c>
      <c r="H862" s="142">
        <f t="shared" si="26"/>
        <v>0</v>
      </c>
      <c r="I862" s="143">
        <f t="shared" si="27"/>
        <v>1</v>
      </c>
      <c r="K862" s="239">
        <f>PG!N862</f>
        <v>0</v>
      </c>
    </row>
    <row r="863" spans="2:11" ht="30" customHeight="1" thickBot="1" x14ac:dyDescent="0.3">
      <c r="B863" s="137" t="str">
        <f>IF(PG!B863="","",PG!B863)</f>
        <v/>
      </c>
      <c r="C863" s="138" t="str">
        <f>IF(PG!C863="","",PG!C863)</f>
        <v/>
      </c>
      <c r="D863" s="139">
        <f>PG!M863</f>
        <v>0</v>
      </c>
      <c r="E863" s="185"/>
      <c r="F863" s="141">
        <f>IFERROR(E863*K863,E863*PG!G863)</f>
        <v>0</v>
      </c>
      <c r="G863" s="141">
        <f>IFERROR(K863*D863,D863*PG!G863)</f>
        <v>0</v>
      </c>
      <c r="H863" s="142">
        <f t="shared" si="26"/>
        <v>0</v>
      </c>
      <c r="I863" s="143">
        <f t="shared" si="27"/>
        <v>1</v>
      </c>
      <c r="K863" s="239">
        <f>PG!N863</f>
        <v>0</v>
      </c>
    </row>
    <row r="864" spans="2:11" ht="30" customHeight="1" thickBot="1" x14ac:dyDescent="0.3">
      <c r="B864" s="137" t="str">
        <f>IF(PG!B864="","",PG!B864)</f>
        <v/>
      </c>
      <c r="C864" s="138" t="str">
        <f>IF(PG!C864="","",PG!C864)</f>
        <v/>
      </c>
      <c r="D864" s="139">
        <f>PG!M864</f>
        <v>0</v>
      </c>
      <c r="E864" s="185"/>
      <c r="F864" s="141">
        <f>IFERROR(E864*K864,E864*PG!G864)</f>
        <v>0</v>
      </c>
      <c r="G864" s="141">
        <f>IFERROR(K864*D864,D864*PG!G864)</f>
        <v>0</v>
      </c>
      <c r="H864" s="142">
        <f t="shared" si="26"/>
        <v>0</v>
      </c>
      <c r="I864" s="143">
        <f t="shared" si="27"/>
        <v>1</v>
      </c>
      <c r="K864" s="239">
        <f>PG!N864</f>
        <v>0</v>
      </c>
    </row>
    <row r="865" spans="2:11" ht="30" customHeight="1" thickBot="1" x14ac:dyDescent="0.3">
      <c r="B865" s="137" t="str">
        <f>IF(PG!B865="","",PG!B865)</f>
        <v/>
      </c>
      <c r="C865" s="138" t="str">
        <f>IF(PG!C865="","",PG!C865)</f>
        <v/>
      </c>
      <c r="D865" s="139">
        <f>PG!M865</f>
        <v>0</v>
      </c>
      <c r="E865" s="185"/>
      <c r="F865" s="141">
        <f>IFERROR(E865*K865,E865*PG!G865)</f>
        <v>0</v>
      </c>
      <c r="G865" s="141">
        <f>IFERROR(K865*D865,D865*PG!G865)</f>
        <v>0</v>
      </c>
      <c r="H865" s="142">
        <f t="shared" si="26"/>
        <v>0</v>
      </c>
      <c r="I865" s="143">
        <f t="shared" si="27"/>
        <v>1</v>
      </c>
      <c r="K865" s="239">
        <f>PG!N865</f>
        <v>0</v>
      </c>
    </row>
    <row r="866" spans="2:11" ht="30" customHeight="1" thickBot="1" x14ac:dyDescent="0.3">
      <c r="B866" s="137" t="str">
        <f>IF(PG!B866="","",PG!B866)</f>
        <v/>
      </c>
      <c r="C866" s="138" t="str">
        <f>IF(PG!C866="","",PG!C866)</f>
        <v/>
      </c>
      <c r="D866" s="139">
        <f>PG!M866</f>
        <v>0</v>
      </c>
      <c r="E866" s="185"/>
      <c r="F866" s="141">
        <f>IFERROR(E866*K866,E866*PG!G866)</f>
        <v>0</v>
      </c>
      <c r="G866" s="141">
        <f>IFERROR(K866*D866,D866*PG!G866)</f>
        <v>0</v>
      </c>
      <c r="H866" s="142">
        <f t="shared" si="26"/>
        <v>0</v>
      </c>
      <c r="I866" s="143">
        <f t="shared" si="27"/>
        <v>1</v>
      </c>
      <c r="K866" s="239">
        <f>PG!N866</f>
        <v>0</v>
      </c>
    </row>
    <row r="867" spans="2:11" ht="30" customHeight="1" thickBot="1" x14ac:dyDescent="0.3">
      <c r="B867" s="137" t="str">
        <f>IF(PG!B867="","",PG!B867)</f>
        <v/>
      </c>
      <c r="C867" s="138" t="str">
        <f>IF(PG!C867="","",PG!C867)</f>
        <v/>
      </c>
      <c r="D867" s="139">
        <f>PG!M867</f>
        <v>0</v>
      </c>
      <c r="E867" s="185"/>
      <c r="F867" s="141">
        <f>IFERROR(E867*K867,E867*PG!G867)</f>
        <v>0</v>
      </c>
      <c r="G867" s="141">
        <f>IFERROR(K867*D867,D867*PG!G867)</f>
        <v>0</v>
      </c>
      <c r="H867" s="142">
        <f t="shared" si="26"/>
        <v>0</v>
      </c>
      <c r="I867" s="143">
        <f t="shared" si="27"/>
        <v>1</v>
      </c>
      <c r="K867" s="239">
        <f>PG!N867</f>
        <v>0</v>
      </c>
    </row>
    <row r="868" spans="2:11" ht="30" customHeight="1" thickBot="1" x14ac:dyDescent="0.3">
      <c r="B868" s="137" t="str">
        <f>IF(PG!B868="","",PG!B868)</f>
        <v/>
      </c>
      <c r="C868" s="138" t="str">
        <f>IF(PG!C868="","",PG!C868)</f>
        <v/>
      </c>
      <c r="D868" s="139">
        <f>PG!M868</f>
        <v>0</v>
      </c>
      <c r="E868" s="185"/>
      <c r="F868" s="141">
        <f>IFERROR(E868*K868,E868*PG!G868)</f>
        <v>0</v>
      </c>
      <c r="G868" s="141">
        <f>IFERROR(K868*D868,D868*PG!G868)</f>
        <v>0</v>
      </c>
      <c r="H868" s="142">
        <f t="shared" si="26"/>
        <v>0</v>
      </c>
      <c r="I868" s="143">
        <f t="shared" si="27"/>
        <v>1</v>
      </c>
      <c r="K868" s="239">
        <f>PG!N868</f>
        <v>0</v>
      </c>
    </row>
    <row r="869" spans="2:11" ht="30" customHeight="1" thickBot="1" x14ac:dyDescent="0.3">
      <c r="B869" s="137" t="str">
        <f>IF(PG!B869="","",PG!B869)</f>
        <v/>
      </c>
      <c r="C869" s="138" t="str">
        <f>IF(PG!C869="","",PG!C869)</f>
        <v/>
      </c>
      <c r="D869" s="139">
        <f>PG!M869</f>
        <v>0</v>
      </c>
      <c r="E869" s="185"/>
      <c r="F869" s="141">
        <f>IFERROR(E869*K869,E869*PG!G869)</f>
        <v>0</v>
      </c>
      <c r="G869" s="141">
        <f>IFERROR(K869*D869,D869*PG!G869)</f>
        <v>0</v>
      </c>
      <c r="H869" s="142">
        <f t="shared" si="26"/>
        <v>0</v>
      </c>
      <c r="I869" s="143">
        <f t="shared" si="27"/>
        <v>1</v>
      </c>
      <c r="K869" s="239">
        <f>PG!N869</f>
        <v>0</v>
      </c>
    </row>
    <row r="870" spans="2:11" ht="30" customHeight="1" thickBot="1" x14ac:dyDescent="0.3">
      <c r="B870" s="137" t="str">
        <f>IF(PG!B870="","",PG!B870)</f>
        <v/>
      </c>
      <c r="C870" s="138" t="str">
        <f>IF(PG!C870="","",PG!C870)</f>
        <v/>
      </c>
      <c r="D870" s="139">
        <f>PG!M870</f>
        <v>0</v>
      </c>
      <c r="E870" s="185"/>
      <c r="F870" s="141">
        <f>IFERROR(E870*K870,E870*PG!G870)</f>
        <v>0</v>
      </c>
      <c r="G870" s="141">
        <f>IFERROR(K870*D870,D870*PG!G870)</f>
        <v>0</v>
      </c>
      <c r="H870" s="142">
        <f t="shared" si="26"/>
        <v>0</v>
      </c>
      <c r="I870" s="143">
        <f t="shared" si="27"/>
        <v>1</v>
      </c>
      <c r="K870" s="239">
        <f>PG!N870</f>
        <v>0</v>
      </c>
    </row>
    <row r="871" spans="2:11" ht="30" customHeight="1" thickBot="1" x14ac:dyDescent="0.3">
      <c r="B871" s="137" t="str">
        <f>IF(PG!B871="","",PG!B871)</f>
        <v/>
      </c>
      <c r="C871" s="138" t="str">
        <f>IF(PG!C871="","",PG!C871)</f>
        <v/>
      </c>
      <c r="D871" s="139">
        <f>PG!M871</f>
        <v>0</v>
      </c>
      <c r="E871" s="185"/>
      <c r="F871" s="141">
        <f>IFERROR(E871*K871,E871*PG!G871)</f>
        <v>0</v>
      </c>
      <c r="G871" s="141">
        <f>IFERROR(K871*D871,D871*PG!G871)</f>
        <v>0</v>
      </c>
      <c r="H871" s="142">
        <f t="shared" si="26"/>
        <v>0</v>
      </c>
      <c r="I871" s="143">
        <f t="shared" si="27"/>
        <v>1</v>
      </c>
      <c r="K871" s="239">
        <f>PG!N871</f>
        <v>0</v>
      </c>
    </row>
    <row r="872" spans="2:11" ht="30" customHeight="1" thickBot="1" x14ac:dyDescent="0.3">
      <c r="B872" s="137" t="str">
        <f>IF(PG!B872="","",PG!B872)</f>
        <v/>
      </c>
      <c r="C872" s="138" t="str">
        <f>IF(PG!C872="","",PG!C872)</f>
        <v/>
      </c>
      <c r="D872" s="139">
        <f>PG!M872</f>
        <v>0</v>
      </c>
      <c r="E872" s="185"/>
      <c r="F872" s="141">
        <f>IFERROR(E872*K872,E872*PG!G872)</f>
        <v>0</v>
      </c>
      <c r="G872" s="141">
        <f>IFERROR(K872*D872,D872*PG!G872)</f>
        <v>0</v>
      </c>
      <c r="H872" s="142">
        <f t="shared" si="26"/>
        <v>0</v>
      </c>
      <c r="I872" s="143">
        <f t="shared" si="27"/>
        <v>1</v>
      </c>
      <c r="K872" s="239">
        <f>PG!N872</f>
        <v>0</v>
      </c>
    </row>
    <row r="873" spans="2:11" ht="30" customHeight="1" thickBot="1" x14ac:dyDescent="0.3">
      <c r="B873" s="137" t="str">
        <f>IF(PG!B873="","",PG!B873)</f>
        <v/>
      </c>
      <c r="C873" s="138" t="str">
        <f>IF(PG!C873="","",PG!C873)</f>
        <v/>
      </c>
      <c r="D873" s="139">
        <f>PG!M873</f>
        <v>0</v>
      </c>
      <c r="E873" s="185"/>
      <c r="F873" s="141">
        <f>IFERROR(E873*K873,E873*PG!G873)</f>
        <v>0</v>
      </c>
      <c r="G873" s="141">
        <f>IFERROR(K873*D873,D873*PG!G873)</f>
        <v>0</v>
      </c>
      <c r="H873" s="142">
        <f t="shared" si="26"/>
        <v>0</v>
      </c>
      <c r="I873" s="143">
        <f t="shared" si="27"/>
        <v>1</v>
      </c>
      <c r="K873" s="239">
        <f>PG!N873</f>
        <v>0</v>
      </c>
    </row>
    <row r="874" spans="2:11" ht="30" customHeight="1" thickBot="1" x14ac:dyDescent="0.3">
      <c r="B874" s="137" t="str">
        <f>IF(PG!B874="","",PG!B874)</f>
        <v/>
      </c>
      <c r="C874" s="138" t="str">
        <f>IF(PG!C874="","",PG!C874)</f>
        <v/>
      </c>
      <c r="D874" s="139">
        <f>PG!M874</f>
        <v>0</v>
      </c>
      <c r="E874" s="185"/>
      <c r="F874" s="141">
        <f>IFERROR(E874*K874,E874*PG!G874)</f>
        <v>0</v>
      </c>
      <c r="G874" s="141">
        <f>IFERROR(K874*D874,D874*PG!G874)</f>
        <v>0</v>
      </c>
      <c r="H874" s="142">
        <f t="shared" si="26"/>
        <v>0</v>
      </c>
      <c r="I874" s="143">
        <f t="shared" si="27"/>
        <v>1</v>
      </c>
      <c r="K874" s="239">
        <f>PG!N874</f>
        <v>0</v>
      </c>
    </row>
    <row r="875" spans="2:11" ht="30" customHeight="1" thickBot="1" x14ac:dyDescent="0.3">
      <c r="B875" s="137" t="str">
        <f>IF(PG!B875="","",PG!B875)</f>
        <v/>
      </c>
      <c r="C875" s="138" t="str">
        <f>IF(PG!C875="","",PG!C875)</f>
        <v/>
      </c>
      <c r="D875" s="139">
        <f>PG!M875</f>
        <v>0</v>
      </c>
      <c r="E875" s="185"/>
      <c r="F875" s="141">
        <f>IFERROR(E875*K875,E875*PG!G875)</f>
        <v>0</v>
      </c>
      <c r="G875" s="141">
        <f>IFERROR(K875*D875,D875*PG!G875)</f>
        <v>0</v>
      </c>
      <c r="H875" s="142">
        <f t="shared" si="26"/>
        <v>0</v>
      </c>
      <c r="I875" s="143">
        <f t="shared" si="27"/>
        <v>1</v>
      </c>
      <c r="K875" s="239">
        <f>PG!N875</f>
        <v>0</v>
      </c>
    </row>
    <row r="876" spans="2:11" ht="30" customHeight="1" thickBot="1" x14ac:dyDescent="0.3">
      <c r="B876" s="137" t="str">
        <f>IF(PG!B876="","",PG!B876)</f>
        <v/>
      </c>
      <c r="C876" s="138" t="str">
        <f>IF(PG!C876="","",PG!C876)</f>
        <v/>
      </c>
      <c r="D876" s="139">
        <f>PG!M876</f>
        <v>0</v>
      </c>
      <c r="E876" s="185"/>
      <c r="F876" s="141">
        <f>IFERROR(E876*K876,E876*PG!G876)</f>
        <v>0</v>
      </c>
      <c r="G876" s="141">
        <f>IFERROR(K876*D876,D876*PG!G876)</f>
        <v>0</v>
      </c>
      <c r="H876" s="142">
        <f t="shared" si="26"/>
        <v>0</v>
      </c>
      <c r="I876" s="143">
        <f t="shared" si="27"/>
        <v>1</v>
      </c>
      <c r="K876" s="239">
        <f>PG!N876</f>
        <v>0</v>
      </c>
    </row>
    <row r="877" spans="2:11" ht="30" customHeight="1" thickBot="1" x14ac:dyDescent="0.3">
      <c r="B877" s="137" t="str">
        <f>IF(PG!B877="","",PG!B877)</f>
        <v/>
      </c>
      <c r="C877" s="138" t="str">
        <f>IF(PG!C877="","",PG!C877)</f>
        <v/>
      </c>
      <c r="D877" s="139">
        <f>PG!M877</f>
        <v>0</v>
      </c>
      <c r="E877" s="185"/>
      <c r="F877" s="141">
        <f>IFERROR(E877*K877,E877*PG!G877)</f>
        <v>0</v>
      </c>
      <c r="G877" s="141">
        <f>IFERROR(K877*D877,D877*PG!G877)</f>
        <v>0</v>
      </c>
      <c r="H877" s="142">
        <f t="shared" si="26"/>
        <v>0</v>
      </c>
      <c r="I877" s="143">
        <f t="shared" si="27"/>
        <v>1</v>
      </c>
      <c r="K877" s="239">
        <f>PG!N877</f>
        <v>0</v>
      </c>
    </row>
    <row r="878" spans="2:11" ht="30" customHeight="1" thickBot="1" x14ac:dyDescent="0.3">
      <c r="B878" s="137" t="str">
        <f>IF(PG!B878="","",PG!B878)</f>
        <v/>
      </c>
      <c r="C878" s="138" t="str">
        <f>IF(PG!C878="","",PG!C878)</f>
        <v/>
      </c>
      <c r="D878" s="139">
        <f>PG!M878</f>
        <v>0</v>
      </c>
      <c r="E878" s="185"/>
      <c r="F878" s="141">
        <f>IFERROR(E878*K878,E878*PG!G878)</f>
        <v>0</v>
      </c>
      <c r="G878" s="141">
        <f>IFERROR(K878*D878,D878*PG!G878)</f>
        <v>0</v>
      </c>
      <c r="H878" s="142">
        <f t="shared" si="26"/>
        <v>0</v>
      </c>
      <c r="I878" s="143">
        <f t="shared" si="27"/>
        <v>1</v>
      </c>
      <c r="K878" s="239">
        <f>PG!N878</f>
        <v>0</v>
      </c>
    </row>
    <row r="879" spans="2:11" ht="30" customHeight="1" thickBot="1" x14ac:dyDescent="0.3">
      <c r="B879" s="137" t="str">
        <f>IF(PG!B879="","",PG!B879)</f>
        <v/>
      </c>
      <c r="C879" s="138" t="str">
        <f>IF(PG!C879="","",PG!C879)</f>
        <v/>
      </c>
      <c r="D879" s="139">
        <f>PG!M879</f>
        <v>0</v>
      </c>
      <c r="E879" s="185"/>
      <c r="F879" s="141">
        <f>IFERROR(E879*K879,E879*PG!G879)</f>
        <v>0</v>
      </c>
      <c r="G879" s="141">
        <f>IFERROR(K879*D879,D879*PG!G879)</f>
        <v>0</v>
      </c>
      <c r="H879" s="142">
        <f t="shared" si="26"/>
        <v>0</v>
      </c>
      <c r="I879" s="143">
        <f t="shared" si="27"/>
        <v>1</v>
      </c>
      <c r="K879" s="239">
        <f>PG!N879</f>
        <v>0</v>
      </c>
    </row>
    <row r="880" spans="2:11" ht="30" customHeight="1" thickBot="1" x14ac:dyDescent="0.3">
      <c r="B880" s="137" t="str">
        <f>IF(PG!B880="","",PG!B880)</f>
        <v/>
      </c>
      <c r="C880" s="138" t="str">
        <f>IF(PG!C880="","",PG!C880)</f>
        <v/>
      </c>
      <c r="D880" s="139">
        <f>PG!M880</f>
        <v>0</v>
      </c>
      <c r="E880" s="185"/>
      <c r="F880" s="141">
        <f>IFERROR(E880*K880,E880*PG!G880)</f>
        <v>0</v>
      </c>
      <c r="G880" s="141">
        <f>IFERROR(K880*D880,D880*PG!G880)</f>
        <v>0</v>
      </c>
      <c r="H880" s="142">
        <f t="shared" si="26"/>
        <v>0</v>
      </c>
      <c r="I880" s="143">
        <f t="shared" si="27"/>
        <v>1</v>
      </c>
      <c r="K880" s="239">
        <f>PG!N880</f>
        <v>0</v>
      </c>
    </row>
    <row r="881" spans="2:11" ht="30" customHeight="1" thickBot="1" x14ac:dyDescent="0.3">
      <c r="B881" s="137" t="str">
        <f>IF(PG!B881="","",PG!B881)</f>
        <v/>
      </c>
      <c r="C881" s="138" t="str">
        <f>IF(PG!C881="","",PG!C881)</f>
        <v/>
      </c>
      <c r="D881" s="139">
        <f>PG!M881</f>
        <v>0</v>
      </c>
      <c r="E881" s="185"/>
      <c r="F881" s="141">
        <f>IFERROR(E881*K881,E881*PG!G881)</f>
        <v>0</v>
      </c>
      <c r="G881" s="141">
        <f>IFERROR(K881*D881,D881*PG!G881)</f>
        <v>0</v>
      </c>
      <c r="H881" s="142">
        <f t="shared" si="26"/>
        <v>0</v>
      </c>
      <c r="I881" s="143">
        <f t="shared" si="27"/>
        <v>1</v>
      </c>
      <c r="K881" s="239">
        <f>PG!N881</f>
        <v>0</v>
      </c>
    </row>
    <row r="882" spans="2:11" ht="30" customHeight="1" thickBot="1" x14ac:dyDescent="0.3">
      <c r="B882" s="137" t="str">
        <f>IF(PG!B882="","",PG!B882)</f>
        <v/>
      </c>
      <c r="C882" s="138" t="str">
        <f>IF(PG!C882="","",PG!C882)</f>
        <v/>
      </c>
      <c r="D882" s="139">
        <f>PG!M882</f>
        <v>0</v>
      </c>
      <c r="E882" s="185"/>
      <c r="F882" s="141">
        <f>IFERROR(E882*K882,E882*PG!G882)</f>
        <v>0</v>
      </c>
      <c r="G882" s="141">
        <f>IFERROR(K882*D882,D882*PG!G882)</f>
        <v>0</v>
      </c>
      <c r="H882" s="142">
        <f t="shared" si="26"/>
        <v>0</v>
      </c>
      <c r="I882" s="143">
        <f t="shared" si="27"/>
        <v>1</v>
      </c>
      <c r="K882" s="239">
        <f>PG!N882</f>
        <v>0</v>
      </c>
    </row>
    <row r="883" spans="2:11" ht="30" customHeight="1" thickBot="1" x14ac:dyDescent="0.3">
      <c r="B883" s="137" t="str">
        <f>IF(PG!B883="","",PG!B883)</f>
        <v/>
      </c>
      <c r="C883" s="138" t="str">
        <f>IF(PG!C883="","",PG!C883)</f>
        <v/>
      </c>
      <c r="D883" s="139">
        <f>PG!M883</f>
        <v>0</v>
      </c>
      <c r="E883" s="185"/>
      <c r="F883" s="141">
        <f>IFERROR(E883*K883,E883*PG!G883)</f>
        <v>0</v>
      </c>
      <c r="G883" s="141">
        <f>IFERROR(K883*D883,D883*PG!G883)</f>
        <v>0</v>
      </c>
      <c r="H883" s="142">
        <f t="shared" si="26"/>
        <v>0</v>
      </c>
      <c r="I883" s="143">
        <f t="shared" si="27"/>
        <v>1</v>
      </c>
      <c r="K883" s="239">
        <f>PG!N883</f>
        <v>0</v>
      </c>
    </row>
    <row r="884" spans="2:11" ht="30" customHeight="1" thickBot="1" x14ac:dyDescent="0.3">
      <c r="B884" s="137" t="str">
        <f>IF(PG!B884="","",PG!B884)</f>
        <v/>
      </c>
      <c r="C884" s="138" t="str">
        <f>IF(PG!C884="","",PG!C884)</f>
        <v/>
      </c>
      <c r="D884" s="139">
        <f>PG!M884</f>
        <v>0</v>
      </c>
      <c r="E884" s="185"/>
      <c r="F884" s="141">
        <f>IFERROR(E884*K884,E884*PG!G884)</f>
        <v>0</v>
      </c>
      <c r="G884" s="141">
        <f>IFERROR(K884*D884,D884*PG!G884)</f>
        <v>0</v>
      </c>
      <c r="H884" s="142">
        <f t="shared" si="26"/>
        <v>0</v>
      </c>
      <c r="I884" s="143">
        <f t="shared" si="27"/>
        <v>1</v>
      </c>
      <c r="K884" s="239">
        <f>PG!N884</f>
        <v>0</v>
      </c>
    </row>
    <row r="885" spans="2:11" ht="30" customHeight="1" thickBot="1" x14ac:dyDescent="0.3">
      <c r="B885" s="137" t="str">
        <f>IF(PG!B885="","",PG!B885)</f>
        <v/>
      </c>
      <c r="C885" s="138" t="str">
        <f>IF(PG!C885="","",PG!C885)</f>
        <v/>
      </c>
      <c r="D885" s="139">
        <f>PG!M885</f>
        <v>0</v>
      </c>
      <c r="E885" s="185"/>
      <c r="F885" s="141">
        <f>IFERROR(E885*K885,E885*PG!G885)</f>
        <v>0</v>
      </c>
      <c r="G885" s="141">
        <f>IFERROR(K885*D885,D885*PG!G885)</f>
        <v>0</v>
      </c>
      <c r="H885" s="142">
        <f t="shared" si="26"/>
        <v>0</v>
      </c>
      <c r="I885" s="143">
        <f t="shared" si="27"/>
        <v>1</v>
      </c>
      <c r="K885" s="239">
        <f>PG!N885</f>
        <v>0</v>
      </c>
    </row>
    <row r="886" spans="2:11" ht="30" customHeight="1" thickBot="1" x14ac:dyDescent="0.3">
      <c r="B886" s="137" t="str">
        <f>IF(PG!B886="","",PG!B886)</f>
        <v/>
      </c>
      <c r="C886" s="138" t="str">
        <f>IF(PG!C886="","",PG!C886)</f>
        <v/>
      </c>
      <c r="D886" s="139">
        <f>PG!M886</f>
        <v>0</v>
      </c>
      <c r="E886" s="185"/>
      <c r="F886" s="141">
        <f>IFERROR(E886*K886,E886*PG!G886)</f>
        <v>0</v>
      </c>
      <c r="G886" s="141">
        <f>IFERROR(K886*D886,D886*PG!G886)</f>
        <v>0</v>
      </c>
      <c r="H886" s="142">
        <f t="shared" si="26"/>
        <v>0</v>
      </c>
      <c r="I886" s="143">
        <f t="shared" si="27"/>
        <v>1</v>
      </c>
      <c r="K886" s="239">
        <f>PG!N886</f>
        <v>0</v>
      </c>
    </row>
    <row r="887" spans="2:11" ht="30" customHeight="1" thickBot="1" x14ac:dyDescent="0.3">
      <c r="B887" s="137" t="str">
        <f>IF(PG!B887="","",PG!B887)</f>
        <v/>
      </c>
      <c r="C887" s="138" t="str">
        <f>IF(PG!C887="","",PG!C887)</f>
        <v/>
      </c>
      <c r="D887" s="139">
        <f>PG!M887</f>
        <v>0</v>
      </c>
      <c r="E887" s="185"/>
      <c r="F887" s="141">
        <f>IFERROR(E887*K887,E887*PG!G887)</f>
        <v>0</v>
      </c>
      <c r="G887" s="141">
        <f>IFERROR(K887*D887,D887*PG!G887)</f>
        <v>0</v>
      </c>
      <c r="H887" s="142">
        <f t="shared" si="26"/>
        <v>0</v>
      </c>
      <c r="I887" s="143">
        <f t="shared" si="27"/>
        <v>1</v>
      </c>
      <c r="K887" s="239">
        <f>PG!N887</f>
        <v>0</v>
      </c>
    </row>
    <row r="888" spans="2:11" ht="30" customHeight="1" thickBot="1" x14ac:dyDescent="0.3">
      <c r="B888" s="137" t="str">
        <f>IF(PG!B888="","",PG!B888)</f>
        <v/>
      </c>
      <c r="C888" s="138" t="str">
        <f>IF(PG!C888="","",PG!C888)</f>
        <v/>
      </c>
      <c r="D888" s="139">
        <f>PG!M888</f>
        <v>0</v>
      </c>
      <c r="E888" s="185"/>
      <c r="F888" s="141">
        <f>IFERROR(E888*K888,E888*PG!G888)</f>
        <v>0</v>
      </c>
      <c r="G888" s="141">
        <f>IFERROR(K888*D888,D888*PG!G888)</f>
        <v>0</v>
      </c>
      <c r="H888" s="142">
        <f t="shared" si="26"/>
        <v>0</v>
      </c>
      <c r="I888" s="143">
        <f t="shared" si="27"/>
        <v>1</v>
      </c>
      <c r="K888" s="239">
        <f>PG!N888</f>
        <v>0</v>
      </c>
    </row>
    <row r="889" spans="2:11" ht="30" customHeight="1" thickBot="1" x14ac:dyDescent="0.3">
      <c r="B889" s="137" t="str">
        <f>IF(PG!B889="","",PG!B889)</f>
        <v/>
      </c>
      <c r="C889" s="138" t="str">
        <f>IF(PG!C889="","",PG!C889)</f>
        <v/>
      </c>
      <c r="D889" s="139">
        <f>PG!M889</f>
        <v>0</v>
      </c>
      <c r="E889" s="185"/>
      <c r="F889" s="141">
        <f>IFERROR(E889*K889,E889*PG!G889)</f>
        <v>0</v>
      </c>
      <c r="G889" s="141">
        <f>IFERROR(K889*D889,D889*PG!G889)</f>
        <v>0</v>
      </c>
      <c r="H889" s="142">
        <f t="shared" si="26"/>
        <v>0</v>
      </c>
      <c r="I889" s="143">
        <f t="shared" si="27"/>
        <v>1</v>
      </c>
      <c r="K889" s="239">
        <f>PG!N889</f>
        <v>0</v>
      </c>
    </row>
    <row r="890" spans="2:11" ht="30" customHeight="1" thickBot="1" x14ac:dyDescent="0.3">
      <c r="B890" s="137" t="str">
        <f>IF(PG!B890="","",PG!B890)</f>
        <v/>
      </c>
      <c r="C890" s="138" t="str">
        <f>IF(PG!C890="","",PG!C890)</f>
        <v/>
      </c>
      <c r="D890" s="139">
        <f>PG!M890</f>
        <v>0</v>
      </c>
      <c r="E890" s="185"/>
      <c r="F890" s="141">
        <f>IFERROR(E890*K890,E890*PG!G890)</f>
        <v>0</v>
      </c>
      <c r="G890" s="141">
        <f>IFERROR(K890*D890,D890*PG!G890)</f>
        <v>0</v>
      </c>
      <c r="H890" s="142">
        <f t="shared" si="26"/>
        <v>0</v>
      </c>
      <c r="I890" s="143">
        <f t="shared" si="27"/>
        <v>1</v>
      </c>
      <c r="K890" s="239">
        <f>PG!N890</f>
        <v>0</v>
      </c>
    </row>
    <row r="891" spans="2:11" ht="30" customHeight="1" thickBot="1" x14ac:dyDescent="0.3">
      <c r="B891" s="137" t="str">
        <f>IF(PG!B891="","",PG!B891)</f>
        <v/>
      </c>
      <c r="C891" s="138" t="str">
        <f>IF(PG!C891="","",PG!C891)</f>
        <v/>
      </c>
      <c r="D891" s="139">
        <f>PG!M891</f>
        <v>0</v>
      </c>
      <c r="E891" s="185"/>
      <c r="F891" s="141">
        <f>IFERROR(E891*K891,E891*PG!G891)</f>
        <v>0</v>
      </c>
      <c r="G891" s="141">
        <f>IFERROR(K891*D891,D891*PG!G891)</f>
        <v>0</v>
      </c>
      <c r="H891" s="142">
        <f t="shared" si="26"/>
        <v>0</v>
      </c>
      <c r="I891" s="143">
        <f t="shared" si="27"/>
        <v>1</v>
      </c>
      <c r="K891" s="239">
        <f>PG!N891</f>
        <v>0</v>
      </c>
    </row>
    <row r="892" spans="2:11" ht="30" customHeight="1" thickBot="1" x14ac:dyDescent="0.3">
      <c r="B892" s="137" t="str">
        <f>IF(PG!B892="","",PG!B892)</f>
        <v/>
      </c>
      <c r="C892" s="138" t="str">
        <f>IF(PG!C892="","",PG!C892)</f>
        <v/>
      </c>
      <c r="D892" s="139">
        <f>PG!M892</f>
        <v>0</v>
      </c>
      <c r="E892" s="185"/>
      <c r="F892" s="141">
        <f>IFERROR(E892*K892,E892*PG!G892)</f>
        <v>0</v>
      </c>
      <c r="G892" s="141">
        <f>IFERROR(K892*D892,D892*PG!G892)</f>
        <v>0</v>
      </c>
      <c r="H892" s="142">
        <f t="shared" si="26"/>
        <v>0</v>
      </c>
      <c r="I892" s="143">
        <f t="shared" si="27"/>
        <v>1</v>
      </c>
      <c r="K892" s="239">
        <f>PG!N892</f>
        <v>0</v>
      </c>
    </row>
    <row r="893" spans="2:11" ht="30" customHeight="1" thickBot="1" x14ac:dyDescent="0.3">
      <c r="B893" s="137" t="str">
        <f>IF(PG!B893="","",PG!B893)</f>
        <v/>
      </c>
      <c r="C893" s="138" t="str">
        <f>IF(PG!C893="","",PG!C893)</f>
        <v/>
      </c>
      <c r="D893" s="139">
        <f>PG!M893</f>
        <v>0</v>
      </c>
      <c r="E893" s="185"/>
      <c r="F893" s="141">
        <f>IFERROR(E893*K893,E893*PG!G893)</f>
        <v>0</v>
      </c>
      <c r="G893" s="141">
        <f>IFERROR(K893*D893,D893*PG!G893)</f>
        <v>0</v>
      </c>
      <c r="H893" s="142">
        <f t="shared" si="26"/>
        <v>0</v>
      </c>
      <c r="I893" s="143">
        <f t="shared" si="27"/>
        <v>1</v>
      </c>
      <c r="K893" s="239">
        <f>PG!N893</f>
        <v>0</v>
      </c>
    </row>
    <row r="894" spans="2:11" ht="30" customHeight="1" thickBot="1" x14ac:dyDescent="0.3">
      <c r="B894" s="137" t="str">
        <f>IF(PG!B894="","",PG!B894)</f>
        <v/>
      </c>
      <c r="C894" s="138" t="str">
        <f>IF(PG!C894="","",PG!C894)</f>
        <v/>
      </c>
      <c r="D894" s="139">
        <f>PG!M894</f>
        <v>0</v>
      </c>
      <c r="E894" s="185"/>
      <c r="F894" s="141">
        <f>IFERROR(E894*K894,E894*PG!G894)</f>
        <v>0</v>
      </c>
      <c r="G894" s="141">
        <f>IFERROR(K894*D894,D894*PG!G894)</f>
        <v>0</v>
      </c>
      <c r="H894" s="142">
        <f t="shared" si="26"/>
        <v>0</v>
      </c>
      <c r="I894" s="143">
        <f t="shared" si="27"/>
        <v>1</v>
      </c>
      <c r="K894" s="239">
        <f>PG!N894</f>
        <v>0</v>
      </c>
    </row>
    <row r="895" spans="2:11" ht="30" customHeight="1" thickBot="1" x14ac:dyDescent="0.3">
      <c r="B895" s="137" t="str">
        <f>IF(PG!B895="","",PG!B895)</f>
        <v/>
      </c>
      <c r="C895" s="138" t="str">
        <f>IF(PG!C895="","",PG!C895)</f>
        <v/>
      </c>
      <c r="D895" s="139">
        <f>PG!M895</f>
        <v>0</v>
      </c>
      <c r="E895" s="185"/>
      <c r="F895" s="141">
        <f>IFERROR(E895*K895,E895*PG!G895)</f>
        <v>0</v>
      </c>
      <c r="G895" s="141">
        <f>IFERROR(K895*D895,D895*PG!G895)</f>
        <v>0</v>
      </c>
      <c r="H895" s="142">
        <f t="shared" si="26"/>
        <v>0</v>
      </c>
      <c r="I895" s="143">
        <f t="shared" si="27"/>
        <v>1</v>
      </c>
      <c r="K895" s="239">
        <f>PG!N895</f>
        <v>0</v>
      </c>
    </row>
    <row r="896" spans="2:11" ht="30" customHeight="1" thickBot="1" x14ac:dyDescent="0.3">
      <c r="B896" s="137" t="str">
        <f>IF(PG!B896="","",PG!B896)</f>
        <v/>
      </c>
      <c r="C896" s="138" t="str">
        <f>IF(PG!C896="","",PG!C896)</f>
        <v/>
      </c>
      <c r="D896" s="139">
        <f>PG!M896</f>
        <v>0</v>
      </c>
      <c r="E896" s="185"/>
      <c r="F896" s="141">
        <f>IFERROR(E896*K896,E896*PG!G896)</f>
        <v>0</v>
      </c>
      <c r="G896" s="141">
        <f>IFERROR(K896*D896,D896*PG!G896)</f>
        <v>0</v>
      </c>
      <c r="H896" s="142">
        <f t="shared" si="26"/>
        <v>0</v>
      </c>
      <c r="I896" s="143">
        <f t="shared" si="27"/>
        <v>1</v>
      </c>
      <c r="K896" s="239">
        <f>PG!N896</f>
        <v>0</v>
      </c>
    </row>
    <row r="897" spans="2:11" ht="30" customHeight="1" thickBot="1" x14ac:dyDescent="0.3">
      <c r="B897" s="137" t="str">
        <f>IF(PG!B897="","",PG!B897)</f>
        <v/>
      </c>
      <c r="C897" s="138" t="str">
        <f>IF(PG!C897="","",PG!C897)</f>
        <v/>
      </c>
      <c r="D897" s="139">
        <f>PG!M897</f>
        <v>0</v>
      </c>
      <c r="E897" s="185"/>
      <c r="F897" s="141">
        <f>IFERROR(E897*K897,E897*PG!G897)</f>
        <v>0</v>
      </c>
      <c r="G897" s="141">
        <f>IFERROR(K897*D897,D897*PG!G897)</f>
        <v>0</v>
      </c>
      <c r="H897" s="142">
        <f t="shared" si="26"/>
        <v>0</v>
      </c>
      <c r="I897" s="143">
        <f t="shared" si="27"/>
        <v>1</v>
      </c>
      <c r="K897" s="239">
        <f>PG!N897</f>
        <v>0</v>
      </c>
    </row>
    <row r="898" spans="2:11" ht="30" customHeight="1" thickBot="1" x14ac:dyDescent="0.3">
      <c r="B898" s="137" t="str">
        <f>IF(PG!B898="","",PG!B898)</f>
        <v/>
      </c>
      <c r="C898" s="138" t="str">
        <f>IF(PG!C898="","",PG!C898)</f>
        <v/>
      </c>
      <c r="D898" s="139">
        <f>PG!M898</f>
        <v>0</v>
      </c>
      <c r="E898" s="185"/>
      <c r="F898" s="141">
        <f>IFERROR(E898*K898,E898*PG!G898)</f>
        <v>0</v>
      </c>
      <c r="G898" s="141">
        <f>IFERROR(K898*D898,D898*PG!G898)</f>
        <v>0</v>
      </c>
      <c r="H898" s="142">
        <f t="shared" si="26"/>
        <v>0</v>
      </c>
      <c r="I898" s="143">
        <f t="shared" si="27"/>
        <v>1</v>
      </c>
      <c r="K898" s="239">
        <f>PG!N898</f>
        <v>0</v>
      </c>
    </row>
    <row r="899" spans="2:11" ht="30" customHeight="1" thickBot="1" x14ac:dyDescent="0.3">
      <c r="B899" s="137" t="str">
        <f>IF(PG!B899="","",PG!B899)</f>
        <v/>
      </c>
      <c r="C899" s="138" t="str">
        <f>IF(PG!C899="","",PG!C899)</f>
        <v/>
      </c>
      <c r="D899" s="139">
        <f>PG!M899</f>
        <v>0</v>
      </c>
      <c r="E899" s="185"/>
      <c r="F899" s="141">
        <f>IFERROR(E899*K899,E899*PG!G899)</f>
        <v>0</v>
      </c>
      <c r="G899" s="141">
        <f>IFERROR(K899*D899,D899*PG!G899)</f>
        <v>0</v>
      </c>
      <c r="H899" s="142">
        <f t="shared" si="26"/>
        <v>0</v>
      </c>
      <c r="I899" s="143">
        <f t="shared" si="27"/>
        <v>1</v>
      </c>
      <c r="K899" s="239">
        <f>PG!N899</f>
        <v>0</v>
      </c>
    </row>
    <row r="900" spans="2:11" ht="30" customHeight="1" thickBot="1" x14ac:dyDescent="0.3">
      <c r="B900" s="137" t="str">
        <f>IF(PG!B900="","",PG!B900)</f>
        <v/>
      </c>
      <c r="C900" s="138" t="str">
        <f>IF(PG!C900="","",PG!C900)</f>
        <v/>
      </c>
      <c r="D900" s="139">
        <f>PG!M900</f>
        <v>0</v>
      </c>
      <c r="E900" s="185"/>
      <c r="F900" s="141">
        <f>IFERROR(E900*K900,E900*PG!G900)</f>
        <v>0</v>
      </c>
      <c r="G900" s="141">
        <f>IFERROR(K900*D900,D900*PG!G900)</f>
        <v>0</v>
      </c>
      <c r="H900" s="142">
        <f t="shared" si="26"/>
        <v>0</v>
      </c>
      <c r="I900" s="143">
        <f t="shared" si="27"/>
        <v>1</v>
      </c>
      <c r="K900" s="239">
        <f>PG!N900</f>
        <v>0</v>
      </c>
    </row>
    <row r="901" spans="2:11" ht="30" customHeight="1" thickBot="1" x14ac:dyDescent="0.3">
      <c r="B901" s="137" t="str">
        <f>IF(PG!B901="","",PG!B901)</f>
        <v/>
      </c>
      <c r="C901" s="138" t="str">
        <f>IF(PG!C901="","",PG!C901)</f>
        <v/>
      </c>
      <c r="D901" s="139">
        <f>PG!M901</f>
        <v>0</v>
      </c>
      <c r="E901" s="185"/>
      <c r="F901" s="141">
        <f>IFERROR(E901*K901,E901*PG!G901)</f>
        <v>0</v>
      </c>
      <c r="G901" s="141">
        <f>IFERROR(K901*D901,D901*PG!G901)</f>
        <v>0</v>
      </c>
      <c r="H901" s="142">
        <f t="shared" si="26"/>
        <v>0</v>
      </c>
      <c r="I901" s="143">
        <f t="shared" si="27"/>
        <v>1</v>
      </c>
      <c r="K901" s="239">
        <f>PG!N901</f>
        <v>0</v>
      </c>
    </row>
    <row r="902" spans="2:11" ht="30" customHeight="1" thickBot="1" x14ac:dyDescent="0.3">
      <c r="B902" s="137" t="str">
        <f>IF(PG!B902="","",PG!B902)</f>
        <v/>
      </c>
      <c r="C902" s="138" t="str">
        <f>IF(PG!C902="","",PG!C902)</f>
        <v/>
      </c>
      <c r="D902" s="139">
        <f>PG!M902</f>
        <v>0</v>
      </c>
      <c r="E902" s="185"/>
      <c r="F902" s="141">
        <f>IFERROR(E902*K902,E902*PG!G902)</f>
        <v>0</v>
      </c>
      <c r="G902" s="141">
        <f>IFERROR(K902*D902,D902*PG!G902)</f>
        <v>0</v>
      </c>
      <c r="H902" s="142">
        <f t="shared" si="26"/>
        <v>0</v>
      </c>
      <c r="I902" s="143">
        <f t="shared" si="27"/>
        <v>1</v>
      </c>
      <c r="K902" s="239">
        <f>PG!N902</f>
        <v>0</v>
      </c>
    </row>
    <row r="903" spans="2:11" ht="30" customHeight="1" thickBot="1" x14ac:dyDescent="0.3">
      <c r="B903" s="137" t="str">
        <f>IF(PG!B903="","",PG!B903)</f>
        <v/>
      </c>
      <c r="C903" s="138" t="str">
        <f>IF(PG!C903="","",PG!C903)</f>
        <v/>
      </c>
      <c r="D903" s="139">
        <f>PG!M903</f>
        <v>0</v>
      </c>
      <c r="E903" s="185"/>
      <c r="F903" s="141">
        <f>IFERROR(E903*K903,E903*PG!G903)</f>
        <v>0</v>
      </c>
      <c r="G903" s="141">
        <f>IFERROR(K903*D903,D903*PG!G903)</f>
        <v>0</v>
      </c>
      <c r="H903" s="142">
        <f t="shared" si="26"/>
        <v>0</v>
      </c>
      <c r="I903" s="143">
        <f t="shared" si="27"/>
        <v>1</v>
      </c>
      <c r="K903" s="239">
        <f>PG!N903</f>
        <v>0</v>
      </c>
    </row>
    <row r="904" spans="2:11" ht="30" customHeight="1" thickBot="1" x14ac:dyDescent="0.3">
      <c r="B904" s="137" t="str">
        <f>IF(PG!B904="","",PG!B904)</f>
        <v/>
      </c>
      <c r="C904" s="138" t="str">
        <f>IF(PG!C904="","",PG!C904)</f>
        <v/>
      </c>
      <c r="D904" s="139">
        <f>PG!M904</f>
        <v>0</v>
      </c>
      <c r="E904" s="185"/>
      <c r="F904" s="141">
        <f>IFERROR(E904*K904,E904*PG!G904)</f>
        <v>0</v>
      </c>
      <c r="G904" s="141">
        <f>IFERROR(K904*D904,D904*PG!G904)</f>
        <v>0</v>
      </c>
      <c r="H904" s="142">
        <f t="shared" si="26"/>
        <v>0</v>
      </c>
      <c r="I904" s="143">
        <f t="shared" si="27"/>
        <v>1</v>
      </c>
      <c r="K904" s="239">
        <f>PG!N904</f>
        <v>0</v>
      </c>
    </row>
    <row r="905" spans="2:11" ht="30" customHeight="1" thickBot="1" x14ac:dyDescent="0.3">
      <c r="B905" s="137" t="str">
        <f>IF(PG!B905="","",PG!B905)</f>
        <v/>
      </c>
      <c r="C905" s="138" t="str">
        <f>IF(PG!C905="","",PG!C905)</f>
        <v/>
      </c>
      <c r="D905" s="139">
        <f>PG!M905</f>
        <v>0</v>
      </c>
      <c r="E905" s="185"/>
      <c r="F905" s="141">
        <f>IFERROR(E905*K905,E905*PG!G905)</f>
        <v>0</v>
      </c>
      <c r="G905" s="141">
        <f>IFERROR(K905*D905,D905*PG!G905)</f>
        <v>0</v>
      </c>
      <c r="H905" s="142">
        <f t="shared" ref="H905:H968" si="28">IFERROR(IF(F905-G905&lt;0,(F905-G905)*(-1),F905-G905),"")</f>
        <v>0</v>
      </c>
      <c r="I905" s="143">
        <f t="shared" si="27"/>
        <v>1</v>
      </c>
      <c r="K905" s="239">
        <f>PG!N905</f>
        <v>0</v>
      </c>
    </row>
    <row r="906" spans="2:11" ht="30" customHeight="1" thickBot="1" x14ac:dyDescent="0.3">
      <c r="B906" s="137" t="str">
        <f>IF(PG!B906="","",PG!B906)</f>
        <v/>
      </c>
      <c r="C906" s="138" t="str">
        <f>IF(PG!C906="","",PG!C906)</f>
        <v/>
      </c>
      <c r="D906" s="139">
        <f>PG!M906</f>
        <v>0</v>
      </c>
      <c r="E906" s="185"/>
      <c r="F906" s="141">
        <f>IFERROR(E906*K906,E906*PG!G906)</f>
        <v>0</v>
      </c>
      <c r="G906" s="141">
        <f>IFERROR(K906*D906,D906*PG!G906)</f>
        <v>0</v>
      </c>
      <c r="H906" s="142">
        <f t="shared" si="28"/>
        <v>0</v>
      </c>
      <c r="I906" s="143">
        <f t="shared" ref="I906:I969" si="29">IFERROR(IF(F906&gt;G906,G906/F906,IF(F906=G906,1,F906/G906)),"")</f>
        <v>1</v>
      </c>
      <c r="K906" s="239">
        <f>PG!N906</f>
        <v>0</v>
      </c>
    </row>
    <row r="907" spans="2:11" ht="30" customHeight="1" thickBot="1" x14ac:dyDescent="0.3">
      <c r="B907" s="137" t="str">
        <f>IF(PG!B907="","",PG!B907)</f>
        <v/>
      </c>
      <c r="C907" s="138" t="str">
        <f>IF(PG!C907="","",PG!C907)</f>
        <v/>
      </c>
      <c r="D907" s="139">
        <f>PG!M907</f>
        <v>0</v>
      </c>
      <c r="E907" s="185"/>
      <c r="F907" s="141">
        <f>IFERROR(E907*K907,E907*PG!G907)</f>
        <v>0</v>
      </c>
      <c r="G907" s="141">
        <f>IFERROR(K907*D907,D907*PG!G907)</f>
        <v>0</v>
      </c>
      <c r="H907" s="142">
        <f t="shared" si="28"/>
        <v>0</v>
      </c>
      <c r="I907" s="143">
        <f t="shared" si="29"/>
        <v>1</v>
      </c>
      <c r="K907" s="239">
        <f>PG!N907</f>
        <v>0</v>
      </c>
    </row>
    <row r="908" spans="2:11" ht="30" customHeight="1" thickBot="1" x14ac:dyDescent="0.3">
      <c r="B908" s="137" t="str">
        <f>IF(PG!B908="","",PG!B908)</f>
        <v/>
      </c>
      <c r="C908" s="138" t="str">
        <f>IF(PG!C908="","",PG!C908)</f>
        <v/>
      </c>
      <c r="D908" s="139">
        <f>PG!M908</f>
        <v>0</v>
      </c>
      <c r="E908" s="185"/>
      <c r="F908" s="141">
        <f>IFERROR(E908*K908,E908*PG!G908)</f>
        <v>0</v>
      </c>
      <c r="G908" s="141">
        <f>IFERROR(K908*D908,D908*PG!G908)</f>
        <v>0</v>
      </c>
      <c r="H908" s="142">
        <f t="shared" si="28"/>
        <v>0</v>
      </c>
      <c r="I908" s="143">
        <f t="shared" si="29"/>
        <v>1</v>
      </c>
      <c r="K908" s="239">
        <f>PG!N908</f>
        <v>0</v>
      </c>
    </row>
    <row r="909" spans="2:11" ht="30" customHeight="1" thickBot="1" x14ac:dyDescent="0.3">
      <c r="B909" s="137" t="str">
        <f>IF(PG!B909="","",PG!B909)</f>
        <v/>
      </c>
      <c r="C909" s="138" t="str">
        <f>IF(PG!C909="","",PG!C909)</f>
        <v/>
      </c>
      <c r="D909" s="139">
        <f>PG!M909</f>
        <v>0</v>
      </c>
      <c r="E909" s="185"/>
      <c r="F909" s="141">
        <f>IFERROR(E909*K909,E909*PG!G909)</f>
        <v>0</v>
      </c>
      <c r="G909" s="141">
        <f>IFERROR(K909*D909,D909*PG!G909)</f>
        <v>0</v>
      </c>
      <c r="H909" s="142">
        <f t="shared" si="28"/>
        <v>0</v>
      </c>
      <c r="I909" s="143">
        <f t="shared" si="29"/>
        <v>1</v>
      </c>
      <c r="K909" s="239">
        <f>PG!N909</f>
        <v>0</v>
      </c>
    </row>
    <row r="910" spans="2:11" ht="30" customHeight="1" thickBot="1" x14ac:dyDescent="0.3">
      <c r="B910" s="137" t="str">
        <f>IF(PG!B910="","",PG!B910)</f>
        <v/>
      </c>
      <c r="C910" s="138" t="str">
        <f>IF(PG!C910="","",PG!C910)</f>
        <v/>
      </c>
      <c r="D910" s="139">
        <f>PG!M910</f>
        <v>0</v>
      </c>
      <c r="E910" s="185"/>
      <c r="F910" s="141">
        <f>IFERROR(E910*K910,E910*PG!G910)</f>
        <v>0</v>
      </c>
      <c r="G910" s="141">
        <f>IFERROR(K910*D910,D910*PG!G910)</f>
        <v>0</v>
      </c>
      <c r="H910" s="142">
        <f t="shared" si="28"/>
        <v>0</v>
      </c>
      <c r="I910" s="143">
        <f t="shared" si="29"/>
        <v>1</v>
      </c>
      <c r="K910" s="239">
        <f>PG!N910</f>
        <v>0</v>
      </c>
    </row>
    <row r="911" spans="2:11" ht="30" customHeight="1" thickBot="1" x14ac:dyDescent="0.3">
      <c r="B911" s="137" t="str">
        <f>IF(PG!B911="","",PG!B911)</f>
        <v/>
      </c>
      <c r="C911" s="138" t="str">
        <f>IF(PG!C911="","",PG!C911)</f>
        <v/>
      </c>
      <c r="D911" s="139">
        <f>PG!M911</f>
        <v>0</v>
      </c>
      <c r="E911" s="185"/>
      <c r="F911" s="141">
        <f>IFERROR(E911*K911,E911*PG!G911)</f>
        <v>0</v>
      </c>
      <c r="G911" s="141">
        <f>IFERROR(K911*D911,D911*PG!G911)</f>
        <v>0</v>
      </c>
      <c r="H911" s="142">
        <f t="shared" si="28"/>
        <v>0</v>
      </c>
      <c r="I911" s="143">
        <f t="shared" si="29"/>
        <v>1</v>
      </c>
      <c r="K911" s="239">
        <f>PG!N911</f>
        <v>0</v>
      </c>
    </row>
    <row r="912" spans="2:11" ht="30" customHeight="1" thickBot="1" x14ac:dyDescent="0.3">
      <c r="B912" s="137" t="str">
        <f>IF(PG!B912="","",PG!B912)</f>
        <v/>
      </c>
      <c r="C912" s="138" t="str">
        <f>IF(PG!C912="","",PG!C912)</f>
        <v/>
      </c>
      <c r="D912" s="139">
        <f>PG!M912</f>
        <v>0</v>
      </c>
      <c r="E912" s="185"/>
      <c r="F912" s="141">
        <f>IFERROR(E912*K912,E912*PG!G912)</f>
        <v>0</v>
      </c>
      <c r="G912" s="141">
        <f>IFERROR(K912*D912,D912*PG!G912)</f>
        <v>0</v>
      </c>
      <c r="H912" s="142">
        <f t="shared" si="28"/>
        <v>0</v>
      </c>
      <c r="I912" s="143">
        <f t="shared" si="29"/>
        <v>1</v>
      </c>
      <c r="K912" s="239">
        <f>PG!N912</f>
        <v>0</v>
      </c>
    </row>
    <row r="913" spans="2:11" ht="30" customHeight="1" thickBot="1" x14ac:dyDescent="0.3">
      <c r="B913" s="137" t="str">
        <f>IF(PG!B913="","",PG!B913)</f>
        <v/>
      </c>
      <c r="C913" s="138" t="str">
        <f>IF(PG!C913="","",PG!C913)</f>
        <v/>
      </c>
      <c r="D913" s="139">
        <f>PG!M913</f>
        <v>0</v>
      </c>
      <c r="E913" s="185"/>
      <c r="F913" s="141">
        <f>IFERROR(E913*K913,E913*PG!G913)</f>
        <v>0</v>
      </c>
      <c r="G913" s="141">
        <f>IFERROR(K913*D913,D913*PG!G913)</f>
        <v>0</v>
      </c>
      <c r="H913" s="142">
        <f t="shared" si="28"/>
        <v>0</v>
      </c>
      <c r="I913" s="143">
        <f t="shared" si="29"/>
        <v>1</v>
      </c>
      <c r="K913" s="239">
        <f>PG!N913</f>
        <v>0</v>
      </c>
    </row>
    <row r="914" spans="2:11" ht="30" customHeight="1" thickBot="1" x14ac:dyDescent="0.3">
      <c r="B914" s="137" t="str">
        <f>IF(PG!B914="","",PG!B914)</f>
        <v/>
      </c>
      <c r="C914" s="138" t="str">
        <f>IF(PG!C914="","",PG!C914)</f>
        <v/>
      </c>
      <c r="D914" s="139">
        <f>PG!M914</f>
        <v>0</v>
      </c>
      <c r="E914" s="185"/>
      <c r="F914" s="141">
        <f>IFERROR(E914*K914,E914*PG!G914)</f>
        <v>0</v>
      </c>
      <c r="G914" s="141">
        <f>IFERROR(K914*D914,D914*PG!G914)</f>
        <v>0</v>
      </c>
      <c r="H914" s="142">
        <f t="shared" si="28"/>
        <v>0</v>
      </c>
      <c r="I914" s="143">
        <f t="shared" si="29"/>
        <v>1</v>
      </c>
      <c r="K914" s="239">
        <f>PG!N914</f>
        <v>0</v>
      </c>
    </row>
    <row r="915" spans="2:11" ht="30" customHeight="1" thickBot="1" x14ac:dyDescent="0.3">
      <c r="B915" s="137" t="str">
        <f>IF(PG!B915="","",PG!B915)</f>
        <v/>
      </c>
      <c r="C915" s="138" t="str">
        <f>IF(PG!C915="","",PG!C915)</f>
        <v/>
      </c>
      <c r="D915" s="139">
        <f>PG!M915</f>
        <v>0</v>
      </c>
      <c r="E915" s="185"/>
      <c r="F915" s="141">
        <f>IFERROR(E915*K915,E915*PG!G915)</f>
        <v>0</v>
      </c>
      <c r="G915" s="141">
        <f>IFERROR(K915*D915,D915*PG!G915)</f>
        <v>0</v>
      </c>
      <c r="H915" s="142">
        <f t="shared" si="28"/>
        <v>0</v>
      </c>
      <c r="I915" s="143">
        <f t="shared" si="29"/>
        <v>1</v>
      </c>
      <c r="K915" s="239">
        <f>PG!N915</f>
        <v>0</v>
      </c>
    </row>
    <row r="916" spans="2:11" ht="30" customHeight="1" thickBot="1" x14ac:dyDescent="0.3">
      <c r="B916" s="137" t="str">
        <f>IF(PG!B916="","",PG!B916)</f>
        <v/>
      </c>
      <c r="C916" s="138" t="str">
        <f>IF(PG!C916="","",PG!C916)</f>
        <v/>
      </c>
      <c r="D916" s="139">
        <f>PG!M916</f>
        <v>0</v>
      </c>
      <c r="E916" s="185"/>
      <c r="F916" s="141">
        <f>IFERROR(E916*K916,E916*PG!G916)</f>
        <v>0</v>
      </c>
      <c r="G916" s="141">
        <f>IFERROR(K916*D916,D916*PG!G916)</f>
        <v>0</v>
      </c>
      <c r="H916" s="142">
        <f t="shared" si="28"/>
        <v>0</v>
      </c>
      <c r="I916" s="143">
        <f t="shared" si="29"/>
        <v>1</v>
      </c>
      <c r="K916" s="239">
        <f>PG!N916</f>
        <v>0</v>
      </c>
    </row>
    <row r="917" spans="2:11" ht="30" customHeight="1" thickBot="1" x14ac:dyDescent="0.3">
      <c r="B917" s="137" t="str">
        <f>IF(PG!B917="","",PG!B917)</f>
        <v/>
      </c>
      <c r="C917" s="138" t="str">
        <f>IF(PG!C917="","",PG!C917)</f>
        <v/>
      </c>
      <c r="D917" s="139">
        <f>PG!M917</f>
        <v>0</v>
      </c>
      <c r="E917" s="185"/>
      <c r="F917" s="141">
        <f>IFERROR(E917*K917,E917*PG!G917)</f>
        <v>0</v>
      </c>
      <c r="G917" s="141">
        <f>IFERROR(K917*D917,D917*PG!G917)</f>
        <v>0</v>
      </c>
      <c r="H917" s="142">
        <f t="shared" si="28"/>
        <v>0</v>
      </c>
      <c r="I917" s="143">
        <f t="shared" si="29"/>
        <v>1</v>
      </c>
      <c r="K917" s="239">
        <f>PG!N917</f>
        <v>0</v>
      </c>
    </row>
    <row r="918" spans="2:11" ht="30" customHeight="1" thickBot="1" x14ac:dyDescent="0.3">
      <c r="B918" s="137" t="str">
        <f>IF(PG!B918="","",PG!B918)</f>
        <v/>
      </c>
      <c r="C918" s="138" t="str">
        <f>IF(PG!C918="","",PG!C918)</f>
        <v/>
      </c>
      <c r="D918" s="139">
        <f>PG!M918</f>
        <v>0</v>
      </c>
      <c r="E918" s="185"/>
      <c r="F918" s="141">
        <f>IFERROR(E918*K918,E918*PG!G918)</f>
        <v>0</v>
      </c>
      <c r="G918" s="141">
        <f>IFERROR(K918*D918,D918*PG!G918)</f>
        <v>0</v>
      </c>
      <c r="H918" s="142">
        <f t="shared" si="28"/>
        <v>0</v>
      </c>
      <c r="I918" s="143">
        <f t="shared" si="29"/>
        <v>1</v>
      </c>
      <c r="K918" s="239">
        <f>PG!N918</f>
        <v>0</v>
      </c>
    </row>
    <row r="919" spans="2:11" ht="30" customHeight="1" thickBot="1" x14ac:dyDescent="0.3">
      <c r="B919" s="137" t="str">
        <f>IF(PG!B919="","",PG!B919)</f>
        <v/>
      </c>
      <c r="C919" s="138" t="str">
        <f>IF(PG!C919="","",PG!C919)</f>
        <v/>
      </c>
      <c r="D919" s="139">
        <f>PG!M919</f>
        <v>0</v>
      </c>
      <c r="E919" s="185"/>
      <c r="F919" s="141">
        <f>IFERROR(E919*K919,E919*PG!G919)</f>
        <v>0</v>
      </c>
      <c r="G919" s="141">
        <f>IFERROR(K919*D919,D919*PG!G919)</f>
        <v>0</v>
      </c>
      <c r="H919" s="142">
        <f t="shared" si="28"/>
        <v>0</v>
      </c>
      <c r="I919" s="143">
        <f t="shared" si="29"/>
        <v>1</v>
      </c>
      <c r="K919" s="239">
        <f>PG!N919</f>
        <v>0</v>
      </c>
    </row>
    <row r="920" spans="2:11" ht="30" customHeight="1" thickBot="1" x14ac:dyDescent="0.3">
      <c r="B920" s="137" t="str">
        <f>IF(PG!B920="","",PG!B920)</f>
        <v/>
      </c>
      <c r="C920" s="138" t="str">
        <f>IF(PG!C920="","",PG!C920)</f>
        <v/>
      </c>
      <c r="D920" s="139">
        <f>PG!M920</f>
        <v>0</v>
      </c>
      <c r="E920" s="185"/>
      <c r="F920" s="141">
        <f>IFERROR(E920*K920,E920*PG!G920)</f>
        <v>0</v>
      </c>
      <c r="G920" s="141">
        <f>IFERROR(K920*D920,D920*PG!G920)</f>
        <v>0</v>
      </c>
      <c r="H920" s="142">
        <f t="shared" si="28"/>
        <v>0</v>
      </c>
      <c r="I920" s="143">
        <f t="shared" si="29"/>
        <v>1</v>
      </c>
      <c r="K920" s="239">
        <f>PG!N920</f>
        <v>0</v>
      </c>
    </row>
    <row r="921" spans="2:11" ht="30" customHeight="1" thickBot="1" x14ac:dyDescent="0.3">
      <c r="B921" s="137" t="str">
        <f>IF(PG!B921="","",PG!B921)</f>
        <v/>
      </c>
      <c r="C921" s="138" t="str">
        <f>IF(PG!C921="","",PG!C921)</f>
        <v/>
      </c>
      <c r="D921" s="139">
        <f>PG!M921</f>
        <v>0</v>
      </c>
      <c r="E921" s="185"/>
      <c r="F921" s="141">
        <f>IFERROR(E921*K921,E921*PG!G921)</f>
        <v>0</v>
      </c>
      <c r="G921" s="141">
        <f>IFERROR(K921*D921,D921*PG!G921)</f>
        <v>0</v>
      </c>
      <c r="H921" s="142">
        <f t="shared" si="28"/>
        <v>0</v>
      </c>
      <c r="I921" s="143">
        <f t="shared" si="29"/>
        <v>1</v>
      </c>
      <c r="K921" s="239">
        <f>PG!N921</f>
        <v>0</v>
      </c>
    </row>
    <row r="922" spans="2:11" ht="30" customHeight="1" thickBot="1" x14ac:dyDescent="0.3">
      <c r="B922" s="137" t="str">
        <f>IF(PG!B922="","",PG!B922)</f>
        <v/>
      </c>
      <c r="C922" s="138" t="str">
        <f>IF(PG!C922="","",PG!C922)</f>
        <v/>
      </c>
      <c r="D922" s="139">
        <f>PG!M922</f>
        <v>0</v>
      </c>
      <c r="E922" s="185"/>
      <c r="F922" s="141">
        <f>IFERROR(E922*K922,E922*PG!G922)</f>
        <v>0</v>
      </c>
      <c r="G922" s="141">
        <f>IFERROR(K922*D922,D922*PG!G922)</f>
        <v>0</v>
      </c>
      <c r="H922" s="142">
        <f t="shared" si="28"/>
        <v>0</v>
      </c>
      <c r="I922" s="143">
        <f t="shared" si="29"/>
        <v>1</v>
      </c>
      <c r="K922" s="239">
        <f>PG!N922</f>
        <v>0</v>
      </c>
    </row>
    <row r="923" spans="2:11" ht="30" customHeight="1" thickBot="1" x14ac:dyDescent="0.3">
      <c r="B923" s="137" t="str">
        <f>IF(PG!B923="","",PG!B923)</f>
        <v/>
      </c>
      <c r="C923" s="138" t="str">
        <f>IF(PG!C923="","",PG!C923)</f>
        <v/>
      </c>
      <c r="D923" s="139">
        <f>PG!M923</f>
        <v>0</v>
      </c>
      <c r="E923" s="185"/>
      <c r="F923" s="141">
        <f>IFERROR(E923*K923,E923*PG!G923)</f>
        <v>0</v>
      </c>
      <c r="G923" s="141">
        <f>IFERROR(K923*D923,D923*PG!G923)</f>
        <v>0</v>
      </c>
      <c r="H923" s="142">
        <f t="shared" si="28"/>
        <v>0</v>
      </c>
      <c r="I923" s="143">
        <f t="shared" si="29"/>
        <v>1</v>
      </c>
      <c r="K923" s="239">
        <f>PG!N923</f>
        <v>0</v>
      </c>
    </row>
    <row r="924" spans="2:11" ht="30" customHeight="1" thickBot="1" x14ac:dyDescent="0.3">
      <c r="B924" s="137" t="str">
        <f>IF(PG!B924="","",PG!B924)</f>
        <v/>
      </c>
      <c r="C924" s="138" t="str">
        <f>IF(PG!C924="","",PG!C924)</f>
        <v/>
      </c>
      <c r="D924" s="139">
        <f>PG!M924</f>
        <v>0</v>
      </c>
      <c r="E924" s="185"/>
      <c r="F924" s="141">
        <f>IFERROR(E924*K924,E924*PG!G924)</f>
        <v>0</v>
      </c>
      <c r="G924" s="141">
        <f>IFERROR(K924*D924,D924*PG!G924)</f>
        <v>0</v>
      </c>
      <c r="H924" s="142">
        <f t="shared" si="28"/>
        <v>0</v>
      </c>
      <c r="I924" s="143">
        <f t="shared" si="29"/>
        <v>1</v>
      </c>
      <c r="K924" s="239">
        <f>PG!N924</f>
        <v>0</v>
      </c>
    </row>
    <row r="925" spans="2:11" ht="30" customHeight="1" thickBot="1" x14ac:dyDescent="0.3">
      <c r="B925" s="137" t="str">
        <f>IF(PG!B925="","",PG!B925)</f>
        <v/>
      </c>
      <c r="C925" s="138" t="str">
        <f>IF(PG!C925="","",PG!C925)</f>
        <v/>
      </c>
      <c r="D925" s="139">
        <f>PG!M925</f>
        <v>0</v>
      </c>
      <c r="E925" s="185"/>
      <c r="F925" s="141">
        <f>IFERROR(E925*K925,E925*PG!G925)</f>
        <v>0</v>
      </c>
      <c r="G925" s="141">
        <f>IFERROR(K925*D925,D925*PG!G925)</f>
        <v>0</v>
      </c>
      <c r="H925" s="142">
        <f t="shared" si="28"/>
        <v>0</v>
      </c>
      <c r="I925" s="143">
        <f t="shared" si="29"/>
        <v>1</v>
      </c>
      <c r="K925" s="239">
        <f>PG!N925</f>
        <v>0</v>
      </c>
    </row>
    <row r="926" spans="2:11" ht="30" customHeight="1" thickBot="1" x14ac:dyDescent="0.3">
      <c r="B926" s="137" t="str">
        <f>IF(PG!B926="","",PG!B926)</f>
        <v/>
      </c>
      <c r="C926" s="138" t="str">
        <f>IF(PG!C926="","",PG!C926)</f>
        <v/>
      </c>
      <c r="D926" s="139">
        <f>PG!M926</f>
        <v>0</v>
      </c>
      <c r="E926" s="185"/>
      <c r="F926" s="141">
        <f>IFERROR(E926*K926,E926*PG!G926)</f>
        <v>0</v>
      </c>
      <c r="G926" s="141">
        <f>IFERROR(K926*D926,D926*PG!G926)</f>
        <v>0</v>
      </c>
      <c r="H926" s="142">
        <f t="shared" si="28"/>
        <v>0</v>
      </c>
      <c r="I926" s="143">
        <f t="shared" si="29"/>
        <v>1</v>
      </c>
      <c r="K926" s="239">
        <f>PG!N926</f>
        <v>0</v>
      </c>
    </row>
    <row r="927" spans="2:11" ht="30" customHeight="1" thickBot="1" x14ac:dyDescent="0.3">
      <c r="B927" s="137" t="str">
        <f>IF(PG!B927="","",PG!B927)</f>
        <v/>
      </c>
      <c r="C927" s="138" t="str">
        <f>IF(PG!C927="","",PG!C927)</f>
        <v/>
      </c>
      <c r="D927" s="139">
        <f>PG!M927</f>
        <v>0</v>
      </c>
      <c r="E927" s="185"/>
      <c r="F927" s="141">
        <f>IFERROR(E927*K927,E927*PG!G927)</f>
        <v>0</v>
      </c>
      <c r="G927" s="141">
        <f>IFERROR(K927*D927,D927*PG!G927)</f>
        <v>0</v>
      </c>
      <c r="H927" s="142">
        <f t="shared" si="28"/>
        <v>0</v>
      </c>
      <c r="I927" s="143">
        <f t="shared" si="29"/>
        <v>1</v>
      </c>
      <c r="K927" s="239">
        <f>PG!N927</f>
        <v>0</v>
      </c>
    </row>
    <row r="928" spans="2:11" ht="30" customHeight="1" thickBot="1" x14ac:dyDescent="0.3">
      <c r="B928" s="137" t="str">
        <f>IF(PG!B928="","",PG!B928)</f>
        <v/>
      </c>
      <c r="C928" s="138" t="str">
        <f>IF(PG!C928="","",PG!C928)</f>
        <v/>
      </c>
      <c r="D928" s="139">
        <f>PG!M928</f>
        <v>0</v>
      </c>
      <c r="E928" s="185"/>
      <c r="F928" s="141">
        <f>IFERROR(E928*K928,E928*PG!G928)</f>
        <v>0</v>
      </c>
      <c r="G928" s="141">
        <f>IFERROR(K928*D928,D928*PG!G928)</f>
        <v>0</v>
      </c>
      <c r="H928" s="142">
        <f t="shared" si="28"/>
        <v>0</v>
      </c>
      <c r="I928" s="143">
        <f t="shared" si="29"/>
        <v>1</v>
      </c>
      <c r="K928" s="239">
        <f>PG!N928</f>
        <v>0</v>
      </c>
    </row>
    <row r="929" spans="2:11" ht="30" customHeight="1" thickBot="1" x14ac:dyDescent="0.3">
      <c r="B929" s="137" t="str">
        <f>IF(PG!B929="","",PG!B929)</f>
        <v/>
      </c>
      <c r="C929" s="138" t="str">
        <f>IF(PG!C929="","",PG!C929)</f>
        <v/>
      </c>
      <c r="D929" s="139">
        <f>PG!M929</f>
        <v>0</v>
      </c>
      <c r="E929" s="185"/>
      <c r="F929" s="141">
        <f>IFERROR(E929*K929,E929*PG!G929)</f>
        <v>0</v>
      </c>
      <c r="G929" s="141">
        <f>IFERROR(K929*D929,D929*PG!G929)</f>
        <v>0</v>
      </c>
      <c r="H929" s="142">
        <f t="shared" si="28"/>
        <v>0</v>
      </c>
      <c r="I929" s="143">
        <f t="shared" si="29"/>
        <v>1</v>
      </c>
      <c r="K929" s="239">
        <f>PG!N929</f>
        <v>0</v>
      </c>
    </row>
    <row r="930" spans="2:11" ht="30" customHeight="1" thickBot="1" x14ac:dyDescent="0.3">
      <c r="B930" s="137" t="str">
        <f>IF(PG!B930="","",PG!B930)</f>
        <v/>
      </c>
      <c r="C930" s="138" t="str">
        <f>IF(PG!C930="","",PG!C930)</f>
        <v/>
      </c>
      <c r="D930" s="139">
        <f>PG!M930</f>
        <v>0</v>
      </c>
      <c r="E930" s="185"/>
      <c r="F930" s="141">
        <f>IFERROR(E930*K930,E930*PG!G930)</f>
        <v>0</v>
      </c>
      <c r="G930" s="141">
        <f>IFERROR(K930*D930,D930*PG!G930)</f>
        <v>0</v>
      </c>
      <c r="H930" s="142">
        <f t="shared" si="28"/>
        <v>0</v>
      </c>
      <c r="I930" s="143">
        <f t="shared" si="29"/>
        <v>1</v>
      </c>
      <c r="K930" s="239">
        <f>PG!N930</f>
        <v>0</v>
      </c>
    </row>
    <row r="931" spans="2:11" ht="30" customHeight="1" thickBot="1" x14ac:dyDescent="0.3">
      <c r="B931" s="137" t="str">
        <f>IF(PG!B931="","",PG!B931)</f>
        <v/>
      </c>
      <c r="C931" s="138" t="str">
        <f>IF(PG!C931="","",PG!C931)</f>
        <v/>
      </c>
      <c r="D931" s="139">
        <f>PG!M931</f>
        <v>0</v>
      </c>
      <c r="E931" s="185"/>
      <c r="F931" s="141">
        <f>IFERROR(E931*K931,E931*PG!G931)</f>
        <v>0</v>
      </c>
      <c r="G931" s="141">
        <f>IFERROR(K931*D931,D931*PG!G931)</f>
        <v>0</v>
      </c>
      <c r="H931" s="142">
        <f t="shared" si="28"/>
        <v>0</v>
      </c>
      <c r="I931" s="143">
        <f t="shared" si="29"/>
        <v>1</v>
      </c>
      <c r="K931" s="239">
        <f>PG!N931</f>
        <v>0</v>
      </c>
    </row>
    <row r="932" spans="2:11" ht="30" customHeight="1" thickBot="1" x14ac:dyDescent="0.3">
      <c r="B932" s="137" t="str">
        <f>IF(PG!B932="","",PG!B932)</f>
        <v/>
      </c>
      <c r="C932" s="138" t="str">
        <f>IF(PG!C932="","",PG!C932)</f>
        <v/>
      </c>
      <c r="D932" s="139">
        <f>PG!M932</f>
        <v>0</v>
      </c>
      <c r="E932" s="185"/>
      <c r="F932" s="141">
        <f>IFERROR(E932*K932,E932*PG!G932)</f>
        <v>0</v>
      </c>
      <c r="G932" s="141">
        <f>IFERROR(K932*D932,D932*PG!G932)</f>
        <v>0</v>
      </c>
      <c r="H932" s="142">
        <f t="shared" si="28"/>
        <v>0</v>
      </c>
      <c r="I932" s="143">
        <f t="shared" si="29"/>
        <v>1</v>
      </c>
      <c r="K932" s="239">
        <f>PG!N932</f>
        <v>0</v>
      </c>
    </row>
    <row r="933" spans="2:11" ht="30" customHeight="1" thickBot="1" x14ac:dyDescent="0.3">
      <c r="B933" s="137" t="str">
        <f>IF(PG!B933="","",PG!B933)</f>
        <v/>
      </c>
      <c r="C933" s="138" t="str">
        <f>IF(PG!C933="","",PG!C933)</f>
        <v/>
      </c>
      <c r="D933" s="139">
        <f>PG!M933</f>
        <v>0</v>
      </c>
      <c r="E933" s="185"/>
      <c r="F933" s="141">
        <f>IFERROR(E933*K933,E933*PG!G933)</f>
        <v>0</v>
      </c>
      <c r="G933" s="141">
        <f>IFERROR(K933*D933,D933*PG!G933)</f>
        <v>0</v>
      </c>
      <c r="H933" s="142">
        <f t="shared" si="28"/>
        <v>0</v>
      </c>
      <c r="I933" s="143">
        <f t="shared" si="29"/>
        <v>1</v>
      </c>
      <c r="K933" s="239">
        <f>PG!N933</f>
        <v>0</v>
      </c>
    </row>
    <row r="934" spans="2:11" ht="30" customHeight="1" thickBot="1" x14ac:dyDescent="0.3">
      <c r="B934" s="137" t="str">
        <f>IF(PG!B934="","",PG!B934)</f>
        <v/>
      </c>
      <c r="C934" s="138" t="str">
        <f>IF(PG!C934="","",PG!C934)</f>
        <v/>
      </c>
      <c r="D934" s="139">
        <f>PG!M934</f>
        <v>0</v>
      </c>
      <c r="E934" s="185"/>
      <c r="F934" s="141">
        <f>IFERROR(E934*K934,E934*PG!G934)</f>
        <v>0</v>
      </c>
      <c r="G934" s="141">
        <f>IFERROR(K934*D934,D934*PG!G934)</f>
        <v>0</v>
      </c>
      <c r="H934" s="142">
        <f t="shared" si="28"/>
        <v>0</v>
      </c>
      <c r="I934" s="143">
        <f t="shared" si="29"/>
        <v>1</v>
      </c>
      <c r="K934" s="239">
        <f>PG!N934</f>
        <v>0</v>
      </c>
    </row>
    <row r="935" spans="2:11" ht="30" customHeight="1" thickBot="1" x14ac:dyDescent="0.3">
      <c r="B935" s="137" t="str">
        <f>IF(PG!B935="","",PG!B935)</f>
        <v/>
      </c>
      <c r="C935" s="138" t="str">
        <f>IF(PG!C935="","",PG!C935)</f>
        <v/>
      </c>
      <c r="D935" s="139">
        <f>PG!M935</f>
        <v>0</v>
      </c>
      <c r="E935" s="185"/>
      <c r="F935" s="141">
        <f>IFERROR(E935*K935,E935*PG!G935)</f>
        <v>0</v>
      </c>
      <c r="G935" s="141">
        <f>IFERROR(K935*D935,D935*PG!G935)</f>
        <v>0</v>
      </c>
      <c r="H935" s="142">
        <f t="shared" si="28"/>
        <v>0</v>
      </c>
      <c r="I935" s="143">
        <f t="shared" si="29"/>
        <v>1</v>
      </c>
      <c r="K935" s="239">
        <f>PG!N935</f>
        <v>0</v>
      </c>
    </row>
    <row r="936" spans="2:11" ht="30" customHeight="1" thickBot="1" x14ac:dyDescent="0.3">
      <c r="B936" s="137" t="str">
        <f>IF(PG!B936="","",PG!B936)</f>
        <v/>
      </c>
      <c r="C936" s="138" t="str">
        <f>IF(PG!C936="","",PG!C936)</f>
        <v/>
      </c>
      <c r="D936" s="139">
        <f>PG!M936</f>
        <v>0</v>
      </c>
      <c r="E936" s="185"/>
      <c r="F936" s="141">
        <f>IFERROR(E936*K936,E936*PG!G936)</f>
        <v>0</v>
      </c>
      <c r="G936" s="141">
        <f>IFERROR(K936*D936,D936*PG!G936)</f>
        <v>0</v>
      </c>
      <c r="H936" s="142">
        <f t="shared" si="28"/>
        <v>0</v>
      </c>
      <c r="I936" s="143">
        <f t="shared" si="29"/>
        <v>1</v>
      </c>
      <c r="K936" s="239">
        <f>PG!N936</f>
        <v>0</v>
      </c>
    </row>
    <row r="937" spans="2:11" ht="30" customHeight="1" thickBot="1" x14ac:dyDescent="0.3">
      <c r="B937" s="137" t="str">
        <f>IF(PG!B937="","",PG!B937)</f>
        <v/>
      </c>
      <c r="C937" s="138" t="str">
        <f>IF(PG!C937="","",PG!C937)</f>
        <v/>
      </c>
      <c r="D937" s="139">
        <f>PG!M937</f>
        <v>0</v>
      </c>
      <c r="E937" s="185"/>
      <c r="F937" s="141">
        <f>IFERROR(E937*K937,E937*PG!G937)</f>
        <v>0</v>
      </c>
      <c r="G937" s="141">
        <f>IFERROR(K937*D937,D937*PG!G937)</f>
        <v>0</v>
      </c>
      <c r="H937" s="142">
        <f t="shared" si="28"/>
        <v>0</v>
      </c>
      <c r="I937" s="143">
        <f t="shared" si="29"/>
        <v>1</v>
      </c>
      <c r="K937" s="239">
        <f>PG!N937</f>
        <v>0</v>
      </c>
    </row>
    <row r="938" spans="2:11" ht="30" customHeight="1" thickBot="1" x14ac:dyDescent="0.3">
      <c r="B938" s="137" t="str">
        <f>IF(PG!B938="","",PG!B938)</f>
        <v/>
      </c>
      <c r="C938" s="138" t="str">
        <f>IF(PG!C938="","",PG!C938)</f>
        <v/>
      </c>
      <c r="D938" s="139">
        <f>PG!M938</f>
        <v>0</v>
      </c>
      <c r="E938" s="185"/>
      <c r="F938" s="141">
        <f>IFERROR(E938*K938,E938*PG!G938)</f>
        <v>0</v>
      </c>
      <c r="G938" s="141">
        <f>IFERROR(K938*D938,D938*PG!G938)</f>
        <v>0</v>
      </c>
      <c r="H938" s="142">
        <f t="shared" si="28"/>
        <v>0</v>
      </c>
      <c r="I938" s="143">
        <f t="shared" si="29"/>
        <v>1</v>
      </c>
      <c r="K938" s="239">
        <f>PG!N938</f>
        <v>0</v>
      </c>
    </row>
    <row r="939" spans="2:11" ht="30" customHeight="1" thickBot="1" x14ac:dyDescent="0.3">
      <c r="B939" s="137" t="str">
        <f>IF(PG!B939="","",PG!B939)</f>
        <v/>
      </c>
      <c r="C939" s="138" t="str">
        <f>IF(PG!C939="","",PG!C939)</f>
        <v/>
      </c>
      <c r="D939" s="139">
        <f>PG!M939</f>
        <v>0</v>
      </c>
      <c r="E939" s="185"/>
      <c r="F939" s="141">
        <f>IFERROR(E939*K939,E939*PG!G939)</f>
        <v>0</v>
      </c>
      <c r="G939" s="141">
        <f>IFERROR(K939*D939,D939*PG!G939)</f>
        <v>0</v>
      </c>
      <c r="H939" s="142">
        <f t="shared" si="28"/>
        <v>0</v>
      </c>
      <c r="I939" s="143">
        <f t="shared" si="29"/>
        <v>1</v>
      </c>
      <c r="K939" s="239">
        <f>PG!N939</f>
        <v>0</v>
      </c>
    </row>
    <row r="940" spans="2:11" ht="30" customHeight="1" thickBot="1" x14ac:dyDescent="0.3">
      <c r="B940" s="137" t="str">
        <f>IF(PG!B940="","",PG!B940)</f>
        <v/>
      </c>
      <c r="C940" s="138" t="str">
        <f>IF(PG!C940="","",PG!C940)</f>
        <v/>
      </c>
      <c r="D940" s="139">
        <f>PG!M940</f>
        <v>0</v>
      </c>
      <c r="E940" s="185"/>
      <c r="F940" s="141">
        <f>IFERROR(E940*K940,E940*PG!G940)</f>
        <v>0</v>
      </c>
      <c r="G940" s="141">
        <f>IFERROR(K940*D940,D940*PG!G940)</f>
        <v>0</v>
      </c>
      <c r="H940" s="142">
        <f t="shared" si="28"/>
        <v>0</v>
      </c>
      <c r="I940" s="143">
        <f t="shared" si="29"/>
        <v>1</v>
      </c>
      <c r="K940" s="239">
        <f>PG!N940</f>
        <v>0</v>
      </c>
    </row>
    <row r="941" spans="2:11" ht="30" customHeight="1" thickBot="1" x14ac:dyDescent="0.3">
      <c r="B941" s="137" t="str">
        <f>IF(PG!B941="","",PG!B941)</f>
        <v/>
      </c>
      <c r="C941" s="138" t="str">
        <f>IF(PG!C941="","",PG!C941)</f>
        <v/>
      </c>
      <c r="D941" s="139">
        <f>PG!M941</f>
        <v>0</v>
      </c>
      <c r="E941" s="185"/>
      <c r="F941" s="141">
        <f>IFERROR(E941*K941,E941*PG!G941)</f>
        <v>0</v>
      </c>
      <c r="G941" s="141">
        <f>IFERROR(K941*D941,D941*PG!G941)</f>
        <v>0</v>
      </c>
      <c r="H941" s="142">
        <f t="shared" si="28"/>
        <v>0</v>
      </c>
      <c r="I941" s="143">
        <f t="shared" si="29"/>
        <v>1</v>
      </c>
      <c r="K941" s="239">
        <f>PG!N941</f>
        <v>0</v>
      </c>
    </row>
    <row r="942" spans="2:11" ht="30" customHeight="1" thickBot="1" x14ac:dyDescent="0.3">
      <c r="B942" s="137" t="str">
        <f>IF(PG!B942="","",PG!B942)</f>
        <v/>
      </c>
      <c r="C942" s="138" t="str">
        <f>IF(PG!C942="","",PG!C942)</f>
        <v/>
      </c>
      <c r="D942" s="139">
        <f>PG!M942</f>
        <v>0</v>
      </c>
      <c r="E942" s="185"/>
      <c r="F942" s="141">
        <f>IFERROR(E942*K942,E942*PG!G942)</f>
        <v>0</v>
      </c>
      <c r="G942" s="141">
        <f>IFERROR(K942*D942,D942*PG!G942)</f>
        <v>0</v>
      </c>
      <c r="H942" s="142">
        <f t="shared" si="28"/>
        <v>0</v>
      </c>
      <c r="I942" s="143">
        <f t="shared" si="29"/>
        <v>1</v>
      </c>
      <c r="K942" s="239">
        <f>PG!N942</f>
        <v>0</v>
      </c>
    </row>
    <row r="943" spans="2:11" ht="30" customHeight="1" thickBot="1" x14ac:dyDescent="0.3">
      <c r="B943" s="137" t="str">
        <f>IF(PG!B943="","",PG!B943)</f>
        <v/>
      </c>
      <c r="C943" s="138" t="str">
        <f>IF(PG!C943="","",PG!C943)</f>
        <v/>
      </c>
      <c r="D943" s="139">
        <f>PG!M943</f>
        <v>0</v>
      </c>
      <c r="E943" s="185"/>
      <c r="F943" s="141">
        <f>IFERROR(E943*K943,E943*PG!G943)</f>
        <v>0</v>
      </c>
      <c r="G943" s="141">
        <f>IFERROR(K943*D943,D943*PG!G943)</f>
        <v>0</v>
      </c>
      <c r="H943" s="142">
        <f t="shared" si="28"/>
        <v>0</v>
      </c>
      <c r="I943" s="143">
        <f t="shared" si="29"/>
        <v>1</v>
      </c>
      <c r="K943" s="239">
        <f>PG!N943</f>
        <v>0</v>
      </c>
    </row>
    <row r="944" spans="2:11" ht="30" customHeight="1" thickBot="1" x14ac:dyDescent="0.3">
      <c r="B944" s="137" t="str">
        <f>IF(PG!B944="","",PG!B944)</f>
        <v/>
      </c>
      <c r="C944" s="138" t="str">
        <f>IF(PG!C944="","",PG!C944)</f>
        <v/>
      </c>
      <c r="D944" s="139">
        <f>PG!M944</f>
        <v>0</v>
      </c>
      <c r="E944" s="185"/>
      <c r="F944" s="141">
        <f>IFERROR(E944*K944,E944*PG!G944)</f>
        <v>0</v>
      </c>
      <c r="G944" s="141">
        <f>IFERROR(K944*D944,D944*PG!G944)</f>
        <v>0</v>
      </c>
      <c r="H944" s="142">
        <f t="shared" si="28"/>
        <v>0</v>
      </c>
      <c r="I944" s="143">
        <f t="shared" si="29"/>
        <v>1</v>
      </c>
      <c r="K944" s="239">
        <f>PG!N944</f>
        <v>0</v>
      </c>
    </row>
    <row r="945" spans="2:11" ht="30" customHeight="1" thickBot="1" x14ac:dyDescent="0.3">
      <c r="B945" s="137" t="str">
        <f>IF(PG!B945="","",PG!B945)</f>
        <v/>
      </c>
      <c r="C945" s="138" t="str">
        <f>IF(PG!C945="","",PG!C945)</f>
        <v/>
      </c>
      <c r="D945" s="139">
        <f>PG!M945</f>
        <v>0</v>
      </c>
      <c r="E945" s="185"/>
      <c r="F945" s="141">
        <f>IFERROR(E945*K945,E945*PG!G945)</f>
        <v>0</v>
      </c>
      <c r="G945" s="141">
        <f>IFERROR(K945*D945,D945*PG!G945)</f>
        <v>0</v>
      </c>
      <c r="H945" s="142">
        <f t="shared" si="28"/>
        <v>0</v>
      </c>
      <c r="I945" s="143">
        <f t="shared" si="29"/>
        <v>1</v>
      </c>
      <c r="K945" s="239">
        <f>PG!N945</f>
        <v>0</v>
      </c>
    </row>
    <row r="946" spans="2:11" ht="30" customHeight="1" thickBot="1" x14ac:dyDescent="0.3">
      <c r="B946" s="137" t="str">
        <f>IF(PG!B946="","",PG!B946)</f>
        <v/>
      </c>
      <c r="C946" s="138" t="str">
        <f>IF(PG!C946="","",PG!C946)</f>
        <v/>
      </c>
      <c r="D946" s="139">
        <f>PG!M946</f>
        <v>0</v>
      </c>
      <c r="E946" s="185"/>
      <c r="F946" s="141">
        <f>IFERROR(E946*K946,E946*PG!G946)</f>
        <v>0</v>
      </c>
      <c r="G946" s="141">
        <f>IFERROR(K946*D946,D946*PG!G946)</f>
        <v>0</v>
      </c>
      <c r="H946" s="142">
        <f t="shared" si="28"/>
        <v>0</v>
      </c>
      <c r="I946" s="143">
        <f t="shared" si="29"/>
        <v>1</v>
      </c>
      <c r="K946" s="239">
        <f>PG!N946</f>
        <v>0</v>
      </c>
    </row>
    <row r="947" spans="2:11" ht="30" customHeight="1" thickBot="1" x14ac:dyDescent="0.3">
      <c r="B947" s="137" t="str">
        <f>IF(PG!B947="","",PG!B947)</f>
        <v/>
      </c>
      <c r="C947" s="138" t="str">
        <f>IF(PG!C947="","",PG!C947)</f>
        <v/>
      </c>
      <c r="D947" s="139">
        <f>PG!M947</f>
        <v>0</v>
      </c>
      <c r="E947" s="185"/>
      <c r="F947" s="141">
        <f>IFERROR(E947*K947,E947*PG!G947)</f>
        <v>0</v>
      </c>
      <c r="G947" s="141">
        <f>IFERROR(K947*D947,D947*PG!G947)</f>
        <v>0</v>
      </c>
      <c r="H947" s="142">
        <f t="shared" si="28"/>
        <v>0</v>
      </c>
      <c r="I947" s="143">
        <f t="shared" si="29"/>
        <v>1</v>
      </c>
      <c r="K947" s="239">
        <f>PG!N947</f>
        <v>0</v>
      </c>
    </row>
    <row r="948" spans="2:11" ht="30" customHeight="1" thickBot="1" x14ac:dyDescent="0.3">
      <c r="B948" s="137" t="str">
        <f>IF(PG!B948="","",PG!B948)</f>
        <v/>
      </c>
      <c r="C948" s="138" t="str">
        <f>IF(PG!C948="","",PG!C948)</f>
        <v/>
      </c>
      <c r="D948" s="139">
        <f>PG!M948</f>
        <v>0</v>
      </c>
      <c r="E948" s="185"/>
      <c r="F948" s="141">
        <f>IFERROR(E948*K948,E948*PG!G948)</f>
        <v>0</v>
      </c>
      <c r="G948" s="141">
        <f>IFERROR(K948*D948,D948*PG!G948)</f>
        <v>0</v>
      </c>
      <c r="H948" s="142">
        <f t="shared" si="28"/>
        <v>0</v>
      </c>
      <c r="I948" s="143">
        <f t="shared" si="29"/>
        <v>1</v>
      </c>
      <c r="K948" s="239">
        <f>PG!N948</f>
        <v>0</v>
      </c>
    </row>
    <row r="949" spans="2:11" ht="30" customHeight="1" thickBot="1" x14ac:dyDescent="0.3">
      <c r="B949" s="137" t="str">
        <f>IF(PG!B949="","",PG!B949)</f>
        <v/>
      </c>
      <c r="C949" s="138" t="str">
        <f>IF(PG!C949="","",PG!C949)</f>
        <v/>
      </c>
      <c r="D949" s="139">
        <f>PG!M949</f>
        <v>0</v>
      </c>
      <c r="E949" s="185"/>
      <c r="F949" s="141">
        <f>IFERROR(E949*K949,E949*PG!G949)</f>
        <v>0</v>
      </c>
      <c r="G949" s="141">
        <f>IFERROR(K949*D949,D949*PG!G949)</f>
        <v>0</v>
      </c>
      <c r="H949" s="142">
        <f t="shared" si="28"/>
        <v>0</v>
      </c>
      <c r="I949" s="143">
        <f t="shared" si="29"/>
        <v>1</v>
      </c>
      <c r="K949" s="239">
        <f>PG!N949</f>
        <v>0</v>
      </c>
    </row>
    <row r="950" spans="2:11" ht="30" customHeight="1" thickBot="1" x14ac:dyDescent="0.3">
      <c r="B950" s="137" t="str">
        <f>IF(PG!B950="","",PG!B950)</f>
        <v/>
      </c>
      <c r="C950" s="138" t="str">
        <f>IF(PG!C950="","",PG!C950)</f>
        <v/>
      </c>
      <c r="D950" s="139">
        <f>PG!M950</f>
        <v>0</v>
      </c>
      <c r="E950" s="185"/>
      <c r="F950" s="141">
        <f>IFERROR(E950*K950,E950*PG!G950)</f>
        <v>0</v>
      </c>
      <c r="G950" s="141">
        <f>IFERROR(K950*D950,D950*PG!G950)</f>
        <v>0</v>
      </c>
      <c r="H950" s="142">
        <f t="shared" si="28"/>
        <v>0</v>
      </c>
      <c r="I950" s="143">
        <f t="shared" si="29"/>
        <v>1</v>
      </c>
      <c r="K950" s="239">
        <f>PG!N950</f>
        <v>0</v>
      </c>
    </row>
    <row r="951" spans="2:11" ht="30" customHeight="1" thickBot="1" x14ac:dyDescent="0.3">
      <c r="B951" s="137" t="str">
        <f>IF(PG!B951="","",PG!B951)</f>
        <v/>
      </c>
      <c r="C951" s="138" t="str">
        <f>IF(PG!C951="","",PG!C951)</f>
        <v/>
      </c>
      <c r="D951" s="139">
        <f>PG!M951</f>
        <v>0</v>
      </c>
      <c r="E951" s="185"/>
      <c r="F951" s="141">
        <f>IFERROR(E951*K951,E951*PG!G951)</f>
        <v>0</v>
      </c>
      <c r="G951" s="141">
        <f>IFERROR(K951*D951,D951*PG!G951)</f>
        <v>0</v>
      </c>
      <c r="H951" s="142">
        <f t="shared" si="28"/>
        <v>0</v>
      </c>
      <c r="I951" s="143">
        <f t="shared" si="29"/>
        <v>1</v>
      </c>
      <c r="K951" s="239">
        <f>PG!N951</f>
        <v>0</v>
      </c>
    </row>
    <row r="952" spans="2:11" ht="30" customHeight="1" thickBot="1" x14ac:dyDescent="0.3">
      <c r="B952" s="137" t="str">
        <f>IF(PG!B952="","",PG!B952)</f>
        <v/>
      </c>
      <c r="C952" s="138" t="str">
        <f>IF(PG!C952="","",PG!C952)</f>
        <v/>
      </c>
      <c r="D952" s="139">
        <f>PG!M952</f>
        <v>0</v>
      </c>
      <c r="E952" s="185"/>
      <c r="F952" s="141">
        <f>IFERROR(E952*K952,E952*PG!G952)</f>
        <v>0</v>
      </c>
      <c r="G952" s="141">
        <f>IFERROR(K952*D952,D952*PG!G952)</f>
        <v>0</v>
      </c>
      <c r="H952" s="142">
        <f t="shared" si="28"/>
        <v>0</v>
      </c>
      <c r="I952" s="143">
        <f t="shared" si="29"/>
        <v>1</v>
      </c>
      <c r="K952" s="239">
        <f>PG!N952</f>
        <v>0</v>
      </c>
    </row>
    <row r="953" spans="2:11" ht="30" customHeight="1" thickBot="1" x14ac:dyDescent="0.3">
      <c r="B953" s="137" t="str">
        <f>IF(PG!B953="","",PG!B953)</f>
        <v/>
      </c>
      <c r="C953" s="138" t="str">
        <f>IF(PG!C953="","",PG!C953)</f>
        <v/>
      </c>
      <c r="D953" s="139">
        <f>PG!M953</f>
        <v>0</v>
      </c>
      <c r="E953" s="185"/>
      <c r="F953" s="141">
        <f>IFERROR(E953*K953,E953*PG!G953)</f>
        <v>0</v>
      </c>
      <c r="G953" s="141">
        <f>IFERROR(K953*D953,D953*PG!G953)</f>
        <v>0</v>
      </c>
      <c r="H953" s="142">
        <f t="shared" si="28"/>
        <v>0</v>
      </c>
      <c r="I953" s="143">
        <f t="shared" si="29"/>
        <v>1</v>
      </c>
      <c r="K953" s="239">
        <f>PG!N953</f>
        <v>0</v>
      </c>
    </row>
    <row r="954" spans="2:11" ht="30" customHeight="1" thickBot="1" x14ac:dyDescent="0.3">
      <c r="B954" s="137" t="str">
        <f>IF(PG!B954="","",PG!B954)</f>
        <v/>
      </c>
      <c r="C954" s="138" t="str">
        <f>IF(PG!C954="","",PG!C954)</f>
        <v/>
      </c>
      <c r="D954" s="139">
        <f>PG!M954</f>
        <v>0</v>
      </c>
      <c r="E954" s="185"/>
      <c r="F954" s="141">
        <f>IFERROR(E954*K954,E954*PG!G954)</f>
        <v>0</v>
      </c>
      <c r="G954" s="141">
        <f>IFERROR(K954*D954,D954*PG!G954)</f>
        <v>0</v>
      </c>
      <c r="H954" s="142">
        <f t="shared" si="28"/>
        <v>0</v>
      </c>
      <c r="I954" s="143">
        <f t="shared" si="29"/>
        <v>1</v>
      </c>
      <c r="K954" s="239">
        <f>PG!N954</f>
        <v>0</v>
      </c>
    </row>
    <row r="955" spans="2:11" ht="30" customHeight="1" thickBot="1" x14ac:dyDescent="0.3">
      <c r="B955" s="137" t="str">
        <f>IF(PG!B955="","",PG!B955)</f>
        <v/>
      </c>
      <c r="C955" s="138" t="str">
        <f>IF(PG!C955="","",PG!C955)</f>
        <v/>
      </c>
      <c r="D955" s="139">
        <f>PG!M955</f>
        <v>0</v>
      </c>
      <c r="E955" s="185"/>
      <c r="F955" s="141">
        <f>IFERROR(E955*K955,E955*PG!G955)</f>
        <v>0</v>
      </c>
      <c r="G955" s="141">
        <f>IFERROR(K955*D955,D955*PG!G955)</f>
        <v>0</v>
      </c>
      <c r="H955" s="142">
        <f t="shared" si="28"/>
        <v>0</v>
      </c>
      <c r="I955" s="143">
        <f t="shared" si="29"/>
        <v>1</v>
      </c>
      <c r="K955" s="239">
        <f>PG!N955</f>
        <v>0</v>
      </c>
    </row>
    <row r="956" spans="2:11" ht="30" customHeight="1" thickBot="1" x14ac:dyDescent="0.3">
      <c r="B956" s="137" t="str">
        <f>IF(PG!B956="","",PG!B956)</f>
        <v/>
      </c>
      <c r="C956" s="138" t="str">
        <f>IF(PG!C956="","",PG!C956)</f>
        <v/>
      </c>
      <c r="D956" s="139">
        <f>PG!M956</f>
        <v>0</v>
      </c>
      <c r="E956" s="185"/>
      <c r="F956" s="141">
        <f>IFERROR(E956*K956,E956*PG!G956)</f>
        <v>0</v>
      </c>
      <c r="G956" s="141">
        <f>IFERROR(K956*D956,D956*PG!G956)</f>
        <v>0</v>
      </c>
      <c r="H956" s="142">
        <f t="shared" si="28"/>
        <v>0</v>
      </c>
      <c r="I956" s="143">
        <f t="shared" si="29"/>
        <v>1</v>
      </c>
      <c r="K956" s="239">
        <f>PG!N956</f>
        <v>0</v>
      </c>
    </row>
    <row r="957" spans="2:11" ht="30" customHeight="1" thickBot="1" x14ac:dyDescent="0.3">
      <c r="B957" s="137" t="str">
        <f>IF(PG!B957="","",PG!B957)</f>
        <v/>
      </c>
      <c r="C957" s="138" t="str">
        <f>IF(PG!C957="","",PG!C957)</f>
        <v/>
      </c>
      <c r="D957" s="139">
        <f>PG!M957</f>
        <v>0</v>
      </c>
      <c r="E957" s="185"/>
      <c r="F957" s="141">
        <f>IFERROR(E957*K957,E957*PG!G957)</f>
        <v>0</v>
      </c>
      <c r="G957" s="141">
        <f>IFERROR(K957*D957,D957*PG!G957)</f>
        <v>0</v>
      </c>
      <c r="H957" s="142">
        <f t="shared" si="28"/>
        <v>0</v>
      </c>
      <c r="I957" s="143">
        <f t="shared" si="29"/>
        <v>1</v>
      </c>
      <c r="K957" s="239">
        <f>PG!N957</f>
        <v>0</v>
      </c>
    </row>
    <row r="958" spans="2:11" ht="30" customHeight="1" thickBot="1" x14ac:dyDescent="0.3">
      <c r="B958" s="137" t="str">
        <f>IF(PG!B958="","",PG!B958)</f>
        <v/>
      </c>
      <c r="C958" s="138" t="str">
        <f>IF(PG!C958="","",PG!C958)</f>
        <v/>
      </c>
      <c r="D958" s="139">
        <f>PG!M958</f>
        <v>0</v>
      </c>
      <c r="E958" s="185"/>
      <c r="F958" s="141">
        <f>IFERROR(E958*K958,E958*PG!G958)</f>
        <v>0</v>
      </c>
      <c r="G958" s="141">
        <f>IFERROR(K958*D958,D958*PG!G958)</f>
        <v>0</v>
      </c>
      <c r="H958" s="142">
        <f t="shared" si="28"/>
        <v>0</v>
      </c>
      <c r="I958" s="143">
        <f t="shared" si="29"/>
        <v>1</v>
      </c>
      <c r="K958" s="239">
        <f>PG!N958</f>
        <v>0</v>
      </c>
    </row>
    <row r="959" spans="2:11" ht="30" customHeight="1" thickBot="1" x14ac:dyDescent="0.3">
      <c r="B959" s="137" t="str">
        <f>IF(PG!B959="","",PG!B959)</f>
        <v/>
      </c>
      <c r="C959" s="138" t="str">
        <f>IF(PG!C959="","",PG!C959)</f>
        <v/>
      </c>
      <c r="D959" s="139">
        <f>PG!M959</f>
        <v>0</v>
      </c>
      <c r="E959" s="185"/>
      <c r="F959" s="141">
        <f>IFERROR(E959*K959,E959*PG!G959)</f>
        <v>0</v>
      </c>
      <c r="G959" s="141">
        <f>IFERROR(K959*D959,D959*PG!G959)</f>
        <v>0</v>
      </c>
      <c r="H959" s="142">
        <f t="shared" si="28"/>
        <v>0</v>
      </c>
      <c r="I959" s="143">
        <f t="shared" si="29"/>
        <v>1</v>
      </c>
      <c r="K959" s="239">
        <f>PG!N959</f>
        <v>0</v>
      </c>
    </row>
    <row r="960" spans="2:11" ht="30" customHeight="1" thickBot="1" x14ac:dyDescent="0.3">
      <c r="B960" s="137" t="str">
        <f>IF(PG!B960="","",PG!B960)</f>
        <v/>
      </c>
      <c r="C960" s="138" t="str">
        <f>IF(PG!C960="","",PG!C960)</f>
        <v/>
      </c>
      <c r="D960" s="139">
        <f>PG!M960</f>
        <v>0</v>
      </c>
      <c r="E960" s="185"/>
      <c r="F960" s="141">
        <f>IFERROR(E960*K960,E960*PG!G960)</f>
        <v>0</v>
      </c>
      <c r="G960" s="141">
        <f>IFERROR(K960*D960,D960*PG!G960)</f>
        <v>0</v>
      </c>
      <c r="H960" s="142">
        <f t="shared" si="28"/>
        <v>0</v>
      </c>
      <c r="I960" s="143">
        <f t="shared" si="29"/>
        <v>1</v>
      </c>
      <c r="K960" s="239">
        <f>PG!N960</f>
        <v>0</v>
      </c>
    </row>
    <row r="961" spans="2:11" ht="30" customHeight="1" thickBot="1" x14ac:dyDescent="0.3">
      <c r="B961" s="137" t="str">
        <f>IF(PG!B961="","",PG!B961)</f>
        <v/>
      </c>
      <c r="C961" s="138" t="str">
        <f>IF(PG!C961="","",PG!C961)</f>
        <v/>
      </c>
      <c r="D961" s="139">
        <f>PG!M961</f>
        <v>0</v>
      </c>
      <c r="E961" s="185"/>
      <c r="F961" s="141">
        <f>IFERROR(E961*K961,E961*PG!G961)</f>
        <v>0</v>
      </c>
      <c r="G961" s="141">
        <f>IFERROR(K961*D961,D961*PG!G961)</f>
        <v>0</v>
      </c>
      <c r="H961" s="142">
        <f t="shared" si="28"/>
        <v>0</v>
      </c>
      <c r="I961" s="143">
        <f t="shared" si="29"/>
        <v>1</v>
      </c>
      <c r="K961" s="239">
        <f>PG!N961</f>
        <v>0</v>
      </c>
    </row>
    <row r="962" spans="2:11" ht="30" customHeight="1" thickBot="1" x14ac:dyDescent="0.3">
      <c r="B962" s="137" t="str">
        <f>IF(PG!B962="","",PG!B962)</f>
        <v/>
      </c>
      <c r="C962" s="138" t="str">
        <f>IF(PG!C962="","",PG!C962)</f>
        <v/>
      </c>
      <c r="D962" s="139">
        <f>PG!M962</f>
        <v>0</v>
      </c>
      <c r="E962" s="185"/>
      <c r="F962" s="141">
        <f>IFERROR(E962*K962,E962*PG!G962)</f>
        <v>0</v>
      </c>
      <c r="G962" s="141">
        <f>IFERROR(K962*D962,D962*PG!G962)</f>
        <v>0</v>
      </c>
      <c r="H962" s="142">
        <f t="shared" si="28"/>
        <v>0</v>
      </c>
      <c r="I962" s="143">
        <f t="shared" si="29"/>
        <v>1</v>
      </c>
      <c r="K962" s="239">
        <f>PG!N962</f>
        <v>0</v>
      </c>
    </row>
    <row r="963" spans="2:11" ht="30" customHeight="1" thickBot="1" x14ac:dyDescent="0.3">
      <c r="B963" s="137" t="str">
        <f>IF(PG!B963="","",PG!B963)</f>
        <v/>
      </c>
      <c r="C963" s="138" t="str">
        <f>IF(PG!C963="","",PG!C963)</f>
        <v/>
      </c>
      <c r="D963" s="139">
        <f>PG!M963</f>
        <v>0</v>
      </c>
      <c r="E963" s="185"/>
      <c r="F963" s="141">
        <f>IFERROR(E963*K963,E963*PG!G963)</f>
        <v>0</v>
      </c>
      <c r="G963" s="141">
        <f>IFERROR(K963*D963,D963*PG!G963)</f>
        <v>0</v>
      </c>
      <c r="H963" s="142">
        <f t="shared" si="28"/>
        <v>0</v>
      </c>
      <c r="I963" s="143">
        <f t="shared" si="29"/>
        <v>1</v>
      </c>
      <c r="K963" s="239">
        <f>PG!N963</f>
        <v>0</v>
      </c>
    </row>
    <row r="964" spans="2:11" ht="30" customHeight="1" thickBot="1" x14ac:dyDescent="0.3">
      <c r="B964" s="137" t="str">
        <f>IF(PG!B964="","",PG!B964)</f>
        <v/>
      </c>
      <c r="C964" s="138" t="str">
        <f>IF(PG!C964="","",PG!C964)</f>
        <v/>
      </c>
      <c r="D964" s="139">
        <f>PG!M964</f>
        <v>0</v>
      </c>
      <c r="E964" s="185"/>
      <c r="F964" s="141">
        <f>IFERROR(E964*K964,E964*PG!G964)</f>
        <v>0</v>
      </c>
      <c r="G964" s="141">
        <f>IFERROR(K964*D964,D964*PG!G964)</f>
        <v>0</v>
      </c>
      <c r="H964" s="142">
        <f t="shared" si="28"/>
        <v>0</v>
      </c>
      <c r="I964" s="143">
        <f t="shared" si="29"/>
        <v>1</v>
      </c>
      <c r="K964" s="239">
        <f>PG!N964</f>
        <v>0</v>
      </c>
    </row>
    <row r="965" spans="2:11" ht="30" customHeight="1" thickBot="1" x14ac:dyDescent="0.3">
      <c r="B965" s="137" t="str">
        <f>IF(PG!B965="","",PG!B965)</f>
        <v/>
      </c>
      <c r="C965" s="138" t="str">
        <f>IF(PG!C965="","",PG!C965)</f>
        <v/>
      </c>
      <c r="D965" s="139">
        <f>PG!M965</f>
        <v>0</v>
      </c>
      <c r="E965" s="185"/>
      <c r="F965" s="141">
        <f>IFERROR(E965*K965,E965*PG!G965)</f>
        <v>0</v>
      </c>
      <c r="G965" s="141">
        <f>IFERROR(K965*D965,D965*PG!G965)</f>
        <v>0</v>
      </c>
      <c r="H965" s="142">
        <f t="shared" si="28"/>
        <v>0</v>
      </c>
      <c r="I965" s="143">
        <f t="shared" si="29"/>
        <v>1</v>
      </c>
      <c r="K965" s="239">
        <f>PG!N965</f>
        <v>0</v>
      </c>
    </row>
    <row r="966" spans="2:11" ht="30" customHeight="1" thickBot="1" x14ac:dyDescent="0.3">
      <c r="B966" s="137" t="str">
        <f>IF(PG!B966="","",PG!B966)</f>
        <v/>
      </c>
      <c r="C966" s="138" t="str">
        <f>IF(PG!C966="","",PG!C966)</f>
        <v/>
      </c>
      <c r="D966" s="139">
        <f>PG!M966</f>
        <v>0</v>
      </c>
      <c r="E966" s="185"/>
      <c r="F966" s="141">
        <f>IFERROR(E966*K966,E966*PG!G966)</f>
        <v>0</v>
      </c>
      <c r="G966" s="141">
        <f>IFERROR(K966*D966,D966*PG!G966)</f>
        <v>0</v>
      </c>
      <c r="H966" s="142">
        <f t="shared" si="28"/>
        <v>0</v>
      </c>
      <c r="I966" s="143">
        <f t="shared" si="29"/>
        <v>1</v>
      </c>
      <c r="K966" s="239">
        <f>PG!N966</f>
        <v>0</v>
      </c>
    </row>
    <row r="967" spans="2:11" ht="30" customHeight="1" thickBot="1" x14ac:dyDescent="0.3">
      <c r="B967" s="137" t="str">
        <f>IF(PG!B967="","",PG!B967)</f>
        <v/>
      </c>
      <c r="C967" s="138" t="str">
        <f>IF(PG!C967="","",PG!C967)</f>
        <v/>
      </c>
      <c r="D967" s="139">
        <f>PG!M967</f>
        <v>0</v>
      </c>
      <c r="E967" s="185"/>
      <c r="F967" s="141">
        <f>IFERROR(E967*K967,E967*PG!G967)</f>
        <v>0</v>
      </c>
      <c r="G967" s="141">
        <f>IFERROR(K967*D967,D967*PG!G967)</f>
        <v>0</v>
      </c>
      <c r="H967" s="142">
        <f t="shared" si="28"/>
        <v>0</v>
      </c>
      <c r="I967" s="143">
        <f t="shared" si="29"/>
        <v>1</v>
      </c>
      <c r="K967" s="239">
        <f>PG!N967</f>
        <v>0</v>
      </c>
    </row>
    <row r="968" spans="2:11" ht="30" customHeight="1" thickBot="1" x14ac:dyDescent="0.3">
      <c r="B968" s="137" t="str">
        <f>IF(PG!B968="","",PG!B968)</f>
        <v/>
      </c>
      <c r="C968" s="138" t="str">
        <f>IF(PG!C968="","",PG!C968)</f>
        <v/>
      </c>
      <c r="D968" s="139">
        <f>PG!M968</f>
        <v>0</v>
      </c>
      <c r="E968" s="185"/>
      <c r="F968" s="141">
        <f>IFERROR(E968*K968,E968*PG!G968)</f>
        <v>0</v>
      </c>
      <c r="G968" s="141">
        <f>IFERROR(K968*D968,D968*PG!G968)</f>
        <v>0</v>
      </c>
      <c r="H968" s="142">
        <f t="shared" si="28"/>
        <v>0</v>
      </c>
      <c r="I968" s="143">
        <f t="shared" si="29"/>
        <v>1</v>
      </c>
      <c r="K968" s="239">
        <f>PG!N968</f>
        <v>0</v>
      </c>
    </row>
    <row r="969" spans="2:11" ht="30" customHeight="1" thickBot="1" x14ac:dyDescent="0.3">
      <c r="B969" s="137" t="str">
        <f>IF(PG!B969="","",PG!B969)</f>
        <v/>
      </c>
      <c r="C969" s="138" t="str">
        <f>IF(PG!C969="","",PG!C969)</f>
        <v/>
      </c>
      <c r="D969" s="139">
        <f>PG!M969</f>
        <v>0</v>
      </c>
      <c r="E969" s="185"/>
      <c r="F969" s="141">
        <f>IFERROR(E969*K969,E969*PG!G969)</f>
        <v>0</v>
      </c>
      <c r="G969" s="141">
        <f>IFERROR(K969*D969,D969*PG!G969)</f>
        <v>0</v>
      </c>
      <c r="H969" s="142">
        <f t="shared" ref="H969:H1007" si="30">IFERROR(IF(F969-G969&lt;0,(F969-G969)*(-1),F969-G969),"")</f>
        <v>0</v>
      </c>
      <c r="I969" s="143">
        <f t="shared" si="29"/>
        <v>1</v>
      </c>
      <c r="K969" s="239">
        <f>PG!N969</f>
        <v>0</v>
      </c>
    </row>
    <row r="970" spans="2:11" ht="30" customHeight="1" thickBot="1" x14ac:dyDescent="0.3">
      <c r="B970" s="137" t="str">
        <f>IF(PG!B970="","",PG!B970)</f>
        <v/>
      </c>
      <c r="C970" s="138" t="str">
        <f>IF(PG!C970="","",PG!C970)</f>
        <v/>
      </c>
      <c r="D970" s="139">
        <f>PG!M970</f>
        <v>0</v>
      </c>
      <c r="E970" s="185"/>
      <c r="F970" s="141">
        <f>IFERROR(E970*K970,E970*PG!G970)</f>
        <v>0</v>
      </c>
      <c r="G970" s="141">
        <f>IFERROR(K970*D970,D970*PG!G970)</f>
        <v>0</v>
      </c>
      <c r="H970" s="142">
        <f t="shared" si="30"/>
        <v>0</v>
      </c>
      <c r="I970" s="143">
        <f t="shared" ref="I970:I1007" si="31">IFERROR(IF(F970&gt;G970,G970/F970,IF(F970=G970,1,F970/G970)),"")</f>
        <v>1</v>
      </c>
      <c r="K970" s="239">
        <f>PG!N970</f>
        <v>0</v>
      </c>
    </row>
    <row r="971" spans="2:11" ht="30" customHeight="1" thickBot="1" x14ac:dyDescent="0.3">
      <c r="B971" s="137" t="str">
        <f>IF(PG!B971="","",PG!B971)</f>
        <v/>
      </c>
      <c r="C971" s="138" t="str">
        <f>IF(PG!C971="","",PG!C971)</f>
        <v/>
      </c>
      <c r="D971" s="139">
        <f>PG!M971</f>
        <v>0</v>
      </c>
      <c r="E971" s="185"/>
      <c r="F971" s="141">
        <f>IFERROR(E971*K971,E971*PG!G971)</f>
        <v>0</v>
      </c>
      <c r="G971" s="141">
        <f>IFERROR(K971*D971,D971*PG!G971)</f>
        <v>0</v>
      </c>
      <c r="H971" s="142">
        <f t="shared" si="30"/>
        <v>0</v>
      </c>
      <c r="I971" s="143">
        <f t="shared" si="31"/>
        <v>1</v>
      </c>
      <c r="K971" s="239">
        <f>PG!N971</f>
        <v>0</v>
      </c>
    </row>
    <row r="972" spans="2:11" ht="30" customHeight="1" thickBot="1" x14ac:dyDescent="0.3">
      <c r="B972" s="137" t="str">
        <f>IF(PG!B972="","",PG!B972)</f>
        <v/>
      </c>
      <c r="C972" s="138" t="str">
        <f>IF(PG!C972="","",PG!C972)</f>
        <v/>
      </c>
      <c r="D972" s="139">
        <f>PG!M972</f>
        <v>0</v>
      </c>
      <c r="E972" s="185"/>
      <c r="F972" s="141">
        <f>IFERROR(E972*K972,E972*PG!G972)</f>
        <v>0</v>
      </c>
      <c r="G972" s="141">
        <f>IFERROR(K972*D972,D972*PG!G972)</f>
        <v>0</v>
      </c>
      <c r="H972" s="142">
        <f t="shared" si="30"/>
        <v>0</v>
      </c>
      <c r="I972" s="143">
        <f t="shared" si="31"/>
        <v>1</v>
      </c>
      <c r="K972" s="239">
        <f>PG!N972</f>
        <v>0</v>
      </c>
    </row>
    <row r="973" spans="2:11" ht="30" customHeight="1" thickBot="1" x14ac:dyDescent="0.3">
      <c r="B973" s="137" t="str">
        <f>IF(PG!B973="","",PG!B973)</f>
        <v/>
      </c>
      <c r="C973" s="138" t="str">
        <f>IF(PG!C973="","",PG!C973)</f>
        <v/>
      </c>
      <c r="D973" s="139">
        <f>PG!M973</f>
        <v>0</v>
      </c>
      <c r="E973" s="185"/>
      <c r="F973" s="141">
        <f>IFERROR(E973*K973,E973*PG!G973)</f>
        <v>0</v>
      </c>
      <c r="G973" s="141">
        <f>IFERROR(K973*D973,D973*PG!G973)</f>
        <v>0</v>
      </c>
      <c r="H973" s="142">
        <f t="shared" si="30"/>
        <v>0</v>
      </c>
      <c r="I973" s="143">
        <f t="shared" si="31"/>
        <v>1</v>
      </c>
      <c r="K973" s="239">
        <f>PG!N973</f>
        <v>0</v>
      </c>
    </row>
    <row r="974" spans="2:11" ht="30" customHeight="1" thickBot="1" x14ac:dyDescent="0.3">
      <c r="B974" s="137" t="str">
        <f>IF(PG!B974="","",PG!B974)</f>
        <v/>
      </c>
      <c r="C974" s="138" t="str">
        <f>IF(PG!C974="","",PG!C974)</f>
        <v/>
      </c>
      <c r="D974" s="139">
        <f>PG!M974</f>
        <v>0</v>
      </c>
      <c r="E974" s="185"/>
      <c r="F974" s="141">
        <f>IFERROR(E974*K974,E974*PG!G974)</f>
        <v>0</v>
      </c>
      <c r="G974" s="141">
        <f>IFERROR(K974*D974,D974*PG!G974)</f>
        <v>0</v>
      </c>
      <c r="H974" s="142">
        <f t="shared" si="30"/>
        <v>0</v>
      </c>
      <c r="I974" s="143">
        <f t="shared" si="31"/>
        <v>1</v>
      </c>
      <c r="K974" s="239">
        <f>PG!N974</f>
        <v>0</v>
      </c>
    </row>
    <row r="975" spans="2:11" ht="30" customHeight="1" thickBot="1" x14ac:dyDescent="0.3">
      <c r="B975" s="137" t="str">
        <f>IF(PG!B975="","",PG!B975)</f>
        <v/>
      </c>
      <c r="C975" s="138" t="str">
        <f>IF(PG!C975="","",PG!C975)</f>
        <v/>
      </c>
      <c r="D975" s="139">
        <f>PG!M975</f>
        <v>0</v>
      </c>
      <c r="E975" s="185"/>
      <c r="F975" s="141">
        <f>IFERROR(E975*K975,E975*PG!G975)</f>
        <v>0</v>
      </c>
      <c r="G975" s="141">
        <f>IFERROR(K975*D975,D975*PG!G975)</f>
        <v>0</v>
      </c>
      <c r="H975" s="142">
        <f t="shared" si="30"/>
        <v>0</v>
      </c>
      <c r="I975" s="143">
        <f t="shared" si="31"/>
        <v>1</v>
      </c>
      <c r="K975" s="239">
        <f>PG!N975</f>
        <v>0</v>
      </c>
    </row>
    <row r="976" spans="2:11" ht="30" customHeight="1" thickBot="1" x14ac:dyDescent="0.3">
      <c r="B976" s="137" t="str">
        <f>IF(PG!B976="","",PG!B976)</f>
        <v/>
      </c>
      <c r="C976" s="138" t="str">
        <f>IF(PG!C976="","",PG!C976)</f>
        <v/>
      </c>
      <c r="D976" s="139">
        <f>PG!M976</f>
        <v>0</v>
      </c>
      <c r="E976" s="185"/>
      <c r="F976" s="141">
        <f>IFERROR(E976*K976,E976*PG!G976)</f>
        <v>0</v>
      </c>
      <c r="G976" s="141">
        <f>IFERROR(K976*D976,D976*PG!G976)</f>
        <v>0</v>
      </c>
      <c r="H976" s="142">
        <f t="shared" si="30"/>
        <v>0</v>
      </c>
      <c r="I976" s="143">
        <f t="shared" si="31"/>
        <v>1</v>
      </c>
      <c r="K976" s="239">
        <f>PG!N976</f>
        <v>0</v>
      </c>
    </row>
    <row r="977" spans="2:11" ht="30" customHeight="1" thickBot="1" x14ac:dyDescent="0.3">
      <c r="B977" s="137" t="str">
        <f>IF(PG!B977="","",PG!B977)</f>
        <v/>
      </c>
      <c r="C977" s="138" t="str">
        <f>IF(PG!C977="","",PG!C977)</f>
        <v/>
      </c>
      <c r="D977" s="139">
        <f>PG!M977</f>
        <v>0</v>
      </c>
      <c r="E977" s="185"/>
      <c r="F977" s="141">
        <f>IFERROR(E977*K977,E977*PG!G977)</f>
        <v>0</v>
      </c>
      <c r="G977" s="141">
        <f>IFERROR(K977*D977,D977*PG!G977)</f>
        <v>0</v>
      </c>
      <c r="H977" s="142">
        <f t="shared" si="30"/>
        <v>0</v>
      </c>
      <c r="I977" s="143">
        <f t="shared" si="31"/>
        <v>1</v>
      </c>
      <c r="K977" s="239">
        <f>PG!N977</f>
        <v>0</v>
      </c>
    </row>
    <row r="978" spans="2:11" ht="30" customHeight="1" thickBot="1" x14ac:dyDescent="0.3">
      <c r="B978" s="137" t="str">
        <f>IF(PG!B978="","",PG!B978)</f>
        <v/>
      </c>
      <c r="C978" s="138" t="str">
        <f>IF(PG!C978="","",PG!C978)</f>
        <v/>
      </c>
      <c r="D978" s="139">
        <f>PG!M978</f>
        <v>0</v>
      </c>
      <c r="E978" s="185"/>
      <c r="F978" s="141">
        <f>IFERROR(E978*K978,E978*PG!G978)</f>
        <v>0</v>
      </c>
      <c r="G978" s="141">
        <f>IFERROR(K978*D978,D978*PG!G978)</f>
        <v>0</v>
      </c>
      <c r="H978" s="142">
        <f t="shared" si="30"/>
        <v>0</v>
      </c>
      <c r="I978" s="143">
        <f t="shared" si="31"/>
        <v>1</v>
      </c>
      <c r="K978" s="239">
        <f>PG!N978</f>
        <v>0</v>
      </c>
    </row>
    <row r="979" spans="2:11" ht="30" customHeight="1" thickBot="1" x14ac:dyDescent="0.3">
      <c r="B979" s="137" t="str">
        <f>IF(PG!B979="","",PG!B979)</f>
        <v/>
      </c>
      <c r="C979" s="138" t="str">
        <f>IF(PG!C979="","",PG!C979)</f>
        <v/>
      </c>
      <c r="D979" s="139">
        <f>PG!M979</f>
        <v>0</v>
      </c>
      <c r="E979" s="185"/>
      <c r="F979" s="141">
        <f>IFERROR(E979*K979,E979*PG!G979)</f>
        <v>0</v>
      </c>
      <c r="G979" s="141">
        <f>IFERROR(K979*D979,D979*PG!G979)</f>
        <v>0</v>
      </c>
      <c r="H979" s="142">
        <f t="shared" si="30"/>
        <v>0</v>
      </c>
      <c r="I979" s="143">
        <f t="shared" si="31"/>
        <v>1</v>
      </c>
      <c r="K979" s="239">
        <f>PG!N979</f>
        <v>0</v>
      </c>
    </row>
    <row r="980" spans="2:11" ht="30" customHeight="1" thickBot="1" x14ac:dyDescent="0.3">
      <c r="B980" s="137" t="str">
        <f>IF(PG!B980="","",PG!B980)</f>
        <v/>
      </c>
      <c r="C980" s="138" t="str">
        <f>IF(PG!C980="","",PG!C980)</f>
        <v/>
      </c>
      <c r="D980" s="139">
        <f>PG!M980</f>
        <v>0</v>
      </c>
      <c r="E980" s="185"/>
      <c r="F980" s="141">
        <f>IFERROR(E980*K980,E980*PG!G980)</f>
        <v>0</v>
      </c>
      <c r="G980" s="141">
        <f>IFERROR(K980*D980,D980*PG!G980)</f>
        <v>0</v>
      </c>
      <c r="H980" s="142">
        <f t="shared" si="30"/>
        <v>0</v>
      </c>
      <c r="I980" s="143">
        <f t="shared" si="31"/>
        <v>1</v>
      </c>
      <c r="K980" s="239">
        <f>PG!N980</f>
        <v>0</v>
      </c>
    </row>
    <row r="981" spans="2:11" ht="30" customHeight="1" thickBot="1" x14ac:dyDescent="0.3">
      <c r="B981" s="137" t="str">
        <f>IF(PG!B981="","",PG!B981)</f>
        <v/>
      </c>
      <c r="C981" s="138" t="str">
        <f>IF(PG!C981="","",PG!C981)</f>
        <v/>
      </c>
      <c r="D981" s="139">
        <f>PG!M981</f>
        <v>0</v>
      </c>
      <c r="E981" s="185"/>
      <c r="F981" s="141">
        <f>IFERROR(E981*K981,E981*PG!G981)</f>
        <v>0</v>
      </c>
      <c r="G981" s="141">
        <f>IFERROR(K981*D981,D981*PG!G981)</f>
        <v>0</v>
      </c>
      <c r="H981" s="142">
        <f t="shared" si="30"/>
        <v>0</v>
      </c>
      <c r="I981" s="143">
        <f t="shared" si="31"/>
        <v>1</v>
      </c>
      <c r="K981" s="239">
        <f>PG!N981</f>
        <v>0</v>
      </c>
    </row>
    <row r="982" spans="2:11" ht="30" customHeight="1" thickBot="1" x14ac:dyDescent="0.3">
      <c r="B982" s="137" t="str">
        <f>IF(PG!B982="","",PG!B982)</f>
        <v/>
      </c>
      <c r="C982" s="138" t="str">
        <f>IF(PG!C982="","",PG!C982)</f>
        <v/>
      </c>
      <c r="D982" s="139">
        <f>PG!M982</f>
        <v>0</v>
      </c>
      <c r="E982" s="185"/>
      <c r="F982" s="141">
        <f>IFERROR(E982*K982,E982*PG!G982)</f>
        <v>0</v>
      </c>
      <c r="G982" s="141">
        <f>IFERROR(K982*D982,D982*PG!G982)</f>
        <v>0</v>
      </c>
      <c r="H982" s="142">
        <f t="shared" si="30"/>
        <v>0</v>
      </c>
      <c r="I982" s="143">
        <f t="shared" si="31"/>
        <v>1</v>
      </c>
      <c r="K982" s="239">
        <f>PG!N982</f>
        <v>0</v>
      </c>
    </row>
    <row r="983" spans="2:11" ht="30" customHeight="1" thickBot="1" x14ac:dyDescent="0.3">
      <c r="B983" s="137" t="str">
        <f>IF(PG!B983="","",PG!B983)</f>
        <v/>
      </c>
      <c r="C983" s="138" t="str">
        <f>IF(PG!C983="","",PG!C983)</f>
        <v/>
      </c>
      <c r="D983" s="139">
        <f>PG!M983</f>
        <v>0</v>
      </c>
      <c r="E983" s="185"/>
      <c r="F983" s="141">
        <f>IFERROR(E983*K983,E983*PG!G983)</f>
        <v>0</v>
      </c>
      <c r="G983" s="141">
        <f>IFERROR(K983*D983,D983*PG!G983)</f>
        <v>0</v>
      </c>
      <c r="H983" s="142">
        <f t="shared" si="30"/>
        <v>0</v>
      </c>
      <c r="I983" s="143">
        <f t="shared" si="31"/>
        <v>1</v>
      </c>
      <c r="K983" s="239">
        <f>PG!N983</f>
        <v>0</v>
      </c>
    </row>
    <row r="984" spans="2:11" ht="30" customHeight="1" thickBot="1" x14ac:dyDescent="0.3">
      <c r="B984" s="137" t="str">
        <f>IF(PG!B984="","",PG!B984)</f>
        <v/>
      </c>
      <c r="C984" s="138" t="str">
        <f>IF(PG!C984="","",PG!C984)</f>
        <v/>
      </c>
      <c r="D984" s="139">
        <f>PG!M984</f>
        <v>0</v>
      </c>
      <c r="E984" s="185"/>
      <c r="F984" s="141">
        <f>IFERROR(E984*K984,E984*PG!G984)</f>
        <v>0</v>
      </c>
      <c r="G984" s="141">
        <f>IFERROR(K984*D984,D984*PG!G984)</f>
        <v>0</v>
      </c>
      <c r="H984" s="142">
        <f t="shared" si="30"/>
        <v>0</v>
      </c>
      <c r="I984" s="143">
        <f t="shared" si="31"/>
        <v>1</v>
      </c>
      <c r="K984" s="239">
        <f>PG!N984</f>
        <v>0</v>
      </c>
    </row>
    <row r="985" spans="2:11" ht="30" customHeight="1" thickBot="1" x14ac:dyDescent="0.3">
      <c r="B985" s="137" t="str">
        <f>IF(PG!B985="","",PG!B985)</f>
        <v/>
      </c>
      <c r="C985" s="138" t="str">
        <f>IF(PG!C985="","",PG!C985)</f>
        <v/>
      </c>
      <c r="D985" s="139">
        <f>PG!M985</f>
        <v>0</v>
      </c>
      <c r="E985" s="185"/>
      <c r="F985" s="141">
        <f>IFERROR(E985*K985,E985*PG!G985)</f>
        <v>0</v>
      </c>
      <c r="G985" s="141">
        <f>IFERROR(K985*D985,D985*PG!G985)</f>
        <v>0</v>
      </c>
      <c r="H985" s="142">
        <f t="shared" si="30"/>
        <v>0</v>
      </c>
      <c r="I985" s="143">
        <f t="shared" si="31"/>
        <v>1</v>
      </c>
      <c r="K985" s="239">
        <f>PG!N985</f>
        <v>0</v>
      </c>
    </row>
    <row r="986" spans="2:11" ht="30" customHeight="1" thickBot="1" x14ac:dyDescent="0.3">
      <c r="B986" s="137" t="str">
        <f>IF(PG!B986="","",PG!B986)</f>
        <v/>
      </c>
      <c r="C986" s="138" t="str">
        <f>IF(PG!C986="","",PG!C986)</f>
        <v/>
      </c>
      <c r="D986" s="139">
        <f>PG!M986</f>
        <v>0</v>
      </c>
      <c r="E986" s="185"/>
      <c r="F986" s="141">
        <f>IFERROR(E986*K986,E986*PG!G986)</f>
        <v>0</v>
      </c>
      <c r="G986" s="141">
        <f>IFERROR(K986*D986,D986*PG!G986)</f>
        <v>0</v>
      </c>
      <c r="H986" s="142">
        <f t="shared" si="30"/>
        <v>0</v>
      </c>
      <c r="I986" s="143">
        <f t="shared" si="31"/>
        <v>1</v>
      </c>
      <c r="K986" s="239">
        <f>PG!N986</f>
        <v>0</v>
      </c>
    </row>
    <row r="987" spans="2:11" ht="30" customHeight="1" thickBot="1" x14ac:dyDescent="0.3">
      <c r="B987" s="137" t="str">
        <f>IF(PG!B987="","",PG!B987)</f>
        <v/>
      </c>
      <c r="C987" s="138" t="str">
        <f>IF(PG!C987="","",PG!C987)</f>
        <v/>
      </c>
      <c r="D987" s="139">
        <f>PG!M987</f>
        <v>0</v>
      </c>
      <c r="E987" s="185"/>
      <c r="F987" s="141">
        <f>IFERROR(E987*K987,E987*PG!G987)</f>
        <v>0</v>
      </c>
      <c r="G987" s="141">
        <f>IFERROR(K987*D987,D987*PG!G987)</f>
        <v>0</v>
      </c>
      <c r="H987" s="142">
        <f t="shared" si="30"/>
        <v>0</v>
      </c>
      <c r="I987" s="143">
        <f t="shared" si="31"/>
        <v>1</v>
      </c>
      <c r="K987" s="239">
        <f>PG!N987</f>
        <v>0</v>
      </c>
    </row>
    <row r="988" spans="2:11" ht="30" customHeight="1" thickBot="1" x14ac:dyDescent="0.3">
      <c r="B988" s="137" t="str">
        <f>IF(PG!B988="","",PG!B988)</f>
        <v/>
      </c>
      <c r="C988" s="138" t="str">
        <f>IF(PG!C988="","",PG!C988)</f>
        <v/>
      </c>
      <c r="D988" s="139">
        <f>PG!M988</f>
        <v>0</v>
      </c>
      <c r="E988" s="185"/>
      <c r="F988" s="141">
        <f>IFERROR(E988*K988,E988*PG!G988)</f>
        <v>0</v>
      </c>
      <c r="G988" s="141">
        <f>IFERROR(K988*D988,D988*PG!G988)</f>
        <v>0</v>
      </c>
      <c r="H988" s="142">
        <f t="shared" si="30"/>
        <v>0</v>
      </c>
      <c r="I988" s="143">
        <f t="shared" si="31"/>
        <v>1</v>
      </c>
      <c r="K988" s="239">
        <f>PG!N988</f>
        <v>0</v>
      </c>
    </row>
    <row r="989" spans="2:11" ht="30" customHeight="1" thickBot="1" x14ac:dyDescent="0.3">
      <c r="B989" s="137" t="str">
        <f>IF(PG!B989="","",PG!B989)</f>
        <v/>
      </c>
      <c r="C989" s="138" t="str">
        <f>IF(PG!C989="","",PG!C989)</f>
        <v/>
      </c>
      <c r="D989" s="139">
        <f>PG!M989</f>
        <v>0</v>
      </c>
      <c r="E989" s="185"/>
      <c r="F989" s="141">
        <f>IFERROR(E989*K989,E989*PG!G989)</f>
        <v>0</v>
      </c>
      <c r="G989" s="141">
        <f>IFERROR(K989*D989,D989*PG!G989)</f>
        <v>0</v>
      </c>
      <c r="H989" s="142">
        <f t="shared" si="30"/>
        <v>0</v>
      </c>
      <c r="I989" s="143">
        <f t="shared" si="31"/>
        <v>1</v>
      </c>
      <c r="K989" s="239">
        <f>PG!N989</f>
        <v>0</v>
      </c>
    </row>
    <row r="990" spans="2:11" ht="30" customHeight="1" thickBot="1" x14ac:dyDescent="0.3">
      <c r="B990" s="137" t="str">
        <f>IF(PG!B990="","",PG!B990)</f>
        <v/>
      </c>
      <c r="C990" s="138" t="str">
        <f>IF(PG!C990="","",PG!C990)</f>
        <v/>
      </c>
      <c r="D990" s="139">
        <f>PG!M990</f>
        <v>0</v>
      </c>
      <c r="E990" s="185"/>
      <c r="F990" s="141">
        <f>IFERROR(E990*K990,E990*PG!G990)</f>
        <v>0</v>
      </c>
      <c r="G990" s="141">
        <f>IFERROR(K990*D990,D990*PG!G990)</f>
        <v>0</v>
      </c>
      <c r="H990" s="142">
        <f t="shared" si="30"/>
        <v>0</v>
      </c>
      <c r="I990" s="143">
        <f t="shared" si="31"/>
        <v>1</v>
      </c>
      <c r="K990" s="239">
        <f>PG!N990</f>
        <v>0</v>
      </c>
    </row>
    <row r="991" spans="2:11" ht="30" customHeight="1" thickBot="1" x14ac:dyDescent="0.3">
      <c r="B991" s="137" t="str">
        <f>IF(PG!B991="","",PG!B991)</f>
        <v/>
      </c>
      <c r="C991" s="138" t="str">
        <f>IF(PG!C991="","",PG!C991)</f>
        <v/>
      </c>
      <c r="D991" s="139">
        <f>PG!M991</f>
        <v>0</v>
      </c>
      <c r="E991" s="185"/>
      <c r="F991" s="141">
        <f>IFERROR(E991*K991,E991*PG!G991)</f>
        <v>0</v>
      </c>
      <c r="G991" s="141">
        <f>IFERROR(K991*D991,D991*PG!G991)</f>
        <v>0</v>
      </c>
      <c r="H991" s="142">
        <f t="shared" si="30"/>
        <v>0</v>
      </c>
      <c r="I991" s="143">
        <f t="shared" si="31"/>
        <v>1</v>
      </c>
      <c r="K991" s="239">
        <f>PG!N991</f>
        <v>0</v>
      </c>
    </row>
    <row r="992" spans="2:11" ht="30" customHeight="1" thickBot="1" x14ac:dyDescent="0.3">
      <c r="B992" s="137" t="str">
        <f>IF(PG!B992="","",PG!B992)</f>
        <v/>
      </c>
      <c r="C992" s="138" t="str">
        <f>IF(PG!C992="","",PG!C992)</f>
        <v/>
      </c>
      <c r="D992" s="139">
        <f>PG!M992</f>
        <v>0</v>
      </c>
      <c r="E992" s="185"/>
      <c r="F992" s="141">
        <f>IFERROR(E992*K992,E992*PG!G992)</f>
        <v>0</v>
      </c>
      <c r="G992" s="141">
        <f>IFERROR(K992*D992,D992*PG!G992)</f>
        <v>0</v>
      </c>
      <c r="H992" s="142">
        <f t="shared" si="30"/>
        <v>0</v>
      </c>
      <c r="I992" s="143">
        <f t="shared" si="31"/>
        <v>1</v>
      </c>
      <c r="K992" s="239">
        <f>PG!N992</f>
        <v>0</v>
      </c>
    </row>
    <row r="993" spans="1:11" ht="30" customHeight="1" thickBot="1" x14ac:dyDescent="0.3">
      <c r="B993" s="137" t="str">
        <f>IF(PG!B993="","",PG!B993)</f>
        <v/>
      </c>
      <c r="C993" s="138" t="str">
        <f>IF(PG!C993="","",PG!C993)</f>
        <v/>
      </c>
      <c r="D993" s="139">
        <f>PG!M993</f>
        <v>0</v>
      </c>
      <c r="E993" s="185"/>
      <c r="F993" s="141">
        <f>IFERROR(E993*K993,E993*PG!G993)</f>
        <v>0</v>
      </c>
      <c r="G993" s="141">
        <f>IFERROR(K993*D993,D993*PG!G993)</f>
        <v>0</v>
      </c>
      <c r="H993" s="142">
        <f t="shared" si="30"/>
        <v>0</v>
      </c>
      <c r="I993" s="143">
        <f t="shared" si="31"/>
        <v>1</v>
      </c>
      <c r="K993" s="239">
        <f>PG!N993</f>
        <v>0</v>
      </c>
    </row>
    <row r="994" spans="1:11" ht="30" customHeight="1" thickBot="1" x14ac:dyDescent="0.3">
      <c r="B994" s="137" t="str">
        <f>IF(PG!B994="","",PG!B994)</f>
        <v/>
      </c>
      <c r="C994" s="138" t="str">
        <f>IF(PG!C994="","",PG!C994)</f>
        <v/>
      </c>
      <c r="D994" s="139">
        <f>PG!M994</f>
        <v>0</v>
      </c>
      <c r="E994" s="185"/>
      <c r="F994" s="141">
        <f>IFERROR(E994*K994,E994*PG!G994)</f>
        <v>0</v>
      </c>
      <c r="G994" s="141">
        <f>IFERROR(K994*D994,D994*PG!G994)</f>
        <v>0</v>
      </c>
      <c r="H994" s="142">
        <f t="shared" si="30"/>
        <v>0</v>
      </c>
      <c r="I994" s="143">
        <f t="shared" si="31"/>
        <v>1</v>
      </c>
      <c r="K994" s="239">
        <f>PG!N994</f>
        <v>0</v>
      </c>
    </row>
    <row r="995" spans="1:11" ht="30" customHeight="1" thickBot="1" x14ac:dyDescent="0.3">
      <c r="B995" s="137" t="str">
        <f>IF(PG!B995="","",PG!B995)</f>
        <v/>
      </c>
      <c r="C995" s="138" t="str">
        <f>IF(PG!C995="","",PG!C995)</f>
        <v/>
      </c>
      <c r="D995" s="139">
        <f>PG!M995</f>
        <v>0</v>
      </c>
      <c r="E995" s="185"/>
      <c r="F995" s="141">
        <f>IFERROR(E995*K995,E995*PG!G995)</f>
        <v>0</v>
      </c>
      <c r="G995" s="141">
        <f>IFERROR(K995*D995,D995*PG!G995)</f>
        <v>0</v>
      </c>
      <c r="H995" s="142">
        <f t="shared" si="30"/>
        <v>0</v>
      </c>
      <c r="I995" s="143">
        <f t="shared" si="31"/>
        <v>1</v>
      </c>
      <c r="K995" s="239">
        <f>PG!N995</f>
        <v>0</v>
      </c>
    </row>
    <row r="996" spans="1:11" ht="30" customHeight="1" thickBot="1" x14ac:dyDescent="0.3">
      <c r="B996" s="137" t="str">
        <f>IF(PG!B996="","",PG!B996)</f>
        <v/>
      </c>
      <c r="C996" s="138" t="str">
        <f>IF(PG!C996="","",PG!C996)</f>
        <v/>
      </c>
      <c r="D996" s="139">
        <f>PG!M996</f>
        <v>0</v>
      </c>
      <c r="E996" s="185"/>
      <c r="F996" s="141">
        <f>IFERROR(E996*K996,E996*PG!G996)</f>
        <v>0</v>
      </c>
      <c r="G996" s="141">
        <f>IFERROR(K996*D996,D996*PG!G996)</f>
        <v>0</v>
      </c>
      <c r="H996" s="142">
        <f t="shared" si="30"/>
        <v>0</v>
      </c>
      <c r="I996" s="143">
        <f t="shared" si="31"/>
        <v>1</v>
      </c>
      <c r="K996" s="239">
        <f>PG!N996</f>
        <v>0</v>
      </c>
    </row>
    <row r="997" spans="1:11" ht="30" customHeight="1" thickBot="1" x14ac:dyDescent="0.3">
      <c r="B997" s="137" t="str">
        <f>IF(PG!B997="","",PG!B997)</f>
        <v/>
      </c>
      <c r="C997" s="138" t="str">
        <f>IF(PG!C997="","",PG!C997)</f>
        <v/>
      </c>
      <c r="D997" s="139">
        <f>PG!M997</f>
        <v>0</v>
      </c>
      <c r="E997" s="185"/>
      <c r="F997" s="141">
        <f>IFERROR(E997*K997,E997*PG!G997)</f>
        <v>0</v>
      </c>
      <c r="G997" s="141">
        <f>IFERROR(K997*D997,D997*PG!G997)</f>
        <v>0</v>
      </c>
      <c r="H997" s="142">
        <f t="shared" si="30"/>
        <v>0</v>
      </c>
      <c r="I997" s="143">
        <f t="shared" si="31"/>
        <v>1</v>
      </c>
      <c r="K997" s="239">
        <f>PG!N997</f>
        <v>0</v>
      </c>
    </row>
    <row r="998" spans="1:11" ht="30" customHeight="1" thickBot="1" x14ac:dyDescent="0.3">
      <c r="B998" s="137" t="str">
        <f>IF(PG!B998="","",PG!B998)</f>
        <v/>
      </c>
      <c r="C998" s="138" t="str">
        <f>IF(PG!C998="","",PG!C998)</f>
        <v/>
      </c>
      <c r="D998" s="139">
        <f>PG!M998</f>
        <v>0</v>
      </c>
      <c r="E998" s="185"/>
      <c r="F998" s="141">
        <f>IFERROR(E998*K998,E998*PG!G998)</f>
        <v>0</v>
      </c>
      <c r="G998" s="141">
        <f>IFERROR(K998*D998,D998*PG!G998)</f>
        <v>0</v>
      </c>
      <c r="H998" s="142">
        <f t="shared" si="30"/>
        <v>0</v>
      </c>
      <c r="I998" s="143">
        <f t="shared" si="31"/>
        <v>1</v>
      </c>
      <c r="K998" s="239">
        <f>PG!N998</f>
        <v>0</v>
      </c>
    </row>
    <row r="999" spans="1:11" ht="30" customHeight="1" thickBot="1" x14ac:dyDescent="0.3">
      <c r="B999" s="137" t="str">
        <f>IF(PG!B999="","",PG!B999)</f>
        <v/>
      </c>
      <c r="C999" s="138" t="str">
        <f>IF(PG!C999="","",PG!C999)</f>
        <v/>
      </c>
      <c r="D999" s="139">
        <f>PG!M999</f>
        <v>0</v>
      </c>
      <c r="E999" s="185"/>
      <c r="F999" s="141">
        <f>IFERROR(E999*K999,E999*PG!G999)</f>
        <v>0</v>
      </c>
      <c r="G999" s="141">
        <f>IFERROR(K999*D999,D999*PG!G999)</f>
        <v>0</v>
      </c>
      <c r="H999" s="142">
        <f t="shared" si="30"/>
        <v>0</v>
      </c>
      <c r="I999" s="143">
        <f t="shared" si="31"/>
        <v>1</v>
      </c>
      <c r="K999" s="239">
        <f>PG!N999</f>
        <v>0</v>
      </c>
    </row>
    <row r="1000" spans="1:11" ht="30" customHeight="1" thickBot="1" x14ac:dyDescent="0.3">
      <c r="B1000" s="137" t="str">
        <f>IF(PG!B1000="","",PG!B1000)</f>
        <v/>
      </c>
      <c r="C1000" s="138" t="str">
        <f>IF(PG!C1000="","",PG!C1000)</f>
        <v/>
      </c>
      <c r="D1000" s="139">
        <f>PG!M1000</f>
        <v>0</v>
      </c>
      <c r="E1000" s="185"/>
      <c r="F1000" s="141">
        <f>IFERROR(E1000*K1000,E1000*PG!G1000)</f>
        <v>0</v>
      </c>
      <c r="G1000" s="141">
        <f>IFERROR(K1000*D1000,D1000*PG!G1000)</f>
        <v>0</v>
      </c>
      <c r="H1000" s="142">
        <f t="shared" si="30"/>
        <v>0</v>
      </c>
      <c r="I1000" s="143">
        <f t="shared" si="31"/>
        <v>1</v>
      </c>
      <c r="K1000" s="239">
        <f>PG!N1000</f>
        <v>0</v>
      </c>
    </row>
    <row r="1001" spans="1:11" ht="30" customHeight="1" thickBot="1" x14ac:dyDescent="0.3">
      <c r="B1001" s="137" t="str">
        <f>IF(PG!B1001="","",PG!B1001)</f>
        <v/>
      </c>
      <c r="C1001" s="138" t="str">
        <f>IF(PG!C1001="","",PG!C1001)</f>
        <v/>
      </c>
      <c r="D1001" s="139">
        <f>PG!M1001</f>
        <v>0</v>
      </c>
      <c r="E1001" s="185"/>
      <c r="F1001" s="141">
        <f>IFERROR(E1001*K1001,E1001*PG!G1001)</f>
        <v>0</v>
      </c>
      <c r="G1001" s="141">
        <f>IFERROR(K1001*D1001,D1001*PG!G1001)</f>
        <v>0</v>
      </c>
      <c r="H1001" s="142">
        <f t="shared" si="30"/>
        <v>0</v>
      </c>
      <c r="I1001" s="143">
        <f t="shared" si="31"/>
        <v>1</v>
      </c>
      <c r="K1001" s="239">
        <f>PG!N1001</f>
        <v>0</v>
      </c>
    </row>
    <row r="1002" spans="1:11" ht="30" customHeight="1" thickBot="1" x14ac:dyDescent="0.3">
      <c r="B1002" s="137" t="str">
        <f>IF(PG!B1002="","",PG!B1002)</f>
        <v/>
      </c>
      <c r="C1002" s="138" t="str">
        <f>IF(PG!C1002="","",PG!C1002)</f>
        <v/>
      </c>
      <c r="D1002" s="139">
        <f>PG!M1002</f>
        <v>0</v>
      </c>
      <c r="E1002" s="185"/>
      <c r="F1002" s="141">
        <f>IFERROR(E1002*K1002,E1002*PG!G1002)</f>
        <v>0</v>
      </c>
      <c r="G1002" s="141">
        <f>IFERROR(K1002*D1002,D1002*PG!G1002)</f>
        <v>0</v>
      </c>
      <c r="H1002" s="142">
        <f t="shared" si="30"/>
        <v>0</v>
      </c>
      <c r="I1002" s="143">
        <f t="shared" si="31"/>
        <v>1</v>
      </c>
      <c r="K1002" s="239">
        <f>PG!N1002</f>
        <v>0</v>
      </c>
    </row>
    <row r="1003" spans="1:11" ht="30" customHeight="1" thickBot="1" x14ac:dyDescent="0.3">
      <c r="B1003" s="137" t="str">
        <f>IF(PG!B1003="","",PG!B1003)</f>
        <v/>
      </c>
      <c r="C1003" s="138" t="str">
        <f>IF(PG!C1003="","",PG!C1003)</f>
        <v/>
      </c>
      <c r="D1003" s="139">
        <f>PG!M1003</f>
        <v>0</v>
      </c>
      <c r="E1003" s="185"/>
      <c r="F1003" s="141">
        <f>IFERROR(E1003*K1003,E1003*PG!G1003)</f>
        <v>0</v>
      </c>
      <c r="G1003" s="141">
        <f>IFERROR(K1003*D1003,D1003*PG!G1003)</f>
        <v>0</v>
      </c>
      <c r="H1003" s="142">
        <f t="shared" si="30"/>
        <v>0</v>
      </c>
      <c r="I1003" s="143">
        <f t="shared" si="31"/>
        <v>1</v>
      </c>
      <c r="K1003" s="239">
        <f>PG!N1003</f>
        <v>0</v>
      </c>
    </row>
    <row r="1004" spans="1:11" ht="30" customHeight="1" thickBot="1" x14ac:dyDescent="0.3">
      <c r="B1004" s="137" t="str">
        <f>IF(PG!B1004="","",PG!B1004)</f>
        <v/>
      </c>
      <c r="C1004" s="138" t="str">
        <f>IF(PG!C1004="","",PG!C1004)</f>
        <v/>
      </c>
      <c r="D1004" s="139">
        <f>PG!M1004</f>
        <v>0</v>
      </c>
      <c r="E1004" s="185"/>
      <c r="F1004" s="141">
        <f>IFERROR(E1004*K1004,E1004*PG!G1004)</f>
        <v>0</v>
      </c>
      <c r="G1004" s="141">
        <f>IFERROR(K1004*D1004,D1004*PG!G1004)</f>
        <v>0</v>
      </c>
      <c r="H1004" s="142">
        <f t="shared" si="30"/>
        <v>0</v>
      </c>
      <c r="I1004" s="143">
        <f t="shared" si="31"/>
        <v>1</v>
      </c>
      <c r="K1004" s="239">
        <f>PG!N1004</f>
        <v>0</v>
      </c>
    </row>
    <row r="1005" spans="1:11" ht="30" customHeight="1" thickBot="1" x14ac:dyDescent="0.3">
      <c r="B1005" s="137" t="str">
        <f>IF(PG!B1005="","",PG!B1005)</f>
        <v/>
      </c>
      <c r="C1005" s="138" t="str">
        <f>IF(PG!C1005="","",PG!C1005)</f>
        <v/>
      </c>
      <c r="D1005" s="139">
        <f>PG!M1005</f>
        <v>0</v>
      </c>
      <c r="E1005" s="185"/>
      <c r="F1005" s="141">
        <f>IFERROR(E1005*K1005,E1005*PG!G1005)</f>
        <v>0</v>
      </c>
      <c r="G1005" s="141">
        <f>IFERROR(K1005*D1005,D1005*PG!G1005)</f>
        <v>0</v>
      </c>
      <c r="H1005" s="142">
        <f t="shared" si="30"/>
        <v>0</v>
      </c>
      <c r="I1005" s="143">
        <f t="shared" si="31"/>
        <v>1</v>
      </c>
      <c r="K1005" s="239">
        <f>PG!N1005</f>
        <v>0</v>
      </c>
    </row>
    <row r="1006" spans="1:11" ht="30" customHeight="1" thickBot="1" x14ac:dyDescent="0.3">
      <c r="B1006" s="137" t="str">
        <f>IF(PG!B1006="","",PG!B1006)</f>
        <v/>
      </c>
      <c r="C1006" s="138" t="str">
        <f>IF(PG!C1006="","",PG!C1006)</f>
        <v/>
      </c>
      <c r="D1006" s="139">
        <f>PG!M1006</f>
        <v>0</v>
      </c>
      <c r="E1006" s="185"/>
      <c r="F1006" s="141">
        <f>IFERROR(E1006*K1006,E1006*PG!G1006)</f>
        <v>0</v>
      </c>
      <c r="G1006" s="141">
        <f>IFERROR(K1006*D1006,D1006*PG!G1006)</f>
        <v>0</v>
      </c>
      <c r="H1006" s="142">
        <f t="shared" si="30"/>
        <v>0</v>
      </c>
      <c r="I1006" s="143">
        <f t="shared" si="31"/>
        <v>1</v>
      </c>
      <c r="K1006" s="239">
        <f>PG!N1006</f>
        <v>0</v>
      </c>
    </row>
    <row r="1007" spans="1:11" ht="30" customHeight="1" thickBot="1" x14ac:dyDescent="0.3">
      <c r="B1007" s="137" t="str">
        <f>IF(PG!B1007="","",PG!B1007)</f>
        <v/>
      </c>
      <c r="C1007" s="138" t="str">
        <f>IF(PG!C1007="","",PG!C1007)</f>
        <v/>
      </c>
      <c r="D1007" s="139">
        <f>PG!M1007</f>
        <v>0</v>
      </c>
      <c r="E1007" s="185"/>
      <c r="F1007" s="141">
        <f>IFERROR(E1007*K1007,E1007*PG!G1007)</f>
        <v>0</v>
      </c>
      <c r="G1007" s="141">
        <f>IFERROR(K1007*D1007,D1007*PG!G1007)</f>
        <v>0</v>
      </c>
      <c r="H1007" s="142">
        <f t="shared" si="30"/>
        <v>0</v>
      </c>
      <c r="I1007" s="143">
        <f t="shared" si="31"/>
        <v>1</v>
      </c>
      <c r="K1007" s="239">
        <f>PG!N1007</f>
        <v>0</v>
      </c>
    </row>
    <row r="1008" spans="1:11" s="34" customFormat="1" x14ac:dyDescent="0.25">
      <c r="A1008" s="144"/>
      <c r="B1008" s="145"/>
      <c r="C1008" s="145"/>
      <c r="D1008" s="145"/>
      <c r="E1008" s="186"/>
      <c r="F1008" s="145"/>
      <c r="G1008" s="145"/>
      <c r="H1008" s="145"/>
      <c r="I1008" s="145"/>
      <c r="K1008" s="240"/>
    </row>
    <row r="1009" spans="5:5" x14ac:dyDescent="0.25">
      <c r="E1009" s="187"/>
    </row>
    <row r="1010" spans="5:5" x14ac:dyDescent="0.25">
      <c r="E1010" s="187"/>
    </row>
    <row r="1011" spans="5:5" x14ac:dyDescent="0.25">
      <c r="E1011" s="187"/>
    </row>
    <row r="1012" spans="5:5" x14ac:dyDescent="0.25">
      <c r="E1012" s="187"/>
    </row>
    <row r="1013" spans="5:5" x14ac:dyDescent="0.25">
      <c r="E1013" s="187"/>
    </row>
    <row r="1014" spans="5:5" x14ac:dyDescent="0.25">
      <c r="E1014" s="187"/>
    </row>
    <row r="1015" spans="5:5" x14ac:dyDescent="0.25">
      <c r="E1015" s="187"/>
    </row>
    <row r="1016" spans="5:5" x14ac:dyDescent="0.25">
      <c r="E1016" s="187"/>
    </row>
    <row r="1017" spans="5:5" x14ac:dyDescent="0.25">
      <c r="E1017" s="187"/>
    </row>
    <row r="1018" spans="5:5" x14ac:dyDescent="0.25">
      <c r="E1018" s="187"/>
    </row>
    <row r="1019" spans="5:5" x14ac:dyDescent="0.25">
      <c r="E1019" s="187"/>
    </row>
    <row r="1020" spans="5:5" x14ac:dyDescent="0.25">
      <c r="E1020" s="187"/>
    </row>
    <row r="1021" spans="5:5" x14ac:dyDescent="0.25">
      <c r="E1021" s="187"/>
    </row>
    <row r="1022" spans="5:5" x14ac:dyDescent="0.25">
      <c r="E1022" s="187"/>
    </row>
    <row r="1023" spans="5:5" x14ac:dyDescent="0.25">
      <c r="E1023" s="187"/>
    </row>
    <row r="1024" spans="5:5" x14ac:dyDescent="0.25">
      <c r="E1024" s="187"/>
    </row>
    <row r="1025" spans="5:5" x14ac:dyDescent="0.25">
      <c r="E1025" s="187"/>
    </row>
    <row r="1026" spans="5:5" x14ac:dyDescent="0.25">
      <c r="E1026" s="187"/>
    </row>
    <row r="1027" spans="5:5" x14ac:dyDescent="0.25">
      <c r="E1027" s="187"/>
    </row>
    <row r="1028" spans="5:5" x14ac:dyDescent="0.25">
      <c r="E1028" s="187"/>
    </row>
    <row r="1029" spans="5:5" x14ac:dyDescent="0.25">
      <c r="E1029" s="187"/>
    </row>
    <row r="1030" spans="5:5" x14ac:dyDescent="0.25">
      <c r="E1030" s="187"/>
    </row>
    <row r="1031" spans="5:5" x14ac:dyDescent="0.25">
      <c r="E1031" s="187"/>
    </row>
    <row r="1032" spans="5:5" x14ac:dyDescent="0.25">
      <c r="E1032" s="187"/>
    </row>
    <row r="1033" spans="5:5" x14ac:dyDescent="0.25">
      <c r="E1033" s="187"/>
    </row>
    <row r="1034" spans="5:5" x14ac:dyDescent="0.25">
      <c r="E1034" s="187"/>
    </row>
    <row r="1035" spans="5:5" x14ac:dyDescent="0.25">
      <c r="E1035" s="187"/>
    </row>
    <row r="1036" spans="5:5" x14ac:dyDescent="0.25">
      <c r="E1036" s="187"/>
    </row>
    <row r="1037" spans="5:5" x14ac:dyDescent="0.25">
      <c r="E1037" s="187"/>
    </row>
    <row r="1038" spans="5:5" x14ac:dyDescent="0.25">
      <c r="E1038" s="187"/>
    </row>
    <row r="1039" spans="5:5" x14ac:dyDescent="0.25">
      <c r="E1039" s="187"/>
    </row>
    <row r="1040" spans="5:5" x14ac:dyDescent="0.25">
      <c r="E1040" s="187"/>
    </row>
    <row r="1041" spans="5:5" x14ac:dyDescent="0.25">
      <c r="E1041" s="187"/>
    </row>
    <row r="1042" spans="5:5" x14ac:dyDescent="0.25">
      <c r="E1042" s="187"/>
    </row>
    <row r="1043" spans="5:5" x14ac:dyDescent="0.25">
      <c r="E1043" s="187"/>
    </row>
    <row r="1044" spans="5:5" x14ac:dyDescent="0.25">
      <c r="E1044" s="187"/>
    </row>
    <row r="1045" spans="5:5" x14ac:dyDescent="0.25">
      <c r="E1045" s="187"/>
    </row>
    <row r="1046" spans="5:5" x14ac:dyDescent="0.25">
      <c r="E1046" s="187"/>
    </row>
    <row r="1047" spans="5:5" x14ac:dyDescent="0.25">
      <c r="E1047" s="187"/>
    </row>
    <row r="1048" spans="5:5" x14ac:dyDescent="0.25">
      <c r="E1048" s="187"/>
    </row>
    <row r="1049" spans="5:5" x14ac:dyDescent="0.25">
      <c r="E1049" s="187"/>
    </row>
    <row r="1050" spans="5:5" x14ac:dyDescent="0.25">
      <c r="E1050" s="187"/>
    </row>
  </sheetData>
  <sheetProtection password="9004" sheet="1" objects="1" scenarios="1" selectLockedCells="1"/>
  <mergeCells count="1">
    <mergeCell ref="B6:I6"/>
  </mergeCells>
  <conditionalFormatting sqref="G8:I8">
    <cfRule type="expression" dxfId="33" priority="19">
      <formula>$I8=""</formula>
    </cfRule>
    <cfRule type="expression" dxfId="32" priority="20">
      <formula>$I8=1</formula>
    </cfRule>
    <cfRule type="expression" dxfId="31" priority="21">
      <formula>AND($I8&gt;0.9499,$I8&lt;1)</formula>
    </cfRule>
    <cfRule type="expression" dxfId="30" priority="22">
      <formula>AND($I8&gt;0,$I8&lt;0.95)</formula>
    </cfRule>
  </conditionalFormatting>
  <conditionalFormatting sqref="G9:G1007">
    <cfRule type="expression" dxfId="29" priority="11">
      <formula>$I9=""</formula>
    </cfRule>
    <cfRule type="expression" dxfId="28" priority="12">
      <formula>$I9=1</formula>
    </cfRule>
    <cfRule type="expression" dxfId="27" priority="13">
      <formula>AND($I9&gt;0.9499,$I9&lt;1)</formula>
    </cfRule>
    <cfRule type="expression" dxfId="26" priority="14">
      <formula>AND($I9&gt;0,$I9&lt;0.95)</formula>
    </cfRule>
  </conditionalFormatting>
  <conditionalFormatting sqref="H9:H1007">
    <cfRule type="expression" dxfId="25" priority="7">
      <formula>$I9=""</formula>
    </cfRule>
    <cfRule type="expression" dxfId="24" priority="8">
      <formula>$I9=1</formula>
    </cfRule>
    <cfRule type="expression" dxfId="23" priority="9">
      <formula>AND($I9&gt;0.9499,$I9&lt;1)</formula>
    </cfRule>
    <cfRule type="expression" dxfId="22" priority="10">
      <formula>AND($I9&gt;0,$I9&lt;0.95)</formula>
    </cfRule>
  </conditionalFormatting>
  <conditionalFormatting sqref="I9:I1007">
    <cfRule type="expression" dxfId="21" priority="3">
      <formula>$I9=""</formula>
    </cfRule>
    <cfRule type="expression" dxfId="20" priority="4">
      <formula>$I9=1</formula>
    </cfRule>
    <cfRule type="expression" dxfId="19" priority="5">
      <formula>AND($I9&gt;0.9499,$I9&lt;1)</formula>
    </cfRule>
    <cfRule type="expression" dxfId="18" priority="6">
      <formula>AND($I9&gt;0,$I9&lt;0.95)</formula>
    </cfRule>
  </conditionalFormatting>
  <conditionalFormatting sqref="B9:I12 B17:I1007 B13:D16 F13:I16 E14:E16">
    <cfRule type="expression" dxfId="17" priority="1">
      <formula>AND($B9="",$B8="")</formula>
    </cfRule>
    <cfRule type="expression" dxfId="16" priority="2">
      <formula>$B9=""</formula>
    </cfRule>
  </conditionalFormatting>
  <pageMargins left="0.25" right="0.25" top="0.75" bottom="0.75" header="0.3" footer="0.3"/>
  <pageSetup paperSize="9" orientation="landscape" horizontalDpi="4294967293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"/>
  <dimension ref="A1:AB1008"/>
  <sheetViews>
    <sheetView showGridLines="0" zoomScaleNormal="100" workbookViewId="0"/>
  </sheetViews>
  <sheetFormatPr defaultColWidth="9.140625" defaultRowHeight="15" x14ac:dyDescent="0.25"/>
  <cols>
    <col min="1" max="1" width="3.85546875" style="106" customWidth="1"/>
    <col min="2" max="2" width="10.7109375" style="134" customWidth="1"/>
    <col min="3" max="3" width="30.7109375" style="134" customWidth="1"/>
    <col min="4" max="5" width="10.7109375" style="134" customWidth="1"/>
    <col min="6" max="6" width="15.7109375" style="134" customWidth="1"/>
    <col min="7" max="8" width="10.7109375" style="134" customWidth="1"/>
    <col min="9" max="9" width="15.7109375" style="134" customWidth="1"/>
    <col min="10" max="11" width="20.7109375" style="134" customWidth="1"/>
    <col min="12" max="12" width="15.7109375" style="134" customWidth="1"/>
    <col min="13" max="13" width="20.7109375" style="134" customWidth="1"/>
    <col min="14" max="14" width="9.140625" style="26" customWidth="1"/>
    <col min="15" max="15" width="5" style="26" bestFit="1" customWidth="1"/>
    <col min="16" max="16" width="8.7109375" style="26" bestFit="1" customWidth="1"/>
    <col min="17" max="17" width="7.85546875" style="26" customWidth="1"/>
    <col min="18" max="18" width="9.85546875" style="26" customWidth="1"/>
    <col min="19" max="19" width="9.140625" style="26" customWidth="1"/>
    <col min="20" max="25" width="9.140625" style="24" customWidth="1"/>
    <col min="26" max="16384" width="9.140625" style="24"/>
  </cols>
  <sheetData>
    <row r="1" spans="1:28" s="99" customFormat="1" ht="32.25" customHeight="1" x14ac:dyDescent="0.25">
      <c r="N1" s="100"/>
      <c r="O1" s="100"/>
      <c r="P1" s="100"/>
      <c r="Q1" s="100"/>
      <c r="R1" s="100"/>
      <c r="S1" s="100"/>
    </row>
    <row r="2" spans="1:28" s="101" customFormat="1" ht="22.5" customHeight="1" x14ac:dyDescent="0.25">
      <c r="N2" s="102"/>
      <c r="O2" s="102"/>
      <c r="P2" s="102"/>
      <c r="Q2" s="102"/>
      <c r="R2" s="102"/>
      <c r="S2" s="102"/>
    </row>
    <row r="3" spans="1:28" s="103" customFormat="1" x14ac:dyDescent="0.25">
      <c r="N3" s="104"/>
      <c r="O3" s="104"/>
      <c r="P3" s="104"/>
      <c r="Q3" s="104"/>
      <c r="R3" s="104"/>
      <c r="S3" s="104"/>
    </row>
    <row r="4" spans="1:28" ht="23.25" x14ac:dyDescent="0.35">
      <c r="A4" s="105"/>
      <c r="B4" s="30" t="s">
        <v>10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22"/>
      <c r="O4" s="22"/>
      <c r="P4" s="22"/>
      <c r="Q4" s="22"/>
      <c r="R4" s="22"/>
      <c r="S4" s="22"/>
      <c r="T4" s="19"/>
      <c r="U4" s="19"/>
      <c r="V4" s="19"/>
      <c r="W4" s="19"/>
      <c r="X4" s="19"/>
      <c r="Y4" s="19"/>
      <c r="Z4" s="23"/>
      <c r="AA4" s="23"/>
      <c r="AB4" s="23"/>
    </row>
    <row r="5" spans="1:28" ht="15.75" thickBot="1" x14ac:dyDescent="0.3"/>
    <row r="6" spans="1:28" ht="30" customHeight="1" thickTop="1" thickBot="1" x14ac:dyDescent="0.3">
      <c r="B6" s="205" t="s">
        <v>60</v>
      </c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</row>
    <row r="7" spans="1:28" ht="35.1" customHeight="1" thickTop="1" thickBot="1" x14ac:dyDescent="0.3">
      <c r="B7" s="107" t="s">
        <v>25</v>
      </c>
      <c r="C7" s="146" t="s">
        <v>26</v>
      </c>
      <c r="D7" s="107" t="s">
        <v>27</v>
      </c>
      <c r="E7" s="107" t="s">
        <v>61</v>
      </c>
      <c r="F7" s="107" t="s">
        <v>62</v>
      </c>
      <c r="G7" s="107" t="s">
        <v>63</v>
      </c>
      <c r="H7" s="107" t="s">
        <v>64</v>
      </c>
      <c r="I7" s="107" t="s">
        <v>65</v>
      </c>
      <c r="J7" s="107" t="s">
        <v>66</v>
      </c>
      <c r="K7" s="107" t="s">
        <v>67</v>
      </c>
      <c r="L7" s="107" t="s">
        <v>68</v>
      </c>
      <c r="M7" s="107" t="s">
        <v>69</v>
      </c>
    </row>
    <row r="8" spans="1:28" ht="35.1" customHeight="1" thickTop="1" thickBot="1" x14ac:dyDescent="0.3">
      <c r="B8" s="40" t="str">
        <f>IF(PG!B8="","",PG!B8)</f>
        <v>0001</v>
      </c>
      <c r="C8" s="147" t="str">
        <f>IF(PG!C8="","",PG!C8)</f>
        <v>Prego</v>
      </c>
      <c r="D8" s="43">
        <f>IF(PG!D8="","",PG!D8)</f>
        <v>5</v>
      </c>
      <c r="E8" s="43">
        <f>IF(Inv!E8="",Inv!D8,Inv!E8)</f>
        <v>20</v>
      </c>
      <c r="F8" s="148" t="str">
        <f>IFERROR(IF(E8=0,"Sem estoque",IF(E8/D8&lt;0.25,"Quase sem estoque",IF(E8/D8&lt;1.2,"Estoque baixo",IF(E8/D8&lt;2,"Estoque moderado","Estoque confortável")))),"")</f>
        <v>Estoque confortável</v>
      </c>
      <c r="G8" s="149">
        <f>SUMIF(Entrada!$C$8:$C$3007,$C8,Entrada!$F$8:$F$3007)</f>
        <v>5</v>
      </c>
      <c r="H8" s="150">
        <f>SUMIF(Saída!$C$8:$C$3007,$C8,Saída!$E$8:$E$3007)</f>
        <v>5</v>
      </c>
      <c r="I8" s="151">
        <f>SUMIF(Entrada!$C$8:$C$3007,C8,Entrada!$J$8:$J$3007)</f>
        <v>12.5</v>
      </c>
      <c r="J8" s="152">
        <f>IFERROR($I8/SUM($I$8:$I$1008),"")</f>
        <v>1</v>
      </c>
      <c r="K8" s="152">
        <f>IFERROR($E8/SUM($E$8:$E$1008),"")</f>
        <v>1</v>
      </c>
      <c r="L8" s="151">
        <f>Inv!K8</f>
        <v>2.5</v>
      </c>
      <c r="M8" s="153">
        <f>IFERROR($H8/PG!$E8,"")</f>
        <v>0.25</v>
      </c>
      <c r="O8" s="35">
        <f>J8</f>
        <v>1</v>
      </c>
      <c r="P8" s="26">
        <v>0.01</v>
      </c>
      <c r="Q8" s="35">
        <f>O8+P8</f>
        <v>1.01</v>
      </c>
      <c r="R8" s="26" t="str">
        <f>C8</f>
        <v>Prego</v>
      </c>
      <c r="U8" s="36"/>
    </row>
    <row r="9" spans="1:28" ht="35.1" customHeight="1" thickTop="1" thickBot="1" x14ac:dyDescent="0.3">
      <c r="B9" s="40" t="str">
        <f>IF(PG!B9="","",PG!B9)</f>
        <v/>
      </c>
      <c r="C9" s="147" t="str">
        <f>IF(PG!C9="","",PG!C9)</f>
        <v/>
      </c>
      <c r="D9" s="43" t="str">
        <f>IF(PG!D9="","",PG!D9)</f>
        <v/>
      </c>
      <c r="E9" s="43">
        <f>IF(Inv!E9="",Inv!D9,Inv!E9)</f>
        <v>0</v>
      </c>
      <c r="F9" s="148" t="str">
        <f t="shared" ref="F9:F72" si="0">IFERROR(IF(E9=0,"Sem estoque",IF(E9/D9&lt;0.25,"Quase sem estoque",IF(E9/D9&lt;1.2,"Estoque baixo",IF(E9/D9&lt;2,"Estoque moderado","Estoque confortável")))),"")</f>
        <v>Sem estoque</v>
      </c>
      <c r="G9" s="149">
        <f>SUMIF(Entrada!$C$8:$C$3007,$C9,Entrada!$F$8:$F$3007)</f>
        <v>0</v>
      </c>
      <c r="H9" s="150">
        <f>SUMIF(Saída!$C$8:$C$3007,$C9,Saída!$E$8:$E$3007)</f>
        <v>0</v>
      </c>
      <c r="I9" s="151">
        <f>SUMIF(Entrada!$C$8:$C$3007,C9,Entrada!$J$8:$J$3007)</f>
        <v>0</v>
      </c>
      <c r="J9" s="152">
        <f t="shared" ref="J9:J72" si="1">IFERROR($I9/SUM($I$8:$I$1008),"")</f>
        <v>0</v>
      </c>
      <c r="K9" s="152">
        <f t="shared" ref="K9:K72" si="2">IFERROR($E9/SUM($E$8:$E$1008),"")</f>
        <v>0</v>
      </c>
      <c r="L9" s="151">
        <f>Inv!K9</f>
        <v>0</v>
      </c>
      <c r="M9" s="153" t="str">
        <f>IFERROR($H9/PG!$E9,"")</f>
        <v/>
      </c>
      <c r="O9" s="35">
        <f t="shared" ref="O9:O72" si="3">J9</f>
        <v>0</v>
      </c>
      <c r="P9" s="26">
        <v>9.9900000000000006E-3</v>
      </c>
      <c r="Q9" s="35">
        <f t="shared" ref="Q9:Q72" si="4">O9+P9</f>
        <v>9.9900000000000006E-3</v>
      </c>
      <c r="R9" s="26" t="str">
        <f t="shared" ref="R9:R72" si="5">C9</f>
        <v/>
      </c>
      <c r="U9" s="36"/>
    </row>
    <row r="10" spans="1:28" ht="35.1" customHeight="1" thickTop="1" thickBot="1" x14ac:dyDescent="0.3">
      <c r="B10" s="40" t="str">
        <f>IF(PG!B10="","",PG!B10)</f>
        <v/>
      </c>
      <c r="C10" s="147" t="str">
        <f>IF(PG!C10="","",PG!C10)</f>
        <v/>
      </c>
      <c r="D10" s="43" t="str">
        <f>IF(PG!D10="","",PG!D10)</f>
        <v/>
      </c>
      <c r="E10" s="43">
        <f>IF(Inv!E10="",Inv!D10,Inv!E10)</f>
        <v>0</v>
      </c>
      <c r="F10" s="148" t="str">
        <f t="shared" si="0"/>
        <v>Sem estoque</v>
      </c>
      <c r="G10" s="149">
        <f>SUMIF(Entrada!$C$8:$C$3007,$C10,Entrada!$F$8:$F$3007)</f>
        <v>0</v>
      </c>
      <c r="H10" s="150">
        <f>SUMIF(Saída!$C$8:$C$3007,$C10,Saída!$E$8:$E$3007)</f>
        <v>0</v>
      </c>
      <c r="I10" s="151">
        <f>SUMIF(Entrada!$C$8:$C$3007,C10,Entrada!$J$8:$J$3007)</f>
        <v>0</v>
      </c>
      <c r="J10" s="152">
        <f t="shared" si="1"/>
        <v>0</v>
      </c>
      <c r="K10" s="152">
        <f t="shared" si="2"/>
        <v>0</v>
      </c>
      <c r="L10" s="151">
        <f>Inv!K10</f>
        <v>0</v>
      </c>
      <c r="M10" s="153" t="str">
        <f>IFERROR($H10/PG!$E10,"")</f>
        <v/>
      </c>
      <c r="O10" s="35">
        <f t="shared" si="3"/>
        <v>0</v>
      </c>
      <c r="P10" s="26">
        <v>9.9799999999999993E-3</v>
      </c>
      <c r="Q10" s="35">
        <f t="shared" si="4"/>
        <v>9.9799999999999993E-3</v>
      </c>
      <c r="R10" s="26" t="str">
        <f t="shared" si="5"/>
        <v/>
      </c>
      <c r="U10" s="36"/>
    </row>
    <row r="11" spans="1:28" ht="35.1" customHeight="1" thickTop="1" thickBot="1" x14ac:dyDescent="0.3">
      <c r="B11" s="40" t="str">
        <f>IF(PG!B11="","",PG!B11)</f>
        <v/>
      </c>
      <c r="C11" s="147" t="str">
        <f>IF(PG!C11="","",PG!C11)</f>
        <v/>
      </c>
      <c r="D11" s="43" t="str">
        <f>IF(PG!D11="","",PG!D11)</f>
        <v/>
      </c>
      <c r="E11" s="43">
        <f>IF(Inv!E11="",Inv!D11,Inv!E11)</f>
        <v>0</v>
      </c>
      <c r="F11" s="148" t="str">
        <f t="shared" si="0"/>
        <v>Sem estoque</v>
      </c>
      <c r="G11" s="149">
        <f>SUMIF(Entrada!$C$8:$C$3007,$C11,Entrada!$F$8:$F$3007)</f>
        <v>0</v>
      </c>
      <c r="H11" s="150">
        <f>SUMIF(Saída!$C$8:$C$3007,$C11,Saída!$E$8:$E$3007)</f>
        <v>0</v>
      </c>
      <c r="I11" s="151">
        <f>SUMIF(Entrada!$C$8:$C$3007,C11,Entrada!$J$8:$J$3007)</f>
        <v>0</v>
      </c>
      <c r="J11" s="152">
        <f t="shared" si="1"/>
        <v>0</v>
      </c>
      <c r="K11" s="152">
        <f t="shared" si="2"/>
        <v>0</v>
      </c>
      <c r="L11" s="151">
        <f>Inv!K11</f>
        <v>0</v>
      </c>
      <c r="M11" s="153" t="str">
        <f>IFERROR($H11/PG!$E11,"")</f>
        <v/>
      </c>
      <c r="O11" s="35">
        <f t="shared" si="3"/>
        <v>0</v>
      </c>
      <c r="P11" s="26">
        <v>9.9699999999999997E-3</v>
      </c>
      <c r="Q11" s="35">
        <f t="shared" si="4"/>
        <v>9.9699999999999997E-3</v>
      </c>
      <c r="R11" s="26" t="str">
        <f t="shared" si="5"/>
        <v/>
      </c>
      <c r="U11" s="36"/>
    </row>
    <row r="12" spans="1:28" ht="35.1" customHeight="1" thickTop="1" thickBot="1" x14ac:dyDescent="0.3">
      <c r="B12" s="40" t="str">
        <f>IF(PG!B12="","",PG!B12)</f>
        <v/>
      </c>
      <c r="C12" s="147" t="str">
        <f>IF(PG!C12="","",PG!C12)</f>
        <v/>
      </c>
      <c r="D12" s="43" t="str">
        <f>IF(PG!D12="","",PG!D12)</f>
        <v/>
      </c>
      <c r="E12" s="43">
        <f>IF(Inv!E12="",Inv!D12,Inv!E12)</f>
        <v>0</v>
      </c>
      <c r="F12" s="148" t="str">
        <f t="shared" si="0"/>
        <v>Sem estoque</v>
      </c>
      <c r="G12" s="149">
        <f>SUMIF(Entrada!$C$8:$C$3007,$C12,Entrada!$F$8:$F$3007)</f>
        <v>0</v>
      </c>
      <c r="H12" s="150">
        <f>SUMIF(Saída!$C$8:$C$3007,$C12,Saída!$E$8:$E$3007)</f>
        <v>0</v>
      </c>
      <c r="I12" s="151">
        <f>SUMIF(Entrada!$C$8:$C$3007,C12,Entrada!$J$8:$J$3007)</f>
        <v>0</v>
      </c>
      <c r="J12" s="152">
        <f t="shared" si="1"/>
        <v>0</v>
      </c>
      <c r="K12" s="152">
        <f t="shared" si="2"/>
        <v>0</v>
      </c>
      <c r="L12" s="151">
        <f>Inv!K12</f>
        <v>0</v>
      </c>
      <c r="M12" s="153" t="str">
        <f>IFERROR($H12/PG!$E12,"")</f>
        <v/>
      </c>
      <c r="O12" s="35">
        <f t="shared" si="3"/>
        <v>0</v>
      </c>
      <c r="P12" s="26">
        <v>9.9600000000000001E-3</v>
      </c>
      <c r="Q12" s="35">
        <f t="shared" si="4"/>
        <v>9.9600000000000001E-3</v>
      </c>
      <c r="R12" s="26" t="str">
        <f t="shared" si="5"/>
        <v/>
      </c>
      <c r="U12" s="36"/>
    </row>
    <row r="13" spans="1:28" ht="35.1" customHeight="1" thickTop="1" thickBot="1" x14ac:dyDescent="0.3">
      <c r="B13" s="40" t="str">
        <f>IF(PG!B13="","",PG!B13)</f>
        <v/>
      </c>
      <c r="C13" s="147" t="str">
        <f>IF(PG!C13="","",PG!C13)</f>
        <v/>
      </c>
      <c r="D13" s="43" t="str">
        <f>IF(PG!D13="","",PG!D13)</f>
        <v/>
      </c>
      <c r="E13" s="43">
        <f>IF(Inv!E13="",Inv!D13,Inv!E13)</f>
        <v>0</v>
      </c>
      <c r="F13" s="148" t="str">
        <f t="shared" si="0"/>
        <v>Sem estoque</v>
      </c>
      <c r="G13" s="149">
        <f>SUMIF(Entrada!$C$8:$C$3007,$C13,Entrada!$F$8:$F$3007)</f>
        <v>0</v>
      </c>
      <c r="H13" s="150">
        <f>SUMIF(Saída!$C$8:$C$3007,$C13,Saída!$E$8:$E$3007)</f>
        <v>0</v>
      </c>
      <c r="I13" s="151">
        <f>SUMIF(Entrada!$C$8:$C$3007,C13,Entrada!$J$8:$J$3007)</f>
        <v>0</v>
      </c>
      <c r="J13" s="152">
        <f t="shared" si="1"/>
        <v>0</v>
      </c>
      <c r="K13" s="152">
        <f t="shared" si="2"/>
        <v>0</v>
      </c>
      <c r="L13" s="151">
        <f>Inv!K13</f>
        <v>0</v>
      </c>
      <c r="M13" s="153" t="str">
        <f>IFERROR($H13/PG!$E13,"")</f>
        <v/>
      </c>
      <c r="O13" s="35">
        <f t="shared" si="3"/>
        <v>0</v>
      </c>
      <c r="P13" s="26">
        <v>9.9500000000000005E-3</v>
      </c>
      <c r="Q13" s="35">
        <f t="shared" si="4"/>
        <v>9.9500000000000005E-3</v>
      </c>
      <c r="R13" s="26" t="str">
        <f t="shared" si="5"/>
        <v/>
      </c>
    </row>
    <row r="14" spans="1:28" ht="35.1" customHeight="1" thickTop="1" thickBot="1" x14ac:dyDescent="0.3">
      <c r="B14" s="40" t="str">
        <f>IF(PG!B14="","",PG!B14)</f>
        <v/>
      </c>
      <c r="C14" s="147" t="str">
        <f>IF(PG!C14="","",PG!C14)</f>
        <v/>
      </c>
      <c r="D14" s="43" t="str">
        <f>IF(PG!D14="","",PG!D14)</f>
        <v/>
      </c>
      <c r="E14" s="43">
        <f>IF(Inv!E14="",Inv!D14,Inv!E14)</f>
        <v>0</v>
      </c>
      <c r="F14" s="148" t="str">
        <f t="shared" si="0"/>
        <v>Sem estoque</v>
      </c>
      <c r="G14" s="149">
        <f>SUMIF(Entrada!$C$8:$C$3007,$C14,Entrada!$F$8:$F$3007)</f>
        <v>0</v>
      </c>
      <c r="H14" s="150">
        <f>SUMIF(Saída!$C$8:$C$3007,$C14,Saída!$E$8:$E$3007)</f>
        <v>0</v>
      </c>
      <c r="I14" s="151">
        <f>SUMIF(Entrada!$C$8:$C$3007,C14,Entrada!$J$8:$J$3007)</f>
        <v>0</v>
      </c>
      <c r="J14" s="152">
        <f t="shared" si="1"/>
        <v>0</v>
      </c>
      <c r="K14" s="152">
        <f t="shared" si="2"/>
        <v>0</v>
      </c>
      <c r="L14" s="151">
        <f>Inv!K14</f>
        <v>0</v>
      </c>
      <c r="M14" s="153" t="str">
        <f>IFERROR($H14/PG!$E14,"")</f>
        <v/>
      </c>
      <c r="O14" s="35">
        <f t="shared" si="3"/>
        <v>0</v>
      </c>
      <c r="P14" s="26">
        <v>9.9399999999999992E-3</v>
      </c>
      <c r="Q14" s="35">
        <f t="shared" si="4"/>
        <v>9.9399999999999992E-3</v>
      </c>
      <c r="R14" s="26" t="str">
        <f t="shared" si="5"/>
        <v/>
      </c>
    </row>
    <row r="15" spans="1:28" ht="35.1" customHeight="1" thickTop="1" thickBot="1" x14ac:dyDescent="0.3">
      <c r="B15" s="40" t="str">
        <f>IF(PG!B15="","",PG!B15)</f>
        <v/>
      </c>
      <c r="C15" s="147" t="str">
        <f>IF(PG!C15="","",PG!C15)</f>
        <v/>
      </c>
      <c r="D15" s="43" t="str">
        <f>IF(PG!D15="","",PG!D15)</f>
        <v/>
      </c>
      <c r="E15" s="43">
        <f>IF(Inv!E15="",Inv!D15,Inv!E15)</f>
        <v>0</v>
      </c>
      <c r="F15" s="148" t="str">
        <f t="shared" si="0"/>
        <v>Sem estoque</v>
      </c>
      <c r="G15" s="149">
        <f>SUMIF(Entrada!$C$8:$C$3007,$C15,Entrada!$F$8:$F$3007)</f>
        <v>0</v>
      </c>
      <c r="H15" s="150">
        <f>SUMIF(Saída!$C$8:$C$3007,$C15,Saída!$E$8:$E$3007)</f>
        <v>0</v>
      </c>
      <c r="I15" s="151">
        <f>SUMIF(Entrada!$C$8:$C$3007,C15,Entrada!$J$8:$J$3007)</f>
        <v>0</v>
      </c>
      <c r="J15" s="152">
        <f t="shared" si="1"/>
        <v>0</v>
      </c>
      <c r="K15" s="152">
        <f t="shared" si="2"/>
        <v>0</v>
      </c>
      <c r="L15" s="151">
        <f>Inv!K15</f>
        <v>0</v>
      </c>
      <c r="M15" s="153" t="str">
        <f>IFERROR($H15/PG!$E15,"")</f>
        <v/>
      </c>
      <c r="O15" s="35">
        <f t="shared" si="3"/>
        <v>0</v>
      </c>
      <c r="P15" s="26">
        <v>9.9299999999999996E-3</v>
      </c>
      <c r="Q15" s="35">
        <f t="shared" si="4"/>
        <v>9.9299999999999996E-3</v>
      </c>
      <c r="R15" s="26" t="str">
        <f t="shared" si="5"/>
        <v/>
      </c>
    </row>
    <row r="16" spans="1:28" ht="35.1" customHeight="1" thickTop="1" thickBot="1" x14ac:dyDescent="0.3">
      <c r="B16" s="40" t="str">
        <f>IF(PG!B16="","",PG!B16)</f>
        <v/>
      </c>
      <c r="C16" s="147" t="str">
        <f>IF(PG!C16="","",PG!C16)</f>
        <v/>
      </c>
      <c r="D16" s="43" t="str">
        <f>IF(PG!D16="","",PG!D16)</f>
        <v/>
      </c>
      <c r="E16" s="43">
        <f>IF(Inv!E16="",Inv!D16,Inv!E16)</f>
        <v>0</v>
      </c>
      <c r="F16" s="148" t="str">
        <f t="shared" si="0"/>
        <v>Sem estoque</v>
      </c>
      <c r="G16" s="149">
        <f>SUMIF(Entrada!$C$8:$C$3007,$C16,Entrada!$F$8:$F$3007)</f>
        <v>0</v>
      </c>
      <c r="H16" s="150">
        <f>SUMIF(Saída!$C$8:$C$3007,$C16,Saída!$E$8:$E$3007)</f>
        <v>0</v>
      </c>
      <c r="I16" s="151">
        <f>SUMIF(Entrada!$C$8:$C$3007,C16,Entrada!$J$8:$J$3007)</f>
        <v>0</v>
      </c>
      <c r="J16" s="152">
        <f t="shared" si="1"/>
        <v>0</v>
      </c>
      <c r="K16" s="152">
        <f t="shared" si="2"/>
        <v>0</v>
      </c>
      <c r="L16" s="151">
        <f>Inv!K16</f>
        <v>0</v>
      </c>
      <c r="M16" s="153" t="str">
        <f>IFERROR($H16/PG!$E16,"")</f>
        <v/>
      </c>
      <c r="O16" s="35">
        <f t="shared" si="3"/>
        <v>0</v>
      </c>
      <c r="P16" s="26">
        <v>9.92E-3</v>
      </c>
      <c r="Q16" s="35">
        <f t="shared" si="4"/>
        <v>9.92E-3</v>
      </c>
      <c r="R16" s="26" t="str">
        <f t="shared" si="5"/>
        <v/>
      </c>
    </row>
    <row r="17" spans="2:18" ht="35.1" customHeight="1" thickTop="1" thickBot="1" x14ac:dyDescent="0.3">
      <c r="B17" s="40" t="str">
        <f>IF(PG!B17="","",PG!B17)</f>
        <v/>
      </c>
      <c r="C17" s="147" t="str">
        <f>IF(PG!C17="","",PG!C17)</f>
        <v/>
      </c>
      <c r="D17" s="43" t="str">
        <f>IF(PG!D17="","",PG!D17)</f>
        <v/>
      </c>
      <c r="E17" s="43">
        <f>IF(Inv!E17="",Inv!D17,Inv!E17)</f>
        <v>0</v>
      </c>
      <c r="F17" s="148" t="str">
        <f t="shared" si="0"/>
        <v>Sem estoque</v>
      </c>
      <c r="G17" s="149">
        <f>SUMIF(Entrada!$C$8:$C$3007,$C17,Entrada!$F$8:$F$3007)</f>
        <v>0</v>
      </c>
      <c r="H17" s="150">
        <f>SUMIF(Saída!$C$8:$C$3007,$C17,Saída!$E$8:$E$3007)</f>
        <v>0</v>
      </c>
      <c r="I17" s="151">
        <f>SUMIF(Entrada!$C$8:$C$3007,C17,Entrada!$J$8:$J$3007)</f>
        <v>0</v>
      </c>
      <c r="J17" s="152">
        <f t="shared" si="1"/>
        <v>0</v>
      </c>
      <c r="K17" s="152">
        <f t="shared" si="2"/>
        <v>0</v>
      </c>
      <c r="L17" s="151">
        <f>Inv!K17</f>
        <v>0</v>
      </c>
      <c r="M17" s="153" t="str">
        <f>IFERROR($H17/PG!$E17,"")</f>
        <v/>
      </c>
      <c r="O17" s="35">
        <f t="shared" si="3"/>
        <v>0</v>
      </c>
      <c r="P17" s="26">
        <v>9.9100000000000004E-3</v>
      </c>
      <c r="Q17" s="35">
        <f t="shared" si="4"/>
        <v>9.9100000000000004E-3</v>
      </c>
      <c r="R17" s="26" t="str">
        <f t="shared" si="5"/>
        <v/>
      </c>
    </row>
    <row r="18" spans="2:18" ht="35.1" customHeight="1" thickTop="1" thickBot="1" x14ac:dyDescent="0.3">
      <c r="B18" s="40" t="str">
        <f>IF(PG!B18="","",PG!B18)</f>
        <v/>
      </c>
      <c r="C18" s="147" t="str">
        <f>IF(PG!C18="","",PG!C18)</f>
        <v/>
      </c>
      <c r="D18" s="43" t="str">
        <f>IF(PG!D18="","",PG!D18)</f>
        <v/>
      </c>
      <c r="E18" s="43">
        <f>IF(Inv!E18="",Inv!D18,Inv!E18)</f>
        <v>0</v>
      </c>
      <c r="F18" s="148" t="str">
        <f t="shared" si="0"/>
        <v>Sem estoque</v>
      </c>
      <c r="G18" s="149">
        <f>SUMIF(Entrada!$C$8:$C$3007,$C18,Entrada!$F$8:$F$3007)</f>
        <v>0</v>
      </c>
      <c r="H18" s="150">
        <f>SUMIF(Saída!$C$8:$C$3007,$C18,Saída!$E$8:$E$3007)</f>
        <v>0</v>
      </c>
      <c r="I18" s="151">
        <f>SUMIF(Entrada!$C$8:$C$3007,C18,Entrada!$J$8:$J$3007)</f>
        <v>0</v>
      </c>
      <c r="J18" s="152">
        <f t="shared" si="1"/>
        <v>0</v>
      </c>
      <c r="K18" s="152">
        <f t="shared" si="2"/>
        <v>0</v>
      </c>
      <c r="L18" s="151">
        <f>Inv!K18</f>
        <v>0</v>
      </c>
      <c r="M18" s="153" t="str">
        <f>IFERROR($H18/PG!$E18,"")</f>
        <v/>
      </c>
      <c r="O18" s="35">
        <f t="shared" si="3"/>
        <v>0</v>
      </c>
      <c r="P18" s="26">
        <v>9.9000000000000008E-3</v>
      </c>
      <c r="Q18" s="35">
        <f t="shared" si="4"/>
        <v>9.9000000000000008E-3</v>
      </c>
      <c r="R18" s="26" t="str">
        <f t="shared" si="5"/>
        <v/>
      </c>
    </row>
    <row r="19" spans="2:18" ht="35.1" customHeight="1" thickTop="1" thickBot="1" x14ac:dyDescent="0.3">
      <c r="B19" s="40" t="str">
        <f>IF(PG!B19="","",PG!B19)</f>
        <v/>
      </c>
      <c r="C19" s="147" t="str">
        <f>IF(PG!C19="","",PG!C19)</f>
        <v/>
      </c>
      <c r="D19" s="43" t="str">
        <f>IF(PG!D19="","",PG!D19)</f>
        <v/>
      </c>
      <c r="E19" s="43">
        <f>IF(Inv!E19="",Inv!D19,Inv!E19)</f>
        <v>0</v>
      </c>
      <c r="F19" s="148" t="str">
        <f t="shared" si="0"/>
        <v>Sem estoque</v>
      </c>
      <c r="G19" s="149">
        <f>SUMIF(Entrada!$C$8:$C$3007,$C19,Entrada!$F$8:$F$3007)</f>
        <v>0</v>
      </c>
      <c r="H19" s="150">
        <f>SUMIF(Saída!$C$8:$C$3007,$C19,Saída!$E$8:$E$3007)</f>
        <v>0</v>
      </c>
      <c r="I19" s="151">
        <f>SUMIF(Entrada!$C$8:$C$3007,C19,Entrada!$J$8:$J$3007)</f>
        <v>0</v>
      </c>
      <c r="J19" s="152">
        <f t="shared" si="1"/>
        <v>0</v>
      </c>
      <c r="K19" s="152">
        <f t="shared" si="2"/>
        <v>0</v>
      </c>
      <c r="L19" s="151">
        <f>Inv!K19</f>
        <v>0</v>
      </c>
      <c r="M19" s="153" t="str">
        <f>IFERROR($H19/PG!$E19,"")</f>
        <v/>
      </c>
      <c r="O19" s="35">
        <f t="shared" si="3"/>
        <v>0</v>
      </c>
      <c r="P19" s="26">
        <v>9.8899999999999995E-3</v>
      </c>
      <c r="Q19" s="35">
        <f t="shared" si="4"/>
        <v>9.8899999999999995E-3</v>
      </c>
      <c r="R19" s="26" t="str">
        <f t="shared" si="5"/>
        <v/>
      </c>
    </row>
    <row r="20" spans="2:18" ht="35.1" customHeight="1" thickTop="1" thickBot="1" x14ac:dyDescent="0.3">
      <c r="B20" s="40" t="str">
        <f>IF(PG!B20="","",PG!B20)</f>
        <v/>
      </c>
      <c r="C20" s="147" t="str">
        <f>IF(PG!C20="","",PG!C20)</f>
        <v/>
      </c>
      <c r="D20" s="43" t="str">
        <f>IF(PG!D20="","",PG!D20)</f>
        <v/>
      </c>
      <c r="E20" s="43">
        <f>IF(Inv!E20="",Inv!D20,Inv!E20)</f>
        <v>0</v>
      </c>
      <c r="F20" s="148" t="str">
        <f t="shared" si="0"/>
        <v>Sem estoque</v>
      </c>
      <c r="G20" s="149">
        <f>SUMIF(Entrada!$C$8:$C$3007,$C20,Entrada!$F$8:$F$3007)</f>
        <v>0</v>
      </c>
      <c r="H20" s="150">
        <f>SUMIF(Saída!$C$8:$C$3007,$C20,Saída!$E$8:$E$3007)</f>
        <v>0</v>
      </c>
      <c r="I20" s="151">
        <f>SUMIF(Entrada!$C$8:$C$3007,C20,Entrada!$J$8:$J$3007)</f>
        <v>0</v>
      </c>
      <c r="J20" s="152">
        <f t="shared" si="1"/>
        <v>0</v>
      </c>
      <c r="K20" s="152">
        <f t="shared" si="2"/>
        <v>0</v>
      </c>
      <c r="L20" s="151">
        <f>Inv!K20</f>
        <v>0</v>
      </c>
      <c r="M20" s="153" t="str">
        <f>IFERROR($H20/PG!$E20,"")</f>
        <v/>
      </c>
      <c r="O20" s="35">
        <f t="shared" si="3"/>
        <v>0</v>
      </c>
      <c r="P20" s="26">
        <v>9.8799999999999999E-3</v>
      </c>
      <c r="Q20" s="35">
        <f t="shared" si="4"/>
        <v>9.8799999999999999E-3</v>
      </c>
      <c r="R20" s="26" t="str">
        <f t="shared" si="5"/>
        <v/>
      </c>
    </row>
    <row r="21" spans="2:18" ht="35.1" customHeight="1" thickTop="1" thickBot="1" x14ac:dyDescent="0.3">
      <c r="B21" s="40" t="str">
        <f>IF(PG!B21="","",PG!B21)</f>
        <v/>
      </c>
      <c r="C21" s="147" t="str">
        <f>IF(PG!C21="","",PG!C21)</f>
        <v/>
      </c>
      <c r="D21" s="43" t="str">
        <f>IF(PG!D21="","",PG!D21)</f>
        <v/>
      </c>
      <c r="E21" s="43">
        <f>IF(Inv!E21="",Inv!D21,Inv!E21)</f>
        <v>0</v>
      </c>
      <c r="F21" s="148" t="str">
        <f t="shared" si="0"/>
        <v>Sem estoque</v>
      </c>
      <c r="G21" s="149">
        <f>SUMIF(Entrada!$C$8:$C$3007,$C21,Entrada!$F$8:$F$3007)</f>
        <v>0</v>
      </c>
      <c r="H21" s="150">
        <f>SUMIF(Saída!$C$8:$C$3007,$C21,Saída!$E$8:$E$3007)</f>
        <v>0</v>
      </c>
      <c r="I21" s="151">
        <f>SUMIF(Entrada!$C$8:$C$3007,C21,Entrada!$J$8:$J$3007)</f>
        <v>0</v>
      </c>
      <c r="J21" s="152">
        <f t="shared" si="1"/>
        <v>0</v>
      </c>
      <c r="K21" s="152">
        <f t="shared" si="2"/>
        <v>0</v>
      </c>
      <c r="L21" s="151">
        <f>Inv!K21</f>
        <v>0</v>
      </c>
      <c r="M21" s="153" t="str">
        <f>IFERROR($H21/PG!$E21,"")</f>
        <v/>
      </c>
      <c r="O21" s="35">
        <f t="shared" si="3"/>
        <v>0</v>
      </c>
      <c r="P21" s="26">
        <v>9.8700000000000003E-3</v>
      </c>
      <c r="Q21" s="35">
        <f t="shared" si="4"/>
        <v>9.8700000000000003E-3</v>
      </c>
      <c r="R21" s="26" t="str">
        <f t="shared" si="5"/>
        <v/>
      </c>
    </row>
    <row r="22" spans="2:18" ht="35.1" customHeight="1" thickTop="1" thickBot="1" x14ac:dyDescent="0.3">
      <c r="B22" s="40" t="str">
        <f>IF(PG!B22="","",PG!B22)</f>
        <v/>
      </c>
      <c r="C22" s="147" t="str">
        <f>IF(PG!C22="","",PG!C22)</f>
        <v/>
      </c>
      <c r="D22" s="43" t="str">
        <f>IF(PG!D22="","",PG!D22)</f>
        <v/>
      </c>
      <c r="E22" s="43">
        <f>IF(Inv!E22="",Inv!D22,Inv!E22)</f>
        <v>0</v>
      </c>
      <c r="F22" s="148" t="str">
        <f t="shared" si="0"/>
        <v>Sem estoque</v>
      </c>
      <c r="G22" s="149">
        <f>SUMIF(Entrada!$C$8:$C$3007,$C22,Entrada!$F$8:$F$3007)</f>
        <v>0</v>
      </c>
      <c r="H22" s="150">
        <f>SUMIF(Saída!$C$8:$C$3007,$C22,Saída!$E$8:$E$3007)</f>
        <v>0</v>
      </c>
      <c r="I22" s="151">
        <f>SUMIF(Entrada!$C$8:$C$3007,C22,Entrada!$J$8:$J$3007)</f>
        <v>0</v>
      </c>
      <c r="J22" s="152">
        <f t="shared" si="1"/>
        <v>0</v>
      </c>
      <c r="K22" s="152">
        <f t="shared" si="2"/>
        <v>0</v>
      </c>
      <c r="L22" s="151">
        <f>Inv!K22</f>
        <v>0</v>
      </c>
      <c r="M22" s="153" t="str">
        <f>IFERROR($H22/PG!$E22,"")</f>
        <v/>
      </c>
      <c r="O22" s="35">
        <f t="shared" si="3"/>
        <v>0</v>
      </c>
      <c r="P22" s="26">
        <v>9.8600000000000007E-3</v>
      </c>
      <c r="Q22" s="35">
        <f t="shared" si="4"/>
        <v>9.8600000000000007E-3</v>
      </c>
      <c r="R22" s="26" t="str">
        <f t="shared" si="5"/>
        <v/>
      </c>
    </row>
    <row r="23" spans="2:18" ht="35.1" customHeight="1" thickTop="1" thickBot="1" x14ac:dyDescent="0.3">
      <c r="B23" s="40" t="str">
        <f>IF(PG!B23="","",PG!B23)</f>
        <v/>
      </c>
      <c r="C23" s="147" t="str">
        <f>IF(PG!C23="","",PG!C23)</f>
        <v/>
      </c>
      <c r="D23" s="43" t="str">
        <f>IF(PG!D23="","",PG!D23)</f>
        <v/>
      </c>
      <c r="E23" s="43">
        <f>IF(Inv!E23="",Inv!D23,Inv!E23)</f>
        <v>0</v>
      </c>
      <c r="F23" s="148" t="str">
        <f t="shared" si="0"/>
        <v>Sem estoque</v>
      </c>
      <c r="G23" s="149">
        <f>SUMIF(Entrada!$C$8:$C$3007,$C23,Entrada!$F$8:$F$3007)</f>
        <v>0</v>
      </c>
      <c r="H23" s="150">
        <f>SUMIF(Saída!$C$8:$C$3007,$C23,Saída!$E$8:$E$3007)</f>
        <v>0</v>
      </c>
      <c r="I23" s="151">
        <f>SUMIF(Entrada!$C$8:$C$3007,C23,Entrada!$J$8:$J$3007)</f>
        <v>0</v>
      </c>
      <c r="J23" s="152">
        <f t="shared" si="1"/>
        <v>0</v>
      </c>
      <c r="K23" s="152">
        <f t="shared" si="2"/>
        <v>0</v>
      </c>
      <c r="L23" s="151">
        <f>Inv!K23</f>
        <v>0</v>
      </c>
      <c r="M23" s="153" t="str">
        <f>IFERROR($H23/PG!$E23,"")</f>
        <v/>
      </c>
      <c r="O23" s="35">
        <f t="shared" si="3"/>
        <v>0</v>
      </c>
      <c r="P23" s="26">
        <v>9.8499999999999994E-3</v>
      </c>
      <c r="Q23" s="35">
        <f t="shared" si="4"/>
        <v>9.8499999999999994E-3</v>
      </c>
      <c r="R23" s="26" t="str">
        <f t="shared" si="5"/>
        <v/>
      </c>
    </row>
    <row r="24" spans="2:18" ht="35.1" customHeight="1" thickTop="1" thickBot="1" x14ac:dyDescent="0.3">
      <c r="B24" s="40" t="str">
        <f>IF(PG!B24="","",PG!B24)</f>
        <v/>
      </c>
      <c r="C24" s="147" t="str">
        <f>IF(PG!C24="","",PG!C24)</f>
        <v/>
      </c>
      <c r="D24" s="43" t="str">
        <f>IF(PG!D24="","",PG!D24)</f>
        <v/>
      </c>
      <c r="E24" s="43">
        <f>IF(Inv!E24="",Inv!D24,Inv!E24)</f>
        <v>0</v>
      </c>
      <c r="F24" s="148" t="str">
        <f t="shared" si="0"/>
        <v>Sem estoque</v>
      </c>
      <c r="G24" s="149">
        <f>SUMIF(Entrada!$C$8:$C$3007,$C24,Entrada!$F$8:$F$3007)</f>
        <v>0</v>
      </c>
      <c r="H24" s="150">
        <f>SUMIF(Saída!$C$8:$C$3007,$C24,Saída!$E$8:$E$3007)</f>
        <v>0</v>
      </c>
      <c r="I24" s="151">
        <f>SUMIF(Entrada!$C$8:$C$3007,C24,Entrada!$J$8:$J$3007)</f>
        <v>0</v>
      </c>
      <c r="J24" s="152">
        <f t="shared" si="1"/>
        <v>0</v>
      </c>
      <c r="K24" s="152">
        <f t="shared" si="2"/>
        <v>0</v>
      </c>
      <c r="L24" s="151">
        <f>Inv!K24</f>
        <v>0</v>
      </c>
      <c r="M24" s="153" t="str">
        <f>IFERROR($H24/PG!$E24,"")</f>
        <v/>
      </c>
      <c r="O24" s="35">
        <f t="shared" si="3"/>
        <v>0</v>
      </c>
      <c r="P24" s="26">
        <v>9.8399999999999998E-3</v>
      </c>
      <c r="Q24" s="35">
        <f t="shared" si="4"/>
        <v>9.8399999999999998E-3</v>
      </c>
      <c r="R24" s="26" t="str">
        <f t="shared" si="5"/>
        <v/>
      </c>
    </row>
    <row r="25" spans="2:18" ht="35.1" customHeight="1" thickTop="1" thickBot="1" x14ac:dyDescent="0.3">
      <c r="B25" s="40" t="str">
        <f>IF(PG!B25="","",PG!B25)</f>
        <v/>
      </c>
      <c r="C25" s="147" t="str">
        <f>IF(PG!C25="","",PG!C25)</f>
        <v/>
      </c>
      <c r="D25" s="43" t="str">
        <f>IF(PG!D25="","",PG!D25)</f>
        <v/>
      </c>
      <c r="E25" s="43">
        <f>IF(Inv!E25="",Inv!D25,Inv!E25)</f>
        <v>0</v>
      </c>
      <c r="F25" s="148" t="str">
        <f t="shared" si="0"/>
        <v>Sem estoque</v>
      </c>
      <c r="G25" s="149">
        <f>SUMIF(Entrada!$C$8:$C$3007,$C25,Entrada!$F$8:$F$3007)</f>
        <v>0</v>
      </c>
      <c r="H25" s="150">
        <f>SUMIF(Saída!$C$8:$C$3007,$C25,Saída!$E$8:$E$3007)</f>
        <v>0</v>
      </c>
      <c r="I25" s="151">
        <f>SUMIF(Entrada!$C$8:$C$3007,C25,Entrada!$J$8:$J$3007)</f>
        <v>0</v>
      </c>
      <c r="J25" s="152">
        <f t="shared" si="1"/>
        <v>0</v>
      </c>
      <c r="K25" s="152">
        <f t="shared" si="2"/>
        <v>0</v>
      </c>
      <c r="L25" s="151">
        <f>Inv!K25</f>
        <v>0</v>
      </c>
      <c r="M25" s="153" t="str">
        <f>IFERROR($H25/PG!$E25,"")</f>
        <v/>
      </c>
      <c r="O25" s="35">
        <f t="shared" si="3"/>
        <v>0</v>
      </c>
      <c r="P25" s="26">
        <v>9.8300000000000002E-3</v>
      </c>
      <c r="Q25" s="35">
        <f t="shared" si="4"/>
        <v>9.8300000000000002E-3</v>
      </c>
      <c r="R25" s="26" t="str">
        <f t="shared" si="5"/>
        <v/>
      </c>
    </row>
    <row r="26" spans="2:18" ht="35.1" customHeight="1" thickTop="1" thickBot="1" x14ac:dyDescent="0.3">
      <c r="B26" s="40" t="str">
        <f>IF(PG!B26="","",PG!B26)</f>
        <v/>
      </c>
      <c r="C26" s="147" t="str">
        <f>IF(PG!C26="","",PG!C26)</f>
        <v/>
      </c>
      <c r="D26" s="43" t="str">
        <f>IF(PG!D26="","",PG!D26)</f>
        <v/>
      </c>
      <c r="E26" s="43">
        <f>IF(Inv!E26="",Inv!D26,Inv!E26)</f>
        <v>0</v>
      </c>
      <c r="F26" s="148" t="str">
        <f t="shared" si="0"/>
        <v>Sem estoque</v>
      </c>
      <c r="G26" s="149">
        <f>SUMIF(Entrada!$C$8:$C$3007,$C26,Entrada!$F$8:$F$3007)</f>
        <v>0</v>
      </c>
      <c r="H26" s="150">
        <f>SUMIF(Saída!$C$8:$C$3007,$C26,Saída!$E$8:$E$3007)</f>
        <v>0</v>
      </c>
      <c r="I26" s="151">
        <f>SUMIF(Entrada!$C$8:$C$3007,C26,Entrada!$J$8:$J$3007)</f>
        <v>0</v>
      </c>
      <c r="J26" s="152">
        <f t="shared" si="1"/>
        <v>0</v>
      </c>
      <c r="K26" s="152">
        <f t="shared" si="2"/>
        <v>0</v>
      </c>
      <c r="L26" s="151">
        <f>Inv!K26</f>
        <v>0</v>
      </c>
      <c r="M26" s="153" t="str">
        <f>IFERROR($H26/PG!$E26,"")</f>
        <v/>
      </c>
      <c r="O26" s="35">
        <f t="shared" si="3"/>
        <v>0</v>
      </c>
      <c r="P26" s="26">
        <v>9.8200000000000006E-3</v>
      </c>
      <c r="Q26" s="35">
        <f t="shared" si="4"/>
        <v>9.8200000000000006E-3</v>
      </c>
      <c r="R26" s="26" t="str">
        <f t="shared" si="5"/>
        <v/>
      </c>
    </row>
    <row r="27" spans="2:18" ht="35.1" customHeight="1" thickTop="1" thickBot="1" x14ac:dyDescent="0.3">
      <c r="B27" s="40" t="str">
        <f>IF(PG!B27="","",PG!B27)</f>
        <v/>
      </c>
      <c r="C27" s="147" t="str">
        <f>IF(PG!C27="","",PG!C27)</f>
        <v/>
      </c>
      <c r="D27" s="43" t="str">
        <f>IF(PG!D27="","",PG!D27)</f>
        <v/>
      </c>
      <c r="E27" s="43">
        <f>IF(Inv!E27="",Inv!D27,Inv!E27)</f>
        <v>0</v>
      </c>
      <c r="F27" s="148" t="str">
        <f t="shared" si="0"/>
        <v>Sem estoque</v>
      </c>
      <c r="G27" s="149">
        <f>SUMIF(Entrada!$C$8:$C$3007,$C27,Entrada!$F$8:$F$3007)</f>
        <v>0</v>
      </c>
      <c r="H27" s="150">
        <f>SUMIF(Saída!$C$8:$C$3007,$C27,Saída!$E$8:$E$3007)</f>
        <v>0</v>
      </c>
      <c r="I27" s="151">
        <f>SUMIF(Entrada!$C$8:$C$3007,C27,Entrada!$J$8:$J$3007)</f>
        <v>0</v>
      </c>
      <c r="J27" s="152">
        <f t="shared" si="1"/>
        <v>0</v>
      </c>
      <c r="K27" s="152">
        <f t="shared" si="2"/>
        <v>0</v>
      </c>
      <c r="L27" s="151">
        <f>Inv!K27</f>
        <v>0</v>
      </c>
      <c r="M27" s="153" t="str">
        <f>IFERROR($H27/PG!$E27,"")</f>
        <v/>
      </c>
      <c r="O27" s="35">
        <f t="shared" si="3"/>
        <v>0</v>
      </c>
      <c r="P27" s="26">
        <v>9.8099999999999993E-3</v>
      </c>
      <c r="Q27" s="35">
        <f t="shared" si="4"/>
        <v>9.8099999999999993E-3</v>
      </c>
      <c r="R27" s="26" t="str">
        <f t="shared" si="5"/>
        <v/>
      </c>
    </row>
    <row r="28" spans="2:18" ht="35.1" customHeight="1" thickTop="1" thickBot="1" x14ac:dyDescent="0.3">
      <c r="B28" s="40" t="str">
        <f>IF(PG!B28="","",PG!B28)</f>
        <v/>
      </c>
      <c r="C28" s="147" t="str">
        <f>IF(PG!C28="","",PG!C28)</f>
        <v/>
      </c>
      <c r="D28" s="43" t="str">
        <f>IF(PG!D28="","",PG!D28)</f>
        <v/>
      </c>
      <c r="E28" s="43">
        <f>IF(Inv!E28="",Inv!D28,Inv!E28)</f>
        <v>0</v>
      </c>
      <c r="F28" s="148" t="str">
        <f t="shared" si="0"/>
        <v>Sem estoque</v>
      </c>
      <c r="G28" s="149">
        <f>SUMIF(Entrada!$C$8:$C$3007,$C28,Entrada!$F$8:$F$3007)</f>
        <v>0</v>
      </c>
      <c r="H28" s="150">
        <f>SUMIF(Saída!$C$8:$C$3007,$C28,Saída!$E$8:$E$3007)</f>
        <v>0</v>
      </c>
      <c r="I28" s="151">
        <f>SUMIF(Entrada!$C$8:$C$3007,C28,Entrada!$J$8:$J$3007)</f>
        <v>0</v>
      </c>
      <c r="J28" s="152">
        <f t="shared" si="1"/>
        <v>0</v>
      </c>
      <c r="K28" s="152">
        <f t="shared" si="2"/>
        <v>0</v>
      </c>
      <c r="L28" s="151">
        <f>Inv!K28</f>
        <v>0</v>
      </c>
      <c r="M28" s="153" t="str">
        <f>IFERROR($H28/PG!$E28,"")</f>
        <v/>
      </c>
      <c r="O28" s="35">
        <f t="shared" si="3"/>
        <v>0</v>
      </c>
      <c r="P28" s="26">
        <v>9.7999999999999997E-3</v>
      </c>
      <c r="Q28" s="35">
        <f t="shared" si="4"/>
        <v>9.7999999999999997E-3</v>
      </c>
      <c r="R28" s="26" t="str">
        <f t="shared" si="5"/>
        <v/>
      </c>
    </row>
    <row r="29" spans="2:18" ht="35.1" customHeight="1" thickTop="1" thickBot="1" x14ac:dyDescent="0.3">
      <c r="B29" s="40" t="str">
        <f>IF(PG!B29="","",PG!B29)</f>
        <v/>
      </c>
      <c r="C29" s="147" t="str">
        <f>IF(PG!C29="","",PG!C29)</f>
        <v/>
      </c>
      <c r="D29" s="43" t="str">
        <f>IF(PG!D29="","",PG!D29)</f>
        <v/>
      </c>
      <c r="E29" s="43">
        <f>IF(Inv!E29="",Inv!D29,Inv!E29)</f>
        <v>0</v>
      </c>
      <c r="F29" s="148" t="str">
        <f t="shared" si="0"/>
        <v>Sem estoque</v>
      </c>
      <c r="G29" s="149">
        <f>SUMIF(Entrada!$C$8:$C$3007,$C29,Entrada!$F$8:$F$3007)</f>
        <v>0</v>
      </c>
      <c r="H29" s="150">
        <f>SUMIF(Saída!$C$8:$C$3007,$C29,Saída!$E$8:$E$3007)</f>
        <v>0</v>
      </c>
      <c r="I29" s="151">
        <f>SUMIF(Entrada!$C$8:$C$3007,C29,Entrada!$J$8:$J$3007)</f>
        <v>0</v>
      </c>
      <c r="J29" s="152">
        <f t="shared" si="1"/>
        <v>0</v>
      </c>
      <c r="K29" s="152">
        <f t="shared" si="2"/>
        <v>0</v>
      </c>
      <c r="L29" s="151">
        <f>Inv!K29</f>
        <v>0</v>
      </c>
      <c r="M29" s="153" t="str">
        <f>IFERROR($H29/PG!$E29,"")</f>
        <v/>
      </c>
      <c r="O29" s="35">
        <f t="shared" si="3"/>
        <v>0</v>
      </c>
      <c r="P29" s="26">
        <v>9.7900000000000001E-3</v>
      </c>
      <c r="Q29" s="35">
        <f t="shared" si="4"/>
        <v>9.7900000000000001E-3</v>
      </c>
      <c r="R29" s="26" t="str">
        <f t="shared" si="5"/>
        <v/>
      </c>
    </row>
    <row r="30" spans="2:18" ht="35.1" customHeight="1" thickTop="1" thickBot="1" x14ac:dyDescent="0.3">
      <c r="B30" s="40" t="str">
        <f>IF(PG!B30="","",PG!B30)</f>
        <v/>
      </c>
      <c r="C30" s="147" t="str">
        <f>IF(PG!C30="","",PG!C30)</f>
        <v/>
      </c>
      <c r="D30" s="43" t="str">
        <f>IF(PG!D30="","",PG!D30)</f>
        <v/>
      </c>
      <c r="E30" s="43">
        <f>IF(Inv!E30="",Inv!D30,Inv!E30)</f>
        <v>0</v>
      </c>
      <c r="F30" s="148" t="str">
        <f t="shared" si="0"/>
        <v>Sem estoque</v>
      </c>
      <c r="G30" s="149">
        <f>SUMIF(Entrada!$C$8:$C$3007,$C30,Entrada!$F$8:$F$3007)</f>
        <v>0</v>
      </c>
      <c r="H30" s="150">
        <f>SUMIF(Saída!$C$8:$C$3007,$C30,Saída!$E$8:$E$3007)</f>
        <v>0</v>
      </c>
      <c r="I30" s="151">
        <f>SUMIF(Entrada!$C$8:$C$3007,C30,Entrada!$J$8:$J$3007)</f>
        <v>0</v>
      </c>
      <c r="J30" s="152">
        <f t="shared" si="1"/>
        <v>0</v>
      </c>
      <c r="K30" s="152">
        <f t="shared" si="2"/>
        <v>0</v>
      </c>
      <c r="L30" s="151">
        <f>Inv!K30</f>
        <v>0</v>
      </c>
      <c r="M30" s="153" t="str">
        <f>IFERROR($H30/PG!$E30,"")</f>
        <v/>
      </c>
      <c r="O30" s="35">
        <f t="shared" si="3"/>
        <v>0</v>
      </c>
      <c r="P30" s="26">
        <v>9.7800000000000005E-3</v>
      </c>
      <c r="Q30" s="35">
        <f t="shared" si="4"/>
        <v>9.7800000000000005E-3</v>
      </c>
      <c r="R30" s="26" t="str">
        <f t="shared" si="5"/>
        <v/>
      </c>
    </row>
    <row r="31" spans="2:18" ht="35.1" customHeight="1" thickTop="1" thickBot="1" x14ac:dyDescent="0.3">
      <c r="B31" s="40" t="str">
        <f>IF(PG!B31="","",PG!B31)</f>
        <v/>
      </c>
      <c r="C31" s="147" t="str">
        <f>IF(PG!C31="","",PG!C31)</f>
        <v/>
      </c>
      <c r="D31" s="43" t="str">
        <f>IF(PG!D31="","",PG!D31)</f>
        <v/>
      </c>
      <c r="E31" s="43">
        <f>IF(Inv!E31="",Inv!D31,Inv!E31)</f>
        <v>0</v>
      </c>
      <c r="F31" s="148" t="str">
        <f t="shared" si="0"/>
        <v>Sem estoque</v>
      </c>
      <c r="G31" s="149">
        <f>SUMIF(Entrada!$C$8:$C$3007,$C31,Entrada!$F$8:$F$3007)</f>
        <v>0</v>
      </c>
      <c r="H31" s="150">
        <f>SUMIF(Saída!$C$8:$C$3007,$C31,Saída!$E$8:$E$3007)</f>
        <v>0</v>
      </c>
      <c r="I31" s="151">
        <f>SUMIF(Entrada!$C$8:$C$3007,C31,Entrada!$J$8:$J$3007)</f>
        <v>0</v>
      </c>
      <c r="J31" s="152">
        <f t="shared" si="1"/>
        <v>0</v>
      </c>
      <c r="K31" s="152">
        <f t="shared" si="2"/>
        <v>0</v>
      </c>
      <c r="L31" s="151">
        <f>Inv!K31</f>
        <v>0</v>
      </c>
      <c r="M31" s="153" t="str">
        <f>IFERROR($H31/PG!$E31,"")</f>
        <v/>
      </c>
      <c r="O31" s="35">
        <f t="shared" si="3"/>
        <v>0</v>
      </c>
      <c r="P31" s="26">
        <v>9.7699999999999992E-3</v>
      </c>
      <c r="Q31" s="35">
        <f t="shared" si="4"/>
        <v>9.7699999999999992E-3</v>
      </c>
      <c r="R31" s="26" t="str">
        <f t="shared" si="5"/>
        <v/>
      </c>
    </row>
    <row r="32" spans="2:18" ht="35.1" customHeight="1" thickTop="1" thickBot="1" x14ac:dyDescent="0.3">
      <c r="B32" s="40" t="str">
        <f>IF(PG!B32="","",PG!B32)</f>
        <v/>
      </c>
      <c r="C32" s="147" t="str">
        <f>IF(PG!C32="","",PG!C32)</f>
        <v/>
      </c>
      <c r="D32" s="43" t="str">
        <f>IF(PG!D32="","",PG!D32)</f>
        <v/>
      </c>
      <c r="E32" s="43">
        <f>IF(Inv!E32="",Inv!D32,Inv!E32)</f>
        <v>0</v>
      </c>
      <c r="F32" s="148" t="str">
        <f t="shared" si="0"/>
        <v>Sem estoque</v>
      </c>
      <c r="G32" s="149">
        <f>SUMIF(Entrada!$C$8:$C$3007,$C32,Entrada!$F$8:$F$3007)</f>
        <v>0</v>
      </c>
      <c r="H32" s="150">
        <f>SUMIF(Saída!$C$8:$C$3007,$C32,Saída!$E$8:$E$3007)</f>
        <v>0</v>
      </c>
      <c r="I32" s="151">
        <f>SUMIF(Entrada!$C$8:$C$3007,C32,Entrada!$J$8:$J$3007)</f>
        <v>0</v>
      </c>
      <c r="J32" s="152">
        <f t="shared" si="1"/>
        <v>0</v>
      </c>
      <c r="K32" s="152">
        <f t="shared" si="2"/>
        <v>0</v>
      </c>
      <c r="L32" s="151">
        <f>Inv!K32</f>
        <v>0</v>
      </c>
      <c r="M32" s="153" t="str">
        <f>IFERROR($H32/PG!$E32,"")</f>
        <v/>
      </c>
      <c r="O32" s="35">
        <f t="shared" si="3"/>
        <v>0</v>
      </c>
      <c r="P32" s="26">
        <v>9.7599999999999996E-3</v>
      </c>
      <c r="Q32" s="35">
        <f t="shared" si="4"/>
        <v>9.7599999999999996E-3</v>
      </c>
      <c r="R32" s="26" t="str">
        <f t="shared" si="5"/>
        <v/>
      </c>
    </row>
    <row r="33" spans="2:18" ht="35.1" customHeight="1" thickTop="1" thickBot="1" x14ac:dyDescent="0.3">
      <c r="B33" s="40" t="str">
        <f>IF(PG!B33="","",PG!B33)</f>
        <v/>
      </c>
      <c r="C33" s="147" t="str">
        <f>IF(PG!C33="","",PG!C33)</f>
        <v/>
      </c>
      <c r="D33" s="43" t="str">
        <f>IF(PG!D33="","",PG!D33)</f>
        <v/>
      </c>
      <c r="E33" s="43">
        <f>IF(Inv!E33="",Inv!D33,Inv!E33)</f>
        <v>0</v>
      </c>
      <c r="F33" s="148" t="str">
        <f t="shared" si="0"/>
        <v>Sem estoque</v>
      </c>
      <c r="G33" s="149">
        <f>SUMIF(Entrada!$C$8:$C$3007,$C33,Entrada!$F$8:$F$3007)</f>
        <v>0</v>
      </c>
      <c r="H33" s="150">
        <f>SUMIF(Saída!$C$8:$C$3007,$C33,Saída!$E$8:$E$3007)</f>
        <v>0</v>
      </c>
      <c r="I33" s="151">
        <f>SUMIF(Entrada!$C$8:$C$3007,C33,Entrada!$J$8:$J$3007)</f>
        <v>0</v>
      </c>
      <c r="J33" s="152">
        <f t="shared" si="1"/>
        <v>0</v>
      </c>
      <c r="K33" s="152">
        <f t="shared" si="2"/>
        <v>0</v>
      </c>
      <c r="L33" s="151">
        <f>Inv!K33</f>
        <v>0</v>
      </c>
      <c r="M33" s="153" t="str">
        <f>IFERROR($H33/PG!$E33,"")</f>
        <v/>
      </c>
      <c r="O33" s="35">
        <f t="shared" si="3"/>
        <v>0</v>
      </c>
      <c r="P33" s="26">
        <v>9.75E-3</v>
      </c>
      <c r="Q33" s="35">
        <f t="shared" si="4"/>
        <v>9.75E-3</v>
      </c>
      <c r="R33" s="26" t="str">
        <f t="shared" si="5"/>
        <v/>
      </c>
    </row>
    <row r="34" spans="2:18" ht="35.1" customHeight="1" thickTop="1" thickBot="1" x14ac:dyDescent="0.3">
      <c r="B34" s="40" t="str">
        <f>IF(PG!B34="","",PG!B34)</f>
        <v/>
      </c>
      <c r="C34" s="147" t="str">
        <f>IF(PG!C34="","",PG!C34)</f>
        <v/>
      </c>
      <c r="D34" s="43" t="str">
        <f>IF(PG!D34="","",PG!D34)</f>
        <v/>
      </c>
      <c r="E34" s="43">
        <f>IF(Inv!E34="",Inv!D34,Inv!E34)</f>
        <v>0</v>
      </c>
      <c r="F34" s="148" t="str">
        <f t="shared" si="0"/>
        <v>Sem estoque</v>
      </c>
      <c r="G34" s="149">
        <f>SUMIF(Entrada!$C$8:$C$3007,$C34,Entrada!$F$8:$F$3007)</f>
        <v>0</v>
      </c>
      <c r="H34" s="150">
        <f>SUMIF(Saída!$C$8:$C$3007,$C34,Saída!$E$8:$E$3007)</f>
        <v>0</v>
      </c>
      <c r="I34" s="151">
        <f>SUMIF(Entrada!$C$8:$C$3007,C34,Entrada!$J$8:$J$3007)</f>
        <v>0</v>
      </c>
      <c r="J34" s="152">
        <f t="shared" si="1"/>
        <v>0</v>
      </c>
      <c r="K34" s="152">
        <f t="shared" si="2"/>
        <v>0</v>
      </c>
      <c r="L34" s="151">
        <f>Inv!K34</f>
        <v>0</v>
      </c>
      <c r="M34" s="153" t="str">
        <f>IFERROR($H34/PG!$E34,"")</f>
        <v/>
      </c>
      <c r="O34" s="35">
        <f t="shared" si="3"/>
        <v>0</v>
      </c>
      <c r="P34" s="26">
        <v>9.7400000000000004E-3</v>
      </c>
      <c r="Q34" s="35">
        <f t="shared" si="4"/>
        <v>9.7400000000000004E-3</v>
      </c>
      <c r="R34" s="26" t="str">
        <f t="shared" si="5"/>
        <v/>
      </c>
    </row>
    <row r="35" spans="2:18" ht="35.1" customHeight="1" thickTop="1" thickBot="1" x14ac:dyDescent="0.3">
      <c r="B35" s="40" t="str">
        <f>IF(PG!B35="","",PG!B35)</f>
        <v/>
      </c>
      <c r="C35" s="147" t="str">
        <f>IF(PG!C35="","",PG!C35)</f>
        <v/>
      </c>
      <c r="D35" s="43" t="str">
        <f>IF(PG!D35="","",PG!D35)</f>
        <v/>
      </c>
      <c r="E35" s="43">
        <f>IF(Inv!E35="",Inv!D35,Inv!E35)</f>
        <v>0</v>
      </c>
      <c r="F35" s="148" t="str">
        <f t="shared" si="0"/>
        <v>Sem estoque</v>
      </c>
      <c r="G35" s="149">
        <f>SUMIF(Entrada!$C$8:$C$3007,$C35,Entrada!$F$8:$F$3007)</f>
        <v>0</v>
      </c>
      <c r="H35" s="150">
        <f>SUMIF(Saída!$C$8:$C$3007,$C35,Saída!$E$8:$E$3007)</f>
        <v>0</v>
      </c>
      <c r="I35" s="151">
        <f>SUMIF(Entrada!$C$8:$C$3007,C35,Entrada!$J$8:$J$3007)</f>
        <v>0</v>
      </c>
      <c r="J35" s="152">
        <f t="shared" si="1"/>
        <v>0</v>
      </c>
      <c r="K35" s="152">
        <f t="shared" si="2"/>
        <v>0</v>
      </c>
      <c r="L35" s="151">
        <f>Inv!K35</f>
        <v>0</v>
      </c>
      <c r="M35" s="153" t="str">
        <f>IFERROR($H35/PG!$E35,"")</f>
        <v/>
      </c>
      <c r="O35" s="35">
        <f t="shared" si="3"/>
        <v>0</v>
      </c>
      <c r="P35" s="26">
        <v>9.7300000000000008E-3</v>
      </c>
      <c r="Q35" s="35">
        <f t="shared" si="4"/>
        <v>9.7300000000000008E-3</v>
      </c>
      <c r="R35" s="26" t="str">
        <f t="shared" si="5"/>
        <v/>
      </c>
    </row>
    <row r="36" spans="2:18" ht="35.1" customHeight="1" thickTop="1" thickBot="1" x14ac:dyDescent="0.3">
      <c r="B36" s="40" t="str">
        <f>IF(PG!B36="","",PG!B36)</f>
        <v/>
      </c>
      <c r="C36" s="147" t="str">
        <f>IF(PG!C36="","",PG!C36)</f>
        <v/>
      </c>
      <c r="D36" s="43" t="str">
        <f>IF(PG!D36="","",PG!D36)</f>
        <v/>
      </c>
      <c r="E36" s="43">
        <f>IF(Inv!E36="",Inv!D36,Inv!E36)</f>
        <v>0</v>
      </c>
      <c r="F36" s="148" t="str">
        <f t="shared" si="0"/>
        <v>Sem estoque</v>
      </c>
      <c r="G36" s="149">
        <f>SUMIF(Entrada!$C$8:$C$3007,$C36,Entrada!$F$8:$F$3007)</f>
        <v>0</v>
      </c>
      <c r="H36" s="150">
        <f>SUMIF(Saída!$C$8:$C$3007,$C36,Saída!$E$8:$E$3007)</f>
        <v>0</v>
      </c>
      <c r="I36" s="151">
        <f>SUMIF(Entrada!$C$8:$C$3007,C36,Entrada!$J$8:$J$3007)</f>
        <v>0</v>
      </c>
      <c r="J36" s="152">
        <f t="shared" si="1"/>
        <v>0</v>
      </c>
      <c r="K36" s="152">
        <f t="shared" si="2"/>
        <v>0</v>
      </c>
      <c r="L36" s="151">
        <f>Inv!K36</f>
        <v>0</v>
      </c>
      <c r="M36" s="153" t="str">
        <f>IFERROR($H36/PG!$E36,"")</f>
        <v/>
      </c>
      <c r="O36" s="35">
        <f t="shared" si="3"/>
        <v>0</v>
      </c>
      <c r="P36" s="26">
        <v>9.7199999999999995E-3</v>
      </c>
      <c r="Q36" s="35">
        <f t="shared" si="4"/>
        <v>9.7199999999999995E-3</v>
      </c>
      <c r="R36" s="26" t="str">
        <f t="shared" si="5"/>
        <v/>
      </c>
    </row>
    <row r="37" spans="2:18" ht="35.1" customHeight="1" thickTop="1" thickBot="1" x14ac:dyDescent="0.3">
      <c r="B37" s="40" t="str">
        <f>IF(PG!B37="","",PG!B37)</f>
        <v/>
      </c>
      <c r="C37" s="147" t="str">
        <f>IF(PG!C37="","",PG!C37)</f>
        <v/>
      </c>
      <c r="D37" s="43" t="str">
        <f>IF(PG!D37="","",PG!D37)</f>
        <v/>
      </c>
      <c r="E37" s="43">
        <f>IF(Inv!E37="",Inv!D37,Inv!E37)</f>
        <v>0</v>
      </c>
      <c r="F37" s="148" t="str">
        <f t="shared" si="0"/>
        <v>Sem estoque</v>
      </c>
      <c r="G37" s="149">
        <f>SUMIF(Entrada!$C$8:$C$3007,$C37,Entrada!$F$8:$F$3007)</f>
        <v>0</v>
      </c>
      <c r="H37" s="150">
        <f>SUMIF(Saída!$C$8:$C$3007,$C37,Saída!$E$8:$E$3007)</f>
        <v>0</v>
      </c>
      <c r="I37" s="151">
        <f>SUMIF(Entrada!$C$8:$C$3007,C37,Entrada!$J$8:$J$3007)</f>
        <v>0</v>
      </c>
      <c r="J37" s="152">
        <f t="shared" si="1"/>
        <v>0</v>
      </c>
      <c r="K37" s="152">
        <f t="shared" si="2"/>
        <v>0</v>
      </c>
      <c r="L37" s="151">
        <f>Inv!K37</f>
        <v>0</v>
      </c>
      <c r="M37" s="153" t="str">
        <f>IFERROR($H37/PG!$E37,"")</f>
        <v/>
      </c>
      <c r="O37" s="35">
        <f t="shared" si="3"/>
        <v>0</v>
      </c>
      <c r="P37" s="26">
        <v>9.7099999999999999E-3</v>
      </c>
      <c r="Q37" s="35">
        <f t="shared" si="4"/>
        <v>9.7099999999999999E-3</v>
      </c>
      <c r="R37" s="26" t="str">
        <f t="shared" si="5"/>
        <v/>
      </c>
    </row>
    <row r="38" spans="2:18" ht="35.1" customHeight="1" thickTop="1" thickBot="1" x14ac:dyDescent="0.3">
      <c r="B38" s="40" t="str">
        <f>IF(PG!B38="","",PG!B38)</f>
        <v/>
      </c>
      <c r="C38" s="147" t="str">
        <f>IF(PG!C38="","",PG!C38)</f>
        <v/>
      </c>
      <c r="D38" s="43" t="str">
        <f>IF(PG!D38="","",PG!D38)</f>
        <v/>
      </c>
      <c r="E38" s="43">
        <f>IF(Inv!E38="",Inv!D38,Inv!E38)</f>
        <v>0</v>
      </c>
      <c r="F38" s="148" t="str">
        <f t="shared" si="0"/>
        <v>Sem estoque</v>
      </c>
      <c r="G38" s="149">
        <f>SUMIF(Entrada!$C$8:$C$3007,$C38,Entrada!$F$8:$F$3007)</f>
        <v>0</v>
      </c>
      <c r="H38" s="150">
        <f>SUMIF(Saída!$C$8:$C$3007,$C38,Saída!$E$8:$E$3007)</f>
        <v>0</v>
      </c>
      <c r="I38" s="151">
        <f>SUMIF(Entrada!$C$8:$C$3007,C38,Entrada!$J$8:$J$3007)</f>
        <v>0</v>
      </c>
      <c r="J38" s="152">
        <f t="shared" si="1"/>
        <v>0</v>
      </c>
      <c r="K38" s="152">
        <f t="shared" si="2"/>
        <v>0</v>
      </c>
      <c r="L38" s="151">
        <f>Inv!K38</f>
        <v>0</v>
      </c>
      <c r="M38" s="153" t="str">
        <f>IFERROR($H38/PG!$E38,"")</f>
        <v/>
      </c>
      <c r="O38" s="35">
        <f t="shared" si="3"/>
        <v>0</v>
      </c>
      <c r="P38" s="26">
        <v>9.7000000000000003E-3</v>
      </c>
      <c r="Q38" s="35">
        <f t="shared" si="4"/>
        <v>9.7000000000000003E-3</v>
      </c>
      <c r="R38" s="26" t="str">
        <f t="shared" si="5"/>
        <v/>
      </c>
    </row>
    <row r="39" spans="2:18" ht="35.1" customHeight="1" thickTop="1" thickBot="1" x14ac:dyDescent="0.3">
      <c r="B39" s="40" t="str">
        <f>IF(PG!B39="","",PG!B39)</f>
        <v/>
      </c>
      <c r="C39" s="147" t="str">
        <f>IF(PG!C39="","",PG!C39)</f>
        <v/>
      </c>
      <c r="D39" s="43" t="str">
        <f>IF(PG!D39="","",PG!D39)</f>
        <v/>
      </c>
      <c r="E39" s="43">
        <f>IF(Inv!E39="",Inv!D39,Inv!E39)</f>
        <v>0</v>
      </c>
      <c r="F39" s="148" t="str">
        <f t="shared" si="0"/>
        <v>Sem estoque</v>
      </c>
      <c r="G39" s="149">
        <f>SUMIF(Entrada!$C$8:$C$3007,$C39,Entrada!$F$8:$F$3007)</f>
        <v>0</v>
      </c>
      <c r="H39" s="150">
        <f>SUMIF(Saída!$C$8:$C$3007,$C39,Saída!$E$8:$E$3007)</f>
        <v>0</v>
      </c>
      <c r="I39" s="151">
        <f>SUMIF(Entrada!$C$8:$C$3007,C39,Entrada!$J$8:$J$3007)</f>
        <v>0</v>
      </c>
      <c r="J39" s="152">
        <f t="shared" si="1"/>
        <v>0</v>
      </c>
      <c r="K39" s="152">
        <f t="shared" si="2"/>
        <v>0</v>
      </c>
      <c r="L39" s="151">
        <f>Inv!K39</f>
        <v>0</v>
      </c>
      <c r="M39" s="153" t="str">
        <f>IFERROR($H39/PG!$E39,"")</f>
        <v/>
      </c>
      <c r="O39" s="35">
        <f t="shared" si="3"/>
        <v>0</v>
      </c>
      <c r="P39" s="26">
        <v>9.6900000000000007E-3</v>
      </c>
      <c r="Q39" s="35">
        <f t="shared" si="4"/>
        <v>9.6900000000000007E-3</v>
      </c>
      <c r="R39" s="26" t="str">
        <f t="shared" si="5"/>
        <v/>
      </c>
    </row>
    <row r="40" spans="2:18" ht="35.1" customHeight="1" thickTop="1" thickBot="1" x14ac:dyDescent="0.3">
      <c r="B40" s="40" t="str">
        <f>IF(PG!B40="","",PG!B40)</f>
        <v/>
      </c>
      <c r="C40" s="147" t="str">
        <f>IF(PG!C40="","",PG!C40)</f>
        <v/>
      </c>
      <c r="D40" s="43" t="str">
        <f>IF(PG!D40="","",PG!D40)</f>
        <v/>
      </c>
      <c r="E40" s="43">
        <f>IF(Inv!E40="",Inv!D40,Inv!E40)</f>
        <v>0</v>
      </c>
      <c r="F40" s="148" t="str">
        <f t="shared" si="0"/>
        <v>Sem estoque</v>
      </c>
      <c r="G40" s="149">
        <f>SUMIF(Entrada!$C$8:$C$3007,$C40,Entrada!$F$8:$F$3007)</f>
        <v>0</v>
      </c>
      <c r="H40" s="150">
        <f>SUMIF(Saída!$C$8:$C$3007,$C40,Saída!$E$8:$E$3007)</f>
        <v>0</v>
      </c>
      <c r="I40" s="151">
        <f>SUMIF(Entrada!$C$8:$C$3007,C40,Entrada!$J$8:$J$3007)</f>
        <v>0</v>
      </c>
      <c r="J40" s="152">
        <f t="shared" si="1"/>
        <v>0</v>
      </c>
      <c r="K40" s="152">
        <f t="shared" si="2"/>
        <v>0</v>
      </c>
      <c r="L40" s="151">
        <f>Inv!K40</f>
        <v>0</v>
      </c>
      <c r="M40" s="153" t="str">
        <f>IFERROR($H40/PG!$E40,"")</f>
        <v/>
      </c>
      <c r="O40" s="35">
        <f t="shared" si="3"/>
        <v>0</v>
      </c>
      <c r="P40" s="26">
        <v>9.6799999999999994E-3</v>
      </c>
      <c r="Q40" s="35">
        <f t="shared" si="4"/>
        <v>9.6799999999999994E-3</v>
      </c>
      <c r="R40" s="26" t="str">
        <f t="shared" si="5"/>
        <v/>
      </c>
    </row>
    <row r="41" spans="2:18" ht="35.1" customHeight="1" thickTop="1" thickBot="1" x14ac:dyDescent="0.3">
      <c r="B41" s="40" t="str">
        <f>IF(PG!B41="","",PG!B41)</f>
        <v/>
      </c>
      <c r="C41" s="147" t="str">
        <f>IF(PG!C41="","",PG!C41)</f>
        <v/>
      </c>
      <c r="D41" s="43" t="str">
        <f>IF(PG!D41="","",PG!D41)</f>
        <v/>
      </c>
      <c r="E41" s="43">
        <f>IF(Inv!E41="",Inv!D41,Inv!E41)</f>
        <v>0</v>
      </c>
      <c r="F41" s="148" t="str">
        <f t="shared" si="0"/>
        <v>Sem estoque</v>
      </c>
      <c r="G41" s="149">
        <f>SUMIF(Entrada!$C$8:$C$3007,$C41,Entrada!$F$8:$F$3007)</f>
        <v>0</v>
      </c>
      <c r="H41" s="150">
        <f>SUMIF(Saída!$C$8:$C$3007,$C41,Saída!$E$8:$E$3007)</f>
        <v>0</v>
      </c>
      <c r="I41" s="151">
        <f>SUMIF(Entrada!$C$8:$C$3007,C41,Entrada!$J$8:$J$3007)</f>
        <v>0</v>
      </c>
      <c r="J41" s="152">
        <f t="shared" si="1"/>
        <v>0</v>
      </c>
      <c r="K41" s="152">
        <f t="shared" si="2"/>
        <v>0</v>
      </c>
      <c r="L41" s="151">
        <f>Inv!K41</f>
        <v>0</v>
      </c>
      <c r="M41" s="153" t="str">
        <f>IFERROR($H41/PG!$E41,"")</f>
        <v/>
      </c>
      <c r="O41" s="35">
        <f t="shared" si="3"/>
        <v>0</v>
      </c>
      <c r="P41" s="26">
        <v>9.6699999999999998E-3</v>
      </c>
      <c r="Q41" s="35">
        <f t="shared" si="4"/>
        <v>9.6699999999999998E-3</v>
      </c>
      <c r="R41" s="26" t="str">
        <f t="shared" si="5"/>
        <v/>
      </c>
    </row>
    <row r="42" spans="2:18" ht="35.1" customHeight="1" thickTop="1" thickBot="1" x14ac:dyDescent="0.3">
      <c r="B42" s="40" t="str">
        <f>IF(PG!B42="","",PG!B42)</f>
        <v/>
      </c>
      <c r="C42" s="147" t="str">
        <f>IF(PG!C42="","",PG!C42)</f>
        <v/>
      </c>
      <c r="D42" s="43" t="str">
        <f>IF(PG!D42="","",PG!D42)</f>
        <v/>
      </c>
      <c r="E42" s="43">
        <f>IF(Inv!E42="",Inv!D42,Inv!E42)</f>
        <v>0</v>
      </c>
      <c r="F42" s="148" t="str">
        <f t="shared" si="0"/>
        <v>Sem estoque</v>
      </c>
      <c r="G42" s="149">
        <f>SUMIF(Entrada!$C$8:$C$3007,$C42,Entrada!$F$8:$F$3007)</f>
        <v>0</v>
      </c>
      <c r="H42" s="150">
        <f>SUMIF(Saída!$C$8:$C$3007,$C42,Saída!$E$8:$E$3007)</f>
        <v>0</v>
      </c>
      <c r="I42" s="151">
        <f>SUMIF(Entrada!$C$8:$C$3007,C42,Entrada!$J$8:$J$3007)</f>
        <v>0</v>
      </c>
      <c r="J42" s="152">
        <f t="shared" si="1"/>
        <v>0</v>
      </c>
      <c r="K42" s="152">
        <f t="shared" si="2"/>
        <v>0</v>
      </c>
      <c r="L42" s="151">
        <f>Inv!K42</f>
        <v>0</v>
      </c>
      <c r="M42" s="153" t="str">
        <f>IFERROR($H42/PG!$E42,"")</f>
        <v/>
      </c>
      <c r="O42" s="35">
        <f t="shared" si="3"/>
        <v>0</v>
      </c>
      <c r="P42" s="26">
        <v>9.6600000000000002E-3</v>
      </c>
      <c r="Q42" s="35">
        <f t="shared" si="4"/>
        <v>9.6600000000000002E-3</v>
      </c>
      <c r="R42" s="26" t="str">
        <f t="shared" si="5"/>
        <v/>
      </c>
    </row>
    <row r="43" spans="2:18" ht="35.1" customHeight="1" thickTop="1" thickBot="1" x14ac:dyDescent="0.3">
      <c r="B43" s="40" t="str">
        <f>IF(PG!B43="","",PG!B43)</f>
        <v/>
      </c>
      <c r="C43" s="147" t="str">
        <f>IF(PG!C43="","",PG!C43)</f>
        <v/>
      </c>
      <c r="D43" s="43" t="str">
        <f>IF(PG!D43="","",PG!D43)</f>
        <v/>
      </c>
      <c r="E43" s="43">
        <f>IF(Inv!E43="",Inv!D43,Inv!E43)</f>
        <v>0</v>
      </c>
      <c r="F43" s="148" t="str">
        <f t="shared" si="0"/>
        <v>Sem estoque</v>
      </c>
      <c r="G43" s="149">
        <f>SUMIF(Entrada!$C$8:$C$3007,$C43,Entrada!$F$8:$F$3007)</f>
        <v>0</v>
      </c>
      <c r="H43" s="150">
        <f>SUMIF(Saída!$C$8:$C$3007,$C43,Saída!$E$8:$E$3007)</f>
        <v>0</v>
      </c>
      <c r="I43" s="151">
        <f>SUMIF(Entrada!$C$8:$C$3007,C43,Entrada!$J$8:$J$3007)</f>
        <v>0</v>
      </c>
      <c r="J43" s="152">
        <f t="shared" si="1"/>
        <v>0</v>
      </c>
      <c r="K43" s="152">
        <f t="shared" si="2"/>
        <v>0</v>
      </c>
      <c r="L43" s="151">
        <f>Inv!K43</f>
        <v>0</v>
      </c>
      <c r="M43" s="153" t="str">
        <f>IFERROR($H43/PG!$E43,"")</f>
        <v/>
      </c>
      <c r="O43" s="35">
        <f t="shared" si="3"/>
        <v>0</v>
      </c>
      <c r="P43" s="26">
        <v>9.6500000000000006E-3</v>
      </c>
      <c r="Q43" s="35">
        <f t="shared" si="4"/>
        <v>9.6500000000000006E-3</v>
      </c>
      <c r="R43" s="26" t="str">
        <f t="shared" si="5"/>
        <v/>
      </c>
    </row>
    <row r="44" spans="2:18" ht="35.1" customHeight="1" thickTop="1" thickBot="1" x14ac:dyDescent="0.3">
      <c r="B44" s="40" t="str">
        <f>IF(PG!B44="","",PG!B44)</f>
        <v/>
      </c>
      <c r="C44" s="147" t="str">
        <f>IF(PG!C44="","",PG!C44)</f>
        <v/>
      </c>
      <c r="D44" s="43" t="str">
        <f>IF(PG!D44="","",PG!D44)</f>
        <v/>
      </c>
      <c r="E44" s="43">
        <f>IF(Inv!E44="",Inv!D44,Inv!E44)</f>
        <v>0</v>
      </c>
      <c r="F44" s="148" t="str">
        <f t="shared" si="0"/>
        <v>Sem estoque</v>
      </c>
      <c r="G44" s="149">
        <f>SUMIF(Entrada!$C$8:$C$3007,$C44,Entrada!$F$8:$F$3007)</f>
        <v>0</v>
      </c>
      <c r="H44" s="150">
        <f>SUMIF(Saída!$C$8:$C$3007,$C44,Saída!$E$8:$E$3007)</f>
        <v>0</v>
      </c>
      <c r="I44" s="151">
        <f>SUMIF(Entrada!$C$8:$C$3007,C44,Entrada!$J$8:$J$3007)</f>
        <v>0</v>
      </c>
      <c r="J44" s="152">
        <f t="shared" si="1"/>
        <v>0</v>
      </c>
      <c r="K44" s="152">
        <f t="shared" si="2"/>
        <v>0</v>
      </c>
      <c r="L44" s="151">
        <f>Inv!K44</f>
        <v>0</v>
      </c>
      <c r="M44" s="153" t="str">
        <f>IFERROR($H44/PG!$E44,"")</f>
        <v/>
      </c>
      <c r="O44" s="35">
        <f t="shared" si="3"/>
        <v>0</v>
      </c>
      <c r="P44" s="26">
        <v>9.6399999999999993E-3</v>
      </c>
      <c r="Q44" s="35">
        <f t="shared" si="4"/>
        <v>9.6399999999999993E-3</v>
      </c>
      <c r="R44" s="26" t="str">
        <f t="shared" si="5"/>
        <v/>
      </c>
    </row>
    <row r="45" spans="2:18" ht="35.1" customHeight="1" thickTop="1" thickBot="1" x14ac:dyDescent="0.3">
      <c r="B45" s="40" t="str">
        <f>IF(PG!B45="","",PG!B45)</f>
        <v/>
      </c>
      <c r="C45" s="147" t="str">
        <f>IF(PG!C45="","",PG!C45)</f>
        <v/>
      </c>
      <c r="D45" s="43" t="str">
        <f>IF(PG!D45="","",PG!D45)</f>
        <v/>
      </c>
      <c r="E45" s="43">
        <f>IF(Inv!E45="",Inv!D45,Inv!E45)</f>
        <v>0</v>
      </c>
      <c r="F45" s="148" t="str">
        <f t="shared" si="0"/>
        <v>Sem estoque</v>
      </c>
      <c r="G45" s="149">
        <f>SUMIF(Entrada!$C$8:$C$3007,$C45,Entrada!$F$8:$F$3007)</f>
        <v>0</v>
      </c>
      <c r="H45" s="150">
        <f>SUMIF(Saída!$C$8:$C$3007,$C45,Saída!$E$8:$E$3007)</f>
        <v>0</v>
      </c>
      <c r="I45" s="151">
        <f>SUMIF(Entrada!$C$8:$C$3007,C45,Entrada!$J$8:$J$3007)</f>
        <v>0</v>
      </c>
      <c r="J45" s="152">
        <f t="shared" si="1"/>
        <v>0</v>
      </c>
      <c r="K45" s="152">
        <f t="shared" si="2"/>
        <v>0</v>
      </c>
      <c r="L45" s="151">
        <f>Inv!K45</f>
        <v>0</v>
      </c>
      <c r="M45" s="153" t="str">
        <f>IFERROR($H45/PG!$E45,"")</f>
        <v/>
      </c>
      <c r="O45" s="35">
        <f t="shared" si="3"/>
        <v>0</v>
      </c>
      <c r="P45" s="26">
        <v>9.6299999999999997E-3</v>
      </c>
      <c r="Q45" s="35">
        <f t="shared" si="4"/>
        <v>9.6299999999999997E-3</v>
      </c>
      <c r="R45" s="26" t="str">
        <f t="shared" si="5"/>
        <v/>
      </c>
    </row>
    <row r="46" spans="2:18" ht="35.1" customHeight="1" thickTop="1" thickBot="1" x14ac:dyDescent="0.3">
      <c r="B46" s="40" t="str">
        <f>IF(PG!B46="","",PG!B46)</f>
        <v/>
      </c>
      <c r="C46" s="147" t="str">
        <f>IF(PG!C46="","",PG!C46)</f>
        <v/>
      </c>
      <c r="D46" s="43" t="str">
        <f>IF(PG!D46="","",PG!D46)</f>
        <v/>
      </c>
      <c r="E46" s="43">
        <f>IF(Inv!E46="",Inv!D46,Inv!E46)</f>
        <v>0</v>
      </c>
      <c r="F46" s="148" t="str">
        <f t="shared" si="0"/>
        <v>Sem estoque</v>
      </c>
      <c r="G46" s="149">
        <f>SUMIF(Entrada!$C$8:$C$3007,$C46,Entrada!$F$8:$F$3007)</f>
        <v>0</v>
      </c>
      <c r="H46" s="150">
        <f>SUMIF(Saída!$C$8:$C$3007,$C46,Saída!$E$8:$E$3007)</f>
        <v>0</v>
      </c>
      <c r="I46" s="151">
        <f>SUMIF(Entrada!$C$8:$C$3007,C46,Entrada!$J$8:$J$3007)</f>
        <v>0</v>
      </c>
      <c r="J46" s="152">
        <f t="shared" si="1"/>
        <v>0</v>
      </c>
      <c r="K46" s="152">
        <f t="shared" si="2"/>
        <v>0</v>
      </c>
      <c r="L46" s="151">
        <f>Inv!K46</f>
        <v>0</v>
      </c>
      <c r="M46" s="153" t="str">
        <f>IFERROR($H46/PG!$E46,"")</f>
        <v/>
      </c>
      <c r="O46" s="35">
        <f t="shared" si="3"/>
        <v>0</v>
      </c>
      <c r="P46" s="26">
        <v>9.6200000000000001E-3</v>
      </c>
      <c r="Q46" s="35">
        <f t="shared" si="4"/>
        <v>9.6200000000000001E-3</v>
      </c>
      <c r="R46" s="26" t="str">
        <f t="shared" si="5"/>
        <v/>
      </c>
    </row>
    <row r="47" spans="2:18" ht="35.1" customHeight="1" thickTop="1" thickBot="1" x14ac:dyDescent="0.3">
      <c r="B47" s="40" t="str">
        <f>IF(PG!B47="","",PG!B47)</f>
        <v/>
      </c>
      <c r="C47" s="147" t="str">
        <f>IF(PG!C47="","",PG!C47)</f>
        <v/>
      </c>
      <c r="D47" s="43" t="str">
        <f>IF(PG!D47="","",PG!D47)</f>
        <v/>
      </c>
      <c r="E47" s="43">
        <f>IF(Inv!E47="",Inv!D47,Inv!E47)</f>
        <v>0</v>
      </c>
      <c r="F47" s="148" t="str">
        <f t="shared" si="0"/>
        <v>Sem estoque</v>
      </c>
      <c r="G47" s="149">
        <f>SUMIF(Entrada!$C$8:$C$3007,$C47,Entrada!$F$8:$F$3007)</f>
        <v>0</v>
      </c>
      <c r="H47" s="150">
        <f>SUMIF(Saída!$C$8:$C$3007,$C47,Saída!$E$8:$E$3007)</f>
        <v>0</v>
      </c>
      <c r="I47" s="151">
        <f>SUMIF(Entrada!$C$8:$C$3007,C47,Entrada!$J$8:$J$3007)</f>
        <v>0</v>
      </c>
      <c r="J47" s="152">
        <f t="shared" si="1"/>
        <v>0</v>
      </c>
      <c r="K47" s="152">
        <f t="shared" si="2"/>
        <v>0</v>
      </c>
      <c r="L47" s="151">
        <f>Inv!K47</f>
        <v>0</v>
      </c>
      <c r="M47" s="153" t="str">
        <f>IFERROR($H47/PG!$E47,"")</f>
        <v/>
      </c>
      <c r="O47" s="35">
        <f t="shared" si="3"/>
        <v>0</v>
      </c>
      <c r="P47" s="26">
        <v>9.6100000000000005E-3</v>
      </c>
      <c r="Q47" s="35">
        <f t="shared" si="4"/>
        <v>9.6100000000000005E-3</v>
      </c>
      <c r="R47" s="26" t="str">
        <f t="shared" si="5"/>
        <v/>
      </c>
    </row>
    <row r="48" spans="2:18" ht="35.1" customHeight="1" thickTop="1" thickBot="1" x14ac:dyDescent="0.3">
      <c r="B48" s="40" t="str">
        <f>IF(PG!B48="","",PG!B48)</f>
        <v/>
      </c>
      <c r="C48" s="147" t="str">
        <f>IF(PG!C48="","",PG!C48)</f>
        <v/>
      </c>
      <c r="D48" s="43" t="str">
        <f>IF(PG!D48="","",PG!D48)</f>
        <v/>
      </c>
      <c r="E48" s="43">
        <f>IF(Inv!E48="",Inv!D48,Inv!E48)</f>
        <v>0</v>
      </c>
      <c r="F48" s="148" t="str">
        <f t="shared" si="0"/>
        <v>Sem estoque</v>
      </c>
      <c r="G48" s="149">
        <f>SUMIF(Entrada!$C$8:$C$3007,$C48,Entrada!$F$8:$F$3007)</f>
        <v>0</v>
      </c>
      <c r="H48" s="150">
        <f>SUMIF(Saída!$C$8:$C$3007,$C48,Saída!$E$8:$E$3007)</f>
        <v>0</v>
      </c>
      <c r="I48" s="151">
        <f>SUMIF(Entrada!$C$8:$C$3007,C48,Entrada!$J$8:$J$3007)</f>
        <v>0</v>
      </c>
      <c r="J48" s="152">
        <f t="shared" si="1"/>
        <v>0</v>
      </c>
      <c r="K48" s="152">
        <f t="shared" si="2"/>
        <v>0</v>
      </c>
      <c r="L48" s="151">
        <f>Inv!K48</f>
        <v>0</v>
      </c>
      <c r="M48" s="153" t="str">
        <f>IFERROR($H48/PG!$E48,"")</f>
        <v/>
      </c>
      <c r="O48" s="35">
        <f t="shared" si="3"/>
        <v>0</v>
      </c>
      <c r="P48" s="26">
        <v>9.5999999999999992E-3</v>
      </c>
      <c r="Q48" s="35">
        <f t="shared" si="4"/>
        <v>9.5999999999999992E-3</v>
      </c>
      <c r="R48" s="26" t="str">
        <f t="shared" si="5"/>
        <v/>
      </c>
    </row>
    <row r="49" spans="2:18" ht="35.1" customHeight="1" thickTop="1" thickBot="1" x14ac:dyDescent="0.3">
      <c r="B49" s="40" t="str">
        <f>IF(PG!B49="","",PG!B49)</f>
        <v/>
      </c>
      <c r="C49" s="147" t="str">
        <f>IF(PG!C49="","",PG!C49)</f>
        <v/>
      </c>
      <c r="D49" s="43" t="str">
        <f>IF(PG!D49="","",PG!D49)</f>
        <v/>
      </c>
      <c r="E49" s="43">
        <f>IF(Inv!E49="",Inv!D49,Inv!E49)</f>
        <v>0</v>
      </c>
      <c r="F49" s="148" t="str">
        <f t="shared" si="0"/>
        <v>Sem estoque</v>
      </c>
      <c r="G49" s="149">
        <f>SUMIF(Entrada!$C$8:$C$3007,$C49,Entrada!$F$8:$F$3007)</f>
        <v>0</v>
      </c>
      <c r="H49" s="150">
        <f>SUMIF(Saída!$C$8:$C$3007,$C49,Saída!$E$8:$E$3007)</f>
        <v>0</v>
      </c>
      <c r="I49" s="151">
        <f>SUMIF(Entrada!$C$8:$C$3007,C49,Entrada!$J$8:$J$3007)</f>
        <v>0</v>
      </c>
      <c r="J49" s="152">
        <f t="shared" si="1"/>
        <v>0</v>
      </c>
      <c r="K49" s="152">
        <f t="shared" si="2"/>
        <v>0</v>
      </c>
      <c r="L49" s="151">
        <f>Inv!K49</f>
        <v>0</v>
      </c>
      <c r="M49" s="153" t="str">
        <f>IFERROR($H49/PG!$E49,"")</f>
        <v/>
      </c>
      <c r="O49" s="35">
        <f t="shared" si="3"/>
        <v>0</v>
      </c>
      <c r="P49" s="26">
        <v>9.5899999999999996E-3</v>
      </c>
      <c r="Q49" s="35">
        <f t="shared" si="4"/>
        <v>9.5899999999999996E-3</v>
      </c>
      <c r="R49" s="26" t="str">
        <f t="shared" si="5"/>
        <v/>
      </c>
    </row>
    <row r="50" spans="2:18" ht="35.1" customHeight="1" thickTop="1" thickBot="1" x14ac:dyDescent="0.3">
      <c r="B50" s="40" t="str">
        <f>IF(PG!B50="","",PG!B50)</f>
        <v/>
      </c>
      <c r="C50" s="147" t="str">
        <f>IF(PG!C50="","",PG!C50)</f>
        <v/>
      </c>
      <c r="D50" s="43" t="str">
        <f>IF(PG!D50="","",PG!D50)</f>
        <v/>
      </c>
      <c r="E50" s="43">
        <f>IF(Inv!E50="",Inv!D50,Inv!E50)</f>
        <v>0</v>
      </c>
      <c r="F50" s="148" t="str">
        <f t="shared" si="0"/>
        <v>Sem estoque</v>
      </c>
      <c r="G50" s="149">
        <f>SUMIF(Entrada!$C$8:$C$3007,$C50,Entrada!$F$8:$F$3007)</f>
        <v>0</v>
      </c>
      <c r="H50" s="150">
        <f>SUMIF(Saída!$C$8:$C$3007,$C50,Saída!$E$8:$E$3007)</f>
        <v>0</v>
      </c>
      <c r="I50" s="151">
        <f>SUMIF(Entrada!$C$8:$C$3007,C50,Entrada!$J$8:$J$3007)</f>
        <v>0</v>
      </c>
      <c r="J50" s="152">
        <f t="shared" si="1"/>
        <v>0</v>
      </c>
      <c r="K50" s="152">
        <f t="shared" si="2"/>
        <v>0</v>
      </c>
      <c r="L50" s="151">
        <f>Inv!K50</f>
        <v>0</v>
      </c>
      <c r="M50" s="153" t="str">
        <f>IFERROR($H50/PG!$E50,"")</f>
        <v/>
      </c>
      <c r="O50" s="35">
        <f t="shared" si="3"/>
        <v>0</v>
      </c>
      <c r="P50" s="26">
        <v>9.58E-3</v>
      </c>
      <c r="Q50" s="35">
        <f t="shared" si="4"/>
        <v>9.58E-3</v>
      </c>
      <c r="R50" s="26" t="str">
        <f t="shared" si="5"/>
        <v/>
      </c>
    </row>
    <row r="51" spans="2:18" ht="35.1" customHeight="1" thickTop="1" thickBot="1" x14ac:dyDescent="0.3">
      <c r="B51" s="40" t="str">
        <f>IF(PG!B51="","",PG!B51)</f>
        <v/>
      </c>
      <c r="C51" s="147" t="str">
        <f>IF(PG!C51="","",PG!C51)</f>
        <v/>
      </c>
      <c r="D51" s="43" t="str">
        <f>IF(PG!D51="","",PG!D51)</f>
        <v/>
      </c>
      <c r="E51" s="43">
        <f>IF(Inv!E51="",Inv!D51,Inv!E51)</f>
        <v>0</v>
      </c>
      <c r="F51" s="148" t="str">
        <f t="shared" si="0"/>
        <v>Sem estoque</v>
      </c>
      <c r="G51" s="149">
        <f>SUMIF(Entrada!$C$8:$C$3007,$C51,Entrada!$F$8:$F$3007)</f>
        <v>0</v>
      </c>
      <c r="H51" s="150">
        <f>SUMIF(Saída!$C$8:$C$3007,$C51,Saída!$E$8:$E$3007)</f>
        <v>0</v>
      </c>
      <c r="I51" s="151">
        <f>SUMIF(Entrada!$C$8:$C$3007,C51,Entrada!$J$8:$J$3007)</f>
        <v>0</v>
      </c>
      <c r="J51" s="152">
        <f t="shared" si="1"/>
        <v>0</v>
      </c>
      <c r="K51" s="152">
        <f t="shared" si="2"/>
        <v>0</v>
      </c>
      <c r="L51" s="151">
        <f>Inv!K51</f>
        <v>0</v>
      </c>
      <c r="M51" s="153" t="str">
        <f>IFERROR($H51/PG!$E51,"")</f>
        <v/>
      </c>
      <c r="O51" s="35">
        <f t="shared" si="3"/>
        <v>0</v>
      </c>
      <c r="P51" s="26">
        <v>9.5700000000000004E-3</v>
      </c>
      <c r="Q51" s="35">
        <f t="shared" si="4"/>
        <v>9.5700000000000004E-3</v>
      </c>
      <c r="R51" s="26" t="str">
        <f t="shared" si="5"/>
        <v/>
      </c>
    </row>
    <row r="52" spans="2:18" ht="35.1" customHeight="1" thickTop="1" thickBot="1" x14ac:dyDescent="0.3">
      <c r="B52" s="40" t="str">
        <f>IF(PG!B52="","",PG!B52)</f>
        <v/>
      </c>
      <c r="C52" s="147" t="str">
        <f>IF(PG!C52="","",PG!C52)</f>
        <v/>
      </c>
      <c r="D52" s="43" t="str">
        <f>IF(PG!D52="","",PG!D52)</f>
        <v/>
      </c>
      <c r="E52" s="43">
        <f>IF(Inv!E52="",Inv!D52,Inv!E52)</f>
        <v>0</v>
      </c>
      <c r="F52" s="148" t="str">
        <f t="shared" si="0"/>
        <v>Sem estoque</v>
      </c>
      <c r="G52" s="149">
        <f>SUMIF(Entrada!$C$8:$C$3007,$C52,Entrada!$F$8:$F$3007)</f>
        <v>0</v>
      </c>
      <c r="H52" s="150">
        <f>SUMIF(Saída!$C$8:$C$3007,$C52,Saída!$E$8:$E$3007)</f>
        <v>0</v>
      </c>
      <c r="I52" s="151">
        <f>SUMIF(Entrada!$C$8:$C$3007,C52,Entrada!$J$8:$J$3007)</f>
        <v>0</v>
      </c>
      <c r="J52" s="152">
        <f t="shared" si="1"/>
        <v>0</v>
      </c>
      <c r="K52" s="152">
        <f t="shared" si="2"/>
        <v>0</v>
      </c>
      <c r="L52" s="151">
        <f>Inv!K52</f>
        <v>0</v>
      </c>
      <c r="M52" s="153" t="str">
        <f>IFERROR($H52/PG!$E52,"")</f>
        <v/>
      </c>
      <c r="O52" s="35">
        <f t="shared" si="3"/>
        <v>0</v>
      </c>
      <c r="P52" s="26">
        <v>9.5600000000000008E-3</v>
      </c>
      <c r="Q52" s="35">
        <f t="shared" si="4"/>
        <v>9.5600000000000008E-3</v>
      </c>
      <c r="R52" s="26" t="str">
        <f t="shared" si="5"/>
        <v/>
      </c>
    </row>
    <row r="53" spans="2:18" ht="35.1" customHeight="1" thickTop="1" thickBot="1" x14ac:dyDescent="0.3">
      <c r="B53" s="40" t="str">
        <f>IF(PG!B53="","",PG!B53)</f>
        <v/>
      </c>
      <c r="C53" s="147" t="str">
        <f>IF(PG!C53="","",PG!C53)</f>
        <v/>
      </c>
      <c r="D53" s="43" t="str">
        <f>IF(PG!D53="","",PG!D53)</f>
        <v/>
      </c>
      <c r="E53" s="43">
        <f>IF(Inv!E53="",Inv!D53,Inv!E53)</f>
        <v>0</v>
      </c>
      <c r="F53" s="148" t="str">
        <f t="shared" si="0"/>
        <v>Sem estoque</v>
      </c>
      <c r="G53" s="149">
        <f>SUMIF(Entrada!$C$8:$C$3007,$C53,Entrada!$F$8:$F$3007)</f>
        <v>0</v>
      </c>
      <c r="H53" s="150">
        <f>SUMIF(Saída!$C$8:$C$3007,$C53,Saída!$E$8:$E$3007)</f>
        <v>0</v>
      </c>
      <c r="I53" s="151">
        <f>SUMIF(Entrada!$C$8:$C$3007,C53,Entrada!$J$8:$J$3007)</f>
        <v>0</v>
      </c>
      <c r="J53" s="152">
        <f t="shared" si="1"/>
        <v>0</v>
      </c>
      <c r="K53" s="152">
        <f t="shared" si="2"/>
        <v>0</v>
      </c>
      <c r="L53" s="151">
        <f>Inv!K53</f>
        <v>0</v>
      </c>
      <c r="M53" s="153" t="str">
        <f>IFERROR($H53/PG!$E53,"")</f>
        <v/>
      </c>
      <c r="O53" s="35">
        <f t="shared" si="3"/>
        <v>0</v>
      </c>
      <c r="P53" s="26">
        <v>9.5499999999999995E-3</v>
      </c>
      <c r="Q53" s="35">
        <f t="shared" si="4"/>
        <v>9.5499999999999995E-3</v>
      </c>
      <c r="R53" s="26" t="str">
        <f t="shared" si="5"/>
        <v/>
      </c>
    </row>
    <row r="54" spans="2:18" ht="35.1" customHeight="1" thickTop="1" thickBot="1" x14ac:dyDescent="0.3">
      <c r="B54" s="40" t="str">
        <f>IF(PG!B54="","",PG!B54)</f>
        <v/>
      </c>
      <c r="C54" s="147" t="str">
        <f>IF(PG!C54="","",PG!C54)</f>
        <v/>
      </c>
      <c r="D54" s="43" t="str">
        <f>IF(PG!D54="","",PG!D54)</f>
        <v/>
      </c>
      <c r="E54" s="43">
        <f>IF(Inv!E54="",Inv!D54,Inv!E54)</f>
        <v>0</v>
      </c>
      <c r="F54" s="148" t="str">
        <f t="shared" si="0"/>
        <v>Sem estoque</v>
      </c>
      <c r="G54" s="149">
        <f>SUMIF(Entrada!$C$8:$C$3007,$C54,Entrada!$F$8:$F$3007)</f>
        <v>0</v>
      </c>
      <c r="H54" s="150">
        <f>SUMIF(Saída!$C$8:$C$3007,$C54,Saída!$E$8:$E$3007)</f>
        <v>0</v>
      </c>
      <c r="I54" s="151">
        <f>SUMIF(Entrada!$C$8:$C$3007,C54,Entrada!$J$8:$J$3007)</f>
        <v>0</v>
      </c>
      <c r="J54" s="152">
        <f t="shared" si="1"/>
        <v>0</v>
      </c>
      <c r="K54" s="152">
        <f t="shared" si="2"/>
        <v>0</v>
      </c>
      <c r="L54" s="151">
        <f>Inv!K54</f>
        <v>0</v>
      </c>
      <c r="M54" s="153" t="str">
        <f>IFERROR($H54/PG!$E54,"")</f>
        <v/>
      </c>
      <c r="O54" s="35">
        <f t="shared" si="3"/>
        <v>0</v>
      </c>
      <c r="P54" s="26">
        <v>9.5399999999999999E-3</v>
      </c>
      <c r="Q54" s="35">
        <f t="shared" si="4"/>
        <v>9.5399999999999999E-3</v>
      </c>
      <c r="R54" s="26" t="str">
        <f t="shared" si="5"/>
        <v/>
      </c>
    </row>
    <row r="55" spans="2:18" ht="35.1" customHeight="1" thickTop="1" thickBot="1" x14ac:dyDescent="0.3">
      <c r="B55" s="40" t="str">
        <f>IF(PG!B55="","",PG!B55)</f>
        <v/>
      </c>
      <c r="C55" s="147" t="str">
        <f>IF(PG!C55="","",PG!C55)</f>
        <v/>
      </c>
      <c r="D55" s="43" t="str">
        <f>IF(PG!D55="","",PG!D55)</f>
        <v/>
      </c>
      <c r="E55" s="43">
        <f>IF(Inv!E55="",Inv!D55,Inv!E55)</f>
        <v>0</v>
      </c>
      <c r="F55" s="148" t="str">
        <f t="shared" si="0"/>
        <v>Sem estoque</v>
      </c>
      <c r="G55" s="149">
        <f>SUMIF(Entrada!$C$8:$C$3007,$C55,Entrada!$F$8:$F$3007)</f>
        <v>0</v>
      </c>
      <c r="H55" s="150">
        <f>SUMIF(Saída!$C$8:$C$3007,$C55,Saída!$E$8:$E$3007)</f>
        <v>0</v>
      </c>
      <c r="I55" s="151">
        <f>SUMIF(Entrada!$C$8:$C$3007,C55,Entrada!$J$8:$J$3007)</f>
        <v>0</v>
      </c>
      <c r="J55" s="152">
        <f t="shared" si="1"/>
        <v>0</v>
      </c>
      <c r="K55" s="152">
        <f t="shared" si="2"/>
        <v>0</v>
      </c>
      <c r="L55" s="151">
        <f>Inv!K55</f>
        <v>0</v>
      </c>
      <c r="M55" s="153" t="str">
        <f>IFERROR($H55/PG!$E55,"")</f>
        <v/>
      </c>
      <c r="O55" s="35">
        <f t="shared" si="3"/>
        <v>0</v>
      </c>
      <c r="P55" s="26">
        <v>9.5300000000000003E-3</v>
      </c>
      <c r="Q55" s="35">
        <f t="shared" si="4"/>
        <v>9.5300000000000003E-3</v>
      </c>
      <c r="R55" s="26" t="str">
        <f t="shared" si="5"/>
        <v/>
      </c>
    </row>
    <row r="56" spans="2:18" ht="35.1" customHeight="1" thickTop="1" thickBot="1" x14ac:dyDescent="0.3">
      <c r="B56" s="40" t="str">
        <f>IF(PG!B56="","",PG!B56)</f>
        <v/>
      </c>
      <c r="C56" s="147" t="str">
        <f>IF(PG!C56="","",PG!C56)</f>
        <v/>
      </c>
      <c r="D56" s="43" t="str">
        <f>IF(PG!D56="","",PG!D56)</f>
        <v/>
      </c>
      <c r="E56" s="43">
        <f>IF(Inv!E56="",Inv!D56,Inv!E56)</f>
        <v>0</v>
      </c>
      <c r="F56" s="148" t="str">
        <f t="shared" si="0"/>
        <v>Sem estoque</v>
      </c>
      <c r="G56" s="149">
        <f>SUMIF(Entrada!$C$8:$C$3007,$C56,Entrada!$F$8:$F$3007)</f>
        <v>0</v>
      </c>
      <c r="H56" s="150">
        <f>SUMIF(Saída!$C$8:$C$3007,$C56,Saída!$E$8:$E$3007)</f>
        <v>0</v>
      </c>
      <c r="I56" s="151">
        <f>SUMIF(Entrada!$C$8:$C$3007,C56,Entrada!$J$8:$J$3007)</f>
        <v>0</v>
      </c>
      <c r="J56" s="152">
        <f t="shared" si="1"/>
        <v>0</v>
      </c>
      <c r="K56" s="152">
        <f t="shared" si="2"/>
        <v>0</v>
      </c>
      <c r="L56" s="151">
        <f>Inv!K56</f>
        <v>0</v>
      </c>
      <c r="M56" s="153" t="str">
        <f>IFERROR($H56/PG!$E56,"")</f>
        <v/>
      </c>
      <c r="O56" s="35">
        <f t="shared" si="3"/>
        <v>0</v>
      </c>
      <c r="P56" s="26">
        <v>9.5200000000000007E-3</v>
      </c>
      <c r="Q56" s="35">
        <f t="shared" si="4"/>
        <v>9.5200000000000007E-3</v>
      </c>
      <c r="R56" s="26" t="str">
        <f t="shared" si="5"/>
        <v/>
      </c>
    </row>
    <row r="57" spans="2:18" ht="35.1" customHeight="1" thickTop="1" thickBot="1" x14ac:dyDescent="0.3">
      <c r="B57" s="40" t="str">
        <f>IF(PG!B57="","",PG!B57)</f>
        <v/>
      </c>
      <c r="C57" s="147" t="str">
        <f>IF(PG!C57="","",PG!C57)</f>
        <v/>
      </c>
      <c r="D57" s="43" t="str">
        <f>IF(PG!D57="","",PG!D57)</f>
        <v/>
      </c>
      <c r="E57" s="43">
        <f>IF(Inv!E57="",Inv!D57,Inv!E57)</f>
        <v>0</v>
      </c>
      <c r="F57" s="148" t="str">
        <f t="shared" si="0"/>
        <v>Sem estoque</v>
      </c>
      <c r="G57" s="149">
        <f>SUMIF(Entrada!$C$8:$C$3007,$C57,Entrada!$F$8:$F$3007)</f>
        <v>0</v>
      </c>
      <c r="H57" s="150">
        <f>SUMIF(Saída!$C$8:$C$3007,$C57,Saída!$E$8:$E$3007)</f>
        <v>0</v>
      </c>
      <c r="I57" s="151">
        <f>SUMIF(Entrada!$C$8:$C$3007,C57,Entrada!$J$8:$J$3007)</f>
        <v>0</v>
      </c>
      <c r="J57" s="152">
        <f t="shared" si="1"/>
        <v>0</v>
      </c>
      <c r="K57" s="152">
        <f t="shared" si="2"/>
        <v>0</v>
      </c>
      <c r="L57" s="151">
        <f>Inv!K57</f>
        <v>0</v>
      </c>
      <c r="M57" s="153" t="str">
        <f>IFERROR($H57/PG!$E57,"")</f>
        <v/>
      </c>
      <c r="O57" s="35">
        <f t="shared" si="3"/>
        <v>0</v>
      </c>
      <c r="P57" s="26">
        <v>9.5099999999999994E-3</v>
      </c>
      <c r="Q57" s="35">
        <f t="shared" si="4"/>
        <v>9.5099999999999994E-3</v>
      </c>
      <c r="R57" s="26" t="str">
        <f t="shared" si="5"/>
        <v/>
      </c>
    </row>
    <row r="58" spans="2:18" ht="35.1" customHeight="1" thickTop="1" thickBot="1" x14ac:dyDescent="0.3">
      <c r="B58" s="40" t="str">
        <f>IF(PG!B58="","",PG!B58)</f>
        <v/>
      </c>
      <c r="C58" s="147" t="str">
        <f>IF(PG!C58="","",PG!C58)</f>
        <v/>
      </c>
      <c r="D58" s="43" t="str">
        <f>IF(PG!D58="","",PG!D58)</f>
        <v/>
      </c>
      <c r="E58" s="43">
        <f>IF(Inv!E58="",Inv!D58,Inv!E58)</f>
        <v>0</v>
      </c>
      <c r="F58" s="148" t="str">
        <f t="shared" si="0"/>
        <v>Sem estoque</v>
      </c>
      <c r="G58" s="149">
        <f>SUMIF(Entrada!$C$8:$C$3007,$C58,Entrada!$F$8:$F$3007)</f>
        <v>0</v>
      </c>
      <c r="H58" s="150">
        <f>SUMIF(Saída!$C$8:$C$3007,$C58,Saída!$E$8:$E$3007)</f>
        <v>0</v>
      </c>
      <c r="I58" s="151">
        <f>SUMIF(Entrada!$C$8:$C$3007,C58,Entrada!$J$8:$J$3007)</f>
        <v>0</v>
      </c>
      <c r="J58" s="152">
        <f t="shared" si="1"/>
        <v>0</v>
      </c>
      <c r="K58" s="152">
        <f t="shared" si="2"/>
        <v>0</v>
      </c>
      <c r="L58" s="151">
        <f>Inv!K58</f>
        <v>0</v>
      </c>
      <c r="M58" s="153" t="str">
        <f>IFERROR($H58/PG!$E58,"")</f>
        <v/>
      </c>
      <c r="O58" s="35">
        <f t="shared" si="3"/>
        <v>0</v>
      </c>
      <c r="P58" s="26">
        <v>9.4999999999999998E-3</v>
      </c>
      <c r="Q58" s="35">
        <f t="shared" si="4"/>
        <v>9.4999999999999998E-3</v>
      </c>
      <c r="R58" s="26" t="str">
        <f t="shared" si="5"/>
        <v/>
      </c>
    </row>
    <row r="59" spans="2:18" ht="35.1" customHeight="1" thickTop="1" thickBot="1" x14ac:dyDescent="0.3">
      <c r="B59" s="40" t="str">
        <f>IF(PG!B59="","",PG!B59)</f>
        <v/>
      </c>
      <c r="C59" s="147" t="str">
        <f>IF(PG!C59="","",PG!C59)</f>
        <v/>
      </c>
      <c r="D59" s="43" t="str">
        <f>IF(PG!D59="","",PG!D59)</f>
        <v/>
      </c>
      <c r="E59" s="43">
        <f>IF(Inv!E59="",Inv!D59,Inv!E59)</f>
        <v>0</v>
      </c>
      <c r="F59" s="148" t="str">
        <f t="shared" si="0"/>
        <v>Sem estoque</v>
      </c>
      <c r="G59" s="149">
        <f>SUMIF(Entrada!$C$8:$C$3007,$C59,Entrada!$F$8:$F$3007)</f>
        <v>0</v>
      </c>
      <c r="H59" s="150">
        <f>SUMIF(Saída!$C$8:$C$3007,$C59,Saída!$E$8:$E$3007)</f>
        <v>0</v>
      </c>
      <c r="I59" s="151">
        <f>SUMIF(Entrada!$C$8:$C$3007,C59,Entrada!$J$8:$J$3007)</f>
        <v>0</v>
      </c>
      <c r="J59" s="152">
        <f t="shared" si="1"/>
        <v>0</v>
      </c>
      <c r="K59" s="152">
        <f t="shared" si="2"/>
        <v>0</v>
      </c>
      <c r="L59" s="151">
        <f>Inv!K59</f>
        <v>0</v>
      </c>
      <c r="M59" s="153" t="str">
        <f>IFERROR($H59/PG!$E59,"")</f>
        <v/>
      </c>
      <c r="O59" s="35">
        <f t="shared" si="3"/>
        <v>0</v>
      </c>
      <c r="P59" s="26">
        <v>9.4900000000000002E-3</v>
      </c>
      <c r="Q59" s="35">
        <f t="shared" si="4"/>
        <v>9.4900000000000002E-3</v>
      </c>
      <c r="R59" s="26" t="str">
        <f t="shared" si="5"/>
        <v/>
      </c>
    </row>
    <row r="60" spans="2:18" ht="35.1" customHeight="1" thickTop="1" thickBot="1" x14ac:dyDescent="0.3">
      <c r="B60" s="40" t="str">
        <f>IF(PG!B60="","",PG!B60)</f>
        <v/>
      </c>
      <c r="C60" s="147" t="str">
        <f>IF(PG!C60="","",PG!C60)</f>
        <v/>
      </c>
      <c r="D60" s="43" t="str">
        <f>IF(PG!D60="","",PG!D60)</f>
        <v/>
      </c>
      <c r="E60" s="43">
        <f>IF(Inv!E60="",Inv!D60,Inv!E60)</f>
        <v>0</v>
      </c>
      <c r="F60" s="148" t="str">
        <f t="shared" si="0"/>
        <v>Sem estoque</v>
      </c>
      <c r="G60" s="149">
        <f>SUMIF(Entrada!$C$8:$C$3007,$C60,Entrada!$F$8:$F$3007)</f>
        <v>0</v>
      </c>
      <c r="H60" s="150">
        <f>SUMIF(Saída!$C$8:$C$3007,$C60,Saída!$E$8:$E$3007)</f>
        <v>0</v>
      </c>
      <c r="I60" s="151">
        <f>SUMIF(Entrada!$C$8:$C$3007,C60,Entrada!$J$8:$J$3007)</f>
        <v>0</v>
      </c>
      <c r="J60" s="152">
        <f t="shared" si="1"/>
        <v>0</v>
      </c>
      <c r="K60" s="152">
        <f t="shared" si="2"/>
        <v>0</v>
      </c>
      <c r="L60" s="151">
        <f>Inv!K60</f>
        <v>0</v>
      </c>
      <c r="M60" s="153" t="str">
        <f>IFERROR($H60/PG!$E60,"")</f>
        <v/>
      </c>
      <c r="O60" s="35">
        <f t="shared" si="3"/>
        <v>0</v>
      </c>
      <c r="P60" s="26">
        <v>9.4800000000000006E-3</v>
      </c>
      <c r="Q60" s="35">
        <f t="shared" si="4"/>
        <v>9.4800000000000006E-3</v>
      </c>
      <c r="R60" s="26" t="str">
        <f t="shared" si="5"/>
        <v/>
      </c>
    </row>
    <row r="61" spans="2:18" ht="35.1" customHeight="1" thickTop="1" thickBot="1" x14ac:dyDescent="0.3">
      <c r="B61" s="40" t="str">
        <f>IF(PG!B61="","",PG!B61)</f>
        <v/>
      </c>
      <c r="C61" s="147" t="str">
        <f>IF(PG!C61="","",PG!C61)</f>
        <v/>
      </c>
      <c r="D61" s="43" t="str">
        <f>IF(PG!D61="","",PG!D61)</f>
        <v/>
      </c>
      <c r="E61" s="43">
        <f>IF(Inv!E61="",Inv!D61,Inv!E61)</f>
        <v>0</v>
      </c>
      <c r="F61" s="148" t="str">
        <f t="shared" si="0"/>
        <v>Sem estoque</v>
      </c>
      <c r="G61" s="149">
        <f>SUMIF(Entrada!$C$8:$C$3007,$C61,Entrada!$F$8:$F$3007)</f>
        <v>0</v>
      </c>
      <c r="H61" s="150">
        <f>SUMIF(Saída!$C$8:$C$3007,$C61,Saída!$E$8:$E$3007)</f>
        <v>0</v>
      </c>
      <c r="I61" s="151">
        <f>SUMIF(Entrada!$C$8:$C$3007,C61,Entrada!$J$8:$J$3007)</f>
        <v>0</v>
      </c>
      <c r="J61" s="152">
        <f t="shared" si="1"/>
        <v>0</v>
      </c>
      <c r="K61" s="152">
        <f t="shared" si="2"/>
        <v>0</v>
      </c>
      <c r="L61" s="151">
        <f>Inv!K61</f>
        <v>0</v>
      </c>
      <c r="M61" s="153" t="str">
        <f>IFERROR($H61/PG!$E61,"")</f>
        <v/>
      </c>
      <c r="O61" s="35">
        <f t="shared" si="3"/>
        <v>0</v>
      </c>
      <c r="P61" s="26">
        <v>9.4699999999999993E-3</v>
      </c>
      <c r="Q61" s="35">
        <f t="shared" si="4"/>
        <v>9.4699999999999993E-3</v>
      </c>
      <c r="R61" s="26" t="str">
        <f t="shared" si="5"/>
        <v/>
      </c>
    </row>
    <row r="62" spans="2:18" ht="35.1" customHeight="1" thickTop="1" thickBot="1" x14ac:dyDescent="0.3">
      <c r="B62" s="40" t="str">
        <f>IF(PG!B62="","",PG!B62)</f>
        <v/>
      </c>
      <c r="C62" s="147" t="str">
        <f>IF(PG!C62="","",PG!C62)</f>
        <v/>
      </c>
      <c r="D62" s="43" t="str">
        <f>IF(PG!D62="","",PG!D62)</f>
        <v/>
      </c>
      <c r="E62" s="43">
        <f>IF(Inv!E62="",Inv!D62,Inv!E62)</f>
        <v>0</v>
      </c>
      <c r="F62" s="148" t="str">
        <f t="shared" si="0"/>
        <v>Sem estoque</v>
      </c>
      <c r="G62" s="149">
        <f>SUMIF(Entrada!$C$8:$C$3007,$C62,Entrada!$F$8:$F$3007)</f>
        <v>0</v>
      </c>
      <c r="H62" s="150">
        <f>SUMIF(Saída!$C$8:$C$3007,$C62,Saída!$E$8:$E$3007)</f>
        <v>0</v>
      </c>
      <c r="I62" s="151">
        <f>SUMIF(Entrada!$C$8:$C$3007,C62,Entrada!$J$8:$J$3007)</f>
        <v>0</v>
      </c>
      <c r="J62" s="152">
        <f t="shared" si="1"/>
        <v>0</v>
      </c>
      <c r="K62" s="152">
        <f t="shared" si="2"/>
        <v>0</v>
      </c>
      <c r="L62" s="151">
        <f>Inv!K62</f>
        <v>0</v>
      </c>
      <c r="M62" s="153" t="str">
        <f>IFERROR($H62/PG!$E62,"")</f>
        <v/>
      </c>
      <c r="O62" s="35">
        <f t="shared" si="3"/>
        <v>0</v>
      </c>
      <c r="P62" s="26">
        <v>9.4599999999999997E-3</v>
      </c>
      <c r="Q62" s="35">
        <f t="shared" si="4"/>
        <v>9.4599999999999997E-3</v>
      </c>
      <c r="R62" s="26" t="str">
        <f t="shared" si="5"/>
        <v/>
      </c>
    </row>
    <row r="63" spans="2:18" ht="35.1" customHeight="1" thickTop="1" thickBot="1" x14ac:dyDescent="0.3">
      <c r="B63" s="40" t="str">
        <f>IF(PG!B63="","",PG!B63)</f>
        <v/>
      </c>
      <c r="C63" s="147" t="str">
        <f>IF(PG!C63="","",PG!C63)</f>
        <v/>
      </c>
      <c r="D63" s="43" t="str">
        <f>IF(PG!D63="","",PG!D63)</f>
        <v/>
      </c>
      <c r="E63" s="43">
        <f>IF(Inv!E63="",Inv!D63,Inv!E63)</f>
        <v>0</v>
      </c>
      <c r="F63" s="148" t="str">
        <f t="shared" si="0"/>
        <v>Sem estoque</v>
      </c>
      <c r="G63" s="149">
        <f>SUMIF(Entrada!$C$8:$C$3007,$C63,Entrada!$F$8:$F$3007)</f>
        <v>0</v>
      </c>
      <c r="H63" s="150">
        <f>SUMIF(Saída!$C$8:$C$3007,$C63,Saída!$E$8:$E$3007)</f>
        <v>0</v>
      </c>
      <c r="I63" s="151">
        <f>SUMIF(Entrada!$C$8:$C$3007,C63,Entrada!$J$8:$J$3007)</f>
        <v>0</v>
      </c>
      <c r="J63" s="152">
        <f t="shared" si="1"/>
        <v>0</v>
      </c>
      <c r="K63" s="152">
        <f t="shared" si="2"/>
        <v>0</v>
      </c>
      <c r="L63" s="151">
        <f>Inv!K63</f>
        <v>0</v>
      </c>
      <c r="M63" s="153" t="str">
        <f>IFERROR($H63/PG!$E63,"")</f>
        <v/>
      </c>
      <c r="O63" s="35">
        <f t="shared" si="3"/>
        <v>0</v>
      </c>
      <c r="P63" s="26">
        <v>9.4500000000000001E-3</v>
      </c>
      <c r="Q63" s="35">
        <f t="shared" si="4"/>
        <v>9.4500000000000001E-3</v>
      </c>
      <c r="R63" s="26" t="str">
        <f t="shared" si="5"/>
        <v/>
      </c>
    </row>
    <row r="64" spans="2:18" ht="35.1" customHeight="1" thickTop="1" thickBot="1" x14ac:dyDescent="0.3">
      <c r="B64" s="40" t="str">
        <f>IF(PG!B64="","",PG!B64)</f>
        <v/>
      </c>
      <c r="C64" s="147" t="str">
        <f>IF(PG!C64="","",PG!C64)</f>
        <v/>
      </c>
      <c r="D64" s="43" t="str">
        <f>IF(PG!D64="","",PG!D64)</f>
        <v/>
      </c>
      <c r="E64" s="43">
        <f>IF(Inv!E64="",Inv!D64,Inv!E64)</f>
        <v>0</v>
      </c>
      <c r="F64" s="148" t="str">
        <f t="shared" si="0"/>
        <v>Sem estoque</v>
      </c>
      <c r="G64" s="149">
        <f>SUMIF(Entrada!$C$8:$C$3007,$C64,Entrada!$F$8:$F$3007)</f>
        <v>0</v>
      </c>
      <c r="H64" s="150">
        <f>SUMIF(Saída!$C$8:$C$3007,$C64,Saída!$E$8:$E$3007)</f>
        <v>0</v>
      </c>
      <c r="I64" s="151">
        <f>SUMIF(Entrada!$C$8:$C$3007,C64,Entrada!$J$8:$J$3007)</f>
        <v>0</v>
      </c>
      <c r="J64" s="152">
        <f t="shared" si="1"/>
        <v>0</v>
      </c>
      <c r="K64" s="152">
        <f t="shared" si="2"/>
        <v>0</v>
      </c>
      <c r="L64" s="151">
        <f>Inv!K64</f>
        <v>0</v>
      </c>
      <c r="M64" s="153" t="str">
        <f>IFERROR($H64/PG!$E64,"")</f>
        <v/>
      </c>
      <c r="O64" s="35">
        <f t="shared" si="3"/>
        <v>0</v>
      </c>
      <c r="P64" s="26">
        <v>9.4400000000000005E-3</v>
      </c>
      <c r="Q64" s="35">
        <f t="shared" si="4"/>
        <v>9.4400000000000005E-3</v>
      </c>
      <c r="R64" s="26" t="str">
        <f t="shared" si="5"/>
        <v/>
      </c>
    </row>
    <row r="65" spans="2:18" ht="35.1" customHeight="1" thickTop="1" thickBot="1" x14ac:dyDescent="0.3">
      <c r="B65" s="40" t="str">
        <f>IF(PG!B65="","",PG!B65)</f>
        <v/>
      </c>
      <c r="C65" s="147" t="str">
        <f>IF(PG!C65="","",PG!C65)</f>
        <v/>
      </c>
      <c r="D65" s="43" t="str">
        <f>IF(PG!D65="","",PG!D65)</f>
        <v/>
      </c>
      <c r="E65" s="43">
        <f>IF(Inv!E65="",Inv!D65,Inv!E65)</f>
        <v>0</v>
      </c>
      <c r="F65" s="148" t="str">
        <f t="shared" si="0"/>
        <v>Sem estoque</v>
      </c>
      <c r="G65" s="149">
        <f>SUMIF(Entrada!$C$8:$C$3007,$C65,Entrada!$F$8:$F$3007)</f>
        <v>0</v>
      </c>
      <c r="H65" s="150">
        <f>SUMIF(Saída!$C$8:$C$3007,$C65,Saída!$E$8:$E$3007)</f>
        <v>0</v>
      </c>
      <c r="I65" s="151">
        <f>SUMIF(Entrada!$C$8:$C$3007,C65,Entrada!$J$8:$J$3007)</f>
        <v>0</v>
      </c>
      <c r="J65" s="152">
        <f t="shared" si="1"/>
        <v>0</v>
      </c>
      <c r="K65" s="152">
        <f t="shared" si="2"/>
        <v>0</v>
      </c>
      <c r="L65" s="151">
        <f>Inv!K65</f>
        <v>0</v>
      </c>
      <c r="M65" s="153" t="str">
        <f>IFERROR($H65/PG!$E65,"")</f>
        <v/>
      </c>
      <c r="O65" s="35">
        <f t="shared" si="3"/>
        <v>0</v>
      </c>
      <c r="P65" s="26">
        <v>9.4299999999999991E-3</v>
      </c>
      <c r="Q65" s="35">
        <f t="shared" si="4"/>
        <v>9.4299999999999991E-3</v>
      </c>
      <c r="R65" s="26" t="str">
        <f t="shared" si="5"/>
        <v/>
      </c>
    </row>
    <row r="66" spans="2:18" ht="35.1" customHeight="1" thickTop="1" thickBot="1" x14ac:dyDescent="0.3">
      <c r="B66" s="40" t="str">
        <f>IF(PG!B66="","",PG!B66)</f>
        <v/>
      </c>
      <c r="C66" s="147" t="str">
        <f>IF(PG!C66="","",PG!C66)</f>
        <v/>
      </c>
      <c r="D66" s="43" t="str">
        <f>IF(PG!D66="","",PG!D66)</f>
        <v/>
      </c>
      <c r="E66" s="43">
        <f>IF(Inv!E66="",Inv!D66,Inv!E66)</f>
        <v>0</v>
      </c>
      <c r="F66" s="148" t="str">
        <f t="shared" si="0"/>
        <v>Sem estoque</v>
      </c>
      <c r="G66" s="149">
        <f>SUMIF(Entrada!$C$8:$C$3007,$C66,Entrada!$F$8:$F$3007)</f>
        <v>0</v>
      </c>
      <c r="H66" s="150">
        <f>SUMIF(Saída!$C$8:$C$3007,$C66,Saída!$E$8:$E$3007)</f>
        <v>0</v>
      </c>
      <c r="I66" s="151">
        <f>SUMIF(Entrada!$C$8:$C$3007,C66,Entrada!$J$8:$J$3007)</f>
        <v>0</v>
      </c>
      <c r="J66" s="152">
        <f t="shared" si="1"/>
        <v>0</v>
      </c>
      <c r="K66" s="152">
        <f t="shared" si="2"/>
        <v>0</v>
      </c>
      <c r="L66" s="151">
        <f>Inv!K66</f>
        <v>0</v>
      </c>
      <c r="M66" s="153" t="str">
        <f>IFERROR($H66/PG!$E66,"")</f>
        <v/>
      </c>
      <c r="O66" s="35">
        <f t="shared" si="3"/>
        <v>0</v>
      </c>
      <c r="P66" s="26">
        <v>9.4199999999999996E-3</v>
      </c>
      <c r="Q66" s="35">
        <f t="shared" si="4"/>
        <v>9.4199999999999996E-3</v>
      </c>
      <c r="R66" s="26" t="str">
        <f t="shared" si="5"/>
        <v/>
      </c>
    </row>
    <row r="67" spans="2:18" ht="35.1" customHeight="1" thickTop="1" thickBot="1" x14ac:dyDescent="0.3">
      <c r="B67" s="40" t="str">
        <f>IF(PG!B67="","",PG!B67)</f>
        <v/>
      </c>
      <c r="C67" s="147" t="str">
        <f>IF(PG!C67="","",PG!C67)</f>
        <v/>
      </c>
      <c r="D67" s="43" t="str">
        <f>IF(PG!D67="","",PG!D67)</f>
        <v/>
      </c>
      <c r="E67" s="43">
        <f>IF(Inv!E67="",Inv!D67,Inv!E67)</f>
        <v>0</v>
      </c>
      <c r="F67" s="148" t="str">
        <f t="shared" si="0"/>
        <v>Sem estoque</v>
      </c>
      <c r="G67" s="149">
        <f>SUMIF(Entrada!$C$8:$C$3007,$C67,Entrada!$F$8:$F$3007)</f>
        <v>0</v>
      </c>
      <c r="H67" s="150">
        <f>SUMIF(Saída!$C$8:$C$3007,$C67,Saída!$E$8:$E$3007)</f>
        <v>0</v>
      </c>
      <c r="I67" s="151">
        <f>SUMIF(Entrada!$C$8:$C$3007,C67,Entrada!$J$8:$J$3007)</f>
        <v>0</v>
      </c>
      <c r="J67" s="152">
        <f t="shared" si="1"/>
        <v>0</v>
      </c>
      <c r="K67" s="152">
        <f t="shared" si="2"/>
        <v>0</v>
      </c>
      <c r="L67" s="151">
        <f>Inv!K67</f>
        <v>0</v>
      </c>
      <c r="M67" s="153" t="str">
        <f>IFERROR($H67/PG!$E67,"")</f>
        <v/>
      </c>
      <c r="O67" s="35">
        <f t="shared" si="3"/>
        <v>0</v>
      </c>
      <c r="P67" s="26">
        <v>9.41E-3</v>
      </c>
      <c r="Q67" s="35">
        <f t="shared" si="4"/>
        <v>9.41E-3</v>
      </c>
      <c r="R67" s="26" t="str">
        <f t="shared" si="5"/>
        <v/>
      </c>
    </row>
    <row r="68" spans="2:18" ht="35.1" customHeight="1" thickTop="1" thickBot="1" x14ac:dyDescent="0.3">
      <c r="B68" s="40" t="str">
        <f>IF(PG!B68="","",PG!B68)</f>
        <v/>
      </c>
      <c r="C68" s="147" t="str">
        <f>IF(PG!C68="","",PG!C68)</f>
        <v/>
      </c>
      <c r="D68" s="43" t="str">
        <f>IF(PG!D68="","",PG!D68)</f>
        <v/>
      </c>
      <c r="E68" s="43">
        <f>IF(Inv!E68="",Inv!D68,Inv!E68)</f>
        <v>0</v>
      </c>
      <c r="F68" s="148" t="str">
        <f t="shared" si="0"/>
        <v>Sem estoque</v>
      </c>
      <c r="G68" s="149">
        <f>SUMIF(Entrada!$C$8:$C$3007,$C68,Entrada!$F$8:$F$3007)</f>
        <v>0</v>
      </c>
      <c r="H68" s="150">
        <f>SUMIF(Saída!$C$8:$C$3007,$C68,Saída!$E$8:$E$3007)</f>
        <v>0</v>
      </c>
      <c r="I68" s="151">
        <f>SUMIF(Entrada!$C$8:$C$3007,C68,Entrada!$J$8:$J$3007)</f>
        <v>0</v>
      </c>
      <c r="J68" s="152">
        <f t="shared" si="1"/>
        <v>0</v>
      </c>
      <c r="K68" s="152">
        <f t="shared" si="2"/>
        <v>0</v>
      </c>
      <c r="L68" s="151">
        <f>Inv!K68</f>
        <v>0</v>
      </c>
      <c r="M68" s="153" t="str">
        <f>IFERROR($H68/PG!$E68,"")</f>
        <v/>
      </c>
      <c r="O68" s="35">
        <f t="shared" si="3"/>
        <v>0</v>
      </c>
      <c r="P68" s="26">
        <v>9.4000000000000004E-3</v>
      </c>
      <c r="Q68" s="35">
        <f t="shared" si="4"/>
        <v>9.4000000000000004E-3</v>
      </c>
      <c r="R68" s="26" t="str">
        <f t="shared" si="5"/>
        <v/>
      </c>
    </row>
    <row r="69" spans="2:18" ht="35.1" customHeight="1" thickTop="1" thickBot="1" x14ac:dyDescent="0.3">
      <c r="B69" s="40" t="str">
        <f>IF(PG!B69="","",PG!B69)</f>
        <v/>
      </c>
      <c r="C69" s="147" t="str">
        <f>IF(PG!C69="","",PG!C69)</f>
        <v/>
      </c>
      <c r="D69" s="43" t="str">
        <f>IF(PG!D69="","",PG!D69)</f>
        <v/>
      </c>
      <c r="E69" s="43">
        <f>IF(Inv!E69="",Inv!D69,Inv!E69)</f>
        <v>0</v>
      </c>
      <c r="F69" s="148" t="str">
        <f t="shared" si="0"/>
        <v>Sem estoque</v>
      </c>
      <c r="G69" s="149">
        <f>SUMIF(Entrada!$C$8:$C$3007,$C69,Entrada!$F$8:$F$3007)</f>
        <v>0</v>
      </c>
      <c r="H69" s="150">
        <f>SUMIF(Saída!$C$8:$C$3007,$C69,Saída!$E$8:$E$3007)</f>
        <v>0</v>
      </c>
      <c r="I69" s="151">
        <f>SUMIF(Entrada!$C$8:$C$3007,C69,Entrada!$J$8:$J$3007)</f>
        <v>0</v>
      </c>
      <c r="J69" s="152">
        <f t="shared" si="1"/>
        <v>0</v>
      </c>
      <c r="K69" s="152">
        <f t="shared" si="2"/>
        <v>0</v>
      </c>
      <c r="L69" s="151">
        <f>Inv!K69</f>
        <v>0</v>
      </c>
      <c r="M69" s="153" t="str">
        <f>IFERROR($H69/PG!$E69,"")</f>
        <v/>
      </c>
      <c r="O69" s="35">
        <f t="shared" si="3"/>
        <v>0</v>
      </c>
      <c r="P69" s="26">
        <v>9.3900000000000008E-3</v>
      </c>
      <c r="Q69" s="35">
        <f t="shared" si="4"/>
        <v>9.3900000000000008E-3</v>
      </c>
      <c r="R69" s="26" t="str">
        <f t="shared" si="5"/>
        <v/>
      </c>
    </row>
    <row r="70" spans="2:18" ht="35.1" customHeight="1" thickTop="1" thickBot="1" x14ac:dyDescent="0.3">
      <c r="B70" s="40" t="str">
        <f>IF(PG!B70="","",PG!B70)</f>
        <v/>
      </c>
      <c r="C70" s="147" t="str">
        <f>IF(PG!C70="","",PG!C70)</f>
        <v/>
      </c>
      <c r="D70" s="43" t="str">
        <f>IF(PG!D70="","",PG!D70)</f>
        <v/>
      </c>
      <c r="E70" s="43">
        <f>IF(Inv!E70="",Inv!D70,Inv!E70)</f>
        <v>0</v>
      </c>
      <c r="F70" s="148" t="str">
        <f t="shared" si="0"/>
        <v>Sem estoque</v>
      </c>
      <c r="G70" s="149">
        <f>SUMIF(Entrada!$C$8:$C$3007,$C70,Entrada!$F$8:$F$3007)</f>
        <v>0</v>
      </c>
      <c r="H70" s="150">
        <f>SUMIF(Saída!$C$8:$C$3007,$C70,Saída!$E$8:$E$3007)</f>
        <v>0</v>
      </c>
      <c r="I70" s="151">
        <f>SUMIF(Entrada!$C$8:$C$3007,C70,Entrada!$J$8:$J$3007)</f>
        <v>0</v>
      </c>
      <c r="J70" s="152">
        <f t="shared" si="1"/>
        <v>0</v>
      </c>
      <c r="K70" s="152">
        <f t="shared" si="2"/>
        <v>0</v>
      </c>
      <c r="L70" s="151">
        <f>Inv!K70</f>
        <v>0</v>
      </c>
      <c r="M70" s="153" t="str">
        <f>IFERROR($H70/PG!$E70,"")</f>
        <v/>
      </c>
      <c r="O70" s="35">
        <f t="shared" si="3"/>
        <v>0</v>
      </c>
      <c r="P70" s="26">
        <v>9.3799999999999994E-3</v>
      </c>
      <c r="Q70" s="35">
        <f t="shared" si="4"/>
        <v>9.3799999999999994E-3</v>
      </c>
      <c r="R70" s="26" t="str">
        <f t="shared" si="5"/>
        <v/>
      </c>
    </row>
    <row r="71" spans="2:18" ht="35.1" customHeight="1" thickTop="1" thickBot="1" x14ac:dyDescent="0.3">
      <c r="B71" s="40" t="str">
        <f>IF(PG!B71="","",PG!B71)</f>
        <v/>
      </c>
      <c r="C71" s="147" t="str">
        <f>IF(PG!C71="","",PG!C71)</f>
        <v/>
      </c>
      <c r="D71" s="43" t="str">
        <f>IF(PG!D71="","",PG!D71)</f>
        <v/>
      </c>
      <c r="E71" s="43">
        <f>IF(Inv!E71="",Inv!D71,Inv!E71)</f>
        <v>0</v>
      </c>
      <c r="F71" s="148" t="str">
        <f t="shared" si="0"/>
        <v>Sem estoque</v>
      </c>
      <c r="G71" s="149">
        <f>SUMIF(Entrada!$C$8:$C$3007,$C71,Entrada!$F$8:$F$3007)</f>
        <v>0</v>
      </c>
      <c r="H71" s="150">
        <f>SUMIF(Saída!$C$8:$C$3007,$C71,Saída!$E$8:$E$3007)</f>
        <v>0</v>
      </c>
      <c r="I71" s="151">
        <f>SUMIF(Entrada!$C$8:$C$3007,C71,Entrada!$J$8:$J$3007)</f>
        <v>0</v>
      </c>
      <c r="J71" s="152">
        <f t="shared" si="1"/>
        <v>0</v>
      </c>
      <c r="K71" s="152">
        <f t="shared" si="2"/>
        <v>0</v>
      </c>
      <c r="L71" s="151">
        <f>Inv!K71</f>
        <v>0</v>
      </c>
      <c r="M71" s="153" t="str">
        <f>IFERROR($H71/PG!$E71,"")</f>
        <v/>
      </c>
      <c r="O71" s="35">
        <f t="shared" si="3"/>
        <v>0</v>
      </c>
      <c r="P71" s="26">
        <v>9.3699999999999999E-3</v>
      </c>
      <c r="Q71" s="35">
        <f t="shared" si="4"/>
        <v>9.3699999999999999E-3</v>
      </c>
      <c r="R71" s="26" t="str">
        <f t="shared" si="5"/>
        <v/>
      </c>
    </row>
    <row r="72" spans="2:18" ht="35.1" customHeight="1" thickTop="1" thickBot="1" x14ac:dyDescent="0.3">
      <c r="B72" s="40" t="str">
        <f>IF(PG!B72="","",PG!B72)</f>
        <v/>
      </c>
      <c r="C72" s="147" t="str">
        <f>IF(PG!C72="","",PG!C72)</f>
        <v/>
      </c>
      <c r="D72" s="43" t="str">
        <f>IF(PG!D72="","",PG!D72)</f>
        <v/>
      </c>
      <c r="E72" s="43">
        <f>IF(Inv!E72="",Inv!D72,Inv!E72)</f>
        <v>0</v>
      </c>
      <c r="F72" s="148" t="str">
        <f t="shared" si="0"/>
        <v>Sem estoque</v>
      </c>
      <c r="G72" s="149">
        <f>SUMIF(Entrada!$C$8:$C$3007,$C72,Entrada!$F$8:$F$3007)</f>
        <v>0</v>
      </c>
      <c r="H72" s="150">
        <f>SUMIF(Saída!$C$8:$C$3007,$C72,Saída!$E$8:$E$3007)</f>
        <v>0</v>
      </c>
      <c r="I72" s="151">
        <f>SUMIF(Entrada!$C$8:$C$3007,C72,Entrada!$J$8:$J$3007)</f>
        <v>0</v>
      </c>
      <c r="J72" s="152">
        <f t="shared" si="1"/>
        <v>0</v>
      </c>
      <c r="K72" s="152">
        <f t="shared" si="2"/>
        <v>0</v>
      </c>
      <c r="L72" s="151">
        <f>Inv!K72</f>
        <v>0</v>
      </c>
      <c r="M72" s="153" t="str">
        <f>IFERROR($H72/PG!$E72,"")</f>
        <v/>
      </c>
      <c r="O72" s="35">
        <f t="shared" si="3"/>
        <v>0</v>
      </c>
      <c r="P72" s="26">
        <v>9.3600000000000003E-3</v>
      </c>
      <c r="Q72" s="35">
        <f t="shared" si="4"/>
        <v>9.3600000000000003E-3</v>
      </c>
      <c r="R72" s="26" t="str">
        <f t="shared" si="5"/>
        <v/>
      </c>
    </row>
    <row r="73" spans="2:18" ht="35.1" customHeight="1" thickTop="1" thickBot="1" x14ac:dyDescent="0.3">
      <c r="B73" s="40" t="str">
        <f>IF(PG!B73="","",PG!B73)</f>
        <v/>
      </c>
      <c r="C73" s="147" t="str">
        <f>IF(PG!C73="","",PG!C73)</f>
        <v/>
      </c>
      <c r="D73" s="43" t="str">
        <f>IF(PG!D73="","",PG!D73)</f>
        <v/>
      </c>
      <c r="E73" s="43">
        <f>IF(Inv!E73="",Inv!D73,Inv!E73)</f>
        <v>0</v>
      </c>
      <c r="F73" s="148" t="str">
        <f t="shared" ref="F73:F136" si="6">IFERROR(IF(E73=0,"Sem estoque",IF(E73/D73&lt;0.25,"Quase sem estoque",IF(E73/D73&lt;1.2,"Estoque baixo",IF(E73/D73&lt;2,"Estoque moderado","Estoque confortável")))),"")</f>
        <v>Sem estoque</v>
      </c>
      <c r="G73" s="149">
        <f>SUMIF(Entrada!$C$8:$C$3007,$C73,Entrada!$F$8:$F$3007)</f>
        <v>0</v>
      </c>
      <c r="H73" s="150">
        <f>SUMIF(Saída!$C$8:$C$3007,$C73,Saída!$E$8:$E$3007)</f>
        <v>0</v>
      </c>
      <c r="I73" s="151">
        <f>SUMIF(Entrada!$C$8:$C$3007,C73,Entrada!$J$8:$J$3007)</f>
        <v>0</v>
      </c>
      <c r="J73" s="152">
        <f t="shared" ref="J73:J136" si="7">IFERROR($I73/SUM($I$8:$I$1008),"")</f>
        <v>0</v>
      </c>
      <c r="K73" s="152">
        <f t="shared" ref="K73:K136" si="8">IFERROR($E73/SUM($E$8:$E$1008),"")</f>
        <v>0</v>
      </c>
      <c r="L73" s="151">
        <f>Inv!K73</f>
        <v>0</v>
      </c>
      <c r="M73" s="153" t="str">
        <f>IFERROR($H73/PG!$E73,"")</f>
        <v/>
      </c>
      <c r="O73" s="35">
        <f t="shared" ref="O73:O108" si="9">J73</f>
        <v>0</v>
      </c>
      <c r="P73" s="26">
        <v>9.3500000000000007E-3</v>
      </c>
      <c r="Q73" s="35">
        <f t="shared" ref="Q73:Q136" si="10">O73+P73</f>
        <v>9.3500000000000007E-3</v>
      </c>
      <c r="R73" s="26" t="str">
        <f t="shared" ref="R73:R136" si="11">C73</f>
        <v/>
      </c>
    </row>
    <row r="74" spans="2:18" ht="35.1" customHeight="1" thickTop="1" thickBot="1" x14ac:dyDescent="0.3">
      <c r="B74" s="40" t="str">
        <f>IF(PG!B74="","",PG!B74)</f>
        <v/>
      </c>
      <c r="C74" s="147" t="str">
        <f>IF(PG!C74="","",PG!C74)</f>
        <v/>
      </c>
      <c r="D74" s="43" t="str">
        <f>IF(PG!D74="","",PG!D74)</f>
        <v/>
      </c>
      <c r="E74" s="43">
        <f>IF(Inv!E74="",Inv!D74,Inv!E74)</f>
        <v>0</v>
      </c>
      <c r="F74" s="148" t="str">
        <f t="shared" si="6"/>
        <v>Sem estoque</v>
      </c>
      <c r="G74" s="149">
        <f>SUMIF(Entrada!$C$8:$C$3007,$C74,Entrada!$F$8:$F$3007)</f>
        <v>0</v>
      </c>
      <c r="H74" s="150">
        <f>SUMIF(Saída!$C$8:$C$3007,$C74,Saída!$E$8:$E$3007)</f>
        <v>0</v>
      </c>
      <c r="I74" s="151">
        <f>SUMIF(Entrada!$C$8:$C$3007,C74,Entrada!$J$8:$J$3007)</f>
        <v>0</v>
      </c>
      <c r="J74" s="152">
        <f t="shared" si="7"/>
        <v>0</v>
      </c>
      <c r="K74" s="152">
        <f t="shared" si="8"/>
        <v>0</v>
      </c>
      <c r="L74" s="151">
        <f>Inv!K74</f>
        <v>0</v>
      </c>
      <c r="M74" s="153" t="str">
        <f>IFERROR($H74/PG!$E74,"")</f>
        <v/>
      </c>
      <c r="O74" s="35">
        <f t="shared" si="9"/>
        <v>0</v>
      </c>
      <c r="P74" s="26">
        <v>9.3399999999999993E-3</v>
      </c>
      <c r="Q74" s="35">
        <f t="shared" si="10"/>
        <v>9.3399999999999993E-3</v>
      </c>
      <c r="R74" s="26" t="str">
        <f t="shared" si="11"/>
        <v/>
      </c>
    </row>
    <row r="75" spans="2:18" ht="35.1" customHeight="1" thickTop="1" thickBot="1" x14ac:dyDescent="0.3">
      <c r="B75" s="40" t="str">
        <f>IF(PG!B75="","",PG!B75)</f>
        <v/>
      </c>
      <c r="C75" s="147" t="str">
        <f>IF(PG!C75="","",PG!C75)</f>
        <v/>
      </c>
      <c r="D75" s="43" t="str">
        <f>IF(PG!D75="","",PG!D75)</f>
        <v/>
      </c>
      <c r="E75" s="43">
        <f>IF(Inv!E75="",Inv!D75,Inv!E75)</f>
        <v>0</v>
      </c>
      <c r="F75" s="148" t="str">
        <f t="shared" si="6"/>
        <v>Sem estoque</v>
      </c>
      <c r="G75" s="149">
        <f>SUMIF(Entrada!$C$8:$C$3007,$C75,Entrada!$F$8:$F$3007)</f>
        <v>0</v>
      </c>
      <c r="H75" s="150">
        <f>SUMIF(Saída!$C$8:$C$3007,$C75,Saída!$E$8:$E$3007)</f>
        <v>0</v>
      </c>
      <c r="I75" s="151">
        <f>SUMIF(Entrada!$C$8:$C$3007,C75,Entrada!$J$8:$J$3007)</f>
        <v>0</v>
      </c>
      <c r="J75" s="152">
        <f t="shared" si="7"/>
        <v>0</v>
      </c>
      <c r="K75" s="152">
        <f t="shared" si="8"/>
        <v>0</v>
      </c>
      <c r="L75" s="151">
        <f>Inv!K75</f>
        <v>0</v>
      </c>
      <c r="M75" s="153" t="str">
        <f>IFERROR($H75/PG!$E75,"")</f>
        <v/>
      </c>
      <c r="O75" s="35">
        <f t="shared" si="9"/>
        <v>0</v>
      </c>
      <c r="P75" s="26">
        <v>9.3299999999999998E-3</v>
      </c>
      <c r="Q75" s="35">
        <f t="shared" si="10"/>
        <v>9.3299999999999998E-3</v>
      </c>
      <c r="R75" s="26" t="str">
        <f t="shared" si="11"/>
        <v/>
      </c>
    </row>
    <row r="76" spans="2:18" ht="35.1" customHeight="1" thickTop="1" thickBot="1" x14ac:dyDescent="0.3">
      <c r="B76" s="40" t="str">
        <f>IF(PG!B76="","",PG!B76)</f>
        <v/>
      </c>
      <c r="C76" s="147" t="str">
        <f>IF(PG!C76="","",PG!C76)</f>
        <v/>
      </c>
      <c r="D76" s="43" t="str">
        <f>IF(PG!D76="","",PG!D76)</f>
        <v/>
      </c>
      <c r="E76" s="43">
        <f>IF(Inv!E76="",Inv!D76,Inv!E76)</f>
        <v>0</v>
      </c>
      <c r="F76" s="148" t="str">
        <f t="shared" si="6"/>
        <v>Sem estoque</v>
      </c>
      <c r="G76" s="149">
        <f>SUMIF(Entrada!$C$8:$C$3007,$C76,Entrada!$F$8:$F$3007)</f>
        <v>0</v>
      </c>
      <c r="H76" s="150">
        <f>SUMIF(Saída!$C$8:$C$3007,$C76,Saída!$E$8:$E$3007)</f>
        <v>0</v>
      </c>
      <c r="I76" s="151">
        <f>SUMIF(Entrada!$C$8:$C$3007,C76,Entrada!$J$8:$J$3007)</f>
        <v>0</v>
      </c>
      <c r="J76" s="152">
        <f t="shared" si="7"/>
        <v>0</v>
      </c>
      <c r="K76" s="152">
        <f t="shared" si="8"/>
        <v>0</v>
      </c>
      <c r="L76" s="151">
        <f>Inv!K76</f>
        <v>0</v>
      </c>
      <c r="M76" s="153" t="str">
        <f>IFERROR($H76/PG!$E76,"")</f>
        <v/>
      </c>
      <c r="O76" s="35">
        <f t="shared" si="9"/>
        <v>0</v>
      </c>
      <c r="P76" s="26">
        <v>9.3200000000000002E-3</v>
      </c>
      <c r="Q76" s="35">
        <f t="shared" si="10"/>
        <v>9.3200000000000002E-3</v>
      </c>
      <c r="R76" s="26" t="str">
        <f t="shared" si="11"/>
        <v/>
      </c>
    </row>
    <row r="77" spans="2:18" ht="35.1" customHeight="1" thickTop="1" thickBot="1" x14ac:dyDescent="0.3">
      <c r="B77" s="40" t="str">
        <f>IF(PG!B77="","",PG!B77)</f>
        <v/>
      </c>
      <c r="C77" s="147" t="str">
        <f>IF(PG!C77="","",PG!C77)</f>
        <v/>
      </c>
      <c r="D77" s="43" t="str">
        <f>IF(PG!D77="","",PG!D77)</f>
        <v/>
      </c>
      <c r="E77" s="43">
        <f>IF(Inv!E77="",Inv!D77,Inv!E77)</f>
        <v>0</v>
      </c>
      <c r="F77" s="148" t="str">
        <f t="shared" si="6"/>
        <v>Sem estoque</v>
      </c>
      <c r="G77" s="149">
        <f>SUMIF(Entrada!$C$8:$C$3007,$C77,Entrada!$F$8:$F$3007)</f>
        <v>0</v>
      </c>
      <c r="H77" s="150">
        <f>SUMIF(Saída!$C$8:$C$3007,$C77,Saída!$E$8:$E$3007)</f>
        <v>0</v>
      </c>
      <c r="I77" s="151">
        <f>SUMIF(Entrada!$C$8:$C$3007,C77,Entrada!$J$8:$J$3007)</f>
        <v>0</v>
      </c>
      <c r="J77" s="152">
        <f t="shared" si="7"/>
        <v>0</v>
      </c>
      <c r="K77" s="152">
        <f t="shared" si="8"/>
        <v>0</v>
      </c>
      <c r="L77" s="151">
        <f>Inv!K77</f>
        <v>0</v>
      </c>
      <c r="M77" s="153" t="str">
        <f>IFERROR($H77/PG!$E77,"")</f>
        <v/>
      </c>
      <c r="O77" s="35">
        <f t="shared" si="9"/>
        <v>0</v>
      </c>
      <c r="P77" s="26">
        <v>9.3100000000000006E-3</v>
      </c>
      <c r="Q77" s="35">
        <f t="shared" si="10"/>
        <v>9.3100000000000006E-3</v>
      </c>
      <c r="R77" s="26" t="str">
        <f t="shared" si="11"/>
        <v/>
      </c>
    </row>
    <row r="78" spans="2:18" ht="35.1" customHeight="1" thickTop="1" thickBot="1" x14ac:dyDescent="0.3">
      <c r="B78" s="40" t="str">
        <f>IF(PG!B78="","",PG!B78)</f>
        <v/>
      </c>
      <c r="C78" s="147" t="str">
        <f>IF(PG!C78="","",PG!C78)</f>
        <v/>
      </c>
      <c r="D78" s="43" t="str">
        <f>IF(PG!D78="","",PG!D78)</f>
        <v/>
      </c>
      <c r="E78" s="43">
        <f>IF(Inv!E78="",Inv!D78,Inv!E78)</f>
        <v>0</v>
      </c>
      <c r="F78" s="148" t="str">
        <f t="shared" si="6"/>
        <v>Sem estoque</v>
      </c>
      <c r="G78" s="149">
        <f>SUMIF(Entrada!$C$8:$C$3007,$C78,Entrada!$F$8:$F$3007)</f>
        <v>0</v>
      </c>
      <c r="H78" s="150">
        <f>SUMIF(Saída!$C$8:$C$3007,$C78,Saída!$E$8:$E$3007)</f>
        <v>0</v>
      </c>
      <c r="I78" s="151">
        <f>SUMIF(Entrada!$C$8:$C$3007,C78,Entrada!$J$8:$J$3007)</f>
        <v>0</v>
      </c>
      <c r="J78" s="152">
        <f t="shared" si="7"/>
        <v>0</v>
      </c>
      <c r="K78" s="152">
        <f t="shared" si="8"/>
        <v>0</v>
      </c>
      <c r="L78" s="151">
        <f>Inv!K78</f>
        <v>0</v>
      </c>
      <c r="M78" s="153" t="str">
        <f>IFERROR($H78/PG!$E78,"")</f>
        <v/>
      </c>
      <c r="O78" s="35">
        <f t="shared" si="9"/>
        <v>0</v>
      </c>
      <c r="P78" s="26">
        <v>9.2999999999999992E-3</v>
      </c>
      <c r="Q78" s="35">
        <f t="shared" si="10"/>
        <v>9.2999999999999992E-3</v>
      </c>
      <c r="R78" s="26" t="str">
        <f t="shared" si="11"/>
        <v/>
      </c>
    </row>
    <row r="79" spans="2:18" ht="35.1" customHeight="1" thickTop="1" thickBot="1" x14ac:dyDescent="0.3">
      <c r="B79" s="40" t="str">
        <f>IF(PG!B79="","",PG!B79)</f>
        <v/>
      </c>
      <c r="C79" s="147" t="str">
        <f>IF(PG!C79="","",PG!C79)</f>
        <v/>
      </c>
      <c r="D79" s="43" t="str">
        <f>IF(PG!D79="","",PG!D79)</f>
        <v/>
      </c>
      <c r="E79" s="43">
        <f>IF(Inv!E79="",Inv!D79,Inv!E79)</f>
        <v>0</v>
      </c>
      <c r="F79" s="148" t="str">
        <f t="shared" si="6"/>
        <v>Sem estoque</v>
      </c>
      <c r="G79" s="149">
        <f>SUMIF(Entrada!$C$8:$C$3007,$C79,Entrada!$F$8:$F$3007)</f>
        <v>0</v>
      </c>
      <c r="H79" s="150">
        <f>SUMIF(Saída!$C$8:$C$3007,$C79,Saída!$E$8:$E$3007)</f>
        <v>0</v>
      </c>
      <c r="I79" s="151">
        <f>SUMIF(Entrada!$C$8:$C$3007,C79,Entrada!$J$8:$J$3007)</f>
        <v>0</v>
      </c>
      <c r="J79" s="152">
        <f t="shared" si="7"/>
        <v>0</v>
      </c>
      <c r="K79" s="152">
        <f t="shared" si="8"/>
        <v>0</v>
      </c>
      <c r="L79" s="151">
        <f>Inv!K79</f>
        <v>0</v>
      </c>
      <c r="M79" s="153" t="str">
        <f>IFERROR($H79/PG!$E79,"")</f>
        <v/>
      </c>
      <c r="O79" s="35">
        <f t="shared" si="9"/>
        <v>0</v>
      </c>
      <c r="P79" s="26">
        <v>9.2899999999999996E-3</v>
      </c>
      <c r="Q79" s="35">
        <f t="shared" si="10"/>
        <v>9.2899999999999996E-3</v>
      </c>
      <c r="R79" s="26" t="str">
        <f t="shared" si="11"/>
        <v/>
      </c>
    </row>
    <row r="80" spans="2:18" ht="35.1" customHeight="1" thickTop="1" thickBot="1" x14ac:dyDescent="0.3">
      <c r="B80" s="40" t="str">
        <f>IF(PG!B80="","",PG!B80)</f>
        <v/>
      </c>
      <c r="C80" s="147" t="str">
        <f>IF(PG!C80="","",PG!C80)</f>
        <v/>
      </c>
      <c r="D80" s="43" t="str">
        <f>IF(PG!D80="","",PG!D80)</f>
        <v/>
      </c>
      <c r="E80" s="43">
        <f>IF(Inv!E80="",Inv!D80,Inv!E80)</f>
        <v>0</v>
      </c>
      <c r="F80" s="148" t="str">
        <f t="shared" si="6"/>
        <v>Sem estoque</v>
      </c>
      <c r="G80" s="149">
        <f>SUMIF(Entrada!$C$8:$C$3007,$C80,Entrada!$F$8:$F$3007)</f>
        <v>0</v>
      </c>
      <c r="H80" s="150">
        <f>SUMIF(Saída!$C$8:$C$3007,$C80,Saída!$E$8:$E$3007)</f>
        <v>0</v>
      </c>
      <c r="I80" s="151">
        <f>SUMIF(Entrada!$C$8:$C$3007,C80,Entrada!$J$8:$J$3007)</f>
        <v>0</v>
      </c>
      <c r="J80" s="152">
        <f t="shared" si="7"/>
        <v>0</v>
      </c>
      <c r="K80" s="152">
        <f t="shared" si="8"/>
        <v>0</v>
      </c>
      <c r="L80" s="151">
        <f>Inv!K80</f>
        <v>0</v>
      </c>
      <c r="M80" s="153" t="str">
        <f>IFERROR($H80/PG!$E80,"")</f>
        <v/>
      </c>
      <c r="O80" s="35">
        <f t="shared" si="9"/>
        <v>0</v>
      </c>
      <c r="P80" s="26">
        <v>9.2800000000000001E-3</v>
      </c>
      <c r="Q80" s="35">
        <f t="shared" si="10"/>
        <v>9.2800000000000001E-3</v>
      </c>
      <c r="R80" s="26" t="str">
        <f t="shared" si="11"/>
        <v/>
      </c>
    </row>
    <row r="81" spans="2:18" ht="35.1" customHeight="1" thickTop="1" thickBot="1" x14ac:dyDescent="0.3">
      <c r="B81" s="40" t="str">
        <f>IF(PG!B81="","",PG!B81)</f>
        <v/>
      </c>
      <c r="C81" s="147" t="str">
        <f>IF(PG!C81="","",PG!C81)</f>
        <v/>
      </c>
      <c r="D81" s="43" t="str">
        <f>IF(PG!D81="","",PG!D81)</f>
        <v/>
      </c>
      <c r="E81" s="43">
        <f>IF(Inv!E81="",Inv!D81,Inv!E81)</f>
        <v>0</v>
      </c>
      <c r="F81" s="148" t="str">
        <f t="shared" si="6"/>
        <v>Sem estoque</v>
      </c>
      <c r="G81" s="149">
        <f>SUMIF(Entrada!$C$8:$C$3007,$C81,Entrada!$F$8:$F$3007)</f>
        <v>0</v>
      </c>
      <c r="H81" s="150">
        <f>SUMIF(Saída!$C$8:$C$3007,$C81,Saída!$E$8:$E$3007)</f>
        <v>0</v>
      </c>
      <c r="I81" s="151">
        <f>SUMIF(Entrada!$C$8:$C$3007,C81,Entrada!$J$8:$J$3007)</f>
        <v>0</v>
      </c>
      <c r="J81" s="152">
        <f t="shared" si="7"/>
        <v>0</v>
      </c>
      <c r="K81" s="152">
        <f t="shared" si="8"/>
        <v>0</v>
      </c>
      <c r="L81" s="151">
        <f>Inv!K81</f>
        <v>0</v>
      </c>
      <c r="M81" s="153" t="str">
        <f>IFERROR($H81/PG!$E81,"")</f>
        <v/>
      </c>
      <c r="O81" s="35">
        <f t="shared" si="9"/>
        <v>0</v>
      </c>
      <c r="P81" s="26">
        <v>9.2700000000000005E-3</v>
      </c>
      <c r="Q81" s="35">
        <f t="shared" si="10"/>
        <v>9.2700000000000005E-3</v>
      </c>
      <c r="R81" s="26" t="str">
        <f t="shared" si="11"/>
        <v/>
      </c>
    </row>
    <row r="82" spans="2:18" ht="35.1" customHeight="1" thickTop="1" thickBot="1" x14ac:dyDescent="0.3">
      <c r="B82" s="40" t="str">
        <f>IF(PG!B82="","",PG!B82)</f>
        <v/>
      </c>
      <c r="C82" s="147" t="str">
        <f>IF(PG!C82="","",PG!C82)</f>
        <v/>
      </c>
      <c r="D82" s="43" t="str">
        <f>IF(PG!D82="","",PG!D82)</f>
        <v/>
      </c>
      <c r="E82" s="43">
        <f>IF(Inv!E82="",Inv!D82,Inv!E82)</f>
        <v>0</v>
      </c>
      <c r="F82" s="148" t="str">
        <f t="shared" si="6"/>
        <v>Sem estoque</v>
      </c>
      <c r="G82" s="149">
        <f>SUMIF(Entrada!$C$8:$C$3007,$C82,Entrada!$F$8:$F$3007)</f>
        <v>0</v>
      </c>
      <c r="H82" s="150">
        <f>SUMIF(Saída!$C$8:$C$3007,$C82,Saída!$E$8:$E$3007)</f>
        <v>0</v>
      </c>
      <c r="I82" s="151">
        <f>SUMIF(Entrada!$C$8:$C$3007,C82,Entrada!$J$8:$J$3007)</f>
        <v>0</v>
      </c>
      <c r="J82" s="152">
        <f t="shared" si="7"/>
        <v>0</v>
      </c>
      <c r="K82" s="152">
        <f t="shared" si="8"/>
        <v>0</v>
      </c>
      <c r="L82" s="151">
        <f>Inv!K82</f>
        <v>0</v>
      </c>
      <c r="M82" s="153" t="str">
        <f>IFERROR($H82/PG!$E82,"")</f>
        <v/>
      </c>
      <c r="O82" s="35">
        <f t="shared" si="9"/>
        <v>0</v>
      </c>
      <c r="P82" s="26">
        <v>9.2599999999999991E-3</v>
      </c>
      <c r="Q82" s="35">
        <f t="shared" si="10"/>
        <v>9.2599999999999991E-3</v>
      </c>
      <c r="R82" s="26" t="str">
        <f t="shared" si="11"/>
        <v/>
      </c>
    </row>
    <row r="83" spans="2:18" ht="35.1" customHeight="1" thickTop="1" thickBot="1" x14ac:dyDescent="0.3">
      <c r="B83" s="40" t="str">
        <f>IF(PG!B83="","",PG!B83)</f>
        <v/>
      </c>
      <c r="C83" s="147" t="str">
        <f>IF(PG!C83="","",PG!C83)</f>
        <v/>
      </c>
      <c r="D83" s="43" t="str">
        <f>IF(PG!D83="","",PG!D83)</f>
        <v/>
      </c>
      <c r="E83" s="43">
        <f>IF(Inv!E83="",Inv!D83,Inv!E83)</f>
        <v>0</v>
      </c>
      <c r="F83" s="148" t="str">
        <f t="shared" si="6"/>
        <v>Sem estoque</v>
      </c>
      <c r="G83" s="149">
        <f>SUMIF(Entrada!$C$8:$C$3007,$C83,Entrada!$F$8:$F$3007)</f>
        <v>0</v>
      </c>
      <c r="H83" s="150">
        <f>SUMIF(Saída!$C$8:$C$3007,$C83,Saída!$E$8:$E$3007)</f>
        <v>0</v>
      </c>
      <c r="I83" s="151">
        <f>SUMIF(Entrada!$C$8:$C$3007,C83,Entrada!$J$8:$J$3007)</f>
        <v>0</v>
      </c>
      <c r="J83" s="152">
        <f t="shared" si="7"/>
        <v>0</v>
      </c>
      <c r="K83" s="152">
        <f t="shared" si="8"/>
        <v>0</v>
      </c>
      <c r="L83" s="151">
        <f>Inv!K83</f>
        <v>0</v>
      </c>
      <c r="M83" s="153" t="str">
        <f>IFERROR($H83/PG!$E83,"")</f>
        <v/>
      </c>
      <c r="O83" s="35">
        <f t="shared" si="9"/>
        <v>0</v>
      </c>
      <c r="P83" s="26">
        <v>9.2499999999999995E-3</v>
      </c>
      <c r="Q83" s="35">
        <f t="shared" si="10"/>
        <v>9.2499999999999995E-3</v>
      </c>
      <c r="R83" s="26" t="str">
        <f t="shared" si="11"/>
        <v/>
      </c>
    </row>
    <row r="84" spans="2:18" ht="35.1" customHeight="1" thickTop="1" thickBot="1" x14ac:dyDescent="0.3">
      <c r="B84" s="40" t="str">
        <f>IF(PG!B84="","",PG!B84)</f>
        <v/>
      </c>
      <c r="C84" s="147" t="str">
        <f>IF(PG!C84="","",PG!C84)</f>
        <v/>
      </c>
      <c r="D84" s="43" t="str">
        <f>IF(PG!D84="","",PG!D84)</f>
        <v/>
      </c>
      <c r="E84" s="43">
        <f>IF(Inv!E84="",Inv!D84,Inv!E84)</f>
        <v>0</v>
      </c>
      <c r="F84" s="148" t="str">
        <f t="shared" si="6"/>
        <v>Sem estoque</v>
      </c>
      <c r="G84" s="149">
        <f>SUMIF(Entrada!$C$8:$C$3007,$C84,Entrada!$F$8:$F$3007)</f>
        <v>0</v>
      </c>
      <c r="H84" s="150">
        <f>SUMIF(Saída!$C$8:$C$3007,$C84,Saída!$E$8:$E$3007)</f>
        <v>0</v>
      </c>
      <c r="I84" s="151">
        <f>SUMIF(Entrada!$C$8:$C$3007,C84,Entrada!$J$8:$J$3007)</f>
        <v>0</v>
      </c>
      <c r="J84" s="152">
        <f t="shared" si="7"/>
        <v>0</v>
      </c>
      <c r="K84" s="152">
        <f t="shared" si="8"/>
        <v>0</v>
      </c>
      <c r="L84" s="151">
        <f>Inv!K84</f>
        <v>0</v>
      </c>
      <c r="M84" s="153" t="str">
        <f>IFERROR($H84/PG!$E84,"")</f>
        <v/>
      </c>
      <c r="O84" s="35">
        <f t="shared" si="9"/>
        <v>0</v>
      </c>
      <c r="P84" s="26">
        <v>9.2399999999999999E-3</v>
      </c>
      <c r="Q84" s="35">
        <f t="shared" si="10"/>
        <v>9.2399999999999999E-3</v>
      </c>
      <c r="R84" s="26" t="str">
        <f t="shared" si="11"/>
        <v/>
      </c>
    </row>
    <row r="85" spans="2:18" ht="35.1" customHeight="1" thickTop="1" thickBot="1" x14ac:dyDescent="0.3">
      <c r="B85" s="40" t="str">
        <f>IF(PG!B85="","",PG!B85)</f>
        <v/>
      </c>
      <c r="C85" s="147" t="str">
        <f>IF(PG!C85="","",PG!C85)</f>
        <v/>
      </c>
      <c r="D85" s="43" t="str">
        <f>IF(PG!D85="","",PG!D85)</f>
        <v/>
      </c>
      <c r="E85" s="43">
        <f>IF(Inv!E85="",Inv!D85,Inv!E85)</f>
        <v>0</v>
      </c>
      <c r="F85" s="148" t="str">
        <f t="shared" si="6"/>
        <v>Sem estoque</v>
      </c>
      <c r="G85" s="149">
        <f>SUMIF(Entrada!$C$8:$C$3007,$C85,Entrada!$F$8:$F$3007)</f>
        <v>0</v>
      </c>
      <c r="H85" s="150">
        <f>SUMIF(Saída!$C$8:$C$3007,$C85,Saída!$E$8:$E$3007)</f>
        <v>0</v>
      </c>
      <c r="I85" s="151">
        <f>SUMIF(Entrada!$C$8:$C$3007,C85,Entrada!$J$8:$J$3007)</f>
        <v>0</v>
      </c>
      <c r="J85" s="152">
        <f t="shared" si="7"/>
        <v>0</v>
      </c>
      <c r="K85" s="152">
        <f t="shared" si="8"/>
        <v>0</v>
      </c>
      <c r="L85" s="151">
        <f>Inv!K85</f>
        <v>0</v>
      </c>
      <c r="M85" s="153" t="str">
        <f>IFERROR($H85/PG!$E85,"")</f>
        <v/>
      </c>
      <c r="O85" s="35">
        <f t="shared" si="9"/>
        <v>0</v>
      </c>
      <c r="P85" s="26">
        <v>9.2300000000000004E-3</v>
      </c>
      <c r="Q85" s="35">
        <f t="shared" si="10"/>
        <v>9.2300000000000004E-3</v>
      </c>
      <c r="R85" s="26" t="str">
        <f t="shared" si="11"/>
        <v/>
      </c>
    </row>
    <row r="86" spans="2:18" ht="35.1" customHeight="1" thickTop="1" thickBot="1" x14ac:dyDescent="0.3">
      <c r="B86" s="40" t="str">
        <f>IF(PG!B86="","",PG!B86)</f>
        <v/>
      </c>
      <c r="C86" s="147" t="str">
        <f>IF(PG!C86="","",PG!C86)</f>
        <v/>
      </c>
      <c r="D86" s="43" t="str">
        <f>IF(PG!D86="","",PG!D86)</f>
        <v/>
      </c>
      <c r="E86" s="43">
        <f>IF(Inv!E86="",Inv!D86,Inv!E86)</f>
        <v>0</v>
      </c>
      <c r="F86" s="148" t="str">
        <f t="shared" si="6"/>
        <v>Sem estoque</v>
      </c>
      <c r="G86" s="149">
        <f>SUMIF(Entrada!$C$8:$C$3007,$C86,Entrada!$F$8:$F$3007)</f>
        <v>0</v>
      </c>
      <c r="H86" s="150">
        <f>SUMIF(Saída!$C$8:$C$3007,$C86,Saída!$E$8:$E$3007)</f>
        <v>0</v>
      </c>
      <c r="I86" s="151">
        <f>SUMIF(Entrada!$C$8:$C$3007,C86,Entrada!$J$8:$J$3007)</f>
        <v>0</v>
      </c>
      <c r="J86" s="152">
        <f t="shared" si="7"/>
        <v>0</v>
      </c>
      <c r="K86" s="152">
        <f t="shared" si="8"/>
        <v>0</v>
      </c>
      <c r="L86" s="151">
        <f>Inv!K86</f>
        <v>0</v>
      </c>
      <c r="M86" s="153" t="str">
        <f>IFERROR($H86/PG!$E86,"")</f>
        <v/>
      </c>
      <c r="O86" s="35">
        <f t="shared" si="9"/>
        <v>0</v>
      </c>
      <c r="P86" s="26">
        <v>9.2200000000000008E-3</v>
      </c>
      <c r="Q86" s="35">
        <f t="shared" si="10"/>
        <v>9.2200000000000008E-3</v>
      </c>
      <c r="R86" s="26" t="str">
        <f t="shared" si="11"/>
        <v/>
      </c>
    </row>
    <row r="87" spans="2:18" ht="35.1" customHeight="1" thickTop="1" thickBot="1" x14ac:dyDescent="0.3">
      <c r="B87" s="40" t="str">
        <f>IF(PG!B87="","",PG!B87)</f>
        <v/>
      </c>
      <c r="C87" s="147" t="str">
        <f>IF(PG!C87="","",PG!C87)</f>
        <v/>
      </c>
      <c r="D87" s="43" t="str">
        <f>IF(PG!D87="","",PG!D87)</f>
        <v/>
      </c>
      <c r="E87" s="43">
        <f>IF(Inv!E87="",Inv!D87,Inv!E87)</f>
        <v>0</v>
      </c>
      <c r="F87" s="148" t="str">
        <f t="shared" si="6"/>
        <v>Sem estoque</v>
      </c>
      <c r="G87" s="149">
        <f>SUMIF(Entrada!$C$8:$C$3007,$C87,Entrada!$F$8:$F$3007)</f>
        <v>0</v>
      </c>
      <c r="H87" s="150">
        <f>SUMIF(Saída!$C$8:$C$3007,$C87,Saída!$E$8:$E$3007)</f>
        <v>0</v>
      </c>
      <c r="I87" s="151">
        <f>SUMIF(Entrada!$C$8:$C$3007,C87,Entrada!$J$8:$J$3007)</f>
        <v>0</v>
      </c>
      <c r="J87" s="152">
        <f t="shared" si="7"/>
        <v>0</v>
      </c>
      <c r="K87" s="152">
        <f t="shared" si="8"/>
        <v>0</v>
      </c>
      <c r="L87" s="151">
        <f>Inv!K87</f>
        <v>0</v>
      </c>
      <c r="M87" s="153" t="str">
        <f>IFERROR($H87/PG!$E87,"")</f>
        <v/>
      </c>
      <c r="O87" s="35">
        <f t="shared" si="9"/>
        <v>0</v>
      </c>
      <c r="P87" s="26">
        <v>9.2099999999999994E-3</v>
      </c>
      <c r="Q87" s="35">
        <f t="shared" si="10"/>
        <v>9.2099999999999994E-3</v>
      </c>
      <c r="R87" s="26" t="str">
        <f t="shared" si="11"/>
        <v/>
      </c>
    </row>
    <row r="88" spans="2:18" ht="35.1" customHeight="1" thickTop="1" thickBot="1" x14ac:dyDescent="0.3">
      <c r="B88" s="40" t="str">
        <f>IF(PG!B88="","",PG!B88)</f>
        <v/>
      </c>
      <c r="C88" s="147" t="str">
        <f>IF(PG!C88="","",PG!C88)</f>
        <v/>
      </c>
      <c r="D88" s="43" t="str">
        <f>IF(PG!D88="","",PG!D88)</f>
        <v/>
      </c>
      <c r="E88" s="43">
        <f>IF(Inv!E88="",Inv!D88,Inv!E88)</f>
        <v>0</v>
      </c>
      <c r="F88" s="148" t="str">
        <f t="shared" si="6"/>
        <v>Sem estoque</v>
      </c>
      <c r="G88" s="149">
        <f>SUMIF(Entrada!$C$8:$C$3007,$C88,Entrada!$F$8:$F$3007)</f>
        <v>0</v>
      </c>
      <c r="H88" s="150">
        <f>SUMIF(Saída!$C$8:$C$3007,$C88,Saída!$E$8:$E$3007)</f>
        <v>0</v>
      </c>
      <c r="I88" s="151">
        <f>SUMIF(Entrada!$C$8:$C$3007,C88,Entrada!$J$8:$J$3007)</f>
        <v>0</v>
      </c>
      <c r="J88" s="152">
        <f t="shared" si="7"/>
        <v>0</v>
      </c>
      <c r="K88" s="152">
        <f t="shared" si="8"/>
        <v>0</v>
      </c>
      <c r="L88" s="151">
        <f>Inv!K88</f>
        <v>0</v>
      </c>
      <c r="M88" s="153" t="str">
        <f>IFERROR($H88/PG!$E88,"")</f>
        <v/>
      </c>
      <c r="O88" s="35">
        <f t="shared" si="9"/>
        <v>0</v>
      </c>
      <c r="P88" s="26">
        <v>9.1999999999999998E-3</v>
      </c>
      <c r="Q88" s="35">
        <f t="shared" si="10"/>
        <v>9.1999999999999998E-3</v>
      </c>
      <c r="R88" s="26" t="str">
        <f t="shared" si="11"/>
        <v/>
      </c>
    </row>
    <row r="89" spans="2:18" ht="35.1" customHeight="1" thickTop="1" thickBot="1" x14ac:dyDescent="0.3">
      <c r="B89" s="40" t="str">
        <f>IF(PG!B89="","",PG!B89)</f>
        <v/>
      </c>
      <c r="C89" s="147" t="str">
        <f>IF(PG!C89="","",PG!C89)</f>
        <v/>
      </c>
      <c r="D89" s="43" t="str">
        <f>IF(PG!D89="","",PG!D89)</f>
        <v/>
      </c>
      <c r="E89" s="43">
        <f>IF(Inv!E89="",Inv!D89,Inv!E89)</f>
        <v>0</v>
      </c>
      <c r="F89" s="148" t="str">
        <f t="shared" si="6"/>
        <v>Sem estoque</v>
      </c>
      <c r="G89" s="149">
        <f>SUMIF(Entrada!$C$8:$C$3007,$C89,Entrada!$F$8:$F$3007)</f>
        <v>0</v>
      </c>
      <c r="H89" s="150">
        <f>SUMIF(Saída!$C$8:$C$3007,$C89,Saída!$E$8:$E$3007)</f>
        <v>0</v>
      </c>
      <c r="I89" s="151">
        <f>SUMIF(Entrada!$C$8:$C$3007,C89,Entrada!$J$8:$J$3007)</f>
        <v>0</v>
      </c>
      <c r="J89" s="152">
        <f t="shared" si="7"/>
        <v>0</v>
      </c>
      <c r="K89" s="152">
        <f t="shared" si="8"/>
        <v>0</v>
      </c>
      <c r="L89" s="151">
        <f>Inv!K89</f>
        <v>0</v>
      </c>
      <c r="M89" s="153" t="str">
        <f>IFERROR($H89/PG!$E89,"")</f>
        <v/>
      </c>
      <c r="O89" s="35">
        <f t="shared" si="9"/>
        <v>0</v>
      </c>
      <c r="P89" s="26">
        <v>9.1900000000000003E-3</v>
      </c>
      <c r="Q89" s="35">
        <f t="shared" si="10"/>
        <v>9.1900000000000003E-3</v>
      </c>
      <c r="R89" s="26" t="str">
        <f t="shared" si="11"/>
        <v/>
      </c>
    </row>
    <row r="90" spans="2:18" ht="35.1" customHeight="1" thickTop="1" thickBot="1" x14ac:dyDescent="0.3">
      <c r="B90" s="40" t="str">
        <f>IF(PG!B90="","",PG!B90)</f>
        <v/>
      </c>
      <c r="C90" s="147" t="str">
        <f>IF(PG!C90="","",PG!C90)</f>
        <v/>
      </c>
      <c r="D90" s="43" t="str">
        <f>IF(PG!D90="","",PG!D90)</f>
        <v/>
      </c>
      <c r="E90" s="43">
        <f>IF(Inv!E90="",Inv!D90,Inv!E90)</f>
        <v>0</v>
      </c>
      <c r="F90" s="148" t="str">
        <f t="shared" si="6"/>
        <v>Sem estoque</v>
      </c>
      <c r="G90" s="149">
        <f>SUMIF(Entrada!$C$8:$C$3007,$C90,Entrada!$F$8:$F$3007)</f>
        <v>0</v>
      </c>
      <c r="H90" s="150">
        <f>SUMIF(Saída!$C$8:$C$3007,$C90,Saída!$E$8:$E$3007)</f>
        <v>0</v>
      </c>
      <c r="I90" s="151">
        <f>SUMIF(Entrada!$C$8:$C$3007,C90,Entrada!$J$8:$J$3007)</f>
        <v>0</v>
      </c>
      <c r="J90" s="152">
        <f t="shared" si="7"/>
        <v>0</v>
      </c>
      <c r="K90" s="152">
        <f t="shared" si="8"/>
        <v>0</v>
      </c>
      <c r="L90" s="151">
        <f>Inv!K90</f>
        <v>0</v>
      </c>
      <c r="M90" s="153" t="str">
        <f>IFERROR($H90/PG!$E90,"")</f>
        <v/>
      </c>
      <c r="O90" s="35">
        <f t="shared" si="9"/>
        <v>0</v>
      </c>
      <c r="P90" s="26">
        <v>9.1800000000000007E-3</v>
      </c>
      <c r="Q90" s="35">
        <f t="shared" si="10"/>
        <v>9.1800000000000007E-3</v>
      </c>
      <c r="R90" s="26" t="str">
        <f t="shared" si="11"/>
        <v/>
      </c>
    </row>
    <row r="91" spans="2:18" ht="35.1" customHeight="1" thickTop="1" thickBot="1" x14ac:dyDescent="0.3">
      <c r="B91" s="40" t="str">
        <f>IF(PG!B91="","",PG!B91)</f>
        <v/>
      </c>
      <c r="C91" s="147" t="str">
        <f>IF(PG!C91="","",PG!C91)</f>
        <v/>
      </c>
      <c r="D91" s="43" t="str">
        <f>IF(PG!D91="","",PG!D91)</f>
        <v/>
      </c>
      <c r="E91" s="43">
        <f>IF(Inv!E91="",Inv!D91,Inv!E91)</f>
        <v>0</v>
      </c>
      <c r="F91" s="148" t="str">
        <f t="shared" si="6"/>
        <v>Sem estoque</v>
      </c>
      <c r="G91" s="149">
        <f>SUMIF(Entrada!$C$8:$C$3007,$C91,Entrada!$F$8:$F$3007)</f>
        <v>0</v>
      </c>
      <c r="H91" s="150">
        <f>SUMIF(Saída!$C$8:$C$3007,$C91,Saída!$E$8:$E$3007)</f>
        <v>0</v>
      </c>
      <c r="I91" s="151">
        <f>SUMIF(Entrada!$C$8:$C$3007,C91,Entrada!$J$8:$J$3007)</f>
        <v>0</v>
      </c>
      <c r="J91" s="152">
        <f t="shared" si="7"/>
        <v>0</v>
      </c>
      <c r="K91" s="152">
        <f t="shared" si="8"/>
        <v>0</v>
      </c>
      <c r="L91" s="151">
        <f>Inv!K91</f>
        <v>0</v>
      </c>
      <c r="M91" s="153" t="str">
        <f>IFERROR($H91/PG!$E91,"")</f>
        <v/>
      </c>
      <c r="O91" s="35">
        <f t="shared" si="9"/>
        <v>0</v>
      </c>
      <c r="P91" s="26">
        <v>9.1699999999999993E-3</v>
      </c>
      <c r="Q91" s="35">
        <f t="shared" si="10"/>
        <v>9.1699999999999993E-3</v>
      </c>
      <c r="R91" s="26" t="str">
        <f t="shared" si="11"/>
        <v/>
      </c>
    </row>
    <row r="92" spans="2:18" ht="35.1" customHeight="1" thickTop="1" thickBot="1" x14ac:dyDescent="0.3">
      <c r="B92" s="40" t="str">
        <f>IF(PG!B92="","",PG!B92)</f>
        <v/>
      </c>
      <c r="C92" s="147" t="str">
        <f>IF(PG!C92="","",PG!C92)</f>
        <v/>
      </c>
      <c r="D92" s="43" t="str">
        <f>IF(PG!D92="","",PG!D92)</f>
        <v/>
      </c>
      <c r="E92" s="43">
        <f>IF(Inv!E92="",Inv!D92,Inv!E92)</f>
        <v>0</v>
      </c>
      <c r="F92" s="148" t="str">
        <f t="shared" si="6"/>
        <v>Sem estoque</v>
      </c>
      <c r="G92" s="149">
        <f>SUMIF(Entrada!$C$8:$C$3007,$C92,Entrada!$F$8:$F$3007)</f>
        <v>0</v>
      </c>
      <c r="H92" s="150">
        <f>SUMIF(Saída!$C$8:$C$3007,$C92,Saída!$E$8:$E$3007)</f>
        <v>0</v>
      </c>
      <c r="I92" s="151">
        <f>SUMIF(Entrada!$C$8:$C$3007,C92,Entrada!$J$8:$J$3007)</f>
        <v>0</v>
      </c>
      <c r="J92" s="152">
        <f t="shared" si="7"/>
        <v>0</v>
      </c>
      <c r="K92" s="152">
        <f t="shared" si="8"/>
        <v>0</v>
      </c>
      <c r="L92" s="151">
        <f>Inv!K92</f>
        <v>0</v>
      </c>
      <c r="M92" s="153" t="str">
        <f>IFERROR($H92/PG!$E92,"")</f>
        <v/>
      </c>
      <c r="O92" s="35">
        <f t="shared" si="9"/>
        <v>0</v>
      </c>
      <c r="P92" s="26">
        <v>9.1599999999999997E-3</v>
      </c>
      <c r="Q92" s="35">
        <f t="shared" si="10"/>
        <v>9.1599999999999997E-3</v>
      </c>
      <c r="R92" s="26" t="str">
        <f t="shared" si="11"/>
        <v/>
      </c>
    </row>
    <row r="93" spans="2:18" ht="35.1" customHeight="1" thickTop="1" thickBot="1" x14ac:dyDescent="0.3">
      <c r="B93" s="40" t="str">
        <f>IF(PG!B93="","",PG!B93)</f>
        <v/>
      </c>
      <c r="C93" s="147" t="str">
        <f>IF(PG!C93="","",PG!C93)</f>
        <v/>
      </c>
      <c r="D93" s="43" t="str">
        <f>IF(PG!D93="","",PG!D93)</f>
        <v/>
      </c>
      <c r="E93" s="43">
        <f>IF(Inv!E93="",Inv!D93,Inv!E93)</f>
        <v>0</v>
      </c>
      <c r="F93" s="148" t="str">
        <f t="shared" si="6"/>
        <v>Sem estoque</v>
      </c>
      <c r="G93" s="149">
        <f>SUMIF(Entrada!$C$8:$C$3007,$C93,Entrada!$F$8:$F$3007)</f>
        <v>0</v>
      </c>
      <c r="H93" s="150">
        <f>SUMIF(Saída!$C$8:$C$3007,$C93,Saída!$E$8:$E$3007)</f>
        <v>0</v>
      </c>
      <c r="I93" s="151">
        <f>SUMIF(Entrada!$C$8:$C$3007,C93,Entrada!$J$8:$J$3007)</f>
        <v>0</v>
      </c>
      <c r="J93" s="152">
        <f t="shared" si="7"/>
        <v>0</v>
      </c>
      <c r="K93" s="152">
        <f t="shared" si="8"/>
        <v>0</v>
      </c>
      <c r="L93" s="151">
        <f>Inv!K93</f>
        <v>0</v>
      </c>
      <c r="M93" s="153" t="str">
        <f>IFERROR($H93/PG!$E93,"")</f>
        <v/>
      </c>
      <c r="O93" s="35">
        <f t="shared" si="9"/>
        <v>0</v>
      </c>
      <c r="P93" s="26">
        <v>9.1500000000000001E-3</v>
      </c>
      <c r="Q93" s="35">
        <f t="shared" si="10"/>
        <v>9.1500000000000001E-3</v>
      </c>
      <c r="R93" s="26" t="str">
        <f t="shared" si="11"/>
        <v/>
      </c>
    </row>
    <row r="94" spans="2:18" ht="35.1" customHeight="1" thickTop="1" thickBot="1" x14ac:dyDescent="0.3">
      <c r="B94" s="40" t="str">
        <f>IF(PG!B94="","",PG!B94)</f>
        <v/>
      </c>
      <c r="C94" s="147" t="str">
        <f>IF(PG!C94="","",PG!C94)</f>
        <v/>
      </c>
      <c r="D94" s="43" t="str">
        <f>IF(PG!D94="","",PG!D94)</f>
        <v/>
      </c>
      <c r="E94" s="43">
        <f>IF(Inv!E94="",Inv!D94,Inv!E94)</f>
        <v>0</v>
      </c>
      <c r="F94" s="148" t="str">
        <f t="shared" si="6"/>
        <v>Sem estoque</v>
      </c>
      <c r="G94" s="149">
        <f>SUMIF(Entrada!$C$8:$C$3007,$C94,Entrada!$F$8:$F$3007)</f>
        <v>0</v>
      </c>
      <c r="H94" s="150">
        <f>SUMIF(Saída!$C$8:$C$3007,$C94,Saída!$E$8:$E$3007)</f>
        <v>0</v>
      </c>
      <c r="I94" s="151">
        <f>SUMIF(Entrada!$C$8:$C$3007,C94,Entrada!$J$8:$J$3007)</f>
        <v>0</v>
      </c>
      <c r="J94" s="152">
        <f t="shared" si="7"/>
        <v>0</v>
      </c>
      <c r="K94" s="152">
        <f t="shared" si="8"/>
        <v>0</v>
      </c>
      <c r="L94" s="151">
        <f>Inv!K94</f>
        <v>0</v>
      </c>
      <c r="M94" s="153" t="str">
        <f>IFERROR($H94/PG!$E94,"")</f>
        <v/>
      </c>
      <c r="O94" s="35">
        <f t="shared" si="9"/>
        <v>0</v>
      </c>
      <c r="P94" s="26">
        <v>9.1400000000000006E-3</v>
      </c>
      <c r="Q94" s="35">
        <f t="shared" si="10"/>
        <v>9.1400000000000006E-3</v>
      </c>
      <c r="R94" s="26" t="str">
        <f t="shared" si="11"/>
        <v/>
      </c>
    </row>
    <row r="95" spans="2:18" ht="35.1" customHeight="1" thickTop="1" thickBot="1" x14ac:dyDescent="0.3">
      <c r="B95" s="40" t="str">
        <f>IF(PG!B95="","",PG!B95)</f>
        <v/>
      </c>
      <c r="C95" s="147" t="str">
        <f>IF(PG!C95="","",PG!C95)</f>
        <v/>
      </c>
      <c r="D95" s="43" t="str">
        <f>IF(PG!D95="","",PG!D95)</f>
        <v/>
      </c>
      <c r="E95" s="43">
        <f>IF(Inv!E95="",Inv!D95,Inv!E95)</f>
        <v>0</v>
      </c>
      <c r="F95" s="148" t="str">
        <f t="shared" si="6"/>
        <v>Sem estoque</v>
      </c>
      <c r="G95" s="149">
        <f>SUMIF(Entrada!$C$8:$C$3007,$C95,Entrada!$F$8:$F$3007)</f>
        <v>0</v>
      </c>
      <c r="H95" s="150">
        <f>SUMIF(Saída!$C$8:$C$3007,$C95,Saída!$E$8:$E$3007)</f>
        <v>0</v>
      </c>
      <c r="I95" s="151">
        <f>SUMIF(Entrada!$C$8:$C$3007,C95,Entrada!$J$8:$J$3007)</f>
        <v>0</v>
      </c>
      <c r="J95" s="152">
        <f t="shared" si="7"/>
        <v>0</v>
      </c>
      <c r="K95" s="152">
        <f t="shared" si="8"/>
        <v>0</v>
      </c>
      <c r="L95" s="151">
        <f>Inv!K95</f>
        <v>0</v>
      </c>
      <c r="M95" s="153" t="str">
        <f>IFERROR($H95/PG!$E95,"")</f>
        <v/>
      </c>
      <c r="O95" s="35">
        <f t="shared" si="9"/>
        <v>0</v>
      </c>
      <c r="P95" s="26">
        <v>9.1299999999999992E-3</v>
      </c>
      <c r="Q95" s="35">
        <f t="shared" si="10"/>
        <v>9.1299999999999992E-3</v>
      </c>
      <c r="R95" s="26" t="str">
        <f t="shared" si="11"/>
        <v/>
      </c>
    </row>
    <row r="96" spans="2:18" ht="35.1" customHeight="1" thickTop="1" thickBot="1" x14ac:dyDescent="0.3">
      <c r="B96" s="40" t="str">
        <f>IF(PG!B96="","",PG!B96)</f>
        <v/>
      </c>
      <c r="C96" s="147" t="str">
        <f>IF(PG!C96="","",PG!C96)</f>
        <v/>
      </c>
      <c r="D96" s="43" t="str">
        <f>IF(PG!D96="","",PG!D96)</f>
        <v/>
      </c>
      <c r="E96" s="43">
        <f>IF(Inv!E96="",Inv!D96,Inv!E96)</f>
        <v>0</v>
      </c>
      <c r="F96" s="148" t="str">
        <f t="shared" si="6"/>
        <v>Sem estoque</v>
      </c>
      <c r="G96" s="149">
        <f>SUMIF(Entrada!$C$8:$C$3007,$C96,Entrada!$F$8:$F$3007)</f>
        <v>0</v>
      </c>
      <c r="H96" s="150">
        <f>SUMIF(Saída!$C$8:$C$3007,$C96,Saída!$E$8:$E$3007)</f>
        <v>0</v>
      </c>
      <c r="I96" s="151">
        <f>SUMIF(Entrada!$C$8:$C$3007,C96,Entrada!$J$8:$J$3007)</f>
        <v>0</v>
      </c>
      <c r="J96" s="152">
        <f t="shared" si="7"/>
        <v>0</v>
      </c>
      <c r="K96" s="152">
        <f t="shared" si="8"/>
        <v>0</v>
      </c>
      <c r="L96" s="151">
        <f>Inv!K96</f>
        <v>0</v>
      </c>
      <c r="M96" s="153" t="str">
        <f>IFERROR($H96/PG!$E96,"")</f>
        <v/>
      </c>
      <c r="O96" s="35">
        <f t="shared" si="9"/>
        <v>0</v>
      </c>
      <c r="P96" s="26">
        <v>9.1199999999999996E-3</v>
      </c>
      <c r="Q96" s="35">
        <f t="shared" si="10"/>
        <v>9.1199999999999996E-3</v>
      </c>
      <c r="R96" s="26" t="str">
        <f t="shared" si="11"/>
        <v/>
      </c>
    </row>
    <row r="97" spans="2:18" ht="35.1" customHeight="1" thickTop="1" thickBot="1" x14ac:dyDescent="0.3">
      <c r="B97" s="40" t="str">
        <f>IF(PG!B97="","",PG!B97)</f>
        <v/>
      </c>
      <c r="C97" s="147" t="str">
        <f>IF(PG!C97="","",PG!C97)</f>
        <v/>
      </c>
      <c r="D97" s="43" t="str">
        <f>IF(PG!D97="","",PG!D97)</f>
        <v/>
      </c>
      <c r="E97" s="43">
        <f>IF(Inv!E97="",Inv!D97,Inv!E97)</f>
        <v>0</v>
      </c>
      <c r="F97" s="148" t="str">
        <f t="shared" si="6"/>
        <v>Sem estoque</v>
      </c>
      <c r="G97" s="149">
        <f>SUMIF(Entrada!$C$8:$C$3007,$C97,Entrada!$F$8:$F$3007)</f>
        <v>0</v>
      </c>
      <c r="H97" s="150">
        <f>SUMIF(Saída!$C$8:$C$3007,$C97,Saída!$E$8:$E$3007)</f>
        <v>0</v>
      </c>
      <c r="I97" s="151">
        <f>SUMIF(Entrada!$C$8:$C$3007,C97,Entrada!$J$8:$J$3007)</f>
        <v>0</v>
      </c>
      <c r="J97" s="152">
        <f t="shared" si="7"/>
        <v>0</v>
      </c>
      <c r="K97" s="152">
        <f t="shared" si="8"/>
        <v>0</v>
      </c>
      <c r="L97" s="151">
        <f>Inv!K97</f>
        <v>0</v>
      </c>
      <c r="M97" s="153" t="str">
        <f>IFERROR($H97/PG!$E97,"")</f>
        <v/>
      </c>
      <c r="O97" s="35">
        <f t="shared" si="9"/>
        <v>0</v>
      </c>
      <c r="P97" s="26">
        <v>9.11E-3</v>
      </c>
      <c r="Q97" s="35">
        <f t="shared" si="10"/>
        <v>9.11E-3</v>
      </c>
      <c r="R97" s="26" t="str">
        <f t="shared" si="11"/>
        <v/>
      </c>
    </row>
    <row r="98" spans="2:18" ht="35.1" customHeight="1" thickTop="1" thickBot="1" x14ac:dyDescent="0.3">
      <c r="B98" s="40" t="str">
        <f>IF(PG!B98="","",PG!B98)</f>
        <v/>
      </c>
      <c r="C98" s="147" t="str">
        <f>IF(PG!C98="","",PG!C98)</f>
        <v/>
      </c>
      <c r="D98" s="43" t="str">
        <f>IF(PG!D98="","",PG!D98)</f>
        <v/>
      </c>
      <c r="E98" s="43">
        <f>IF(Inv!E98="",Inv!D98,Inv!E98)</f>
        <v>0</v>
      </c>
      <c r="F98" s="148" t="str">
        <f t="shared" si="6"/>
        <v>Sem estoque</v>
      </c>
      <c r="G98" s="149">
        <f>SUMIF(Entrada!$C$8:$C$3007,$C98,Entrada!$F$8:$F$3007)</f>
        <v>0</v>
      </c>
      <c r="H98" s="150">
        <f>SUMIF(Saída!$C$8:$C$3007,$C98,Saída!$E$8:$E$3007)</f>
        <v>0</v>
      </c>
      <c r="I98" s="151">
        <f>SUMIF(Entrada!$C$8:$C$3007,C98,Entrada!$J$8:$J$3007)</f>
        <v>0</v>
      </c>
      <c r="J98" s="152">
        <f t="shared" si="7"/>
        <v>0</v>
      </c>
      <c r="K98" s="152">
        <f t="shared" si="8"/>
        <v>0</v>
      </c>
      <c r="L98" s="151">
        <f>Inv!K98</f>
        <v>0</v>
      </c>
      <c r="M98" s="153" t="str">
        <f>IFERROR($H98/PG!$E98,"")</f>
        <v/>
      </c>
      <c r="O98" s="35">
        <f t="shared" si="9"/>
        <v>0</v>
      </c>
      <c r="P98" s="26">
        <v>9.1000000000000004E-3</v>
      </c>
      <c r="Q98" s="35">
        <f t="shared" si="10"/>
        <v>9.1000000000000004E-3</v>
      </c>
      <c r="R98" s="26" t="str">
        <f t="shared" si="11"/>
        <v/>
      </c>
    </row>
    <row r="99" spans="2:18" ht="35.1" customHeight="1" thickTop="1" thickBot="1" x14ac:dyDescent="0.3">
      <c r="B99" s="40" t="str">
        <f>IF(PG!B99="","",PG!B99)</f>
        <v/>
      </c>
      <c r="C99" s="147" t="str">
        <f>IF(PG!C99="","",PG!C99)</f>
        <v/>
      </c>
      <c r="D99" s="43" t="str">
        <f>IF(PG!D99="","",PG!D99)</f>
        <v/>
      </c>
      <c r="E99" s="43">
        <f>IF(Inv!E99="",Inv!D99,Inv!E99)</f>
        <v>0</v>
      </c>
      <c r="F99" s="148" t="str">
        <f t="shared" si="6"/>
        <v>Sem estoque</v>
      </c>
      <c r="G99" s="149">
        <f>SUMIF(Entrada!$C$8:$C$3007,$C99,Entrada!$F$8:$F$3007)</f>
        <v>0</v>
      </c>
      <c r="H99" s="150">
        <f>SUMIF(Saída!$C$8:$C$3007,$C99,Saída!$E$8:$E$3007)</f>
        <v>0</v>
      </c>
      <c r="I99" s="151">
        <f>SUMIF(Entrada!$C$8:$C$3007,C99,Entrada!$J$8:$J$3007)</f>
        <v>0</v>
      </c>
      <c r="J99" s="152">
        <f t="shared" si="7"/>
        <v>0</v>
      </c>
      <c r="K99" s="152">
        <f t="shared" si="8"/>
        <v>0</v>
      </c>
      <c r="L99" s="151">
        <f>Inv!K99</f>
        <v>0</v>
      </c>
      <c r="M99" s="153" t="str">
        <f>IFERROR($H99/PG!$E99,"")</f>
        <v/>
      </c>
      <c r="O99" s="35">
        <f t="shared" si="9"/>
        <v>0</v>
      </c>
      <c r="P99" s="26">
        <v>9.0900000000000009E-3</v>
      </c>
      <c r="Q99" s="35">
        <f t="shared" si="10"/>
        <v>9.0900000000000009E-3</v>
      </c>
      <c r="R99" s="26" t="str">
        <f t="shared" si="11"/>
        <v/>
      </c>
    </row>
    <row r="100" spans="2:18" ht="35.1" customHeight="1" thickTop="1" thickBot="1" x14ac:dyDescent="0.3">
      <c r="B100" s="40" t="str">
        <f>IF(PG!B100="","",PG!B100)</f>
        <v/>
      </c>
      <c r="C100" s="147" t="str">
        <f>IF(PG!C100="","",PG!C100)</f>
        <v/>
      </c>
      <c r="D100" s="43" t="str">
        <f>IF(PG!D100="","",PG!D100)</f>
        <v/>
      </c>
      <c r="E100" s="43">
        <f>IF(Inv!E100="",Inv!D100,Inv!E100)</f>
        <v>0</v>
      </c>
      <c r="F100" s="148" t="str">
        <f t="shared" si="6"/>
        <v>Sem estoque</v>
      </c>
      <c r="G100" s="149">
        <f>SUMIF(Entrada!$C$8:$C$3007,$C100,Entrada!$F$8:$F$3007)</f>
        <v>0</v>
      </c>
      <c r="H100" s="150">
        <f>SUMIF(Saída!$C$8:$C$3007,$C100,Saída!$E$8:$E$3007)</f>
        <v>0</v>
      </c>
      <c r="I100" s="151">
        <f>SUMIF(Entrada!$C$8:$C$3007,C100,Entrada!$J$8:$J$3007)</f>
        <v>0</v>
      </c>
      <c r="J100" s="152">
        <f t="shared" si="7"/>
        <v>0</v>
      </c>
      <c r="K100" s="152">
        <f t="shared" si="8"/>
        <v>0</v>
      </c>
      <c r="L100" s="151">
        <f>Inv!K100</f>
        <v>0</v>
      </c>
      <c r="M100" s="153" t="str">
        <f>IFERROR($H100/PG!$E100,"")</f>
        <v/>
      </c>
      <c r="O100" s="35">
        <f t="shared" si="9"/>
        <v>0</v>
      </c>
      <c r="P100" s="26">
        <v>9.0799999999999995E-3</v>
      </c>
      <c r="Q100" s="35">
        <f t="shared" si="10"/>
        <v>9.0799999999999995E-3</v>
      </c>
      <c r="R100" s="26" t="str">
        <f t="shared" si="11"/>
        <v/>
      </c>
    </row>
    <row r="101" spans="2:18" ht="35.1" customHeight="1" thickTop="1" thickBot="1" x14ac:dyDescent="0.3">
      <c r="B101" s="40" t="str">
        <f>IF(PG!B101="","",PG!B101)</f>
        <v/>
      </c>
      <c r="C101" s="147" t="str">
        <f>IF(PG!C101="","",PG!C101)</f>
        <v/>
      </c>
      <c r="D101" s="43" t="str">
        <f>IF(PG!D101="","",PG!D101)</f>
        <v/>
      </c>
      <c r="E101" s="43">
        <f>IF(Inv!E101="",Inv!D101,Inv!E101)</f>
        <v>0</v>
      </c>
      <c r="F101" s="148" t="str">
        <f t="shared" si="6"/>
        <v>Sem estoque</v>
      </c>
      <c r="G101" s="149">
        <f>SUMIF(Entrada!$C$8:$C$3007,$C101,Entrada!$F$8:$F$3007)</f>
        <v>0</v>
      </c>
      <c r="H101" s="150">
        <f>SUMIF(Saída!$C$8:$C$3007,$C101,Saída!$E$8:$E$3007)</f>
        <v>0</v>
      </c>
      <c r="I101" s="151">
        <f>SUMIF(Entrada!$C$8:$C$3007,C101,Entrada!$J$8:$J$3007)</f>
        <v>0</v>
      </c>
      <c r="J101" s="152">
        <f t="shared" si="7"/>
        <v>0</v>
      </c>
      <c r="K101" s="152">
        <f t="shared" si="8"/>
        <v>0</v>
      </c>
      <c r="L101" s="151">
        <f>Inv!K101</f>
        <v>0</v>
      </c>
      <c r="M101" s="153" t="str">
        <f>IFERROR($H101/PG!$E101,"")</f>
        <v/>
      </c>
      <c r="O101" s="35">
        <f t="shared" si="9"/>
        <v>0</v>
      </c>
      <c r="P101" s="26">
        <v>9.0699999999999999E-3</v>
      </c>
      <c r="Q101" s="35">
        <f t="shared" si="10"/>
        <v>9.0699999999999999E-3</v>
      </c>
      <c r="R101" s="26" t="str">
        <f t="shared" si="11"/>
        <v/>
      </c>
    </row>
    <row r="102" spans="2:18" ht="35.1" customHeight="1" thickTop="1" thickBot="1" x14ac:dyDescent="0.3">
      <c r="B102" s="40" t="str">
        <f>IF(PG!B102="","",PG!B102)</f>
        <v/>
      </c>
      <c r="C102" s="147" t="str">
        <f>IF(PG!C102="","",PG!C102)</f>
        <v/>
      </c>
      <c r="D102" s="43" t="str">
        <f>IF(PG!D102="","",PG!D102)</f>
        <v/>
      </c>
      <c r="E102" s="43">
        <f>IF(Inv!E102="",Inv!D102,Inv!E102)</f>
        <v>0</v>
      </c>
      <c r="F102" s="148" t="str">
        <f t="shared" si="6"/>
        <v>Sem estoque</v>
      </c>
      <c r="G102" s="149">
        <f>SUMIF(Entrada!$C$8:$C$3007,$C102,Entrada!$F$8:$F$3007)</f>
        <v>0</v>
      </c>
      <c r="H102" s="150">
        <f>SUMIF(Saída!$C$8:$C$3007,$C102,Saída!$E$8:$E$3007)</f>
        <v>0</v>
      </c>
      <c r="I102" s="151">
        <f>SUMIF(Entrada!$C$8:$C$3007,C102,Entrada!$J$8:$J$3007)</f>
        <v>0</v>
      </c>
      <c r="J102" s="152">
        <f t="shared" si="7"/>
        <v>0</v>
      </c>
      <c r="K102" s="152">
        <f t="shared" si="8"/>
        <v>0</v>
      </c>
      <c r="L102" s="151">
        <f>Inv!K102</f>
        <v>0</v>
      </c>
      <c r="M102" s="153" t="str">
        <f>IFERROR($H102/PG!$E102,"")</f>
        <v/>
      </c>
      <c r="O102" s="35">
        <f t="shared" si="9"/>
        <v>0</v>
      </c>
      <c r="P102" s="26">
        <v>9.0600000000000003E-3</v>
      </c>
      <c r="Q102" s="35">
        <f t="shared" si="10"/>
        <v>9.0600000000000003E-3</v>
      </c>
      <c r="R102" s="26" t="str">
        <f t="shared" si="11"/>
        <v/>
      </c>
    </row>
    <row r="103" spans="2:18" ht="35.1" customHeight="1" thickTop="1" thickBot="1" x14ac:dyDescent="0.3">
      <c r="B103" s="40" t="str">
        <f>IF(PG!B103="","",PG!B103)</f>
        <v/>
      </c>
      <c r="C103" s="147" t="str">
        <f>IF(PG!C103="","",PG!C103)</f>
        <v/>
      </c>
      <c r="D103" s="43" t="str">
        <f>IF(PG!D103="","",PG!D103)</f>
        <v/>
      </c>
      <c r="E103" s="43">
        <f>IF(Inv!E103="",Inv!D103,Inv!E103)</f>
        <v>0</v>
      </c>
      <c r="F103" s="148" t="str">
        <f t="shared" si="6"/>
        <v>Sem estoque</v>
      </c>
      <c r="G103" s="149">
        <f>SUMIF(Entrada!$C$8:$C$3007,$C103,Entrada!$F$8:$F$3007)</f>
        <v>0</v>
      </c>
      <c r="H103" s="150">
        <f>SUMIF(Saída!$C$8:$C$3007,$C103,Saída!$E$8:$E$3007)</f>
        <v>0</v>
      </c>
      <c r="I103" s="151">
        <f>SUMIF(Entrada!$C$8:$C$3007,C103,Entrada!$J$8:$J$3007)</f>
        <v>0</v>
      </c>
      <c r="J103" s="152">
        <f t="shared" si="7"/>
        <v>0</v>
      </c>
      <c r="K103" s="152">
        <f t="shared" si="8"/>
        <v>0</v>
      </c>
      <c r="L103" s="151">
        <f>Inv!K103</f>
        <v>0</v>
      </c>
      <c r="M103" s="153" t="str">
        <f>IFERROR($H103/PG!$E103,"")</f>
        <v/>
      </c>
      <c r="O103" s="35">
        <f t="shared" si="9"/>
        <v>0</v>
      </c>
      <c r="P103" s="26">
        <v>9.0500000000000008E-3</v>
      </c>
      <c r="Q103" s="35">
        <f t="shared" si="10"/>
        <v>9.0500000000000008E-3</v>
      </c>
      <c r="R103" s="26" t="str">
        <f t="shared" si="11"/>
        <v/>
      </c>
    </row>
    <row r="104" spans="2:18" ht="35.1" customHeight="1" thickTop="1" thickBot="1" x14ac:dyDescent="0.3">
      <c r="B104" s="40" t="str">
        <f>IF(PG!B104="","",PG!B104)</f>
        <v/>
      </c>
      <c r="C104" s="147" t="str">
        <f>IF(PG!C104="","",PG!C104)</f>
        <v/>
      </c>
      <c r="D104" s="43" t="str">
        <f>IF(PG!D104="","",PG!D104)</f>
        <v/>
      </c>
      <c r="E104" s="43">
        <f>IF(Inv!E104="",Inv!D104,Inv!E104)</f>
        <v>0</v>
      </c>
      <c r="F104" s="148" t="str">
        <f t="shared" si="6"/>
        <v>Sem estoque</v>
      </c>
      <c r="G104" s="149">
        <f>SUMIF(Entrada!$C$8:$C$3007,$C104,Entrada!$F$8:$F$3007)</f>
        <v>0</v>
      </c>
      <c r="H104" s="150">
        <f>SUMIF(Saída!$C$8:$C$3007,$C104,Saída!$E$8:$E$3007)</f>
        <v>0</v>
      </c>
      <c r="I104" s="151">
        <f>SUMIF(Entrada!$C$8:$C$3007,C104,Entrada!$J$8:$J$3007)</f>
        <v>0</v>
      </c>
      <c r="J104" s="152">
        <f t="shared" si="7"/>
        <v>0</v>
      </c>
      <c r="K104" s="152">
        <f t="shared" si="8"/>
        <v>0</v>
      </c>
      <c r="L104" s="151">
        <f>Inv!K104</f>
        <v>0</v>
      </c>
      <c r="M104" s="153" t="str">
        <f>IFERROR($H104/PG!$E104,"")</f>
        <v/>
      </c>
      <c r="O104" s="35">
        <f t="shared" si="9"/>
        <v>0</v>
      </c>
      <c r="P104" s="26">
        <v>9.0399999999999994E-3</v>
      </c>
      <c r="Q104" s="35">
        <f t="shared" si="10"/>
        <v>9.0399999999999994E-3</v>
      </c>
      <c r="R104" s="26" t="str">
        <f t="shared" si="11"/>
        <v/>
      </c>
    </row>
    <row r="105" spans="2:18" ht="35.1" customHeight="1" thickTop="1" thickBot="1" x14ac:dyDescent="0.3">
      <c r="B105" s="40" t="str">
        <f>IF(PG!B105="","",PG!B105)</f>
        <v/>
      </c>
      <c r="C105" s="147" t="str">
        <f>IF(PG!C105="","",PG!C105)</f>
        <v/>
      </c>
      <c r="D105" s="43" t="str">
        <f>IF(PG!D105="","",PG!D105)</f>
        <v/>
      </c>
      <c r="E105" s="43">
        <f>IF(Inv!E105="",Inv!D105,Inv!E105)</f>
        <v>0</v>
      </c>
      <c r="F105" s="148" t="str">
        <f t="shared" si="6"/>
        <v>Sem estoque</v>
      </c>
      <c r="G105" s="149">
        <f>SUMIF(Entrada!$C$8:$C$3007,$C105,Entrada!$F$8:$F$3007)</f>
        <v>0</v>
      </c>
      <c r="H105" s="150">
        <f>SUMIF(Saída!$C$8:$C$3007,$C105,Saída!$E$8:$E$3007)</f>
        <v>0</v>
      </c>
      <c r="I105" s="151">
        <f>SUMIF(Entrada!$C$8:$C$3007,C105,Entrada!$J$8:$J$3007)</f>
        <v>0</v>
      </c>
      <c r="J105" s="152">
        <f t="shared" si="7"/>
        <v>0</v>
      </c>
      <c r="K105" s="152">
        <f t="shared" si="8"/>
        <v>0</v>
      </c>
      <c r="L105" s="151">
        <f>Inv!K105</f>
        <v>0</v>
      </c>
      <c r="M105" s="153" t="str">
        <f>IFERROR($H105/PG!$E105,"")</f>
        <v/>
      </c>
      <c r="O105" s="35">
        <f t="shared" si="9"/>
        <v>0</v>
      </c>
      <c r="P105" s="26">
        <v>9.0299999999999998E-3</v>
      </c>
      <c r="Q105" s="35">
        <f t="shared" si="10"/>
        <v>9.0299999999999998E-3</v>
      </c>
      <c r="R105" s="26" t="str">
        <f t="shared" si="11"/>
        <v/>
      </c>
    </row>
    <row r="106" spans="2:18" ht="35.1" customHeight="1" thickTop="1" thickBot="1" x14ac:dyDescent="0.3">
      <c r="B106" s="40" t="str">
        <f>IF(PG!B106="","",PG!B106)</f>
        <v/>
      </c>
      <c r="C106" s="147" t="str">
        <f>IF(PG!C106="","",PG!C106)</f>
        <v/>
      </c>
      <c r="D106" s="43" t="str">
        <f>IF(PG!D106="","",PG!D106)</f>
        <v/>
      </c>
      <c r="E106" s="43">
        <f>IF(Inv!E106="",Inv!D106,Inv!E106)</f>
        <v>0</v>
      </c>
      <c r="F106" s="148" t="str">
        <f t="shared" si="6"/>
        <v>Sem estoque</v>
      </c>
      <c r="G106" s="149">
        <f>SUMIF(Entrada!$C$8:$C$3007,$C106,Entrada!$F$8:$F$3007)</f>
        <v>0</v>
      </c>
      <c r="H106" s="150">
        <f>SUMIF(Saída!$C$8:$C$3007,$C106,Saída!$E$8:$E$3007)</f>
        <v>0</v>
      </c>
      <c r="I106" s="151">
        <f>SUMIF(Entrada!$C$8:$C$3007,C106,Entrada!$J$8:$J$3007)</f>
        <v>0</v>
      </c>
      <c r="J106" s="152">
        <f t="shared" si="7"/>
        <v>0</v>
      </c>
      <c r="K106" s="152">
        <f t="shared" si="8"/>
        <v>0</v>
      </c>
      <c r="L106" s="151">
        <f>Inv!K106</f>
        <v>0</v>
      </c>
      <c r="M106" s="153" t="str">
        <f>IFERROR($H106/PG!$E106,"")</f>
        <v/>
      </c>
      <c r="O106" s="35">
        <f t="shared" si="9"/>
        <v>0</v>
      </c>
      <c r="P106" s="26">
        <v>9.0200000000000002E-3</v>
      </c>
      <c r="Q106" s="35">
        <f t="shared" si="10"/>
        <v>9.0200000000000002E-3</v>
      </c>
      <c r="R106" s="26" t="str">
        <f t="shared" si="11"/>
        <v/>
      </c>
    </row>
    <row r="107" spans="2:18" ht="35.1" customHeight="1" thickTop="1" thickBot="1" x14ac:dyDescent="0.3">
      <c r="B107" s="40" t="str">
        <f>IF(PG!B107="","",PG!B107)</f>
        <v/>
      </c>
      <c r="C107" s="147" t="str">
        <f>IF(PG!C107="","",PG!C107)</f>
        <v/>
      </c>
      <c r="D107" s="43" t="str">
        <f>IF(PG!D107="","",PG!D107)</f>
        <v/>
      </c>
      <c r="E107" s="43">
        <f>IF(Inv!E107="",Inv!D107,Inv!E107)</f>
        <v>0</v>
      </c>
      <c r="F107" s="148" t="str">
        <f t="shared" si="6"/>
        <v>Sem estoque</v>
      </c>
      <c r="G107" s="149">
        <f>SUMIF(Entrada!$C$8:$C$3007,$C107,Entrada!$F$8:$F$3007)</f>
        <v>0</v>
      </c>
      <c r="H107" s="150">
        <f>SUMIF(Saída!$C$8:$C$3007,$C107,Saída!$E$8:$E$3007)</f>
        <v>0</v>
      </c>
      <c r="I107" s="151">
        <f>SUMIF(Entrada!$C$8:$C$3007,C107,Entrada!$J$8:$J$3007)</f>
        <v>0</v>
      </c>
      <c r="J107" s="152">
        <f t="shared" si="7"/>
        <v>0</v>
      </c>
      <c r="K107" s="152">
        <f t="shared" si="8"/>
        <v>0</v>
      </c>
      <c r="L107" s="151">
        <f>Inv!K107</f>
        <v>0</v>
      </c>
      <c r="M107" s="153" t="str">
        <f>IFERROR($H107/PG!$E107,"")</f>
        <v/>
      </c>
      <c r="O107" s="35">
        <f t="shared" si="9"/>
        <v>0</v>
      </c>
      <c r="P107" s="26">
        <v>9.0100000000000006E-3</v>
      </c>
      <c r="Q107" s="35">
        <f t="shared" si="10"/>
        <v>9.0100000000000006E-3</v>
      </c>
      <c r="R107" s="26" t="str">
        <f t="shared" si="11"/>
        <v/>
      </c>
    </row>
    <row r="108" spans="2:18" ht="35.1" customHeight="1" thickTop="1" thickBot="1" x14ac:dyDescent="0.3">
      <c r="B108" s="40" t="str">
        <f>IF(PG!B108="","",PG!B108)</f>
        <v/>
      </c>
      <c r="C108" s="147" t="str">
        <f>IF(PG!C108="","",PG!C108)</f>
        <v/>
      </c>
      <c r="D108" s="43" t="str">
        <f>IF(PG!D108="","",PG!D108)</f>
        <v/>
      </c>
      <c r="E108" s="43">
        <f>IF(Inv!E108="",Inv!D108,Inv!E108)</f>
        <v>0</v>
      </c>
      <c r="F108" s="148" t="str">
        <f t="shared" si="6"/>
        <v>Sem estoque</v>
      </c>
      <c r="G108" s="149">
        <f>SUMIF(Entrada!$C$8:$C$3007,$C108,Entrada!$F$8:$F$3007)</f>
        <v>0</v>
      </c>
      <c r="H108" s="150">
        <f>SUMIF(Saída!$C$8:$C$3007,$C108,Saída!$E$8:$E$3007)</f>
        <v>0</v>
      </c>
      <c r="I108" s="151">
        <f>SUMIF(Entrada!$C$8:$C$3007,C108,Entrada!$J$8:$J$3007)</f>
        <v>0</v>
      </c>
      <c r="J108" s="152">
        <f t="shared" si="7"/>
        <v>0</v>
      </c>
      <c r="K108" s="152">
        <f t="shared" si="8"/>
        <v>0</v>
      </c>
      <c r="L108" s="151">
        <f>Inv!K108</f>
        <v>0</v>
      </c>
      <c r="M108" s="153" t="str">
        <f>IFERROR($H108/PG!$E108,"")</f>
        <v/>
      </c>
      <c r="O108" s="35">
        <f t="shared" si="9"/>
        <v>0</v>
      </c>
      <c r="P108" s="26">
        <v>8.9999999999999993E-3</v>
      </c>
      <c r="Q108" s="35">
        <f t="shared" si="10"/>
        <v>8.9999999999999993E-3</v>
      </c>
      <c r="R108" s="26" t="str">
        <f t="shared" si="11"/>
        <v/>
      </c>
    </row>
    <row r="109" spans="2:18" ht="35.1" customHeight="1" thickTop="1" thickBot="1" x14ac:dyDescent="0.3">
      <c r="B109" s="40" t="str">
        <f>IF(PG!B109="","",PG!B109)</f>
        <v/>
      </c>
      <c r="C109" s="147" t="str">
        <f>IF(PG!C109="","",PG!C109)</f>
        <v/>
      </c>
      <c r="D109" s="43" t="str">
        <f>IF(PG!D109="","",PG!D109)</f>
        <v/>
      </c>
      <c r="E109" s="43">
        <f>IF(Inv!E109="",Inv!D109,Inv!E109)</f>
        <v>0</v>
      </c>
      <c r="F109" s="148" t="str">
        <f t="shared" si="6"/>
        <v>Sem estoque</v>
      </c>
      <c r="G109" s="149">
        <f>SUMIF(Entrada!$C$8:$C$3007,$C109,Entrada!$F$8:$F$3007)</f>
        <v>0</v>
      </c>
      <c r="H109" s="150">
        <f>SUMIF(Saída!$C$8:$C$3007,$C109,Saída!$E$8:$E$3007)</f>
        <v>0</v>
      </c>
      <c r="I109" s="151">
        <f>SUMIF(Entrada!$C$8:$C$3007,C109,Entrada!$J$8:$J$3007)</f>
        <v>0</v>
      </c>
      <c r="J109" s="152">
        <f t="shared" si="7"/>
        <v>0</v>
      </c>
      <c r="K109" s="152">
        <f t="shared" si="8"/>
        <v>0</v>
      </c>
      <c r="L109" s="151">
        <f>Inv!K109</f>
        <v>0</v>
      </c>
      <c r="M109" s="153" t="str">
        <f>IFERROR($H109/PG!$E109,"")</f>
        <v/>
      </c>
      <c r="P109" s="26">
        <v>8.9899999999999997E-3</v>
      </c>
      <c r="Q109" s="35">
        <f t="shared" si="10"/>
        <v>8.9899999999999997E-3</v>
      </c>
      <c r="R109" s="26" t="str">
        <f t="shared" si="11"/>
        <v/>
      </c>
    </row>
    <row r="110" spans="2:18" ht="35.1" customHeight="1" thickTop="1" thickBot="1" x14ac:dyDescent="0.3">
      <c r="B110" s="40" t="str">
        <f>IF(PG!B110="","",PG!B110)</f>
        <v/>
      </c>
      <c r="C110" s="147" t="str">
        <f>IF(PG!C110="","",PG!C110)</f>
        <v/>
      </c>
      <c r="D110" s="43" t="str">
        <f>IF(PG!D110="","",PG!D110)</f>
        <v/>
      </c>
      <c r="E110" s="43">
        <f>IF(Inv!E110="",Inv!D110,Inv!E110)</f>
        <v>0</v>
      </c>
      <c r="F110" s="148" t="str">
        <f t="shared" si="6"/>
        <v>Sem estoque</v>
      </c>
      <c r="G110" s="149">
        <f>SUMIF(Entrada!$C$8:$C$3007,$C110,Entrada!$F$8:$F$3007)</f>
        <v>0</v>
      </c>
      <c r="H110" s="150">
        <f>SUMIF(Saída!$C$8:$C$3007,$C110,Saída!$E$8:$E$3007)</f>
        <v>0</v>
      </c>
      <c r="I110" s="151">
        <f>SUMIF(Entrada!$C$8:$C$3007,C110,Entrada!$J$8:$J$3007)</f>
        <v>0</v>
      </c>
      <c r="J110" s="152">
        <f t="shared" si="7"/>
        <v>0</v>
      </c>
      <c r="K110" s="152">
        <f t="shared" si="8"/>
        <v>0</v>
      </c>
      <c r="L110" s="151">
        <f>Inv!K110</f>
        <v>0</v>
      </c>
      <c r="M110" s="153" t="str">
        <f>IFERROR($H110/PG!$E110,"")</f>
        <v/>
      </c>
      <c r="P110" s="26">
        <v>8.9800000000000001E-3</v>
      </c>
      <c r="Q110" s="35">
        <f t="shared" si="10"/>
        <v>8.9800000000000001E-3</v>
      </c>
      <c r="R110" s="26" t="str">
        <f t="shared" si="11"/>
        <v/>
      </c>
    </row>
    <row r="111" spans="2:18" ht="35.1" customHeight="1" thickTop="1" thickBot="1" x14ac:dyDescent="0.3">
      <c r="B111" s="40" t="str">
        <f>IF(PG!B111="","",PG!B111)</f>
        <v/>
      </c>
      <c r="C111" s="147" t="str">
        <f>IF(PG!C111="","",PG!C111)</f>
        <v/>
      </c>
      <c r="D111" s="43" t="str">
        <f>IF(PG!D111="","",PG!D111)</f>
        <v/>
      </c>
      <c r="E111" s="43">
        <f>IF(Inv!E111="",Inv!D111,Inv!E111)</f>
        <v>0</v>
      </c>
      <c r="F111" s="148" t="str">
        <f t="shared" si="6"/>
        <v>Sem estoque</v>
      </c>
      <c r="G111" s="149">
        <f>SUMIF(Entrada!$C$8:$C$3007,$C111,Entrada!$F$8:$F$3007)</f>
        <v>0</v>
      </c>
      <c r="H111" s="150">
        <f>SUMIF(Saída!$C$8:$C$3007,$C111,Saída!$E$8:$E$3007)</f>
        <v>0</v>
      </c>
      <c r="I111" s="151">
        <f>SUMIF(Entrada!$C$8:$C$3007,C111,Entrada!$J$8:$J$3007)</f>
        <v>0</v>
      </c>
      <c r="J111" s="152">
        <f t="shared" si="7"/>
        <v>0</v>
      </c>
      <c r="K111" s="152">
        <f t="shared" si="8"/>
        <v>0</v>
      </c>
      <c r="L111" s="151">
        <f>Inv!K111</f>
        <v>0</v>
      </c>
      <c r="M111" s="153" t="str">
        <f>IFERROR($H111/PG!$E111,"")</f>
        <v/>
      </c>
      <c r="P111" s="26">
        <v>8.9700000000000005E-3</v>
      </c>
      <c r="Q111" s="35">
        <f t="shared" si="10"/>
        <v>8.9700000000000005E-3</v>
      </c>
      <c r="R111" s="26" t="str">
        <f t="shared" si="11"/>
        <v/>
      </c>
    </row>
    <row r="112" spans="2:18" ht="35.1" customHeight="1" thickTop="1" thickBot="1" x14ac:dyDescent="0.3">
      <c r="B112" s="40" t="str">
        <f>IF(PG!B112="","",PG!B112)</f>
        <v/>
      </c>
      <c r="C112" s="147" t="str">
        <f>IF(PG!C112="","",PG!C112)</f>
        <v/>
      </c>
      <c r="D112" s="43" t="str">
        <f>IF(PG!D112="","",PG!D112)</f>
        <v/>
      </c>
      <c r="E112" s="43">
        <f>IF(Inv!E112="",Inv!D112,Inv!E112)</f>
        <v>0</v>
      </c>
      <c r="F112" s="148" t="str">
        <f t="shared" si="6"/>
        <v>Sem estoque</v>
      </c>
      <c r="G112" s="149">
        <f>SUMIF(Entrada!$C$8:$C$3007,$C112,Entrada!$F$8:$F$3007)</f>
        <v>0</v>
      </c>
      <c r="H112" s="150">
        <f>SUMIF(Saída!$C$8:$C$3007,$C112,Saída!$E$8:$E$3007)</f>
        <v>0</v>
      </c>
      <c r="I112" s="151">
        <f>SUMIF(Entrada!$C$8:$C$3007,C112,Entrada!$J$8:$J$3007)</f>
        <v>0</v>
      </c>
      <c r="J112" s="152">
        <f t="shared" si="7"/>
        <v>0</v>
      </c>
      <c r="K112" s="152">
        <f t="shared" si="8"/>
        <v>0</v>
      </c>
      <c r="L112" s="151">
        <f>Inv!K112</f>
        <v>0</v>
      </c>
      <c r="M112" s="153" t="str">
        <f>IFERROR($H112/PG!$E112,"")</f>
        <v/>
      </c>
      <c r="P112" s="26">
        <v>8.9599999999999992E-3</v>
      </c>
      <c r="Q112" s="35">
        <f t="shared" si="10"/>
        <v>8.9599999999999992E-3</v>
      </c>
      <c r="R112" s="26" t="str">
        <f t="shared" si="11"/>
        <v/>
      </c>
    </row>
    <row r="113" spans="2:18" ht="35.1" customHeight="1" thickTop="1" thickBot="1" x14ac:dyDescent="0.3">
      <c r="B113" s="40" t="str">
        <f>IF(PG!B113="","",PG!B113)</f>
        <v/>
      </c>
      <c r="C113" s="147" t="str">
        <f>IF(PG!C113="","",PG!C113)</f>
        <v/>
      </c>
      <c r="D113" s="43" t="str">
        <f>IF(PG!D113="","",PG!D113)</f>
        <v/>
      </c>
      <c r="E113" s="43">
        <f>IF(Inv!E113="",Inv!D113,Inv!E113)</f>
        <v>0</v>
      </c>
      <c r="F113" s="148" t="str">
        <f t="shared" si="6"/>
        <v>Sem estoque</v>
      </c>
      <c r="G113" s="149">
        <f>SUMIF(Entrada!$C$8:$C$3007,$C113,Entrada!$F$8:$F$3007)</f>
        <v>0</v>
      </c>
      <c r="H113" s="150">
        <f>SUMIF(Saída!$C$8:$C$3007,$C113,Saída!$E$8:$E$3007)</f>
        <v>0</v>
      </c>
      <c r="I113" s="151">
        <f>SUMIF(Entrada!$C$8:$C$3007,C113,Entrada!$J$8:$J$3007)</f>
        <v>0</v>
      </c>
      <c r="J113" s="152">
        <f t="shared" si="7"/>
        <v>0</v>
      </c>
      <c r="K113" s="152">
        <f t="shared" si="8"/>
        <v>0</v>
      </c>
      <c r="L113" s="151">
        <f>Inv!K113</f>
        <v>0</v>
      </c>
      <c r="M113" s="153" t="str">
        <f>IFERROR($H113/PG!$E113,"")</f>
        <v/>
      </c>
      <c r="P113" s="26">
        <v>8.9499999999999996E-3</v>
      </c>
      <c r="Q113" s="35">
        <f t="shared" si="10"/>
        <v>8.9499999999999996E-3</v>
      </c>
      <c r="R113" s="26" t="str">
        <f t="shared" si="11"/>
        <v/>
      </c>
    </row>
    <row r="114" spans="2:18" ht="35.1" customHeight="1" thickTop="1" thickBot="1" x14ac:dyDescent="0.3">
      <c r="B114" s="40" t="str">
        <f>IF(PG!B114="","",PG!B114)</f>
        <v/>
      </c>
      <c r="C114" s="147" t="str">
        <f>IF(PG!C114="","",PG!C114)</f>
        <v/>
      </c>
      <c r="D114" s="43" t="str">
        <f>IF(PG!D114="","",PG!D114)</f>
        <v/>
      </c>
      <c r="E114" s="43">
        <f>IF(Inv!E114="",Inv!D114,Inv!E114)</f>
        <v>0</v>
      </c>
      <c r="F114" s="148" t="str">
        <f t="shared" si="6"/>
        <v>Sem estoque</v>
      </c>
      <c r="G114" s="149">
        <f>SUMIF(Entrada!$C$8:$C$3007,$C114,Entrada!$F$8:$F$3007)</f>
        <v>0</v>
      </c>
      <c r="H114" s="150">
        <f>SUMIF(Saída!$C$8:$C$3007,$C114,Saída!$E$8:$E$3007)</f>
        <v>0</v>
      </c>
      <c r="I114" s="151">
        <f>SUMIF(Entrada!$C$8:$C$3007,C114,Entrada!$J$8:$J$3007)</f>
        <v>0</v>
      </c>
      <c r="J114" s="152">
        <f t="shared" si="7"/>
        <v>0</v>
      </c>
      <c r="K114" s="152">
        <f t="shared" si="8"/>
        <v>0</v>
      </c>
      <c r="L114" s="151">
        <f>Inv!K114</f>
        <v>0</v>
      </c>
      <c r="M114" s="153" t="str">
        <f>IFERROR($H114/PG!$E114,"")</f>
        <v/>
      </c>
      <c r="P114" s="26">
        <v>8.94E-3</v>
      </c>
      <c r="Q114" s="35">
        <f t="shared" si="10"/>
        <v>8.94E-3</v>
      </c>
      <c r="R114" s="26" t="str">
        <f t="shared" si="11"/>
        <v/>
      </c>
    </row>
    <row r="115" spans="2:18" ht="35.1" customHeight="1" thickTop="1" thickBot="1" x14ac:dyDescent="0.3">
      <c r="B115" s="40" t="str">
        <f>IF(PG!B115="","",PG!B115)</f>
        <v/>
      </c>
      <c r="C115" s="147" t="str">
        <f>IF(PG!C115="","",PG!C115)</f>
        <v/>
      </c>
      <c r="D115" s="43" t="str">
        <f>IF(PG!D115="","",PG!D115)</f>
        <v/>
      </c>
      <c r="E115" s="43">
        <f>IF(Inv!E115="",Inv!D115,Inv!E115)</f>
        <v>0</v>
      </c>
      <c r="F115" s="148" t="str">
        <f t="shared" si="6"/>
        <v>Sem estoque</v>
      </c>
      <c r="G115" s="149">
        <f>SUMIF(Entrada!$C$8:$C$3007,$C115,Entrada!$F$8:$F$3007)</f>
        <v>0</v>
      </c>
      <c r="H115" s="150">
        <f>SUMIF(Saída!$C$8:$C$3007,$C115,Saída!$E$8:$E$3007)</f>
        <v>0</v>
      </c>
      <c r="I115" s="151">
        <f>SUMIF(Entrada!$C$8:$C$3007,C115,Entrada!$J$8:$J$3007)</f>
        <v>0</v>
      </c>
      <c r="J115" s="152">
        <f t="shared" si="7"/>
        <v>0</v>
      </c>
      <c r="K115" s="152">
        <f t="shared" si="8"/>
        <v>0</v>
      </c>
      <c r="L115" s="151">
        <f>Inv!K115</f>
        <v>0</v>
      </c>
      <c r="M115" s="153" t="str">
        <f>IFERROR($H115/PG!$E115,"")</f>
        <v/>
      </c>
      <c r="P115" s="26">
        <v>8.9300000000000004E-3</v>
      </c>
      <c r="Q115" s="35">
        <f t="shared" si="10"/>
        <v>8.9300000000000004E-3</v>
      </c>
      <c r="R115" s="26" t="str">
        <f t="shared" si="11"/>
        <v/>
      </c>
    </row>
    <row r="116" spans="2:18" ht="35.1" customHeight="1" thickTop="1" thickBot="1" x14ac:dyDescent="0.3">
      <c r="B116" s="40" t="str">
        <f>IF(PG!B116="","",PG!B116)</f>
        <v/>
      </c>
      <c r="C116" s="147" t="str">
        <f>IF(PG!C116="","",PG!C116)</f>
        <v/>
      </c>
      <c r="D116" s="43" t="str">
        <f>IF(PG!D116="","",PG!D116)</f>
        <v/>
      </c>
      <c r="E116" s="43">
        <f>IF(Inv!E116="",Inv!D116,Inv!E116)</f>
        <v>0</v>
      </c>
      <c r="F116" s="148" t="str">
        <f t="shared" si="6"/>
        <v>Sem estoque</v>
      </c>
      <c r="G116" s="149">
        <f>SUMIF(Entrada!$C$8:$C$3007,$C116,Entrada!$F$8:$F$3007)</f>
        <v>0</v>
      </c>
      <c r="H116" s="150">
        <f>SUMIF(Saída!$C$8:$C$3007,$C116,Saída!$E$8:$E$3007)</f>
        <v>0</v>
      </c>
      <c r="I116" s="151">
        <f>SUMIF(Entrada!$C$8:$C$3007,C116,Entrada!$J$8:$J$3007)</f>
        <v>0</v>
      </c>
      <c r="J116" s="152">
        <f t="shared" si="7"/>
        <v>0</v>
      </c>
      <c r="K116" s="152">
        <f t="shared" si="8"/>
        <v>0</v>
      </c>
      <c r="L116" s="151">
        <f>Inv!K116</f>
        <v>0</v>
      </c>
      <c r="M116" s="153" t="str">
        <f>IFERROR($H116/PG!$E116,"")</f>
        <v/>
      </c>
      <c r="P116" s="26">
        <v>8.9200000000000008E-3</v>
      </c>
      <c r="Q116" s="35">
        <f t="shared" si="10"/>
        <v>8.9200000000000008E-3</v>
      </c>
      <c r="R116" s="26" t="str">
        <f t="shared" si="11"/>
        <v/>
      </c>
    </row>
    <row r="117" spans="2:18" ht="35.1" customHeight="1" thickTop="1" thickBot="1" x14ac:dyDescent="0.3">
      <c r="B117" s="40" t="str">
        <f>IF(PG!B117="","",PG!B117)</f>
        <v/>
      </c>
      <c r="C117" s="147" t="str">
        <f>IF(PG!C117="","",PG!C117)</f>
        <v/>
      </c>
      <c r="D117" s="43" t="str">
        <f>IF(PG!D117="","",PG!D117)</f>
        <v/>
      </c>
      <c r="E117" s="43">
        <f>IF(Inv!E117="",Inv!D117,Inv!E117)</f>
        <v>0</v>
      </c>
      <c r="F117" s="148" t="str">
        <f t="shared" si="6"/>
        <v>Sem estoque</v>
      </c>
      <c r="G117" s="149">
        <f>SUMIF(Entrada!$C$8:$C$3007,$C117,Entrada!$F$8:$F$3007)</f>
        <v>0</v>
      </c>
      <c r="H117" s="150">
        <f>SUMIF(Saída!$C$8:$C$3007,$C117,Saída!$E$8:$E$3007)</f>
        <v>0</v>
      </c>
      <c r="I117" s="151">
        <f>SUMIF(Entrada!$C$8:$C$3007,C117,Entrada!$J$8:$J$3007)</f>
        <v>0</v>
      </c>
      <c r="J117" s="152">
        <f t="shared" si="7"/>
        <v>0</v>
      </c>
      <c r="K117" s="152">
        <f t="shared" si="8"/>
        <v>0</v>
      </c>
      <c r="L117" s="151">
        <f>Inv!K117</f>
        <v>0</v>
      </c>
      <c r="M117" s="153" t="str">
        <f>IFERROR($H117/PG!$E117,"")</f>
        <v/>
      </c>
      <c r="P117" s="26">
        <v>8.9099999999999995E-3</v>
      </c>
      <c r="Q117" s="35">
        <f t="shared" si="10"/>
        <v>8.9099999999999995E-3</v>
      </c>
      <c r="R117" s="26" t="str">
        <f t="shared" si="11"/>
        <v/>
      </c>
    </row>
    <row r="118" spans="2:18" ht="35.1" customHeight="1" thickTop="1" thickBot="1" x14ac:dyDescent="0.3">
      <c r="B118" s="40" t="str">
        <f>IF(PG!B118="","",PG!B118)</f>
        <v/>
      </c>
      <c r="C118" s="147" t="str">
        <f>IF(PG!C118="","",PG!C118)</f>
        <v/>
      </c>
      <c r="D118" s="43" t="str">
        <f>IF(PG!D118="","",PG!D118)</f>
        <v/>
      </c>
      <c r="E118" s="43">
        <f>IF(Inv!E118="",Inv!D118,Inv!E118)</f>
        <v>0</v>
      </c>
      <c r="F118" s="148" t="str">
        <f t="shared" si="6"/>
        <v>Sem estoque</v>
      </c>
      <c r="G118" s="149">
        <f>SUMIF(Entrada!$C$8:$C$3007,$C118,Entrada!$F$8:$F$3007)</f>
        <v>0</v>
      </c>
      <c r="H118" s="150">
        <f>SUMIF(Saída!$C$8:$C$3007,$C118,Saída!$E$8:$E$3007)</f>
        <v>0</v>
      </c>
      <c r="I118" s="151">
        <f>SUMIF(Entrada!$C$8:$C$3007,C118,Entrada!$J$8:$J$3007)</f>
        <v>0</v>
      </c>
      <c r="J118" s="152">
        <f t="shared" si="7"/>
        <v>0</v>
      </c>
      <c r="K118" s="152">
        <f t="shared" si="8"/>
        <v>0</v>
      </c>
      <c r="L118" s="151">
        <f>Inv!K118</f>
        <v>0</v>
      </c>
      <c r="M118" s="153" t="str">
        <f>IFERROR($H118/PG!$E118,"")</f>
        <v/>
      </c>
      <c r="P118" s="26">
        <v>8.8999999999999999E-3</v>
      </c>
      <c r="Q118" s="35">
        <f t="shared" si="10"/>
        <v>8.8999999999999999E-3</v>
      </c>
      <c r="R118" s="26" t="str">
        <f t="shared" si="11"/>
        <v/>
      </c>
    </row>
    <row r="119" spans="2:18" ht="35.1" customHeight="1" thickTop="1" thickBot="1" x14ac:dyDescent="0.3">
      <c r="B119" s="40" t="str">
        <f>IF(PG!B119="","",PG!B119)</f>
        <v/>
      </c>
      <c r="C119" s="147" t="str">
        <f>IF(PG!C119="","",PG!C119)</f>
        <v/>
      </c>
      <c r="D119" s="43" t="str">
        <f>IF(PG!D119="","",PG!D119)</f>
        <v/>
      </c>
      <c r="E119" s="43">
        <f>IF(Inv!E119="",Inv!D119,Inv!E119)</f>
        <v>0</v>
      </c>
      <c r="F119" s="148" t="str">
        <f t="shared" si="6"/>
        <v>Sem estoque</v>
      </c>
      <c r="G119" s="149">
        <f>SUMIF(Entrada!$C$8:$C$3007,$C119,Entrada!$F$8:$F$3007)</f>
        <v>0</v>
      </c>
      <c r="H119" s="150">
        <f>SUMIF(Saída!$C$8:$C$3007,$C119,Saída!$E$8:$E$3007)</f>
        <v>0</v>
      </c>
      <c r="I119" s="151">
        <f>SUMIF(Entrada!$C$8:$C$3007,C119,Entrada!$J$8:$J$3007)</f>
        <v>0</v>
      </c>
      <c r="J119" s="152">
        <f t="shared" si="7"/>
        <v>0</v>
      </c>
      <c r="K119" s="152">
        <f t="shared" si="8"/>
        <v>0</v>
      </c>
      <c r="L119" s="151">
        <f>Inv!K119</f>
        <v>0</v>
      </c>
      <c r="M119" s="153" t="str">
        <f>IFERROR($H119/PG!$E119,"")</f>
        <v/>
      </c>
      <c r="P119" s="26">
        <v>8.8900000000000003E-3</v>
      </c>
      <c r="Q119" s="35">
        <f t="shared" si="10"/>
        <v>8.8900000000000003E-3</v>
      </c>
      <c r="R119" s="26" t="str">
        <f t="shared" si="11"/>
        <v/>
      </c>
    </row>
    <row r="120" spans="2:18" ht="35.1" customHeight="1" thickTop="1" thickBot="1" x14ac:dyDescent="0.3">
      <c r="B120" s="40" t="str">
        <f>IF(PG!B120="","",PG!B120)</f>
        <v/>
      </c>
      <c r="C120" s="147" t="str">
        <f>IF(PG!C120="","",PG!C120)</f>
        <v/>
      </c>
      <c r="D120" s="43" t="str">
        <f>IF(PG!D120="","",PG!D120)</f>
        <v/>
      </c>
      <c r="E120" s="43">
        <f>IF(Inv!E120="",Inv!D120,Inv!E120)</f>
        <v>0</v>
      </c>
      <c r="F120" s="148" t="str">
        <f t="shared" si="6"/>
        <v>Sem estoque</v>
      </c>
      <c r="G120" s="149">
        <f>SUMIF(Entrada!$C$8:$C$3007,$C120,Entrada!$F$8:$F$3007)</f>
        <v>0</v>
      </c>
      <c r="H120" s="150">
        <f>SUMIF(Saída!$C$8:$C$3007,$C120,Saída!$E$8:$E$3007)</f>
        <v>0</v>
      </c>
      <c r="I120" s="151">
        <f>SUMIF(Entrada!$C$8:$C$3007,C120,Entrada!$J$8:$J$3007)</f>
        <v>0</v>
      </c>
      <c r="J120" s="152">
        <f t="shared" si="7"/>
        <v>0</v>
      </c>
      <c r="K120" s="152">
        <f t="shared" si="8"/>
        <v>0</v>
      </c>
      <c r="L120" s="151">
        <f>Inv!K120</f>
        <v>0</v>
      </c>
      <c r="M120" s="153" t="str">
        <f>IFERROR($H120/PG!$E120,"")</f>
        <v/>
      </c>
      <c r="P120" s="26">
        <v>8.8800000000000007E-3</v>
      </c>
      <c r="Q120" s="35">
        <f t="shared" si="10"/>
        <v>8.8800000000000007E-3</v>
      </c>
      <c r="R120" s="26" t="str">
        <f t="shared" si="11"/>
        <v/>
      </c>
    </row>
    <row r="121" spans="2:18" ht="35.1" customHeight="1" thickTop="1" thickBot="1" x14ac:dyDescent="0.3">
      <c r="B121" s="40" t="str">
        <f>IF(PG!B121="","",PG!B121)</f>
        <v/>
      </c>
      <c r="C121" s="147" t="str">
        <f>IF(PG!C121="","",PG!C121)</f>
        <v/>
      </c>
      <c r="D121" s="43" t="str">
        <f>IF(PG!D121="","",PG!D121)</f>
        <v/>
      </c>
      <c r="E121" s="43">
        <f>IF(Inv!E121="",Inv!D121,Inv!E121)</f>
        <v>0</v>
      </c>
      <c r="F121" s="148" t="str">
        <f t="shared" si="6"/>
        <v>Sem estoque</v>
      </c>
      <c r="G121" s="149">
        <f>SUMIF(Entrada!$C$8:$C$3007,$C121,Entrada!$F$8:$F$3007)</f>
        <v>0</v>
      </c>
      <c r="H121" s="150">
        <f>SUMIF(Saída!$C$8:$C$3007,$C121,Saída!$E$8:$E$3007)</f>
        <v>0</v>
      </c>
      <c r="I121" s="151">
        <f>SUMIF(Entrada!$C$8:$C$3007,C121,Entrada!$J$8:$J$3007)</f>
        <v>0</v>
      </c>
      <c r="J121" s="152">
        <f t="shared" si="7"/>
        <v>0</v>
      </c>
      <c r="K121" s="152">
        <f t="shared" si="8"/>
        <v>0</v>
      </c>
      <c r="L121" s="151">
        <f>Inv!K121</f>
        <v>0</v>
      </c>
      <c r="M121" s="153" t="str">
        <f>IFERROR($H121/PG!$E121,"")</f>
        <v/>
      </c>
      <c r="P121" s="26">
        <v>8.8699999999999994E-3</v>
      </c>
      <c r="Q121" s="35">
        <f t="shared" si="10"/>
        <v>8.8699999999999994E-3</v>
      </c>
      <c r="R121" s="26" t="str">
        <f t="shared" si="11"/>
        <v/>
      </c>
    </row>
    <row r="122" spans="2:18" ht="35.1" customHeight="1" thickTop="1" thickBot="1" x14ac:dyDescent="0.3">
      <c r="B122" s="40" t="str">
        <f>IF(PG!B122="","",PG!B122)</f>
        <v/>
      </c>
      <c r="C122" s="147" t="str">
        <f>IF(PG!C122="","",PG!C122)</f>
        <v/>
      </c>
      <c r="D122" s="43" t="str">
        <f>IF(PG!D122="","",PG!D122)</f>
        <v/>
      </c>
      <c r="E122" s="43">
        <f>IF(Inv!E122="",Inv!D122,Inv!E122)</f>
        <v>0</v>
      </c>
      <c r="F122" s="148" t="str">
        <f t="shared" si="6"/>
        <v>Sem estoque</v>
      </c>
      <c r="G122" s="149">
        <f>SUMIF(Entrada!$C$8:$C$3007,$C122,Entrada!$F$8:$F$3007)</f>
        <v>0</v>
      </c>
      <c r="H122" s="150">
        <f>SUMIF(Saída!$C$8:$C$3007,$C122,Saída!$E$8:$E$3007)</f>
        <v>0</v>
      </c>
      <c r="I122" s="151">
        <f>SUMIF(Entrada!$C$8:$C$3007,C122,Entrada!$J$8:$J$3007)</f>
        <v>0</v>
      </c>
      <c r="J122" s="152">
        <f t="shared" si="7"/>
        <v>0</v>
      </c>
      <c r="K122" s="152">
        <f t="shared" si="8"/>
        <v>0</v>
      </c>
      <c r="L122" s="151">
        <f>Inv!K122</f>
        <v>0</v>
      </c>
      <c r="M122" s="153" t="str">
        <f>IFERROR($H122/PG!$E122,"")</f>
        <v/>
      </c>
      <c r="P122" s="26">
        <v>8.8599999999999998E-3</v>
      </c>
      <c r="Q122" s="35">
        <f t="shared" si="10"/>
        <v>8.8599999999999998E-3</v>
      </c>
      <c r="R122" s="26" t="str">
        <f t="shared" si="11"/>
        <v/>
      </c>
    </row>
    <row r="123" spans="2:18" ht="35.1" customHeight="1" thickTop="1" thickBot="1" x14ac:dyDescent="0.3">
      <c r="B123" s="40" t="str">
        <f>IF(PG!B123="","",PG!B123)</f>
        <v/>
      </c>
      <c r="C123" s="147" t="str">
        <f>IF(PG!C123="","",PG!C123)</f>
        <v/>
      </c>
      <c r="D123" s="43" t="str">
        <f>IF(PG!D123="","",PG!D123)</f>
        <v/>
      </c>
      <c r="E123" s="43">
        <f>IF(Inv!E123="",Inv!D123,Inv!E123)</f>
        <v>0</v>
      </c>
      <c r="F123" s="148" t="str">
        <f t="shared" si="6"/>
        <v>Sem estoque</v>
      </c>
      <c r="G123" s="149">
        <f>SUMIF(Entrada!$C$8:$C$3007,$C123,Entrada!$F$8:$F$3007)</f>
        <v>0</v>
      </c>
      <c r="H123" s="150">
        <f>SUMIF(Saída!$C$8:$C$3007,$C123,Saída!$E$8:$E$3007)</f>
        <v>0</v>
      </c>
      <c r="I123" s="151">
        <f>SUMIF(Entrada!$C$8:$C$3007,C123,Entrada!$J$8:$J$3007)</f>
        <v>0</v>
      </c>
      <c r="J123" s="152">
        <f t="shared" si="7"/>
        <v>0</v>
      </c>
      <c r="K123" s="152">
        <f t="shared" si="8"/>
        <v>0</v>
      </c>
      <c r="L123" s="151">
        <f>Inv!K123</f>
        <v>0</v>
      </c>
      <c r="M123" s="153" t="str">
        <f>IFERROR($H123/PG!$E123,"")</f>
        <v/>
      </c>
      <c r="P123" s="26">
        <v>8.8500000000000002E-3</v>
      </c>
      <c r="Q123" s="35">
        <f t="shared" si="10"/>
        <v>8.8500000000000002E-3</v>
      </c>
      <c r="R123" s="26" t="str">
        <f t="shared" si="11"/>
        <v/>
      </c>
    </row>
    <row r="124" spans="2:18" ht="35.1" customHeight="1" thickTop="1" thickBot="1" x14ac:dyDescent="0.3">
      <c r="B124" s="40" t="str">
        <f>IF(PG!B124="","",PG!B124)</f>
        <v/>
      </c>
      <c r="C124" s="147" t="str">
        <f>IF(PG!C124="","",PG!C124)</f>
        <v/>
      </c>
      <c r="D124" s="43" t="str">
        <f>IF(PG!D124="","",PG!D124)</f>
        <v/>
      </c>
      <c r="E124" s="43">
        <f>IF(Inv!E124="",Inv!D124,Inv!E124)</f>
        <v>0</v>
      </c>
      <c r="F124" s="148" t="str">
        <f t="shared" si="6"/>
        <v>Sem estoque</v>
      </c>
      <c r="G124" s="149">
        <f>SUMIF(Entrada!$C$8:$C$3007,$C124,Entrada!$F$8:$F$3007)</f>
        <v>0</v>
      </c>
      <c r="H124" s="150">
        <f>SUMIF(Saída!$C$8:$C$3007,$C124,Saída!$E$8:$E$3007)</f>
        <v>0</v>
      </c>
      <c r="I124" s="151">
        <f>SUMIF(Entrada!$C$8:$C$3007,C124,Entrada!$J$8:$J$3007)</f>
        <v>0</v>
      </c>
      <c r="J124" s="152">
        <f t="shared" si="7"/>
        <v>0</v>
      </c>
      <c r="K124" s="152">
        <f t="shared" si="8"/>
        <v>0</v>
      </c>
      <c r="L124" s="151">
        <f>Inv!K124</f>
        <v>0</v>
      </c>
      <c r="M124" s="153" t="str">
        <f>IFERROR($H124/PG!$E124,"")</f>
        <v/>
      </c>
      <c r="P124" s="26">
        <v>8.8400000000000006E-3</v>
      </c>
      <c r="Q124" s="35">
        <f t="shared" si="10"/>
        <v>8.8400000000000006E-3</v>
      </c>
      <c r="R124" s="26" t="str">
        <f t="shared" si="11"/>
        <v/>
      </c>
    </row>
    <row r="125" spans="2:18" ht="35.1" customHeight="1" thickTop="1" thickBot="1" x14ac:dyDescent="0.3">
      <c r="B125" s="40" t="str">
        <f>IF(PG!B125="","",PG!B125)</f>
        <v/>
      </c>
      <c r="C125" s="147" t="str">
        <f>IF(PG!C125="","",PG!C125)</f>
        <v/>
      </c>
      <c r="D125" s="43" t="str">
        <f>IF(PG!D125="","",PG!D125)</f>
        <v/>
      </c>
      <c r="E125" s="43">
        <f>IF(Inv!E125="",Inv!D125,Inv!E125)</f>
        <v>0</v>
      </c>
      <c r="F125" s="148" t="str">
        <f t="shared" si="6"/>
        <v>Sem estoque</v>
      </c>
      <c r="G125" s="149">
        <f>SUMIF(Entrada!$C$8:$C$3007,$C125,Entrada!$F$8:$F$3007)</f>
        <v>0</v>
      </c>
      <c r="H125" s="150">
        <f>SUMIF(Saída!$C$8:$C$3007,$C125,Saída!$E$8:$E$3007)</f>
        <v>0</v>
      </c>
      <c r="I125" s="151">
        <f>SUMIF(Entrada!$C$8:$C$3007,C125,Entrada!$J$8:$J$3007)</f>
        <v>0</v>
      </c>
      <c r="J125" s="152">
        <f t="shared" si="7"/>
        <v>0</v>
      </c>
      <c r="K125" s="152">
        <f t="shared" si="8"/>
        <v>0</v>
      </c>
      <c r="L125" s="151">
        <f>Inv!K125</f>
        <v>0</v>
      </c>
      <c r="M125" s="153" t="str">
        <f>IFERROR($H125/PG!$E125,"")</f>
        <v/>
      </c>
      <c r="P125" s="26">
        <v>8.8299999999999993E-3</v>
      </c>
      <c r="Q125" s="35">
        <f t="shared" si="10"/>
        <v>8.8299999999999993E-3</v>
      </c>
      <c r="R125" s="26" t="str">
        <f t="shared" si="11"/>
        <v/>
      </c>
    </row>
    <row r="126" spans="2:18" ht="35.1" customHeight="1" thickTop="1" thickBot="1" x14ac:dyDescent="0.3">
      <c r="B126" s="40" t="str">
        <f>IF(PG!B126="","",PG!B126)</f>
        <v/>
      </c>
      <c r="C126" s="147" t="str">
        <f>IF(PG!C126="","",PG!C126)</f>
        <v/>
      </c>
      <c r="D126" s="43" t="str">
        <f>IF(PG!D126="","",PG!D126)</f>
        <v/>
      </c>
      <c r="E126" s="43">
        <f>IF(Inv!E126="",Inv!D126,Inv!E126)</f>
        <v>0</v>
      </c>
      <c r="F126" s="148" t="str">
        <f t="shared" si="6"/>
        <v>Sem estoque</v>
      </c>
      <c r="G126" s="149">
        <f>SUMIF(Entrada!$C$8:$C$3007,$C126,Entrada!$F$8:$F$3007)</f>
        <v>0</v>
      </c>
      <c r="H126" s="150">
        <f>SUMIF(Saída!$C$8:$C$3007,$C126,Saída!$E$8:$E$3007)</f>
        <v>0</v>
      </c>
      <c r="I126" s="151">
        <f>SUMIF(Entrada!$C$8:$C$3007,C126,Entrada!$J$8:$J$3007)</f>
        <v>0</v>
      </c>
      <c r="J126" s="152">
        <f t="shared" si="7"/>
        <v>0</v>
      </c>
      <c r="K126" s="152">
        <f t="shared" si="8"/>
        <v>0</v>
      </c>
      <c r="L126" s="151">
        <f>Inv!K126</f>
        <v>0</v>
      </c>
      <c r="M126" s="153" t="str">
        <f>IFERROR($H126/PG!$E126,"")</f>
        <v/>
      </c>
      <c r="P126" s="26">
        <v>8.8199999999999997E-3</v>
      </c>
      <c r="Q126" s="35">
        <f t="shared" si="10"/>
        <v>8.8199999999999997E-3</v>
      </c>
      <c r="R126" s="26" t="str">
        <f t="shared" si="11"/>
        <v/>
      </c>
    </row>
    <row r="127" spans="2:18" ht="35.1" customHeight="1" thickTop="1" thickBot="1" x14ac:dyDescent="0.3">
      <c r="B127" s="40" t="str">
        <f>IF(PG!B127="","",PG!B127)</f>
        <v/>
      </c>
      <c r="C127" s="147" t="str">
        <f>IF(PG!C127="","",PG!C127)</f>
        <v/>
      </c>
      <c r="D127" s="43" t="str">
        <f>IF(PG!D127="","",PG!D127)</f>
        <v/>
      </c>
      <c r="E127" s="43">
        <f>IF(Inv!E127="",Inv!D127,Inv!E127)</f>
        <v>0</v>
      </c>
      <c r="F127" s="148" t="str">
        <f t="shared" si="6"/>
        <v>Sem estoque</v>
      </c>
      <c r="G127" s="149">
        <f>SUMIF(Entrada!$C$8:$C$3007,$C127,Entrada!$F$8:$F$3007)</f>
        <v>0</v>
      </c>
      <c r="H127" s="150">
        <f>SUMIF(Saída!$C$8:$C$3007,$C127,Saída!$E$8:$E$3007)</f>
        <v>0</v>
      </c>
      <c r="I127" s="151">
        <f>SUMIF(Entrada!$C$8:$C$3007,C127,Entrada!$J$8:$J$3007)</f>
        <v>0</v>
      </c>
      <c r="J127" s="152">
        <f t="shared" si="7"/>
        <v>0</v>
      </c>
      <c r="K127" s="152">
        <f t="shared" si="8"/>
        <v>0</v>
      </c>
      <c r="L127" s="151">
        <f>Inv!K127</f>
        <v>0</v>
      </c>
      <c r="M127" s="153" t="str">
        <f>IFERROR($H127/PG!$E127,"")</f>
        <v/>
      </c>
      <c r="P127" s="26">
        <v>8.8100000000000001E-3</v>
      </c>
      <c r="Q127" s="35">
        <f t="shared" si="10"/>
        <v>8.8100000000000001E-3</v>
      </c>
      <c r="R127" s="26" t="str">
        <f t="shared" si="11"/>
        <v/>
      </c>
    </row>
    <row r="128" spans="2:18" ht="35.1" customHeight="1" thickTop="1" thickBot="1" x14ac:dyDescent="0.3">
      <c r="B128" s="40" t="str">
        <f>IF(PG!B128="","",PG!B128)</f>
        <v/>
      </c>
      <c r="C128" s="147" t="str">
        <f>IF(PG!C128="","",PG!C128)</f>
        <v/>
      </c>
      <c r="D128" s="43" t="str">
        <f>IF(PG!D128="","",PG!D128)</f>
        <v/>
      </c>
      <c r="E128" s="43">
        <f>IF(Inv!E128="",Inv!D128,Inv!E128)</f>
        <v>0</v>
      </c>
      <c r="F128" s="148" t="str">
        <f t="shared" si="6"/>
        <v>Sem estoque</v>
      </c>
      <c r="G128" s="149">
        <f>SUMIF(Entrada!$C$8:$C$3007,$C128,Entrada!$F$8:$F$3007)</f>
        <v>0</v>
      </c>
      <c r="H128" s="150">
        <f>SUMIF(Saída!$C$8:$C$3007,$C128,Saída!$E$8:$E$3007)</f>
        <v>0</v>
      </c>
      <c r="I128" s="151">
        <f>SUMIF(Entrada!$C$8:$C$3007,C128,Entrada!$J$8:$J$3007)</f>
        <v>0</v>
      </c>
      <c r="J128" s="152">
        <f t="shared" si="7"/>
        <v>0</v>
      </c>
      <c r="K128" s="152">
        <f t="shared" si="8"/>
        <v>0</v>
      </c>
      <c r="L128" s="151">
        <f>Inv!K128</f>
        <v>0</v>
      </c>
      <c r="M128" s="153" t="str">
        <f>IFERROR($H128/PG!$E128,"")</f>
        <v/>
      </c>
      <c r="P128" s="26">
        <v>8.8000000000000005E-3</v>
      </c>
      <c r="Q128" s="35">
        <f t="shared" si="10"/>
        <v>8.8000000000000005E-3</v>
      </c>
      <c r="R128" s="26" t="str">
        <f t="shared" si="11"/>
        <v/>
      </c>
    </row>
    <row r="129" spans="2:18" ht="35.1" customHeight="1" thickTop="1" thickBot="1" x14ac:dyDescent="0.3">
      <c r="B129" s="40" t="str">
        <f>IF(PG!B129="","",PG!B129)</f>
        <v/>
      </c>
      <c r="C129" s="147" t="str">
        <f>IF(PG!C129="","",PG!C129)</f>
        <v/>
      </c>
      <c r="D129" s="43" t="str">
        <f>IF(PG!D129="","",PG!D129)</f>
        <v/>
      </c>
      <c r="E129" s="43">
        <f>IF(Inv!E129="",Inv!D129,Inv!E129)</f>
        <v>0</v>
      </c>
      <c r="F129" s="148" t="str">
        <f t="shared" si="6"/>
        <v>Sem estoque</v>
      </c>
      <c r="G129" s="149">
        <f>SUMIF(Entrada!$C$8:$C$3007,$C129,Entrada!$F$8:$F$3007)</f>
        <v>0</v>
      </c>
      <c r="H129" s="150">
        <f>SUMIF(Saída!$C$8:$C$3007,$C129,Saída!$E$8:$E$3007)</f>
        <v>0</v>
      </c>
      <c r="I129" s="151">
        <f>SUMIF(Entrada!$C$8:$C$3007,C129,Entrada!$J$8:$J$3007)</f>
        <v>0</v>
      </c>
      <c r="J129" s="152">
        <f t="shared" si="7"/>
        <v>0</v>
      </c>
      <c r="K129" s="152">
        <f t="shared" si="8"/>
        <v>0</v>
      </c>
      <c r="L129" s="151">
        <f>Inv!K129</f>
        <v>0</v>
      </c>
      <c r="M129" s="153" t="str">
        <f>IFERROR($H129/PG!$E129,"")</f>
        <v/>
      </c>
      <c r="P129" s="26">
        <v>8.7899999999999992E-3</v>
      </c>
      <c r="Q129" s="35">
        <f t="shared" si="10"/>
        <v>8.7899999999999992E-3</v>
      </c>
      <c r="R129" s="26" t="str">
        <f t="shared" si="11"/>
        <v/>
      </c>
    </row>
    <row r="130" spans="2:18" ht="35.1" customHeight="1" thickTop="1" thickBot="1" x14ac:dyDescent="0.3">
      <c r="B130" s="40" t="str">
        <f>IF(PG!B130="","",PG!B130)</f>
        <v/>
      </c>
      <c r="C130" s="147" t="str">
        <f>IF(PG!C130="","",PG!C130)</f>
        <v/>
      </c>
      <c r="D130" s="43" t="str">
        <f>IF(PG!D130="","",PG!D130)</f>
        <v/>
      </c>
      <c r="E130" s="43">
        <f>IF(Inv!E130="",Inv!D130,Inv!E130)</f>
        <v>0</v>
      </c>
      <c r="F130" s="148" t="str">
        <f t="shared" si="6"/>
        <v>Sem estoque</v>
      </c>
      <c r="G130" s="149">
        <f>SUMIF(Entrada!$C$8:$C$3007,$C130,Entrada!$F$8:$F$3007)</f>
        <v>0</v>
      </c>
      <c r="H130" s="150">
        <f>SUMIF(Saída!$C$8:$C$3007,$C130,Saída!$E$8:$E$3007)</f>
        <v>0</v>
      </c>
      <c r="I130" s="151">
        <f>SUMIF(Entrada!$C$8:$C$3007,C130,Entrada!$J$8:$J$3007)</f>
        <v>0</v>
      </c>
      <c r="J130" s="152">
        <f t="shared" si="7"/>
        <v>0</v>
      </c>
      <c r="K130" s="152">
        <f t="shared" si="8"/>
        <v>0</v>
      </c>
      <c r="L130" s="151">
        <f>Inv!K130</f>
        <v>0</v>
      </c>
      <c r="M130" s="153" t="str">
        <f>IFERROR($H130/PG!$E130,"")</f>
        <v/>
      </c>
      <c r="P130" s="26">
        <v>8.7799999999999996E-3</v>
      </c>
      <c r="Q130" s="35">
        <f t="shared" si="10"/>
        <v>8.7799999999999996E-3</v>
      </c>
      <c r="R130" s="26" t="str">
        <f t="shared" si="11"/>
        <v/>
      </c>
    </row>
    <row r="131" spans="2:18" ht="35.1" customHeight="1" thickTop="1" thickBot="1" x14ac:dyDescent="0.3">
      <c r="B131" s="40" t="str">
        <f>IF(PG!B131="","",PG!B131)</f>
        <v/>
      </c>
      <c r="C131" s="147" t="str">
        <f>IF(PG!C131="","",PG!C131)</f>
        <v/>
      </c>
      <c r="D131" s="43" t="str">
        <f>IF(PG!D131="","",PG!D131)</f>
        <v/>
      </c>
      <c r="E131" s="43">
        <f>IF(Inv!E131="",Inv!D131,Inv!E131)</f>
        <v>0</v>
      </c>
      <c r="F131" s="148" t="str">
        <f t="shared" si="6"/>
        <v>Sem estoque</v>
      </c>
      <c r="G131" s="149">
        <f>SUMIF(Entrada!$C$8:$C$3007,$C131,Entrada!$F$8:$F$3007)</f>
        <v>0</v>
      </c>
      <c r="H131" s="150">
        <f>SUMIF(Saída!$C$8:$C$3007,$C131,Saída!$E$8:$E$3007)</f>
        <v>0</v>
      </c>
      <c r="I131" s="151">
        <f>SUMIF(Entrada!$C$8:$C$3007,C131,Entrada!$J$8:$J$3007)</f>
        <v>0</v>
      </c>
      <c r="J131" s="152">
        <f t="shared" si="7"/>
        <v>0</v>
      </c>
      <c r="K131" s="152">
        <f t="shared" si="8"/>
        <v>0</v>
      </c>
      <c r="L131" s="151">
        <f>Inv!K131</f>
        <v>0</v>
      </c>
      <c r="M131" s="153" t="str">
        <f>IFERROR($H131/PG!$E131,"")</f>
        <v/>
      </c>
      <c r="P131" s="26">
        <v>8.77E-3</v>
      </c>
      <c r="Q131" s="35">
        <f t="shared" si="10"/>
        <v>8.77E-3</v>
      </c>
      <c r="R131" s="26" t="str">
        <f t="shared" si="11"/>
        <v/>
      </c>
    </row>
    <row r="132" spans="2:18" ht="35.1" customHeight="1" thickTop="1" thickBot="1" x14ac:dyDescent="0.3">
      <c r="B132" s="40" t="str">
        <f>IF(PG!B132="","",PG!B132)</f>
        <v/>
      </c>
      <c r="C132" s="147" t="str">
        <f>IF(PG!C132="","",PG!C132)</f>
        <v/>
      </c>
      <c r="D132" s="43" t="str">
        <f>IF(PG!D132="","",PG!D132)</f>
        <v/>
      </c>
      <c r="E132" s="43">
        <f>IF(Inv!E132="",Inv!D132,Inv!E132)</f>
        <v>0</v>
      </c>
      <c r="F132" s="148" t="str">
        <f t="shared" si="6"/>
        <v>Sem estoque</v>
      </c>
      <c r="G132" s="149">
        <f>SUMIF(Entrada!$C$8:$C$3007,$C132,Entrada!$F$8:$F$3007)</f>
        <v>0</v>
      </c>
      <c r="H132" s="150">
        <f>SUMIF(Saída!$C$8:$C$3007,$C132,Saída!$E$8:$E$3007)</f>
        <v>0</v>
      </c>
      <c r="I132" s="151">
        <f>SUMIF(Entrada!$C$8:$C$3007,C132,Entrada!$J$8:$J$3007)</f>
        <v>0</v>
      </c>
      <c r="J132" s="152">
        <f t="shared" si="7"/>
        <v>0</v>
      </c>
      <c r="K132" s="152">
        <f t="shared" si="8"/>
        <v>0</v>
      </c>
      <c r="L132" s="151">
        <f>Inv!K132</f>
        <v>0</v>
      </c>
      <c r="M132" s="153" t="str">
        <f>IFERROR($H132/PG!$E132,"")</f>
        <v/>
      </c>
      <c r="P132" s="26">
        <v>8.7600000000000004E-3</v>
      </c>
      <c r="Q132" s="35">
        <f t="shared" si="10"/>
        <v>8.7600000000000004E-3</v>
      </c>
      <c r="R132" s="26" t="str">
        <f t="shared" si="11"/>
        <v/>
      </c>
    </row>
    <row r="133" spans="2:18" ht="35.1" customHeight="1" thickTop="1" thickBot="1" x14ac:dyDescent="0.3">
      <c r="B133" s="40" t="str">
        <f>IF(PG!B133="","",PG!B133)</f>
        <v/>
      </c>
      <c r="C133" s="147" t="str">
        <f>IF(PG!C133="","",PG!C133)</f>
        <v/>
      </c>
      <c r="D133" s="43" t="str">
        <f>IF(PG!D133="","",PG!D133)</f>
        <v/>
      </c>
      <c r="E133" s="43">
        <f>IF(Inv!E133="",Inv!D133,Inv!E133)</f>
        <v>0</v>
      </c>
      <c r="F133" s="148" t="str">
        <f t="shared" si="6"/>
        <v>Sem estoque</v>
      </c>
      <c r="G133" s="149">
        <f>SUMIF(Entrada!$C$8:$C$3007,$C133,Entrada!$F$8:$F$3007)</f>
        <v>0</v>
      </c>
      <c r="H133" s="150">
        <f>SUMIF(Saída!$C$8:$C$3007,$C133,Saída!$E$8:$E$3007)</f>
        <v>0</v>
      </c>
      <c r="I133" s="151">
        <f>SUMIF(Entrada!$C$8:$C$3007,C133,Entrada!$J$8:$J$3007)</f>
        <v>0</v>
      </c>
      <c r="J133" s="152">
        <f t="shared" si="7"/>
        <v>0</v>
      </c>
      <c r="K133" s="152">
        <f t="shared" si="8"/>
        <v>0</v>
      </c>
      <c r="L133" s="151">
        <f>Inv!K133</f>
        <v>0</v>
      </c>
      <c r="M133" s="153" t="str">
        <f>IFERROR($H133/PG!$E133,"")</f>
        <v/>
      </c>
      <c r="P133" s="26">
        <v>8.7500000000000008E-3</v>
      </c>
      <c r="Q133" s="35">
        <f t="shared" si="10"/>
        <v>8.7500000000000008E-3</v>
      </c>
      <c r="R133" s="26" t="str">
        <f t="shared" si="11"/>
        <v/>
      </c>
    </row>
    <row r="134" spans="2:18" ht="35.1" customHeight="1" thickTop="1" thickBot="1" x14ac:dyDescent="0.3">
      <c r="B134" s="40" t="str">
        <f>IF(PG!B134="","",PG!B134)</f>
        <v/>
      </c>
      <c r="C134" s="147" t="str">
        <f>IF(PG!C134="","",PG!C134)</f>
        <v/>
      </c>
      <c r="D134" s="43" t="str">
        <f>IF(PG!D134="","",PG!D134)</f>
        <v/>
      </c>
      <c r="E134" s="43">
        <f>IF(Inv!E134="",Inv!D134,Inv!E134)</f>
        <v>0</v>
      </c>
      <c r="F134" s="148" t="str">
        <f t="shared" si="6"/>
        <v>Sem estoque</v>
      </c>
      <c r="G134" s="149">
        <f>SUMIF(Entrada!$C$8:$C$3007,$C134,Entrada!$F$8:$F$3007)</f>
        <v>0</v>
      </c>
      <c r="H134" s="150">
        <f>SUMIF(Saída!$C$8:$C$3007,$C134,Saída!$E$8:$E$3007)</f>
        <v>0</v>
      </c>
      <c r="I134" s="151">
        <f>SUMIF(Entrada!$C$8:$C$3007,C134,Entrada!$J$8:$J$3007)</f>
        <v>0</v>
      </c>
      <c r="J134" s="152">
        <f t="shared" si="7"/>
        <v>0</v>
      </c>
      <c r="K134" s="152">
        <f t="shared" si="8"/>
        <v>0</v>
      </c>
      <c r="L134" s="151">
        <f>Inv!K134</f>
        <v>0</v>
      </c>
      <c r="M134" s="153" t="str">
        <f>IFERROR($H134/PG!$E134,"")</f>
        <v/>
      </c>
      <c r="P134" s="26">
        <v>8.7399999999999995E-3</v>
      </c>
      <c r="Q134" s="35">
        <f t="shared" si="10"/>
        <v>8.7399999999999995E-3</v>
      </c>
      <c r="R134" s="26" t="str">
        <f t="shared" si="11"/>
        <v/>
      </c>
    </row>
    <row r="135" spans="2:18" ht="35.1" customHeight="1" thickTop="1" thickBot="1" x14ac:dyDescent="0.3">
      <c r="B135" s="40" t="str">
        <f>IF(PG!B135="","",PG!B135)</f>
        <v/>
      </c>
      <c r="C135" s="147" t="str">
        <f>IF(PG!C135="","",PG!C135)</f>
        <v/>
      </c>
      <c r="D135" s="43" t="str">
        <f>IF(PG!D135="","",PG!D135)</f>
        <v/>
      </c>
      <c r="E135" s="43">
        <f>IF(Inv!E135="",Inv!D135,Inv!E135)</f>
        <v>0</v>
      </c>
      <c r="F135" s="148" t="str">
        <f t="shared" si="6"/>
        <v>Sem estoque</v>
      </c>
      <c r="G135" s="149">
        <f>SUMIF(Entrada!$C$8:$C$3007,$C135,Entrada!$F$8:$F$3007)</f>
        <v>0</v>
      </c>
      <c r="H135" s="150">
        <f>SUMIF(Saída!$C$8:$C$3007,$C135,Saída!$E$8:$E$3007)</f>
        <v>0</v>
      </c>
      <c r="I135" s="151">
        <f>SUMIF(Entrada!$C$8:$C$3007,C135,Entrada!$J$8:$J$3007)</f>
        <v>0</v>
      </c>
      <c r="J135" s="152">
        <f t="shared" si="7"/>
        <v>0</v>
      </c>
      <c r="K135" s="152">
        <f t="shared" si="8"/>
        <v>0</v>
      </c>
      <c r="L135" s="151">
        <f>Inv!K135</f>
        <v>0</v>
      </c>
      <c r="M135" s="153" t="str">
        <f>IFERROR($H135/PG!$E135,"")</f>
        <v/>
      </c>
      <c r="P135" s="26">
        <v>8.7299999999999999E-3</v>
      </c>
      <c r="Q135" s="35">
        <f t="shared" si="10"/>
        <v>8.7299999999999999E-3</v>
      </c>
      <c r="R135" s="26" t="str">
        <f t="shared" si="11"/>
        <v/>
      </c>
    </row>
    <row r="136" spans="2:18" ht="35.1" customHeight="1" thickTop="1" thickBot="1" x14ac:dyDescent="0.3">
      <c r="B136" s="40" t="str">
        <f>IF(PG!B136="","",PG!B136)</f>
        <v/>
      </c>
      <c r="C136" s="147" t="str">
        <f>IF(PG!C136="","",PG!C136)</f>
        <v/>
      </c>
      <c r="D136" s="43" t="str">
        <f>IF(PG!D136="","",PG!D136)</f>
        <v/>
      </c>
      <c r="E136" s="43">
        <f>IF(Inv!E136="",Inv!D136,Inv!E136)</f>
        <v>0</v>
      </c>
      <c r="F136" s="148" t="str">
        <f t="shared" si="6"/>
        <v>Sem estoque</v>
      </c>
      <c r="G136" s="149">
        <f>SUMIF(Entrada!$C$8:$C$3007,$C136,Entrada!$F$8:$F$3007)</f>
        <v>0</v>
      </c>
      <c r="H136" s="150">
        <f>SUMIF(Saída!$C$8:$C$3007,$C136,Saída!$E$8:$E$3007)</f>
        <v>0</v>
      </c>
      <c r="I136" s="151">
        <f>SUMIF(Entrada!$C$8:$C$3007,C136,Entrada!$J$8:$J$3007)</f>
        <v>0</v>
      </c>
      <c r="J136" s="152">
        <f t="shared" si="7"/>
        <v>0</v>
      </c>
      <c r="K136" s="152">
        <f t="shared" si="8"/>
        <v>0</v>
      </c>
      <c r="L136" s="151">
        <f>Inv!K136</f>
        <v>0</v>
      </c>
      <c r="M136" s="153" t="str">
        <f>IFERROR($H136/PG!$E136,"")</f>
        <v/>
      </c>
      <c r="P136" s="26">
        <v>8.7200000000000003E-3</v>
      </c>
      <c r="Q136" s="35">
        <f t="shared" si="10"/>
        <v>8.7200000000000003E-3</v>
      </c>
      <c r="R136" s="26" t="str">
        <f t="shared" si="11"/>
        <v/>
      </c>
    </row>
    <row r="137" spans="2:18" ht="35.1" customHeight="1" thickTop="1" thickBot="1" x14ac:dyDescent="0.3">
      <c r="B137" s="40" t="str">
        <f>IF(PG!B137="","",PG!B137)</f>
        <v/>
      </c>
      <c r="C137" s="147" t="str">
        <f>IF(PG!C137="","",PG!C137)</f>
        <v/>
      </c>
      <c r="D137" s="43" t="str">
        <f>IF(PG!D137="","",PG!D137)</f>
        <v/>
      </c>
      <c r="E137" s="43">
        <f>IF(Inv!E137="",Inv!D137,Inv!E137)</f>
        <v>0</v>
      </c>
      <c r="F137" s="148" t="str">
        <f t="shared" ref="F137:F200" si="12">IFERROR(IF(E137=0,"Sem estoque",IF(E137/D137&lt;0.25,"Quase sem estoque",IF(E137/D137&lt;1.2,"Estoque baixo",IF(E137/D137&lt;2,"Estoque moderado","Estoque confortável")))),"")</f>
        <v>Sem estoque</v>
      </c>
      <c r="G137" s="149">
        <f>SUMIF(Entrada!$C$8:$C$3007,$C137,Entrada!$F$8:$F$3007)</f>
        <v>0</v>
      </c>
      <c r="H137" s="150">
        <f>SUMIF(Saída!$C$8:$C$3007,$C137,Saída!$E$8:$E$3007)</f>
        <v>0</v>
      </c>
      <c r="I137" s="151">
        <f>SUMIF(Entrada!$C$8:$C$3007,C137,Entrada!$J$8:$J$3007)</f>
        <v>0</v>
      </c>
      <c r="J137" s="152">
        <f t="shared" ref="J137:J200" si="13">IFERROR($I137/SUM($I$8:$I$1008),"")</f>
        <v>0</v>
      </c>
      <c r="K137" s="152">
        <f t="shared" ref="K137:K200" si="14">IFERROR($E137/SUM($E$8:$E$1008),"")</f>
        <v>0</v>
      </c>
      <c r="L137" s="151">
        <f>Inv!K137</f>
        <v>0</v>
      </c>
      <c r="M137" s="153" t="str">
        <f>IFERROR($H137/PG!$E137,"")</f>
        <v/>
      </c>
      <c r="P137" s="26">
        <v>8.7100000000000007E-3</v>
      </c>
      <c r="Q137" s="35">
        <f t="shared" ref="Q137:Q200" si="15">O137+P137</f>
        <v>8.7100000000000007E-3</v>
      </c>
      <c r="R137" s="26" t="str">
        <f t="shared" ref="R137:R200" si="16">C137</f>
        <v/>
      </c>
    </row>
    <row r="138" spans="2:18" ht="35.1" customHeight="1" thickTop="1" thickBot="1" x14ac:dyDescent="0.3">
      <c r="B138" s="40" t="str">
        <f>IF(PG!B138="","",PG!B138)</f>
        <v/>
      </c>
      <c r="C138" s="147" t="str">
        <f>IF(PG!C138="","",PG!C138)</f>
        <v/>
      </c>
      <c r="D138" s="43" t="str">
        <f>IF(PG!D138="","",PG!D138)</f>
        <v/>
      </c>
      <c r="E138" s="43">
        <f>IF(Inv!E138="",Inv!D138,Inv!E138)</f>
        <v>0</v>
      </c>
      <c r="F138" s="148" t="str">
        <f t="shared" si="12"/>
        <v>Sem estoque</v>
      </c>
      <c r="G138" s="149">
        <f>SUMIF(Entrada!$C$8:$C$3007,$C138,Entrada!$F$8:$F$3007)</f>
        <v>0</v>
      </c>
      <c r="H138" s="150">
        <f>SUMIF(Saída!$C$8:$C$3007,$C138,Saída!$E$8:$E$3007)</f>
        <v>0</v>
      </c>
      <c r="I138" s="151">
        <f>SUMIF(Entrada!$C$8:$C$3007,C138,Entrada!$J$8:$J$3007)</f>
        <v>0</v>
      </c>
      <c r="J138" s="152">
        <f t="shared" si="13"/>
        <v>0</v>
      </c>
      <c r="K138" s="152">
        <f t="shared" si="14"/>
        <v>0</v>
      </c>
      <c r="L138" s="151">
        <f>Inv!K138</f>
        <v>0</v>
      </c>
      <c r="M138" s="153" t="str">
        <f>IFERROR($H138/PG!$E138,"")</f>
        <v/>
      </c>
      <c r="P138" s="26">
        <v>8.6999999999999994E-3</v>
      </c>
      <c r="Q138" s="35">
        <f t="shared" si="15"/>
        <v>8.6999999999999994E-3</v>
      </c>
      <c r="R138" s="26" t="str">
        <f t="shared" si="16"/>
        <v/>
      </c>
    </row>
    <row r="139" spans="2:18" ht="35.1" customHeight="1" thickTop="1" thickBot="1" x14ac:dyDescent="0.3">
      <c r="B139" s="40" t="str">
        <f>IF(PG!B139="","",PG!B139)</f>
        <v/>
      </c>
      <c r="C139" s="147" t="str">
        <f>IF(PG!C139="","",PG!C139)</f>
        <v/>
      </c>
      <c r="D139" s="43" t="str">
        <f>IF(PG!D139="","",PG!D139)</f>
        <v/>
      </c>
      <c r="E139" s="43">
        <f>IF(Inv!E139="",Inv!D139,Inv!E139)</f>
        <v>0</v>
      </c>
      <c r="F139" s="148" t="str">
        <f t="shared" si="12"/>
        <v>Sem estoque</v>
      </c>
      <c r="G139" s="149">
        <f>SUMIF(Entrada!$C$8:$C$3007,$C139,Entrada!$F$8:$F$3007)</f>
        <v>0</v>
      </c>
      <c r="H139" s="150">
        <f>SUMIF(Saída!$C$8:$C$3007,$C139,Saída!$E$8:$E$3007)</f>
        <v>0</v>
      </c>
      <c r="I139" s="151">
        <f>SUMIF(Entrada!$C$8:$C$3007,C139,Entrada!$J$8:$J$3007)</f>
        <v>0</v>
      </c>
      <c r="J139" s="152">
        <f t="shared" si="13"/>
        <v>0</v>
      </c>
      <c r="K139" s="152">
        <f t="shared" si="14"/>
        <v>0</v>
      </c>
      <c r="L139" s="151">
        <f>Inv!K139</f>
        <v>0</v>
      </c>
      <c r="M139" s="153" t="str">
        <f>IFERROR($H139/PG!$E139,"")</f>
        <v/>
      </c>
      <c r="P139" s="26">
        <v>8.6899999999999998E-3</v>
      </c>
      <c r="Q139" s="35">
        <f t="shared" si="15"/>
        <v>8.6899999999999998E-3</v>
      </c>
      <c r="R139" s="26" t="str">
        <f t="shared" si="16"/>
        <v/>
      </c>
    </row>
    <row r="140" spans="2:18" ht="35.1" customHeight="1" thickTop="1" thickBot="1" x14ac:dyDescent="0.3">
      <c r="B140" s="40" t="str">
        <f>IF(PG!B140="","",PG!B140)</f>
        <v/>
      </c>
      <c r="C140" s="147" t="str">
        <f>IF(PG!C140="","",PG!C140)</f>
        <v/>
      </c>
      <c r="D140" s="43" t="str">
        <f>IF(PG!D140="","",PG!D140)</f>
        <v/>
      </c>
      <c r="E140" s="43">
        <f>IF(Inv!E140="",Inv!D140,Inv!E140)</f>
        <v>0</v>
      </c>
      <c r="F140" s="148" t="str">
        <f t="shared" si="12"/>
        <v>Sem estoque</v>
      </c>
      <c r="G140" s="149">
        <f>SUMIF(Entrada!$C$8:$C$3007,$C140,Entrada!$F$8:$F$3007)</f>
        <v>0</v>
      </c>
      <c r="H140" s="150">
        <f>SUMIF(Saída!$C$8:$C$3007,$C140,Saída!$E$8:$E$3007)</f>
        <v>0</v>
      </c>
      <c r="I140" s="151">
        <f>SUMIF(Entrada!$C$8:$C$3007,C140,Entrada!$J$8:$J$3007)</f>
        <v>0</v>
      </c>
      <c r="J140" s="152">
        <f t="shared" si="13"/>
        <v>0</v>
      </c>
      <c r="K140" s="152">
        <f t="shared" si="14"/>
        <v>0</v>
      </c>
      <c r="L140" s="151">
        <f>Inv!K140</f>
        <v>0</v>
      </c>
      <c r="M140" s="153" t="str">
        <f>IFERROR($H140/PG!$E140,"")</f>
        <v/>
      </c>
      <c r="P140" s="26">
        <v>8.6800000000000002E-3</v>
      </c>
      <c r="Q140" s="35">
        <f t="shared" si="15"/>
        <v>8.6800000000000002E-3</v>
      </c>
      <c r="R140" s="26" t="str">
        <f t="shared" si="16"/>
        <v/>
      </c>
    </row>
    <row r="141" spans="2:18" ht="35.1" customHeight="1" thickTop="1" thickBot="1" x14ac:dyDescent="0.3">
      <c r="B141" s="40" t="str">
        <f>IF(PG!B141="","",PG!B141)</f>
        <v/>
      </c>
      <c r="C141" s="147" t="str">
        <f>IF(PG!C141="","",PG!C141)</f>
        <v/>
      </c>
      <c r="D141" s="43" t="str">
        <f>IF(PG!D141="","",PG!D141)</f>
        <v/>
      </c>
      <c r="E141" s="43">
        <f>IF(Inv!E141="",Inv!D141,Inv!E141)</f>
        <v>0</v>
      </c>
      <c r="F141" s="148" t="str">
        <f t="shared" si="12"/>
        <v>Sem estoque</v>
      </c>
      <c r="G141" s="149">
        <f>SUMIF(Entrada!$C$8:$C$3007,$C141,Entrada!$F$8:$F$3007)</f>
        <v>0</v>
      </c>
      <c r="H141" s="150">
        <f>SUMIF(Saída!$C$8:$C$3007,$C141,Saída!$E$8:$E$3007)</f>
        <v>0</v>
      </c>
      <c r="I141" s="151">
        <f>SUMIF(Entrada!$C$8:$C$3007,C141,Entrada!$J$8:$J$3007)</f>
        <v>0</v>
      </c>
      <c r="J141" s="152">
        <f t="shared" si="13"/>
        <v>0</v>
      </c>
      <c r="K141" s="152">
        <f t="shared" si="14"/>
        <v>0</v>
      </c>
      <c r="L141" s="151">
        <f>Inv!K141</f>
        <v>0</v>
      </c>
      <c r="M141" s="153" t="str">
        <f>IFERROR($H141/PG!$E141,"")</f>
        <v/>
      </c>
      <c r="P141" s="26">
        <v>8.6700000000000006E-3</v>
      </c>
      <c r="Q141" s="35">
        <f t="shared" si="15"/>
        <v>8.6700000000000006E-3</v>
      </c>
      <c r="R141" s="26" t="str">
        <f t="shared" si="16"/>
        <v/>
      </c>
    </row>
    <row r="142" spans="2:18" ht="35.1" customHeight="1" thickTop="1" thickBot="1" x14ac:dyDescent="0.3">
      <c r="B142" s="40" t="str">
        <f>IF(PG!B142="","",PG!B142)</f>
        <v/>
      </c>
      <c r="C142" s="147" t="str">
        <f>IF(PG!C142="","",PG!C142)</f>
        <v/>
      </c>
      <c r="D142" s="43" t="str">
        <f>IF(PG!D142="","",PG!D142)</f>
        <v/>
      </c>
      <c r="E142" s="43">
        <f>IF(Inv!E142="",Inv!D142,Inv!E142)</f>
        <v>0</v>
      </c>
      <c r="F142" s="148" t="str">
        <f t="shared" si="12"/>
        <v>Sem estoque</v>
      </c>
      <c r="G142" s="149">
        <f>SUMIF(Entrada!$C$8:$C$3007,$C142,Entrada!$F$8:$F$3007)</f>
        <v>0</v>
      </c>
      <c r="H142" s="150">
        <f>SUMIF(Saída!$C$8:$C$3007,$C142,Saída!$E$8:$E$3007)</f>
        <v>0</v>
      </c>
      <c r="I142" s="151">
        <f>SUMIF(Entrada!$C$8:$C$3007,C142,Entrada!$J$8:$J$3007)</f>
        <v>0</v>
      </c>
      <c r="J142" s="152">
        <f t="shared" si="13"/>
        <v>0</v>
      </c>
      <c r="K142" s="152">
        <f t="shared" si="14"/>
        <v>0</v>
      </c>
      <c r="L142" s="151">
        <f>Inv!K142</f>
        <v>0</v>
      </c>
      <c r="M142" s="153" t="str">
        <f>IFERROR($H142/PG!$E142,"")</f>
        <v/>
      </c>
      <c r="P142" s="26">
        <v>8.6599999999999993E-3</v>
      </c>
      <c r="Q142" s="35">
        <f t="shared" si="15"/>
        <v>8.6599999999999993E-3</v>
      </c>
      <c r="R142" s="26" t="str">
        <f t="shared" si="16"/>
        <v/>
      </c>
    </row>
    <row r="143" spans="2:18" ht="35.1" customHeight="1" thickTop="1" thickBot="1" x14ac:dyDescent="0.3">
      <c r="B143" s="40" t="str">
        <f>IF(PG!B143="","",PG!B143)</f>
        <v/>
      </c>
      <c r="C143" s="147" t="str">
        <f>IF(PG!C143="","",PG!C143)</f>
        <v/>
      </c>
      <c r="D143" s="43" t="str">
        <f>IF(PG!D143="","",PG!D143)</f>
        <v/>
      </c>
      <c r="E143" s="43">
        <f>IF(Inv!E143="",Inv!D143,Inv!E143)</f>
        <v>0</v>
      </c>
      <c r="F143" s="148" t="str">
        <f t="shared" si="12"/>
        <v>Sem estoque</v>
      </c>
      <c r="G143" s="149">
        <f>SUMIF(Entrada!$C$8:$C$3007,$C143,Entrada!$F$8:$F$3007)</f>
        <v>0</v>
      </c>
      <c r="H143" s="150">
        <f>SUMIF(Saída!$C$8:$C$3007,$C143,Saída!$E$8:$E$3007)</f>
        <v>0</v>
      </c>
      <c r="I143" s="151">
        <f>SUMIF(Entrada!$C$8:$C$3007,C143,Entrada!$J$8:$J$3007)</f>
        <v>0</v>
      </c>
      <c r="J143" s="152">
        <f t="shared" si="13"/>
        <v>0</v>
      </c>
      <c r="K143" s="152">
        <f t="shared" si="14"/>
        <v>0</v>
      </c>
      <c r="L143" s="151">
        <f>Inv!K143</f>
        <v>0</v>
      </c>
      <c r="M143" s="153" t="str">
        <f>IFERROR($H143/PG!$E143,"")</f>
        <v/>
      </c>
      <c r="P143" s="26">
        <v>8.6499999999999997E-3</v>
      </c>
      <c r="Q143" s="35">
        <f t="shared" si="15"/>
        <v>8.6499999999999997E-3</v>
      </c>
      <c r="R143" s="26" t="str">
        <f t="shared" si="16"/>
        <v/>
      </c>
    </row>
    <row r="144" spans="2:18" ht="35.1" customHeight="1" thickTop="1" thickBot="1" x14ac:dyDescent="0.3">
      <c r="B144" s="40" t="str">
        <f>IF(PG!B144="","",PG!B144)</f>
        <v/>
      </c>
      <c r="C144" s="147" t="str">
        <f>IF(PG!C144="","",PG!C144)</f>
        <v/>
      </c>
      <c r="D144" s="43" t="str">
        <f>IF(PG!D144="","",PG!D144)</f>
        <v/>
      </c>
      <c r="E144" s="43">
        <f>IF(Inv!E144="",Inv!D144,Inv!E144)</f>
        <v>0</v>
      </c>
      <c r="F144" s="148" t="str">
        <f t="shared" si="12"/>
        <v>Sem estoque</v>
      </c>
      <c r="G144" s="149">
        <f>SUMIF(Entrada!$C$8:$C$3007,$C144,Entrada!$F$8:$F$3007)</f>
        <v>0</v>
      </c>
      <c r="H144" s="150">
        <f>SUMIF(Saída!$C$8:$C$3007,$C144,Saída!$E$8:$E$3007)</f>
        <v>0</v>
      </c>
      <c r="I144" s="151">
        <f>SUMIF(Entrada!$C$8:$C$3007,C144,Entrada!$J$8:$J$3007)</f>
        <v>0</v>
      </c>
      <c r="J144" s="152">
        <f t="shared" si="13"/>
        <v>0</v>
      </c>
      <c r="K144" s="152">
        <f t="shared" si="14"/>
        <v>0</v>
      </c>
      <c r="L144" s="151">
        <f>Inv!K144</f>
        <v>0</v>
      </c>
      <c r="M144" s="153" t="str">
        <f>IFERROR($H144/PG!$E144,"")</f>
        <v/>
      </c>
      <c r="P144" s="26">
        <v>8.6400000000000001E-3</v>
      </c>
      <c r="Q144" s="35">
        <f t="shared" si="15"/>
        <v>8.6400000000000001E-3</v>
      </c>
      <c r="R144" s="26" t="str">
        <f t="shared" si="16"/>
        <v/>
      </c>
    </row>
    <row r="145" spans="2:18" ht="35.1" customHeight="1" thickTop="1" thickBot="1" x14ac:dyDescent="0.3">
      <c r="B145" s="40" t="str">
        <f>IF(PG!B145="","",PG!B145)</f>
        <v/>
      </c>
      <c r="C145" s="147" t="str">
        <f>IF(PG!C145="","",PG!C145)</f>
        <v/>
      </c>
      <c r="D145" s="43" t="str">
        <f>IF(PG!D145="","",PG!D145)</f>
        <v/>
      </c>
      <c r="E145" s="43">
        <f>IF(Inv!E145="",Inv!D145,Inv!E145)</f>
        <v>0</v>
      </c>
      <c r="F145" s="148" t="str">
        <f t="shared" si="12"/>
        <v>Sem estoque</v>
      </c>
      <c r="G145" s="149">
        <f>SUMIF(Entrada!$C$8:$C$3007,$C145,Entrada!$F$8:$F$3007)</f>
        <v>0</v>
      </c>
      <c r="H145" s="150">
        <f>SUMIF(Saída!$C$8:$C$3007,$C145,Saída!$E$8:$E$3007)</f>
        <v>0</v>
      </c>
      <c r="I145" s="151">
        <f>SUMIF(Entrada!$C$8:$C$3007,C145,Entrada!$J$8:$J$3007)</f>
        <v>0</v>
      </c>
      <c r="J145" s="152">
        <f t="shared" si="13"/>
        <v>0</v>
      </c>
      <c r="K145" s="152">
        <f t="shared" si="14"/>
        <v>0</v>
      </c>
      <c r="L145" s="151">
        <f>Inv!K145</f>
        <v>0</v>
      </c>
      <c r="M145" s="153" t="str">
        <f>IFERROR($H145/PG!$E145,"")</f>
        <v/>
      </c>
      <c r="P145" s="26">
        <v>8.6300000000000005E-3</v>
      </c>
      <c r="Q145" s="35">
        <f t="shared" si="15"/>
        <v>8.6300000000000005E-3</v>
      </c>
      <c r="R145" s="26" t="str">
        <f t="shared" si="16"/>
        <v/>
      </c>
    </row>
    <row r="146" spans="2:18" ht="35.1" customHeight="1" thickTop="1" thickBot="1" x14ac:dyDescent="0.3">
      <c r="B146" s="40" t="str">
        <f>IF(PG!B146="","",PG!B146)</f>
        <v/>
      </c>
      <c r="C146" s="147" t="str">
        <f>IF(PG!C146="","",PG!C146)</f>
        <v/>
      </c>
      <c r="D146" s="43" t="str">
        <f>IF(PG!D146="","",PG!D146)</f>
        <v/>
      </c>
      <c r="E146" s="43">
        <f>IF(Inv!E146="",Inv!D146,Inv!E146)</f>
        <v>0</v>
      </c>
      <c r="F146" s="148" t="str">
        <f t="shared" si="12"/>
        <v>Sem estoque</v>
      </c>
      <c r="G146" s="149">
        <f>SUMIF(Entrada!$C$8:$C$3007,$C146,Entrada!$F$8:$F$3007)</f>
        <v>0</v>
      </c>
      <c r="H146" s="150">
        <f>SUMIF(Saída!$C$8:$C$3007,$C146,Saída!$E$8:$E$3007)</f>
        <v>0</v>
      </c>
      <c r="I146" s="151">
        <f>SUMIF(Entrada!$C$8:$C$3007,C146,Entrada!$J$8:$J$3007)</f>
        <v>0</v>
      </c>
      <c r="J146" s="152">
        <f t="shared" si="13"/>
        <v>0</v>
      </c>
      <c r="K146" s="152">
        <f t="shared" si="14"/>
        <v>0</v>
      </c>
      <c r="L146" s="151">
        <f>Inv!K146</f>
        <v>0</v>
      </c>
      <c r="M146" s="153" t="str">
        <f>IFERROR($H146/PG!$E146,"")</f>
        <v/>
      </c>
      <c r="P146" s="26">
        <v>8.6199999999999992E-3</v>
      </c>
      <c r="Q146" s="35">
        <f t="shared" si="15"/>
        <v>8.6199999999999992E-3</v>
      </c>
      <c r="R146" s="26" t="str">
        <f t="shared" si="16"/>
        <v/>
      </c>
    </row>
    <row r="147" spans="2:18" ht="35.1" customHeight="1" thickTop="1" thickBot="1" x14ac:dyDescent="0.3">
      <c r="B147" s="40" t="str">
        <f>IF(PG!B147="","",PG!B147)</f>
        <v/>
      </c>
      <c r="C147" s="147" t="str">
        <f>IF(PG!C147="","",PG!C147)</f>
        <v/>
      </c>
      <c r="D147" s="43" t="str">
        <f>IF(PG!D147="","",PG!D147)</f>
        <v/>
      </c>
      <c r="E147" s="43">
        <f>IF(Inv!E147="",Inv!D147,Inv!E147)</f>
        <v>0</v>
      </c>
      <c r="F147" s="148" t="str">
        <f t="shared" si="12"/>
        <v>Sem estoque</v>
      </c>
      <c r="G147" s="149">
        <f>SUMIF(Entrada!$C$8:$C$3007,$C147,Entrada!$F$8:$F$3007)</f>
        <v>0</v>
      </c>
      <c r="H147" s="150">
        <f>SUMIF(Saída!$C$8:$C$3007,$C147,Saída!$E$8:$E$3007)</f>
        <v>0</v>
      </c>
      <c r="I147" s="151">
        <f>SUMIF(Entrada!$C$8:$C$3007,C147,Entrada!$J$8:$J$3007)</f>
        <v>0</v>
      </c>
      <c r="J147" s="152">
        <f t="shared" si="13"/>
        <v>0</v>
      </c>
      <c r="K147" s="152">
        <f t="shared" si="14"/>
        <v>0</v>
      </c>
      <c r="L147" s="151">
        <f>Inv!K147</f>
        <v>0</v>
      </c>
      <c r="M147" s="153" t="str">
        <f>IFERROR($H147/PG!$E147,"")</f>
        <v/>
      </c>
      <c r="P147" s="26">
        <v>8.6099999999999996E-3</v>
      </c>
      <c r="Q147" s="35">
        <f t="shared" si="15"/>
        <v>8.6099999999999996E-3</v>
      </c>
      <c r="R147" s="26" t="str">
        <f t="shared" si="16"/>
        <v/>
      </c>
    </row>
    <row r="148" spans="2:18" ht="35.1" customHeight="1" thickTop="1" thickBot="1" x14ac:dyDescent="0.3">
      <c r="B148" s="40" t="str">
        <f>IF(PG!B148="","",PG!B148)</f>
        <v/>
      </c>
      <c r="C148" s="147" t="str">
        <f>IF(PG!C148="","",PG!C148)</f>
        <v/>
      </c>
      <c r="D148" s="43" t="str">
        <f>IF(PG!D148="","",PG!D148)</f>
        <v/>
      </c>
      <c r="E148" s="43">
        <f>IF(Inv!E148="",Inv!D148,Inv!E148)</f>
        <v>0</v>
      </c>
      <c r="F148" s="148" t="str">
        <f t="shared" si="12"/>
        <v>Sem estoque</v>
      </c>
      <c r="G148" s="149">
        <f>SUMIF(Entrada!$C$8:$C$3007,$C148,Entrada!$F$8:$F$3007)</f>
        <v>0</v>
      </c>
      <c r="H148" s="150">
        <f>SUMIF(Saída!$C$8:$C$3007,$C148,Saída!$E$8:$E$3007)</f>
        <v>0</v>
      </c>
      <c r="I148" s="151">
        <f>SUMIF(Entrada!$C$8:$C$3007,C148,Entrada!$J$8:$J$3007)</f>
        <v>0</v>
      </c>
      <c r="J148" s="152">
        <f t="shared" si="13"/>
        <v>0</v>
      </c>
      <c r="K148" s="152">
        <f t="shared" si="14"/>
        <v>0</v>
      </c>
      <c r="L148" s="151">
        <f>Inv!K148</f>
        <v>0</v>
      </c>
      <c r="M148" s="153" t="str">
        <f>IFERROR($H148/PG!$E148,"")</f>
        <v/>
      </c>
      <c r="P148" s="26">
        <v>8.6E-3</v>
      </c>
      <c r="Q148" s="35">
        <f t="shared" si="15"/>
        <v>8.6E-3</v>
      </c>
      <c r="R148" s="26" t="str">
        <f t="shared" si="16"/>
        <v/>
      </c>
    </row>
    <row r="149" spans="2:18" ht="35.1" customHeight="1" thickTop="1" thickBot="1" x14ac:dyDescent="0.3">
      <c r="B149" s="40" t="str">
        <f>IF(PG!B149="","",PG!B149)</f>
        <v/>
      </c>
      <c r="C149" s="147" t="str">
        <f>IF(PG!C149="","",PG!C149)</f>
        <v/>
      </c>
      <c r="D149" s="43" t="str">
        <f>IF(PG!D149="","",PG!D149)</f>
        <v/>
      </c>
      <c r="E149" s="43">
        <f>IF(Inv!E149="",Inv!D149,Inv!E149)</f>
        <v>0</v>
      </c>
      <c r="F149" s="148" t="str">
        <f t="shared" si="12"/>
        <v>Sem estoque</v>
      </c>
      <c r="G149" s="149">
        <f>SUMIF(Entrada!$C$8:$C$3007,$C149,Entrada!$F$8:$F$3007)</f>
        <v>0</v>
      </c>
      <c r="H149" s="150">
        <f>SUMIF(Saída!$C$8:$C$3007,$C149,Saída!$E$8:$E$3007)</f>
        <v>0</v>
      </c>
      <c r="I149" s="151">
        <f>SUMIF(Entrada!$C$8:$C$3007,C149,Entrada!$J$8:$J$3007)</f>
        <v>0</v>
      </c>
      <c r="J149" s="152">
        <f t="shared" si="13"/>
        <v>0</v>
      </c>
      <c r="K149" s="152">
        <f t="shared" si="14"/>
        <v>0</v>
      </c>
      <c r="L149" s="151">
        <f>Inv!K149</f>
        <v>0</v>
      </c>
      <c r="M149" s="153" t="str">
        <f>IFERROR($H149/PG!$E149,"")</f>
        <v/>
      </c>
      <c r="P149" s="26">
        <v>8.5900000000000004E-3</v>
      </c>
      <c r="Q149" s="35">
        <f t="shared" si="15"/>
        <v>8.5900000000000004E-3</v>
      </c>
      <c r="R149" s="26" t="str">
        <f t="shared" si="16"/>
        <v/>
      </c>
    </row>
    <row r="150" spans="2:18" ht="35.1" customHeight="1" thickTop="1" thickBot="1" x14ac:dyDescent="0.3">
      <c r="B150" s="40" t="str">
        <f>IF(PG!B150="","",PG!B150)</f>
        <v/>
      </c>
      <c r="C150" s="147" t="str">
        <f>IF(PG!C150="","",PG!C150)</f>
        <v/>
      </c>
      <c r="D150" s="43" t="str">
        <f>IF(PG!D150="","",PG!D150)</f>
        <v/>
      </c>
      <c r="E150" s="43">
        <f>IF(Inv!E150="",Inv!D150,Inv!E150)</f>
        <v>0</v>
      </c>
      <c r="F150" s="148" t="str">
        <f t="shared" si="12"/>
        <v>Sem estoque</v>
      </c>
      <c r="G150" s="149">
        <f>SUMIF(Entrada!$C$8:$C$3007,$C150,Entrada!$F$8:$F$3007)</f>
        <v>0</v>
      </c>
      <c r="H150" s="150">
        <f>SUMIF(Saída!$C$8:$C$3007,$C150,Saída!$E$8:$E$3007)</f>
        <v>0</v>
      </c>
      <c r="I150" s="151">
        <f>SUMIF(Entrada!$C$8:$C$3007,C150,Entrada!$J$8:$J$3007)</f>
        <v>0</v>
      </c>
      <c r="J150" s="152">
        <f t="shared" si="13"/>
        <v>0</v>
      </c>
      <c r="K150" s="152">
        <f t="shared" si="14"/>
        <v>0</v>
      </c>
      <c r="L150" s="151">
        <f>Inv!K150</f>
        <v>0</v>
      </c>
      <c r="M150" s="153" t="str">
        <f>IFERROR($H150/PG!$E150,"")</f>
        <v/>
      </c>
      <c r="P150" s="26">
        <v>8.5800000000000008E-3</v>
      </c>
      <c r="Q150" s="35">
        <f t="shared" si="15"/>
        <v>8.5800000000000008E-3</v>
      </c>
      <c r="R150" s="26" t="str">
        <f t="shared" si="16"/>
        <v/>
      </c>
    </row>
    <row r="151" spans="2:18" ht="35.1" customHeight="1" thickTop="1" thickBot="1" x14ac:dyDescent="0.3">
      <c r="B151" s="40" t="str">
        <f>IF(PG!B151="","",PG!B151)</f>
        <v/>
      </c>
      <c r="C151" s="147" t="str">
        <f>IF(PG!C151="","",PG!C151)</f>
        <v/>
      </c>
      <c r="D151" s="43" t="str">
        <f>IF(PG!D151="","",PG!D151)</f>
        <v/>
      </c>
      <c r="E151" s="43">
        <f>IF(Inv!E151="",Inv!D151,Inv!E151)</f>
        <v>0</v>
      </c>
      <c r="F151" s="148" t="str">
        <f t="shared" si="12"/>
        <v>Sem estoque</v>
      </c>
      <c r="G151" s="149">
        <f>SUMIF(Entrada!$C$8:$C$3007,$C151,Entrada!$F$8:$F$3007)</f>
        <v>0</v>
      </c>
      <c r="H151" s="150">
        <f>SUMIF(Saída!$C$8:$C$3007,$C151,Saída!$E$8:$E$3007)</f>
        <v>0</v>
      </c>
      <c r="I151" s="151">
        <f>SUMIF(Entrada!$C$8:$C$3007,C151,Entrada!$J$8:$J$3007)</f>
        <v>0</v>
      </c>
      <c r="J151" s="152">
        <f t="shared" si="13"/>
        <v>0</v>
      </c>
      <c r="K151" s="152">
        <f t="shared" si="14"/>
        <v>0</v>
      </c>
      <c r="L151" s="151">
        <f>Inv!K151</f>
        <v>0</v>
      </c>
      <c r="M151" s="153" t="str">
        <f>IFERROR($H151/PG!$E151,"")</f>
        <v/>
      </c>
      <c r="P151" s="26">
        <v>8.5699999999999995E-3</v>
      </c>
      <c r="Q151" s="35">
        <f t="shared" si="15"/>
        <v>8.5699999999999995E-3</v>
      </c>
      <c r="R151" s="26" t="str">
        <f t="shared" si="16"/>
        <v/>
      </c>
    </row>
    <row r="152" spans="2:18" ht="35.1" customHeight="1" thickTop="1" thickBot="1" x14ac:dyDescent="0.3">
      <c r="B152" s="40" t="str">
        <f>IF(PG!B152="","",PG!B152)</f>
        <v/>
      </c>
      <c r="C152" s="147" t="str">
        <f>IF(PG!C152="","",PG!C152)</f>
        <v/>
      </c>
      <c r="D152" s="43" t="str">
        <f>IF(PG!D152="","",PG!D152)</f>
        <v/>
      </c>
      <c r="E152" s="43">
        <f>IF(Inv!E152="",Inv!D152,Inv!E152)</f>
        <v>0</v>
      </c>
      <c r="F152" s="148" t="str">
        <f t="shared" si="12"/>
        <v>Sem estoque</v>
      </c>
      <c r="G152" s="149">
        <f>SUMIF(Entrada!$C$8:$C$3007,$C152,Entrada!$F$8:$F$3007)</f>
        <v>0</v>
      </c>
      <c r="H152" s="150">
        <f>SUMIF(Saída!$C$8:$C$3007,$C152,Saída!$E$8:$E$3007)</f>
        <v>0</v>
      </c>
      <c r="I152" s="151">
        <f>SUMIF(Entrada!$C$8:$C$3007,C152,Entrada!$J$8:$J$3007)</f>
        <v>0</v>
      </c>
      <c r="J152" s="152">
        <f t="shared" si="13"/>
        <v>0</v>
      </c>
      <c r="K152" s="152">
        <f t="shared" si="14"/>
        <v>0</v>
      </c>
      <c r="L152" s="151">
        <f>Inv!K152</f>
        <v>0</v>
      </c>
      <c r="M152" s="153" t="str">
        <f>IFERROR($H152/PG!$E152,"")</f>
        <v/>
      </c>
      <c r="P152" s="26">
        <v>8.5599999999999999E-3</v>
      </c>
      <c r="Q152" s="35">
        <f t="shared" si="15"/>
        <v>8.5599999999999999E-3</v>
      </c>
      <c r="R152" s="26" t="str">
        <f t="shared" si="16"/>
        <v/>
      </c>
    </row>
    <row r="153" spans="2:18" ht="35.1" customHeight="1" thickTop="1" thickBot="1" x14ac:dyDescent="0.3">
      <c r="B153" s="40" t="str">
        <f>IF(PG!B153="","",PG!B153)</f>
        <v/>
      </c>
      <c r="C153" s="147" t="str">
        <f>IF(PG!C153="","",PG!C153)</f>
        <v/>
      </c>
      <c r="D153" s="43" t="str">
        <f>IF(PG!D153="","",PG!D153)</f>
        <v/>
      </c>
      <c r="E153" s="43">
        <f>IF(Inv!E153="",Inv!D153,Inv!E153)</f>
        <v>0</v>
      </c>
      <c r="F153" s="148" t="str">
        <f t="shared" si="12"/>
        <v>Sem estoque</v>
      </c>
      <c r="G153" s="149">
        <f>SUMIF(Entrada!$C$8:$C$3007,$C153,Entrada!$F$8:$F$3007)</f>
        <v>0</v>
      </c>
      <c r="H153" s="150">
        <f>SUMIF(Saída!$C$8:$C$3007,$C153,Saída!$E$8:$E$3007)</f>
        <v>0</v>
      </c>
      <c r="I153" s="151">
        <f>SUMIF(Entrada!$C$8:$C$3007,C153,Entrada!$J$8:$J$3007)</f>
        <v>0</v>
      </c>
      <c r="J153" s="152">
        <f t="shared" si="13"/>
        <v>0</v>
      </c>
      <c r="K153" s="152">
        <f t="shared" si="14"/>
        <v>0</v>
      </c>
      <c r="L153" s="151">
        <f>Inv!K153</f>
        <v>0</v>
      </c>
      <c r="M153" s="153" t="str">
        <f>IFERROR($H153/PG!$E153,"")</f>
        <v/>
      </c>
      <c r="P153" s="26">
        <v>8.5500000000000003E-3</v>
      </c>
      <c r="Q153" s="35">
        <f t="shared" si="15"/>
        <v>8.5500000000000003E-3</v>
      </c>
      <c r="R153" s="26" t="str">
        <f t="shared" si="16"/>
        <v/>
      </c>
    </row>
    <row r="154" spans="2:18" ht="35.1" customHeight="1" thickTop="1" thickBot="1" x14ac:dyDescent="0.3">
      <c r="B154" s="40" t="str">
        <f>IF(PG!B154="","",PG!B154)</f>
        <v/>
      </c>
      <c r="C154" s="147" t="str">
        <f>IF(PG!C154="","",PG!C154)</f>
        <v/>
      </c>
      <c r="D154" s="43" t="str">
        <f>IF(PG!D154="","",PG!D154)</f>
        <v/>
      </c>
      <c r="E154" s="43">
        <f>IF(Inv!E154="",Inv!D154,Inv!E154)</f>
        <v>0</v>
      </c>
      <c r="F154" s="148" t="str">
        <f t="shared" si="12"/>
        <v>Sem estoque</v>
      </c>
      <c r="G154" s="149">
        <f>SUMIF(Entrada!$C$8:$C$3007,$C154,Entrada!$F$8:$F$3007)</f>
        <v>0</v>
      </c>
      <c r="H154" s="150">
        <f>SUMIF(Saída!$C$8:$C$3007,$C154,Saída!$E$8:$E$3007)</f>
        <v>0</v>
      </c>
      <c r="I154" s="151">
        <f>SUMIF(Entrada!$C$8:$C$3007,C154,Entrada!$J$8:$J$3007)</f>
        <v>0</v>
      </c>
      <c r="J154" s="152">
        <f t="shared" si="13"/>
        <v>0</v>
      </c>
      <c r="K154" s="152">
        <f t="shared" si="14"/>
        <v>0</v>
      </c>
      <c r="L154" s="151">
        <f>Inv!K154</f>
        <v>0</v>
      </c>
      <c r="M154" s="153" t="str">
        <f>IFERROR($H154/PG!$E154,"")</f>
        <v/>
      </c>
      <c r="P154" s="26">
        <v>8.5400000000000007E-3</v>
      </c>
      <c r="Q154" s="35">
        <f t="shared" si="15"/>
        <v>8.5400000000000007E-3</v>
      </c>
      <c r="R154" s="26" t="str">
        <f t="shared" si="16"/>
        <v/>
      </c>
    </row>
    <row r="155" spans="2:18" ht="35.1" customHeight="1" thickTop="1" thickBot="1" x14ac:dyDescent="0.3">
      <c r="B155" s="40" t="str">
        <f>IF(PG!B155="","",PG!B155)</f>
        <v/>
      </c>
      <c r="C155" s="147" t="str">
        <f>IF(PG!C155="","",PG!C155)</f>
        <v/>
      </c>
      <c r="D155" s="43" t="str">
        <f>IF(PG!D155="","",PG!D155)</f>
        <v/>
      </c>
      <c r="E155" s="43">
        <f>IF(Inv!E155="",Inv!D155,Inv!E155)</f>
        <v>0</v>
      </c>
      <c r="F155" s="148" t="str">
        <f t="shared" si="12"/>
        <v>Sem estoque</v>
      </c>
      <c r="G155" s="149">
        <f>SUMIF(Entrada!$C$8:$C$3007,$C155,Entrada!$F$8:$F$3007)</f>
        <v>0</v>
      </c>
      <c r="H155" s="150">
        <f>SUMIF(Saída!$C$8:$C$3007,$C155,Saída!$E$8:$E$3007)</f>
        <v>0</v>
      </c>
      <c r="I155" s="151">
        <f>SUMIF(Entrada!$C$8:$C$3007,C155,Entrada!$J$8:$J$3007)</f>
        <v>0</v>
      </c>
      <c r="J155" s="152">
        <f t="shared" si="13"/>
        <v>0</v>
      </c>
      <c r="K155" s="152">
        <f t="shared" si="14"/>
        <v>0</v>
      </c>
      <c r="L155" s="151">
        <f>Inv!K155</f>
        <v>0</v>
      </c>
      <c r="M155" s="153" t="str">
        <f>IFERROR($H155/PG!$E155,"")</f>
        <v/>
      </c>
      <c r="P155" s="26">
        <v>8.5299999999999994E-3</v>
      </c>
      <c r="Q155" s="35">
        <f t="shared" si="15"/>
        <v>8.5299999999999994E-3</v>
      </c>
      <c r="R155" s="26" t="str">
        <f t="shared" si="16"/>
        <v/>
      </c>
    </row>
    <row r="156" spans="2:18" ht="35.1" customHeight="1" thickTop="1" thickBot="1" x14ac:dyDescent="0.3">
      <c r="B156" s="40" t="str">
        <f>IF(PG!B156="","",PG!B156)</f>
        <v/>
      </c>
      <c r="C156" s="147" t="str">
        <f>IF(PG!C156="","",PG!C156)</f>
        <v/>
      </c>
      <c r="D156" s="43" t="str">
        <f>IF(PG!D156="","",PG!D156)</f>
        <v/>
      </c>
      <c r="E156" s="43">
        <f>IF(Inv!E156="",Inv!D156,Inv!E156)</f>
        <v>0</v>
      </c>
      <c r="F156" s="148" t="str">
        <f t="shared" si="12"/>
        <v>Sem estoque</v>
      </c>
      <c r="G156" s="149">
        <f>SUMIF(Entrada!$C$8:$C$3007,$C156,Entrada!$F$8:$F$3007)</f>
        <v>0</v>
      </c>
      <c r="H156" s="150">
        <f>SUMIF(Saída!$C$8:$C$3007,$C156,Saída!$E$8:$E$3007)</f>
        <v>0</v>
      </c>
      <c r="I156" s="151">
        <f>SUMIF(Entrada!$C$8:$C$3007,C156,Entrada!$J$8:$J$3007)</f>
        <v>0</v>
      </c>
      <c r="J156" s="152">
        <f t="shared" si="13"/>
        <v>0</v>
      </c>
      <c r="K156" s="152">
        <f t="shared" si="14"/>
        <v>0</v>
      </c>
      <c r="L156" s="151">
        <f>Inv!K156</f>
        <v>0</v>
      </c>
      <c r="M156" s="153" t="str">
        <f>IFERROR($H156/PG!$E156,"")</f>
        <v/>
      </c>
      <c r="P156" s="26">
        <v>8.5199999999999998E-3</v>
      </c>
      <c r="Q156" s="35">
        <f t="shared" si="15"/>
        <v>8.5199999999999998E-3</v>
      </c>
      <c r="R156" s="26" t="str">
        <f t="shared" si="16"/>
        <v/>
      </c>
    </row>
    <row r="157" spans="2:18" ht="35.1" customHeight="1" thickTop="1" thickBot="1" x14ac:dyDescent="0.3">
      <c r="B157" s="40" t="str">
        <f>IF(PG!B157="","",PG!B157)</f>
        <v/>
      </c>
      <c r="C157" s="147" t="str">
        <f>IF(PG!C157="","",PG!C157)</f>
        <v/>
      </c>
      <c r="D157" s="43" t="str">
        <f>IF(PG!D157="","",PG!D157)</f>
        <v/>
      </c>
      <c r="E157" s="43">
        <f>IF(Inv!E157="",Inv!D157,Inv!E157)</f>
        <v>0</v>
      </c>
      <c r="F157" s="148" t="str">
        <f t="shared" si="12"/>
        <v>Sem estoque</v>
      </c>
      <c r="G157" s="149">
        <f>SUMIF(Entrada!$C$8:$C$3007,$C157,Entrada!$F$8:$F$3007)</f>
        <v>0</v>
      </c>
      <c r="H157" s="150">
        <f>SUMIF(Saída!$C$8:$C$3007,$C157,Saída!$E$8:$E$3007)</f>
        <v>0</v>
      </c>
      <c r="I157" s="151">
        <f>SUMIF(Entrada!$C$8:$C$3007,C157,Entrada!$J$8:$J$3007)</f>
        <v>0</v>
      </c>
      <c r="J157" s="152">
        <f t="shared" si="13"/>
        <v>0</v>
      </c>
      <c r="K157" s="152">
        <f t="shared" si="14"/>
        <v>0</v>
      </c>
      <c r="L157" s="151">
        <f>Inv!K157</f>
        <v>0</v>
      </c>
      <c r="M157" s="153" t="str">
        <f>IFERROR($H157/PG!$E157,"")</f>
        <v/>
      </c>
      <c r="P157" s="26">
        <v>8.5100000000000002E-3</v>
      </c>
      <c r="Q157" s="35">
        <f t="shared" si="15"/>
        <v>8.5100000000000002E-3</v>
      </c>
      <c r="R157" s="26" t="str">
        <f t="shared" si="16"/>
        <v/>
      </c>
    </row>
    <row r="158" spans="2:18" ht="35.1" customHeight="1" thickTop="1" thickBot="1" x14ac:dyDescent="0.3">
      <c r="B158" s="40" t="str">
        <f>IF(PG!B158="","",PG!B158)</f>
        <v/>
      </c>
      <c r="C158" s="147" t="str">
        <f>IF(PG!C158="","",PG!C158)</f>
        <v/>
      </c>
      <c r="D158" s="43" t="str">
        <f>IF(PG!D158="","",PG!D158)</f>
        <v/>
      </c>
      <c r="E158" s="43">
        <f>IF(Inv!E158="",Inv!D158,Inv!E158)</f>
        <v>0</v>
      </c>
      <c r="F158" s="148" t="str">
        <f t="shared" si="12"/>
        <v>Sem estoque</v>
      </c>
      <c r="G158" s="149">
        <f>SUMIF(Entrada!$C$8:$C$3007,$C158,Entrada!$F$8:$F$3007)</f>
        <v>0</v>
      </c>
      <c r="H158" s="150">
        <f>SUMIF(Saída!$C$8:$C$3007,$C158,Saída!$E$8:$E$3007)</f>
        <v>0</v>
      </c>
      <c r="I158" s="151">
        <f>SUMIF(Entrada!$C$8:$C$3007,C158,Entrada!$J$8:$J$3007)</f>
        <v>0</v>
      </c>
      <c r="J158" s="152">
        <f t="shared" si="13"/>
        <v>0</v>
      </c>
      <c r="K158" s="152">
        <f t="shared" si="14"/>
        <v>0</v>
      </c>
      <c r="L158" s="151">
        <f>Inv!K158</f>
        <v>0</v>
      </c>
      <c r="M158" s="153" t="str">
        <f>IFERROR($H158/PG!$E158,"")</f>
        <v/>
      </c>
      <c r="P158" s="26">
        <v>8.5000000000000006E-3</v>
      </c>
      <c r="Q158" s="35">
        <f t="shared" si="15"/>
        <v>8.5000000000000006E-3</v>
      </c>
      <c r="R158" s="26" t="str">
        <f t="shared" si="16"/>
        <v/>
      </c>
    </row>
    <row r="159" spans="2:18" ht="35.1" customHeight="1" thickTop="1" thickBot="1" x14ac:dyDescent="0.3">
      <c r="B159" s="40" t="str">
        <f>IF(PG!B159="","",PG!B159)</f>
        <v/>
      </c>
      <c r="C159" s="147" t="str">
        <f>IF(PG!C159="","",PG!C159)</f>
        <v/>
      </c>
      <c r="D159" s="43" t="str">
        <f>IF(PG!D159="","",PG!D159)</f>
        <v/>
      </c>
      <c r="E159" s="43">
        <f>IF(Inv!E159="",Inv!D159,Inv!E159)</f>
        <v>0</v>
      </c>
      <c r="F159" s="148" t="str">
        <f t="shared" si="12"/>
        <v>Sem estoque</v>
      </c>
      <c r="G159" s="149">
        <f>SUMIF(Entrada!$C$8:$C$3007,$C159,Entrada!$F$8:$F$3007)</f>
        <v>0</v>
      </c>
      <c r="H159" s="150">
        <f>SUMIF(Saída!$C$8:$C$3007,$C159,Saída!$E$8:$E$3007)</f>
        <v>0</v>
      </c>
      <c r="I159" s="151">
        <f>SUMIF(Entrada!$C$8:$C$3007,C159,Entrada!$J$8:$J$3007)</f>
        <v>0</v>
      </c>
      <c r="J159" s="152">
        <f t="shared" si="13"/>
        <v>0</v>
      </c>
      <c r="K159" s="152">
        <f t="shared" si="14"/>
        <v>0</v>
      </c>
      <c r="L159" s="151">
        <f>Inv!K159</f>
        <v>0</v>
      </c>
      <c r="M159" s="153" t="str">
        <f>IFERROR($H159/PG!$E159,"")</f>
        <v/>
      </c>
      <c r="P159" s="26">
        <v>8.4899999999999993E-3</v>
      </c>
      <c r="Q159" s="35">
        <f t="shared" si="15"/>
        <v>8.4899999999999993E-3</v>
      </c>
      <c r="R159" s="26" t="str">
        <f t="shared" si="16"/>
        <v/>
      </c>
    </row>
    <row r="160" spans="2:18" ht="35.1" customHeight="1" thickTop="1" thickBot="1" x14ac:dyDescent="0.3">
      <c r="B160" s="40" t="str">
        <f>IF(PG!B160="","",PG!B160)</f>
        <v/>
      </c>
      <c r="C160" s="147" t="str">
        <f>IF(PG!C160="","",PG!C160)</f>
        <v/>
      </c>
      <c r="D160" s="43" t="str">
        <f>IF(PG!D160="","",PG!D160)</f>
        <v/>
      </c>
      <c r="E160" s="43">
        <f>IF(Inv!E160="",Inv!D160,Inv!E160)</f>
        <v>0</v>
      </c>
      <c r="F160" s="148" t="str">
        <f t="shared" si="12"/>
        <v>Sem estoque</v>
      </c>
      <c r="G160" s="149">
        <f>SUMIF(Entrada!$C$8:$C$3007,$C160,Entrada!$F$8:$F$3007)</f>
        <v>0</v>
      </c>
      <c r="H160" s="150">
        <f>SUMIF(Saída!$C$8:$C$3007,$C160,Saída!$E$8:$E$3007)</f>
        <v>0</v>
      </c>
      <c r="I160" s="151">
        <f>SUMIF(Entrada!$C$8:$C$3007,C160,Entrada!$J$8:$J$3007)</f>
        <v>0</v>
      </c>
      <c r="J160" s="152">
        <f t="shared" si="13"/>
        <v>0</v>
      </c>
      <c r="K160" s="152">
        <f t="shared" si="14"/>
        <v>0</v>
      </c>
      <c r="L160" s="151">
        <f>Inv!K160</f>
        <v>0</v>
      </c>
      <c r="M160" s="153" t="str">
        <f>IFERROR($H160/PG!$E160,"")</f>
        <v/>
      </c>
      <c r="P160" s="26">
        <v>8.4799999999999997E-3</v>
      </c>
      <c r="Q160" s="35">
        <f t="shared" si="15"/>
        <v>8.4799999999999997E-3</v>
      </c>
      <c r="R160" s="26" t="str">
        <f t="shared" si="16"/>
        <v/>
      </c>
    </row>
    <row r="161" spans="2:18" ht="35.1" customHeight="1" thickTop="1" thickBot="1" x14ac:dyDescent="0.3">
      <c r="B161" s="40" t="str">
        <f>IF(PG!B161="","",PG!B161)</f>
        <v/>
      </c>
      <c r="C161" s="147" t="str">
        <f>IF(PG!C161="","",PG!C161)</f>
        <v/>
      </c>
      <c r="D161" s="43" t="str">
        <f>IF(PG!D161="","",PG!D161)</f>
        <v/>
      </c>
      <c r="E161" s="43">
        <f>IF(Inv!E161="",Inv!D161,Inv!E161)</f>
        <v>0</v>
      </c>
      <c r="F161" s="148" t="str">
        <f t="shared" si="12"/>
        <v>Sem estoque</v>
      </c>
      <c r="G161" s="149">
        <f>SUMIF(Entrada!$C$8:$C$3007,$C161,Entrada!$F$8:$F$3007)</f>
        <v>0</v>
      </c>
      <c r="H161" s="150">
        <f>SUMIF(Saída!$C$8:$C$3007,$C161,Saída!$E$8:$E$3007)</f>
        <v>0</v>
      </c>
      <c r="I161" s="151">
        <f>SUMIF(Entrada!$C$8:$C$3007,C161,Entrada!$J$8:$J$3007)</f>
        <v>0</v>
      </c>
      <c r="J161" s="152">
        <f t="shared" si="13"/>
        <v>0</v>
      </c>
      <c r="K161" s="152">
        <f t="shared" si="14"/>
        <v>0</v>
      </c>
      <c r="L161" s="151">
        <f>Inv!K161</f>
        <v>0</v>
      </c>
      <c r="M161" s="153" t="str">
        <f>IFERROR($H161/PG!$E161,"")</f>
        <v/>
      </c>
      <c r="P161" s="26">
        <v>8.4700000000000001E-3</v>
      </c>
      <c r="Q161" s="35">
        <f t="shared" si="15"/>
        <v>8.4700000000000001E-3</v>
      </c>
      <c r="R161" s="26" t="str">
        <f t="shared" si="16"/>
        <v/>
      </c>
    </row>
    <row r="162" spans="2:18" ht="35.1" customHeight="1" thickTop="1" thickBot="1" x14ac:dyDescent="0.3">
      <c r="B162" s="40" t="str">
        <f>IF(PG!B162="","",PG!B162)</f>
        <v/>
      </c>
      <c r="C162" s="147" t="str">
        <f>IF(PG!C162="","",PG!C162)</f>
        <v/>
      </c>
      <c r="D162" s="43" t="str">
        <f>IF(PG!D162="","",PG!D162)</f>
        <v/>
      </c>
      <c r="E162" s="43">
        <f>IF(Inv!E162="",Inv!D162,Inv!E162)</f>
        <v>0</v>
      </c>
      <c r="F162" s="148" t="str">
        <f t="shared" si="12"/>
        <v>Sem estoque</v>
      </c>
      <c r="G162" s="149">
        <f>SUMIF(Entrada!$C$8:$C$3007,$C162,Entrada!$F$8:$F$3007)</f>
        <v>0</v>
      </c>
      <c r="H162" s="150">
        <f>SUMIF(Saída!$C$8:$C$3007,$C162,Saída!$E$8:$E$3007)</f>
        <v>0</v>
      </c>
      <c r="I162" s="151">
        <f>SUMIF(Entrada!$C$8:$C$3007,C162,Entrada!$J$8:$J$3007)</f>
        <v>0</v>
      </c>
      <c r="J162" s="152">
        <f t="shared" si="13"/>
        <v>0</v>
      </c>
      <c r="K162" s="152">
        <f t="shared" si="14"/>
        <v>0</v>
      </c>
      <c r="L162" s="151">
        <f>Inv!K162</f>
        <v>0</v>
      </c>
      <c r="M162" s="153" t="str">
        <f>IFERROR($H162/PG!$E162,"")</f>
        <v/>
      </c>
      <c r="P162" s="26">
        <v>8.4600000000000005E-3</v>
      </c>
      <c r="Q162" s="35">
        <f t="shared" si="15"/>
        <v>8.4600000000000005E-3</v>
      </c>
      <c r="R162" s="26" t="str">
        <f t="shared" si="16"/>
        <v/>
      </c>
    </row>
    <row r="163" spans="2:18" ht="35.1" customHeight="1" thickTop="1" thickBot="1" x14ac:dyDescent="0.3">
      <c r="B163" s="40" t="str">
        <f>IF(PG!B163="","",PG!B163)</f>
        <v/>
      </c>
      <c r="C163" s="147" t="str">
        <f>IF(PG!C163="","",PG!C163)</f>
        <v/>
      </c>
      <c r="D163" s="43" t="str">
        <f>IF(PG!D163="","",PG!D163)</f>
        <v/>
      </c>
      <c r="E163" s="43">
        <f>IF(Inv!E163="",Inv!D163,Inv!E163)</f>
        <v>0</v>
      </c>
      <c r="F163" s="148" t="str">
        <f t="shared" si="12"/>
        <v>Sem estoque</v>
      </c>
      <c r="G163" s="149">
        <f>SUMIF(Entrada!$C$8:$C$3007,$C163,Entrada!$F$8:$F$3007)</f>
        <v>0</v>
      </c>
      <c r="H163" s="150">
        <f>SUMIF(Saída!$C$8:$C$3007,$C163,Saída!$E$8:$E$3007)</f>
        <v>0</v>
      </c>
      <c r="I163" s="151">
        <f>SUMIF(Entrada!$C$8:$C$3007,C163,Entrada!$J$8:$J$3007)</f>
        <v>0</v>
      </c>
      <c r="J163" s="152">
        <f t="shared" si="13"/>
        <v>0</v>
      </c>
      <c r="K163" s="152">
        <f t="shared" si="14"/>
        <v>0</v>
      </c>
      <c r="L163" s="151">
        <f>Inv!K163</f>
        <v>0</v>
      </c>
      <c r="M163" s="153" t="str">
        <f>IFERROR($H163/PG!$E163,"")</f>
        <v/>
      </c>
      <c r="P163" s="26">
        <v>8.4499999999999992E-3</v>
      </c>
      <c r="Q163" s="35">
        <f t="shared" si="15"/>
        <v>8.4499999999999992E-3</v>
      </c>
      <c r="R163" s="26" t="str">
        <f t="shared" si="16"/>
        <v/>
      </c>
    </row>
    <row r="164" spans="2:18" ht="35.1" customHeight="1" thickTop="1" thickBot="1" x14ac:dyDescent="0.3">
      <c r="B164" s="40" t="str">
        <f>IF(PG!B164="","",PG!B164)</f>
        <v/>
      </c>
      <c r="C164" s="147" t="str">
        <f>IF(PG!C164="","",PG!C164)</f>
        <v/>
      </c>
      <c r="D164" s="43" t="str">
        <f>IF(PG!D164="","",PG!D164)</f>
        <v/>
      </c>
      <c r="E164" s="43">
        <f>IF(Inv!E164="",Inv!D164,Inv!E164)</f>
        <v>0</v>
      </c>
      <c r="F164" s="148" t="str">
        <f t="shared" si="12"/>
        <v>Sem estoque</v>
      </c>
      <c r="G164" s="149">
        <f>SUMIF(Entrada!$C$8:$C$3007,$C164,Entrada!$F$8:$F$3007)</f>
        <v>0</v>
      </c>
      <c r="H164" s="150">
        <f>SUMIF(Saída!$C$8:$C$3007,$C164,Saída!$E$8:$E$3007)</f>
        <v>0</v>
      </c>
      <c r="I164" s="151">
        <f>SUMIF(Entrada!$C$8:$C$3007,C164,Entrada!$J$8:$J$3007)</f>
        <v>0</v>
      </c>
      <c r="J164" s="152">
        <f t="shared" si="13"/>
        <v>0</v>
      </c>
      <c r="K164" s="152">
        <f t="shared" si="14"/>
        <v>0</v>
      </c>
      <c r="L164" s="151">
        <f>Inv!K164</f>
        <v>0</v>
      </c>
      <c r="M164" s="153" t="str">
        <f>IFERROR($H164/PG!$E164,"")</f>
        <v/>
      </c>
      <c r="P164" s="26">
        <v>8.4399999999999996E-3</v>
      </c>
      <c r="Q164" s="35">
        <f t="shared" si="15"/>
        <v>8.4399999999999996E-3</v>
      </c>
      <c r="R164" s="26" t="str">
        <f t="shared" si="16"/>
        <v/>
      </c>
    </row>
    <row r="165" spans="2:18" ht="35.1" customHeight="1" thickTop="1" thickBot="1" x14ac:dyDescent="0.3">
      <c r="B165" s="40" t="str">
        <f>IF(PG!B165="","",PG!B165)</f>
        <v/>
      </c>
      <c r="C165" s="147" t="str">
        <f>IF(PG!C165="","",PG!C165)</f>
        <v/>
      </c>
      <c r="D165" s="43" t="str">
        <f>IF(PG!D165="","",PG!D165)</f>
        <v/>
      </c>
      <c r="E165" s="43">
        <f>IF(Inv!E165="",Inv!D165,Inv!E165)</f>
        <v>0</v>
      </c>
      <c r="F165" s="148" t="str">
        <f t="shared" si="12"/>
        <v>Sem estoque</v>
      </c>
      <c r="G165" s="149">
        <f>SUMIF(Entrada!$C$8:$C$3007,$C165,Entrada!$F$8:$F$3007)</f>
        <v>0</v>
      </c>
      <c r="H165" s="150">
        <f>SUMIF(Saída!$C$8:$C$3007,$C165,Saída!$E$8:$E$3007)</f>
        <v>0</v>
      </c>
      <c r="I165" s="151">
        <f>SUMIF(Entrada!$C$8:$C$3007,C165,Entrada!$J$8:$J$3007)</f>
        <v>0</v>
      </c>
      <c r="J165" s="152">
        <f t="shared" si="13"/>
        <v>0</v>
      </c>
      <c r="K165" s="152">
        <f t="shared" si="14"/>
        <v>0</v>
      </c>
      <c r="L165" s="151">
        <f>Inv!K165</f>
        <v>0</v>
      </c>
      <c r="M165" s="153" t="str">
        <f>IFERROR($H165/PG!$E165,"")</f>
        <v/>
      </c>
      <c r="P165" s="26">
        <v>8.43E-3</v>
      </c>
      <c r="Q165" s="35">
        <f t="shared" si="15"/>
        <v>8.43E-3</v>
      </c>
      <c r="R165" s="26" t="str">
        <f t="shared" si="16"/>
        <v/>
      </c>
    </row>
    <row r="166" spans="2:18" ht="35.1" customHeight="1" thickTop="1" thickBot="1" x14ac:dyDescent="0.3">
      <c r="B166" s="40" t="str">
        <f>IF(PG!B166="","",PG!B166)</f>
        <v/>
      </c>
      <c r="C166" s="147" t="str">
        <f>IF(PG!C166="","",PG!C166)</f>
        <v/>
      </c>
      <c r="D166" s="43" t="str">
        <f>IF(PG!D166="","",PG!D166)</f>
        <v/>
      </c>
      <c r="E166" s="43">
        <f>IF(Inv!E166="",Inv!D166,Inv!E166)</f>
        <v>0</v>
      </c>
      <c r="F166" s="148" t="str">
        <f t="shared" si="12"/>
        <v>Sem estoque</v>
      </c>
      <c r="G166" s="149">
        <f>SUMIF(Entrada!$C$8:$C$3007,$C166,Entrada!$F$8:$F$3007)</f>
        <v>0</v>
      </c>
      <c r="H166" s="150">
        <f>SUMIF(Saída!$C$8:$C$3007,$C166,Saída!$E$8:$E$3007)</f>
        <v>0</v>
      </c>
      <c r="I166" s="151">
        <f>SUMIF(Entrada!$C$8:$C$3007,C166,Entrada!$J$8:$J$3007)</f>
        <v>0</v>
      </c>
      <c r="J166" s="152">
        <f t="shared" si="13"/>
        <v>0</v>
      </c>
      <c r="K166" s="152">
        <f t="shared" si="14"/>
        <v>0</v>
      </c>
      <c r="L166" s="151">
        <f>Inv!K166</f>
        <v>0</v>
      </c>
      <c r="M166" s="153" t="str">
        <f>IFERROR($H166/PG!$E166,"")</f>
        <v/>
      </c>
      <c r="P166" s="26">
        <v>8.4200000000000004E-3</v>
      </c>
      <c r="Q166" s="35">
        <f t="shared" si="15"/>
        <v>8.4200000000000004E-3</v>
      </c>
      <c r="R166" s="26" t="str">
        <f t="shared" si="16"/>
        <v/>
      </c>
    </row>
    <row r="167" spans="2:18" ht="35.1" customHeight="1" thickTop="1" thickBot="1" x14ac:dyDescent="0.3">
      <c r="B167" s="40" t="str">
        <f>IF(PG!B167="","",PG!B167)</f>
        <v/>
      </c>
      <c r="C167" s="147" t="str">
        <f>IF(PG!C167="","",PG!C167)</f>
        <v/>
      </c>
      <c r="D167" s="43" t="str">
        <f>IF(PG!D167="","",PG!D167)</f>
        <v/>
      </c>
      <c r="E167" s="43">
        <f>IF(Inv!E167="",Inv!D167,Inv!E167)</f>
        <v>0</v>
      </c>
      <c r="F167" s="148" t="str">
        <f t="shared" si="12"/>
        <v>Sem estoque</v>
      </c>
      <c r="G167" s="149">
        <f>SUMIF(Entrada!$C$8:$C$3007,$C167,Entrada!$F$8:$F$3007)</f>
        <v>0</v>
      </c>
      <c r="H167" s="150">
        <f>SUMIF(Saída!$C$8:$C$3007,$C167,Saída!$E$8:$E$3007)</f>
        <v>0</v>
      </c>
      <c r="I167" s="151">
        <f>SUMIF(Entrada!$C$8:$C$3007,C167,Entrada!$J$8:$J$3007)</f>
        <v>0</v>
      </c>
      <c r="J167" s="152">
        <f t="shared" si="13"/>
        <v>0</v>
      </c>
      <c r="K167" s="152">
        <f t="shared" si="14"/>
        <v>0</v>
      </c>
      <c r="L167" s="151">
        <f>Inv!K167</f>
        <v>0</v>
      </c>
      <c r="M167" s="153" t="str">
        <f>IFERROR($H167/PG!$E167,"")</f>
        <v/>
      </c>
      <c r="P167" s="26">
        <v>8.4100000000000008E-3</v>
      </c>
      <c r="Q167" s="35">
        <f t="shared" si="15"/>
        <v>8.4100000000000008E-3</v>
      </c>
      <c r="R167" s="26" t="str">
        <f t="shared" si="16"/>
        <v/>
      </c>
    </row>
    <row r="168" spans="2:18" ht="35.1" customHeight="1" thickTop="1" thickBot="1" x14ac:dyDescent="0.3">
      <c r="B168" s="40" t="str">
        <f>IF(PG!B168="","",PG!B168)</f>
        <v/>
      </c>
      <c r="C168" s="147" t="str">
        <f>IF(PG!C168="","",PG!C168)</f>
        <v/>
      </c>
      <c r="D168" s="43" t="str">
        <f>IF(PG!D168="","",PG!D168)</f>
        <v/>
      </c>
      <c r="E168" s="43">
        <f>IF(Inv!E168="",Inv!D168,Inv!E168)</f>
        <v>0</v>
      </c>
      <c r="F168" s="148" t="str">
        <f t="shared" si="12"/>
        <v>Sem estoque</v>
      </c>
      <c r="G168" s="149">
        <f>SUMIF(Entrada!$C$8:$C$3007,$C168,Entrada!$F$8:$F$3007)</f>
        <v>0</v>
      </c>
      <c r="H168" s="150">
        <f>SUMIF(Saída!$C$8:$C$3007,$C168,Saída!$E$8:$E$3007)</f>
        <v>0</v>
      </c>
      <c r="I168" s="151">
        <f>SUMIF(Entrada!$C$8:$C$3007,C168,Entrada!$J$8:$J$3007)</f>
        <v>0</v>
      </c>
      <c r="J168" s="152">
        <f t="shared" si="13"/>
        <v>0</v>
      </c>
      <c r="K168" s="152">
        <f t="shared" si="14"/>
        <v>0</v>
      </c>
      <c r="L168" s="151">
        <f>Inv!K168</f>
        <v>0</v>
      </c>
      <c r="M168" s="153" t="str">
        <f>IFERROR($H168/PG!$E168,"")</f>
        <v/>
      </c>
      <c r="P168" s="26">
        <v>8.3999999999999995E-3</v>
      </c>
      <c r="Q168" s="35">
        <f t="shared" si="15"/>
        <v>8.3999999999999995E-3</v>
      </c>
      <c r="R168" s="26" t="str">
        <f t="shared" si="16"/>
        <v/>
      </c>
    </row>
    <row r="169" spans="2:18" ht="35.1" customHeight="1" thickTop="1" thickBot="1" x14ac:dyDescent="0.3">
      <c r="B169" s="40" t="str">
        <f>IF(PG!B169="","",PG!B169)</f>
        <v/>
      </c>
      <c r="C169" s="147" t="str">
        <f>IF(PG!C169="","",PG!C169)</f>
        <v/>
      </c>
      <c r="D169" s="43" t="str">
        <f>IF(PG!D169="","",PG!D169)</f>
        <v/>
      </c>
      <c r="E169" s="43">
        <f>IF(Inv!E169="",Inv!D169,Inv!E169)</f>
        <v>0</v>
      </c>
      <c r="F169" s="148" t="str">
        <f t="shared" si="12"/>
        <v>Sem estoque</v>
      </c>
      <c r="G169" s="149">
        <f>SUMIF(Entrada!$C$8:$C$3007,$C169,Entrada!$F$8:$F$3007)</f>
        <v>0</v>
      </c>
      <c r="H169" s="150">
        <f>SUMIF(Saída!$C$8:$C$3007,$C169,Saída!$E$8:$E$3007)</f>
        <v>0</v>
      </c>
      <c r="I169" s="151">
        <f>SUMIF(Entrada!$C$8:$C$3007,C169,Entrada!$J$8:$J$3007)</f>
        <v>0</v>
      </c>
      <c r="J169" s="152">
        <f t="shared" si="13"/>
        <v>0</v>
      </c>
      <c r="K169" s="152">
        <f t="shared" si="14"/>
        <v>0</v>
      </c>
      <c r="L169" s="151">
        <f>Inv!K169</f>
        <v>0</v>
      </c>
      <c r="M169" s="153" t="str">
        <f>IFERROR($H169/PG!$E169,"")</f>
        <v/>
      </c>
      <c r="P169" s="26">
        <v>8.3899999999999999E-3</v>
      </c>
      <c r="Q169" s="35">
        <f t="shared" si="15"/>
        <v>8.3899999999999999E-3</v>
      </c>
      <c r="R169" s="26" t="str">
        <f t="shared" si="16"/>
        <v/>
      </c>
    </row>
    <row r="170" spans="2:18" ht="35.1" customHeight="1" thickTop="1" thickBot="1" x14ac:dyDescent="0.3">
      <c r="B170" s="40" t="str">
        <f>IF(PG!B170="","",PG!B170)</f>
        <v/>
      </c>
      <c r="C170" s="147" t="str">
        <f>IF(PG!C170="","",PG!C170)</f>
        <v/>
      </c>
      <c r="D170" s="43" t="str">
        <f>IF(PG!D170="","",PG!D170)</f>
        <v/>
      </c>
      <c r="E170" s="43">
        <f>IF(Inv!E170="",Inv!D170,Inv!E170)</f>
        <v>0</v>
      </c>
      <c r="F170" s="148" t="str">
        <f t="shared" si="12"/>
        <v>Sem estoque</v>
      </c>
      <c r="G170" s="149">
        <f>SUMIF(Entrada!$C$8:$C$3007,$C170,Entrada!$F$8:$F$3007)</f>
        <v>0</v>
      </c>
      <c r="H170" s="150">
        <f>SUMIF(Saída!$C$8:$C$3007,$C170,Saída!$E$8:$E$3007)</f>
        <v>0</v>
      </c>
      <c r="I170" s="151">
        <f>SUMIF(Entrada!$C$8:$C$3007,C170,Entrada!$J$8:$J$3007)</f>
        <v>0</v>
      </c>
      <c r="J170" s="152">
        <f t="shared" si="13"/>
        <v>0</v>
      </c>
      <c r="K170" s="152">
        <f t="shared" si="14"/>
        <v>0</v>
      </c>
      <c r="L170" s="151">
        <f>Inv!K170</f>
        <v>0</v>
      </c>
      <c r="M170" s="153" t="str">
        <f>IFERROR($H170/PG!$E170,"")</f>
        <v/>
      </c>
      <c r="P170" s="26">
        <v>8.3800000000000003E-3</v>
      </c>
      <c r="Q170" s="35">
        <f t="shared" si="15"/>
        <v>8.3800000000000003E-3</v>
      </c>
      <c r="R170" s="26" t="str">
        <f t="shared" si="16"/>
        <v/>
      </c>
    </row>
    <row r="171" spans="2:18" ht="35.1" customHeight="1" thickTop="1" thickBot="1" x14ac:dyDescent="0.3">
      <c r="B171" s="40" t="str">
        <f>IF(PG!B171="","",PG!B171)</f>
        <v/>
      </c>
      <c r="C171" s="147" t="str">
        <f>IF(PG!C171="","",PG!C171)</f>
        <v/>
      </c>
      <c r="D171" s="43" t="str">
        <f>IF(PG!D171="","",PG!D171)</f>
        <v/>
      </c>
      <c r="E171" s="43">
        <f>IF(Inv!E171="",Inv!D171,Inv!E171)</f>
        <v>0</v>
      </c>
      <c r="F171" s="148" t="str">
        <f t="shared" si="12"/>
        <v>Sem estoque</v>
      </c>
      <c r="G171" s="149">
        <f>SUMIF(Entrada!$C$8:$C$3007,$C171,Entrada!$F$8:$F$3007)</f>
        <v>0</v>
      </c>
      <c r="H171" s="150">
        <f>SUMIF(Saída!$C$8:$C$3007,$C171,Saída!$E$8:$E$3007)</f>
        <v>0</v>
      </c>
      <c r="I171" s="151">
        <f>SUMIF(Entrada!$C$8:$C$3007,C171,Entrada!$J$8:$J$3007)</f>
        <v>0</v>
      </c>
      <c r="J171" s="152">
        <f t="shared" si="13"/>
        <v>0</v>
      </c>
      <c r="K171" s="152">
        <f t="shared" si="14"/>
        <v>0</v>
      </c>
      <c r="L171" s="151">
        <f>Inv!K171</f>
        <v>0</v>
      </c>
      <c r="M171" s="153" t="str">
        <f>IFERROR($H171/PG!$E171,"")</f>
        <v/>
      </c>
      <c r="P171" s="26">
        <v>8.3700000000000007E-3</v>
      </c>
      <c r="Q171" s="35">
        <f t="shared" si="15"/>
        <v>8.3700000000000007E-3</v>
      </c>
      <c r="R171" s="26" t="str">
        <f t="shared" si="16"/>
        <v/>
      </c>
    </row>
    <row r="172" spans="2:18" ht="35.1" customHeight="1" thickTop="1" thickBot="1" x14ac:dyDescent="0.3">
      <c r="B172" s="40" t="str">
        <f>IF(PG!B172="","",PG!B172)</f>
        <v/>
      </c>
      <c r="C172" s="147" t="str">
        <f>IF(PG!C172="","",PG!C172)</f>
        <v/>
      </c>
      <c r="D172" s="43" t="str">
        <f>IF(PG!D172="","",PG!D172)</f>
        <v/>
      </c>
      <c r="E172" s="43">
        <f>IF(Inv!E172="",Inv!D172,Inv!E172)</f>
        <v>0</v>
      </c>
      <c r="F172" s="148" t="str">
        <f t="shared" si="12"/>
        <v>Sem estoque</v>
      </c>
      <c r="G172" s="149">
        <f>SUMIF(Entrada!$C$8:$C$3007,$C172,Entrada!$F$8:$F$3007)</f>
        <v>0</v>
      </c>
      <c r="H172" s="150">
        <f>SUMIF(Saída!$C$8:$C$3007,$C172,Saída!$E$8:$E$3007)</f>
        <v>0</v>
      </c>
      <c r="I172" s="151">
        <f>SUMIF(Entrada!$C$8:$C$3007,C172,Entrada!$J$8:$J$3007)</f>
        <v>0</v>
      </c>
      <c r="J172" s="152">
        <f t="shared" si="13"/>
        <v>0</v>
      </c>
      <c r="K172" s="152">
        <f t="shared" si="14"/>
        <v>0</v>
      </c>
      <c r="L172" s="151">
        <f>Inv!K172</f>
        <v>0</v>
      </c>
      <c r="M172" s="153" t="str">
        <f>IFERROR($H172/PG!$E172,"")</f>
        <v/>
      </c>
      <c r="P172" s="26">
        <v>8.3599999999999994E-3</v>
      </c>
      <c r="Q172" s="35">
        <f t="shared" si="15"/>
        <v>8.3599999999999994E-3</v>
      </c>
      <c r="R172" s="26" t="str">
        <f t="shared" si="16"/>
        <v/>
      </c>
    </row>
    <row r="173" spans="2:18" ht="35.1" customHeight="1" thickTop="1" thickBot="1" x14ac:dyDescent="0.3">
      <c r="B173" s="40" t="str">
        <f>IF(PG!B173="","",PG!B173)</f>
        <v/>
      </c>
      <c r="C173" s="147" t="str">
        <f>IF(PG!C173="","",PG!C173)</f>
        <v/>
      </c>
      <c r="D173" s="43" t="str">
        <f>IF(PG!D173="","",PG!D173)</f>
        <v/>
      </c>
      <c r="E173" s="43">
        <f>IF(Inv!E173="",Inv!D173,Inv!E173)</f>
        <v>0</v>
      </c>
      <c r="F173" s="148" t="str">
        <f t="shared" si="12"/>
        <v>Sem estoque</v>
      </c>
      <c r="G173" s="149">
        <f>SUMIF(Entrada!$C$8:$C$3007,$C173,Entrada!$F$8:$F$3007)</f>
        <v>0</v>
      </c>
      <c r="H173" s="150">
        <f>SUMIF(Saída!$C$8:$C$3007,$C173,Saída!$E$8:$E$3007)</f>
        <v>0</v>
      </c>
      <c r="I173" s="151">
        <f>SUMIF(Entrada!$C$8:$C$3007,C173,Entrada!$J$8:$J$3007)</f>
        <v>0</v>
      </c>
      <c r="J173" s="152">
        <f t="shared" si="13"/>
        <v>0</v>
      </c>
      <c r="K173" s="152">
        <f t="shared" si="14"/>
        <v>0</v>
      </c>
      <c r="L173" s="151">
        <f>Inv!K173</f>
        <v>0</v>
      </c>
      <c r="M173" s="153" t="str">
        <f>IFERROR($H173/PG!$E173,"")</f>
        <v/>
      </c>
      <c r="P173" s="26">
        <v>8.3499999999999998E-3</v>
      </c>
      <c r="Q173" s="35">
        <f t="shared" si="15"/>
        <v>8.3499999999999998E-3</v>
      </c>
      <c r="R173" s="26" t="str">
        <f t="shared" si="16"/>
        <v/>
      </c>
    </row>
    <row r="174" spans="2:18" ht="35.1" customHeight="1" thickTop="1" thickBot="1" x14ac:dyDescent="0.3">
      <c r="B174" s="40" t="str">
        <f>IF(PG!B174="","",PG!B174)</f>
        <v/>
      </c>
      <c r="C174" s="147" t="str">
        <f>IF(PG!C174="","",PG!C174)</f>
        <v/>
      </c>
      <c r="D174" s="43" t="str">
        <f>IF(PG!D174="","",PG!D174)</f>
        <v/>
      </c>
      <c r="E174" s="43">
        <f>IF(Inv!E174="",Inv!D174,Inv!E174)</f>
        <v>0</v>
      </c>
      <c r="F174" s="148" t="str">
        <f t="shared" si="12"/>
        <v>Sem estoque</v>
      </c>
      <c r="G174" s="149">
        <f>SUMIF(Entrada!$C$8:$C$3007,$C174,Entrada!$F$8:$F$3007)</f>
        <v>0</v>
      </c>
      <c r="H174" s="150">
        <f>SUMIF(Saída!$C$8:$C$3007,$C174,Saída!$E$8:$E$3007)</f>
        <v>0</v>
      </c>
      <c r="I174" s="151">
        <f>SUMIF(Entrada!$C$8:$C$3007,C174,Entrada!$J$8:$J$3007)</f>
        <v>0</v>
      </c>
      <c r="J174" s="152">
        <f t="shared" si="13"/>
        <v>0</v>
      </c>
      <c r="K174" s="152">
        <f t="shared" si="14"/>
        <v>0</v>
      </c>
      <c r="L174" s="151">
        <f>Inv!K174</f>
        <v>0</v>
      </c>
      <c r="M174" s="153" t="str">
        <f>IFERROR($H174/PG!$E174,"")</f>
        <v/>
      </c>
      <c r="P174" s="26">
        <v>8.3400000000000002E-3</v>
      </c>
      <c r="Q174" s="35">
        <f t="shared" si="15"/>
        <v>8.3400000000000002E-3</v>
      </c>
      <c r="R174" s="26" t="str">
        <f t="shared" si="16"/>
        <v/>
      </c>
    </row>
    <row r="175" spans="2:18" ht="35.1" customHeight="1" thickTop="1" thickBot="1" x14ac:dyDescent="0.3">
      <c r="B175" s="40" t="str">
        <f>IF(PG!B175="","",PG!B175)</f>
        <v/>
      </c>
      <c r="C175" s="147" t="str">
        <f>IF(PG!C175="","",PG!C175)</f>
        <v/>
      </c>
      <c r="D175" s="43" t="str">
        <f>IF(PG!D175="","",PG!D175)</f>
        <v/>
      </c>
      <c r="E175" s="43">
        <f>IF(Inv!E175="",Inv!D175,Inv!E175)</f>
        <v>0</v>
      </c>
      <c r="F175" s="148" t="str">
        <f t="shared" si="12"/>
        <v>Sem estoque</v>
      </c>
      <c r="G175" s="149">
        <f>SUMIF(Entrada!$C$8:$C$3007,$C175,Entrada!$F$8:$F$3007)</f>
        <v>0</v>
      </c>
      <c r="H175" s="150">
        <f>SUMIF(Saída!$C$8:$C$3007,$C175,Saída!$E$8:$E$3007)</f>
        <v>0</v>
      </c>
      <c r="I175" s="151">
        <f>SUMIF(Entrada!$C$8:$C$3007,C175,Entrada!$J$8:$J$3007)</f>
        <v>0</v>
      </c>
      <c r="J175" s="152">
        <f t="shared" si="13"/>
        <v>0</v>
      </c>
      <c r="K175" s="152">
        <f t="shared" si="14"/>
        <v>0</v>
      </c>
      <c r="L175" s="151">
        <f>Inv!K175</f>
        <v>0</v>
      </c>
      <c r="M175" s="153" t="str">
        <f>IFERROR($H175/PG!$E175,"")</f>
        <v/>
      </c>
      <c r="P175" s="26">
        <v>8.3300000000000006E-3</v>
      </c>
      <c r="Q175" s="35">
        <f t="shared" si="15"/>
        <v>8.3300000000000006E-3</v>
      </c>
      <c r="R175" s="26" t="str">
        <f t="shared" si="16"/>
        <v/>
      </c>
    </row>
    <row r="176" spans="2:18" ht="35.1" customHeight="1" thickTop="1" thickBot="1" x14ac:dyDescent="0.3">
      <c r="B176" s="40" t="str">
        <f>IF(PG!B176="","",PG!B176)</f>
        <v/>
      </c>
      <c r="C176" s="147" t="str">
        <f>IF(PG!C176="","",PG!C176)</f>
        <v/>
      </c>
      <c r="D176" s="43" t="str">
        <f>IF(PG!D176="","",PG!D176)</f>
        <v/>
      </c>
      <c r="E176" s="43">
        <f>IF(Inv!E176="",Inv!D176,Inv!E176)</f>
        <v>0</v>
      </c>
      <c r="F176" s="148" t="str">
        <f t="shared" si="12"/>
        <v>Sem estoque</v>
      </c>
      <c r="G176" s="149">
        <f>SUMIF(Entrada!$C$8:$C$3007,$C176,Entrada!$F$8:$F$3007)</f>
        <v>0</v>
      </c>
      <c r="H176" s="150">
        <f>SUMIF(Saída!$C$8:$C$3007,$C176,Saída!$E$8:$E$3007)</f>
        <v>0</v>
      </c>
      <c r="I176" s="151">
        <f>SUMIF(Entrada!$C$8:$C$3007,C176,Entrada!$J$8:$J$3007)</f>
        <v>0</v>
      </c>
      <c r="J176" s="152">
        <f t="shared" si="13"/>
        <v>0</v>
      </c>
      <c r="K176" s="152">
        <f t="shared" si="14"/>
        <v>0</v>
      </c>
      <c r="L176" s="151">
        <f>Inv!K176</f>
        <v>0</v>
      </c>
      <c r="M176" s="153" t="str">
        <f>IFERROR($H176/PG!$E176,"")</f>
        <v/>
      </c>
      <c r="P176" s="26">
        <v>8.3199999999999993E-3</v>
      </c>
      <c r="Q176" s="35">
        <f t="shared" si="15"/>
        <v>8.3199999999999993E-3</v>
      </c>
      <c r="R176" s="26" t="str">
        <f t="shared" si="16"/>
        <v/>
      </c>
    </row>
    <row r="177" spans="2:18" ht="35.1" customHeight="1" thickTop="1" thickBot="1" x14ac:dyDescent="0.3">
      <c r="B177" s="40" t="str">
        <f>IF(PG!B177="","",PG!B177)</f>
        <v/>
      </c>
      <c r="C177" s="147" t="str">
        <f>IF(PG!C177="","",PG!C177)</f>
        <v/>
      </c>
      <c r="D177" s="43" t="str">
        <f>IF(PG!D177="","",PG!D177)</f>
        <v/>
      </c>
      <c r="E177" s="43">
        <f>IF(Inv!E177="",Inv!D177,Inv!E177)</f>
        <v>0</v>
      </c>
      <c r="F177" s="148" t="str">
        <f t="shared" si="12"/>
        <v>Sem estoque</v>
      </c>
      <c r="G177" s="149">
        <f>SUMIF(Entrada!$C$8:$C$3007,$C177,Entrada!$F$8:$F$3007)</f>
        <v>0</v>
      </c>
      <c r="H177" s="150">
        <f>SUMIF(Saída!$C$8:$C$3007,$C177,Saída!$E$8:$E$3007)</f>
        <v>0</v>
      </c>
      <c r="I177" s="151">
        <f>SUMIF(Entrada!$C$8:$C$3007,C177,Entrada!$J$8:$J$3007)</f>
        <v>0</v>
      </c>
      <c r="J177" s="152">
        <f t="shared" si="13"/>
        <v>0</v>
      </c>
      <c r="K177" s="152">
        <f t="shared" si="14"/>
        <v>0</v>
      </c>
      <c r="L177" s="151">
        <f>Inv!K177</f>
        <v>0</v>
      </c>
      <c r="M177" s="153" t="str">
        <f>IFERROR($H177/PG!$E177,"")</f>
        <v/>
      </c>
      <c r="P177" s="26">
        <v>8.3099999999999997E-3</v>
      </c>
      <c r="Q177" s="35">
        <f t="shared" si="15"/>
        <v>8.3099999999999997E-3</v>
      </c>
      <c r="R177" s="26" t="str">
        <f t="shared" si="16"/>
        <v/>
      </c>
    </row>
    <row r="178" spans="2:18" ht="35.1" customHeight="1" thickTop="1" thickBot="1" x14ac:dyDescent="0.3">
      <c r="B178" s="40" t="str">
        <f>IF(PG!B178="","",PG!B178)</f>
        <v/>
      </c>
      <c r="C178" s="147" t="str">
        <f>IF(PG!C178="","",PG!C178)</f>
        <v/>
      </c>
      <c r="D178" s="43" t="str">
        <f>IF(PG!D178="","",PG!D178)</f>
        <v/>
      </c>
      <c r="E178" s="43">
        <f>IF(Inv!E178="",Inv!D178,Inv!E178)</f>
        <v>0</v>
      </c>
      <c r="F178" s="148" t="str">
        <f t="shared" si="12"/>
        <v>Sem estoque</v>
      </c>
      <c r="G178" s="149">
        <f>SUMIF(Entrada!$C$8:$C$3007,$C178,Entrada!$F$8:$F$3007)</f>
        <v>0</v>
      </c>
      <c r="H178" s="150">
        <f>SUMIF(Saída!$C$8:$C$3007,$C178,Saída!$E$8:$E$3007)</f>
        <v>0</v>
      </c>
      <c r="I178" s="151">
        <f>SUMIF(Entrada!$C$8:$C$3007,C178,Entrada!$J$8:$J$3007)</f>
        <v>0</v>
      </c>
      <c r="J178" s="152">
        <f t="shared" si="13"/>
        <v>0</v>
      </c>
      <c r="K178" s="152">
        <f t="shared" si="14"/>
        <v>0</v>
      </c>
      <c r="L178" s="151">
        <f>Inv!K178</f>
        <v>0</v>
      </c>
      <c r="M178" s="153" t="str">
        <f>IFERROR($H178/PG!$E178,"")</f>
        <v/>
      </c>
      <c r="P178" s="26">
        <v>8.3000000000000001E-3</v>
      </c>
      <c r="Q178" s="35">
        <f t="shared" si="15"/>
        <v>8.3000000000000001E-3</v>
      </c>
      <c r="R178" s="26" t="str">
        <f t="shared" si="16"/>
        <v/>
      </c>
    </row>
    <row r="179" spans="2:18" ht="35.1" customHeight="1" thickTop="1" thickBot="1" x14ac:dyDescent="0.3">
      <c r="B179" s="40" t="str">
        <f>IF(PG!B179="","",PG!B179)</f>
        <v/>
      </c>
      <c r="C179" s="147" t="str">
        <f>IF(PG!C179="","",PG!C179)</f>
        <v/>
      </c>
      <c r="D179" s="43" t="str">
        <f>IF(PG!D179="","",PG!D179)</f>
        <v/>
      </c>
      <c r="E179" s="43">
        <f>IF(Inv!E179="",Inv!D179,Inv!E179)</f>
        <v>0</v>
      </c>
      <c r="F179" s="148" t="str">
        <f t="shared" si="12"/>
        <v>Sem estoque</v>
      </c>
      <c r="G179" s="149">
        <f>SUMIF(Entrada!$C$8:$C$3007,$C179,Entrada!$F$8:$F$3007)</f>
        <v>0</v>
      </c>
      <c r="H179" s="150">
        <f>SUMIF(Saída!$C$8:$C$3007,$C179,Saída!$E$8:$E$3007)</f>
        <v>0</v>
      </c>
      <c r="I179" s="151">
        <f>SUMIF(Entrada!$C$8:$C$3007,C179,Entrada!$J$8:$J$3007)</f>
        <v>0</v>
      </c>
      <c r="J179" s="152">
        <f t="shared" si="13"/>
        <v>0</v>
      </c>
      <c r="K179" s="152">
        <f t="shared" si="14"/>
        <v>0</v>
      </c>
      <c r="L179" s="151">
        <f>Inv!K179</f>
        <v>0</v>
      </c>
      <c r="M179" s="153" t="str">
        <f>IFERROR($H179/PG!$E179,"")</f>
        <v/>
      </c>
      <c r="P179" s="26">
        <v>8.2900000000000005E-3</v>
      </c>
      <c r="Q179" s="35">
        <f t="shared" si="15"/>
        <v>8.2900000000000005E-3</v>
      </c>
      <c r="R179" s="26" t="str">
        <f t="shared" si="16"/>
        <v/>
      </c>
    </row>
    <row r="180" spans="2:18" ht="35.1" customHeight="1" thickTop="1" thickBot="1" x14ac:dyDescent="0.3">
      <c r="B180" s="40" t="str">
        <f>IF(PG!B180="","",PG!B180)</f>
        <v/>
      </c>
      <c r="C180" s="147" t="str">
        <f>IF(PG!C180="","",PG!C180)</f>
        <v/>
      </c>
      <c r="D180" s="43" t="str">
        <f>IF(PG!D180="","",PG!D180)</f>
        <v/>
      </c>
      <c r="E180" s="43">
        <f>IF(Inv!E180="",Inv!D180,Inv!E180)</f>
        <v>0</v>
      </c>
      <c r="F180" s="148" t="str">
        <f t="shared" si="12"/>
        <v>Sem estoque</v>
      </c>
      <c r="G180" s="149">
        <f>SUMIF(Entrada!$C$8:$C$3007,$C180,Entrada!$F$8:$F$3007)</f>
        <v>0</v>
      </c>
      <c r="H180" s="150">
        <f>SUMIF(Saída!$C$8:$C$3007,$C180,Saída!$E$8:$E$3007)</f>
        <v>0</v>
      </c>
      <c r="I180" s="151">
        <f>SUMIF(Entrada!$C$8:$C$3007,C180,Entrada!$J$8:$J$3007)</f>
        <v>0</v>
      </c>
      <c r="J180" s="152">
        <f t="shared" si="13"/>
        <v>0</v>
      </c>
      <c r="K180" s="152">
        <f t="shared" si="14"/>
        <v>0</v>
      </c>
      <c r="L180" s="151">
        <f>Inv!K180</f>
        <v>0</v>
      </c>
      <c r="M180" s="153" t="str">
        <f>IFERROR($H180/PG!$E180,"")</f>
        <v/>
      </c>
      <c r="P180" s="26">
        <v>8.2799999999999992E-3</v>
      </c>
      <c r="Q180" s="35">
        <f t="shared" si="15"/>
        <v>8.2799999999999992E-3</v>
      </c>
      <c r="R180" s="26" t="str">
        <f t="shared" si="16"/>
        <v/>
      </c>
    </row>
    <row r="181" spans="2:18" ht="35.1" customHeight="1" thickTop="1" thickBot="1" x14ac:dyDescent="0.3">
      <c r="B181" s="40" t="str">
        <f>IF(PG!B181="","",PG!B181)</f>
        <v/>
      </c>
      <c r="C181" s="147" t="str">
        <f>IF(PG!C181="","",PG!C181)</f>
        <v/>
      </c>
      <c r="D181" s="43" t="str">
        <f>IF(PG!D181="","",PG!D181)</f>
        <v/>
      </c>
      <c r="E181" s="43">
        <f>IF(Inv!E181="",Inv!D181,Inv!E181)</f>
        <v>0</v>
      </c>
      <c r="F181" s="148" t="str">
        <f t="shared" si="12"/>
        <v>Sem estoque</v>
      </c>
      <c r="G181" s="149">
        <f>SUMIF(Entrada!$C$8:$C$3007,$C181,Entrada!$F$8:$F$3007)</f>
        <v>0</v>
      </c>
      <c r="H181" s="150">
        <f>SUMIF(Saída!$C$8:$C$3007,$C181,Saída!$E$8:$E$3007)</f>
        <v>0</v>
      </c>
      <c r="I181" s="151">
        <f>SUMIF(Entrada!$C$8:$C$3007,C181,Entrada!$J$8:$J$3007)</f>
        <v>0</v>
      </c>
      <c r="J181" s="152">
        <f t="shared" si="13"/>
        <v>0</v>
      </c>
      <c r="K181" s="152">
        <f t="shared" si="14"/>
        <v>0</v>
      </c>
      <c r="L181" s="151">
        <f>Inv!K181</f>
        <v>0</v>
      </c>
      <c r="M181" s="153" t="str">
        <f>IFERROR($H181/PG!$E181,"")</f>
        <v/>
      </c>
      <c r="P181" s="26">
        <v>8.2699999999999996E-3</v>
      </c>
      <c r="Q181" s="35">
        <f t="shared" si="15"/>
        <v>8.2699999999999996E-3</v>
      </c>
      <c r="R181" s="26" t="str">
        <f t="shared" si="16"/>
        <v/>
      </c>
    </row>
    <row r="182" spans="2:18" ht="35.1" customHeight="1" thickTop="1" thickBot="1" x14ac:dyDescent="0.3">
      <c r="B182" s="40" t="str">
        <f>IF(PG!B182="","",PG!B182)</f>
        <v/>
      </c>
      <c r="C182" s="147" t="str">
        <f>IF(PG!C182="","",PG!C182)</f>
        <v/>
      </c>
      <c r="D182" s="43" t="str">
        <f>IF(PG!D182="","",PG!D182)</f>
        <v/>
      </c>
      <c r="E182" s="43">
        <f>IF(Inv!E182="",Inv!D182,Inv!E182)</f>
        <v>0</v>
      </c>
      <c r="F182" s="148" t="str">
        <f t="shared" si="12"/>
        <v>Sem estoque</v>
      </c>
      <c r="G182" s="149">
        <f>SUMIF(Entrada!$C$8:$C$3007,$C182,Entrada!$F$8:$F$3007)</f>
        <v>0</v>
      </c>
      <c r="H182" s="150">
        <f>SUMIF(Saída!$C$8:$C$3007,$C182,Saída!$E$8:$E$3007)</f>
        <v>0</v>
      </c>
      <c r="I182" s="151">
        <f>SUMIF(Entrada!$C$8:$C$3007,C182,Entrada!$J$8:$J$3007)</f>
        <v>0</v>
      </c>
      <c r="J182" s="152">
        <f t="shared" si="13"/>
        <v>0</v>
      </c>
      <c r="K182" s="152">
        <f t="shared" si="14"/>
        <v>0</v>
      </c>
      <c r="L182" s="151">
        <f>Inv!K182</f>
        <v>0</v>
      </c>
      <c r="M182" s="153" t="str">
        <f>IFERROR($H182/PG!$E182,"")</f>
        <v/>
      </c>
      <c r="P182" s="26">
        <v>8.26E-3</v>
      </c>
      <c r="Q182" s="35">
        <f t="shared" si="15"/>
        <v>8.26E-3</v>
      </c>
      <c r="R182" s="26" t="str">
        <f t="shared" si="16"/>
        <v/>
      </c>
    </row>
    <row r="183" spans="2:18" ht="35.1" customHeight="1" thickTop="1" thickBot="1" x14ac:dyDescent="0.3">
      <c r="B183" s="40" t="str">
        <f>IF(PG!B183="","",PG!B183)</f>
        <v/>
      </c>
      <c r="C183" s="147" t="str">
        <f>IF(PG!C183="","",PG!C183)</f>
        <v/>
      </c>
      <c r="D183" s="43" t="str">
        <f>IF(PG!D183="","",PG!D183)</f>
        <v/>
      </c>
      <c r="E183" s="43">
        <f>IF(Inv!E183="",Inv!D183,Inv!E183)</f>
        <v>0</v>
      </c>
      <c r="F183" s="148" t="str">
        <f t="shared" si="12"/>
        <v>Sem estoque</v>
      </c>
      <c r="G183" s="149">
        <f>SUMIF(Entrada!$C$8:$C$3007,$C183,Entrada!$F$8:$F$3007)</f>
        <v>0</v>
      </c>
      <c r="H183" s="150">
        <f>SUMIF(Saída!$C$8:$C$3007,$C183,Saída!$E$8:$E$3007)</f>
        <v>0</v>
      </c>
      <c r="I183" s="151">
        <f>SUMIF(Entrada!$C$8:$C$3007,C183,Entrada!$J$8:$J$3007)</f>
        <v>0</v>
      </c>
      <c r="J183" s="152">
        <f t="shared" si="13"/>
        <v>0</v>
      </c>
      <c r="K183" s="152">
        <f t="shared" si="14"/>
        <v>0</v>
      </c>
      <c r="L183" s="151">
        <f>Inv!K183</f>
        <v>0</v>
      </c>
      <c r="M183" s="153" t="str">
        <f>IFERROR($H183/PG!$E183,"")</f>
        <v/>
      </c>
      <c r="P183" s="26">
        <v>8.2500000000000004E-3</v>
      </c>
      <c r="Q183" s="35">
        <f t="shared" si="15"/>
        <v>8.2500000000000004E-3</v>
      </c>
      <c r="R183" s="26" t="str">
        <f t="shared" si="16"/>
        <v/>
      </c>
    </row>
    <row r="184" spans="2:18" ht="35.1" customHeight="1" thickTop="1" thickBot="1" x14ac:dyDescent="0.3">
      <c r="B184" s="40" t="str">
        <f>IF(PG!B184="","",PG!B184)</f>
        <v/>
      </c>
      <c r="C184" s="147" t="str">
        <f>IF(PG!C184="","",PG!C184)</f>
        <v/>
      </c>
      <c r="D184" s="43" t="str">
        <f>IF(PG!D184="","",PG!D184)</f>
        <v/>
      </c>
      <c r="E184" s="43">
        <f>IF(Inv!E184="",Inv!D184,Inv!E184)</f>
        <v>0</v>
      </c>
      <c r="F184" s="148" t="str">
        <f t="shared" si="12"/>
        <v>Sem estoque</v>
      </c>
      <c r="G184" s="149">
        <f>SUMIF(Entrada!$C$8:$C$3007,$C184,Entrada!$F$8:$F$3007)</f>
        <v>0</v>
      </c>
      <c r="H184" s="150">
        <f>SUMIF(Saída!$C$8:$C$3007,$C184,Saída!$E$8:$E$3007)</f>
        <v>0</v>
      </c>
      <c r="I184" s="151">
        <f>SUMIF(Entrada!$C$8:$C$3007,C184,Entrada!$J$8:$J$3007)</f>
        <v>0</v>
      </c>
      <c r="J184" s="152">
        <f t="shared" si="13"/>
        <v>0</v>
      </c>
      <c r="K184" s="152">
        <f t="shared" si="14"/>
        <v>0</v>
      </c>
      <c r="L184" s="151">
        <f>Inv!K184</f>
        <v>0</v>
      </c>
      <c r="M184" s="153" t="str">
        <f>IFERROR($H184/PG!$E184,"")</f>
        <v/>
      </c>
      <c r="P184" s="26">
        <v>8.2400000000000008E-3</v>
      </c>
      <c r="Q184" s="35">
        <f t="shared" si="15"/>
        <v>8.2400000000000008E-3</v>
      </c>
      <c r="R184" s="26" t="str">
        <f t="shared" si="16"/>
        <v/>
      </c>
    </row>
    <row r="185" spans="2:18" ht="35.1" customHeight="1" thickTop="1" thickBot="1" x14ac:dyDescent="0.3">
      <c r="B185" s="40" t="str">
        <f>IF(PG!B185="","",PG!B185)</f>
        <v/>
      </c>
      <c r="C185" s="147" t="str">
        <f>IF(PG!C185="","",PG!C185)</f>
        <v/>
      </c>
      <c r="D185" s="43" t="str">
        <f>IF(PG!D185="","",PG!D185)</f>
        <v/>
      </c>
      <c r="E185" s="43">
        <f>IF(Inv!E185="",Inv!D185,Inv!E185)</f>
        <v>0</v>
      </c>
      <c r="F185" s="148" t="str">
        <f t="shared" si="12"/>
        <v>Sem estoque</v>
      </c>
      <c r="G185" s="149">
        <f>SUMIF(Entrada!$C$8:$C$3007,$C185,Entrada!$F$8:$F$3007)</f>
        <v>0</v>
      </c>
      <c r="H185" s="150">
        <f>SUMIF(Saída!$C$8:$C$3007,$C185,Saída!$E$8:$E$3007)</f>
        <v>0</v>
      </c>
      <c r="I185" s="151">
        <f>SUMIF(Entrada!$C$8:$C$3007,C185,Entrada!$J$8:$J$3007)</f>
        <v>0</v>
      </c>
      <c r="J185" s="152">
        <f t="shared" si="13"/>
        <v>0</v>
      </c>
      <c r="K185" s="152">
        <f t="shared" si="14"/>
        <v>0</v>
      </c>
      <c r="L185" s="151">
        <f>Inv!K185</f>
        <v>0</v>
      </c>
      <c r="M185" s="153" t="str">
        <f>IFERROR($H185/PG!$E185,"")</f>
        <v/>
      </c>
      <c r="P185" s="26">
        <v>8.2299999999999995E-3</v>
      </c>
      <c r="Q185" s="35">
        <f t="shared" si="15"/>
        <v>8.2299999999999995E-3</v>
      </c>
      <c r="R185" s="26" t="str">
        <f t="shared" si="16"/>
        <v/>
      </c>
    </row>
    <row r="186" spans="2:18" ht="35.1" customHeight="1" thickTop="1" thickBot="1" x14ac:dyDescent="0.3">
      <c r="B186" s="40" t="str">
        <f>IF(PG!B186="","",PG!B186)</f>
        <v/>
      </c>
      <c r="C186" s="147" t="str">
        <f>IF(PG!C186="","",PG!C186)</f>
        <v/>
      </c>
      <c r="D186" s="43" t="str">
        <f>IF(PG!D186="","",PG!D186)</f>
        <v/>
      </c>
      <c r="E186" s="43">
        <f>IF(Inv!E186="",Inv!D186,Inv!E186)</f>
        <v>0</v>
      </c>
      <c r="F186" s="148" t="str">
        <f t="shared" si="12"/>
        <v>Sem estoque</v>
      </c>
      <c r="G186" s="149">
        <f>SUMIF(Entrada!$C$8:$C$3007,$C186,Entrada!$F$8:$F$3007)</f>
        <v>0</v>
      </c>
      <c r="H186" s="150">
        <f>SUMIF(Saída!$C$8:$C$3007,$C186,Saída!$E$8:$E$3007)</f>
        <v>0</v>
      </c>
      <c r="I186" s="151">
        <f>SUMIF(Entrada!$C$8:$C$3007,C186,Entrada!$J$8:$J$3007)</f>
        <v>0</v>
      </c>
      <c r="J186" s="152">
        <f t="shared" si="13"/>
        <v>0</v>
      </c>
      <c r="K186" s="152">
        <f t="shared" si="14"/>
        <v>0</v>
      </c>
      <c r="L186" s="151">
        <f>Inv!K186</f>
        <v>0</v>
      </c>
      <c r="M186" s="153" t="str">
        <f>IFERROR($H186/PG!$E186,"")</f>
        <v/>
      </c>
      <c r="P186" s="26">
        <v>8.2199999999999999E-3</v>
      </c>
      <c r="Q186" s="35">
        <f t="shared" si="15"/>
        <v>8.2199999999999999E-3</v>
      </c>
      <c r="R186" s="26" t="str">
        <f t="shared" si="16"/>
        <v/>
      </c>
    </row>
    <row r="187" spans="2:18" ht="35.1" customHeight="1" thickTop="1" thickBot="1" x14ac:dyDescent="0.3">
      <c r="B187" s="40" t="str">
        <f>IF(PG!B187="","",PG!B187)</f>
        <v/>
      </c>
      <c r="C187" s="147" t="str">
        <f>IF(PG!C187="","",PG!C187)</f>
        <v/>
      </c>
      <c r="D187" s="43" t="str">
        <f>IF(PG!D187="","",PG!D187)</f>
        <v/>
      </c>
      <c r="E187" s="43">
        <f>IF(Inv!E187="",Inv!D187,Inv!E187)</f>
        <v>0</v>
      </c>
      <c r="F187" s="148" t="str">
        <f t="shared" si="12"/>
        <v>Sem estoque</v>
      </c>
      <c r="G187" s="149">
        <f>SUMIF(Entrada!$C$8:$C$3007,$C187,Entrada!$F$8:$F$3007)</f>
        <v>0</v>
      </c>
      <c r="H187" s="150">
        <f>SUMIF(Saída!$C$8:$C$3007,$C187,Saída!$E$8:$E$3007)</f>
        <v>0</v>
      </c>
      <c r="I187" s="151">
        <f>SUMIF(Entrada!$C$8:$C$3007,C187,Entrada!$J$8:$J$3007)</f>
        <v>0</v>
      </c>
      <c r="J187" s="152">
        <f t="shared" si="13"/>
        <v>0</v>
      </c>
      <c r="K187" s="152">
        <f t="shared" si="14"/>
        <v>0</v>
      </c>
      <c r="L187" s="151">
        <f>Inv!K187</f>
        <v>0</v>
      </c>
      <c r="M187" s="153" t="str">
        <f>IFERROR($H187/PG!$E187,"")</f>
        <v/>
      </c>
      <c r="P187" s="26">
        <v>8.2100000000000003E-3</v>
      </c>
      <c r="Q187" s="35">
        <f t="shared" si="15"/>
        <v>8.2100000000000003E-3</v>
      </c>
      <c r="R187" s="26" t="str">
        <f t="shared" si="16"/>
        <v/>
      </c>
    </row>
    <row r="188" spans="2:18" ht="35.1" customHeight="1" thickTop="1" thickBot="1" x14ac:dyDescent="0.3">
      <c r="B188" s="40" t="str">
        <f>IF(PG!B188="","",PG!B188)</f>
        <v/>
      </c>
      <c r="C188" s="147" t="str">
        <f>IF(PG!C188="","",PG!C188)</f>
        <v/>
      </c>
      <c r="D188" s="43" t="str">
        <f>IF(PG!D188="","",PG!D188)</f>
        <v/>
      </c>
      <c r="E188" s="43">
        <f>IF(Inv!E188="",Inv!D188,Inv!E188)</f>
        <v>0</v>
      </c>
      <c r="F188" s="148" t="str">
        <f t="shared" si="12"/>
        <v>Sem estoque</v>
      </c>
      <c r="G188" s="149">
        <f>SUMIF(Entrada!$C$8:$C$3007,$C188,Entrada!$F$8:$F$3007)</f>
        <v>0</v>
      </c>
      <c r="H188" s="150">
        <f>SUMIF(Saída!$C$8:$C$3007,$C188,Saída!$E$8:$E$3007)</f>
        <v>0</v>
      </c>
      <c r="I188" s="151">
        <f>SUMIF(Entrada!$C$8:$C$3007,C188,Entrada!$J$8:$J$3007)</f>
        <v>0</v>
      </c>
      <c r="J188" s="152">
        <f t="shared" si="13"/>
        <v>0</v>
      </c>
      <c r="K188" s="152">
        <f t="shared" si="14"/>
        <v>0</v>
      </c>
      <c r="L188" s="151">
        <f>Inv!K188</f>
        <v>0</v>
      </c>
      <c r="M188" s="153" t="str">
        <f>IFERROR($H188/PG!$E188,"")</f>
        <v/>
      </c>
      <c r="P188" s="26">
        <v>8.2000000000000007E-3</v>
      </c>
      <c r="Q188" s="35">
        <f t="shared" si="15"/>
        <v>8.2000000000000007E-3</v>
      </c>
      <c r="R188" s="26" t="str">
        <f t="shared" si="16"/>
        <v/>
      </c>
    </row>
    <row r="189" spans="2:18" ht="35.1" customHeight="1" thickTop="1" thickBot="1" x14ac:dyDescent="0.3">
      <c r="B189" s="40" t="str">
        <f>IF(PG!B189="","",PG!B189)</f>
        <v/>
      </c>
      <c r="C189" s="147" t="str">
        <f>IF(PG!C189="","",PG!C189)</f>
        <v/>
      </c>
      <c r="D189" s="43" t="str">
        <f>IF(PG!D189="","",PG!D189)</f>
        <v/>
      </c>
      <c r="E189" s="43">
        <f>IF(Inv!E189="",Inv!D189,Inv!E189)</f>
        <v>0</v>
      </c>
      <c r="F189" s="148" t="str">
        <f t="shared" si="12"/>
        <v>Sem estoque</v>
      </c>
      <c r="G189" s="149">
        <f>SUMIF(Entrada!$C$8:$C$3007,$C189,Entrada!$F$8:$F$3007)</f>
        <v>0</v>
      </c>
      <c r="H189" s="150">
        <f>SUMIF(Saída!$C$8:$C$3007,$C189,Saída!$E$8:$E$3007)</f>
        <v>0</v>
      </c>
      <c r="I189" s="151">
        <f>SUMIF(Entrada!$C$8:$C$3007,C189,Entrada!$J$8:$J$3007)</f>
        <v>0</v>
      </c>
      <c r="J189" s="152">
        <f t="shared" si="13"/>
        <v>0</v>
      </c>
      <c r="K189" s="152">
        <f t="shared" si="14"/>
        <v>0</v>
      </c>
      <c r="L189" s="151">
        <f>Inv!K189</f>
        <v>0</v>
      </c>
      <c r="M189" s="153" t="str">
        <f>IFERROR($H189/PG!$E189,"")</f>
        <v/>
      </c>
      <c r="P189" s="26">
        <v>8.1899999999999994E-3</v>
      </c>
      <c r="Q189" s="35">
        <f t="shared" si="15"/>
        <v>8.1899999999999994E-3</v>
      </c>
      <c r="R189" s="26" t="str">
        <f t="shared" si="16"/>
        <v/>
      </c>
    </row>
    <row r="190" spans="2:18" ht="35.1" customHeight="1" thickTop="1" thickBot="1" x14ac:dyDescent="0.3">
      <c r="B190" s="40" t="str">
        <f>IF(PG!B190="","",PG!B190)</f>
        <v/>
      </c>
      <c r="C190" s="147" t="str">
        <f>IF(PG!C190="","",PG!C190)</f>
        <v/>
      </c>
      <c r="D190" s="43" t="str">
        <f>IF(PG!D190="","",PG!D190)</f>
        <v/>
      </c>
      <c r="E190" s="43">
        <f>IF(Inv!E190="",Inv!D190,Inv!E190)</f>
        <v>0</v>
      </c>
      <c r="F190" s="148" t="str">
        <f t="shared" si="12"/>
        <v>Sem estoque</v>
      </c>
      <c r="G190" s="149">
        <f>SUMIF(Entrada!$C$8:$C$3007,$C190,Entrada!$F$8:$F$3007)</f>
        <v>0</v>
      </c>
      <c r="H190" s="150">
        <f>SUMIF(Saída!$C$8:$C$3007,$C190,Saída!$E$8:$E$3007)</f>
        <v>0</v>
      </c>
      <c r="I190" s="151">
        <f>SUMIF(Entrada!$C$8:$C$3007,C190,Entrada!$J$8:$J$3007)</f>
        <v>0</v>
      </c>
      <c r="J190" s="152">
        <f t="shared" si="13"/>
        <v>0</v>
      </c>
      <c r="K190" s="152">
        <f t="shared" si="14"/>
        <v>0</v>
      </c>
      <c r="L190" s="151">
        <f>Inv!K190</f>
        <v>0</v>
      </c>
      <c r="M190" s="153" t="str">
        <f>IFERROR($H190/PG!$E190,"")</f>
        <v/>
      </c>
      <c r="P190" s="26">
        <v>8.1799999999999998E-3</v>
      </c>
      <c r="Q190" s="35">
        <f t="shared" si="15"/>
        <v>8.1799999999999998E-3</v>
      </c>
      <c r="R190" s="26" t="str">
        <f t="shared" si="16"/>
        <v/>
      </c>
    </row>
    <row r="191" spans="2:18" ht="35.1" customHeight="1" thickTop="1" thickBot="1" x14ac:dyDescent="0.3">
      <c r="B191" s="40" t="str">
        <f>IF(PG!B191="","",PG!B191)</f>
        <v/>
      </c>
      <c r="C191" s="147" t="str">
        <f>IF(PG!C191="","",PG!C191)</f>
        <v/>
      </c>
      <c r="D191" s="43" t="str">
        <f>IF(PG!D191="","",PG!D191)</f>
        <v/>
      </c>
      <c r="E191" s="43">
        <f>IF(Inv!E191="",Inv!D191,Inv!E191)</f>
        <v>0</v>
      </c>
      <c r="F191" s="148" t="str">
        <f t="shared" si="12"/>
        <v>Sem estoque</v>
      </c>
      <c r="G191" s="149">
        <f>SUMIF(Entrada!$C$8:$C$3007,$C191,Entrada!$F$8:$F$3007)</f>
        <v>0</v>
      </c>
      <c r="H191" s="150">
        <f>SUMIF(Saída!$C$8:$C$3007,$C191,Saída!$E$8:$E$3007)</f>
        <v>0</v>
      </c>
      <c r="I191" s="151">
        <f>SUMIF(Entrada!$C$8:$C$3007,C191,Entrada!$J$8:$J$3007)</f>
        <v>0</v>
      </c>
      <c r="J191" s="152">
        <f t="shared" si="13"/>
        <v>0</v>
      </c>
      <c r="K191" s="152">
        <f t="shared" si="14"/>
        <v>0</v>
      </c>
      <c r="L191" s="151">
        <f>Inv!K191</f>
        <v>0</v>
      </c>
      <c r="M191" s="153" t="str">
        <f>IFERROR($H191/PG!$E191,"")</f>
        <v/>
      </c>
      <c r="P191" s="26">
        <v>8.1700000000000002E-3</v>
      </c>
      <c r="Q191" s="35">
        <f t="shared" si="15"/>
        <v>8.1700000000000002E-3</v>
      </c>
      <c r="R191" s="26" t="str">
        <f t="shared" si="16"/>
        <v/>
      </c>
    </row>
    <row r="192" spans="2:18" ht="35.1" customHeight="1" thickTop="1" thickBot="1" x14ac:dyDescent="0.3">
      <c r="B192" s="40" t="str">
        <f>IF(PG!B192="","",PG!B192)</f>
        <v/>
      </c>
      <c r="C192" s="147" t="str">
        <f>IF(PG!C192="","",PG!C192)</f>
        <v/>
      </c>
      <c r="D192" s="43" t="str">
        <f>IF(PG!D192="","",PG!D192)</f>
        <v/>
      </c>
      <c r="E192" s="43">
        <f>IF(Inv!E192="",Inv!D192,Inv!E192)</f>
        <v>0</v>
      </c>
      <c r="F192" s="148" t="str">
        <f t="shared" si="12"/>
        <v>Sem estoque</v>
      </c>
      <c r="G192" s="149">
        <f>SUMIF(Entrada!$C$8:$C$3007,$C192,Entrada!$F$8:$F$3007)</f>
        <v>0</v>
      </c>
      <c r="H192" s="150">
        <f>SUMIF(Saída!$C$8:$C$3007,$C192,Saída!$E$8:$E$3007)</f>
        <v>0</v>
      </c>
      <c r="I192" s="151">
        <f>SUMIF(Entrada!$C$8:$C$3007,C192,Entrada!$J$8:$J$3007)</f>
        <v>0</v>
      </c>
      <c r="J192" s="152">
        <f t="shared" si="13"/>
        <v>0</v>
      </c>
      <c r="K192" s="152">
        <f t="shared" si="14"/>
        <v>0</v>
      </c>
      <c r="L192" s="151">
        <f>Inv!K192</f>
        <v>0</v>
      </c>
      <c r="M192" s="153" t="str">
        <f>IFERROR($H192/PG!$E192,"")</f>
        <v/>
      </c>
      <c r="P192" s="26">
        <v>8.1600000000000006E-3</v>
      </c>
      <c r="Q192" s="35">
        <f t="shared" si="15"/>
        <v>8.1600000000000006E-3</v>
      </c>
      <c r="R192" s="26" t="str">
        <f t="shared" si="16"/>
        <v/>
      </c>
    </row>
    <row r="193" spans="2:18" ht="35.1" customHeight="1" thickTop="1" thickBot="1" x14ac:dyDescent="0.3">
      <c r="B193" s="40" t="str">
        <f>IF(PG!B193="","",PG!B193)</f>
        <v/>
      </c>
      <c r="C193" s="147" t="str">
        <f>IF(PG!C193="","",PG!C193)</f>
        <v/>
      </c>
      <c r="D193" s="43" t="str">
        <f>IF(PG!D193="","",PG!D193)</f>
        <v/>
      </c>
      <c r="E193" s="43">
        <f>IF(Inv!E193="",Inv!D193,Inv!E193)</f>
        <v>0</v>
      </c>
      <c r="F193" s="148" t="str">
        <f t="shared" si="12"/>
        <v>Sem estoque</v>
      </c>
      <c r="G193" s="149">
        <f>SUMIF(Entrada!$C$8:$C$3007,$C193,Entrada!$F$8:$F$3007)</f>
        <v>0</v>
      </c>
      <c r="H193" s="150">
        <f>SUMIF(Saída!$C$8:$C$3007,$C193,Saída!$E$8:$E$3007)</f>
        <v>0</v>
      </c>
      <c r="I193" s="151">
        <f>SUMIF(Entrada!$C$8:$C$3007,C193,Entrada!$J$8:$J$3007)</f>
        <v>0</v>
      </c>
      <c r="J193" s="152">
        <f t="shared" si="13"/>
        <v>0</v>
      </c>
      <c r="K193" s="152">
        <f t="shared" si="14"/>
        <v>0</v>
      </c>
      <c r="L193" s="151">
        <f>Inv!K193</f>
        <v>0</v>
      </c>
      <c r="M193" s="153" t="str">
        <f>IFERROR($H193/PG!$E193,"")</f>
        <v/>
      </c>
      <c r="P193" s="26">
        <v>8.1499999999999993E-3</v>
      </c>
      <c r="Q193" s="35">
        <f t="shared" si="15"/>
        <v>8.1499999999999993E-3</v>
      </c>
      <c r="R193" s="26" t="str">
        <f t="shared" si="16"/>
        <v/>
      </c>
    </row>
    <row r="194" spans="2:18" ht="35.1" customHeight="1" thickTop="1" thickBot="1" x14ac:dyDescent="0.3">
      <c r="B194" s="40" t="str">
        <f>IF(PG!B194="","",PG!B194)</f>
        <v/>
      </c>
      <c r="C194" s="147" t="str">
        <f>IF(PG!C194="","",PG!C194)</f>
        <v/>
      </c>
      <c r="D194" s="43" t="str">
        <f>IF(PG!D194="","",PG!D194)</f>
        <v/>
      </c>
      <c r="E194" s="43">
        <f>IF(Inv!E194="",Inv!D194,Inv!E194)</f>
        <v>0</v>
      </c>
      <c r="F194" s="148" t="str">
        <f t="shared" si="12"/>
        <v>Sem estoque</v>
      </c>
      <c r="G194" s="149">
        <f>SUMIF(Entrada!$C$8:$C$3007,$C194,Entrada!$F$8:$F$3007)</f>
        <v>0</v>
      </c>
      <c r="H194" s="150">
        <f>SUMIF(Saída!$C$8:$C$3007,$C194,Saída!$E$8:$E$3007)</f>
        <v>0</v>
      </c>
      <c r="I194" s="151">
        <f>SUMIF(Entrada!$C$8:$C$3007,C194,Entrada!$J$8:$J$3007)</f>
        <v>0</v>
      </c>
      <c r="J194" s="152">
        <f t="shared" si="13"/>
        <v>0</v>
      </c>
      <c r="K194" s="152">
        <f t="shared" si="14"/>
        <v>0</v>
      </c>
      <c r="L194" s="151">
        <f>Inv!K194</f>
        <v>0</v>
      </c>
      <c r="M194" s="153" t="str">
        <f>IFERROR($H194/PG!$E194,"")</f>
        <v/>
      </c>
      <c r="P194" s="26">
        <v>8.1399999999999997E-3</v>
      </c>
      <c r="Q194" s="35">
        <f t="shared" si="15"/>
        <v>8.1399999999999997E-3</v>
      </c>
      <c r="R194" s="26" t="str">
        <f t="shared" si="16"/>
        <v/>
      </c>
    </row>
    <row r="195" spans="2:18" ht="35.1" customHeight="1" thickTop="1" thickBot="1" x14ac:dyDescent="0.3">
      <c r="B195" s="40" t="str">
        <f>IF(PG!B195="","",PG!B195)</f>
        <v/>
      </c>
      <c r="C195" s="147" t="str">
        <f>IF(PG!C195="","",PG!C195)</f>
        <v/>
      </c>
      <c r="D195" s="43" t="str">
        <f>IF(PG!D195="","",PG!D195)</f>
        <v/>
      </c>
      <c r="E195" s="43">
        <f>IF(Inv!E195="",Inv!D195,Inv!E195)</f>
        <v>0</v>
      </c>
      <c r="F195" s="148" t="str">
        <f t="shared" si="12"/>
        <v>Sem estoque</v>
      </c>
      <c r="G195" s="149">
        <f>SUMIF(Entrada!$C$8:$C$3007,$C195,Entrada!$F$8:$F$3007)</f>
        <v>0</v>
      </c>
      <c r="H195" s="150">
        <f>SUMIF(Saída!$C$8:$C$3007,$C195,Saída!$E$8:$E$3007)</f>
        <v>0</v>
      </c>
      <c r="I195" s="151">
        <f>SUMIF(Entrada!$C$8:$C$3007,C195,Entrada!$J$8:$J$3007)</f>
        <v>0</v>
      </c>
      <c r="J195" s="152">
        <f t="shared" si="13"/>
        <v>0</v>
      </c>
      <c r="K195" s="152">
        <f t="shared" si="14"/>
        <v>0</v>
      </c>
      <c r="L195" s="151">
        <f>Inv!K195</f>
        <v>0</v>
      </c>
      <c r="M195" s="153" t="str">
        <f>IFERROR($H195/PG!$E195,"")</f>
        <v/>
      </c>
      <c r="P195" s="26">
        <v>8.1300000000000001E-3</v>
      </c>
      <c r="Q195" s="35">
        <f t="shared" si="15"/>
        <v>8.1300000000000001E-3</v>
      </c>
      <c r="R195" s="26" t="str">
        <f t="shared" si="16"/>
        <v/>
      </c>
    </row>
    <row r="196" spans="2:18" ht="35.1" customHeight="1" thickTop="1" thickBot="1" x14ac:dyDescent="0.3">
      <c r="B196" s="40" t="str">
        <f>IF(PG!B196="","",PG!B196)</f>
        <v/>
      </c>
      <c r="C196" s="147" t="str">
        <f>IF(PG!C196="","",PG!C196)</f>
        <v/>
      </c>
      <c r="D196" s="43" t="str">
        <f>IF(PG!D196="","",PG!D196)</f>
        <v/>
      </c>
      <c r="E196" s="43">
        <f>IF(Inv!E196="",Inv!D196,Inv!E196)</f>
        <v>0</v>
      </c>
      <c r="F196" s="148" t="str">
        <f t="shared" si="12"/>
        <v>Sem estoque</v>
      </c>
      <c r="G196" s="149">
        <f>SUMIF(Entrada!$C$8:$C$3007,$C196,Entrada!$F$8:$F$3007)</f>
        <v>0</v>
      </c>
      <c r="H196" s="150">
        <f>SUMIF(Saída!$C$8:$C$3007,$C196,Saída!$E$8:$E$3007)</f>
        <v>0</v>
      </c>
      <c r="I196" s="151">
        <f>SUMIF(Entrada!$C$8:$C$3007,C196,Entrada!$J$8:$J$3007)</f>
        <v>0</v>
      </c>
      <c r="J196" s="152">
        <f t="shared" si="13"/>
        <v>0</v>
      </c>
      <c r="K196" s="152">
        <f t="shared" si="14"/>
        <v>0</v>
      </c>
      <c r="L196" s="151">
        <f>Inv!K196</f>
        <v>0</v>
      </c>
      <c r="M196" s="153" t="str">
        <f>IFERROR($H196/PG!$E196,"")</f>
        <v/>
      </c>
      <c r="P196" s="26">
        <v>8.1200000000000005E-3</v>
      </c>
      <c r="Q196" s="35">
        <f t="shared" si="15"/>
        <v>8.1200000000000005E-3</v>
      </c>
      <c r="R196" s="26" t="str">
        <f t="shared" si="16"/>
        <v/>
      </c>
    </row>
    <row r="197" spans="2:18" ht="35.1" customHeight="1" thickTop="1" thickBot="1" x14ac:dyDescent="0.3">
      <c r="B197" s="40" t="str">
        <f>IF(PG!B197="","",PG!B197)</f>
        <v/>
      </c>
      <c r="C197" s="147" t="str">
        <f>IF(PG!C197="","",PG!C197)</f>
        <v/>
      </c>
      <c r="D197" s="43" t="str">
        <f>IF(PG!D197="","",PG!D197)</f>
        <v/>
      </c>
      <c r="E197" s="43">
        <f>IF(Inv!E197="",Inv!D197,Inv!E197)</f>
        <v>0</v>
      </c>
      <c r="F197" s="148" t="str">
        <f t="shared" si="12"/>
        <v>Sem estoque</v>
      </c>
      <c r="G197" s="149">
        <f>SUMIF(Entrada!$C$8:$C$3007,$C197,Entrada!$F$8:$F$3007)</f>
        <v>0</v>
      </c>
      <c r="H197" s="150">
        <f>SUMIF(Saída!$C$8:$C$3007,$C197,Saída!$E$8:$E$3007)</f>
        <v>0</v>
      </c>
      <c r="I197" s="151">
        <f>SUMIF(Entrada!$C$8:$C$3007,C197,Entrada!$J$8:$J$3007)</f>
        <v>0</v>
      </c>
      <c r="J197" s="152">
        <f t="shared" si="13"/>
        <v>0</v>
      </c>
      <c r="K197" s="152">
        <f t="shared" si="14"/>
        <v>0</v>
      </c>
      <c r="L197" s="151">
        <f>Inv!K197</f>
        <v>0</v>
      </c>
      <c r="M197" s="153" t="str">
        <f>IFERROR($H197/PG!$E197,"")</f>
        <v/>
      </c>
      <c r="P197" s="26">
        <v>8.1099999999999992E-3</v>
      </c>
      <c r="Q197" s="35">
        <f t="shared" si="15"/>
        <v>8.1099999999999992E-3</v>
      </c>
      <c r="R197" s="26" t="str">
        <f t="shared" si="16"/>
        <v/>
      </c>
    </row>
    <row r="198" spans="2:18" ht="35.1" customHeight="1" thickTop="1" thickBot="1" x14ac:dyDescent="0.3">
      <c r="B198" s="40" t="str">
        <f>IF(PG!B198="","",PG!B198)</f>
        <v/>
      </c>
      <c r="C198" s="147" t="str">
        <f>IF(PG!C198="","",PG!C198)</f>
        <v/>
      </c>
      <c r="D198" s="43" t="str">
        <f>IF(PG!D198="","",PG!D198)</f>
        <v/>
      </c>
      <c r="E198" s="43">
        <f>IF(Inv!E198="",Inv!D198,Inv!E198)</f>
        <v>0</v>
      </c>
      <c r="F198" s="148" t="str">
        <f t="shared" si="12"/>
        <v>Sem estoque</v>
      </c>
      <c r="G198" s="149">
        <f>SUMIF(Entrada!$C$8:$C$3007,$C198,Entrada!$F$8:$F$3007)</f>
        <v>0</v>
      </c>
      <c r="H198" s="150">
        <f>SUMIF(Saída!$C$8:$C$3007,$C198,Saída!$E$8:$E$3007)</f>
        <v>0</v>
      </c>
      <c r="I198" s="151">
        <f>SUMIF(Entrada!$C$8:$C$3007,C198,Entrada!$J$8:$J$3007)</f>
        <v>0</v>
      </c>
      <c r="J198" s="152">
        <f t="shared" si="13"/>
        <v>0</v>
      </c>
      <c r="K198" s="152">
        <f t="shared" si="14"/>
        <v>0</v>
      </c>
      <c r="L198" s="151">
        <f>Inv!K198</f>
        <v>0</v>
      </c>
      <c r="M198" s="153" t="str">
        <f>IFERROR($H198/PG!$E198,"")</f>
        <v/>
      </c>
      <c r="P198" s="26">
        <v>8.0999999999999996E-3</v>
      </c>
      <c r="Q198" s="35">
        <f t="shared" si="15"/>
        <v>8.0999999999999996E-3</v>
      </c>
      <c r="R198" s="26" t="str">
        <f t="shared" si="16"/>
        <v/>
      </c>
    </row>
    <row r="199" spans="2:18" ht="35.1" customHeight="1" thickTop="1" thickBot="1" x14ac:dyDescent="0.3">
      <c r="B199" s="40" t="str">
        <f>IF(PG!B199="","",PG!B199)</f>
        <v/>
      </c>
      <c r="C199" s="147" t="str">
        <f>IF(PG!C199="","",PG!C199)</f>
        <v/>
      </c>
      <c r="D199" s="43" t="str">
        <f>IF(PG!D199="","",PG!D199)</f>
        <v/>
      </c>
      <c r="E199" s="43">
        <f>IF(Inv!E199="",Inv!D199,Inv!E199)</f>
        <v>0</v>
      </c>
      <c r="F199" s="148" t="str">
        <f t="shared" si="12"/>
        <v>Sem estoque</v>
      </c>
      <c r="G199" s="149">
        <f>SUMIF(Entrada!$C$8:$C$3007,$C199,Entrada!$F$8:$F$3007)</f>
        <v>0</v>
      </c>
      <c r="H199" s="150">
        <f>SUMIF(Saída!$C$8:$C$3007,$C199,Saída!$E$8:$E$3007)</f>
        <v>0</v>
      </c>
      <c r="I199" s="151">
        <f>SUMIF(Entrada!$C$8:$C$3007,C199,Entrada!$J$8:$J$3007)</f>
        <v>0</v>
      </c>
      <c r="J199" s="152">
        <f t="shared" si="13"/>
        <v>0</v>
      </c>
      <c r="K199" s="152">
        <f t="shared" si="14"/>
        <v>0</v>
      </c>
      <c r="L199" s="151">
        <f>Inv!K199</f>
        <v>0</v>
      </c>
      <c r="M199" s="153" t="str">
        <f>IFERROR($H199/PG!$E199,"")</f>
        <v/>
      </c>
      <c r="P199" s="26">
        <v>8.09E-3</v>
      </c>
      <c r="Q199" s="35">
        <f t="shared" si="15"/>
        <v>8.09E-3</v>
      </c>
      <c r="R199" s="26" t="str">
        <f t="shared" si="16"/>
        <v/>
      </c>
    </row>
    <row r="200" spans="2:18" ht="35.1" customHeight="1" thickTop="1" thickBot="1" x14ac:dyDescent="0.3">
      <c r="B200" s="40" t="str">
        <f>IF(PG!B200="","",PG!B200)</f>
        <v/>
      </c>
      <c r="C200" s="147" t="str">
        <f>IF(PG!C200="","",PG!C200)</f>
        <v/>
      </c>
      <c r="D200" s="43" t="str">
        <f>IF(PG!D200="","",PG!D200)</f>
        <v/>
      </c>
      <c r="E200" s="43">
        <f>IF(Inv!E200="",Inv!D200,Inv!E200)</f>
        <v>0</v>
      </c>
      <c r="F200" s="148" t="str">
        <f t="shared" si="12"/>
        <v>Sem estoque</v>
      </c>
      <c r="G200" s="149">
        <f>SUMIF(Entrada!$C$8:$C$3007,$C200,Entrada!$F$8:$F$3007)</f>
        <v>0</v>
      </c>
      <c r="H200" s="150">
        <f>SUMIF(Saída!$C$8:$C$3007,$C200,Saída!$E$8:$E$3007)</f>
        <v>0</v>
      </c>
      <c r="I200" s="151">
        <f>SUMIF(Entrada!$C$8:$C$3007,C200,Entrada!$J$8:$J$3007)</f>
        <v>0</v>
      </c>
      <c r="J200" s="152">
        <f t="shared" si="13"/>
        <v>0</v>
      </c>
      <c r="K200" s="152">
        <f t="shared" si="14"/>
        <v>0</v>
      </c>
      <c r="L200" s="151">
        <f>Inv!K200</f>
        <v>0</v>
      </c>
      <c r="M200" s="153" t="str">
        <f>IFERROR($H200/PG!$E200,"")</f>
        <v/>
      </c>
      <c r="P200" s="26">
        <v>8.0800000000000004E-3</v>
      </c>
      <c r="Q200" s="35">
        <f t="shared" si="15"/>
        <v>8.0800000000000004E-3</v>
      </c>
      <c r="R200" s="26" t="str">
        <f t="shared" si="16"/>
        <v/>
      </c>
    </row>
    <row r="201" spans="2:18" ht="35.1" customHeight="1" thickTop="1" thickBot="1" x14ac:dyDescent="0.3">
      <c r="B201" s="40" t="str">
        <f>IF(PG!B201="","",PG!B201)</f>
        <v/>
      </c>
      <c r="C201" s="147" t="str">
        <f>IF(PG!C201="","",PG!C201)</f>
        <v/>
      </c>
      <c r="D201" s="43" t="str">
        <f>IF(PG!D201="","",PG!D201)</f>
        <v/>
      </c>
      <c r="E201" s="43">
        <f>IF(Inv!E201="",Inv!D201,Inv!E201)</f>
        <v>0</v>
      </c>
      <c r="F201" s="148" t="str">
        <f t="shared" ref="F201:F264" si="17">IFERROR(IF(E201=0,"Sem estoque",IF(E201/D201&lt;0.25,"Quase sem estoque",IF(E201/D201&lt;1.2,"Estoque baixo",IF(E201/D201&lt;2,"Estoque moderado","Estoque confortável")))),"")</f>
        <v>Sem estoque</v>
      </c>
      <c r="G201" s="149">
        <f>SUMIF(Entrada!$C$8:$C$3007,$C201,Entrada!$F$8:$F$3007)</f>
        <v>0</v>
      </c>
      <c r="H201" s="150">
        <f>SUMIF(Saída!$C$8:$C$3007,$C201,Saída!$E$8:$E$3007)</f>
        <v>0</v>
      </c>
      <c r="I201" s="151">
        <f>SUMIF(Entrada!$C$8:$C$3007,C201,Entrada!$J$8:$J$3007)</f>
        <v>0</v>
      </c>
      <c r="J201" s="152">
        <f t="shared" ref="J201:J264" si="18">IFERROR($I201/SUM($I$8:$I$1008),"")</f>
        <v>0</v>
      </c>
      <c r="K201" s="152">
        <f t="shared" ref="K201:K264" si="19">IFERROR($E201/SUM($E$8:$E$1008),"")</f>
        <v>0</v>
      </c>
      <c r="L201" s="151">
        <f>Inv!K201</f>
        <v>0</v>
      </c>
      <c r="M201" s="153" t="str">
        <f>IFERROR($H201/PG!$E201,"")</f>
        <v/>
      </c>
      <c r="P201" s="26">
        <v>8.0700000000000008E-3</v>
      </c>
      <c r="Q201" s="35">
        <f t="shared" ref="Q201:Q264" si="20">O201+P201</f>
        <v>8.0700000000000008E-3</v>
      </c>
      <c r="R201" s="26" t="str">
        <f t="shared" ref="R201:R264" si="21">C201</f>
        <v/>
      </c>
    </row>
    <row r="202" spans="2:18" ht="35.1" customHeight="1" thickTop="1" thickBot="1" x14ac:dyDescent="0.3">
      <c r="B202" s="40" t="str">
        <f>IF(PG!B202="","",PG!B202)</f>
        <v/>
      </c>
      <c r="C202" s="147" t="str">
        <f>IF(PG!C202="","",PG!C202)</f>
        <v/>
      </c>
      <c r="D202" s="43" t="str">
        <f>IF(PG!D202="","",PG!D202)</f>
        <v/>
      </c>
      <c r="E202" s="43">
        <f>IF(Inv!E202="",Inv!D202,Inv!E202)</f>
        <v>0</v>
      </c>
      <c r="F202" s="148" t="str">
        <f t="shared" si="17"/>
        <v>Sem estoque</v>
      </c>
      <c r="G202" s="149">
        <f>SUMIF(Entrada!$C$8:$C$3007,$C202,Entrada!$F$8:$F$3007)</f>
        <v>0</v>
      </c>
      <c r="H202" s="150">
        <f>SUMIF(Saída!$C$8:$C$3007,$C202,Saída!$E$8:$E$3007)</f>
        <v>0</v>
      </c>
      <c r="I202" s="151">
        <f>SUMIF(Entrada!$C$8:$C$3007,C202,Entrada!$J$8:$J$3007)</f>
        <v>0</v>
      </c>
      <c r="J202" s="152">
        <f t="shared" si="18"/>
        <v>0</v>
      </c>
      <c r="K202" s="152">
        <f t="shared" si="19"/>
        <v>0</v>
      </c>
      <c r="L202" s="151">
        <f>Inv!K202</f>
        <v>0</v>
      </c>
      <c r="M202" s="153" t="str">
        <f>IFERROR($H202/PG!$E202,"")</f>
        <v/>
      </c>
      <c r="P202" s="26">
        <v>8.0599999999999995E-3</v>
      </c>
      <c r="Q202" s="35">
        <f t="shared" si="20"/>
        <v>8.0599999999999995E-3</v>
      </c>
      <c r="R202" s="26" t="str">
        <f t="shared" si="21"/>
        <v/>
      </c>
    </row>
    <row r="203" spans="2:18" ht="35.1" customHeight="1" thickTop="1" thickBot="1" x14ac:dyDescent="0.3">
      <c r="B203" s="40" t="str">
        <f>IF(PG!B203="","",PG!B203)</f>
        <v/>
      </c>
      <c r="C203" s="147" t="str">
        <f>IF(PG!C203="","",PG!C203)</f>
        <v/>
      </c>
      <c r="D203" s="43" t="str">
        <f>IF(PG!D203="","",PG!D203)</f>
        <v/>
      </c>
      <c r="E203" s="43">
        <f>IF(Inv!E203="",Inv!D203,Inv!E203)</f>
        <v>0</v>
      </c>
      <c r="F203" s="148" t="str">
        <f t="shared" si="17"/>
        <v>Sem estoque</v>
      </c>
      <c r="G203" s="149">
        <f>SUMIF(Entrada!$C$8:$C$3007,$C203,Entrada!$F$8:$F$3007)</f>
        <v>0</v>
      </c>
      <c r="H203" s="150">
        <f>SUMIF(Saída!$C$8:$C$3007,$C203,Saída!$E$8:$E$3007)</f>
        <v>0</v>
      </c>
      <c r="I203" s="151">
        <f>SUMIF(Entrada!$C$8:$C$3007,C203,Entrada!$J$8:$J$3007)</f>
        <v>0</v>
      </c>
      <c r="J203" s="152">
        <f t="shared" si="18"/>
        <v>0</v>
      </c>
      <c r="K203" s="152">
        <f t="shared" si="19"/>
        <v>0</v>
      </c>
      <c r="L203" s="151">
        <f>Inv!K203</f>
        <v>0</v>
      </c>
      <c r="M203" s="153" t="str">
        <f>IFERROR($H203/PG!$E203,"")</f>
        <v/>
      </c>
      <c r="P203" s="26">
        <v>8.0499999999999999E-3</v>
      </c>
      <c r="Q203" s="35">
        <f t="shared" si="20"/>
        <v>8.0499999999999999E-3</v>
      </c>
      <c r="R203" s="26" t="str">
        <f t="shared" si="21"/>
        <v/>
      </c>
    </row>
    <row r="204" spans="2:18" ht="35.1" customHeight="1" thickTop="1" thickBot="1" x14ac:dyDescent="0.3">
      <c r="B204" s="40" t="str">
        <f>IF(PG!B204="","",PG!B204)</f>
        <v/>
      </c>
      <c r="C204" s="147" t="str">
        <f>IF(PG!C204="","",PG!C204)</f>
        <v/>
      </c>
      <c r="D204" s="43" t="str">
        <f>IF(PG!D204="","",PG!D204)</f>
        <v/>
      </c>
      <c r="E204" s="43">
        <f>IF(Inv!E204="",Inv!D204,Inv!E204)</f>
        <v>0</v>
      </c>
      <c r="F204" s="148" t="str">
        <f t="shared" si="17"/>
        <v>Sem estoque</v>
      </c>
      <c r="G204" s="149">
        <f>SUMIF(Entrada!$C$8:$C$3007,$C204,Entrada!$F$8:$F$3007)</f>
        <v>0</v>
      </c>
      <c r="H204" s="150">
        <f>SUMIF(Saída!$C$8:$C$3007,$C204,Saída!$E$8:$E$3007)</f>
        <v>0</v>
      </c>
      <c r="I204" s="151">
        <f>SUMIF(Entrada!$C$8:$C$3007,C204,Entrada!$J$8:$J$3007)</f>
        <v>0</v>
      </c>
      <c r="J204" s="152">
        <f t="shared" si="18"/>
        <v>0</v>
      </c>
      <c r="K204" s="152">
        <f t="shared" si="19"/>
        <v>0</v>
      </c>
      <c r="L204" s="151">
        <f>Inv!K204</f>
        <v>0</v>
      </c>
      <c r="M204" s="153" t="str">
        <f>IFERROR($H204/PG!$E204,"")</f>
        <v/>
      </c>
      <c r="P204" s="26">
        <v>8.0400000000000003E-3</v>
      </c>
      <c r="Q204" s="35">
        <f t="shared" si="20"/>
        <v>8.0400000000000003E-3</v>
      </c>
      <c r="R204" s="26" t="str">
        <f t="shared" si="21"/>
        <v/>
      </c>
    </row>
    <row r="205" spans="2:18" ht="35.1" customHeight="1" thickTop="1" thickBot="1" x14ac:dyDescent="0.3">
      <c r="B205" s="40" t="str">
        <f>IF(PG!B205="","",PG!B205)</f>
        <v/>
      </c>
      <c r="C205" s="147" t="str">
        <f>IF(PG!C205="","",PG!C205)</f>
        <v/>
      </c>
      <c r="D205" s="43" t="str">
        <f>IF(PG!D205="","",PG!D205)</f>
        <v/>
      </c>
      <c r="E205" s="43">
        <f>IF(Inv!E205="",Inv!D205,Inv!E205)</f>
        <v>0</v>
      </c>
      <c r="F205" s="148" t="str">
        <f t="shared" si="17"/>
        <v>Sem estoque</v>
      </c>
      <c r="G205" s="149">
        <f>SUMIF(Entrada!$C$8:$C$3007,$C205,Entrada!$F$8:$F$3007)</f>
        <v>0</v>
      </c>
      <c r="H205" s="150">
        <f>SUMIF(Saída!$C$8:$C$3007,$C205,Saída!$E$8:$E$3007)</f>
        <v>0</v>
      </c>
      <c r="I205" s="151">
        <f>SUMIF(Entrada!$C$8:$C$3007,C205,Entrada!$J$8:$J$3007)</f>
        <v>0</v>
      </c>
      <c r="J205" s="152">
        <f t="shared" si="18"/>
        <v>0</v>
      </c>
      <c r="K205" s="152">
        <f t="shared" si="19"/>
        <v>0</v>
      </c>
      <c r="L205" s="151">
        <f>Inv!K205</f>
        <v>0</v>
      </c>
      <c r="M205" s="153" t="str">
        <f>IFERROR($H205/PG!$E205,"")</f>
        <v/>
      </c>
      <c r="P205" s="26">
        <v>8.0300000000000007E-3</v>
      </c>
      <c r="Q205" s="35">
        <f t="shared" si="20"/>
        <v>8.0300000000000007E-3</v>
      </c>
      <c r="R205" s="26" t="str">
        <f t="shared" si="21"/>
        <v/>
      </c>
    </row>
    <row r="206" spans="2:18" ht="35.1" customHeight="1" thickTop="1" thickBot="1" x14ac:dyDescent="0.3">
      <c r="B206" s="40" t="str">
        <f>IF(PG!B206="","",PG!B206)</f>
        <v/>
      </c>
      <c r="C206" s="147" t="str">
        <f>IF(PG!C206="","",PG!C206)</f>
        <v/>
      </c>
      <c r="D206" s="43" t="str">
        <f>IF(PG!D206="","",PG!D206)</f>
        <v/>
      </c>
      <c r="E206" s="43">
        <f>IF(Inv!E206="",Inv!D206,Inv!E206)</f>
        <v>0</v>
      </c>
      <c r="F206" s="148" t="str">
        <f t="shared" si="17"/>
        <v>Sem estoque</v>
      </c>
      <c r="G206" s="149">
        <f>SUMIF(Entrada!$C$8:$C$3007,$C206,Entrada!$F$8:$F$3007)</f>
        <v>0</v>
      </c>
      <c r="H206" s="150">
        <f>SUMIF(Saída!$C$8:$C$3007,$C206,Saída!$E$8:$E$3007)</f>
        <v>0</v>
      </c>
      <c r="I206" s="151">
        <f>SUMIF(Entrada!$C$8:$C$3007,C206,Entrada!$J$8:$J$3007)</f>
        <v>0</v>
      </c>
      <c r="J206" s="152">
        <f t="shared" si="18"/>
        <v>0</v>
      </c>
      <c r="K206" s="152">
        <f t="shared" si="19"/>
        <v>0</v>
      </c>
      <c r="L206" s="151">
        <f>Inv!K206</f>
        <v>0</v>
      </c>
      <c r="M206" s="153" t="str">
        <f>IFERROR($H206/PG!$E206,"")</f>
        <v/>
      </c>
      <c r="P206" s="26">
        <v>8.0199999999999994E-3</v>
      </c>
      <c r="Q206" s="35">
        <f t="shared" si="20"/>
        <v>8.0199999999999994E-3</v>
      </c>
      <c r="R206" s="26" t="str">
        <f t="shared" si="21"/>
        <v/>
      </c>
    </row>
    <row r="207" spans="2:18" ht="35.1" customHeight="1" thickTop="1" thickBot="1" x14ac:dyDescent="0.3">
      <c r="B207" s="40" t="str">
        <f>IF(PG!B207="","",PG!B207)</f>
        <v/>
      </c>
      <c r="C207" s="147" t="str">
        <f>IF(PG!C207="","",PG!C207)</f>
        <v/>
      </c>
      <c r="D207" s="43" t="str">
        <f>IF(PG!D207="","",PG!D207)</f>
        <v/>
      </c>
      <c r="E207" s="43">
        <f>IF(Inv!E207="",Inv!D207,Inv!E207)</f>
        <v>0</v>
      </c>
      <c r="F207" s="148" t="str">
        <f t="shared" si="17"/>
        <v>Sem estoque</v>
      </c>
      <c r="G207" s="149">
        <f>SUMIF(Entrada!$C$8:$C$3007,$C207,Entrada!$F$8:$F$3007)</f>
        <v>0</v>
      </c>
      <c r="H207" s="150">
        <f>SUMIF(Saída!$C$8:$C$3007,$C207,Saída!$E$8:$E$3007)</f>
        <v>0</v>
      </c>
      <c r="I207" s="151">
        <f>SUMIF(Entrada!$C$8:$C$3007,C207,Entrada!$J$8:$J$3007)</f>
        <v>0</v>
      </c>
      <c r="J207" s="152">
        <f t="shared" si="18"/>
        <v>0</v>
      </c>
      <c r="K207" s="152">
        <f t="shared" si="19"/>
        <v>0</v>
      </c>
      <c r="L207" s="151">
        <f>Inv!K207</f>
        <v>0</v>
      </c>
      <c r="M207" s="153" t="str">
        <f>IFERROR($H207/PG!$E207,"")</f>
        <v/>
      </c>
      <c r="P207" s="26">
        <v>8.0099999999999998E-3</v>
      </c>
      <c r="Q207" s="35">
        <f t="shared" si="20"/>
        <v>8.0099999999999998E-3</v>
      </c>
      <c r="R207" s="26" t="str">
        <f t="shared" si="21"/>
        <v/>
      </c>
    </row>
    <row r="208" spans="2:18" ht="35.1" customHeight="1" thickTop="1" thickBot="1" x14ac:dyDescent="0.3">
      <c r="B208" s="40" t="str">
        <f>IF(PG!B208="","",PG!B208)</f>
        <v/>
      </c>
      <c r="C208" s="147" t="str">
        <f>IF(PG!C208="","",PG!C208)</f>
        <v/>
      </c>
      <c r="D208" s="43" t="str">
        <f>IF(PG!D208="","",PG!D208)</f>
        <v/>
      </c>
      <c r="E208" s="43">
        <f>IF(Inv!E208="",Inv!D208,Inv!E208)</f>
        <v>0</v>
      </c>
      <c r="F208" s="148" t="str">
        <f t="shared" si="17"/>
        <v>Sem estoque</v>
      </c>
      <c r="G208" s="149">
        <f>SUMIF(Entrada!$C$8:$C$3007,$C208,Entrada!$F$8:$F$3007)</f>
        <v>0</v>
      </c>
      <c r="H208" s="150">
        <f>SUMIF(Saída!$C$8:$C$3007,$C208,Saída!$E$8:$E$3007)</f>
        <v>0</v>
      </c>
      <c r="I208" s="151">
        <f>SUMIF(Entrada!$C$8:$C$3007,C208,Entrada!$J$8:$J$3007)</f>
        <v>0</v>
      </c>
      <c r="J208" s="152">
        <f t="shared" si="18"/>
        <v>0</v>
      </c>
      <c r="K208" s="152">
        <f t="shared" si="19"/>
        <v>0</v>
      </c>
      <c r="L208" s="151">
        <f>Inv!K208</f>
        <v>0</v>
      </c>
      <c r="M208" s="153" t="str">
        <f>IFERROR($H208/PG!$E208,"")</f>
        <v/>
      </c>
      <c r="P208" s="26">
        <v>8.0000000000000002E-3</v>
      </c>
      <c r="Q208" s="35">
        <f t="shared" si="20"/>
        <v>8.0000000000000002E-3</v>
      </c>
      <c r="R208" s="26" t="str">
        <f t="shared" si="21"/>
        <v/>
      </c>
    </row>
    <row r="209" spans="2:18" ht="35.1" customHeight="1" thickTop="1" thickBot="1" x14ac:dyDescent="0.3">
      <c r="B209" s="40" t="str">
        <f>IF(PG!B209="","",PG!B209)</f>
        <v/>
      </c>
      <c r="C209" s="147" t="str">
        <f>IF(PG!C209="","",PG!C209)</f>
        <v/>
      </c>
      <c r="D209" s="43" t="str">
        <f>IF(PG!D209="","",PG!D209)</f>
        <v/>
      </c>
      <c r="E209" s="43">
        <f>IF(Inv!E209="",Inv!D209,Inv!E209)</f>
        <v>0</v>
      </c>
      <c r="F209" s="148" t="str">
        <f t="shared" si="17"/>
        <v>Sem estoque</v>
      </c>
      <c r="G209" s="149">
        <f>SUMIF(Entrada!$C$8:$C$3007,$C209,Entrada!$F$8:$F$3007)</f>
        <v>0</v>
      </c>
      <c r="H209" s="150">
        <f>SUMIF(Saída!$C$8:$C$3007,$C209,Saída!$E$8:$E$3007)</f>
        <v>0</v>
      </c>
      <c r="I209" s="151">
        <f>SUMIF(Entrada!$C$8:$C$3007,C209,Entrada!$J$8:$J$3007)</f>
        <v>0</v>
      </c>
      <c r="J209" s="152">
        <f t="shared" si="18"/>
        <v>0</v>
      </c>
      <c r="K209" s="152">
        <f t="shared" si="19"/>
        <v>0</v>
      </c>
      <c r="L209" s="151">
        <f>Inv!K209</f>
        <v>0</v>
      </c>
      <c r="M209" s="153" t="str">
        <f>IFERROR($H209/PG!$E209,"")</f>
        <v/>
      </c>
      <c r="P209" s="26">
        <v>7.9900000000000006E-3</v>
      </c>
      <c r="Q209" s="35">
        <f t="shared" si="20"/>
        <v>7.9900000000000006E-3</v>
      </c>
      <c r="R209" s="26" t="str">
        <f t="shared" si="21"/>
        <v/>
      </c>
    </row>
    <row r="210" spans="2:18" ht="35.1" customHeight="1" thickTop="1" thickBot="1" x14ac:dyDescent="0.3">
      <c r="B210" s="40" t="str">
        <f>IF(PG!B210="","",PG!B210)</f>
        <v/>
      </c>
      <c r="C210" s="147" t="str">
        <f>IF(PG!C210="","",PG!C210)</f>
        <v/>
      </c>
      <c r="D210" s="43" t="str">
        <f>IF(PG!D210="","",PG!D210)</f>
        <v/>
      </c>
      <c r="E210" s="43">
        <f>IF(Inv!E210="",Inv!D210,Inv!E210)</f>
        <v>0</v>
      </c>
      <c r="F210" s="148" t="str">
        <f t="shared" si="17"/>
        <v>Sem estoque</v>
      </c>
      <c r="G210" s="149">
        <f>SUMIF(Entrada!$C$8:$C$3007,$C210,Entrada!$F$8:$F$3007)</f>
        <v>0</v>
      </c>
      <c r="H210" s="150">
        <f>SUMIF(Saída!$C$8:$C$3007,$C210,Saída!$E$8:$E$3007)</f>
        <v>0</v>
      </c>
      <c r="I210" s="151">
        <f>SUMIF(Entrada!$C$8:$C$3007,C210,Entrada!$J$8:$J$3007)</f>
        <v>0</v>
      </c>
      <c r="J210" s="152">
        <f t="shared" si="18"/>
        <v>0</v>
      </c>
      <c r="K210" s="152">
        <f t="shared" si="19"/>
        <v>0</v>
      </c>
      <c r="L210" s="151">
        <f>Inv!K210</f>
        <v>0</v>
      </c>
      <c r="M210" s="153" t="str">
        <f>IFERROR($H210/PG!$E210,"")</f>
        <v/>
      </c>
      <c r="P210" s="26">
        <v>7.9799999999999992E-3</v>
      </c>
      <c r="Q210" s="35">
        <f t="shared" si="20"/>
        <v>7.9799999999999992E-3</v>
      </c>
      <c r="R210" s="26" t="str">
        <f t="shared" si="21"/>
        <v/>
      </c>
    </row>
    <row r="211" spans="2:18" ht="35.1" customHeight="1" thickTop="1" thickBot="1" x14ac:dyDescent="0.3">
      <c r="B211" s="40" t="str">
        <f>IF(PG!B211="","",PG!B211)</f>
        <v/>
      </c>
      <c r="C211" s="147" t="str">
        <f>IF(PG!C211="","",PG!C211)</f>
        <v/>
      </c>
      <c r="D211" s="43" t="str">
        <f>IF(PG!D211="","",PG!D211)</f>
        <v/>
      </c>
      <c r="E211" s="43">
        <f>IF(Inv!E211="",Inv!D211,Inv!E211)</f>
        <v>0</v>
      </c>
      <c r="F211" s="148" t="str">
        <f t="shared" si="17"/>
        <v>Sem estoque</v>
      </c>
      <c r="G211" s="149">
        <f>SUMIF(Entrada!$C$8:$C$3007,$C211,Entrada!$F$8:$F$3007)</f>
        <v>0</v>
      </c>
      <c r="H211" s="150">
        <f>SUMIF(Saída!$C$8:$C$3007,$C211,Saída!$E$8:$E$3007)</f>
        <v>0</v>
      </c>
      <c r="I211" s="151">
        <f>SUMIF(Entrada!$C$8:$C$3007,C211,Entrada!$J$8:$J$3007)</f>
        <v>0</v>
      </c>
      <c r="J211" s="152">
        <f t="shared" si="18"/>
        <v>0</v>
      </c>
      <c r="K211" s="152">
        <f t="shared" si="19"/>
        <v>0</v>
      </c>
      <c r="L211" s="151">
        <f>Inv!K211</f>
        <v>0</v>
      </c>
      <c r="M211" s="153" t="str">
        <f>IFERROR($H211/PG!$E211,"")</f>
        <v/>
      </c>
      <c r="P211" s="26">
        <v>7.9699999999999997E-3</v>
      </c>
      <c r="Q211" s="35">
        <f t="shared" si="20"/>
        <v>7.9699999999999997E-3</v>
      </c>
      <c r="R211" s="26" t="str">
        <f t="shared" si="21"/>
        <v/>
      </c>
    </row>
    <row r="212" spans="2:18" ht="35.1" customHeight="1" thickTop="1" thickBot="1" x14ac:dyDescent="0.3">
      <c r="B212" s="40" t="str">
        <f>IF(PG!B212="","",PG!B212)</f>
        <v/>
      </c>
      <c r="C212" s="147" t="str">
        <f>IF(PG!C212="","",PG!C212)</f>
        <v/>
      </c>
      <c r="D212" s="43" t="str">
        <f>IF(PG!D212="","",PG!D212)</f>
        <v/>
      </c>
      <c r="E212" s="43">
        <f>IF(Inv!E212="",Inv!D212,Inv!E212)</f>
        <v>0</v>
      </c>
      <c r="F212" s="148" t="str">
        <f t="shared" si="17"/>
        <v>Sem estoque</v>
      </c>
      <c r="G212" s="149">
        <f>SUMIF(Entrada!$C$8:$C$3007,$C212,Entrada!$F$8:$F$3007)</f>
        <v>0</v>
      </c>
      <c r="H212" s="150">
        <f>SUMIF(Saída!$C$8:$C$3007,$C212,Saída!$E$8:$E$3007)</f>
        <v>0</v>
      </c>
      <c r="I212" s="151">
        <f>SUMIF(Entrada!$C$8:$C$3007,C212,Entrada!$J$8:$J$3007)</f>
        <v>0</v>
      </c>
      <c r="J212" s="152">
        <f t="shared" si="18"/>
        <v>0</v>
      </c>
      <c r="K212" s="152">
        <f t="shared" si="19"/>
        <v>0</v>
      </c>
      <c r="L212" s="151">
        <f>Inv!K212</f>
        <v>0</v>
      </c>
      <c r="M212" s="153" t="str">
        <f>IFERROR($H212/PG!$E212,"")</f>
        <v/>
      </c>
      <c r="P212" s="26">
        <v>7.9600000000000001E-3</v>
      </c>
      <c r="Q212" s="35">
        <f t="shared" si="20"/>
        <v>7.9600000000000001E-3</v>
      </c>
      <c r="R212" s="26" t="str">
        <f t="shared" si="21"/>
        <v/>
      </c>
    </row>
    <row r="213" spans="2:18" ht="35.1" customHeight="1" thickTop="1" thickBot="1" x14ac:dyDescent="0.3">
      <c r="B213" s="40" t="str">
        <f>IF(PG!B213="","",PG!B213)</f>
        <v/>
      </c>
      <c r="C213" s="147" t="str">
        <f>IF(PG!C213="","",PG!C213)</f>
        <v/>
      </c>
      <c r="D213" s="43" t="str">
        <f>IF(PG!D213="","",PG!D213)</f>
        <v/>
      </c>
      <c r="E213" s="43">
        <f>IF(Inv!E213="",Inv!D213,Inv!E213)</f>
        <v>0</v>
      </c>
      <c r="F213" s="148" t="str">
        <f t="shared" si="17"/>
        <v>Sem estoque</v>
      </c>
      <c r="G213" s="149">
        <f>SUMIF(Entrada!$C$8:$C$3007,$C213,Entrada!$F$8:$F$3007)</f>
        <v>0</v>
      </c>
      <c r="H213" s="150">
        <f>SUMIF(Saída!$C$8:$C$3007,$C213,Saída!$E$8:$E$3007)</f>
        <v>0</v>
      </c>
      <c r="I213" s="151">
        <f>SUMIF(Entrada!$C$8:$C$3007,C213,Entrada!$J$8:$J$3007)</f>
        <v>0</v>
      </c>
      <c r="J213" s="152">
        <f t="shared" si="18"/>
        <v>0</v>
      </c>
      <c r="K213" s="152">
        <f t="shared" si="19"/>
        <v>0</v>
      </c>
      <c r="L213" s="151">
        <f>Inv!K213</f>
        <v>0</v>
      </c>
      <c r="M213" s="153" t="str">
        <f>IFERROR($H213/PG!$E213,"")</f>
        <v/>
      </c>
      <c r="P213" s="26">
        <v>7.9500000000000005E-3</v>
      </c>
      <c r="Q213" s="35">
        <f t="shared" si="20"/>
        <v>7.9500000000000005E-3</v>
      </c>
      <c r="R213" s="26" t="str">
        <f t="shared" si="21"/>
        <v/>
      </c>
    </row>
    <row r="214" spans="2:18" ht="35.1" customHeight="1" thickTop="1" thickBot="1" x14ac:dyDescent="0.3">
      <c r="B214" s="40" t="str">
        <f>IF(PG!B214="","",PG!B214)</f>
        <v/>
      </c>
      <c r="C214" s="147" t="str">
        <f>IF(PG!C214="","",PG!C214)</f>
        <v/>
      </c>
      <c r="D214" s="43" t="str">
        <f>IF(PG!D214="","",PG!D214)</f>
        <v/>
      </c>
      <c r="E214" s="43">
        <f>IF(Inv!E214="",Inv!D214,Inv!E214)</f>
        <v>0</v>
      </c>
      <c r="F214" s="148" t="str">
        <f t="shared" si="17"/>
        <v>Sem estoque</v>
      </c>
      <c r="G214" s="149">
        <f>SUMIF(Entrada!$C$8:$C$3007,$C214,Entrada!$F$8:$F$3007)</f>
        <v>0</v>
      </c>
      <c r="H214" s="150">
        <f>SUMIF(Saída!$C$8:$C$3007,$C214,Saída!$E$8:$E$3007)</f>
        <v>0</v>
      </c>
      <c r="I214" s="151">
        <f>SUMIF(Entrada!$C$8:$C$3007,C214,Entrada!$J$8:$J$3007)</f>
        <v>0</v>
      </c>
      <c r="J214" s="152">
        <f t="shared" si="18"/>
        <v>0</v>
      </c>
      <c r="K214" s="152">
        <f t="shared" si="19"/>
        <v>0</v>
      </c>
      <c r="L214" s="151">
        <f>Inv!K214</f>
        <v>0</v>
      </c>
      <c r="M214" s="153" t="str">
        <f>IFERROR($H214/PG!$E214,"")</f>
        <v/>
      </c>
      <c r="P214" s="26">
        <v>7.9399999999999991E-3</v>
      </c>
      <c r="Q214" s="35">
        <f t="shared" si="20"/>
        <v>7.9399999999999991E-3</v>
      </c>
      <c r="R214" s="26" t="str">
        <f t="shared" si="21"/>
        <v/>
      </c>
    </row>
    <row r="215" spans="2:18" ht="35.1" customHeight="1" thickTop="1" thickBot="1" x14ac:dyDescent="0.3">
      <c r="B215" s="40" t="str">
        <f>IF(PG!B215="","",PG!B215)</f>
        <v/>
      </c>
      <c r="C215" s="147" t="str">
        <f>IF(PG!C215="","",PG!C215)</f>
        <v/>
      </c>
      <c r="D215" s="43" t="str">
        <f>IF(PG!D215="","",PG!D215)</f>
        <v/>
      </c>
      <c r="E215" s="43">
        <f>IF(Inv!E215="",Inv!D215,Inv!E215)</f>
        <v>0</v>
      </c>
      <c r="F215" s="148" t="str">
        <f t="shared" si="17"/>
        <v>Sem estoque</v>
      </c>
      <c r="G215" s="149">
        <f>SUMIF(Entrada!$C$8:$C$3007,$C215,Entrada!$F$8:$F$3007)</f>
        <v>0</v>
      </c>
      <c r="H215" s="150">
        <f>SUMIF(Saída!$C$8:$C$3007,$C215,Saída!$E$8:$E$3007)</f>
        <v>0</v>
      </c>
      <c r="I215" s="151">
        <f>SUMIF(Entrada!$C$8:$C$3007,C215,Entrada!$J$8:$J$3007)</f>
        <v>0</v>
      </c>
      <c r="J215" s="152">
        <f t="shared" si="18"/>
        <v>0</v>
      </c>
      <c r="K215" s="152">
        <f t="shared" si="19"/>
        <v>0</v>
      </c>
      <c r="L215" s="151">
        <f>Inv!K215</f>
        <v>0</v>
      </c>
      <c r="M215" s="153" t="str">
        <f>IFERROR($H215/PG!$E215,"")</f>
        <v/>
      </c>
      <c r="P215" s="26">
        <v>7.9299999999999995E-3</v>
      </c>
      <c r="Q215" s="35">
        <f t="shared" si="20"/>
        <v>7.9299999999999995E-3</v>
      </c>
      <c r="R215" s="26" t="str">
        <f t="shared" si="21"/>
        <v/>
      </c>
    </row>
    <row r="216" spans="2:18" ht="35.1" customHeight="1" thickTop="1" thickBot="1" x14ac:dyDescent="0.3">
      <c r="B216" s="40" t="str">
        <f>IF(PG!B216="","",PG!B216)</f>
        <v/>
      </c>
      <c r="C216" s="147" t="str">
        <f>IF(PG!C216="","",PG!C216)</f>
        <v/>
      </c>
      <c r="D216" s="43" t="str">
        <f>IF(PG!D216="","",PG!D216)</f>
        <v/>
      </c>
      <c r="E216" s="43">
        <f>IF(Inv!E216="",Inv!D216,Inv!E216)</f>
        <v>0</v>
      </c>
      <c r="F216" s="148" t="str">
        <f t="shared" si="17"/>
        <v>Sem estoque</v>
      </c>
      <c r="G216" s="149">
        <f>SUMIF(Entrada!$C$8:$C$3007,$C216,Entrada!$F$8:$F$3007)</f>
        <v>0</v>
      </c>
      <c r="H216" s="150">
        <f>SUMIF(Saída!$C$8:$C$3007,$C216,Saída!$E$8:$E$3007)</f>
        <v>0</v>
      </c>
      <c r="I216" s="151">
        <f>SUMIF(Entrada!$C$8:$C$3007,C216,Entrada!$J$8:$J$3007)</f>
        <v>0</v>
      </c>
      <c r="J216" s="152">
        <f t="shared" si="18"/>
        <v>0</v>
      </c>
      <c r="K216" s="152">
        <f t="shared" si="19"/>
        <v>0</v>
      </c>
      <c r="L216" s="151">
        <f>Inv!K216</f>
        <v>0</v>
      </c>
      <c r="M216" s="153" t="str">
        <f>IFERROR($H216/PG!$E216,"")</f>
        <v/>
      </c>
      <c r="P216" s="26">
        <v>7.92E-3</v>
      </c>
      <c r="Q216" s="35">
        <f t="shared" si="20"/>
        <v>7.92E-3</v>
      </c>
      <c r="R216" s="26" t="str">
        <f t="shared" si="21"/>
        <v/>
      </c>
    </row>
    <row r="217" spans="2:18" ht="35.1" customHeight="1" thickTop="1" thickBot="1" x14ac:dyDescent="0.3">
      <c r="B217" s="40" t="str">
        <f>IF(PG!B217="","",PG!B217)</f>
        <v/>
      </c>
      <c r="C217" s="147" t="str">
        <f>IF(PG!C217="","",PG!C217)</f>
        <v/>
      </c>
      <c r="D217" s="43" t="str">
        <f>IF(PG!D217="","",PG!D217)</f>
        <v/>
      </c>
      <c r="E217" s="43">
        <f>IF(Inv!E217="",Inv!D217,Inv!E217)</f>
        <v>0</v>
      </c>
      <c r="F217" s="148" t="str">
        <f t="shared" si="17"/>
        <v>Sem estoque</v>
      </c>
      <c r="G217" s="149">
        <f>SUMIF(Entrada!$C$8:$C$3007,$C217,Entrada!$F$8:$F$3007)</f>
        <v>0</v>
      </c>
      <c r="H217" s="150">
        <f>SUMIF(Saída!$C$8:$C$3007,$C217,Saída!$E$8:$E$3007)</f>
        <v>0</v>
      </c>
      <c r="I217" s="151">
        <f>SUMIF(Entrada!$C$8:$C$3007,C217,Entrada!$J$8:$J$3007)</f>
        <v>0</v>
      </c>
      <c r="J217" s="152">
        <f t="shared" si="18"/>
        <v>0</v>
      </c>
      <c r="K217" s="152">
        <f t="shared" si="19"/>
        <v>0</v>
      </c>
      <c r="L217" s="151">
        <f>Inv!K217</f>
        <v>0</v>
      </c>
      <c r="M217" s="153" t="str">
        <f>IFERROR($H217/PG!$E217,"")</f>
        <v/>
      </c>
      <c r="P217" s="26">
        <v>7.9100000000000004E-3</v>
      </c>
      <c r="Q217" s="35">
        <f t="shared" si="20"/>
        <v>7.9100000000000004E-3</v>
      </c>
      <c r="R217" s="26" t="str">
        <f t="shared" si="21"/>
        <v/>
      </c>
    </row>
    <row r="218" spans="2:18" ht="35.1" customHeight="1" thickTop="1" thickBot="1" x14ac:dyDescent="0.3">
      <c r="B218" s="40" t="str">
        <f>IF(PG!B218="","",PG!B218)</f>
        <v/>
      </c>
      <c r="C218" s="147" t="str">
        <f>IF(PG!C218="","",PG!C218)</f>
        <v/>
      </c>
      <c r="D218" s="43" t="str">
        <f>IF(PG!D218="","",PG!D218)</f>
        <v/>
      </c>
      <c r="E218" s="43">
        <f>IF(Inv!E218="",Inv!D218,Inv!E218)</f>
        <v>0</v>
      </c>
      <c r="F218" s="148" t="str">
        <f t="shared" si="17"/>
        <v>Sem estoque</v>
      </c>
      <c r="G218" s="149">
        <f>SUMIF(Entrada!$C$8:$C$3007,$C218,Entrada!$F$8:$F$3007)</f>
        <v>0</v>
      </c>
      <c r="H218" s="150">
        <f>SUMIF(Saída!$C$8:$C$3007,$C218,Saída!$E$8:$E$3007)</f>
        <v>0</v>
      </c>
      <c r="I218" s="151">
        <f>SUMIF(Entrada!$C$8:$C$3007,C218,Entrada!$J$8:$J$3007)</f>
        <v>0</v>
      </c>
      <c r="J218" s="152">
        <f t="shared" si="18"/>
        <v>0</v>
      </c>
      <c r="K218" s="152">
        <f t="shared" si="19"/>
        <v>0</v>
      </c>
      <c r="L218" s="151">
        <f>Inv!K218</f>
        <v>0</v>
      </c>
      <c r="M218" s="153" t="str">
        <f>IFERROR($H218/PG!$E218,"")</f>
        <v/>
      </c>
      <c r="P218" s="26">
        <v>7.9000000000000008E-3</v>
      </c>
      <c r="Q218" s="35">
        <f t="shared" si="20"/>
        <v>7.9000000000000008E-3</v>
      </c>
      <c r="R218" s="26" t="str">
        <f t="shared" si="21"/>
        <v/>
      </c>
    </row>
    <row r="219" spans="2:18" ht="35.1" customHeight="1" thickTop="1" thickBot="1" x14ac:dyDescent="0.3">
      <c r="B219" s="40" t="str">
        <f>IF(PG!B219="","",PG!B219)</f>
        <v/>
      </c>
      <c r="C219" s="147" t="str">
        <f>IF(PG!C219="","",PG!C219)</f>
        <v/>
      </c>
      <c r="D219" s="43" t="str">
        <f>IF(PG!D219="","",PG!D219)</f>
        <v/>
      </c>
      <c r="E219" s="43">
        <f>IF(Inv!E219="",Inv!D219,Inv!E219)</f>
        <v>0</v>
      </c>
      <c r="F219" s="148" t="str">
        <f t="shared" si="17"/>
        <v>Sem estoque</v>
      </c>
      <c r="G219" s="149">
        <f>SUMIF(Entrada!$C$8:$C$3007,$C219,Entrada!$F$8:$F$3007)</f>
        <v>0</v>
      </c>
      <c r="H219" s="150">
        <f>SUMIF(Saída!$C$8:$C$3007,$C219,Saída!$E$8:$E$3007)</f>
        <v>0</v>
      </c>
      <c r="I219" s="151">
        <f>SUMIF(Entrada!$C$8:$C$3007,C219,Entrada!$J$8:$J$3007)</f>
        <v>0</v>
      </c>
      <c r="J219" s="152">
        <f t="shared" si="18"/>
        <v>0</v>
      </c>
      <c r="K219" s="152">
        <f t="shared" si="19"/>
        <v>0</v>
      </c>
      <c r="L219" s="151">
        <f>Inv!K219</f>
        <v>0</v>
      </c>
      <c r="M219" s="153" t="str">
        <f>IFERROR($H219/PG!$E219,"")</f>
        <v/>
      </c>
      <c r="P219" s="26">
        <v>7.8899999999999994E-3</v>
      </c>
      <c r="Q219" s="35">
        <f t="shared" si="20"/>
        <v>7.8899999999999994E-3</v>
      </c>
      <c r="R219" s="26" t="str">
        <f t="shared" si="21"/>
        <v/>
      </c>
    </row>
    <row r="220" spans="2:18" ht="35.1" customHeight="1" thickTop="1" thickBot="1" x14ac:dyDescent="0.3">
      <c r="B220" s="40" t="str">
        <f>IF(PG!B220="","",PG!B220)</f>
        <v/>
      </c>
      <c r="C220" s="147" t="str">
        <f>IF(PG!C220="","",PG!C220)</f>
        <v/>
      </c>
      <c r="D220" s="43" t="str">
        <f>IF(PG!D220="","",PG!D220)</f>
        <v/>
      </c>
      <c r="E220" s="43">
        <f>IF(Inv!E220="",Inv!D220,Inv!E220)</f>
        <v>0</v>
      </c>
      <c r="F220" s="148" t="str">
        <f t="shared" si="17"/>
        <v>Sem estoque</v>
      </c>
      <c r="G220" s="149">
        <f>SUMIF(Entrada!$C$8:$C$3007,$C220,Entrada!$F$8:$F$3007)</f>
        <v>0</v>
      </c>
      <c r="H220" s="150">
        <f>SUMIF(Saída!$C$8:$C$3007,$C220,Saída!$E$8:$E$3007)</f>
        <v>0</v>
      </c>
      <c r="I220" s="151">
        <f>SUMIF(Entrada!$C$8:$C$3007,C220,Entrada!$J$8:$J$3007)</f>
        <v>0</v>
      </c>
      <c r="J220" s="152">
        <f t="shared" si="18"/>
        <v>0</v>
      </c>
      <c r="K220" s="152">
        <f t="shared" si="19"/>
        <v>0</v>
      </c>
      <c r="L220" s="151">
        <f>Inv!K220</f>
        <v>0</v>
      </c>
      <c r="M220" s="153" t="str">
        <f>IFERROR($H220/PG!$E220,"")</f>
        <v/>
      </c>
      <c r="P220" s="26">
        <v>7.8799999999999999E-3</v>
      </c>
      <c r="Q220" s="35">
        <f t="shared" si="20"/>
        <v>7.8799999999999999E-3</v>
      </c>
      <c r="R220" s="26" t="str">
        <f t="shared" si="21"/>
        <v/>
      </c>
    </row>
    <row r="221" spans="2:18" ht="35.1" customHeight="1" thickTop="1" thickBot="1" x14ac:dyDescent="0.3">
      <c r="B221" s="40" t="str">
        <f>IF(PG!B221="","",PG!B221)</f>
        <v/>
      </c>
      <c r="C221" s="147" t="str">
        <f>IF(PG!C221="","",PG!C221)</f>
        <v/>
      </c>
      <c r="D221" s="43" t="str">
        <f>IF(PG!D221="","",PG!D221)</f>
        <v/>
      </c>
      <c r="E221" s="43">
        <f>IF(Inv!E221="",Inv!D221,Inv!E221)</f>
        <v>0</v>
      </c>
      <c r="F221" s="148" t="str">
        <f t="shared" si="17"/>
        <v>Sem estoque</v>
      </c>
      <c r="G221" s="149">
        <f>SUMIF(Entrada!$C$8:$C$3007,$C221,Entrada!$F$8:$F$3007)</f>
        <v>0</v>
      </c>
      <c r="H221" s="150">
        <f>SUMIF(Saída!$C$8:$C$3007,$C221,Saída!$E$8:$E$3007)</f>
        <v>0</v>
      </c>
      <c r="I221" s="151">
        <f>SUMIF(Entrada!$C$8:$C$3007,C221,Entrada!$J$8:$J$3007)</f>
        <v>0</v>
      </c>
      <c r="J221" s="152">
        <f t="shared" si="18"/>
        <v>0</v>
      </c>
      <c r="K221" s="152">
        <f t="shared" si="19"/>
        <v>0</v>
      </c>
      <c r="L221" s="151">
        <f>Inv!K221</f>
        <v>0</v>
      </c>
      <c r="M221" s="153" t="str">
        <f>IFERROR($H221/PG!$E221,"")</f>
        <v/>
      </c>
      <c r="P221" s="26">
        <v>7.8700000000000003E-3</v>
      </c>
      <c r="Q221" s="35">
        <f t="shared" si="20"/>
        <v>7.8700000000000003E-3</v>
      </c>
      <c r="R221" s="26" t="str">
        <f t="shared" si="21"/>
        <v/>
      </c>
    </row>
    <row r="222" spans="2:18" ht="35.1" customHeight="1" thickTop="1" thickBot="1" x14ac:dyDescent="0.3">
      <c r="B222" s="40" t="str">
        <f>IF(PG!B222="","",PG!B222)</f>
        <v/>
      </c>
      <c r="C222" s="147" t="str">
        <f>IF(PG!C222="","",PG!C222)</f>
        <v/>
      </c>
      <c r="D222" s="43" t="str">
        <f>IF(PG!D222="","",PG!D222)</f>
        <v/>
      </c>
      <c r="E222" s="43">
        <f>IF(Inv!E222="",Inv!D222,Inv!E222)</f>
        <v>0</v>
      </c>
      <c r="F222" s="148" t="str">
        <f t="shared" si="17"/>
        <v>Sem estoque</v>
      </c>
      <c r="G222" s="149">
        <f>SUMIF(Entrada!$C$8:$C$3007,$C222,Entrada!$F$8:$F$3007)</f>
        <v>0</v>
      </c>
      <c r="H222" s="150">
        <f>SUMIF(Saída!$C$8:$C$3007,$C222,Saída!$E$8:$E$3007)</f>
        <v>0</v>
      </c>
      <c r="I222" s="151">
        <f>SUMIF(Entrada!$C$8:$C$3007,C222,Entrada!$J$8:$J$3007)</f>
        <v>0</v>
      </c>
      <c r="J222" s="152">
        <f t="shared" si="18"/>
        <v>0</v>
      </c>
      <c r="K222" s="152">
        <f t="shared" si="19"/>
        <v>0</v>
      </c>
      <c r="L222" s="151">
        <f>Inv!K222</f>
        <v>0</v>
      </c>
      <c r="M222" s="153" t="str">
        <f>IFERROR($H222/PG!$E222,"")</f>
        <v/>
      </c>
      <c r="P222" s="26">
        <v>7.8600000000000007E-3</v>
      </c>
      <c r="Q222" s="35">
        <f t="shared" si="20"/>
        <v>7.8600000000000007E-3</v>
      </c>
      <c r="R222" s="26" t="str">
        <f t="shared" si="21"/>
        <v/>
      </c>
    </row>
    <row r="223" spans="2:18" ht="35.1" customHeight="1" thickTop="1" thickBot="1" x14ac:dyDescent="0.3">
      <c r="B223" s="40" t="str">
        <f>IF(PG!B223="","",PG!B223)</f>
        <v/>
      </c>
      <c r="C223" s="147" t="str">
        <f>IF(PG!C223="","",PG!C223)</f>
        <v/>
      </c>
      <c r="D223" s="43" t="str">
        <f>IF(PG!D223="","",PG!D223)</f>
        <v/>
      </c>
      <c r="E223" s="43">
        <f>IF(Inv!E223="",Inv!D223,Inv!E223)</f>
        <v>0</v>
      </c>
      <c r="F223" s="148" t="str">
        <f t="shared" si="17"/>
        <v>Sem estoque</v>
      </c>
      <c r="G223" s="149">
        <f>SUMIF(Entrada!$C$8:$C$3007,$C223,Entrada!$F$8:$F$3007)</f>
        <v>0</v>
      </c>
      <c r="H223" s="150">
        <f>SUMIF(Saída!$C$8:$C$3007,$C223,Saída!$E$8:$E$3007)</f>
        <v>0</v>
      </c>
      <c r="I223" s="151">
        <f>SUMIF(Entrada!$C$8:$C$3007,C223,Entrada!$J$8:$J$3007)</f>
        <v>0</v>
      </c>
      <c r="J223" s="152">
        <f t="shared" si="18"/>
        <v>0</v>
      </c>
      <c r="K223" s="152">
        <f t="shared" si="19"/>
        <v>0</v>
      </c>
      <c r="L223" s="151">
        <f>Inv!K223</f>
        <v>0</v>
      </c>
      <c r="M223" s="153" t="str">
        <f>IFERROR($H223/PG!$E223,"")</f>
        <v/>
      </c>
      <c r="P223" s="26">
        <v>7.8499999999999993E-3</v>
      </c>
      <c r="Q223" s="35">
        <f t="shared" si="20"/>
        <v>7.8499999999999993E-3</v>
      </c>
      <c r="R223" s="26" t="str">
        <f t="shared" si="21"/>
        <v/>
      </c>
    </row>
    <row r="224" spans="2:18" ht="35.1" customHeight="1" thickTop="1" thickBot="1" x14ac:dyDescent="0.3">
      <c r="B224" s="40" t="str">
        <f>IF(PG!B224="","",PG!B224)</f>
        <v/>
      </c>
      <c r="C224" s="147" t="str">
        <f>IF(PG!C224="","",PG!C224)</f>
        <v/>
      </c>
      <c r="D224" s="43" t="str">
        <f>IF(PG!D224="","",PG!D224)</f>
        <v/>
      </c>
      <c r="E224" s="43">
        <f>IF(Inv!E224="",Inv!D224,Inv!E224)</f>
        <v>0</v>
      </c>
      <c r="F224" s="148" t="str">
        <f t="shared" si="17"/>
        <v>Sem estoque</v>
      </c>
      <c r="G224" s="149">
        <f>SUMIF(Entrada!$C$8:$C$3007,$C224,Entrada!$F$8:$F$3007)</f>
        <v>0</v>
      </c>
      <c r="H224" s="150">
        <f>SUMIF(Saída!$C$8:$C$3007,$C224,Saída!$E$8:$E$3007)</f>
        <v>0</v>
      </c>
      <c r="I224" s="151">
        <f>SUMIF(Entrada!$C$8:$C$3007,C224,Entrada!$J$8:$J$3007)</f>
        <v>0</v>
      </c>
      <c r="J224" s="152">
        <f t="shared" si="18"/>
        <v>0</v>
      </c>
      <c r="K224" s="152">
        <f t="shared" si="19"/>
        <v>0</v>
      </c>
      <c r="L224" s="151">
        <f>Inv!K224</f>
        <v>0</v>
      </c>
      <c r="M224" s="153" t="str">
        <f>IFERROR($H224/PG!$E224,"")</f>
        <v/>
      </c>
      <c r="P224" s="26">
        <v>7.8399999999999997E-3</v>
      </c>
      <c r="Q224" s="35">
        <f t="shared" si="20"/>
        <v>7.8399999999999997E-3</v>
      </c>
      <c r="R224" s="26" t="str">
        <f t="shared" si="21"/>
        <v/>
      </c>
    </row>
    <row r="225" spans="2:18" ht="35.1" customHeight="1" thickTop="1" thickBot="1" x14ac:dyDescent="0.3">
      <c r="B225" s="40" t="str">
        <f>IF(PG!B225="","",PG!B225)</f>
        <v/>
      </c>
      <c r="C225" s="147" t="str">
        <f>IF(PG!C225="","",PG!C225)</f>
        <v/>
      </c>
      <c r="D225" s="43" t="str">
        <f>IF(PG!D225="","",PG!D225)</f>
        <v/>
      </c>
      <c r="E225" s="43">
        <f>IF(Inv!E225="",Inv!D225,Inv!E225)</f>
        <v>0</v>
      </c>
      <c r="F225" s="148" t="str">
        <f t="shared" si="17"/>
        <v>Sem estoque</v>
      </c>
      <c r="G225" s="149">
        <f>SUMIF(Entrada!$C$8:$C$3007,$C225,Entrada!$F$8:$F$3007)</f>
        <v>0</v>
      </c>
      <c r="H225" s="150">
        <f>SUMIF(Saída!$C$8:$C$3007,$C225,Saída!$E$8:$E$3007)</f>
        <v>0</v>
      </c>
      <c r="I225" s="151">
        <f>SUMIF(Entrada!$C$8:$C$3007,C225,Entrada!$J$8:$J$3007)</f>
        <v>0</v>
      </c>
      <c r="J225" s="152">
        <f t="shared" si="18"/>
        <v>0</v>
      </c>
      <c r="K225" s="152">
        <f t="shared" si="19"/>
        <v>0</v>
      </c>
      <c r="L225" s="151">
        <f>Inv!K225</f>
        <v>0</v>
      </c>
      <c r="M225" s="153" t="str">
        <f>IFERROR($H225/PG!$E225,"")</f>
        <v/>
      </c>
      <c r="P225" s="26">
        <v>7.8300000000000002E-3</v>
      </c>
      <c r="Q225" s="35">
        <f t="shared" si="20"/>
        <v>7.8300000000000002E-3</v>
      </c>
      <c r="R225" s="26" t="str">
        <f t="shared" si="21"/>
        <v/>
      </c>
    </row>
    <row r="226" spans="2:18" ht="35.1" customHeight="1" thickTop="1" thickBot="1" x14ac:dyDescent="0.3">
      <c r="B226" s="40" t="str">
        <f>IF(PG!B226="","",PG!B226)</f>
        <v/>
      </c>
      <c r="C226" s="147" t="str">
        <f>IF(PG!C226="","",PG!C226)</f>
        <v/>
      </c>
      <c r="D226" s="43" t="str">
        <f>IF(PG!D226="","",PG!D226)</f>
        <v/>
      </c>
      <c r="E226" s="43">
        <f>IF(Inv!E226="",Inv!D226,Inv!E226)</f>
        <v>0</v>
      </c>
      <c r="F226" s="148" t="str">
        <f t="shared" si="17"/>
        <v>Sem estoque</v>
      </c>
      <c r="G226" s="149">
        <f>SUMIF(Entrada!$C$8:$C$3007,$C226,Entrada!$F$8:$F$3007)</f>
        <v>0</v>
      </c>
      <c r="H226" s="150">
        <f>SUMIF(Saída!$C$8:$C$3007,$C226,Saída!$E$8:$E$3007)</f>
        <v>0</v>
      </c>
      <c r="I226" s="151">
        <f>SUMIF(Entrada!$C$8:$C$3007,C226,Entrada!$J$8:$J$3007)</f>
        <v>0</v>
      </c>
      <c r="J226" s="152">
        <f t="shared" si="18"/>
        <v>0</v>
      </c>
      <c r="K226" s="152">
        <f t="shared" si="19"/>
        <v>0</v>
      </c>
      <c r="L226" s="151">
        <f>Inv!K226</f>
        <v>0</v>
      </c>
      <c r="M226" s="153" t="str">
        <f>IFERROR($H226/PG!$E226,"")</f>
        <v/>
      </c>
      <c r="P226" s="26">
        <v>7.8200000000000006E-3</v>
      </c>
      <c r="Q226" s="35">
        <f t="shared" si="20"/>
        <v>7.8200000000000006E-3</v>
      </c>
      <c r="R226" s="26" t="str">
        <f t="shared" si="21"/>
        <v/>
      </c>
    </row>
    <row r="227" spans="2:18" ht="35.1" customHeight="1" thickTop="1" thickBot="1" x14ac:dyDescent="0.3">
      <c r="B227" s="40" t="str">
        <f>IF(PG!B227="","",PG!B227)</f>
        <v/>
      </c>
      <c r="C227" s="147" t="str">
        <f>IF(PG!C227="","",PG!C227)</f>
        <v/>
      </c>
      <c r="D227" s="43" t="str">
        <f>IF(PG!D227="","",PG!D227)</f>
        <v/>
      </c>
      <c r="E227" s="43">
        <f>IF(Inv!E227="",Inv!D227,Inv!E227)</f>
        <v>0</v>
      </c>
      <c r="F227" s="148" t="str">
        <f t="shared" si="17"/>
        <v>Sem estoque</v>
      </c>
      <c r="G227" s="149">
        <f>SUMIF(Entrada!$C$8:$C$3007,$C227,Entrada!$F$8:$F$3007)</f>
        <v>0</v>
      </c>
      <c r="H227" s="150">
        <f>SUMIF(Saída!$C$8:$C$3007,$C227,Saída!$E$8:$E$3007)</f>
        <v>0</v>
      </c>
      <c r="I227" s="151">
        <f>SUMIF(Entrada!$C$8:$C$3007,C227,Entrada!$J$8:$J$3007)</f>
        <v>0</v>
      </c>
      <c r="J227" s="152">
        <f t="shared" si="18"/>
        <v>0</v>
      </c>
      <c r="K227" s="152">
        <f t="shared" si="19"/>
        <v>0</v>
      </c>
      <c r="L227" s="151">
        <f>Inv!K227</f>
        <v>0</v>
      </c>
      <c r="M227" s="153" t="str">
        <f>IFERROR($H227/PG!$E227,"")</f>
        <v/>
      </c>
      <c r="P227" s="26">
        <v>7.8100000000000001E-3</v>
      </c>
      <c r="Q227" s="35">
        <f t="shared" si="20"/>
        <v>7.8100000000000001E-3</v>
      </c>
      <c r="R227" s="26" t="str">
        <f t="shared" si="21"/>
        <v/>
      </c>
    </row>
    <row r="228" spans="2:18" ht="35.1" customHeight="1" thickTop="1" thickBot="1" x14ac:dyDescent="0.3">
      <c r="B228" s="40" t="str">
        <f>IF(PG!B228="","",PG!B228)</f>
        <v/>
      </c>
      <c r="C228" s="147" t="str">
        <f>IF(PG!C228="","",PG!C228)</f>
        <v/>
      </c>
      <c r="D228" s="43" t="str">
        <f>IF(PG!D228="","",PG!D228)</f>
        <v/>
      </c>
      <c r="E228" s="43">
        <f>IF(Inv!E228="",Inv!D228,Inv!E228)</f>
        <v>0</v>
      </c>
      <c r="F228" s="148" t="str">
        <f t="shared" si="17"/>
        <v>Sem estoque</v>
      </c>
      <c r="G228" s="149">
        <f>SUMIF(Entrada!$C$8:$C$3007,$C228,Entrada!$F$8:$F$3007)</f>
        <v>0</v>
      </c>
      <c r="H228" s="150">
        <f>SUMIF(Saída!$C$8:$C$3007,$C228,Saída!$E$8:$E$3007)</f>
        <v>0</v>
      </c>
      <c r="I228" s="151">
        <f>SUMIF(Entrada!$C$8:$C$3007,C228,Entrada!$J$8:$J$3007)</f>
        <v>0</v>
      </c>
      <c r="J228" s="152">
        <f t="shared" si="18"/>
        <v>0</v>
      </c>
      <c r="K228" s="152">
        <f t="shared" si="19"/>
        <v>0</v>
      </c>
      <c r="L228" s="151">
        <f>Inv!K228</f>
        <v>0</v>
      </c>
      <c r="M228" s="153" t="str">
        <f>IFERROR($H228/PG!$E228,"")</f>
        <v/>
      </c>
      <c r="P228" s="26">
        <v>7.7999999999999996E-3</v>
      </c>
      <c r="Q228" s="35">
        <f t="shared" si="20"/>
        <v>7.7999999999999996E-3</v>
      </c>
      <c r="R228" s="26" t="str">
        <f t="shared" si="21"/>
        <v/>
      </c>
    </row>
    <row r="229" spans="2:18" ht="35.1" customHeight="1" thickTop="1" thickBot="1" x14ac:dyDescent="0.3">
      <c r="B229" s="40" t="str">
        <f>IF(PG!B229="","",PG!B229)</f>
        <v/>
      </c>
      <c r="C229" s="147" t="str">
        <f>IF(PG!C229="","",PG!C229)</f>
        <v/>
      </c>
      <c r="D229" s="43" t="str">
        <f>IF(PG!D229="","",PG!D229)</f>
        <v/>
      </c>
      <c r="E229" s="43">
        <f>IF(Inv!E229="",Inv!D229,Inv!E229)</f>
        <v>0</v>
      </c>
      <c r="F229" s="148" t="str">
        <f t="shared" si="17"/>
        <v>Sem estoque</v>
      </c>
      <c r="G229" s="149">
        <f>SUMIF(Entrada!$C$8:$C$3007,$C229,Entrada!$F$8:$F$3007)</f>
        <v>0</v>
      </c>
      <c r="H229" s="150">
        <f>SUMIF(Saída!$C$8:$C$3007,$C229,Saída!$E$8:$E$3007)</f>
        <v>0</v>
      </c>
      <c r="I229" s="151">
        <f>SUMIF(Entrada!$C$8:$C$3007,C229,Entrada!$J$8:$J$3007)</f>
        <v>0</v>
      </c>
      <c r="J229" s="152">
        <f t="shared" si="18"/>
        <v>0</v>
      </c>
      <c r="K229" s="152">
        <f t="shared" si="19"/>
        <v>0</v>
      </c>
      <c r="L229" s="151">
        <f>Inv!K229</f>
        <v>0</v>
      </c>
      <c r="M229" s="153" t="str">
        <f>IFERROR($H229/PG!$E229,"")</f>
        <v/>
      </c>
      <c r="P229" s="26">
        <v>7.79E-3</v>
      </c>
      <c r="Q229" s="35">
        <f t="shared" si="20"/>
        <v>7.79E-3</v>
      </c>
      <c r="R229" s="26" t="str">
        <f t="shared" si="21"/>
        <v/>
      </c>
    </row>
    <row r="230" spans="2:18" ht="35.1" customHeight="1" thickTop="1" thickBot="1" x14ac:dyDescent="0.3">
      <c r="B230" s="40" t="str">
        <f>IF(PG!B230="","",PG!B230)</f>
        <v/>
      </c>
      <c r="C230" s="147" t="str">
        <f>IF(PG!C230="","",PG!C230)</f>
        <v/>
      </c>
      <c r="D230" s="43" t="str">
        <f>IF(PG!D230="","",PG!D230)</f>
        <v/>
      </c>
      <c r="E230" s="43">
        <f>IF(Inv!E230="",Inv!D230,Inv!E230)</f>
        <v>0</v>
      </c>
      <c r="F230" s="148" t="str">
        <f t="shared" si="17"/>
        <v>Sem estoque</v>
      </c>
      <c r="G230" s="149">
        <f>SUMIF(Entrada!$C$8:$C$3007,$C230,Entrada!$F$8:$F$3007)</f>
        <v>0</v>
      </c>
      <c r="H230" s="150">
        <f>SUMIF(Saída!$C$8:$C$3007,$C230,Saída!$E$8:$E$3007)</f>
        <v>0</v>
      </c>
      <c r="I230" s="151">
        <f>SUMIF(Entrada!$C$8:$C$3007,C230,Entrada!$J$8:$J$3007)</f>
        <v>0</v>
      </c>
      <c r="J230" s="152">
        <f t="shared" si="18"/>
        <v>0</v>
      </c>
      <c r="K230" s="152">
        <f t="shared" si="19"/>
        <v>0</v>
      </c>
      <c r="L230" s="151">
        <f>Inv!K230</f>
        <v>0</v>
      </c>
      <c r="M230" s="153" t="str">
        <f>IFERROR($H230/PG!$E230,"")</f>
        <v/>
      </c>
      <c r="P230" s="26">
        <v>7.7799999999999996E-3</v>
      </c>
      <c r="Q230" s="35">
        <f t="shared" si="20"/>
        <v>7.7799999999999996E-3</v>
      </c>
      <c r="R230" s="26" t="str">
        <f t="shared" si="21"/>
        <v/>
      </c>
    </row>
    <row r="231" spans="2:18" ht="35.1" customHeight="1" thickTop="1" thickBot="1" x14ac:dyDescent="0.3">
      <c r="B231" s="40" t="str">
        <f>IF(PG!B231="","",PG!B231)</f>
        <v/>
      </c>
      <c r="C231" s="147" t="str">
        <f>IF(PG!C231="","",PG!C231)</f>
        <v/>
      </c>
      <c r="D231" s="43" t="str">
        <f>IF(PG!D231="","",PG!D231)</f>
        <v/>
      </c>
      <c r="E231" s="43">
        <f>IF(Inv!E231="",Inv!D231,Inv!E231)</f>
        <v>0</v>
      </c>
      <c r="F231" s="148" t="str">
        <f t="shared" si="17"/>
        <v>Sem estoque</v>
      </c>
      <c r="G231" s="149">
        <f>SUMIF(Entrada!$C$8:$C$3007,$C231,Entrada!$F$8:$F$3007)</f>
        <v>0</v>
      </c>
      <c r="H231" s="150">
        <f>SUMIF(Saída!$C$8:$C$3007,$C231,Saída!$E$8:$E$3007)</f>
        <v>0</v>
      </c>
      <c r="I231" s="151">
        <f>SUMIF(Entrada!$C$8:$C$3007,C231,Entrada!$J$8:$J$3007)</f>
        <v>0</v>
      </c>
      <c r="J231" s="152">
        <f t="shared" si="18"/>
        <v>0</v>
      </c>
      <c r="K231" s="152">
        <f t="shared" si="19"/>
        <v>0</v>
      </c>
      <c r="L231" s="151">
        <f>Inv!K231</f>
        <v>0</v>
      </c>
      <c r="M231" s="153" t="str">
        <f>IFERROR($H231/PG!$E231,"")</f>
        <v/>
      </c>
      <c r="P231" s="26">
        <v>7.77E-3</v>
      </c>
      <c r="Q231" s="35">
        <f t="shared" si="20"/>
        <v>7.77E-3</v>
      </c>
      <c r="R231" s="26" t="str">
        <f t="shared" si="21"/>
        <v/>
      </c>
    </row>
    <row r="232" spans="2:18" ht="35.1" customHeight="1" thickTop="1" thickBot="1" x14ac:dyDescent="0.3">
      <c r="B232" s="40" t="str">
        <f>IF(PG!B232="","",PG!B232)</f>
        <v/>
      </c>
      <c r="C232" s="147" t="str">
        <f>IF(PG!C232="","",PG!C232)</f>
        <v/>
      </c>
      <c r="D232" s="43" t="str">
        <f>IF(PG!D232="","",PG!D232)</f>
        <v/>
      </c>
      <c r="E232" s="43">
        <f>IF(Inv!E232="",Inv!D232,Inv!E232)</f>
        <v>0</v>
      </c>
      <c r="F232" s="148" t="str">
        <f t="shared" si="17"/>
        <v>Sem estoque</v>
      </c>
      <c r="G232" s="149">
        <f>SUMIF(Entrada!$C$8:$C$3007,$C232,Entrada!$F$8:$F$3007)</f>
        <v>0</v>
      </c>
      <c r="H232" s="150">
        <f>SUMIF(Saída!$C$8:$C$3007,$C232,Saída!$E$8:$E$3007)</f>
        <v>0</v>
      </c>
      <c r="I232" s="151">
        <f>SUMIF(Entrada!$C$8:$C$3007,C232,Entrada!$J$8:$J$3007)</f>
        <v>0</v>
      </c>
      <c r="J232" s="152">
        <f t="shared" si="18"/>
        <v>0</v>
      </c>
      <c r="K232" s="152">
        <f t="shared" si="19"/>
        <v>0</v>
      </c>
      <c r="L232" s="151">
        <f>Inv!K232</f>
        <v>0</v>
      </c>
      <c r="M232" s="153" t="str">
        <f>IFERROR($H232/PG!$E232,"")</f>
        <v/>
      </c>
      <c r="P232" s="26">
        <v>7.7600000000000004E-3</v>
      </c>
      <c r="Q232" s="35">
        <f t="shared" si="20"/>
        <v>7.7600000000000004E-3</v>
      </c>
      <c r="R232" s="26" t="str">
        <f t="shared" si="21"/>
        <v/>
      </c>
    </row>
    <row r="233" spans="2:18" ht="35.1" customHeight="1" thickTop="1" thickBot="1" x14ac:dyDescent="0.3">
      <c r="B233" s="40" t="str">
        <f>IF(PG!B233="","",PG!B233)</f>
        <v/>
      </c>
      <c r="C233" s="147" t="str">
        <f>IF(PG!C233="","",PG!C233)</f>
        <v/>
      </c>
      <c r="D233" s="43" t="str">
        <f>IF(PG!D233="","",PG!D233)</f>
        <v/>
      </c>
      <c r="E233" s="43">
        <f>IF(Inv!E233="",Inv!D233,Inv!E233)</f>
        <v>0</v>
      </c>
      <c r="F233" s="148" t="str">
        <f t="shared" si="17"/>
        <v>Sem estoque</v>
      </c>
      <c r="G233" s="149">
        <f>SUMIF(Entrada!$C$8:$C$3007,$C233,Entrada!$F$8:$F$3007)</f>
        <v>0</v>
      </c>
      <c r="H233" s="150">
        <f>SUMIF(Saída!$C$8:$C$3007,$C233,Saída!$E$8:$E$3007)</f>
        <v>0</v>
      </c>
      <c r="I233" s="151">
        <f>SUMIF(Entrada!$C$8:$C$3007,C233,Entrada!$J$8:$J$3007)</f>
        <v>0</v>
      </c>
      <c r="J233" s="152">
        <f t="shared" si="18"/>
        <v>0</v>
      </c>
      <c r="K233" s="152">
        <f t="shared" si="19"/>
        <v>0</v>
      </c>
      <c r="L233" s="151">
        <f>Inv!K233</f>
        <v>0</v>
      </c>
      <c r="M233" s="153" t="str">
        <f>IFERROR($H233/PG!$E233,"")</f>
        <v/>
      </c>
      <c r="P233" s="26">
        <v>7.7499999999999999E-3</v>
      </c>
      <c r="Q233" s="35">
        <f t="shared" si="20"/>
        <v>7.7499999999999999E-3</v>
      </c>
      <c r="R233" s="26" t="str">
        <f t="shared" si="21"/>
        <v/>
      </c>
    </row>
    <row r="234" spans="2:18" ht="35.1" customHeight="1" thickTop="1" thickBot="1" x14ac:dyDescent="0.3">
      <c r="B234" s="40" t="str">
        <f>IF(PG!B234="","",PG!B234)</f>
        <v/>
      </c>
      <c r="C234" s="147" t="str">
        <f>IF(PG!C234="","",PG!C234)</f>
        <v/>
      </c>
      <c r="D234" s="43" t="str">
        <f>IF(PG!D234="","",PG!D234)</f>
        <v/>
      </c>
      <c r="E234" s="43">
        <f>IF(Inv!E234="",Inv!D234,Inv!E234)</f>
        <v>0</v>
      </c>
      <c r="F234" s="148" t="str">
        <f t="shared" si="17"/>
        <v>Sem estoque</v>
      </c>
      <c r="G234" s="149">
        <f>SUMIF(Entrada!$C$8:$C$3007,$C234,Entrada!$F$8:$F$3007)</f>
        <v>0</v>
      </c>
      <c r="H234" s="150">
        <f>SUMIF(Saída!$C$8:$C$3007,$C234,Saída!$E$8:$E$3007)</f>
        <v>0</v>
      </c>
      <c r="I234" s="151">
        <f>SUMIF(Entrada!$C$8:$C$3007,C234,Entrada!$J$8:$J$3007)</f>
        <v>0</v>
      </c>
      <c r="J234" s="152">
        <f t="shared" si="18"/>
        <v>0</v>
      </c>
      <c r="K234" s="152">
        <f t="shared" si="19"/>
        <v>0</v>
      </c>
      <c r="L234" s="151">
        <f>Inv!K234</f>
        <v>0</v>
      </c>
      <c r="M234" s="153" t="str">
        <f>IFERROR($H234/PG!$E234,"")</f>
        <v/>
      </c>
      <c r="P234" s="26">
        <v>7.7400000000000004E-3</v>
      </c>
      <c r="Q234" s="35">
        <f t="shared" si="20"/>
        <v>7.7400000000000004E-3</v>
      </c>
      <c r="R234" s="26" t="str">
        <f t="shared" si="21"/>
        <v/>
      </c>
    </row>
    <row r="235" spans="2:18" ht="35.1" customHeight="1" thickTop="1" thickBot="1" x14ac:dyDescent="0.3">
      <c r="B235" s="40" t="str">
        <f>IF(PG!B235="","",PG!B235)</f>
        <v/>
      </c>
      <c r="C235" s="147" t="str">
        <f>IF(PG!C235="","",PG!C235)</f>
        <v/>
      </c>
      <c r="D235" s="43" t="str">
        <f>IF(PG!D235="","",PG!D235)</f>
        <v/>
      </c>
      <c r="E235" s="43">
        <f>IF(Inv!E235="",Inv!D235,Inv!E235)</f>
        <v>0</v>
      </c>
      <c r="F235" s="148" t="str">
        <f t="shared" si="17"/>
        <v>Sem estoque</v>
      </c>
      <c r="G235" s="149">
        <f>SUMIF(Entrada!$C$8:$C$3007,$C235,Entrada!$F$8:$F$3007)</f>
        <v>0</v>
      </c>
      <c r="H235" s="150">
        <f>SUMIF(Saída!$C$8:$C$3007,$C235,Saída!$E$8:$E$3007)</f>
        <v>0</v>
      </c>
      <c r="I235" s="151">
        <f>SUMIF(Entrada!$C$8:$C$3007,C235,Entrada!$J$8:$J$3007)</f>
        <v>0</v>
      </c>
      <c r="J235" s="152">
        <f t="shared" si="18"/>
        <v>0</v>
      </c>
      <c r="K235" s="152">
        <f t="shared" si="19"/>
        <v>0</v>
      </c>
      <c r="L235" s="151">
        <f>Inv!K235</f>
        <v>0</v>
      </c>
      <c r="M235" s="153" t="str">
        <f>IFERROR($H235/PG!$E235,"")</f>
        <v/>
      </c>
      <c r="P235" s="26">
        <v>7.7299999999999999E-3</v>
      </c>
      <c r="Q235" s="35">
        <f t="shared" si="20"/>
        <v>7.7299999999999999E-3</v>
      </c>
      <c r="R235" s="26" t="str">
        <f t="shared" si="21"/>
        <v/>
      </c>
    </row>
    <row r="236" spans="2:18" ht="35.1" customHeight="1" thickTop="1" thickBot="1" x14ac:dyDescent="0.3">
      <c r="B236" s="40" t="str">
        <f>IF(PG!B236="","",PG!B236)</f>
        <v/>
      </c>
      <c r="C236" s="147" t="str">
        <f>IF(PG!C236="","",PG!C236)</f>
        <v/>
      </c>
      <c r="D236" s="43" t="str">
        <f>IF(PG!D236="","",PG!D236)</f>
        <v/>
      </c>
      <c r="E236" s="43">
        <f>IF(Inv!E236="",Inv!D236,Inv!E236)</f>
        <v>0</v>
      </c>
      <c r="F236" s="148" t="str">
        <f t="shared" si="17"/>
        <v>Sem estoque</v>
      </c>
      <c r="G236" s="149">
        <f>SUMIF(Entrada!$C$8:$C$3007,$C236,Entrada!$F$8:$F$3007)</f>
        <v>0</v>
      </c>
      <c r="H236" s="150">
        <f>SUMIF(Saída!$C$8:$C$3007,$C236,Saída!$E$8:$E$3007)</f>
        <v>0</v>
      </c>
      <c r="I236" s="151">
        <f>SUMIF(Entrada!$C$8:$C$3007,C236,Entrada!$J$8:$J$3007)</f>
        <v>0</v>
      </c>
      <c r="J236" s="152">
        <f t="shared" si="18"/>
        <v>0</v>
      </c>
      <c r="K236" s="152">
        <f t="shared" si="19"/>
        <v>0</v>
      </c>
      <c r="L236" s="151">
        <f>Inv!K236</f>
        <v>0</v>
      </c>
      <c r="M236" s="153" t="str">
        <f>IFERROR($H236/PG!$E236,"")</f>
        <v/>
      </c>
      <c r="P236" s="26">
        <v>7.7200000000000003E-3</v>
      </c>
      <c r="Q236" s="35">
        <f t="shared" si="20"/>
        <v>7.7200000000000003E-3</v>
      </c>
      <c r="R236" s="26" t="str">
        <f t="shared" si="21"/>
        <v/>
      </c>
    </row>
    <row r="237" spans="2:18" ht="35.1" customHeight="1" thickTop="1" thickBot="1" x14ac:dyDescent="0.3">
      <c r="B237" s="40" t="str">
        <f>IF(PG!B237="","",PG!B237)</f>
        <v/>
      </c>
      <c r="C237" s="147" t="str">
        <f>IF(PG!C237="","",PG!C237)</f>
        <v/>
      </c>
      <c r="D237" s="43" t="str">
        <f>IF(PG!D237="","",PG!D237)</f>
        <v/>
      </c>
      <c r="E237" s="43">
        <f>IF(Inv!E237="",Inv!D237,Inv!E237)</f>
        <v>0</v>
      </c>
      <c r="F237" s="148" t="str">
        <f t="shared" si="17"/>
        <v>Sem estoque</v>
      </c>
      <c r="G237" s="149">
        <f>SUMIF(Entrada!$C$8:$C$3007,$C237,Entrada!$F$8:$F$3007)</f>
        <v>0</v>
      </c>
      <c r="H237" s="150">
        <f>SUMIF(Saída!$C$8:$C$3007,$C237,Saída!$E$8:$E$3007)</f>
        <v>0</v>
      </c>
      <c r="I237" s="151">
        <f>SUMIF(Entrada!$C$8:$C$3007,C237,Entrada!$J$8:$J$3007)</f>
        <v>0</v>
      </c>
      <c r="J237" s="152">
        <f t="shared" si="18"/>
        <v>0</v>
      </c>
      <c r="K237" s="152">
        <f t="shared" si="19"/>
        <v>0</v>
      </c>
      <c r="L237" s="151">
        <f>Inv!K237</f>
        <v>0</v>
      </c>
      <c r="M237" s="153" t="str">
        <f>IFERROR($H237/PG!$E237,"")</f>
        <v/>
      </c>
      <c r="P237" s="26">
        <v>7.7099999999999998E-3</v>
      </c>
      <c r="Q237" s="35">
        <f t="shared" si="20"/>
        <v>7.7099999999999998E-3</v>
      </c>
      <c r="R237" s="26" t="str">
        <f t="shared" si="21"/>
        <v/>
      </c>
    </row>
    <row r="238" spans="2:18" ht="35.1" customHeight="1" thickTop="1" thickBot="1" x14ac:dyDescent="0.3">
      <c r="B238" s="40" t="str">
        <f>IF(PG!B238="","",PG!B238)</f>
        <v/>
      </c>
      <c r="C238" s="147" t="str">
        <f>IF(PG!C238="","",PG!C238)</f>
        <v/>
      </c>
      <c r="D238" s="43" t="str">
        <f>IF(PG!D238="","",PG!D238)</f>
        <v/>
      </c>
      <c r="E238" s="43">
        <f>IF(Inv!E238="",Inv!D238,Inv!E238)</f>
        <v>0</v>
      </c>
      <c r="F238" s="148" t="str">
        <f t="shared" si="17"/>
        <v>Sem estoque</v>
      </c>
      <c r="G238" s="149">
        <f>SUMIF(Entrada!$C$8:$C$3007,$C238,Entrada!$F$8:$F$3007)</f>
        <v>0</v>
      </c>
      <c r="H238" s="150">
        <f>SUMIF(Saída!$C$8:$C$3007,$C238,Saída!$E$8:$E$3007)</f>
        <v>0</v>
      </c>
      <c r="I238" s="151">
        <f>SUMIF(Entrada!$C$8:$C$3007,C238,Entrada!$J$8:$J$3007)</f>
        <v>0</v>
      </c>
      <c r="J238" s="152">
        <f t="shared" si="18"/>
        <v>0</v>
      </c>
      <c r="K238" s="152">
        <f t="shared" si="19"/>
        <v>0</v>
      </c>
      <c r="L238" s="151">
        <f>Inv!K238</f>
        <v>0</v>
      </c>
      <c r="M238" s="153" t="str">
        <f>IFERROR($H238/PG!$E238,"")</f>
        <v/>
      </c>
      <c r="P238" s="26">
        <v>7.7000000000000002E-3</v>
      </c>
      <c r="Q238" s="35">
        <f t="shared" si="20"/>
        <v>7.7000000000000002E-3</v>
      </c>
      <c r="R238" s="26" t="str">
        <f t="shared" si="21"/>
        <v/>
      </c>
    </row>
    <row r="239" spans="2:18" ht="35.1" customHeight="1" thickTop="1" thickBot="1" x14ac:dyDescent="0.3">
      <c r="B239" s="40" t="str">
        <f>IF(PG!B239="","",PG!B239)</f>
        <v/>
      </c>
      <c r="C239" s="147" t="str">
        <f>IF(PG!C239="","",PG!C239)</f>
        <v/>
      </c>
      <c r="D239" s="43" t="str">
        <f>IF(PG!D239="","",PG!D239)</f>
        <v/>
      </c>
      <c r="E239" s="43">
        <f>IF(Inv!E239="",Inv!D239,Inv!E239)</f>
        <v>0</v>
      </c>
      <c r="F239" s="148" t="str">
        <f t="shared" si="17"/>
        <v>Sem estoque</v>
      </c>
      <c r="G239" s="149">
        <f>SUMIF(Entrada!$C$8:$C$3007,$C239,Entrada!$F$8:$F$3007)</f>
        <v>0</v>
      </c>
      <c r="H239" s="150">
        <f>SUMIF(Saída!$C$8:$C$3007,$C239,Saída!$E$8:$E$3007)</f>
        <v>0</v>
      </c>
      <c r="I239" s="151">
        <f>SUMIF(Entrada!$C$8:$C$3007,C239,Entrada!$J$8:$J$3007)</f>
        <v>0</v>
      </c>
      <c r="J239" s="152">
        <f t="shared" si="18"/>
        <v>0</v>
      </c>
      <c r="K239" s="152">
        <f t="shared" si="19"/>
        <v>0</v>
      </c>
      <c r="L239" s="151">
        <f>Inv!K239</f>
        <v>0</v>
      </c>
      <c r="M239" s="153" t="str">
        <f>IFERROR($H239/PG!$E239,"")</f>
        <v/>
      </c>
      <c r="P239" s="26">
        <v>7.6899999999999998E-3</v>
      </c>
      <c r="Q239" s="35">
        <f t="shared" si="20"/>
        <v>7.6899999999999998E-3</v>
      </c>
      <c r="R239" s="26" t="str">
        <f t="shared" si="21"/>
        <v/>
      </c>
    </row>
    <row r="240" spans="2:18" ht="35.1" customHeight="1" thickTop="1" thickBot="1" x14ac:dyDescent="0.3">
      <c r="B240" s="40" t="str">
        <f>IF(PG!B240="","",PG!B240)</f>
        <v/>
      </c>
      <c r="C240" s="147" t="str">
        <f>IF(PG!C240="","",PG!C240)</f>
        <v/>
      </c>
      <c r="D240" s="43" t="str">
        <f>IF(PG!D240="","",PG!D240)</f>
        <v/>
      </c>
      <c r="E240" s="43">
        <f>IF(Inv!E240="",Inv!D240,Inv!E240)</f>
        <v>0</v>
      </c>
      <c r="F240" s="148" t="str">
        <f t="shared" si="17"/>
        <v>Sem estoque</v>
      </c>
      <c r="G240" s="149">
        <f>SUMIF(Entrada!$C$8:$C$3007,$C240,Entrada!$F$8:$F$3007)</f>
        <v>0</v>
      </c>
      <c r="H240" s="150">
        <f>SUMIF(Saída!$C$8:$C$3007,$C240,Saída!$E$8:$E$3007)</f>
        <v>0</v>
      </c>
      <c r="I240" s="151">
        <f>SUMIF(Entrada!$C$8:$C$3007,C240,Entrada!$J$8:$J$3007)</f>
        <v>0</v>
      </c>
      <c r="J240" s="152">
        <f t="shared" si="18"/>
        <v>0</v>
      </c>
      <c r="K240" s="152">
        <f t="shared" si="19"/>
        <v>0</v>
      </c>
      <c r="L240" s="151">
        <f>Inv!K240</f>
        <v>0</v>
      </c>
      <c r="M240" s="153" t="str">
        <f>IFERROR($H240/PG!$E240,"")</f>
        <v/>
      </c>
      <c r="P240" s="26">
        <v>7.6800000000000002E-3</v>
      </c>
      <c r="Q240" s="35">
        <f t="shared" si="20"/>
        <v>7.6800000000000002E-3</v>
      </c>
      <c r="R240" s="26" t="str">
        <f t="shared" si="21"/>
        <v/>
      </c>
    </row>
    <row r="241" spans="2:18" ht="35.1" customHeight="1" thickTop="1" thickBot="1" x14ac:dyDescent="0.3">
      <c r="B241" s="40" t="str">
        <f>IF(PG!B241="","",PG!B241)</f>
        <v/>
      </c>
      <c r="C241" s="147" t="str">
        <f>IF(PG!C241="","",PG!C241)</f>
        <v/>
      </c>
      <c r="D241" s="43" t="str">
        <f>IF(PG!D241="","",PG!D241)</f>
        <v/>
      </c>
      <c r="E241" s="43">
        <f>IF(Inv!E241="",Inv!D241,Inv!E241)</f>
        <v>0</v>
      </c>
      <c r="F241" s="148" t="str">
        <f t="shared" si="17"/>
        <v>Sem estoque</v>
      </c>
      <c r="G241" s="149">
        <f>SUMIF(Entrada!$C$8:$C$3007,$C241,Entrada!$F$8:$F$3007)</f>
        <v>0</v>
      </c>
      <c r="H241" s="150">
        <f>SUMIF(Saída!$C$8:$C$3007,$C241,Saída!$E$8:$E$3007)</f>
        <v>0</v>
      </c>
      <c r="I241" s="151">
        <f>SUMIF(Entrada!$C$8:$C$3007,C241,Entrada!$J$8:$J$3007)</f>
        <v>0</v>
      </c>
      <c r="J241" s="152">
        <f t="shared" si="18"/>
        <v>0</v>
      </c>
      <c r="K241" s="152">
        <f t="shared" si="19"/>
        <v>0</v>
      </c>
      <c r="L241" s="151">
        <f>Inv!K241</f>
        <v>0</v>
      </c>
      <c r="M241" s="153" t="str">
        <f>IFERROR($H241/PG!$E241,"")</f>
        <v/>
      </c>
      <c r="P241" s="26">
        <v>7.6699999999999997E-3</v>
      </c>
      <c r="Q241" s="35">
        <f t="shared" si="20"/>
        <v>7.6699999999999997E-3</v>
      </c>
      <c r="R241" s="26" t="str">
        <f t="shared" si="21"/>
        <v/>
      </c>
    </row>
    <row r="242" spans="2:18" ht="35.1" customHeight="1" thickTop="1" thickBot="1" x14ac:dyDescent="0.3">
      <c r="B242" s="40" t="str">
        <f>IF(PG!B242="","",PG!B242)</f>
        <v/>
      </c>
      <c r="C242" s="147" t="str">
        <f>IF(PG!C242="","",PG!C242)</f>
        <v/>
      </c>
      <c r="D242" s="43" t="str">
        <f>IF(PG!D242="","",PG!D242)</f>
        <v/>
      </c>
      <c r="E242" s="43">
        <f>IF(Inv!E242="",Inv!D242,Inv!E242)</f>
        <v>0</v>
      </c>
      <c r="F242" s="148" t="str">
        <f t="shared" si="17"/>
        <v>Sem estoque</v>
      </c>
      <c r="G242" s="149">
        <f>SUMIF(Entrada!$C$8:$C$3007,$C242,Entrada!$F$8:$F$3007)</f>
        <v>0</v>
      </c>
      <c r="H242" s="150">
        <f>SUMIF(Saída!$C$8:$C$3007,$C242,Saída!$E$8:$E$3007)</f>
        <v>0</v>
      </c>
      <c r="I242" s="151">
        <f>SUMIF(Entrada!$C$8:$C$3007,C242,Entrada!$J$8:$J$3007)</f>
        <v>0</v>
      </c>
      <c r="J242" s="152">
        <f t="shared" si="18"/>
        <v>0</v>
      </c>
      <c r="K242" s="152">
        <f t="shared" si="19"/>
        <v>0</v>
      </c>
      <c r="L242" s="151">
        <f>Inv!K242</f>
        <v>0</v>
      </c>
      <c r="M242" s="153" t="str">
        <f>IFERROR($H242/PG!$E242,"")</f>
        <v/>
      </c>
      <c r="P242" s="26">
        <v>7.6600000000000001E-3</v>
      </c>
      <c r="Q242" s="35">
        <f t="shared" si="20"/>
        <v>7.6600000000000001E-3</v>
      </c>
      <c r="R242" s="26" t="str">
        <f t="shared" si="21"/>
        <v/>
      </c>
    </row>
    <row r="243" spans="2:18" ht="35.1" customHeight="1" thickTop="1" thickBot="1" x14ac:dyDescent="0.3">
      <c r="B243" s="40" t="str">
        <f>IF(PG!B243="","",PG!B243)</f>
        <v/>
      </c>
      <c r="C243" s="147" t="str">
        <f>IF(PG!C243="","",PG!C243)</f>
        <v/>
      </c>
      <c r="D243" s="43" t="str">
        <f>IF(PG!D243="","",PG!D243)</f>
        <v/>
      </c>
      <c r="E243" s="43">
        <f>IF(Inv!E243="",Inv!D243,Inv!E243)</f>
        <v>0</v>
      </c>
      <c r="F243" s="148" t="str">
        <f t="shared" si="17"/>
        <v>Sem estoque</v>
      </c>
      <c r="G243" s="149">
        <f>SUMIF(Entrada!$C$8:$C$3007,$C243,Entrada!$F$8:$F$3007)</f>
        <v>0</v>
      </c>
      <c r="H243" s="150">
        <f>SUMIF(Saída!$C$8:$C$3007,$C243,Saída!$E$8:$E$3007)</f>
        <v>0</v>
      </c>
      <c r="I243" s="151">
        <f>SUMIF(Entrada!$C$8:$C$3007,C243,Entrada!$J$8:$J$3007)</f>
        <v>0</v>
      </c>
      <c r="J243" s="152">
        <f t="shared" si="18"/>
        <v>0</v>
      </c>
      <c r="K243" s="152">
        <f t="shared" si="19"/>
        <v>0</v>
      </c>
      <c r="L243" s="151">
        <f>Inv!K243</f>
        <v>0</v>
      </c>
      <c r="M243" s="153" t="str">
        <f>IFERROR($H243/PG!$E243,"")</f>
        <v/>
      </c>
      <c r="P243" s="26">
        <v>7.6499999999999997E-3</v>
      </c>
      <c r="Q243" s="35">
        <f t="shared" si="20"/>
        <v>7.6499999999999997E-3</v>
      </c>
      <c r="R243" s="26" t="str">
        <f t="shared" si="21"/>
        <v/>
      </c>
    </row>
    <row r="244" spans="2:18" ht="35.1" customHeight="1" thickTop="1" thickBot="1" x14ac:dyDescent="0.3">
      <c r="B244" s="40" t="str">
        <f>IF(PG!B244="","",PG!B244)</f>
        <v/>
      </c>
      <c r="C244" s="147" t="str">
        <f>IF(PG!C244="","",PG!C244)</f>
        <v/>
      </c>
      <c r="D244" s="43" t="str">
        <f>IF(PG!D244="","",PG!D244)</f>
        <v/>
      </c>
      <c r="E244" s="43">
        <f>IF(Inv!E244="",Inv!D244,Inv!E244)</f>
        <v>0</v>
      </c>
      <c r="F244" s="148" t="str">
        <f t="shared" si="17"/>
        <v>Sem estoque</v>
      </c>
      <c r="G244" s="149">
        <f>SUMIF(Entrada!$C$8:$C$3007,$C244,Entrada!$F$8:$F$3007)</f>
        <v>0</v>
      </c>
      <c r="H244" s="150">
        <f>SUMIF(Saída!$C$8:$C$3007,$C244,Saída!$E$8:$E$3007)</f>
        <v>0</v>
      </c>
      <c r="I244" s="151">
        <f>SUMIF(Entrada!$C$8:$C$3007,C244,Entrada!$J$8:$J$3007)</f>
        <v>0</v>
      </c>
      <c r="J244" s="152">
        <f t="shared" si="18"/>
        <v>0</v>
      </c>
      <c r="K244" s="152">
        <f t="shared" si="19"/>
        <v>0</v>
      </c>
      <c r="L244" s="151">
        <f>Inv!K244</f>
        <v>0</v>
      </c>
      <c r="M244" s="153" t="str">
        <f>IFERROR($H244/PG!$E244,"")</f>
        <v/>
      </c>
      <c r="P244" s="26">
        <v>7.6400000000000001E-3</v>
      </c>
      <c r="Q244" s="35">
        <f t="shared" si="20"/>
        <v>7.6400000000000001E-3</v>
      </c>
      <c r="R244" s="26" t="str">
        <f t="shared" si="21"/>
        <v/>
      </c>
    </row>
    <row r="245" spans="2:18" ht="35.1" customHeight="1" thickTop="1" thickBot="1" x14ac:dyDescent="0.3">
      <c r="B245" s="40" t="str">
        <f>IF(PG!B245="","",PG!B245)</f>
        <v/>
      </c>
      <c r="C245" s="147" t="str">
        <f>IF(PG!C245="","",PG!C245)</f>
        <v/>
      </c>
      <c r="D245" s="43" t="str">
        <f>IF(PG!D245="","",PG!D245)</f>
        <v/>
      </c>
      <c r="E245" s="43">
        <f>IF(Inv!E245="",Inv!D245,Inv!E245)</f>
        <v>0</v>
      </c>
      <c r="F245" s="148" t="str">
        <f t="shared" si="17"/>
        <v>Sem estoque</v>
      </c>
      <c r="G245" s="149">
        <f>SUMIF(Entrada!$C$8:$C$3007,$C245,Entrada!$F$8:$F$3007)</f>
        <v>0</v>
      </c>
      <c r="H245" s="150">
        <f>SUMIF(Saída!$C$8:$C$3007,$C245,Saída!$E$8:$E$3007)</f>
        <v>0</v>
      </c>
      <c r="I245" s="151">
        <f>SUMIF(Entrada!$C$8:$C$3007,C245,Entrada!$J$8:$J$3007)</f>
        <v>0</v>
      </c>
      <c r="J245" s="152">
        <f t="shared" si="18"/>
        <v>0</v>
      </c>
      <c r="K245" s="152">
        <f t="shared" si="19"/>
        <v>0</v>
      </c>
      <c r="L245" s="151">
        <f>Inv!K245</f>
        <v>0</v>
      </c>
      <c r="M245" s="153" t="str">
        <f>IFERROR($H245/PG!$E245,"")</f>
        <v/>
      </c>
      <c r="P245" s="26">
        <v>7.6299999999999996E-3</v>
      </c>
      <c r="Q245" s="35">
        <f t="shared" si="20"/>
        <v>7.6299999999999996E-3</v>
      </c>
      <c r="R245" s="26" t="str">
        <f t="shared" si="21"/>
        <v/>
      </c>
    </row>
    <row r="246" spans="2:18" ht="35.1" customHeight="1" thickTop="1" thickBot="1" x14ac:dyDescent="0.3">
      <c r="B246" s="40" t="str">
        <f>IF(PG!B246="","",PG!B246)</f>
        <v/>
      </c>
      <c r="C246" s="147" t="str">
        <f>IF(PG!C246="","",PG!C246)</f>
        <v/>
      </c>
      <c r="D246" s="43" t="str">
        <f>IF(PG!D246="","",PG!D246)</f>
        <v/>
      </c>
      <c r="E246" s="43">
        <f>IF(Inv!E246="",Inv!D246,Inv!E246)</f>
        <v>0</v>
      </c>
      <c r="F246" s="148" t="str">
        <f t="shared" si="17"/>
        <v>Sem estoque</v>
      </c>
      <c r="G246" s="149">
        <f>SUMIF(Entrada!$C$8:$C$3007,$C246,Entrada!$F$8:$F$3007)</f>
        <v>0</v>
      </c>
      <c r="H246" s="150">
        <f>SUMIF(Saída!$C$8:$C$3007,$C246,Saída!$E$8:$E$3007)</f>
        <v>0</v>
      </c>
      <c r="I246" s="151">
        <f>SUMIF(Entrada!$C$8:$C$3007,C246,Entrada!$J$8:$J$3007)</f>
        <v>0</v>
      </c>
      <c r="J246" s="152">
        <f t="shared" si="18"/>
        <v>0</v>
      </c>
      <c r="K246" s="152">
        <f t="shared" si="19"/>
        <v>0</v>
      </c>
      <c r="L246" s="151">
        <f>Inv!K246</f>
        <v>0</v>
      </c>
      <c r="M246" s="153" t="str">
        <f>IFERROR($H246/PG!$E246,"")</f>
        <v/>
      </c>
      <c r="P246" s="26">
        <v>7.62E-3</v>
      </c>
      <c r="Q246" s="35">
        <f t="shared" si="20"/>
        <v>7.62E-3</v>
      </c>
      <c r="R246" s="26" t="str">
        <f t="shared" si="21"/>
        <v/>
      </c>
    </row>
    <row r="247" spans="2:18" ht="35.1" customHeight="1" thickTop="1" thickBot="1" x14ac:dyDescent="0.3">
      <c r="B247" s="40" t="str">
        <f>IF(PG!B247="","",PG!B247)</f>
        <v/>
      </c>
      <c r="C247" s="147" t="str">
        <f>IF(PG!C247="","",PG!C247)</f>
        <v/>
      </c>
      <c r="D247" s="43" t="str">
        <f>IF(PG!D247="","",PG!D247)</f>
        <v/>
      </c>
      <c r="E247" s="43">
        <f>IF(Inv!E247="",Inv!D247,Inv!E247)</f>
        <v>0</v>
      </c>
      <c r="F247" s="148" t="str">
        <f t="shared" si="17"/>
        <v>Sem estoque</v>
      </c>
      <c r="G247" s="149">
        <f>SUMIF(Entrada!$C$8:$C$3007,$C247,Entrada!$F$8:$F$3007)</f>
        <v>0</v>
      </c>
      <c r="H247" s="150">
        <f>SUMIF(Saída!$C$8:$C$3007,$C247,Saída!$E$8:$E$3007)</f>
        <v>0</v>
      </c>
      <c r="I247" s="151">
        <f>SUMIF(Entrada!$C$8:$C$3007,C247,Entrada!$J$8:$J$3007)</f>
        <v>0</v>
      </c>
      <c r="J247" s="152">
        <f t="shared" si="18"/>
        <v>0</v>
      </c>
      <c r="K247" s="152">
        <f t="shared" si="19"/>
        <v>0</v>
      </c>
      <c r="L247" s="151">
        <f>Inv!K247</f>
        <v>0</v>
      </c>
      <c r="M247" s="153" t="str">
        <f>IFERROR($H247/PG!$E247,"")</f>
        <v/>
      </c>
      <c r="P247" s="26">
        <v>7.6099999999999996E-3</v>
      </c>
      <c r="Q247" s="35">
        <f t="shared" si="20"/>
        <v>7.6099999999999996E-3</v>
      </c>
      <c r="R247" s="26" t="str">
        <f t="shared" si="21"/>
        <v/>
      </c>
    </row>
    <row r="248" spans="2:18" ht="35.1" customHeight="1" thickTop="1" thickBot="1" x14ac:dyDescent="0.3">
      <c r="B248" s="40" t="str">
        <f>IF(PG!B248="","",PG!B248)</f>
        <v/>
      </c>
      <c r="C248" s="147" t="str">
        <f>IF(PG!C248="","",PG!C248)</f>
        <v/>
      </c>
      <c r="D248" s="43" t="str">
        <f>IF(PG!D248="","",PG!D248)</f>
        <v/>
      </c>
      <c r="E248" s="43">
        <f>IF(Inv!E248="",Inv!D248,Inv!E248)</f>
        <v>0</v>
      </c>
      <c r="F248" s="148" t="str">
        <f t="shared" si="17"/>
        <v>Sem estoque</v>
      </c>
      <c r="G248" s="149">
        <f>SUMIF(Entrada!$C$8:$C$3007,$C248,Entrada!$F$8:$F$3007)</f>
        <v>0</v>
      </c>
      <c r="H248" s="150">
        <f>SUMIF(Saída!$C$8:$C$3007,$C248,Saída!$E$8:$E$3007)</f>
        <v>0</v>
      </c>
      <c r="I248" s="151">
        <f>SUMIF(Entrada!$C$8:$C$3007,C248,Entrada!$J$8:$J$3007)</f>
        <v>0</v>
      </c>
      <c r="J248" s="152">
        <f t="shared" si="18"/>
        <v>0</v>
      </c>
      <c r="K248" s="152">
        <f t="shared" si="19"/>
        <v>0</v>
      </c>
      <c r="L248" s="151">
        <f>Inv!K248</f>
        <v>0</v>
      </c>
      <c r="M248" s="153" t="str">
        <f>IFERROR($H248/PG!$E248,"")</f>
        <v/>
      </c>
      <c r="P248" s="26">
        <v>7.6E-3</v>
      </c>
      <c r="Q248" s="35">
        <f t="shared" si="20"/>
        <v>7.6E-3</v>
      </c>
      <c r="R248" s="26" t="str">
        <f t="shared" si="21"/>
        <v/>
      </c>
    </row>
    <row r="249" spans="2:18" ht="35.1" customHeight="1" thickTop="1" thickBot="1" x14ac:dyDescent="0.3">
      <c r="B249" s="40" t="str">
        <f>IF(PG!B249="","",PG!B249)</f>
        <v/>
      </c>
      <c r="C249" s="147" t="str">
        <f>IF(PG!C249="","",PG!C249)</f>
        <v/>
      </c>
      <c r="D249" s="43" t="str">
        <f>IF(PG!D249="","",PG!D249)</f>
        <v/>
      </c>
      <c r="E249" s="43">
        <f>IF(Inv!E249="",Inv!D249,Inv!E249)</f>
        <v>0</v>
      </c>
      <c r="F249" s="148" t="str">
        <f t="shared" si="17"/>
        <v>Sem estoque</v>
      </c>
      <c r="G249" s="149">
        <f>SUMIF(Entrada!$C$8:$C$3007,$C249,Entrada!$F$8:$F$3007)</f>
        <v>0</v>
      </c>
      <c r="H249" s="150">
        <f>SUMIF(Saída!$C$8:$C$3007,$C249,Saída!$E$8:$E$3007)</f>
        <v>0</v>
      </c>
      <c r="I249" s="151">
        <f>SUMIF(Entrada!$C$8:$C$3007,C249,Entrada!$J$8:$J$3007)</f>
        <v>0</v>
      </c>
      <c r="J249" s="152">
        <f t="shared" si="18"/>
        <v>0</v>
      </c>
      <c r="K249" s="152">
        <f t="shared" si="19"/>
        <v>0</v>
      </c>
      <c r="L249" s="151">
        <f>Inv!K249</f>
        <v>0</v>
      </c>
      <c r="M249" s="153" t="str">
        <f>IFERROR($H249/PG!$E249,"")</f>
        <v/>
      </c>
      <c r="P249" s="26">
        <v>7.5900000000000004E-3</v>
      </c>
      <c r="Q249" s="35">
        <f t="shared" si="20"/>
        <v>7.5900000000000004E-3</v>
      </c>
      <c r="R249" s="26" t="str">
        <f t="shared" si="21"/>
        <v/>
      </c>
    </row>
    <row r="250" spans="2:18" ht="35.1" customHeight="1" thickTop="1" thickBot="1" x14ac:dyDescent="0.3">
      <c r="B250" s="40" t="str">
        <f>IF(PG!B250="","",PG!B250)</f>
        <v/>
      </c>
      <c r="C250" s="147" t="str">
        <f>IF(PG!C250="","",PG!C250)</f>
        <v/>
      </c>
      <c r="D250" s="43" t="str">
        <f>IF(PG!D250="","",PG!D250)</f>
        <v/>
      </c>
      <c r="E250" s="43">
        <f>IF(Inv!E250="",Inv!D250,Inv!E250)</f>
        <v>0</v>
      </c>
      <c r="F250" s="148" t="str">
        <f t="shared" si="17"/>
        <v>Sem estoque</v>
      </c>
      <c r="G250" s="149">
        <f>SUMIF(Entrada!$C$8:$C$3007,$C250,Entrada!$F$8:$F$3007)</f>
        <v>0</v>
      </c>
      <c r="H250" s="150">
        <f>SUMIF(Saída!$C$8:$C$3007,$C250,Saída!$E$8:$E$3007)</f>
        <v>0</v>
      </c>
      <c r="I250" s="151">
        <f>SUMIF(Entrada!$C$8:$C$3007,C250,Entrada!$J$8:$J$3007)</f>
        <v>0</v>
      </c>
      <c r="J250" s="152">
        <f t="shared" si="18"/>
        <v>0</v>
      </c>
      <c r="K250" s="152">
        <f t="shared" si="19"/>
        <v>0</v>
      </c>
      <c r="L250" s="151">
        <f>Inv!K250</f>
        <v>0</v>
      </c>
      <c r="M250" s="153" t="str">
        <f>IFERROR($H250/PG!$E250,"")</f>
        <v/>
      </c>
      <c r="P250" s="26">
        <v>7.5799999999999999E-3</v>
      </c>
      <c r="Q250" s="35">
        <f t="shared" si="20"/>
        <v>7.5799999999999999E-3</v>
      </c>
      <c r="R250" s="26" t="str">
        <f t="shared" si="21"/>
        <v/>
      </c>
    </row>
    <row r="251" spans="2:18" ht="35.1" customHeight="1" thickTop="1" thickBot="1" x14ac:dyDescent="0.3">
      <c r="B251" s="40" t="str">
        <f>IF(PG!B251="","",PG!B251)</f>
        <v/>
      </c>
      <c r="C251" s="147" t="str">
        <f>IF(PG!C251="","",PG!C251)</f>
        <v/>
      </c>
      <c r="D251" s="43" t="str">
        <f>IF(PG!D251="","",PG!D251)</f>
        <v/>
      </c>
      <c r="E251" s="43">
        <f>IF(Inv!E251="",Inv!D251,Inv!E251)</f>
        <v>0</v>
      </c>
      <c r="F251" s="148" t="str">
        <f t="shared" si="17"/>
        <v>Sem estoque</v>
      </c>
      <c r="G251" s="149">
        <f>SUMIF(Entrada!$C$8:$C$3007,$C251,Entrada!$F$8:$F$3007)</f>
        <v>0</v>
      </c>
      <c r="H251" s="150">
        <f>SUMIF(Saída!$C$8:$C$3007,$C251,Saída!$E$8:$E$3007)</f>
        <v>0</v>
      </c>
      <c r="I251" s="151">
        <f>SUMIF(Entrada!$C$8:$C$3007,C251,Entrada!$J$8:$J$3007)</f>
        <v>0</v>
      </c>
      <c r="J251" s="152">
        <f t="shared" si="18"/>
        <v>0</v>
      </c>
      <c r="K251" s="152">
        <f t="shared" si="19"/>
        <v>0</v>
      </c>
      <c r="L251" s="151">
        <f>Inv!K251</f>
        <v>0</v>
      </c>
      <c r="M251" s="153" t="str">
        <f>IFERROR($H251/PG!$E251,"")</f>
        <v/>
      </c>
      <c r="P251" s="26">
        <v>7.5700000000000003E-3</v>
      </c>
      <c r="Q251" s="35">
        <f t="shared" si="20"/>
        <v>7.5700000000000003E-3</v>
      </c>
      <c r="R251" s="26" t="str">
        <f t="shared" si="21"/>
        <v/>
      </c>
    </row>
    <row r="252" spans="2:18" ht="35.1" customHeight="1" thickTop="1" thickBot="1" x14ac:dyDescent="0.3">
      <c r="B252" s="40" t="str">
        <f>IF(PG!B252="","",PG!B252)</f>
        <v/>
      </c>
      <c r="C252" s="147" t="str">
        <f>IF(PG!C252="","",PG!C252)</f>
        <v/>
      </c>
      <c r="D252" s="43" t="str">
        <f>IF(PG!D252="","",PG!D252)</f>
        <v/>
      </c>
      <c r="E252" s="43">
        <f>IF(Inv!E252="",Inv!D252,Inv!E252)</f>
        <v>0</v>
      </c>
      <c r="F252" s="148" t="str">
        <f t="shared" si="17"/>
        <v>Sem estoque</v>
      </c>
      <c r="G252" s="149">
        <f>SUMIF(Entrada!$C$8:$C$3007,$C252,Entrada!$F$8:$F$3007)</f>
        <v>0</v>
      </c>
      <c r="H252" s="150">
        <f>SUMIF(Saída!$C$8:$C$3007,$C252,Saída!$E$8:$E$3007)</f>
        <v>0</v>
      </c>
      <c r="I252" s="151">
        <f>SUMIF(Entrada!$C$8:$C$3007,C252,Entrada!$J$8:$J$3007)</f>
        <v>0</v>
      </c>
      <c r="J252" s="152">
        <f t="shared" si="18"/>
        <v>0</v>
      </c>
      <c r="K252" s="152">
        <f t="shared" si="19"/>
        <v>0</v>
      </c>
      <c r="L252" s="151">
        <f>Inv!K252</f>
        <v>0</v>
      </c>
      <c r="M252" s="153" t="str">
        <f>IFERROR($H252/PG!$E252,"")</f>
        <v/>
      </c>
      <c r="P252" s="26">
        <v>7.5599999999999999E-3</v>
      </c>
      <c r="Q252" s="35">
        <f t="shared" si="20"/>
        <v>7.5599999999999999E-3</v>
      </c>
      <c r="R252" s="26" t="str">
        <f t="shared" si="21"/>
        <v/>
      </c>
    </row>
    <row r="253" spans="2:18" ht="35.1" customHeight="1" thickTop="1" thickBot="1" x14ac:dyDescent="0.3">
      <c r="B253" s="40" t="str">
        <f>IF(PG!B253="","",PG!B253)</f>
        <v/>
      </c>
      <c r="C253" s="147" t="str">
        <f>IF(PG!C253="","",PG!C253)</f>
        <v/>
      </c>
      <c r="D253" s="43" t="str">
        <f>IF(PG!D253="","",PG!D253)</f>
        <v/>
      </c>
      <c r="E253" s="43">
        <f>IF(Inv!E253="",Inv!D253,Inv!E253)</f>
        <v>0</v>
      </c>
      <c r="F253" s="148" t="str">
        <f t="shared" si="17"/>
        <v>Sem estoque</v>
      </c>
      <c r="G253" s="149">
        <f>SUMIF(Entrada!$C$8:$C$3007,$C253,Entrada!$F$8:$F$3007)</f>
        <v>0</v>
      </c>
      <c r="H253" s="150">
        <f>SUMIF(Saída!$C$8:$C$3007,$C253,Saída!$E$8:$E$3007)</f>
        <v>0</v>
      </c>
      <c r="I253" s="151">
        <f>SUMIF(Entrada!$C$8:$C$3007,C253,Entrada!$J$8:$J$3007)</f>
        <v>0</v>
      </c>
      <c r="J253" s="152">
        <f t="shared" si="18"/>
        <v>0</v>
      </c>
      <c r="K253" s="152">
        <f t="shared" si="19"/>
        <v>0</v>
      </c>
      <c r="L253" s="151">
        <f>Inv!K253</f>
        <v>0</v>
      </c>
      <c r="M253" s="153" t="str">
        <f>IFERROR($H253/PG!$E253,"")</f>
        <v/>
      </c>
      <c r="P253" s="26">
        <v>7.5500000000000003E-3</v>
      </c>
      <c r="Q253" s="35">
        <f t="shared" si="20"/>
        <v>7.5500000000000003E-3</v>
      </c>
      <c r="R253" s="26" t="str">
        <f t="shared" si="21"/>
        <v/>
      </c>
    </row>
    <row r="254" spans="2:18" ht="35.1" customHeight="1" thickTop="1" thickBot="1" x14ac:dyDescent="0.3">
      <c r="B254" s="40" t="str">
        <f>IF(PG!B254="","",PG!B254)</f>
        <v/>
      </c>
      <c r="C254" s="147" t="str">
        <f>IF(PG!C254="","",PG!C254)</f>
        <v/>
      </c>
      <c r="D254" s="43" t="str">
        <f>IF(PG!D254="","",PG!D254)</f>
        <v/>
      </c>
      <c r="E254" s="43">
        <f>IF(Inv!E254="",Inv!D254,Inv!E254)</f>
        <v>0</v>
      </c>
      <c r="F254" s="148" t="str">
        <f t="shared" si="17"/>
        <v>Sem estoque</v>
      </c>
      <c r="G254" s="149">
        <f>SUMIF(Entrada!$C$8:$C$3007,$C254,Entrada!$F$8:$F$3007)</f>
        <v>0</v>
      </c>
      <c r="H254" s="150">
        <f>SUMIF(Saída!$C$8:$C$3007,$C254,Saída!$E$8:$E$3007)</f>
        <v>0</v>
      </c>
      <c r="I254" s="151">
        <f>SUMIF(Entrada!$C$8:$C$3007,C254,Entrada!$J$8:$J$3007)</f>
        <v>0</v>
      </c>
      <c r="J254" s="152">
        <f t="shared" si="18"/>
        <v>0</v>
      </c>
      <c r="K254" s="152">
        <f t="shared" si="19"/>
        <v>0</v>
      </c>
      <c r="L254" s="151">
        <f>Inv!K254</f>
        <v>0</v>
      </c>
      <c r="M254" s="153" t="str">
        <f>IFERROR($H254/PG!$E254,"")</f>
        <v/>
      </c>
      <c r="P254" s="26">
        <v>7.5399999999999998E-3</v>
      </c>
      <c r="Q254" s="35">
        <f t="shared" si="20"/>
        <v>7.5399999999999998E-3</v>
      </c>
      <c r="R254" s="26" t="str">
        <f t="shared" si="21"/>
        <v/>
      </c>
    </row>
    <row r="255" spans="2:18" ht="35.1" customHeight="1" thickTop="1" thickBot="1" x14ac:dyDescent="0.3">
      <c r="B255" s="40" t="str">
        <f>IF(PG!B255="","",PG!B255)</f>
        <v/>
      </c>
      <c r="C255" s="147" t="str">
        <f>IF(PG!C255="","",PG!C255)</f>
        <v/>
      </c>
      <c r="D255" s="43" t="str">
        <f>IF(PG!D255="","",PG!D255)</f>
        <v/>
      </c>
      <c r="E255" s="43">
        <f>IF(Inv!E255="",Inv!D255,Inv!E255)</f>
        <v>0</v>
      </c>
      <c r="F255" s="148" t="str">
        <f t="shared" si="17"/>
        <v>Sem estoque</v>
      </c>
      <c r="G255" s="149">
        <f>SUMIF(Entrada!$C$8:$C$3007,$C255,Entrada!$F$8:$F$3007)</f>
        <v>0</v>
      </c>
      <c r="H255" s="150">
        <f>SUMIF(Saída!$C$8:$C$3007,$C255,Saída!$E$8:$E$3007)</f>
        <v>0</v>
      </c>
      <c r="I255" s="151">
        <f>SUMIF(Entrada!$C$8:$C$3007,C255,Entrada!$J$8:$J$3007)</f>
        <v>0</v>
      </c>
      <c r="J255" s="152">
        <f t="shared" si="18"/>
        <v>0</v>
      </c>
      <c r="K255" s="152">
        <f t="shared" si="19"/>
        <v>0</v>
      </c>
      <c r="L255" s="151">
        <f>Inv!K255</f>
        <v>0</v>
      </c>
      <c r="M255" s="153" t="str">
        <f>IFERROR($H255/PG!$E255,"")</f>
        <v/>
      </c>
      <c r="P255" s="26">
        <v>7.5300000000000002E-3</v>
      </c>
      <c r="Q255" s="35">
        <f t="shared" si="20"/>
        <v>7.5300000000000002E-3</v>
      </c>
      <c r="R255" s="26" t="str">
        <f t="shared" si="21"/>
        <v/>
      </c>
    </row>
    <row r="256" spans="2:18" ht="35.1" customHeight="1" thickTop="1" thickBot="1" x14ac:dyDescent="0.3">
      <c r="B256" s="40" t="str">
        <f>IF(PG!B256="","",PG!B256)</f>
        <v/>
      </c>
      <c r="C256" s="147" t="str">
        <f>IF(PG!C256="","",PG!C256)</f>
        <v/>
      </c>
      <c r="D256" s="43" t="str">
        <f>IF(PG!D256="","",PG!D256)</f>
        <v/>
      </c>
      <c r="E256" s="43">
        <f>IF(Inv!E256="",Inv!D256,Inv!E256)</f>
        <v>0</v>
      </c>
      <c r="F256" s="148" t="str">
        <f t="shared" si="17"/>
        <v>Sem estoque</v>
      </c>
      <c r="G256" s="149">
        <f>SUMIF(Entrada!$C$8:$C$3007,$C256,Entrada!$F$8:$F$3007)</f>
        <v>0</v>
      </c>
      <c r="H256" s="150">
        <f>SUMIF(Saída!$C$8:$C$3007,$C256,Saída!$E$8:$E$3007)</f>
        <v>0</v>
      </c>
      <c r="I256" s="151">
        <f>SUMIF(Entrada!$C$8:$C$3007,C256,Entrada!$J$8:$J$3007)</f>
        <v>0</v>
      </c>
      <c r="J256" s="152">
        <f t="shared" si="18"/>
        <v>0</v>
      </c>
      <c r="K256" s="152">
        <f t="shared" si="19"/>
        <v>0</v>
      </c>
      <c r="L256" s="151">
        <f>Inv!K256</f>
        <v>0</v>
      </c>
      <c r="M256" s="153" t="str">
        <f>IFERROR($H256/PG!$E256,"")</f>
        <v/>
      </c>
      <c r="P256" s="26">
        <v>7.5199999999999998E-3</v>
      </c>
      <c r="Q256" s="35">
        <f t="shared" si="20"/>
        <v>7.5199999999999998E-3</v>
      </c>
      <c r="R256" s="26" t="str">
        <f t="shared" si="21"/>
        <v/>
      </c>
    </row>
    <row r="257" spans="2:18" ht="35.1" customHeight="1" thickTop="1" thickBot="1" x14ac:dyDescent="0.3">
      <c r="B257" s="40" t="str">
        <f>IF(PG!B257="","",PG!B257)</f>
        <v/>
      </c>
      <c r="C257" s="147" t="str">
        <f>IF(PG!C257="","",PG!C257)</f>
        <v/>
      </c>
      <c r="D257" s="43" t="str">
        <f>IF(PG!D257="","",PG!D257)</f>
        <v/>
      </c>
      <c r="E257" s="43">
        <f>IF(Inv!E257="",Inv!D257,Inv!E257)</f>
        <v>0</v>
      </c>
      <c r="F257" s="148" t="str">
        <f t="shared" si="17"/>
        <v>Sem estoque</v>
      </c>
      <c r="G257" s="149">
        <f>SUMIF(Entrada!$C$8:$C$3007,$C257,Entrada!$F$8:$F$3007)</f>
        <v>0</v>
      </c>
      <c r="H257" s="150">
        <f>SUMIF(Saída!$C$8:$C$3007,$C257,Saída!$E$8:$E$3007)</f>
        <v>0</v>
      </c>
      <c r="I257" s="151">
        <f>SUMIF(Entrada!$C$8:$C$3007,C257,Entrada!$J$8:$J$3007)</f>
        <v>0</v>
      </c>
      <c r="J257" s="152">
        <f t="shared" si="18"/>
        <v>0</v>
      </c>
      <c r="K257" s="152">
        <f t="shared" si="19"/>
        <v>0</v>
      </c>
      <c r="L257" s="151">
        <f>Inv!K257</f>
        <v>0</v>
      </c>
      <c r="M257" s="153" t="str">
        <f>IFERROR($H257/PG!$E257,"")</f>
        <v/>
      </c>
      <c r="P257" s="26">
        <v>7.5100000000000002E-3</v>
      </c>
      <c r="Q257" s="35">
        <f t="shared" si="20"/>
        <v>7.5100000000000002E-3</v>
      </c>
      <c r="R257" s="26" t="str">
        <f t="shared" si="21"/>
        <v/>
      </c>
    </row>
    <row r="258" spans="2:18" ht="35.1" customHeight="1" thickTop="1" thickBot="1" x14ac:dyDescent="0.3">
      <c r="B258" s="40" t="str">
        <f>IF(PG!B258="","",PG!B258)</f>
        <v/>
      </c>
      <c r="C258" s="147" t="str">
        <f>IF(PG!C258="","",PG!C258)</f>
        <v/>
      </c>
      <c r="D258" s="43" t="str">
        <f>IF(PG!D258="","",PG!D258)</f>
        <v/>
      </c>
      <c r="E258" s="43">
        <f>IF(Inv!E258="",Inv!D258,Inv!E258)</f>
        <v>0</v>
      </c>
      <c r="F258" s="148" t="str">
        <f t="shared" si="17"/>
        <v>Sem estoque</v>
      </c>
      <c r="G258" s="149">
        <f>SUMIF(Entrada!$C$8:$C$3007,$C258,Entrada!$F$8:$F$3007)</f>
        <v>0</v>
      </c>
      <c r="H258" s="150">
        <f>SUMIF(Saída!$C$8:$C$3007,$C258,Saída!$E$8:$E$3007)</f>
        <v>0</v>
      </c>
      <c r="I258" s="151">
        <f>SUMIF(Entrada!$C$8:$C$3007,C258,Entrada!$J$8:$J$3007)</f>
        <v>0</v>
      </c>
      <c r="J258" s="152">
        <f t="shared" si="18"/>
        <v>0</v>
      </c>
      <c r="K258" s="152">
        <f t="shared" si="19"/>
        <v>0</v>
      </c>
      <c r="L258" s="151">
        <f>Inv!K258</f>
        <v>0</v>
      </c>
      <c r="M258" s="153" t="str">
        <f>IFERROR($H258/PG!$E258,"")</f>
        <v/>
      </c>
      <c r="P258" s="26">
        <v>7.4999999999999997E-3</v>
      </c>
      <c r="Q258" s="35">
        <f t="shared" si="20"/>
        <v>7.4999999999999997E-3</v>
      </c>
      <c r="R258" s="26" t="str">
        <f t="shared" si="21"/>
        <v/>
      </c>
    </row>
    <row r="259" spans="2:18" ht="35.1" customHeight="1" thickTop="1" thickBot="1" x14ac:dyDescent="0.3">
      <c r="B259" s="40" t="str">
        <f>IF(PG!B259="","",PG!B259)</f>
        <v/>
      </c>
      <c r="C259" s="147" t="str">
        <f>IF(PG!C259="","",PG!C259)</f>
        <v/>
      </c>
      <c r="D259" s="43" t="str">
        <f>IF(PG!D259="","",PG!D259)</f>
        <v/>
      </c>
      <c r="E259" s="43">
        <f>IF(Inv!E259="",Inv!D259,Inv!E259)</f>
        <v>0</v>
      </c>
      <c r="F259" s="148" t="str">
        <f t="shared" si="17"/>
        <v>Sem estoque</v>
      </c>
      <c r="G259" s="149">
        <f>SUMIF(Entrada!$C$8:$C$3007,$C259,Entrada!$F$8:$F$3007)</f>
        <v>0</v>
      </c>
      <c r="H259" s="150">
        <f>SUMIF(Saída!$C$8:$C$3007,$C259,Saída!$E$8:$E$3007)</f>
        <v>0</v>
      </c>
      <c r="I259" s="151">
        <f>SUMIF(Entrada!$C$8:$C$3007,C259,Entrada!$J$8:$J$3007)</f>
        <v>0</v>
      </c>
      <c r="J259" s="152">
        <f t="shared" si="18"/>
        <v>0</v>
      </c>
      <c r="K259" s="152">
        <f t="shared" si="19"/>
        <v>0</v>
      </c>
      <c r="L259" s="151">
        <f>Inv!K259</f>
        <v>0</v>
      </c>
      <c r="M259" s="153" t="str">
        <f>IFERROR($H259/PG!$E259,"")</f>
        <v/>
      </c>
      <c r="P259" s="26">
        <v>7.4900000000000001E-3</v>
      </c>
      <c r="Q259" s="35">
        <f t="shared" si="20"/>
        <v>7.4900000000000001E-3</v>
      </c>
      <c r="R259" s="26" t="str">
        <f t="shared" si="21"/>
        <v/>
      </c>
    </row>
    <row r="260" spans="2:18" ht="35.1" customHeight="1" thickTop="1" thickBot="1" x14ac:dyDescent="0.3">
      <c r="B260" s="40" t="str">
        <f>IF(PG!B260="","",PG!B260)</f>
        <v/>
      </c>
      <c r="C260" s="147" t="str">
        <f>IF(PG!C260="","",PG!C260)</f>
        <v/>
      </c>
      <c r="D260" s="43" t="str">
        <f>IF(PG!D260="","",PG!D260)</f>
        <v/>
      </c>
      <c r="E260" s="43">
        <f>IF(Inv!E260="",Inv!D260,Inv!E260)</f>
        <v>0</v>
      </c>
      <c r="F260" s="148" t="str">
        <f t="shared" si="17"/>
        <v>Sem estoque</v>
      </c>
      <c r="G260" s="149">
        <f>SUMIF(Entrada!$C$8:$C$3007,$C260,Entrada!$F$8:$F$3007)</f>
        <v>0</v>
      </c>
      <c r="H260" s="150">
        <f>SUMIF(Saída!$C$8:$C$3007,$C260,Saída!$E$8:$E$3007)</f>
        <v>0</v>
      </c>
      <c r="I260" s="151">
        <f>SUMIF(Entrada!$C$8:$C$3007,C260,Entrada!$J$8:$J$3007)</f>
        <v>0</v>
      </c>
      <c r="J260" s="152">
        <f t="shared" si="18"/>
        <v>0</v>
      </c>
      <c r="K260" s="152">
        <f t="shared" si="19"/>
        <v>0</v>
      </c>
      <c r="L260" s="151">
        <f>Inv!K260</f>
        <v>0</v>
      </c>
      <c r="M260" s="153" t="str">
        <f>IFERROR($H260/PG!$E260,"")</f>
        <v/>
      </c>
      <c r="P260" s="26">
        <v>7.4799999999999997E-3</v>
      </c>
      <c r="Q260" s="35">
        <f t="shared" si="20"/>
        <v>7.4799999999999997E-3</v>
      </c>
      <c r="R260" s="26" t="str">
        <f t="shared" si="21"/>
        <v/>
      </c>
    </row>
    <row r="261" spans="2:18" ht="35.1" customHeight="1" thickTop="1" thickBot="1" x14ac:dyDescent="0.3">
      <c r="B261" s="40" t="str">
        <f>IF(PG!B261="","",PG!B261)</f>
        <v/>
      </c>
      <c r="C261" s="147" t="str">
        <f>IF(PG!C261="","",PG!C261)</f>
        <v/>
      </c>
      <c r="D261" s="43" t="str">
        <f>IF(PG!D261="","",PG!D261)</f>
        <v/>
      </c>
      <c r="E261" s="43">
        <f>IF(Inv!E261="",Inv!D261,Inv!E261)</f>
        <v>0</v>
      </c>
      <c r="F261" s="148" t="str">
        <f t="shared" si="17"/>
        <v>Sem estoque</v>
      </c>
      <c r="G261" s="149">
        <f>SUMIF(Entrada!$C$8:$C$3007,$C261,Entrada!$F$8:$F$3007)</f>
        <v>0</v>
      </c>
      <c r="H261" s="150">
        <f>SUMIF(Saída!$C$8:$C$3007,$C261,Saída!$E$8:$E$3007)</f>
        <v>0</v>
      </c>
      <c r="I261" s="151">
        <f>SUMIF(Entrada!$C$8:$C$3007,C261,Entrada!$J$8:$J$3007)</f>
        <v>0</v>
      </c>
      <c r="J261" s="152">
        <f t="shared" si="18"/>
        <v>0</v>
      </c>
      <c r="K261" s="152">
        <f t="shared" si="19"/>
        <v>0</v>
      </c>
      <c r="L261" s="151">
        <f>Inv!K261</f>
        <v>0</v>
      </c>
      <c r="M261" s="153" t="str">
        <f>IFERROR($H261/PG!$E261,"")</f>
        <v/>
      </c>
      <c r="P261" s="26">
        <v>7.4700000000000001E-3</v>
      </c>
      <c r="Q261" s="35">
        <f t="shared" si="20"/>
        <v>7.4700000000000001E-3</v>
      </c>
      <c r="R261" s="26" t="str">
        <f t="shared" si="21"/>
        <v/>
      </c>
    </row>
    <row r="262" spans="2:18" ht="35.1" customHeight="1" thickTop="1" thickBot="1" x14ac:dyDescent="0.3">
      <c r="B262" s="40" t="str">
        <f>IF(PG!B262="","",PG!B262)</f>
        <v/>
      </c>
      <c r="C262" s="147" t="str">
        <f>IF(PG!C262="","",PG!C262)</f>
        <v/>
      </c>
      <c r="D262" s="43" t="str">
        <f>IF(PG!D262="","",PG!D262)</f>
        <v/>
      </c>
      <c r="E262" s="43">
        <f>IF(Inv!E262="",Inv!D262,Inv!E262)</f>
        <v>0</v>
      </c>
      <c r="F262" s="148" t="str">
        <f t="shared" si="17"/>
        <v>Sem estoque</v>
      </c>
      <c r="G262" s="149">
        <f>SUMIF(Entrada!$C$8:$C$3007,$C262,Entrada!$F$8:$F$3007)</f>
        <v>0</v>
      </c>
      <c r="H262" s="150">
        <f>SUMIF(Saída!$C$8:$C$3007,$C262,Saída!$E$8:$E$3007)</f>
        <v>0</v>
      </c>
      <c r="I262" s="151">
        <f>SUMIF(Entrada!$C$8:$C$3007,C262,Entrada!$J$8:$J$3007)</f>
        <v>0</v>
      </c>
      <c r="J262" s="152">
        <f t="shared" si="18"/>
        <v>0</v>
      </c>
      <c r="K262" s="152">
        <f t="shared" si="19"/>
        <v>0</v>
      </c>
      <c r="L262" s="151">
        <f>Inv!K262</f>
        <v>0</v>
      </c>
      <c r="M262" s="153" t="str">
        <f>IFERROR($H262/PG!$E262,"")</f>
        <v/>
      </c>
      <c r="P262" s="26">
        <v>7.4599999999999996E-3</v>
      </c>
      <c r="Q262" s="35">
        <f t="shared" si="20"/>
        <v>7.4599999999999996E-3</v>
      </c>
      <c r="R262" s="26" t="str">
        <f t="shared" si="21"/>
        <v/>
      </c>
    </row>
    <row r="263" spans="2:18" ht="35.1" customHeight="1" thickTop="1" thickBot="1" x14ac:dyDescent="0.3">
      <c r="B263" s="40" t="str">
        <f>IF(PG!B263="","",PG!B263)</f>
        <v/>
      </c>
      <c r="C263" s="147" t="str">
        <f>IF(PG!C263="","",PG!C263)</f>
        <v/>
      </c>
      <c r="D263" s="43" t="str">
        <f>IF(PG!D263="","",PG!D263)</f>
        <v/>
      </c>
      <c r="E263" s="43">
        <f>IF(Inv!E263="",Inv!D263,Inv!E263)</f>
        <v>0</v>
      </c>
      <c r="F263" s="148" t="str">
        <f t="shared" si="17"/>
        <v>Sem estoque</v>
      </c>
      <c r="G263" s="149">
        <f>SUMIF(Entrada!$C$8:$C$3007,$C263,Entrada!$F$8:$F$3007)</f>
        <v>0</v>
      </c>
      <c r="H263" s="150">
        <f>SUMIF(Saída!$C$8:$C$3007,$C263,Saída!$E$8:$E$3007)</f>
        <v>0</v>
      </c>
      <c r="I263" s="151">
        <f>SUMIF(Entrada!$C$8:$C$3007,C263,Entrada!$J$8:$J$3007)</f>
        <v>0</v>
      </c>
      <c r="J263" s="152">
        <f t="shared" si="18"/>
        <v>0</v>
      </c>
      <c r="K263" s="152">
        <f t="shared" si="19"/>
        <v>0</v>
      </c>
      <c r="L263" s="151">
        <f>Inv!K263</f>
        <v>0</v>
      </c>
      <c r="M263" s="153" t="str">
        <f>IFERROR($H263/PG!$E263,"")</f>
        <v/>
      </c>
      <c r="P263" s="26">
        <v>7.45E-3</v>
      </c>
      <c r="Q263" s="35">
        <f t="shared" si="20"/>
        <v>7.45E-3</v>
      </c>
      <c r="R263" s="26" t="str">
        <f t="shared" si="21"/>
        <v/>
      </c>
    </row>
    <row r="264" spans="2:18" ht="35.1" customHeight="1" thickTop="1" thickBot="1" x14ac:dyDescent="0.3">
      <c r="B264" s="40" t="str">
        <f>IF(PG!B264="","",PG!B264)</f>
        <v/>
      </c>
      <c r="C264" s="147" t="str">
        <f>IF(PG!C264="","",PG!C264)</f>
        <v/>
      </c>
      <c r="D264" s="43" t="str">
        <f>IF(PG!D264="","",PG!D264)</f>
        <v/>
      </c>
      <c r="E264" s="43">
        <f>IF(Inv!E264="",Inv!D264,Inv!E264)</f>
        <v>0</v>
      </c>
      <c r="F264" s="148" t="str">
        <f t="shared" si="17"/>
        <v>Sem estoque</v>
      </c>
      <c r="G264" s="149">
        <f>SUMIF(Entrada!$C$8:$C$3007,$C264,Entrada!$F$8:$F$3007)</f>
        <v>0</v>
      </c>
      <c r="H264" s="150">
        <f>SUMIF(Saída!$C$8:$C$3007,$C264,Saída!$E$8:$E$3007)</f>
        <v>0</v>
      </c>
      <c r="I264" s="151">
        <f>SUMIF(Entrada!$C$8:$C$3007,C264,Entrada!$J$8:$J$3007)</f>
        <v>0</v>
      </c>
      <c r="J264" s="152">
        <f t="shared" si="18"/>
        <v>0</v>
      </c>
      <c r="K264" s="152">
        <f t="shared" si="19"/>
        <v>0</v>
      </c>
      <c r="L264" s="151">
        <f>Inv!K264</f>
        <v>0</v>
      </c>
      <c r="M264" s="153" t="str">
        <f>IFERROR($H264/PG!$E264,"")</f>
        <v/>
      </c>
      <c r="P264" s="26">
        <v>7.4400000000000004E-3</v>
      </c>
      <c r="Q264" s="35">
        <f t="shared" si="20"/>
        <v>7.4400000000000004E-3</v>
      </c>
      <c r="R264" s="26" t="str">
        <f t="shared" si="21"/>
        <v/>
      </c>
    </row>
    <row r="265" spans="2:18" ht="35.1" customHeight="1" thickTop="1" thickBot="1" x14ac:dyDescent="0.3">
      <c r="B265" s="40" t="str">
        <f>IF(PG!B265="","",PG!B265)</f>
        <v/>
      </c>
      <c r="C265" s="147" t="str">
        <f>IF(PG!C265="","",PG!C265)</f>
        <v/>
      </c>
      <c r="D265" s="43" t="str">
        <f>IF(PG!D265="","",PG!D265)</f>
        <v/>
      </c>
      <c r="E265" s="43">
        <f>IF(Inv!E265="",Inv!D265,Inv!E265)</f>
        <v>0</v>
      </c>
      <c r="F265" s="148" t="str">
        <f t="shared" ref="F265:F328" si="22">IFERROR(IF(E265=0,"Sem estoque",IF(E265/D265&lt;0.25,"Quase sem estoque",IF(E265/D265&lt;1.2,"Estoque baixo",IF(E265/D265&lt;2,"Estoque moderado","Estoque confortável")))),"")</f>
        <v>Sem estoque</v>
      </c>
      <c r="G265" s="149">
        <f>SUMIF(Entrada!$C$8:$C$3007,$C265,Entrada!$F$8:$F$3007)</f>
        <v>0</v>
      </c>
      <c r="H265" s="150">
        <f>SUMIF(Saída!$C$8:$C$3007,$C265,Saída!$E$8:$E$3007)</f>
        <v>0</v>
      </c>
      <c r="I265" s="151">
        <f>SUMIF(Entrada!$C$8:$C$3007,C265,Entrada!$J$8:$J$3007)</f>
        <v>0</v>
      </c>
      <c r="J265" s="152">
        <f t="shared" ref="J265:J328" si="23">IFERROR($I265/SUM($I$8:$I$1008),"")</f>
        <v>0</v>
      </c>
      <c r="K265" s="152">
        <f t="shared" ref="K265:K328" si="24">IFERROR($E265/SUM($E$8:$E$1008),"")</f>
        <v>0</v>
      </c>
      <c r="L265" s="151">
        <f>Inv!K265</f>
        <v>0</v>
      </c>
      <c r="M265" s="153" t="str">
        <f>IFERROR($H265/PG!$E265,"")</f>
        <v/>
      </c>
      <c r="P265" s="26">
        <v>7.43E-3</v>
      </c>
      <c r="Q265" s="35">
        <f t="shared" ref="Q265:Q328" si="25">O265+P265</f>
        <v>7.43E-3</v>
      </c>
      <c r="R265" s="26" t="str">
        <f t="shared" ref="R265:R328" si="26">C265</f>
        <v/>
      </c>
    </row>
    <row r="266" spans="2:18" ht="35.1" customHeight="1" thickTop="1" thickBot="1" x14ac:dyDescent="0.3">
      <c r="B266" s="40" t="str">
        <f>IF(PG!B266="","",PG!B266)</f>
        <v/>
      </c>
      <c r="C266" s="147" t="str">
        <f>IF(PG!C266="","",PG!C266)</f>
        <v/>
      </c>
      <c r="D266" s="43" t="str">
        <f>IF(PG!D266="","",PG!D266)</f>
        <v/>
      </c>
      <c r="E266" s="43">
        <f>IF(Inv!E266="",Inv!D266,Inv!E266)</f>
        <v>0</v>
      </c>
      <c r="F266" s="148" t="str">
        <f t="shared" si="22"/>
        <v>Sem estoque</v>
      </c>
      <c r="G266" s="149">
        <f>SUMIF(Entrada!$C$8:$C$3007,$C266,Entrada!$F$8:$F$3007)</f>
        <v>0</v>
      </c>
      <c r="H266" s="150">
        <f>SUMIF(Saída!$C$8:$C$3007,$C266,Saída!$E$8:$E$3007)</f>
        <v>0</v>
      </c>
      <c r="I266" s="151">
        <f>SUMIF(Entrada!$C$8:$C$3007,C266,Entrada!$J$8:$J$3007)</f>
        <v>0</v>
      </c>
      <c r="J266" s="152">
        <f t="shared" si="23"/>
        <v>0</v>
      </c>
      <c r="K266" s="152">
        <f t="shared" si="24"/>
        <v>0</v>
      </c>
      <c r="L266" s="151">
        <f>Inv!K266</f>
        <v>0</v>
      </c>
      <c r="M266" s="153" t="str">
        <f>IFERROR($H266/PG!$E266,"")</f>
        <v/>
      </c>
      <c r="P266" s="26">
        <v>7.4200000000000004E-3</v>
      </c>
      <c r="Q266" s="35">
        <f t="shared" si="25"/>
        <v>7.4200000000000004E-3</v>
      </c>
      <c r="R266" s="26" t="str">
        <f t="shared" si="26"/>
        <v/>
      </c>
    </row>
    <row r="267" spans="2:18" ht="35.1" customHeight="1" thickTop="1" thickBot="1" x14ac:dyDescent="0.3">
      <c r="B267" s="40" t="str">
        <f>IF(PG!B267="","",PG!B267)</f>
        <v/>
      </c>
      <c r="C267" s="147" t="str">
        <f>IF(PG!C267="","",PG!C267)</f>
        <v/>
      </c>
      <c r="D267" s="43" t="str">
        <f>IF(PG!D267="","",PG!D267)</f>
        <v/>
      </c>
      <c r="E267" s="43">
        <f>IF(Inv!E267="",Inv!D267,Inv!E267)</f>
        <v>0</v>
      </c>
      <c r="F267" s="148" t="str">
        <f t="shared" si="22"/>
        <v>Sem estoque</v>
      </c>
      <c r="G267" s="149">
        <f>SUMIF(Entrada!$C$8:$C$3007,$C267,Entrada!$F$8:$F$3007)</f>
        <v>0</v>
      </c>
      <c r="H267" s="150">
        <f>SUMIF(Saída!$C$8:$C$3007,$C267,Saída!$E$8:$E$3007)</f>
        <v>0</v>
      </c>
      <c r="I267" s="151">
        <f>SUMIF(Entrada!$C$8:$C$3007,C267,Entrada!$J$8:$J$3007)</f>
        <v>0</v>
      </c>
      <c r="J267" s="152">
        <f t="shared" si="23"/>
        <v>0</v>
      </c>
      <c r="K267" s="152">
        <f t="shared" si="24"/>
        <v>0</v>
      </c>
      <c r="L267" s="151">
        <f>Inv!K267</f>
        <v>0</v>
      </c>
      <c r="M267" s="153" t="str">
        <f>IFERROR($H267/PG!$E267,"")</f>
        <v/>
      </c>
      <c r="P267" s="26">
        <v>7.4099999999999999E-3</v>
      </c>
      <c r="Q267" s="35">
        <f t="shared" si="25"/>
        <v>7.4099999999999999E-3</v>
      </c>
      <c r="R267" s="26" t="str">
        <f t="shared" si="26"/>
        <v/>
      </c>
    </row>
    <row r="268" spans="2:18" ht="35.1" customHeight="1" thickTop="1" thickBot="1" x14ac:dyDescent="0.3">
      <c r="B268" s="40" t="str">
        <f>IF(PG!B268="","",PG!B268)</f>
        <v/>
      </c>
      <c r="C268" s="147" t="str">
        <f>IF(PG!C268="","",PG!C268)</f>
        <v/>
      </c>
      <c r="D268" s="43" t="str">
        <f>IF(PG!D268="","",PG!D268)</f>
        <v/>
      </c>
      <c r="E268" s="43">
        <f>IF(Inv!E268="",Inv!D268,Inv!E268)</f>
        <v>0</v>
      </c>
      <c r="F268" s="148" t="str">
        <f t="shared" si="22"/>
        <v>Sem estoque</v>
      </c>
      <c r="G268" s="149">
        <f>SUMIF(Entrada!$C$8:$C$3007,$C268,Entrada!$F$8:$F$3007)</f>
        <v>0</v>
      </c>
      <c r="H268" s="150">
        <f>SUMIF(Saída!$C$8:$C$3007,$C268,Saída!$E$8:$E$3007)</f>
        <v>0</v>
      </c>
      <c r="I268" s="151">
        <f>SUMIF(Entrada!$C$8:$C$3007,C268,Entrada!$J$8:$J$3007)</f>
        <v>0</v>
      </c>
      <c r="J268" s="152">
        <f t="shared" si="23"/>
        <v>0</v>
      </c>
      <c r="K268" s="152">
        <f t="shared" si="24"/>
        <v>0</v>
      </c>
      <c r="L268" s="151">
        <f>Inv!K268</f>
        <v>0</v>
      </c>
      <c r="M268" s="153" t="str">
        <f>IFERROR($H268/PG!$E268,"")</f>
        <v/>
      </c>
      <c r="P268" s="26">
        <v>7.4000000000000003E-3</v>
      </c>
      <c r="Q268" s="35">
        <f t="shared" si="25"/>
        <v>7.4000000000000003E-3</v>
      </c>
      <c r="R268" s="26" t="str">
        <f t="shared" si="26"/>
        <v/>
      </c>
    </row>
    <row r="269" spans="2:18" ht="35.1" customHeight="1" thickTop="1" thickBot="1" x14ac:dyDescent="0.3">
      <c r="B269" s="40" t="str">
        <f>IF(PG!B269="","",PG!B269)</f>
        <v/>
      </c>
      <c r="C269" s="147" t="str">
        <f>IF(PG!C269="","",PG!C269)</f>
        <v/>
      </c>
      <c r="D269" s="43" t="str">
        <f>IF(PG!D269="","",PG!D269)</f>
        <v/>
      </c>
      <c r="E269" s="43">
        <f>IF(Inv!E269="",Inv!D269,Inv!E269)</f>
        <v>0</v>
      </c>
      <c r="F269" s="148" t="str">
        <f t="shared" si="22"/>
        <v>Sem estoque</v>
      </c>
      <c r="G269" s="149">
        <f>SUMIF(Entrada!$C$8:$C$3007,$C269,Entrada!$F$8:$F$3007)</f>
        <v>0</v>
      </c>
      <c r="H269" s="150">
        <f>SUMIF(Saída!$C$8:$C$3007,$C269,Saída!$E$8:$E$3007)</f>
        <v>0</v>
      </c>
      <c r="I269" s="151">
        <f>SUMIF(Entrada!$C$8:$C$3007,C269,Entrada!$J$8:$J$3007)</f>
        <v>0</v>
      </c>
      <c r="J269" s="152">
        <f t="shared" si="23"/>
        <v>0</v>
      </c>
      <c r="K269" s="152">
        <f t="shared" si="24"/>
        <v>0</v>
      </c>
      <c r="L269" s="151">
        <f>Inv!K269</f>
        <v>0</v>
      </c>
      <c r="M269" s="153" t="str">
        <f>IFERROR($H269/PG!$E269,"")</f>
        <v/>
      </c>
      <c r="P269" s="26">
        <v>7.3899999999999999E-3</v>
      </c>
      <c r="Q269" s="35">
        <f t="shared" si="25"/>
        <v>7.3899999999999999E-3</v>
      </c>
      <c r="R269" s="26" t="str">
        <f t="shared" si="26"/>
        <v/>
      </c>
    </row>
    <row r="270" spans="2:18" ht="35.1" customHeight="1" thickTop="1" thickBot="1" x14ac:dyDescent="0.3">
      <c r="B270" s="40" t="str">
        <f>IF(PG!B270="","",PG!B270)</f>
        <v/>
      </c>
      <c r="C270" s="147" t="str">
        <f>IF(PG!C270="","",PG!C270)</f>
        <v/>
      </c>
      <c r="D270" s="43" t="str">
        <f>IF(PG!D270="","",PG!D270)</f>
        <v/>
      </c>
      <c r="E270" s="43">
        <f>IF(Inv!E270="",Inv!D270,Inv!E270)</f>
        <v>0</v>
      </c>
      <c r="F270" s="148" t="str">
        <f t="shared" si="22"/>
        <v>Sem estoque</v>
      </c>
      <c r="G270" s="149">
        <f>SUMIF(Entrada!$C$8:$C$3007,$C270,Entrada!$F$8:$F$3007)</f>
        <v>0</v>
      </c>
      <c r="H270" s="150">
        <f>SUMIF(Saída!$C$8:$C$3007,$C270,Saída!$E$8:$E$3007)</f>
        <v>0</v>
      </c>
      <c r="I270" s="151">
        <f>SUMIF(Entrada!$C$8:$C$3007,C270,Entrada!$J$8:$J$3007)</f>
        <v>0</v>
      </c>
      <c r="J270" s="152">
        <f t="shared" si="23"/>
        <v>0</v>
      </c>
      <c r="K270" s="152">
        <f t="shared" si="24"/>
        <v>0</v>
      </c>
      <c r="L270" s="151">
        <f>Inv!K270</f>
        <v>0</v>
      </c>
      <c r="M270" s="153" t="str">
        <f>IFERROR($H270/PG!$E270,"")</f>
        <v/>
      </c>
      <c r="P270" s="26">
        <v>7.3800000000000003E-3</v>
      </c>
      <c r="Q270" s="35">
        <f t="shared" si="25"/>
        <v>7.3800000000000003E-3</v>
      </c>
      <c r="R270" s="26" t="str">
        <f t="shared" si="26"/>
        <v/>
      </c>
    </row>
    <row r="271" spans="2:18" ht="35.1" customHeight="1" thickTop="1" thickBot="1" x14ac:dyDescent="0.3">
      <c r="B271" s="40" t="str">
        <f>IF(PG!B271="","",PG!B271)</f>
        <v/>
      </c>
      <c r="C271" s="147" t="str">
        <f>IF(PG!C271="","",PG!C271)</f>
        <v/>
      </c>
      <c r="D271" s="43" t="str">
        <f>IF(PG!D271="","",PG!D271)</f>
        <v/>
      </c>
      <c r="E271" s="43">
        <f>IF(Inv!E271="",Inv!D271,Inv!E271)</f>
        <v>0</v>
      </c>
      <c r="F271" s="148" t="str">
        <f t="shared" si="22"/>
        <v>Sem estoque</v>
      </c>
      <c r="G271" s="149">
        <f>SUMIF(Entrada!$C$8:$C$3007,$C271,Entrada!$F$8:$F$3007)</f>
        <v>0</v>
      </c>
      <c r="H271" s="150">
        <f>SUMIF(Saída!$C$8:$C$3007,$C271,Saída!$E$8:$E$3007)</f>
        <v>0</v>
      </c>
      <c r="I271" s="151">
        <f>SUMIF(Entrada!$C$8:$C$3007,C271,Entrada!$J$8:$J$3007)</f>
        <v>0</v>
      </c>
      <c r="J271" s="152">
        <f t="shared" si="23"/>
        <v>0</v>
      </c>
      <c r="K271" s="152">
        <f t="shared" si="24"/>
        <v>0</v>
      </c>
      <c r="L271" s="151">
        <f>Inv!K271</f>
        <v>0</v>
      </c>
      <c r="M271" s="153" t="str">
        <f>IFERROR($H271/PG!$E271,"")</f>
        <v/>
      </c>
      <c r="P271" s="26">
        <v>7.3699999999999998E-3</v>
      </c>
      <c r="Q271" s="35">
        <f t="shared" si="25"/>
        <v>7.3699999999999998E-3</v>
      </c>
      <c r="R271" s="26" t="str">
        <f t="shared" si="26"/>
        <v/>
      </c>
    </row>
    <row r="272" spans="2:18" ht="35.1" customHeight="1" thickTop="1" thickBot="1" x14ac:dyDescent="0.3">
      <c r="B272" s="40" t="str">
        <f>IF(PG!B272="","",PG!B272)</f>
        <v/>
      </c>
      <c r="C272" s="147" t="str">
        <f>IF(PG!C272="","",PG!C272)</f>
        <v/>
      </c>
      <c r="D272" s="43" t="str">
        <f>IF(PG!D272="","",PG!D272)</f>
        <v/>
      </c>
      <c r="E272" s="43">
        <f>IF(Inv!E272="",Inv!D272,Inv!E272)</f>
        <v>0</v>
      </c>
      <c r="F272" s="148" t="str">
        <f t="shared" si="22"/>
        <v>Sem estoque</v>
      </c>
      <c r="G272" s="149">
        <f>SUMIF(Entrada!$C$8:$C$3007,$C272,Entrada!$F$8:$F$3007)</f>
        <v>0</v>
      </c>
      <c r="H272" s="150">
        <f>SUMIF(Saída!$C$8:$C$3007,$C272,Saída!$E$8:$E$3007)</f>
        <v>0</v>
      </c>
      <c r="I272" s="151">
        <f>SUMIF(Entrada!$C$8:$C$3007,C272,Entrada!$J$8:$J$3007)</f>
        <v>0</v>
      </c>
      <c r="J272" s="152">
        <f t="shared" si="23"/>
        <v>0</v>
      </c>
      <c r="K272" s="152">
        <f t="shared" si="24"/>
        <v>0</v>
      </c>
      <c r="L272" s="151">
        <f>Inv!K272</f>
        <v>0</v>
      </c>
      <c r="M272" s="153" t="str">
        <f>IFERROR($H272/PG!$E272,"")</f>
        <v/>
      </c>
      <c r="P272" s="26">
        <v>7.3600000000000002E-3</v>
      </c>
      <c r="Q272" s="35">
        <f t="shared" si="25"/>
        <v>7.3600000000000002E-3</v>
      </c>
      <c r="R272" s="26" t="str">
        <f t="shared" si="26"/>
        <v/>
      </c>
    </row>
    <row r="273" spans="2:18" ht="35.1" customHeight="1" thickTop="1" thickBot="1" x14ac:dyDescent="0.3">
      <c r="B273" s="40" t="str">
        <f>IF(PG!B273="","",PG!B273)</f>
        <v/>
      </c>
      <c r="C273" s="147" t="str">
        <f>IF(PG!C273="","",PG!C273)</f>
        <v/>
      </c>
      <c r="D273" s="43" t="str">
        <f>IF(PG!D273="","",PG!D273)</f>
        <v/>
      </c>
      <c r="E273" s="43">
        <f>IF(Inv!E273="",Inv!D273,Inv!E273)</f>
        <v>0</v>
      </c>
      <c r="F273" s="148" t="str">
        <f t="shared" si="22"/>
        <v>Sem estoque</v>
      </c>
      <c r="G273" s="149">
        <f>SUMIF(Entrada!$C$8:$C$3007,$C273,Entrada!$F$8:$F$3007)</f>
        <v>0</v>
      </c>
      <c r="H273" s="150">
        <f>SUMIF(Saída!$C$8:$C$3007,$C273,Saída!$E$8:$E$3007)</f>
        <v>0</v>
      </c>
      <c r="I273" s="151">
        <f>SUMIF(Entrada!$C$8:$C$3007,C273,Entrada!$J$8:$J$3007)</f>
        <v>0</v>
      </c>
      <c r="J273" s="152">
        <f t="shared" si="23"/>
        <v>0</v>
      </c>
      <c r="K273" s="152">
        <f t="shared" si="24"/>
        <v>0</v>
      </c>
      <c r="L273" s="151">
        <f>Inv!K273</f>
        <v>0</v>
      </c>
      <c r="M273" s="153" t="str">
        <f>IFERROR($H273/PG!$E273,"")</f>
        <v/>
      </c>
      <c r="P273" s="26">
        <v>7.3499999999999998E-3</v>
      </c>
      <c r="Q273" s="35">
        <f t="shared" si="25"/>
        <v>7.3499999999999998E-3</v>
      </c>
      <c r="R273" s="26" t="str">
        <f t="shared" si="26"/>
        <v/>
      </c>
    </row>
    <row r="274" spans="2:18" ht="35.1" customHeight="1" thickTop="1" thickBot="1" x14ac:dyDescent="0.3">
      <c r="B274" s="40" t="str">
        <f>IF(PG!B274="","",PG!B274)</f>
        <v/>
      </c>
      <c r="C274" s="147" t="str">
        <f>IF(PG!C274="","",PG!C274)</f>
        <v/>
      </c>
      <c r="D274" s="43" t="str">
        <f>IF(PG!D274="","",PG!D274)</f>
        <v/>
      </c>
      <c r="E274" s="43">
        <f>IF(Inv!E274="",Inv!D274,Inv!E274)</f>
        <v>0</v>
      </c>
      <c r="F274" s="148" t="str">
        <f t="shared" si="22"/>
        <v>Sem estoque</v>
      </c>
      <c r="G274" s="149">
        <f>SUMIF(Entrada!$C$8:$C$3007,$C274,Entrada!$F$8:$F$3007)</f>
        <v>0</v>
      </c>
      <c r="H274" s="150">
        <f>SUMIF(Saída!$C$8:$C$3007,$C274,Saída!$E$8:$E$3007)</f>
        <v>0</v>
      </c>
      <c r="I274" s="151">
        <f>SUMIF(Entrada!$C$8:$C$3007,C274,Entrada!$J$8:$J$3007)</f>
        <v>0</v>
      </c>
      <c r="J274" s="152">
        <f t="shared" si="23"/>
        <v>0</v>
      </c>
      <c r="K274" s="152">
        <f t="shared" si="24"/>
        <v>0</v>
      </c>
      <c r="L274" s="151">
        <f>Inv!K274</f>
        <v>0</v>
      </c>
      <c r="M274" s="153" t="str">
        <f>IFERROR($H274/PG!$E274,"")</f>
        <v/>
      </c>
      <c r="P274" s="26">
        <v>7.3400000000000002E-3</v>
      </c>
      <c r="Q274" s="35">
        <f t="shared" si="25"/>
        <v>7.3400000000000002E-3</v>
      </c>
      <c r="R274" s="26" t="str">
        <f t="shared" si="26"/>
        <v/>
      </c>
    </row>
    <row r="275" spans="2:18" ht="35.1" customHeight="1" thickTop="1" thickBot="1" x14ac:dyDescent="0.3">
      <c r="B275" s="40" t="str">
        <f>IF(PG!B275="","",PG!B275)</f>
        <v/>
      </c>
      <c r="C275" s="147" t="str">
        <f>IF(PG!C275="","",PG!C275)</f>
        <v/>
      </c>
      <c r="D275" s="43" t="str">
        <f>IF(PG!D275="","",PG!D275)</f>
        <v/>
      </c>
      <c r="E275" s="43">
        <f>IF(Inv!E275="",Inv!D275,Inv!E275)</f>
        <v>0</v>
      </c>
      <c r="F275" s="148" t="str">
        <f t="shared" si="22"/>
        <v>Sem estoque</v>
      </c>
      <c r="G275" s="149">
        <f>SUMIF(Entrada!$C$8:$C$3007,$C275,Entrada!$F$8:$F$3007)</f>
        <v>0</v>
      </c>
      <c r="H275" s="150">
        <f>SUMIF(Saída!$C$8:$C$3007,$C275,Saída!$E$8:$E$3007)</f>
        <v>0</v>
      </c>
      <c r="I275" s="151">
        <f>SUMIF(Entrada!$C$8:$C$3007,C275,Entrada!$J$8:$J$3007)</f>
        <v>0</v>
      </c>
      <c r="J275" s="152">
        <f t="shared" si="23"/>
        <v>0</v>
      </c>
      <c r="K275" s="152">
        <f t="shared" si="24"/>
        <v>0</v>
      </c>
      <c r="L275" s="151">
        <f>Inv!K275</f>
        <v>0</v>
      </c>
      <c r="M275" s="153" t="str">
        <f>IFERROR($H275/PG!$E275,"")</f>
        <v/>
      </c>
      <c r="P275" s="26">
        <v>7.3299999999999997E-3</v>
      </c>
      <c r="Q275" s="35">
        <f t="shared" si="25"/>
        <v>7.3299999999999997E-3</v>
      </c>
      <c r="R275" s="26" t="str">
        <f t="shared" si="26"/>
        <v/>
      </c>
    </row>
    <row r="276" spans="2:18" ht="35.1" customHeight="1" thickTop="1" thickBot="1" x14ac:dyDescent="0.3">
      <c r="B276" s="40" t="str">
        <f>IF(PG!B276="","",PG!B276)</f>
        <v/>
      </c>
      <c r="C276" s="147" t="str">
        <f>IF(PG!C276="","",PG!C276)</f>
        <v/>
      </c>
      <c r="D276" s="43" t="str">
        <f>IF(PG!D276="","",PG!D276)</f>
        <v/>
      </c>
      <c r="E276" s="43">
        <f>IF(Inv!E276="",Inv!D276,Inv!E276)</f>
        <v>0</v>
      </c>
      <c r="F276" s="148" t="str">
        <f t="shared" si="22"/>
        <v>Sem estoque</v>
      </c>
      <c r="G276" s="149">
        <f>SUMIF(Entrada!$C$8:$C$3007,$C276,Entrada!$F$8:$F$3007)</f>
        <v>0</v>
      </c>
      <c r="H276" s="150">
        <f>SUMIF(Saída!$C$8:$C$3007,$C276,Saída!$E$8:$E$3007)</f>
        <v>0</v>
      </c>
      <c r="I276" s="151">
        <f>SUMIF(Entrada!$C$8:$C$3007,C276,Entrada!$J$8:$J$3007)</f>
        <v>0</v>
      </c>
      <c r="J276" s="152">
        <f t="shared" si="23"/>
        <v>0</v>
      </c>
      <c r="K276" s="152">
        <f t="shared" si="24"/>
        <v>0</v>
      </c>
      <c r="L276" s="151">
        <f>Inv!K276</f>
        <v>0</v>
      </c>
      <c r="M276" s="153" t="str">
        <f>IFERROR($H276/PG!$E276,"")</f>
        <v/>
      </c>
      <c r="P276" s="26">
        <v>7.3200000000000001E-3</v>
      </c>
      <c r="Q276" s="35">
        <f t="shared" si="25"/>
        <v>7.3200000000000001E-3</v>
      </c>
      <c r="R276" s="26" t="str">
        <f t="shared" si="26"/>
        <v/>
      </c>
    </row>
    <row r="277" spans="2:18" ht="35.1" customHeight="1" thickTop="1" thickBot="1" x14ac:dyDescent="0.3">
      <c r="B277" s="40" t="str">
        <f>IF(PG!B277="","",PG!B277)</f>
        <v/>
      </c>
      <c r="C277" s="147" t="str">
        <f>IF(PG!C277="","",PG!C277)</f>
        <v/>
      </c>
      <c r="D277" s="43" t="str">
        <f>IF(PG!D277="","",PG!D277)</f>
        <v/>
      </c>
      <c r="E277" s="43">
        <f>IF(Inv!E277="",Inv!D277,Inv!E277)</f>
        <v>0</v>
      </c>
      <c r="F277" s="148" t="str">
        <f t="shared" si="22"/>
        <v>Sem estoque</v>
      </c>
      <c r="G277" s="149">
        <f>SUMIF(Entrada!$C$8:$C$3007,$C277,Entrada!$F$8:$F$3007)</f>
        <v>0</v>
      </c>
      <c r="H277" s="150">
        <f>SUMIF(Saída!$C$8:$C$3007,$C277,Saída!$E$8:$E$3007)</f>
        <v>0</v>
      </c>
      <c r="I277" s="151">
        <f>SUMIF(Entrada!$C$8:$C$3007,C277,Entrada!$J$8:$J$3007)</f>
        <v>0</v>
      </c>
      <c r="J277" s="152">
        <f t="shared" si="23"/>
        <v>0</v>
      </c>
      <c r="K277" s="152">
        <f t="shared" si="24"/>
        <v>0</v>
      </c>
      <c r="L277" s="151">
        <f>Inv!K277</f>
        <v>0</v>
      </c>
      <c r="M277" s="153" t="str">
        <f>IFERROR($H277/PG!$E277,"")</f>
        <v/>
      </c>
      <c r="P277" s="26">
        <v>7.3099999999999997E-3</v>
      </c>
      <c r="Q277" s="35">
        <f t="shared" si="25"/>
        <v>7.3099999999999997E-3</v>
      </c>
      <c r="R277" s="26" t="str">
        <f t="shared" si="26"/>
        <v/>
      </c>
    </row>
    <row r="278" spans="2:18" ht="35.1" customHeight="1" thickTop="1" thickBot="1" x14ac:dyDescent="0.3">
      <c r="B278" s="40" t="str">
        <f>IF(PG!B278="","",PG!B278)</f>
        <v/>
      </c>
      <c r="C278" s="147" t="str">
        <f>IF(PG!C278="","",PG!C278)</f>
        <v/>
      </c>
      <c r="D278" s="43" t="str">
        <f>IF(PG!D278="","",PG!D278)</f>
        <v/>
      </c>
      <c r="E278" s="43">
        <f>IF(Inv!E278="",Inv!D278,Inv!E278)</f>
        <v>0</v>
      </c>
      <c r="F278" s="148" t="str">
        <f t="shared" si="22"/>
        <v>Sem estoque</v>
      </c>
      <c r="G278" s="149">
        <f>SUMIF(Entrada!$C$8:$C$3007,$C278,Entrada!$F$8:$F$3007)</f>
        <v>0</v>
      </c>
      <c r="H278" s="150">
        <f>SUMIF(Saída!$C$8:$C$3007,$C278,Saída!$E$8:$E$3007)</f>
        <v>0</v>
      </c>
      <c r="I278" s="151">
        <f>SUMIF(Entrada!$C$8:$C$3007,C278,Entrada!$J$8:$J$3007)</f>
        <v>0</v>
      </c>
      <c r="J278" s="152">
        <f t="shared" si="23"/>
        <v>0</v>
      </c>
      <c r="K278" s="152">
        <f t="shared" si="24"/>
        <v>0</v>
      </c>
      <c r="L278" s="151">
        <f>Inv!K278</f>
        <v>0</v>
      </c>
      <c r="M278" s="153" t="str">
        <f>IFERROR($H278/PG!$E278,"")</f>
        <v/>
      </c>
      <c r="P278" s="26">
        <v>7.3000000000000001E-3</v>
      </c>
      <c r="Q278" s="35">
        <f t="shared" si="25"/>
        <v>7.3000000000000001E-3</v>
      </c>
      <c r="R278" s="26" t="str">
        <f t="shared" si="26"/>
        <v/>
      </c>
    </row>
    <row r="279" spans="2:18" ht="35.1" customHeight="1" thickTop="1" thickBot="1" x14ac:dyDescent="0.3">
      <c r="B279" s="40" t="str">
        <f>IF(PG!B279="","",PG!B279)</f>
        <v/>
      </c>
      <c r="C279" s="147" t="str">
        <f>IF(PG!C279="","",PG!C279)</f>
        <v/>
      </c>
      <c r="D279" s="43" t="str">
        <f>IF(PG!D279="","",PG!D279)</f>
        <v/>
      </c>
      <c r="E279" s="43">
        <f>IF(Inv!E279="",Inv!D279,Inv!E279)</f>
        <v>0</v>
      </c>
      <c r="F279" s="148" t="str">
        <f t="shared" si="22"/>
        <v>Sem estoque</v>
      </c>
      <c r="G279" s="149">
        <f>SUMIF(Entrada!$C$8:$C$3007,$C279,Entrada!$F$8:$F$3007)</f>
        <v>0</v>
      </c>
      <c r="H279" s="150">
        <f>SUMIF(Saída!$C$8:$C$3007,$C279,Saída!$E$8:$E$3007)</f>
        <v>0</v>
      </c>
      <c r="I279" s="151">
        <f>SUMIF(Entrada!$C$8:$C$3007,C279,Entrada!$J$8:$J$3007)</f>
        <v>0</v>
      </c>
      <c r="J279" s="152">
        <f t="shared" si="23"/>
        <v>0</v>
      </c>
      <c r="K279" s="152">
        <f t="shared" si="24"/>
        <v>0</v>
      </c>
      <c r="L279" s="151">
        <f>Inv!K279</f>
        <v>0</v>
      </c>
      <c r="M279" s="153" t="str">
        <f>IFERROR($H279/PG!$E279,"")</f>
        <v/>
      </c>
      <c r="P279" s="26">
        <v>7.2899999999999996E-3</v>
      </c>
      <c r="Q279" s="35">
        <f t="shared" si="25"/>
        <v>7.2899999999999996E-3</v>
      </c>
      <c r="R279" s="26" t="str">
        <f t="shared" si="26"/>
        <v/>
      </c>
    </row>
    <row r="280" spans="2:18" ht="35.1" customHeight="1" thickTop="1" thickBot="1" x14ac:dyDescent="0.3">
      <c r="B280" s="40" t="str">
        <f>IF(PG!B280="","",PG!B280)</f>
        <v/>
      </c>
      <c r="C280" s="147" t="str">
        <f>IF(PG!C280="","",PG!C280)</f>
        <v/>
      </c>
      <c r="D280" s="43" t="str">
        <f>IF(PG!D280="","",PG!D280)</f>
        <v/>
      </c>
      <c r="E280" s="43">
        <f>IF(Inv!E280="",Inv!D280,Inv!E280)</f>
        <v>0</v>
      </c>
      <c r="F280" s="148" t="str">
        <f t="shared" si="22"/>
        <v>Sem estoque</v>
      </c>
      <c r="G280" s="149">
        <f>SUMIF(Entrada!$C$8:$C$3007,$C280,Entrada!$F$8:$F$3007)</f>
        <v>0</v>
      </c>
      <c r="H280" s="150">
        <f>SUMIF(Saída!$C$8:$C$3007,$C280,Saída!$E$8:$E$3007)</f>
        <v>0</v>
      </c>
      <c r="I280" s="151">
        <f>SUMIF(Entrada!$C$8:$C$3007,C280,Entrada!$J$8:$J$3007)</f>
        <v>0</v>
      </c>
      <c r="J280" s="152">
        <f t="shared" si="23"/>
        <v>0</v>
      </c>
      <c r="K280" s="152">
        <f t="shared" si="24"/>
        <v>0</v>
      </c>
      <c r="L280" s="151">
        <f>Inv!K280</f>
        <v>0</v>
      </c>
      <c r="M280" s="153" t="str">
        <f>IFERROR($H280/PG!$E280,"")</f>
        <v/>
      </c>
      <c r="P280" s="26">
        <v>7.28E-3</v>
      </c>
      <c r="Q280" s="35">
        <f t="shared" si="25"/>
        <v>7.28E-3</v>
      </c>
      <c r="R280" s="26" t="str">
        <f t="shared" si="26"/>
        <v/>
      </c>
    </row>
    <row r="281" spans="2:18" ht="35.1" customHeight="1" thickTop="1" thickBot="1" x14ac:dyDescent="0.3">
      <c r="B281" s="40" t="str">
        <f>IF(PG!B281="","",PG!B281)</f>
        <v/>
      </c>
      <c r="C281" s="147" t="str">
        <f>IF(PG!C281="","",PG!C281)</f>
        <v/>
      </c>
      <c r="D281" s="43" t="str">
        <f>IF(PG!D281="","",PG!D281)</f>
        <v/>
      </c>
      <c r="E281" s="43">
        <f>IF(Inv!E281="",Inv!D281,Inv!E281)</f>
        <v>0</v>
      </c>
      <c r="F281" s="148" t="str">
        <f t="shared" si="22"/>
        <v>Sem estoque</v>
      </c>
      <c r="G281" s="149">
        <f>SUMIF(Entrada!$C$8:$C$3007,$C281,Entrada!$F$8:$F$3007)</f>
        <v>0</v>
      </c>
      <c r="H281" s="150">
        <f>SUMIF(Saída!$C$8:$C$3007,$C281,Saída!$E$8:$E$3007)</f>
        <v>0</v>
      </c>
      <c r="I281" s="151">
        <f>SUMIF(Entrada!$C$8:$C$3007,C281,Entrada!$J$8:$J$3007)</f>
        <v>0</v>
      </c>
      <c r="J281" s="152">
        <f t="shared" si="23"/>
        <v>0</v>
      </c>
      <c r="K281" s="152">
        <f t="shared" si="24"/>
        <v>0</v>
      </c>
      <c r="L281" s="151">
        <f>Inv!K281</f>
        <v>0</v>
      </c>
      <c r="M281" s="153" t="str">
        <f>IFERROR($H281/PG!$E281,"")</f>
        <v/>
      </c>
      <c r="P281" s="26">
        <v>7.2700000000000004E-3</v>
      </c>
      <c r="Q281" s="35">
        <f t="shared" si="25"/>
        <v>7.2700000000000004E-3</v>
      </c>
      <c r="R281" s="26" t="str">
        <f t="shared" si="26"/>
        <v/>
      </c>
    </row>
    <row r="282" spans="2:18" ht="35.1" customHeight="1" thickTop="1" thickBot="1" x14ac:dyDescent="0.3">
      <c r="B282" s="40" t="str">
        <f>IF(PG!B282="","",PG!B282)</f>
        <v/>
      </c>
      <c r="C282" s="147" t="str">
        <f>IF(PG!C282="","",PG!C282)</f>
        <v/>
      </c>
      <c r="D282" s="43" t="str">
        <f>IF(PG!D282="","",PG!D282)</f>
        <v/>
      </c>
      <c r="E282" s="43">
        <f>IF(Inv!E282="",Inv!D282,Inv!E282)</f>
        <v>0</v>
      </c>
      <c r="F282" s="148" t="str">
        <f t="shared" si="22"/>
        <v>Sem estoque</v>
      </c>
      <c r="G282" s="149">
        <f>SUMIF(Entrada!$C$8:$C$3007,$C282,Entrada!$F$8:$F$3007)</f>
        <v>0</v>
      </c>
      <c r="H282" s="150">
        <f>SUMIF(Saída!$C$8:$C$3007,$C282,Saída!$E$8:$E$3007)</f>
        <v>0</v>
      </c>
      <c r="I282" s="151">
        <f>SUMIF(Entrada!$C$8:$C$3007,C282,Entrada!$J$8:$J$3007)</f>
        <v>0</v>
      </c>
      <c r="J282" s="152">
        <f t="shared" si="23"/>
        <v>0</v>
      </c>
      <c r="K282" s="152">
        <f t="shared" si="24"/>
        <v>0</v>
      </c>
      <c r="L282" s="151">
        <f>Inv!K282</f>
        <v>0</v>
      </c>
      <c r="M282" s="153" t="str">
        <f>IFERROR($H282/PG!$E282,"")</f>
        <v/>
      </c>
      <c r="P282" s="26">
        <v>7.26E-3</v>
      </c>
      <c r="Q282" s="35">
        <f t="shared" si="25"/>
        <v>7.26E-3</v>
      </c>
      <c r="R282" s="26" t="str">
        <f t="shared" si="26"/>
        <v/>
      </c>
    </row>
    <row r="283" spans="2:18" ht="35.1" customHeight="1" thickTop="1" thickBot="1" x14ac:dyDescent="0.3">
      <c r="B283" s="40" t="str">
        <f>IF(PG!B283="","",PG!B283)</f>
        <v/>
      </c>
      <c r="C283" s="147" t="str">
        <f>IF(PG!C283="","",PG!C283)</f>
        <v/>
      </c>
      <c r="D283" s="43" t="str">
        <f>IF(PG!D283="","",PG!D283)</f>
        <v/>
      </c>
      <c r="E283" s="43">
        <f>IF(Inv!E283="",Inv!D283,Inv!E283)</f>
        <v>0</v>
      </c>
      <c r="F283" s="148" t="str">
        <f t="shared" si="22"/>
        <v>Sem estoque</v>
      </c>
      <c r="G283" s="149">
        <f>SUMIF(Entrada!$C$8:$C$3007,$C283,Entrada!$F$8:$F$3007)</f>
        <v>0</v>
      </c>
      <c r="H283" s="150">
        <f>SUMIF(Saída!$C$8:$C$3007,$C283,Saída!$E$8:$E$3007)</f>
        <v>0</v>
      </c>
      <c r="I283" s="151">
        <f>SUMIF(Entrada!$C$8:$C$3007,C283,Entrada!$J$8:$J$3007)</f>
        <v>0</v>
      </c>
      <c r="J283" s="152">
        <f t="shared" si="23"/>
        <v>0</v>
      </c>
      <c r="K283" s="152">
        <f t="shared" si="24"/>
        <v>0</v>
      </c>
      <c r="L283" s="151">
        <f>Inv!K283</f>
        <v>0</v>
      </c>
      <c r="M283" s="153" t="str">
        <f>IFERROR($H283/PG!$E283,"")</f>
        <v/>
      </c>
      <c r="P283" s="26">
        <v>7.2500000000000004E-3</v>
      </c>
      <c r="Q283" s="35">
        <f t="shared" si="25"/>
        <v>7.2500000000000004E-3</v>
      </c>
      <c r="R283" s="26" t="str">
        <f t="shared" si="26"/>
        <v/>
      </c>
    </row>
    <row r="284" spans="2:18" ht="35.1" customHeight="1" thickTop="1" thickBot="1" x14ac:dyDescent="0.3">
      <c r="B284" s="40" t="str">
        <f>IF(PG!B284="","",PG!B284)</f>
        <v/>
      </c>
      <c r="C284" s="147" t="str">
        <f>IF(PG!C284="","",PG!C284)</f>
        <v/>
      </c>
      <c r="D284" s="43" t="str">
        <f>IF(PG!D284="","",PG!D284)</f>
        <v/>
      </c>
      <c r="E284" s="43">
        <f>IF(Inv!E284="",Inv!D284,Inv!E284)</f>
        <v>0</v>
      </c>
      <c r="F284" s="148" t="str">
        <f t="shared" si="22"/>
        <v>Sem estoque</v>
      </c>
      <c r="G284" s="149">
        <f>SUMIF(Entrada!$C$8:$C$3007,$C284,Entrada!$F$8:$F$3007)</f>
        <v>0</v>
      </c>
      <c r="H284" s="150">
        <f>SUMIF(Saída!$C$8:$C$3007,$C284,Saída!$E$8:$E$3007)</f>
        <v>0</v>
      </c>
      <c r="I284" s="151">
        <f>SUMIF(Entrada!$C$8:$C$3007,C284,Entrada!$J$8:$J$3007)</f>
        <v>0</v>
      </c>
      <c r="J284" s="152">
        <f t="shared" si="23"/>
        <v>0</v>
      </c>
      <c r="K284" s="152">
        <f t="shared" si="24"/>
        <v>0</v>
      </c>
      <c r="L284" s="151">
        <f>Inv!K284</f>
        <v>0</v>
      </c>
      <c r="M284" s="153" t="str">
        <f>IFERROR($H284/PG!$E284,"")</f>
        <v/>
      </c>
      <c r="P284" s="26">
        <v>7.2399999999999999E-3</v>
      </c>
      <c r="Q284" s="35">
        <f t="shared" si="25"/>
        <v>7.2399999999999999E-3</v>
      </c>
      <c r="R284" s="26" t="str">
        <f t="shared" si="26"/>
        <v/>
      </c>
    </row>
    <row r="285" spans="2:18" ht="35.1" customHeight="1" thickTop="1" thickBot="1" x14ac:dyDescent="0.3">
      <c r="B285" s="40" t="str">
        <f>IF(PG!B285="","",PG!B285)</f>
        <v/>
      </c>
      <c r="C285" s="147" t="str">
        <f>IF(PG!C285="","",PG!C285)</f>
        <v/>
      </c>
      <c r="D285" s="43" t="str">
        <f>IF(PG!D285="","",PG!D285)</f>
        <v/>
      </c>
      <c r="E285" s="43">
        <f>IF(Inv!E285="",Inv!D285,Inv!E285)</f>
        <v>0</v>
      </c>
      <c r="F285" s="148" t="str">
        <f t="shared" si="22"/>
        <v>Sem estoque</v>
      </c>
      <c r="G285" s="149">
        <f>SUMIF(Entrada!$C$8:$C$3007,$C285,Entrada!$F$8:$F$3007)</f>
        <v>0</v>
      </c>
      <c r="H285" s="150">
        <f>SUMIF(Saída!$C$8:$C$3007,$C285,Saída!$E$8:$E$3007)</f>
        <v>0</v>
      </c>
      <c r="I285" s="151">
        <f>SUMIF(Entrada!$C$8:$C$3007,C285,Entrada!$J$8:$J$3007)</f>
        <v>0</v>
      </c>
      <c r="J285" s="152">
        <f t="shared" si="23"/>
        <v>0</v>
      </c>
      <c r="K285" s="152">
        <f t="shared" si="24"/>
        <v>0</v>
      </c>
      <c r="L285" s="151">
        <f>Inv!K285</f>
        <v>0</v>
      </c>
      <c r="M285" s="153" t="str">
        <f>IFERROR($H285/PG!$E285,"")</f>
        <v/>
      </c>
      <c r="P285" s="26">
        <v>7.2300000000000003E-3</v>
      </c>
      <c r="Q285" s="35">
        <f t="shared" si="25"/>
        <v>7.2300000000000003E-3</v>
      </c>
      <c r="R285" s="26" t="str">
        <f t="shared" si="26"/>
        <v/>
      </c>
    </row>
    <row r="286" spans="2:18" ht="35.1" customHeight="1" thickTop="1" thickBot="1" x14ac:dyDescent="0.3">
      <c r="B286" s="40" t="str">
        <f>IF(PG!B286="","",PG!B286)</f>
        <v/>
      </c>
      <c r="C286" s="147" t="str">
        <f>IF(PG!C286="","",PG!C286)</f>
        <v/>
      </c>
      <c r="D286" s="43" t="str">
        <f>IF(PG!D286="","",PG!D286)</f>
        <v/>
      </c>
      <c r="E286" s="43">
        <f>IF(Inv!E286="",Inv!D286,Inv!E286)</f>
        <v>0</v>
      </c>
      <c r="F286" s="148" t="str">
        <f t="shared" si="22"/>
        <v>Sem estoque</v>
      </c>
      <c r="G286" s="149">
        <f>SUMIF(Entrada!$C$8:$C$3007,$C286,Entrada!$F$8:$F$3007)</f>
        <v>0</v>
      </c>
      <c r="H286" s="150">
        <f>SUMIF(Saída!$C$8:$C$3007,$C286,Saída!$E$8:$E$3007)</f>
        <v>0</v>
      </c>
      <c r="I286" s="151">
        <f>SUMIF(Entrada!$C$8:$C$3007,C286,Entrada!$J$8:$J$3007)</f>
        <v>0</v>
      </c>
      <c r="J286" s="152">
        <f t="shared" si="23"/>
        <v>0</v>
      </c>
      <c r="K286" s="152">
        <f t="shared" si="24"/>
        <v>0</v>
      </c>
      <c r="L286" s="151">
        <f>Inv!K286</f>
        <v>0</v>
      </c>
      <c r="M286" s="153" t="str">
        <f>IFERROR($H286/PG!$E286,"")</f>
        <v/>
      </c>
      <c r="P286" s="26">
        <v>7.2199999999999999E-3</v>
      </c>
      <c r="Q286" s="35">
        <f t="shared" si="25"/>
        <v>7.2199999999999999E-3</v>
      </c>
      <c r="R286" s="26" t="str">
        <f t="shared" si="26"/>
        <v/>
      </c>
    </row>
    <row r="287" spans="2:18" ht="35.1" customHeight="1" thickTop="1" thickBot="1" x14ac:dyDescent="0.3">
      <c r="B287" s="40" t="str">
        <f>IF(PG!B287="","",PG!B287)</f>
        <v/>
      </c>
      <c r="C287" s="147" t="str">
        <f>IF(PG!C287="","",PG!C287)</f>
        <v/>
      </c>
      <c r="D287" s="43" t="str">
        <f>IF(PG!D287="","",PG!D287)</f>
        <v/>
      </c>
      <c r="E287" s="43">
        <f>IF(Inv!E287="",Inv!D287,Inv!E287)</f>
        <v>0</v>
      </c>
      <c r="F287" s="148" t="str">
        <f t="shared" si="22"/>
        <v>Sem estoque</v>
      </c>
      <c r="G287" s="149">
        <f>SUMIF(Entrada!$C$8:$C$3007,$C287,Entrada!$F$8:$F$3007)</f>
        <v>0</v>
      </c>
      <c r="H287" s="150">
        <f>SUMIF(Saída!$C$8:$C$3007,$C287,Saída!$E$8:$E$3007)</f>
        <v>0</v>
      </c>
      <c r="I287" s="151">
        <f>SUMIF(Entrada!$C$8:$C$3007,C287,Entrada!$J$8:$J$3007)</f>
        <v>0</v>
      </c>
      <c r="J287" s="152">
        <f t="shared" si="23"/>
        <v>0</v>
      </c>
      <c r="K287" s="152">
        <f t="shared" si="24"/>
        <v>0</v>
      </c>
      <c r="L287" s="151">
        <f>Inv!K287</f>
        <v>0</v>
      </c>
      <c r="M287" s="153" t="str">
        <f>IFERROR($H287/PG!$E287,"")</f>
        <v/>
      </c>
      <c r="P287" s="26">
        <v>7.2100000000000003E-3</v>
      </c>
      <c r="Q287" s="35">
        <f t="shared" si="25"/>
        <v>7.2100000000000003E-3</v>
      </c>
      <c r="R287" s="26" t="str">
        <f t="shared" si="26"/>
        <v/>
      </c>
    </row>
    <row r="288" spans="2:18" ht="35.1" customHeight="1" thickTop="1" thickBot="1" x14ac:dyDescent="0.3">
      <c r="B288" s="40" t="str">
        <f>IF(PG!B288="","",PG!B288)</f>
        <v/>
      </c>
      <c r="C288" s="147" t="str">
        <f>IF(PG!C288="","",PG!C288)</f>
        <v/>
      </c>
      <c r="D288" s="43" t="str">
        <f>IF(PG!D288="","",PG!D288)</f>
        <v/>
      </c>
      <c r="E288" s="43">
        <f>IF(Inv!E288="",Inv!D288,Inv!E288)</f>
        <v>0</v>
      </c>
      <c r="F288" s="148" t="str">
        <f t="shared" si="22"/>
        <v>Sem estoque</v>
      </c>
      <c r="G288" s="149">
        <f>SUMIF(Entrada!$C$8:$C$3007,$C288,Entrada!$F$8:$F$3007)</f>
        <v>0</v>
      </c>
      <c r="H288" s="150">
        <f>SUMIF(Saída!$C$8:$C$3007,$C288,Saída!$E$8:$E$3007)</f>
        <v>0</v>
      </c>
      <c r="I288" s="151">
        <f>SUMIF(Entrada!$C$8:$C$3007,C288,Entrada!$J$8:$J$3007)</f>
        <v>0</v>
      </c>
      <c r="J288" s="152">
        <f t="shared" si="23"/>
        <v>0</v>
      </c>
      <c r="K288" s="152">
        <f t="shared" si="24"/>
        <v>0</v>
      </c>
      <c r="L288" s="151">
        <f>Inv!K288</f>
        <v>0</v>
      </c>
      <c r="M288" s="153" t="str">
        <f>IFERROR($H288/PG!$E288,"")</f>
        <v/>
      </c>
      <c r="P288" s="26">
        <v>7.1999999999999998E-3</v>
      </c>
      <c r="Q288" s="35">
        <f t="shared" si="25"/>
        <v>7.1999999999999998E-3</v>
      </c>
      <c r="R288" s="26" t="str">
        <f t="shared" si="26"/>
        <v/>
      </c>
    </row>
    <row r="289" spans="2:18" ht="35.1" customHeight="1" thickTop="1" thickBot="1" x14ac:dyDescent="0.3">
      <c r="B289" s="40" t="str">
        <f>IF(PG!B289="","",PG!B289)</f>
        <v/>
      </c>
      <c r="C289" s="147" t="str">
        <f>IF(PG!C289="","",PG!C289)</f>
        <v/>
      </c>
      <c r="D289" s="43" t="str">
        <f>IF(PG!D289="","",PG!D289)</f>
        <v/>
      </c>
      <c r="E289" s="43">
        <f>IF(Inv!E289="",Inv!D289,Inv!E289)</f>
        <v>0</v>
      </c>
      <c r="F289" s="148" t="str">
        <f t="shared" si="22"/>
        <v>Sem estoque</v>
      </c>
      <c r="G289" s="149">
        <f>SUMIF(Entrada!$C$8:$C$3007,$C289,Entrada!$F$8:$F$3007)</f>
        <v>0</v>
      </c>
      <c r="H289" s="150">
        <f>SUMIF(Saída!$C$8:$C$3007,$C289,Saída!$E$8:$E$3007)</f>
        <v>0</v>
      </c>
      <c r="I289" s="151">
        <f>SUMIF(Entrada!$C$8:$C$3007,C289,Entrada!$J$8:$J$3007)</f>
        <v>0</v>
      </c>
      <c r="J289" s="152">
        <f t="shared" si="23"/>
        <v>0</v>
      </c>
      <c r="K289" s="152">
        <f t="shared" si="24"/>
        <v>0</v>
      </c>
      <c r="L289" s="151">
        <f>Inv!K289</f>
        <v>0</v>
      </c>
      <c r="M289" s="153" t="str">
        <f>IFERROR($H289/PG!$E289,"")</f>
        <v/>
      </c>
      <c r="P289" s="26">
        <v>7.1900000000000002E-3</v>
      </c>
      <c r="Q289" s="35">
        <f t="shared" si="25"/>
        <v>7.1900000000000002E-3</v>
      </c>
      <c r="R289" s="26" t="str">
        <f t="shared" si="26"/>
        <v/>
      </c>
    </row>
    <row r="290" spans="2:18" ht="35.1" customHeight="1" thickTop="1" thickBot="1" x14ac:dyDescent="0.3">
      <c r="B290" s="40" t="str">
        <f>IF(PG!B290="","",PG!B290)</f>
        <v/>
      </c>
      <c r="C290" s="147" t="str">
        <f>IF(PG!C290="","",PG!C290)</f>
        <v/>
      </c>
      <c r="D290" s="43" t="str">
        <f>IF(PG!D290="","",PG!D290)</f>
        <v/>
      </c>
      <c r="E290" s="43">
        <f>IF(Inv!E290="",Inv!D290,Inv!E290)</f>
        <v>0</v>
      </c>
      <c r="F290" s="148" t="str">
        <f t="shared" si="22"/>
        <v>Sem estoque</v>
      </c>
      <c r="G290" s="149">
        <f>SUMIF(Entrada!$C$8:$C$3007,$C290,Entrada!$F$8:$F$3007)</f>
        <v>0</v>
      </c>
      <c r="H290" s="150">
        <f>SUMIF(Saída!$C$8:$C$3007,$C290,Saída!$E$8:$E$3007)</f>
        <v>0</v>
      </c>
      <c r="I290" s="151">
        <f>SUMIF(Entrada!$C$8:$C$3007,C290,Entrada!$J$8:$J$3007)</f>
        <v>0</v>
      </c>
      <c r="J290" s="152">
        <f t="shared" si="23"/>
        <v>0</v>
      </c>
      <c r="K290" s="152">
        <f t="shared" si="24"/>
        <v>0</v>
      </c>
      <c r="L290" s="151">
        <f>Inv!K290</f>
        <v>0</v>
      </c>
      <c r="M290" s="153" t="str">
        <f>IFERROR($H290/PG!$E290,"")</f>
        <v/>
      </c>
      <c r="P290" s="26">
        <v>7.1799999999999998E-3</v>
      </c>
      <c r="Q290" s="35">
        <f t="shared" si="25"/>
        <v>7.1799999999999998E-3</v>
      </c>
      <c r="R290" s="26" t="str">
        <f t="shared" si="26"/>
        <v/>
      </c>
    </row>
    <row r="291" spans="2:18" ht="35.1" customHeight="1" thickTop="1" thickBot="1" x14ac:dyDescent="0.3">
      <c r="B291" s="40" t="str">
        <f>IF(PG!B291="","",PG!B291)</f>
        <v/>
      </c>
      <c r="C291" s="147" t="str">
        <f>IF(PG!C291="","",PG!C291)</f>
        <v/>
      </c>
      <c r="D291" s="43" t="str">
        <f>IF(PG!D291="","",PG!D291)</f>
        <v/>
      </c>
      <c r="E291" s="43">
        <f>IF(Inv!E291="",Inv!D291,Inv!E291)</f>
        <v>0</v>
      </c>
      <c r="F291" s="148" t="str">
        <f t="shared" si="22"/>
        <v>Sem estoque</v>
      </c>
      <c r="G291" s="149">
        <f>SUMIF(Entrada!$C$8:$C$3007,$C291,Entrada!$F$8:$F$3007)</f>
        <v>0</v>
      </c>
      <c r="H291" s="150">
        <f>SUMIF(Saída!$C$8:$C$3007,$C291,Saída!$E$8:$E$3007)</f>
        <v>0</v>
      </c>
      <c r="I291" s="151">
        <f>SUMIF(Entrada!$C$8:$C$3007,C291,Entrada!$J$8:$J$3007)</f>
        <v>0</v>
      </c>
      <c r="J291" s="152">
        <f t="shared" si="23"/>
        <v>0</v>
      </c>
      <c r="K291" s="152">
        <f t="shared" si="24"/>
        <v>0</v>
      </c>
      <c r="L291" s="151">
        <f>Inv!K291</f>
        <v>0</v>
      </c>
      <c r="M291" s="153" t="str">
        <f>IFERROR($H291/PG!$E291,"")</f>
        <v/>
      </c>
      <c r="P291" s="26">
        <v>7.1700000000000002E-3</v>
      </c>
      <c r="Q291" s="35">
        <f t="shared" si="25"/>
        <v>7.1700000000000002E-3</v>
      </c>
      <c r="R291" s="26" t="str">
        <f t="shared" si="26"/>
        <v/>
      </c>
    </row>
    <row r="292" spans="2:18" ht="35.1" customHeight="1" thickTop="1" thickBot="1" x14ac:dyDescent="0.3">
      <c r="B292" s="40" t="str">
        <f>IF(PG!B292="","",PG!B292)</f>
        <v/>
      </c>
      <c r="C292" s="147" t="str">
        <f>IF(PG!C292="","",PG!C292)</f>
        <v/>
      </c>
      <c r="D292" s="43" t="str">
        <f>IF(PG!D292="","",PG!D292)</f>
        <v/>
      </c>
      <c r="E292" s="43">
        <f>IF(Inv!E292="",Inv!D292,Inv!E292)</f>
        <v>0</v>
      </c>
      <c r="F292" s="148" t="str">
        <f t="shared" si="22"/>
        <v>Sem estoque</v>
      </c>
      <c r="G292" s="149">
        <f>SUMIF(Entrada!$C$8:$C$3007,$C292,Entrada!$F$8:$F$3007)</f>
        <v>0</v>
      </c>
      <c r="H292" s="150">
        <f>SUMIF(Saída!$C$8:$C$3007,$C292,Saída!$E$8:$E$3007)</f>
        <v>0</v>
      </c>
      <c r="I292" s="151">
        <f>SUMIF(Entrada!$C$8:$C$3007,C292,Entrada!$J$8:$J$3007)</f>
        <v>0</v>
      </c>
      <c r="J292" s="152">
        <f t="shared" si="23"/>
        <v>0</v>
      </c>
      <c r="K292" s="152">
        <f t="shared" si="24"/>
        <v>0</v>
      </c>
      <c r="L292" s="151">
        <f>Inv!K292</f>
        <v>0</v>
      </c>
      <c r="M292" s="153" t="str">
        <f>IFERROR($H292/PG!$E292,"")</f>
        <v/>
      </c>
      <c r="P292" s="26">
        <v>7.1599999999999997E-3</v>
      </c>
      <c r="Q292" s="35">
        <f t="shared" si="25"/>
        <v>7.1599999999999997E-3</v>
      </c>
      <c r="R292" s="26" t="str">
        <f t="shared" si="26"/>
        <v/>
      </c>
    </row>
    <row r="293" spans="2:18" ht="35.1" customHeight="1" thickTop="1" thickBot="1" x14ac:dyDescent="0.3">
      <c r="B293" s="40" t="str">
        <f>IF(PG!B293="","",PG!B293)</f>
        <v/>
      </c>
      <c r="C293" s="147" t="str">
        <f>IF(PG!C293="","",PG!C293)</f>
        <v/>
      </c>
      <c r="D293" s="43" t="str">
        <f>IF(PG!D293="","",PG!D293)</f>
        <v/>
      </c>
      <c r="E293" s="43">
        <f>IF(Inv!E293="",Inv!D293,Inv!E293)</f>
        <v>0</v>
      </c>
      <c r="F293" s="148" t="str">
        <f t="shared" si="22"/>
        <v>Sem estoque</v>
      </c>
      <c r="G293" s="149">
        <f>SUMIF(Entrada!$C$8:$C$3007,$C293,Entrada!$F$8:$F$3007)</f>
        <v>0</v>
      </c>
      <c r="H293" s="150">
        <f>SUMIF(Saída!$C$8:$C$3007,$C293,Saída!$E$8:$E$3007)</f>
        <v>0</v>
      </c>
      <c r="I293" s="151">
        <f>SUMIF(Entrada!$C$8:$C$3007,C293,Entrada!$J$8:$J$3007)</f>
        <v>0</v>
      </c>
      <c r="J293" s="152">
        <f t="shared" si="23"/>
        <v>0</v>
      </c>
      <c r="K293" s="152">
        <f t="shared" si="24"/>
        <v>0</v>
      </c>
      <c r="L293" s="151">
        <f>Inv!K293</f>
        <v>0</v>
      </c>
      <c r="M293" s="153" t="str">
        <f>IFERROR($H293/PG!$E293,"")</f>
        <v/>
      </c>
      <c r="P293" s="26">
        <v>7.1500000000000001E-3</v>
      </c>
      <c r="Q293" s="35">
        <f t="shared" si="25"/>
        <v>7.1500000000000001E-3</v>
      </c>
      <c r="R293" s="26" t="str">
        <f t="shared" si="26"/>
        <v/>
      </c>
    </row>
    <row r="294" spans="2:18" ht="35.1" customHeight="1" thickTop="1" thickBot="1" x14ac:dyDescent="0.3">
      <c r="B294" s="40" t="str">
        <f>IF(PG!B294="","",PG!B294)</f>
        <v/>
      </c>
      <c r="C294" s="147" t="str">
        <f>IF(PG!C294="","",PG!C294)</f>
        <v/>
      </c>
      <c r="D294" s="43" t="str">
        <f>IF(PG!D294="","",PG!D294)</f>
        <v/>
      </c>
      <c r="E294" s="43">
        <f>IF(Inv!E294="",Inv!D294,Inv!E294)</f>
        <v>0</v>
      </c>
      <c r="F294" s="148" t="str">
        <f t="shared" si="22"/>
        <v>Sem estoque</v>
      </c>
      <c r="G294" s="149">
        <f>SUMIF(Entrada!$C$8:$C$3007,$C294,Entrada!$F$8:$F$3007)</f>
        <v>0</v>
      </c>
      <c r="H294" s="150">
        <f>SUMIF(Saída!$C$8:$C$3007,$C294,Saída!$E$8:$E$3007)</f>
        <v>0</v>
      </c>
      <c r="I294" s="151">
        <f>SUMIF(Entrada!$C$8:$C$3007,C294,Entrada!$J$8:$J$3007)</f>
        <v>0</v>
      </c>
      <c r="J294" s="152">
        <f t="shared" si="23"/>
        <v>0</v>
      </c>
      <c r="K294" s="152">
        <f t="shared" si="24"/>
        <v>0</v>
      </c>
      <c r="L294" s="151">
        <f>Inv!K294</f>
        <v>0</v>
      </c>
      <c r="M294" s="153" t="str">
        <f>IFERROR($H294/PG!$E294,"")</f>
        <v/>
      </c>
      <c r="P294" s="26">
        <v>7.1399999999999996E-3</v>
      </c>
      <c r="Q294" s="35">
        <f t="shared" si="25"/>
        <v>7.1399999999999996E-3</v>
      </c>
      <c r="R294" s="26" t="str">
        <f t="shared" si="26"/>
        <v/>
      </c>
    </row>
    <row r="295" spans="2:18" ht="35.1" customHeight="1" thickTop="1" thickBot="1" x14ac:dyDescent="0.3">
      <c r="B295" s="40" t="str">
        <f>IF(PG!B295="","",PG!B295)</f>
        <v/>
      </c>
      <c r="C295" s="147" t="str">
        <f>IF(PG!C295="","",PG!C295)</f>
        <v/>
      </c>
      <c r="D295" s="43" t="str">
        <f>IF(PG!D295="","",PG!D295)</f>
        <v/>
      </c>
      <c r="E295" s="43">
        <f>IF(Inv!E295="",Inv!D295,Inv!E295)</f>
        <v>0</v>
      </c>
      <c r="F295" s="148" t="str">
        <f t="shared" si="22"/>
        <v>Sem estoque</v>
      </c>
      <c r="G295" s="149">
        <f>SUMIF(Entrada!$C$8:$C$3007,$C295,Entrada!$F$8:$F$3007)</f>
        <v>0</v>
      </c>
      <c r="H295" s="150">
        <f>SUMIF(Saída!$C$8:$C$3007,$C295,Saída!$E$8:$E$3007)</f>
        <v>0</v>
      </c>
      <c r="I295" s="151">
        <f>SUMIF(Entrada!$C$8:$C$3007,C295,Entrada!$J$8:$J$3007)</f>
        <v>0</v>
      </c>
      <c r="J295" s="152">
        <f t="shared" si="23"/>
        <v>0</v>
      </c>
      <c r="K295" s="152">
        <f t="shared" si="24"/>
        <v>0</v>
      </c>
      <c r="L295" s="151">
        <f>Inv!K295</f>
        <v>0</v>
      </c>
      <c r="M295" s="153" t="str">
        <f>IFERROR($H295/PG!$E295,"")</f>
        <v/>
      </c>
      <c r="P295" s="26">
        <v>7.1300000000000001E-3</v>
      </c>
      <c r="Q295" s="35">
        <f t="shared" si="25"/>
        <v>7.1300000000000001E-3</v>
      </c>
      <c r="R295" s="26" t="str">
        <f t="shared" si="26"/>
        <v/>
      </c>
    </row>
    <row r="296" spans="2:18" ht="35.1" customHeight="1" thickTop="1" thickBot="1" x14ac:dyDescent="0.3">
      <c r="B296" s="40" t="str">
        <f>IF(PG!B296="","",PG!B296)</f>
        <v/>
      </c>
      <c r="C296" s="147" t="str">
        <f>IF(PG!C296="","",PG!C296)</f>
        <v/>
      </c>
      <c r="D296" s="43" t="str">
        <f>IF(PG!D296="","",PG!D296)</f>
        <v/>
      </c>
      <c r="E296" s="43">
        <f>IF(Inv!E296="",Inv!D296,Inv!E296)</f>
        <v>0</v>
      </c>
      <c r="F296" s="148" t="str">
        <f t="shared" si="22"/>
        <v>Sem estoque</v>
      </c>
      <c r="G296" s="149">
        <f>SUMIF(Entrada!$C$8:$C$3007,$C296,Entrada!$F$8:$F$3007)</f>
        <v>0</v>
      </c>
      <c r="H296" s="150">
        <f>SUMIF(Saída!$C$8:$C$3007,$C296,Saída!$E$8:$E$3007)</f>
        <v>0</v>
      </c>
      <c r="I296" s="151">
        <f>SUMIF(Entrada!$C$8:$C$3007,C296,Entrada!$J$8:$J$3007)</f>
        <v>0</v>
      </c>
      <c r="J296" s="152">
        <f t="shared" si="23"/>
        <v>0</v>
      </c>
      <c r="K296" s="152">
        <f t="shared" si="24"/>
        <v>0</v>
      </c>
      <c r="L296" s="151">
        <f>Inv!K296</f>
        <v>0</v>
      </c>
      <c r="M296" s="153" t="str">
        <f>IFERROR($H296/PG!$E296,"")</f>
        <v/>
      </c>
      <c r="P296" s="26">
        <v>7.1199999999999996E-3</v>
      </c>
      <c r="Q296" s="35">
        <f t="shared" si="25"/>
        <v>7.1199999999999996E-3</v>
      </c>
      <c r="R296" s="26" t="str">
        <f t="shared" si="26"/>
        <v/>
      </c>
    </row>
    <row r="297" spans="2:18" ht="35.1" customHeight="1" thickTop="1" thickBot="1" x14ac:dyDescent="0.3">
      <c r="B297" s="40" t="str">
        <f>IF(PG!B297="","",PG!B297)</f>
        <v/>
      </c>
      <c r="C297" s="147" t="str">
        <f>IF(PG!C297="","",PG!C297)</f>
        <v/>
      </c>
      <c r="D297" s="43" t="str">
        <f>IF(PG!D297="","",PG!D297)</f>
        <v/>
      </c>
      <c r="E297" s="43">
        <f>IF(Inv!E297="",Inv!D297,Inv!E297)</f>
        <v>0</v>
      </c>
      <c r="F297" s="148" t="str">
        <f t="shared" si="22"/>
        <v>Sem estoque</v>
      </c>
      <c r="G297" s="149">
        <f>SUMIF(Entrada!$C$8:$C$3007,$C297,Entrada!$F$8:$F$3007)</f>
        <v>0</v>
      </c>
      <c r="H297" s="150">
        <f>SUMIF(Saída!$C$8:$C$3007,$C297,Saída!$E$8:$E$3007)</f>
        <v>0</v>
      </c>
      <c r="I297" s="151">
        <f>SUMIF(Entrada!$C$8:$C$3007,C297,Entrada!$J$8:$J$3007)</f>
        <v>0</v>
      </c>
      <c r="J297" s="152">
        <f t="shared" si="23"/>
        <v>0</v>
      </c>
      <c r="K297" s="152">
        <f t="shared" si="24"/>
        <v>0</v>
      </c>
      <c r="L297" s="151">
        <f>Inv!K297</f>
        <v>0</v>
      </c>
      <c r="M297" s="153" t="str">
        <f>IFERROR($H297/PG!$E297,"")</f>
        <v/>
      </c>
      <c r="P297" s="26">
        <v>7.11E-3</v>
      </c>
      <c r="Q297" s="35">
        <f t="shared" si="25"/>
        <v>7.11E-3</v>
      </c>
      <c r="R297" s="26" t="str">
        <f t="shared" si="26"/>
        <v/>
      </c>
    </row>
    <row r="298" spans="2:18" ht="35.1" customHeight="1" thickTop="1" thickBot="1" x14ac:dyDescent="0.3">
      <c r="B298" s="40" t="str">
        <f>IF(PG!B298="","",PG!B298)</f>
        <v/>
      </c>
      <c r="C298" s="147" t="str">
        <f>IF(PG!C298="","",PG!C298)</f>
        <v/>
      </c>
      <c r="D298" s="43" t="str">
        <f>IF(PG!D298="","",PG!D298)</f>
        <v/>
      </c>
      <c r="E298" s="43">
        <f>IF(Inv!E298="",Inv!D298,Inv!E298)</f>
        <v>0</v>
      </c>
      <c r="F298" s="148" t="str">
        <f t="shared" si="22"/>
        <v>Sem estoque</v>
      </c>
      <c r="G298" s="149">
        <f>SUMIF(Entrada!$C$8:$C$3007,$C298,Entrada!$F$8:$F$3007)</f>
        <v>0</v>
      </c>
      <c r="H298" s="150">
        <f>SUMIF(Saída!$C$8:$C$3007,$C298,Saída!$E$8:$E$3007)</f>
        <v>0</v>
      </c>
      <c r="I298" s="151">
        <f>SUMIF(Entrada!$C$8:$C$3007,C298,Entrada!$J$8:$J$3007)</f>
        <v>0</v>
      </c>
      <c r="J298" s="152">
        <f t="shared" si="23"/>
        <v>0</v>
      </c>
      <c r="K298" s="152">
        <f t="shared" si="24"/>
        <v>0</v>
      </c>
      <c r="L298" s="151">
        <f>Inv!K298</f>
        <v>0</v>
      </c>
      <c r="M298" s="153" t="str">
        <f>IFERROR($H298/PG!$E298,"")</f>
        <v/>
      </c>
      <c r="P298" s="26">
        <v>7.1000000000000004E-3</v>
      </c>
      <c r="Q298" s="35">
        <f t="shared" si="25"/>
        <v>7.1000000000000004E-3</v>
      </c>
      <c r="R298" s="26" t="str">
        <f t="shared" si="26"/>
        <v/>
      </c>
    </row>
    <row r="299" spans="2:18" ht="35.1" customHeight="1" thickTop="1" thickBot="1" x14ac:dyDescent="0.3">
      <c r="B299" s="40" t="str">
        <f>IF(PG!B299="","",PG!B299)</f>
        <v/>
      </c>
      <c r="C299" s="147" t="str">
        <f>IF(PG!C299="","",PG!C299)</f>
        <v/>
      </c>
      <c r="D299" s="43" t="str">
        <f>IF(PG!D299="","",PG!D299)</f>
        <v/>
      </c>
      <c r="E299" s="43">
        <f>IF(Inv!E299="",Inv!D299,Inv!E299)</f>
        <v>0</v>
      </c>
      <c r="F299" s="148" t="str">
        <f t="shared" si="22"/>
        <v>Sem estoque</v>
      </c>
      <c r="G299" s="149">
        <f>SUMIF(Entrada!$C$8:$C$3007,$C299,Entrada!$F$8:$F$3007)</f>
        <v>0</v>
      </c>
      <c r="H299" s="150">
        <f>SUMIF(Saída!$C$8:$C$3007,$C299,Saída!$E$8:$E$3007)</f>
        <v>0</v>
      </c>
      <c r="I299" s="151">
        <f>SUMIF(Entrada!$C$8:$C$3007,C299,Entrada!$J$8:$J$3007)</f>
        <v>0</v>
      </c>
      <c r="J299" s="152">
        <f t="shared" si="23"/>
        <v>0</v>
      </c>
      <c r="K299" s="152">
        <f t="shared" si="24"/>
        <v>0</v>
      </c>
      <c r="L299" s="151">
        <f>Inv!K299</f>
        <v>0</v>
      </c>
      <c r="M299" s="153" t="str">
        <f>IFERROR($H299/PG!$E299,"")</f>
        <v/>
      </c>
      <c r="P299" s="26">
        <v>7.0899999999999999E-3</v>
      </c>
      <c r="Q299" s="35">
        <f t="shared" si="25"/>
        <v>7.0899999999999999E-3</v>
      </c>
      <c r="R299" s="26" t="str">
        <f t="shared" si="26"/>
        <v/>
      </c>
    </row>
    <row r="300" spans="2:18" ht="35.1" customHeight="1" thickTop="1" thickBot="1" x14ac:dyDescent="0.3">
      <c r="B300" s="40" t="str">
        <f>IF(PG!B300="","",PG!B300)</f>
        <v/>
      </c>
      <c r="C300" s="147" t="str">
        <f>IF(PG!C300="","",PG!C300)</f>
        <v/>
      </c>
      <c r="D300" s="43" t="str">
        <f>IF(PG!D300="","",PG!D300)</f>
        <v/>
      </c>
      <c r="E300" s="43">
        <f>IF(Inv!E300="",Inv!D300,Inv!E300)</f>
        <v>0</v>
      </c>
      <c r="F300" s="148" t="str">
        <f t="shared" si="22"/>
        <v>Sem estoque</v>
      </c>
      <c r="G300" s="149">
        <f>SUMIF(Entrada!$C$8:$C$3007,$C300,Entrada!$F$8:$F$3007)</f>
        <v>0</v>
      </c>
      <c r="H300" s="150">
        <f>SUMIF(Saída!$C$8:$C$3007,$C300,Saída!$E$8:$E$3007)</f>
        <v>0</v>
      </c>
      <c r="I300" s="151">
        <f>SUMIF(Entrada!$C$8:$C$3007,C300,Entrada!$J$8:$J$3007)</f>
        <v>0</v>
      </c>
      <c r="J300" s="152">
        <f t="shared" si="23"/>
        <v>0</v>
      </c>
      <c r="K300" s="152">
        <f t="shared" si="24"/>
        <v>0</v>
      </c>
      <c r="L300" s="151">
        <f>Inv!K300</f>
        <v>0</v>
      </c>
      <c r="M300" s="153" t="str">
        <f>IFERROR($H300/PG!$E300,"")</f>
        <v/>
      </c>
      <c r="P300" s="26">
        <v>7.0800000000000004E-3</v>
      </c>
      <c r="Q300" s="35">
        <f t="shared" si="25"/>
        <v>7.0800000000000004E-3</v>
      </c>
      <c r="R300" s="26" t="str">
        <f t="shared" si="26"/>
        <v/>
      </c>
    </row>
    <row r="301" spans="2:18" ht="35.1" customHeight="1" thickTop="1" thickBot="1" x14ac:dyDescent="0.3">
      <c r="B301" s="40" t="str">
        <f>IF(PG!B301="","",PG!B301)</f>
        <v/>
      </c>
      <c r="C301" s="147" t="str">
        <f>IF(PG!C301="","",PG!C301)</f>
        <v/>
      </c>
      <c r="D301" s="43" t="str">
        <f>IF(PG!D301="","",PG!D301)</f>
        <v/>
      </c>
      <c r="E301" s="43">
        <f>IF(Inv!E301="",Inv!D301,Inv!E301)</f>
        <v>0</v>
      </c>
      <c r="F301" s="148" t="str">
        <f t="shared" si="22"/>
        <v>Sem estoque</v>
      </c>
      <c r="G301" s="149">
        <f>SUMIF(Entrada!$C$8:$C$3007,$C301,Entrada!$F$8:$F$3007)</f>
        <v>0</v>
      </c>
      <c r="H301" s="150">
        <f>SUMIF(Saída!$C$8:$C$3007,$C301,Saída!$E$8:$E$3007)</f>
        <v>0</v>
      </c>
      <c r="I301" s="151">
        <f>SUMIF(Entrada!$C$8:$C$3007,C301,Entrada!$J$8:$J$3007)</f>
        <v>0</v>
      </c>
      <c r="J301" s="152">
        <f t="shared" si="23"/>
        <v>0</v>
      </c>
      <c r="K301" s="152">
        <f t="shared" si="24"/>
        <v>0</v>
      </c>
      <c r="L301" s="151">
        <f>Inv!K301</f>
        <v>0</v>
      </c>
      <c r="M301" s="153" t="str">
        <f>IFERROR($H301/PG!$E301,"")</f>
        <v/>
      </c>
      <c r="P301" s="26">
        <v>7.0699999999999999E-3</v>
      </c>
      <c r="Q301" s="35">
        <f t="shared" si="25"/>
        <v>7.0699999999999999E-3</v>
      </c>
      <c r="R301" s="26" t="str">
        <f t="shared" si="26"/>
        <v/>
      </c>
    </row>
    <row r="302" spans="2:18" ht="35.1" customHeight="1" thickTop="1" thickBot="1" x14ac:dyDescent="0.3">
      <c r="B302" s="40" t="str">
        <f>IF(PG!B302="","",PG!B302)</f>
        <v/>
      </c>
      <c r="C302" s="147" t="str">
        <f>IF(PG!C302="","",PG!C302)</f>
        <v/>
      </c>
      <c r="D302" s="43" t="str">
        <f>IF(PG!D302="","",PG!D302)</f>
        <v/>
      </c>
      <c r="E302" s="43">
        <f>IF(Inv!E302="",Inv!D302,Inv!E302)</f>
        <v>0</v>
      </c>
      <c r="F302" s="148" t="str">
        <f t="shared" si="22"/>
        <v>Sem estoque</v>
      </c>
      <c r="G302" s="149">
        <f>SUMIF(Entrada!$C$8:$C$3007,$C302,Entrada!$F$8:$F$3007)</f>
        <v>0</v>
      </c>
      <c r="H302" s="150">
        <f>SUMIF(Saída!$C$8:$C$3007,$C302,Saída!$E$8:$E$3007)</f>
        <v>0</v>
      </c>
      <c r="I302" s="151">
        <f>SUMIF(Entrada!$C$8:$C$3007,C302,Entrada!$J$8:$J$3007)</f>
        <v>0</v>
      </c>
      <c r="J302" s="152">
        <f t="shared" si="23"/>
        <v>0</v>
      </c>
      <c r="K302" s="152">
        <f t="shared" si="24"/>
        <v>0</v>
      </c>
      <c r="L302" s="151">
        <f>Inv!K302</f>
        <v>0</v>
      </c>
      <c r="M302" s="153" t="str">
        <f>IFERROR($H302/PG!$E302,"")</f>
        <v/>
      </c>
      <c r="P302" s="26">
        <v>7.0600000000000003E-3</v>
      </c>
      <c r="Q302" s="35">
        <f t="shared" si="25"/>
        <v>7.0600000000000003E-3</v>
      </c>
      <c r="R302" s="26" t="str">
        <f t="shared" si="26"/>
        <v/>
      </c>
    </row>
    <row r="303" spans="2:18" ht="35.1" customHeight="1" thickTop="1" thickBot="1" x14ac:dyDescent="0.3">
      <c r="B303" s="40" t="str">
        <f>IF(PG!B303="","",PG!B303)</f>
        <v/>
      </c>
      <c r="C303" s="147" t="str">
        <f>IF(PG!C303="","",PG!C303)</f>
        <v/>
      </c>
      <c r="D303" s="43" t="str">
        <f>IF(PG!D303="","",PG!D303)</f>
        <v/>
      </c>
      <c r="E303" s="43">
        <f>IF(Inv!E303="",Inv!D303,Inv!E303)</f>
        <v>0</v>
      </c>
      <c r="F303" s="148" t="str">
        <f t="shared" si="22"/>
        <v>Sem estoque</v>
      </c>
      <c r="G303" s="149">
        <f>SUMIF(Entrada!$C$8:$C$3007,$C303,Entrada!$F$8:$F$3007)</f>
        <v>0</v>
      </c>
      <c r="H303" s="150">
        <f>SUMIF(Saída!$C$8:$C$3007,$C303,Saída!$E$8:$E$3007)</f>
        <v>0</v>
      </c>
      <c r="I303" s="151">
        <f>SUMIF(Entrada!$C$8:$C$3007,C303,Entrada!$J$8:$J$3007)</f>
        <v>0</v>
      </c>
      <c r="J303" s="152">
        <f t="shared" si="23"/>
        <v>0</v>
      </c>
      <c r="K303" s="152">
        <f t="shared" si="24"/>
        <v>0</v>
      </c>
      <c r="L303" s="151">
        <f>Inv!K303</f>
        <v>0</v>
      </c>
      <c r="M303" s="153" t="str">
        <f>IFERROR($H303/PG!$E303,"")</f>
        <v/>
      </c>
      <c r="P303" s="26">
        <v>7.0499999999999998E-3</v>
      </c>
      <c r="Q303" s="35">
        <f t="shared" si="25"/>
        <v>7.0499999999999998E-3</v>
      </c>
      <c r="R303" s="26" t="str">
        <f t="shared" si="26"/>
        <v/>
      </c>
    </row>
    <row r="304" spans="2:18" ht="35.1" customHeight="1" thickTop="1" thickBot="1" x14ac:dyDescent="0.3">
      <c r="B304" s="40" t="str">
        <f>IF(PG!B304="","",PG!B304)</f>
        <v/>
      </c>
      <c r="C304" s="147" t="str">
        <f>IF(PG!C304="","",PG!C304)</f>
        <v/>
      </c>
      <c r="D304" s="43" t="str">
        <f>IF(PG!D304="","",PG!D304)</f>
        <v/>
      </c>
      <c r="E304" s="43">
        <f>IF(Inv!E304="",Inv!D304,Inv!E304)</f>
        <v>0</v>
      </c>
      <c r="F304" s="148" t="str">
        <f t="shared" si="22"/>
        <v>Sem estoque</v>
      </c>
      <c r="G304" s="149">
        <f>SUMIF(Entrada!$C$8:$C$3007,$C304,Entrada!$F$8:$F$3007)</f>
        <v>0</v>
      </c>
      <c r="H304" s="150">
        <f>SUMIF(Saída!$C$8:$C$3007,$C304,Saída!$E$8:$E$3007)</f>
        <v>0</v>
      </c>
      <c r="I304" s="151">
        <f>SUMIF(Entrada!$C$8:$C$3007,C304,Entrada!$J$8:$J$3007)</f>
        <v>0</v>
      </c>
      <c r="J304" s="152">
        <f t="shared" si="23"/>
        <v>0</v>
      </c>
      <c r="K304" s="152">
        <f t="shared" si="24"/>
        <v>0</v>
      </c>
      <c r="L304" s="151">
        <f>Inv!K304</f>
        <v>0</v>
      </c>
      <c r="M304" s="153" t="str">
        <f>IFERROR($H304/PG!$E304,"")</f>
        <v/>
      </c>
      <c r="P304" s="26">
        <v>7.0400000000000003E-3</v>
      </c>
      <c r="Q304" s="35">
        <f t="shared" si="25"/>
        <v>7.0400000000000003E-3</v>
      </c>
      <c r="R304" s="26" t="str">
        <f t="shared" si="26"/>
        <v/>
      </c>
    </row>
    <row r="305" spans="2:18" ht="35.1" customHeight="1" thickTop="1" thickBot="1" x14ac:dyDescent="0.3">
      <c r="B305" s="40" t="str">
        <f>IF(PG!B305="","",PG!B305)</f>
        <v/>
      </c>
      <c r="C305" s="147" t="str">
        <f>IF(PG!C305="","",PG!C305)</f>
        <v/>
      </c>
      <c r="D305" s="43" t="str">
        <f>IF(PG!D305="","",PG!D305)</f>
        <v/>
      </c>
      <c r="E305" s="43">
        <f>IF(Inv!E305="",Inv!D305,Inv!E305)</f>
        <v>0</v>
      </c>
      <c r="F305" s="148" t="str">
        <f t="shared" si="22"/>
        <v>Sem estoque</v>
      </c>
      <c r="G305" s="149">
        <f>SUMIF(Entrada!$C$8:$C$3007,$C305,Entrada!$F$8:$F$3007)</f>
        <v>0</v>
      </c>
      <c r="H305" s="150">
        <f>SUMIF(Saída!$C$8:$C$3007,$C305,Saída!$E$8:$E$3007)</f>
        <v>0</v>
      </c>
      <c r="I305" s="151">
        <f>SUMIF(Entrada!$C$8:$C$3007,C305,Entrada!$J$8:$J$3007)</f>
        <v>0</v>
      </c>
      <c r="J305" s="152">
        <f t="shared" si="23"/>
        <v>0</v>
      </c>
      <c r="K305" s="152">
        <f t="shared" si="24"/>
        <v>0</v>
      </c>
      <c r="L305" s="151">
        <f>Inv!K305</f>
        <v>0</v>
      </c>
      <c r="M305" s="153" t="str">
        <f>IFERROR($H305/PG!$E305,"")</f>
        <v/>
      </c>
      <c r="P305" s="26">
        <v>7.0299999999999998E-3</v>
      </c>
      <c r="Q305" s="35">
        <f t="shared" si="25"/>
        <v>7.0299999999999998E-3</v>
      </c>
      <c r="R305" s="26" t="str">
        <f t="shared" si="26"/>
        <v/>
      </c>
    </row>
    <row r="306" spans="2:18" ht="35.1" customHeight="1" thickTop="1" thickBot="1" x14ac:dyDescent="0.3">
      <c r="B306" s="40" t="str">
        <f>IF(PG!B306="","",PG!B306)</f>
        <v/>
      </c>
      <c r="C306" s="147" t="str">
        <f>IF(PG!C306="","",PG!C306)</f>
        <v/>
      </c>
      <c r="D306" s="43" t="str">
        <f>IF(PG!D306="","",PG!D306)</f>
        <v/>
      </c>
      <c r="E306" s="43">
        <f>IF(Inv!E306="",Inv!D306,Inv!E306)</f>
        <v>0</v>
      </c>
      <c r="F306" s="148" t="str">
        <f t="shared" si="22"/>
        <v>Sem estoque</v>
      </c>
      <c r="G306" s="149">
        <f>SUMIF(Entrada!$C$8:$C$3007,$C306,Entrada!$F$8:$F$3007)</f>
        <v>0</v>
      </c>
      <c r="H306" s="150">
        <f>SUMIF(Saída!$C$8:$C$3007,$C306,Saída!$E$8:$E$3007)</f>
        <v>0</v>
      </c>
      <c r="I306" s="151">
        <f>SUMIF(Entrada!$C$8:$C$3007,C306,Entrada!$J$8:$J$3007)</f>
        <v>0</v>
      </c>
      <c r="J306" s="152">
        <f t="shared" si="23"/>
        <v>0</v>
      </c>
      <c r="K306" s="152">
        <f t="shared" si="24"/>
        <v>0</v>
      </c>
      <c r="L306" s="151">
        <f>Inv!K306</f>
        <v>0</v>
      </c>
      <c r="M306" s="153" t="str">
        <f>IFERROR($H306/PG!$E306,"")</f>
        <v/>
      </c>
      <c r="P306" s="26">
        <v>7.0200000000000002E-3</v>
      </c>
      <c r="Q306" s="35">
        <f t="shared" si="25"/>
        <v>7.0200000000000002E-3</v>
      </c>
      <c r="R306" s="26" t="str">
        <f t="shared" si="26"/>
        <v/>
      </c>
    </row>
    <row r="307" spans="2:18" ht="35.1" customHeight="1" thickTop="1" thickBot="1" x14ac:dyDescent="0.3">
      <c r="B307" s="40" t="str">
        <f>IF(PG!B307="","",PG!B307)</f>
        <v/>
      </c>
      <c r="C307" s="147" t="str">
        <f>IF(PG!C307="","",PG!C307)</f>
        <v/>
      </c>
      <c r="D307" s="43" t="str">
        <f>IF(PG!D307="","",PG!D307)</f>
        <v/>
      </c>
      <c r="E307" s="43">
        <f>IF(Inv!E307="",Inv!D307,Inv!E307)</f>
        <v>0</v>
      </c>
      <c r="F307" s="148" t="str">
        <f t="shared" si="22"/>
        <v>Sem estoque</v>
      </c>
      <c r="G307" s="149">
        <f>SUMIF(Entrada!$C$8:$C$3007,$C307,Entrada!$F$8:$F$3007)</f>
        <v>0</v>
      </c>
      <c r="H307" s="150">
        <f>SUMIF(Saída!$C$8:$C$3007,$C307,Saída!$E$8:$E$3007)</f>
        <v>0</v>
      </c>
      <c r="I307" s="151">
        <f>SUMIF(Entrada!$C$8:$C$3007,C307,Entrada!$J$8:$J$3007)</f>
        <v>0</v>
      </c>
      <c r="J307" s="152">
        <f t="shared" si="23"/>
        <v>0</v>
      </c>
      <c r="K307" s="152">
        <f t="shared" si="24"/>
        <v>0</v>
      </c>
      <c r="L307" s="151">
        <f>Inv!K307</f>
        <v>0</v>
      </c>
      <c r="M307" s="153" t="str">
        <f>IFERROR($H307/PG!$E307,"")</f>
        <v/>
      </c>
      <c r="P307" s="26">
        <v>7.0099999999999997E-3</v>
      </c>
      <c r="Q307" s="35">
        <f t="shared" si="25"/>
        <v>7.0099999999999997E-3</v>
      </c>
      <c r="R307" s="26" t="str">
        <f t="shared" si="26"/>
        <v/>
      </c>
    </row>
    <row r="308" spans="2:18" ht="35.1" customHeight="1" thickTop="1" thickBot="1" x14ac:dyDescent="0.3">
      <c r="B308" s="40" t="str">
        <f>IF(PG!B308="","",PG!B308)</f>
        <v/>
      </c>
      <c r="C308" s="147" t="str">
        <f>IF(PG!C308="","",PG!C308)</f>
        <v/>
      </c>
      <c r="D308" s="43" t="str">
        <f>IF(PG!D308="","",PG!D308)</f>
        <v/>
      </c>
      <c r="E308" s="43">
        <f>IF(Inv!E308="",Inv!D308,Inv!E308)</f>
        <v>0</v>
      </c>
      <c r="F308" s="148" t="str">
        <f t="shared" si="22"/>
        <v>Sem estoque</v>
      </c>
      <c r="G308" s="149">
        <f>SUMIF(Entrada!$C$8:$C$3007,$C308,Entrada!$F$8:$F$3007)</f>
        <v>0</v>
      </c>
      <c r="H308" s="150">
        <f>SUMIF(Saída!$C$8:$C$3007,$C308,Saída!$E$8:$E$3007)</f>
        <v>0</v>
      </c>
      <c r="I308" s="151">
        <f>SUMIF(Entrada!$C$8:$C$3007,C308,Entrada!$J$8:$J$3007)</f>
        <v>0</v>
      </c>
      <c r="J308" s="152">
        <f t="shared" si="23"/>
        <v>0</v>
      </c>
      <c r="K308" s="152">
        <f t="shared" si="24"/>
        <v>0</v>
      </c>
      <c r="L308" s="151">
        <f>Inv!K308</f>
        <v>0</v>
      </c>
      <c r="M308" s="153" t="str">
        <f>IFERROR($H308/PG!$E308,"")</f>
        <v/>
      </c>
      <c r="P308" s="26">
        <v>7.0000000000000001E-3</v>
      </c>
      <c r="Q308" s="35">
        <f t="shared" si="25"/>
        <v>7.0000000000000001E-3</v>
      </c>
      <c r="R308" s="26" t="str">
        <f t="shared" si="26"/>
        <v/>
      </c>
    </row>
    <row r="309" spans="2:18" ht="35.1" customHeight="1" thickTop="1" thickBot="1" x14ac:dyDescent="0.3">
      <c r="B309" s="40" t="str">
        <f>IF(PG!B309="","",PG!B309)</f>
        <v/>
      </c>
      <c r="C309" s="147" t="str">
        <f>IF(PG!C309="","",PG!C309)</f>
        <v/>
      </c>
      <c r="D309" s="43" t="str">
        <f>IF(PG!D309="","",PG!D309)</f>
        <v/>
      </c>
      <c r="E309" s="43">
        <f>IF(Inv!E309="",Inv!D309,Inv!E309)</f>
        <v>0</v>
      </c>
      <c r="F309" s="148" t="str">
        <f t="shared" si="22"/>
        <v>Sem estoque</v>
      </c>
      <c r="G309" s="149">
        <f>SUMIF(Entrada!$C$8:$C$3007,$C309,Entrada!$F$8:$F$3007)</f>
        <v>0</v>
      </c>
      <c r="H309" s="150">
        <f>SUMIF(Saída!$C$8:$C$3007,$C309,Saída!$E$8:$E$3007)</f>
        <v>0</v>
      </c>
      <c r="I309" s="151">
        <f>SUMIF(Entrada!$C$8:$C$3007,C309,Entrada!$J$8:$J$3007)</f>
        <v>0</v>
      </c>
      <c r="J309" s="152">
        <f t="shared" si="23"/>
        <v>0</v>
      </c>
      <c r="K309" s="152">
        <f t="shared" si="24"/>
        <v>0</v>
      </c>
      <c r="L309" s="151">
        <f>Inv!K309</f>
        <v>0</v>
      </c>
      <c r="M309" s="153" t="str">
        <f>IFERROR($H309/PG!$E309,"")</f>
        <v/>
      </c>
      <c r="P309" s="26">
        <v>6.9899999999999997E-3</v>
      </c>
      <c r="Q309" s="35">
        <f t="shared" si="25"/>
        <v>6.9899999999999997E-3</v>
      </c>
      <c r="R309" s="26" t="str">
        <f t="shared" si="26"/>
        <v/>
      </c>
    </row>
    <row r="310" spans="2:18" ht="35.1" customHeight="1" thickTop="1" thickBot="1" x14ac:dyDescent="0.3">
      <c r="B310" s="40" t="str">
        <f>IF(PG!B310="","",PG!B310)</f>
        <v/>
      </c>
      <c r="C310" s="147" t="str">
        <f>IF(PG!C310="","",PG!C310)</f>
        <v/>
      </c>
      <c r="D310" s="43" t="str">
        <f>IF(PG!D310="","",PG!D310)</f>
        <v/>
      </c>
      <c r="E310" s="43">
        <f>IF(Inv!E310="",Inv!D310,Inv!E310)</f>
        <v>0</v>
      </c>
      <c r="F310" s="148" t="str">
        <f t="shared" si="22"/>
        <v>Sem estoque</v>
      </c>
      <c r="G310" s="149">
        <f>SUMIF(Entrada!$C$8:$C$3007,$C310,Entrada!$F$8:$F$3007)</f>
        <v>0</v>
      </c>
      <c r="H310" s="150">
        <f>SUMIF(Saída!$C$8:$C$3007,$C310,Saída!$E$8:$E$3007)</f>
        <v>0</v>
      </c>
      <c r="I310" s="151">
        <f>SUMIF(Entrada!$C$8:$C$3007,C310,Entrada!$J$8:$J$3007)</f>
        <v>0</v>
      </c>
      <c r="J310" s="152">
        <f t="shared" si="23"/>
        <v>0</v>
      </c>
      <c r="K310" s="152">
        <f t="shared" si="24"/>
        <v>0</v>
      </c>
      <c r="L310" s="151">
        <f>Inv!K310</f>
        <v>0</v>
      </c>
      <c r="M310" s="153" t="str">
        <f>IFERROR($H310/PG!$E310,"")</f>
        <v/>
      </c>
      <c r="P310" s="26">
        <v>6.9800000000000001E-3</v>
      </c>
      <c r="Q310" s="35">
        <f t="shared" si="25"/>
        <v>6.9800000000000001E-3</v>
      </c>
      <c r="R310" s="26" t="str">
        <f t="shared" si="26"/>
        <v/>
      </c>
    </row>
    <row r="311" spans="2:18" ht="35.1" customHeight="1" thickTop="1" thickBot="1" x14ac:dyDescent="0.3">
      <c r="B311" s="40" t="str">
        <f>IF(PG!B311="","",PG!B311)</f>
        <v/>
      </c>
      <c r="C311" s="147" t="str">
        <f>IF(PG!C311="","",PG!C311)</f>
        <v/>
      </c>
      <c r="D311" s="43" t="str">
        <f>IF(PG!D311="","",PG!D311)</f>
        <v/>
      </c>
      <c r="E311" s="43">
        <f>IF(Inv!E311="",Inv!D311,Inv!E311)</f>
        <v>0</v>
      </c>
      <c r="F311" s="148" t="str">
        <f t="shared" si="22"/>
        <v>Sem estoque</v>
      </c>
      <c r="G311" s="149">
        <f>SUMIF(Entrada!$C$8:$C$3007,$C311,Entrada!$F$8:$F$3007)</f>
        <v>0</v>
      </c>
      <c r="H311" s="150">
        <f>SUMIF(Saída!$C$8:$C$3007,$C311,Saída!$E$8:$E$3007)</f>
        <v>0</v>
      </c>
      <c r="I311" s="151">
        <f>SUMIF(Entrada!$C$8:$C$3007,C311,Entrada!$J$8:$J$3007)</f>
        <v>0</v>
      </c>
      <c r="J311" s="152">
        <f t="shared" si="23"/>
        <v>0</v>
      </c>
      <c r="K311" s="152">
        <f t="shared" si="24"/>
        <v>0</v>
      </c>
      <c r="L311" s="151">
        <f>Inv!K311</f>
        <v>0</v>
      </c>
      <c r="M311" s="153" t="str">
        <f>IFERROR($H311/PG!$E311,"")</f>
        <v/>
      </c>
      <c r="P311" s="26">
        <v>6.9699999999999996E-3</v>
      </c>
      <c r="Q311" s="35">
        <f t="shared" si="25"/>
        <v>6.9699999999999996E-3</v>
      </c>
      <c r="R311" s="26" t="str">
        <f t="shared" si="26"/>
        <v/>
      </c>
    </row>
    <row r="312" spans="2:18" ht="35.1" customHeight="1" thickTop="1" thickBot="1" x14ac:dyDescent="0.3">
      <c r="B312" s="40" t="str">
        <f>IF(PG!B312="","",PG!B312)</f>
        <v/>
      </c>
      <c r="C312" s="147" t="str">
        <f>IF(PG!C312="","",PG!C312)</f>
        <v/>
      </c>
      <c r="D312" s="43" t="str">
        <f>IF(PG!D312="","",PG!D312)</f>
        <v/>
      </c>
      <c r="E312" s="43">
        <f>IF(Inv!E312="",Inv!D312,Inv!E312)</f>
        <v>0</v>
      </c>
      <c r="F312" s="148" t="str">
        <f t="shared" si="22"/>
        <v>Sem estoque</v>
      </c>
      <c r="G312" s="149">
        <f>SUMIF(Entrada!$C$8:$C$3007,$C312,Entrada!$F$8:$F$3007)</f>
        <v>0</v>
      </c>
      <c r="H312" s="150">
        <f>SUMIF(Saída!$C$8:$C$3007,$C312,Saída!$E$8:$E$3007)</f>
        <v>0</v>
      </c>
      <c r="I312" s="151">
        <f>SUMIF(Entrada!$C$8:$C$3007,C312,Entrada!$J$8:$J$3007)</f>
        <v>0</v>
      </c>
      <c r="J312" s="152">
        <f t="shared" si="23"/>
        <v>0</v>
      </c>
      <c r="K312" s="152">
        <f t="shared" si="24"/>
        <v>0</v>
      </c>
      <c r="L312" s="151">
        <f>Inv!K312</f>
        <v>0</v>
      </c>
      <c r="M312" s="153" t="str">
        <f>IFERROR($H312/PG!$E312,"")</f>
        <v/>
      </c>
      <c r="P312" s="26">
        <v>6.96E-3</v>
      </c>
      <c r="Q312" s="35">
        <f t="shared" si="25"/>
        <v>6.96E-3</v>
      </c>
      <c r="R312" s="26" t="str">
        <f t="shared" si="26"/>
        <v/>
      </c>
    </row>
    <row r="313" spans="2:18" ht="35.1" customHeight="1" thickTop="1" thickBot="1" x14ac:dyDescent="0.3">
      <c r="B313" s="40" t="str">
        <f>IF(PG!B313="","",PG!B313)</f>
        <v/>
      </c>
      <c r="C313" s="147" t="str">
        <f>IF(PG!C313="","",PG!C313)</f>
        <v/>
      </c>
      <c r="D313" s="43" t="str">
        <f>IF(PG!D313="","",PG!D313)</f>
        <v/>
      </c>
      <c r="E313" s="43">
        <f>IF(Inv!E313="",Inv!D313,Inv!E313)</f>
        <v>0</v>
      </c>
      <c r="F313" s="148" t="str">
        <f t="shared" si="22"/>
        <v>Sem estoque</v>
      </c>
      <c r="G313" s="149">
        <f>SUMIF(Entrada!$C$8:$C$3007,$C313,Entrada!$F$8:$F$3007)</f>
        <v>0</v>
      </c>
      <c r="H313" s="150">
        <f>SUMIF(Saída!$C$8:$C$3007,$C313,Saída!$E$8:$E$3007)</f>
        <v>0</v>
      </c>
      <c r="I313" s="151">
        <f>SUMIF(Entrada!$C$8:$C$3007,C313,Entrada!$J$8:$J$3007)</f>
        <v>0</v>
      </c>
      <c r="J313" s="152">
        <f t="shared" si="23"/>
        <v>0</v>
      </c>
      <c r="K313" s="152">
        <f t="shared" si="24"/>
        <v>0</v>
      </c>
      <c r="L313" s="151">
        <f>Inv!K313</f>
        <v>0</v>
      </c>
      <c r="M313" s="153" t="str">
        <f>IFERROR($H313/PG!$E313,"")</f>
        <v/>
      </c>
      <c r="P313" s="26">
        <v>6.9499999999999996E-3</v>
      </c>
      <c r="Q313" s="35">
        <f t="shared" si="25"/>
        <v>6.9499999999999996E-3</v>
      </c>
      <c r="R313" s="26" t="str">
        <f t="shared" si="26"/>
        <v/>
      </c>
    </row>
    <row r="314" spans="2:18" ht="35.1" customHeight="1" thickTop="1" thickBot="1" x14ac:dyDescent="0.3">
      <c r="B314" s="40" t="str">
        <f>IF(PG!B314="","",PG!B314)</f>
        <v/>
      </c>
      <c r="C314" s="147" t="str">
        <f>IF(PG!C314="","",PG!C314)</f>
        <v/>
      </c>
      <c r="D314" s="43" t="str">
        <f>IF(PG!D314="","",PG!D314)</f>
        <v/>
      </c>
      <c r="E314" s="43">
        <f>IF(Inv!E314="",Inv!D314,Inv!E314)</f>
        <v>0</v>
      </c>
      <c r="F314" s="148" t="str">
        <f t="shared" si="22"/>
        <v>Sem estoque</v>
      </c>
      <c r="G314" s="149">
        <f>SUMIF(Entrada!$C$8:$C$3007,$C314,Entrada!$F$8:$F$3007)</f>
        <v>0</v>
      </c>
      <c r="H314" s="150">
        <f>SUMIF(Saída!$C$8:$C$3007,$C314,Saída!$E$8:$E$3007)</f>
        <v>0</v>
      </c>
      <c r="I314" s="151">
        <f>SUMIF(Entrada!$C$8:$C$3007,C314,Entrada!$J$8:$J$3007)</f>
        <v>0</v>
      </c>
      <c r="J314" s="152">
        <f t="shared" si="23"/>
        <v>0</v>
      </c>
      <c r="K314" s="152">
        <f t="shared" si="24"/>
        <v>0</v>
      </c>
      <c r="L314" s="151">
        <f>Inv!K314</f>
        <v>0</v>
      </c>
      <c r="M314" s="153" t="str">
        <f>IFERROR($H314/PG!$E314,"")</f>
        <v/>
      </c>
      <c r="P314" s="26">
        <v>6.94E-3</v>
      </c>
      <c r="Q314" s="35">
        <f t="shared" si="25"/>
        <v>6.94E-3</v>
      </c>
      <c r="R314" s="26" t="str">
        <f t="shared" si="26"/>
        <v/>
      </c>
    </row>
    <row r="315" spans="2:18" ht="35.1" customHeight="1" thickTop="1" thickBot="1" x14ac:dyDescent="0.3">
      <c r="B315" s="40" t="str">
        <f>IF(PG!B315="","",PG!B315)</f>
        <v/>
      </c>
      <c r="C315" s="147" t="str">
        <f>IF(PG!C315="","",PG!C315)</f>
        <v/>
      </c>
      <c r="D315" s="43" t="str">
        <f>IF(PG!D315="","",PG!D315)</f>
        <v/>
      </c>
      <c r="E315" s="43">
        <f>IF(Inv!E315="",Inv!D315,Inv!E315)</f>
        <v>0</v>
      </c>
      <c r="F315" s="148" t="str">
        <f t="shared" si="22"/>
        <v>Sem estoque</v>
      </c>
      <c r="G315" s="149">
        <f>SUMIF(Entrada!$C$8:$C$3007,$C315,Entrada!$F$8:$F$3007)</f>
        <v>0</v>
      </c>
      <c r="H315" s="150">
        <f>SUMIF(Saída!$C$8:$C$3007,$C315,Saída!$E$8:$E$3007)</f>
        <v>0</v>
      </c>
      <c r="I315" s="151">
        <f>SUMIF(Entrada!$C$8:$C$3007,C315,Entrada!$J$8:$J$3007)</f>
        <v>0</v>
      </c>
      <c r="J315" s="152">
        <f t="shared" si="23"/>
        <v>0</v>
      </c>
      <c r="K315" s="152">
        <f t="shared" si="24"/>
        <v>0</v>
      </c>
      <c r="L315" s="151">
        <f>Inv!K315</f>
        <v>0</v>
      </c>
      <c r="M315" s="153" t="str">
        <f>IFERROR($H315/PG!$E315,"")</f>
        <v/>
      </c>
      <c r="P315" s="26">
        <v>6.9300000000000004E-3</v>
      </c>
      <c r="Q315" s="35">
        <f t="shared" si="25"/>
        <v>6.9300000000000004E-3</v>
      </c>
      <c r="R315" s="26" t="str">
        <f t="shared" si="26"/>
        <v/>
      </c>
    </row>
    <row r="316" spans="2:18" ht="35.1" customHeight="1" thickTop="1" thickBot="1" x14ac:dyDescent="0.3">
      <c r="B316" s="40" t="str">
        <f>IF(PG!B316="","",PG!B316)</f>
        <v/>
      </c>
      <c r="C316" s="147" t="str">
        <f>IF(PG!C316="","",PG!C316)</f>
        <v/>
      </c>
      <c r="D316" s="43" t="str">
        <f>IF(PG!D316="","",PG!D316)</f>
        <v/>
      </c>
      <c r="E316" s="43">
        <f>IF(Inv!E316="",Inv!D316,Inv!E316)</f>
        <v>0</v>
      </c>
      <c r="F316" s="148" t="str">
        <f t="shared" si="22"/>
        <v>Sem estoque</v>
      </c>
      <c r="G316" s="149">
        <f>SUMIF(Entrada!$C$8:$C$3007,$C316,Entrada!$F$8:$F$3007)</f>
        <v>0</v>
      </c>
      <c r="H316" s="150">
        <f>SUMIF(Saída!$C$8:$C$3007,$C316,Saída!$E$8:$E$3007)</f>
        <v>0</v>
      </c>
      <c r="I316" s="151">
        <f>SUMIF(Entrada!$C$8:$C$3007,C316,Entrada!$J$8:$J$3007)</f>
        <v>0</v>
      </c>
      <c r="J316" s="152">
        <f t="shared" si="23"/>
        <v>0</v>
      </c>
      <c r="K316" s="152">
        <f t="shared" si="24"/>
        <v>0</v>
      </c>
      <c r="L316" s="151">
        <f>Inv!K316</f>
        <v>0</v>
      </c>
      <c r="M316" s="153" t="str">
        <f>IFERROR($H316/PG!$E316,"")</f>
        <v/>
      </c>
      <c r="P316" s="26">
        <v>6.9199999999999999E-3</v>
      </c>
      <c r="Q316" s="35">
        <f t="shared" si="25"/>
        <v>6.9199999999999999E-3</v>
      </c>
      <c r="R316" s="26" t="str">
        <f t="shared" si="26"/>
        <v/>
      </c>
    </row>
    <row r="317" spans="2:18" ht="35.1" customHeight="1" thickTop="1" thickBot="1" x14ac:dyDescent="0.3">
      <c r="B317" s="40" t="str">
        <f>IF(PG!B317="","",PG!B317)</f>
        <v/>
      </c>
      <c r="C317" s="147" t="str">
        <f>IF(PG!C317="","",PG!C317)</f>
        <v/>
      </c>
      <c r="D317" s="43" t="str">
        <f>IF(PG!D317="","",PG!D317)</f>
        <v/>
      </c>
      <c r="E317" s="43">
        <f>IF(Inv!E317="",Inv!D317,Inv!E317)</f>
        <v>0</v>
      </c>
      <c r="F317" s="148" t="str">
        <f t="shared" si="22"/>
        <v>Sem estoque</v>
      </c>
      <c r="G317" s="149">
        <f>SUMIF(Entrada!$C$8:$C$3007,$C317,Entrada!$F$8:$F$3007)</f>
        <v>0</v>
      </c>
      <c r="H317" s="150">
        <f>SUMIF(Saída!$C$8:$C$3007,$C317,Saída!$E$8:$E$3007)</f>
        <v>0</v>
      </c>
      <c r="I317" s="151">
        <f>SUMIF(Entrada!$C$8:$C$3007,C317,Entrada!$J$8:$J$3007)</f>
        <v>0</v>
      </c>
      <c r="J317" s="152">
        <f t="shared" si="23"/>
        <v>0</v>
      </c>
      <c r="K317" s="152">
        <f t="shared" si="24"/>
        <v>0</v>
      </c>
      <c r="L317" s="151">
        <f>Inv!K317</f>
        <v>0</v>
      </c>
      <c r="M317" s="153" t="str">
        <f>IFERROR($H317/PG!$E317,"")</f>
        <v/>
      </c>
      <c r="P317" s="26">
        <v>6.9100000000000003E-3</v>
      </c>
      <c r="Q317" s="35">
        <f t="shared" si="25"/>
        <v>6.9100000000000003E-3</v>
      </c>
      <c r="R317" s="26" t="str">
        <f t="shared" si="26"/>
        <v/>
      </c>
    </row>
    <row r="318" spans="2:18" ht="35.1" customHeight="1" thickTop="1" thickBot="1" x14ac:dyDescent="0.3">
      <c r="B318" s="40" t="str">
        <f>IF(PG!B318="","",PG!B318)</f>
        <v/>
      </c>
      <c r="C318" s="147" t="str">
        <f>IF(PG!C318="","",PG!C318)</f>
        <v/>
      </c>
      <c r="D318" s="43" t="str">
        <f>IF(PG!D318="","",PG!D318)</f>
        <v/>
      </c>
      <c r="E318" s="43">
        <f>IF(Inv!E318="",Inv!D318,Inv!E318)</f>
        <v>0</v>
      </c>
      <c r="F318" s="148" t="str">
        <f t="shared" si="22"/>
        <v>Sem estoque</v>
      </c>
      <c r="G318" s="149">
        <f>SUMIF(Entrada!$C$8:$C$3007,$C318,Entrada!$F$8:$F$3007)</f>
        <v>0</v>
      </c>
      <c r="H318" s="150">
        <f>SUMIF(Saída!$C$8:$C$3007,$C318,Saída!$E$8:$E$3007)</f>
        <v>0</v>
      </c>
      <c r="I318" s="151">
        <f>SUMIF(Entrada!$C$8:$C$3007,C318,Entrada!$J$8:$J$3007)</f>
        <v>0</v>
      </c>
      <c r="J318" s="152">
        <f t="shared" si="23"/>
        <v>0</v>
      </c>
      <c r="K318" s="152">
        <f t="shared" si="24"/>
        <v>0</v>
      </c>
      <c r="L318" s="151">
        <f>Inv!K318</f>
        <v>0</v>
      </c>
      <c r="M318" s="153" t="str">
        <f>IFERROR($H318/PG!$E318,"")</f>
        <v/>
      </c>
      <c r="P318" s="26">
        <v>6.8999999999999999E-3</v>
      </c>
      <c r="Q318" s="35">
        <f t="shared" si="25"/>
        <v>6.8999999999999999E-3</v>
      </c>
      <c r="R318" s="26" t="str">
        <f t="shared" si="26"/>
        <v/>
      </c>
    </row>
    <row r="319" spans="2:18" ht="35.1" customHeight="1" thickTop="1" thickBot="1" x14ac:dyDescent="0.3">
      <c r="B319" s="40" t="str">
        <f>IF(PG!B319="","",PG!B319)</f>
        <v/>
      </c>
      <c r="C319" s="147" t="str">
        <f>IF(PG!C319="","",PG!C319)</f>
        <v/>
      </c>
      <c r="D319" s="43" t="str">
        <f>IF(PG!D319="","",PG!D319)</f>
        <v/>
      </c>
      <c r="E319" s="43">
        <f>IF(Inv!E319="",Inv!D319,Inv!E319)</f>
        <v>0</v>
      </c>
      <c r="F319" s="148" t="str">
        <f t="shared" si="22"/>
        <v>Sem estoque</v>
      </c>
      <c r="G319" s="149">
        <f>SUMIF(Entrada!$C$8:$C$3007,$C319,Entrada!$F$8:$F$3007)</f>
        <v>0</v>
      </c>
      <c r="H319" s="150">
        <f>SUMIF(Saída!$C$8:$C$3007,$C319,Saída!$E$8:$E$3007)</f>
        <v>0</v>
      </c>
      <c r="I319" s="151">
        <f>SUMIF(Entrada!$C$8:$C$3007,C319,Entrada!$J$8:$J$3007)</f>
        <v>0</v>
      </c>
      <c r="J319" s="152">
        <f t="shared" si="23"/>
        <v>0</v>
      </c>
      <c r="K319" s="152">
        <f t="shared" si="24"/>
        <v>0</v>
      </c>
      <c r="L319" s="151">
        <f>Inv!K319</f>
        <v>0</v>
      </c>
      <c r="M319" s="153" t="str">
        <f>IFERROR($H319/PG!$E319,"")</f>
        <v/>
      </c>
      <c r="P319" s="26">
        <v>6.8900000000000003E-3</v>
      </c>
      <c r="Q319" s="35">
        <f t="shared" si="25"/>
        <v>6.8900000000000003E-3</v>
      </c>
      <c r="R319" s="26" t="str">
        <f t="shared" si="26"/>
        <v/>
      </c>
    </row>
    <row r="320" spans="2:18" ht="35.1" customHeight="1" thickTop="1" thickBot="1" x14ac:dyDescent="0.3">
      <c r="B320" s="40" t="str">
        <f>IF(PG!B320="","",PG!B320)</f>
        <v/>
      </c>
      <c r="C320" s="147" t="str">
        <f>IF(PG!C320="","",PG!C320)</f>
        <v/>
      </c>
      <c r="D320" s="43" t="str">
        <f>IF(PG!D320="","",PG!D320)</f>
        <v/>
      </c>
      <c r="E320" s="43">
        <f>IF(Inv!E320="",Inv!D320,Inv!E320)</f>
        <v>0</v>
      </c>
      <c r="F320" s="148" t="str">
        <f t="shared" si="22"/>
        <v>Sem estoque</v>
      </c>
      <c r="G320" s="149">
        <f>SUMIF(Entrada!$C$8:$C$3007,$C320,Entrada!$F$8:$F$3007)</f>
        <v>0</v>
      </c>
      <c r="H320" s="150">
        <f>SUMIF(Saída!$C$8:$C$3007,$C320,Saída!$E$8:$E$3007)</f>
        <v>0</v>
      </c>
      <c r="I320" s="151">
        <f>SUMIF(Entrada!$C$8:$C$3007,C320,Entrada!$J$8:$J$3007)</f>
        <v>0</v>
      </c>
      <c r="J320" s="152">
        <f t="shared" si="23"/>
        <v>0</v>
      </c>
      <c r="K320" s="152">
        <f t="shared" si="24"/>
        <v>0</v>
      </c>
      <c r="L320" s="151">
        <f>Inv!K320</f>
        <v>0</v>
      </c>
      <c r="M320" s="153" t="str">
        <f>IFERROR($H320/PG!$E320,"")</f>
        <v/>
      </c>
      <c r="P320" s="26">
        <v>6.8799999999999998E-3</v>
      </c>
      <c r="Q320" s="35">
        <f t="shared" si="25"/>
        <v>6.8799999999999998E-3</v>
      </c>
      <c r="R320" s="26" t="str">
        <f t="shared" si="26"/>
        <v/>
      </c>
    </row>
    <row r="321" spans="2:18" ht="35.1" customHeight="1" thickTop="1" thickBot="1" x14ac:dyDescent="0.3">
      <c r="B321" s="40" t="str">
        <f>IF(PG!B321="","",PG!B321)</f>
        <v/>
      </c>
      <c r="C321" s="147" t="str">
        <f>IF(PG!C321="","",PG!C321)</f>
        <v/>
      </c>
      <c r="D321" s="43" t="str">
        <f>IF(PG!D321="","",PG!D321)</f>
        <v/>
      </c>
      <c r="E321" s="43">
        <f>IF(Inv!E321="",Inv!D321,Inv!E321)</f>
        <v>0</v>
      </c>
      <c r="F321" s="148" t="str">
        <f t="shared" si="22"/>
        <v>Sem estoque</v>
      </c>
      <c r="G321" s="149">
        <f>SUMIF(Entrada!$C$8:$C$3007,$C321,Entrada!$F$8:$F$3007)</f>
        <v>0</v>
      </c>
      <c r="H321" s="150">
        <f>SUMIF(Saída!$C$8:$C$3007,$C321,Saída!$E$8:$E$3007)</f>
        <v>0</v>
      </c>
      <c r="I321" s="151">
        <f>SUMIF(Entrada!$C$8:$C$3007,C321,Entrada!$J$8:$J$3007)</f>
        <v>0</v>
      </c>
      <c r="J321" s="152">
        <f t="shared" si="23"/>
        <v>0</v>
      </c>
      <c r="K321" s="152">
        <f t="shared" si="24"/>
        <v>0</v>
      </c>
      <c r="L321" s="151">
        <f>Inv!K321</f>
        <v>0</v>
      </c>
      <c r="M321" s="153" t="str">
        <f>IFERROR($H321/PG!$E321,"")</f>
        <v/>
      </c>
      <c r="P321" s="26">
        <v>6.8700000000000002E-3</v>
      </c>
      <c r="Q321" s="35">
        <f t="shared" si="25"/>
        <v>6.8700000000000002E-3</v>
      </c>
      <c r="R321" s="26" t="str">
        <f t="shared" si="26"/>
        <v/>
      </c>
    </row>
    <row r="322" spans="2:18" ht="35.1" customHeight="1" thickTop="1" thickBot="1" x14ac:dyDescent="0.3">
      <c r="B322" s="40" t="str">
        <f>IF(PG!B322="","",PG!B322)</f>
        <v/>
      </c>
      <c r="C322" s="147" t="str">
        <f>IF(PG!C322="","",PG!C322)</f>
        <v/>
      </c>
      <c r="D322" s="43" t="str">
        <f>IF(PG!D322="","",PG!D322)</f>
        <v/>
      </c>
      <c r="E322" s="43">
        <f>IF(Inv!E322="",Inv!D322,Inv!E322)</f>
        <v>0</v>
      </c>
      <c r="F322" s="148" t="str">
        <f t="shared" si="22"/>
        <v>Sem estoque</v>
      </c>
      <c r="G322" s="149">
        <f>SUMIF(Entrada!$C$8:$C$3007,$C322,Entrada!$F$8:$F$3007)</f>
        <v>0</v>
      </c>
      <c r="H322" s="150">
        <f>SUMIF(Saída!$C$8:$C$3007,$C322,Saída!$E$8:$E$3007)</f>
        <v>0</v>
      </c>
      <c r="I322" s="151">
        <f>SUMIF(Entrada!$C$8:$C$3007,C322,Entrada!$J$8:$J$3007)</f>
        <v>0</v>
      </c>
      <c r="J322" s="152">
        <f t="shared" si="23"/>
        <v>0</v>
      </c>
      <c r="K322" s="152">
        <f t="shared" si="24"/>
        <v>0</v>
      </c>
      <c r="L322" s="151">
        <f>Inv!K322</f>
        <v>0</v>
      </c>
      <c r="M322" s="153" t="str">
        <f>IFERROR($H322/PG!$E322,"")</f>
        <v/>
      </c>
      <c r="P322" s="26">
        <v>6.8599999999999998E-3</v>
      </c>
      <c r="Q322" s="35">
        <f t="shared" si="25"/>
        <v>6.8599999999999998E-3</v>
      </c>
      <c r="R322" s="26" t="str">
        <f t="shared" si="26"/>
        <v/>
      </c>
    </row>
    <row r="323" spans="2:18" ht="35.1" customHeight="1" thickTop="1" thickBot="1" x14ac:dyDescent="0.3">
      <c r="B323" s="40" t="str">
        <f>IF(PG!B323="","",PG!B323)</f>
        <v/>
      </c>
      <c r="C323" s="147" t="str">
        <f>IF(PG!C323="","",PG!C323)</f>
        <v/>
      </c>
      <c r="D323" s="43" t="str">
        <f>IF(PG!D323="","",PG!D323)</f>
        <v/>
      </c>
      <c r="E323" s="43">
        <f>IF(Inv!E323="",Inv!D323,Inv!E323)</f>
        <v>0</v>
      </c>
      <c r="F323" s="148" t="str">
        <f t="shared" si="22"/>
        <v>Sem estoque</v>
      </c>
      <c r="G323" s="149">
        <f>SUMIF(Entrada!$C$8:$C$3007,$C323,Entrada!$F$8:$F$3007)</f>
        <v>0</v>
      </c>
      <c r="H323" s="150">
        <f>SUMIF(Saída!$C$8:$C$3007,$C323,Saída!$E$8:$E$3007)</f>
        <v>0</v>
      </c>
      <c r="I323" s="151">
        <f>SUMIF(Entrada!$C$8:$C$3007,C323,Entrada!$J$8:$J$3007)</f>
        <v>0</v>
      </c>
      <c r="J323" s="152">
        <f t="shared" si="23"/>
        <v>0</v>
      </c>
      <c r="K323" s="152">
        <f t="shared" si="24"/>
        <v>0</v>
      </c>
      <c r="L323" s="151">
        <f>Inv!K323</f>
        <v>0</v>
      </c>
      <c r="M323" s="153" t="str">
        <f>IFERROR($H323/PG!$E323,"")</f>
        <v/>
      </c>
      <c r="P323" s="26">
        <v>6.8500000000000002E-3</v>
      </c>
      <c r="Q323" s="35">
        <f t="shared" si="25"/>
        <v>6.8500000000000002E-3</v>
      </c>
      <c r="R323" s="26" t="str">
        <f t="shared" si="26"/>
        <v/>
      </c>
    </row>
    <row r="324" spans="2:18" ht="35.1" customHeight="1" thickTop="1" thickBot="1" x14ac:dyDescent="0.3">
      <c r="B324" s="40" t="str">
        <f>IF(PG!B324="","",PG!B324)</f>
        <v/>
      </c>
      <c r="C324" s="147" t="str">
        <f>IF(PG!C324="","",PG!C324)</f>
        <v/>
      </c>
      <c r="D324" s="43" t="str">
        <f>IF(PG!D324="","",PG!D324)</f>
        <v/>
      </c>
      <c r="E324" s="43">
        <f>IF(Inv!E324="",Inv!D324,Inv!E324)</f>
        <v>0</v>
      </c>
      <c r="F324" s="148" t="str">
        <f t="shared" si="22"/>
        <v>Sem estoque</v>
      </c>
      <c r="G324" s="149">
        <f>SUMIF(Entrada!$C$8:$C$3007,$C324,Entrada!$F$8:$F$3007)</f>
        <v>0</v>
      </c>
      <c r="H324" s="150">
        <f>SUMIF(Saída!$C$8:$C$3007,$C324,Saída!$E$8:$E$3007)</f>
        <v>0</v>
      </c>
      <c r="I324" s="151">
        <f>SUMIF(Entrada!$C$8:$C$3007,C324,Entrada!$J$8:$J$3007)</f>
        <v>0</v>
      </c>
      <c r="J324" s="152">
        <f t="shared" si="23"/>
        <v>0</v>
      </c>
      <c r="K324" s="152">
        <f t="shared" si="24"/>
        <v>0</v>
      </c>
      <c r="L324" s="151">
        <f>Inv!K324</f>
        <v>0</v>
      </c>
      <c r="M324" s="153" t="str">
        <f>IFERROR($H324/PG!$E324,"")</f>
        <v/>
      </c>
      <c r="P324" s="26">
        <v>6.8399999999999997E-3</v>
      </c>
      <c r="Q324" s="35">
        <f t="shared" si="25"/>
        <v>6.8399999999999997E-3</v>
      </c>
      <c r="R324" s="26" t="str">
        <f t="shared" si="26"/>
        <v/>
      </c>
    </row>
    <row r="325" spans="2:18" ht="35.1" customHeight="1" thickTop="1" thickBot="1" x14ac:dyDescent="0.3">
      <c r="B325" s="40" t="str">
        <f>IF(PG!B325="","",PG!B325)</f>
        <v/>
      </c>
      <c r="C325" s="147" t="str">
        <f>IF(PG!C325="","",PG!C325)</f>
        <v/>
      </c>
      <c r="D325" s="43" t="str">
        <f>IF(PG!D325="","",PG!D325)</f>
        <v/>
      </c>
      <c r="E325" s="43">
        <f>IF(Inv!E325="",Inv!D325,Inv!E325)</f>
        <v>0</v>
      </c>
      <c r="F325" s="148" t="str">
        <f t="shared" si="22"/>
        <v>Sem estoque</v>
      </c>
      <c r="G325" s="149">
        <f>SUMIF(Entrada!$C$8:$C$3007,$C325,Entrada!$F$8:$F$3007)</f>
        <v>0</v>
      </c>
      <c r="H325" s="150">
        <f>SUMIF(Saída!$C$8:$C$3007,$C325,Saída!$E$8:$E$3007)</f>
        <v>0</v>
      </c>
      <c r="I325" s="151">
        <f>SUMIF(Entrada!$C$8:$C$3007,C325,Entrada!$J$8:$J$3007)</f>
        <v>0</v>
      </c>
      <c r="J325" s="152">
        <f t="shared" si="23"/>
        <v>0</v>
      </c>
      <c r="K325" s="152">
        <f t="shared" si="24"/>
        <v>0</v>
      </c>
      <c r="L325" s="151">
        <f>Inv!K325</f>
        <v>0</v>
      </c>
      <c r="M325" s="153" t="str">
        <f>IFERROR($H325/PG!$E325,"")</f>
        <v/>
      </c>
      <c r="P325" s="26">
        <v>6.8300000000000001E-3</v>
      </c>
      <c r="Q325" s="35">
        <f t="shared" si="25"/>
        <v>6.8300000000000001E-3</v>
      </c>
      <c r="R325" s="26" t="str">
        <f t="shared" si="26"/>
        <v/>
      </c>
    </row>
    <row r="326" spans="2:18" ht="35.1" customHeight="1" thickTop="1" thickBot="1" x14ac:dyDescent="0.3">
      <c r="B326" s="40" t="str">
        <f>IF(PG!B326="","",PG!B326)</f>
        <v/>
      </c>
      <c r="C326" s="147" t="str">
        <f>IF(PG!C326="","",PG!C326)</f>
        <v/>
      </c>
      <c r="D326" s="43" t="str">
        <f>IF(PG!D326="","",PG!D326)</f>
        <v/>
      </c>
      <c r="E326" s="43">
        <f>IF(Inv!E326="",Inv!D326,Inv!E326)</f>
        <v>0</v>
      </c>
      <c r="F326" s="148" t="str">
        <f t="shared" si="22"/>
        <v>Sem estoque</v>
      </c>
      <c r="G326" s="149">
        <f>SUMIF(Entrada!$C$8:$C$3007,$C326,Entrada!$F$8:$F$3007)</f>
        <v>0</v>
      </c>
      <c r="H326" s="150">
        <f>SUMIF(Saída!$C$8:$C$3007,$C326,Saída!$E$8:$E$3007)</f>
        <v>0</v>
      </c>
      <c r="I326" s="151">
        <f>SUMIF(Entrada!$C$8:$C$3007,C326,Entrada!$J$8:$J$3007)</f>
        <v>0</v>
      </c>
      <c r="J326" s="152">
        <f t="shared" si="23"/>
        <v>0</v>
      </c>
      <c r="K326" s="152">
        <f t="shared" si="24"/>
        <v>0</v>
      </c>
      <c r="L326" s="151">
        <f>Inv!K326</f>
        <v>0</v>
      </c>
      <c r="M326" s="153" t="str">
        <f>IFERROR($H326/PG!$E326,"")</f>
        <v/>
      </c>
      <c r="P326" s="26">
        <v>6.8199999999999997E-3</v>
      </c>
      <c r="Q326" s="35">
        <f t="shared" si="25"/>
        <v>6.8199999999999997E-3</v>
      </c>
      <c r="R326" s="26" t="str">
        <f t="shared" si="26"/>
        <v/>
      </c>
    </row>
    <row r="327" spans="2:18" ht="35.1" customHeight="1" thickTop="1" thickBot="1" x14ac:dyDescent="0.3">
      <c r="B327" s="40" t="str">
        <f>IF(PG!B327="","",PG!B327)</f>
        <v/>
      </c>
      <c r="C327" s="147" t="str">
        <f>IF(PG!C327="","",PG!C327)</f>
        <v/>
      </c>
      <c r="D327" s="43" t="str">
        <f>IF(PG!D327="","",PG!D327)</f>
        <v/>
      </c>
      <c r="E327" s="43">
        <f>IF(Inv!E327="",Inv!D327,Inv!E327)</f>
        <v>0</v>
      </c>
      <c r="F327" s="148" t="str">
        <f t="shared" si="22"/>
        <v>Sem estoque</v>
      </c>
      <c r="G327" s="149">
        <f>SUMIF(Entrada!$C$8:$C$3007,$C327,Entrada!$F$8:$F$3007)</f>
        <v>0</v>
      </c>
      <c r="H327" s="150">
        <f>SUMIF(Saída!$C$8:$C$3007,$C327,Saída!$E$8:$E$3007)</f>
        <v>0</v>
      </c>
      <c r="I327" s="151">
        <f>SUMIF(Entrada!$C$8:$C$3007,C327,Entrada!$J$8:$J$3007)</f>
        <v>0</v>
      </c>
      <c r="J327" s="152">
        <f t="shared" si="23"/>
        <v>0</v>
      </c>
      <c r="K327" s="152">
        <f t="shared" si="24"/>
        <v>0</v>
      </c>
      <c r="L327" s="151">
        <f>Inv!K327</f>
        <v>0</v>
      </c>
      <c r="M327" s="153" t="str">
        <f>IFERROR($H327/PG!$E327,"")</f>
        <v/>
      </c>
      <c r="P327" s="26">
        <v>6.8100000000000001E-3</v>
      </c>
      <c r="Q327" s="35">
        <f t="shared" si="25"/>
        <v>6.8100000000000001E-3</v>
      </c>
      <c r="R327" s="26" t="str">
        <f t="shared" si="26"/>
        <v/>
      </c>
    </row>
    <row r="328" spans="2:18" ht="35.1" customHeight="1" thickTop="1" thickBot="1" x14ac:dyDescent="0.3">
      <c r="B328" s="40" t="str">
        <f>IF(PG!B328="","",PG!B328)</f>
        <v/>
      </c>
      <c r="C328" s="147" t="str">
        <f>IF(PG!C328="","",PG!C328)</f>
        <v/>
      </c>
      <c r="D328" s="43" t="str">
        <f>IF(PG!D328="","",PG!D328)</f>
        <v/>
      </c>
      <c r="E328" s="43">
        <f>IF(Inv!E328="",Inv!D328,Inv!E328)</f>
        <v>0</v>
      </c>
      <c r="F328" s="148" t="str">
        <f t="shared" si="22"/>
        <v>Sem estoque</v>
      </c>
      <c r="G328" s="149">
        <f>SUMIF(Entrada!$C$8:$C$3007,$C328,Entrada!$F$8:$F$3007)</f>
        <v>0</v>
      </c>
      <c r="H328" s="150">
        <f>SUMIF(Saída!$C$8:$C$3007,$C328,Saída!$E$8:$E$3007)</f>
        <v>0</v>
      </c>
      <c r="I328" s="151">
        <f>SUMIF(Entrada!$C$8:$C$3007,C328,Entrada!$J$8:$J$3007)</f>
        <v>0</v>
      </c>
      <c r="J328" s="152">
        <f t="shared" si="23"/>
        <v>0</v>
      </c>
      <c r="K328" s="152">
        <f t="shared" si="24"/>
        <v>0</v>
      </c>
      <c r="L328" s="151">
        <f>Inv!K328</f>
        <v>0</v>
      </c>
      <c r="M328" s="153" t="str">
        <f>IFERROR($H328/PG!$E328,"")</f>
        <v/>
      </c>
      <c r="P328" s="26">
        <v>6.7999999999999996E-3</v>
      </c>
      <c r="Q328" s="35">
        <f t="shared" si="25"/>
        <v>6.7999999999999996E-3</v>
      </c>
      <c r="R328" s="26" t="str">
        <f t="shared" si="26"/>
        <v/>
      </c>
    </row>
    <row r="329" spans="2:18" ht="35.1" customHeight="1" thickTop="1" thickBot="1" x14ac:dyDescent="0.3">
      <c r="B329" s="40" t="str">
        <f>IF(PG!B329="","",PG!B329)</f>
        <v/>
      </c>
      <c r="C329" s="147" t="str">
        <f>IF(PG!C329="","",PG!C329)</f>
        <v/>
      </c>
      <c r="D329" s="43" t="str">
        <f>IF(PG!D329="","",PG!D329)</f>
        <v/>
      </c>
      <c r="E329" s="43">
        <f>IF(Inv!E329="",Inv!D329,Inv!E329)</f>
        <v>0</v>
      </c>
      <c r="F329" s="148" t="str">
        <f t="shared" ref="F329:F392" si="27">IFERROR(IF(E329=0,"Sem estoque",IF(E329/D329&lt;0.25,"Quase sem estoque",IF(E329/D329&lt;1.2,"Estoque baixo",IF(E329/D329&lt;2,"Estoque moderado","Estoque confortável")))),"")</f>
        <v>Sem estoque</v>
      </c>
      <c r="G329" s="149">
        <f>SUMIF(Entrada!$C$8:$C$3007,$C329,Entrada!$F$8:$F$3007)</f>
        <v>0</v>
      </c>
      <c r="H329" s="150">
        <f>SUMIF(Saída!$C$8:$C$3007,$C329,Saída!$E$8:$E$3007)</f>
        <v>0</v>
      </c>
      <c r="I329" s="151">
        <f>SUMIF(Entrada!$C$8:$C$3007,C329,Entrada!$J$8:$J$3007)</f>
        <v>0</v>
      </c>
      <c r="J329" s="152">
        <f t="shared" ref="J329:J392" si="28">IFERROR($I329/SUM($I$8:$I$1008),"")</f>
        <v>0</v>
      </c>
      <c r="K329" s="152">
        <f t="shared" ref="K329:K392" si="29">IFERROR($E329/SUM($E$8:$E$1008),"")</f>
        <v>0</v>
      </c>
      <c r="L329" s="151">
        <f>Inv!K329</f>
        <v>0</v>
      </c>
      <c r="M329" s="153" t="str">
        <f>IFERROR($H329/PG!$E329,"")</f>
        <v/>
      </c>
      <c r="P329" s="26">
        <v>6.79E-3</v>
      </c>
      <c r="Q329" s="35">
        <f t="shared" ref="Q329:Q392" si="30">O329+P329</f>
        <v>6.79E-3</v>
      </c>
      <c r="R329" s="26" t="str">
        <f t="shared" ref="R329:R392" si="31">C329</f>
        <v/>
      </c>
    </row>
    <row r="330" spans="2:18" ht="35.1" customHeight="1" thickTop="1" thickBot="1" x14ac:dyDescent="0.3">
      <c r="B330" s="40" t="str">
        <f>IF(PG!B330="","",PG!B330)</f>
        <v/>
      </c>
      <c r="C330" s="147" t="str">
        <f>IF(PG!C330="","",PG!C330)</f>
        <v/>
      </c>
      <c r="D330" s="43" t="str">
        <f>IF(PG!D330="","",PG!D330)</f>
        <v/>
      </c>
      <c r="E330" s="43">
        <f>IF(Inv!E330="",Inv!D330,Inv!E330)</f>
        <v>0</v>
      </c>
      <c r="F330" s="148" t="str">
        <f t="shared" si="27"/>
        <v>Sem estoque</v>
      </c>
      <c r="G330" s="149">
        <f>SUMIF(Entrada!$C$8:$C$3007,$C330,Entrada!$F$8:$F$3007)</f>
        <v>0</v>
      </c>
      <c r="H330" s="150">
        <f>SUMIF(Saída!$C$8:$C$3007,$C330,Saída!$E$8:$E$3007)</f>
        <v>0</v>
      </c>
      <c r="I330" s="151">
        <f>SUMIF(Entrada!$C$8:$C$3007,C330,Entrada!$J$8:$J$3007)</f>
        <v>0</v>
      </c>
      <c r="J330" s="152">
        <f t="shared" si="28"/>
        <v>0</v>
      </c>
      <c r="K330" s="152">
        <f t="shared" si="29"/>
        <v>0</v>
      </c>
      <c r="L330" s="151">
        <f>Inv!K330</f>
        <v>0</v>
      </c>
      <c r="M330" s="153" t="str">
        <f>IFERROR($H330/PG!$E330,"")</f>
        <v/>
      </c>
      <c r="P330" s="26">
        <v>6.7799999999999996E-3</v>
      </c>
      <c r="Q330" s="35">
        <f t="shared" si="30"/>
        <v>6.7799999999999996E-3</v>
      </c>
      <c r="R330" s="26" t="str">
        <f t="shared" si="31"/>
        <v/>
      </c>
    </row>
    <row r="331" spans="2:18" ht="35.1" customHeight="1" thickTop="1" thickBot="1" x14ac:dyDescent="0.3">
      <c r="B331" s="40" t="str">
        <f>IF(PG!B331="","",PG!B331)</f>
        <v/>
      </c>
      <c r="C331" s="147" t="str">
        <f>IF(PG!C331="","",PG!C331)</f>
        <v/>
      </c>
      <c r="D331" s="43" t="str">
        <f>IF(PG!D331="","",PG!D331)</f>
        <v/>
      </c>
      <c r="E331" s="43">
        <f>IF(Inv!E331="",Inv!D331,Inv!E331)</f>
        <v>0</v>
      </c>
      <c r="F331" s="148" t="str">
        <f t="shared" si="27"/>
        <v>Sem estoque</v>
      </c>
      <c r="G331" s="149">
        <f>SUMIF(Entrada!$C$8:$C$3007,$C331,Entrada!$F$8:$F$3007)</f>
        <v>0</v>
      </c>
      <c r="H331" s="150">
        <f>SUMIF(Saída!$C$8:$C$3007,$C331,Saída!$E$8:$E$3007)</f>
        <v>0</v>
      </c>
      <c r="I331" s="151">
        <f>SUMIF(Entrada!$C$8:$C$3007,C331,Entrada!$J$8:$J$3007)</f>
        <v>0</v>
      </c>
      <c r="J331" s="152">
        <f t="shared" si="28"/>
        <v>0</v>
      </c>
      <c r="K331" s="152">
        <f t="shared" si="29"/>
        <v>0</v>
      </c>
      <c r="L331" s="151">
        <f>Inv!K331</f>
        <v>0</v>
      </c>
      <c r="M331" s="153" t="str">
        <f>IFERROR($H331/PG!$E331,"")</f>
        <v/>
      </c>
      <c r="P331" s="26">
        <v>6.77E-3</v>
      </c>
      <c r="Q331" s="35">
        <f t="shared" si="30"/>
        <v>6.77E-3</v>
      </c>
      <c r="R331" s="26" t="str">
        <f t="shared" si="31"/>
        <v/>
      </c>
    </row>
    <row r="332" spans="2:18" ht="35.1" customHeight="1" thickTop="1" thickBot="1" x14ac:dyDescent="0.3">
      <c r="B332" s="40" t="str">
        <f>IF(PG!B332="","",PG!B332)</f>
        <v/>
      </c>
      <c r="C332" s="147" t="str">
        <f>IF(PG!C332="","",PG!C332)</f>
        <v/>
      </c>
      <c r="D332" s="43" t="str">
        <f>IF(PG!D332="","",PG!D332)</f>
        <v/>
      </c>
      <c r="E332" s="43">
        <f>IF(Inv!E332="",Inv!D332,Inv!E332)</f>
        <v>0</v>
      </c>
      <c r="F332" s="148" t="str">
        <f t="shared" si="27"/>
        <v>Sem estoque</v>
      </c>
      <c r="G332" s="149">
        <f>SUMIF(Entrada!$C$8:$C$3007,$C332,Entrada!$F$8:$F$3007)</f>
        <v>0</v>
      </c>
      <c r="H332" s="150">
        <f>SUMIF(Saída!$C$8:$C$3007,$C332,Saída!$E$8:$E$3007)</f>
        <v>0</v>
      </c>
      <c r="I332" s="151">
        <f>SUMIF(Entrada!$C$8:$C$3007,C332,Entrada!$J$8:$J$3007)</f>
        <v>0</v>
      </c>
      <c r="J332" s="152">
        <f t="shared" si="28"/>
        <v>0</v>
      </c>
      <c r="K332" s="152">
        <f t="shared" si="29"/>
        <v>0</v>
      </c>
      <c r="L332" s="151">
        <f>Inv!K332</f>
        <v>0</v>
      </c>
      <c r="M332" s="153" t="str">
        <f>IFERROR($H332/PG!$E332,"")</f>
        <v/>
      </c>
      <c r="P332" s="26">
        <v>6.7600000000000004E-3</v>
      </c>
      <c r="Q332" s="35">
        <f t="shared" si="30"/>
        <v>6.7600000000000004E-3</v>
      </c>
      <c r="R332" s="26" t="str">
        <f t="shared" si="31"/>
        <v/>
      </c>
    </row>
    <row r="333" spans="2:18" ht="35.1" customHeight="1" thickTop="1" thickBot="1" x14ac:dyDescent="0.3">
      <c r="B333" s="40" t="str">
        <f>IF(PG!B333="","",PG!B333)</f>
        <v/>
      </c>
      <c r="C333" s="147" t="str">
        <f>IF(PG!C333="","",PG!C333)</f>
        <v/>
      </c>
      <c r="D333" s="43" t="str">
        <f>IF(PG!D333="","",PG!D333)</f>
        <v/>
      </c>
      <c r="E333" s="43">
        <f>IF(Inv!E333="",Inv!D333,Inv!E333)</f>
        <v>0</v>
      </c>
      <c r="F333" s="148" t="str">
        <f t="shared" si="27"/>
        <v>Sem estoque</v>
      </c>
      <c r="G333" s="149">
        <f>SUMIF(Entrada!$C$8:$C$3007,$C333,Entrada!$F$8:$F$3007)</f>
        <v>0</v>
      </c>
      <c r="H333" s="150">
        <f>SUMIF(Saída!$C$8:$C$3007,$C333,Saída!$E$8:$E$3007)</f>
        <v>0</v>
      </c>
      <c r="I333" s="151">
        <f>SUMIF(Entrada!$C$8:$C$3007,C333,Entrada!$J$8:$J$3007)</f>
        <v>0</v>
      </c>
      <c r="J333" s="152">
        <f t="shared" si="28"/>
        <v>0</v>
      </c>
      <c r="K333" s="152">
        <f t="shared" si="29"/>
        <v>0</v>
      </c>
      <c r="L333" s="151">
        <f>Inv!K333</f>
        <v>0</v>
      </c>
      <c r="M333" s="153" t="str">
        <f>IFERROR($H333/PG!$E333,"")</f>
        <v/>
      </c>
      <c r="P333" s="26">
        <v>6.7499999999999999E-3</v>
      </c>
      <c r="Q333" s="35">
        <f t="shared" si="30"/>
        <v>6.7499999999999999E-3</v>
      </c>
      <c r="R333" s="26" t="str">
        <f t="shared" si="31"/>
        <v/>
      </c>
    </row>
    <row r="334" spans="2:18" ht="35.1" customHeight="1" thickTop="1" thickBot="1" x14ac:dyDescent="0.3">
      <c r="B334" s="40" t="str">
        <f>IF(PG!B334="","",PG!B334)</f>
        <v/>
      </c>
      <c r="C334" s="147" t="str">
        <f>IF(PG!C334="","",PG!C334)</f>
        <v/>
      </c>
      <c r="D334" s="43" t="str">
        <f>IF(PG!D334="","",PG!D334)</f>
        <v/>
      </c>
      <c r="E334" s="43">
        <f>IF(Inv!E334="",Inv!D334,Inv!E334)</f>
        <v>0</v>
      </c>
      <c r="F334" s="148" t="str">
        <f t="shared" si="27"/>
        <v>Sem estoque</v>
      </c>
      <c r="G334" s="149">
        <f>SUMIF(Entrada!$C$8:$C$3007,$C334,Entrada!$F$8:$F$3007)</f>
        <v>0</v>
      </c>
      <c r="H334" s="150">
        <f>SUMIF(Saída!$C$8:$C$3007,$C334,Saída!$E$8:$E$3007)</f>
        <v>0</v>
      </c>
      <c r="I334" s="151">
        <f>SUMIF(Entrada!$C$8:$C$3007,C334,Entrada!$J$8:$J$3007)</f>
        <v>0</v>
      </c>
      <c r="J334" s="152">
        <f t="shared" si="28"/>
        <v>0</v>
      </c>
      <c r="K334" s="152">
        <f t="shared" si="29"/>
        <v>0</v>
      </c>
      <c r="L334" s="151">
        <f>Inv!K334</f>
        <v>0</v>
      </c>
      <c r="M334" s="153" t="str">
        <f>IFERROR($H334/PG!$E334,"")</f>
        <v/>
      </c>
      <c r="P334" s="26">
        <v>6.7400000000000003E-3</v>
      </c>
      <c r="Q334" s="35">
        <f t="shared" si="30"/>
        <v>6.7400000000000003E-3</v>
      </c>
      <c r="R334" s="26" t="str">
        <f t="shared" si="31"/>
        <v/>
      </c>
    </row>
    <row r="335" spans="2:18" ht="35.1" customHeight="1" thickTop="1" thickBot="1" x14ac:dyDescent="0.3">
      <c r="B335" s="40" t="str">
        <f>IF(PG!B335="","",PG!B335)</f>
        <v/>
      </c>
      <c r="C335" s="147" t="str">
        <f>IF(PG!C335="","",PG!C335)</f>
        <v/>
      </c>
      <c r="D335" s="43" t="str">
        <f>IF(PG!D335="","",PG!D335)</f>
        <v/>
      </c>
      <c r="E335" s="43">
        <f>IF(Inv!E335="",Inv!D335,Inv!E335)</f>
        <v>0</v>
      </c>
      <c r="F335" s="148" t="str">
        <f t="shared" si="27"/>
        <v>Sem estoque</v>
      </c>
      <c r="G335" s="149">
        <f>SUMIF(Entrada!$C$8:$C$3007,$C335,Entrada!$F$8:$F$3007)</f>
        <v>0</v>
      </c>
      <c r="H335" s="150">
        <f>SUMIF(Saída!$C$8:$C$3007,$C335,Saída!$E$8:$E$3007)</f>
        <v>0</v>
      </c>
      <c r="I335" s="151">
        <f>SUMIF(Entrada!$C$8:$C$3007,C335,Entrada!$J$8:$J$3007)</f>
        <v>0</v>
      </c>
      <c r="J335" s="152">
        <f t="shared" si="28"/>
        <v>0</v>
      </c>
      <c r="K335" s="152">
        <f t="shared" si="29"/>
        <v>0</v>
      </c>
      <c r="L335" s="151">
        <f>Inv!K335</f>
        <v>0</v>
      </c>
      <c r="M335" s="153" t="str">
        <f>IFERROR($H335/PG!$E335,"")</f>
        <v/>
      </c>
      <c r="P335" s="26">
        <v>6.7299999999999999E-3</v>
      </c>
      <c r="Q335" s="35">
        <f t="shared" si="30"/>
        <v>6.7299999999999999E-3</v>
      </c>
      <c r="R335" s="26" t="str">
        <f t="shared" si="31"/>
        <v/>
      </c>
    </row>
    <row r="336" spans="2:18" ht="35.1" customHeight="1" thickTop="1" thickBot="1" x14ac:dyDescent="0.3">
      <c r="B336" s="40" t="str">
        <f>IF(PG!B336="","",PG!B336)</f>
        <v/>
      </c>
      <c r="C336" s="147" t="str">
        <f>IF(PG!C336="","",PG!C336)</f>
        <v/>
      </c>
      <c r="D336" s="43" t="str">
        <f>IF(PG!D336="","",PG!D336)</f>
        <v/>
      </c>
      <c r="E336" s="43">
        <f>IF(Inv!E336="",Inv!D336,Inv!E336)</f>
        <v>0</v>
      </c>
      <c r="F336" s="148" t="str">
        <f t="shared" si="27"/>
        <v>Sem estoque</v>
      </c>
      <c r="G336" s="149">
        <f>SUMIF(Entrada!$C$8:$C$3007,$C336,Entrada!$F$8:$F$3007)</f>
        <v>0</v>
      </c>
      <c r="H336" s="150">
        <f>SUMIF(Saída!$C$8:$C$3007,$C336,Saída!$E$8:$E$3007)</f>
        <v>0</v>
      </c>
      <c r="I336" s="151">
        <f>SUMIF(Entrada!$C$8:$C$3007,C336,Entrada!$J$8:$J$3007)</f>
        <v>0</v>
      </c>
      <c r="J336" s="152">
        <f t="shared" si="28"/>
        <v>0</v>
      </c>
      <c r="K336" s="152">
        <f t="shared" si="29"/>
        <v>0</v>
      </c>
      <c r="L336" s="151">
        <f>Inv!K336</f>
        <v>0</v>
      </c>
      <c r="M336" s="153" t="str">
        <f>IFERROR($H336/PG!$E336,"")</f>
        <v/>
      </c>
      <c r="P336" s="26">
        <v>6.7200000000000003E-3</v>
      </c>
      <c r="Q336" s="35">
        <f t="shared" si="30"/>
        <v>6.7200000000000003E-3</v>
      </c>
      <c r="R336" s="26" t="str">
        <f t="shared" si="31"/>
        <v/>
      </c>
    </row>
    <row r="337" spans="2:18" ht="35.1" customHeight="1" thickTop="1" thickBot="1" x14ac:dyDescent="0.3">
      <c r="B337" s="40" t="str">
        <f>IF(PG!B337="","",PG!B337)</f>
        <v/>
      </c>
      <c r="C337" s="147" t="str">
        <f>IF(PG!C337="","",PG!C337)</f>
        <v/>
      </c>
      <c r="D337" s="43" t="str">
        <f>IF(PG!D337="","",PG!D337)</f>
        <v/>
      </c>
      <c r="E337" s="43">
        <f>IF(Inv!E337="",Inv!D337,Inv!E337)</f>
        <v>0</v>
      </c>
      <c r="F337" s="148" t="str">
        <f t="shared" si="27"/>
        <v>Sem estoque</v>
      </c>
      <c r="G337" s="149">
        <f>SUMIF(Entrada!$C$8:$C$3007,$C337,Entrada!$F$8:$F$3007)</f>
        <v>0</v>
      </c>
      <c r="H337" s="150">
        <f>SUMIF(Saída!$C$8:$C$3007,$C337,Saída!$E$8:$E$3007)</f>
        <v>0</v>
      </c>
      <c r="I337" s="151">
        <f>SUMIF(Entrada!$C$8:$C$3007,C337,Entrada!$J$8:$J$3007)</f>
        <v>0</v>
      </c>
      <c r="J337" s="152">
        <f t="shared" si="28"/>
        <v>0</v>
      </c>
      <c r="K337" s="152">
        <f t="shared" si="29"/>
        <v>0</v>
      </c>
      <c r="L337" s="151">
        <f>Inv!K337</f>
        <v>0</v>
      </c>
      <c r="M337" s="153" t="str">
        <f>IFERROR($H337/PG!$E337,"")</f>
        <v/>
      </c>
      <c r="P337" s="26">
        <v>6.7099999999999998E-3</v>
      </c>
      <c r="Q337" s="35">
        <f t="shared" si="30"/>
        <v>6.7099999999999998E-3</v>
      </c>
      <c r="R337" s="26" t="str">
        <f t="shared" si="31"/>
        <v/>
      </c>
    </row>
    <row r="338" spans="2:18" ht="35.1" customHeight="1" thickTop="1" thickBot="1" x14ac:dyDescent="0.3">
      <c r="B338" s="40" t="str">
        <f>IF(PG!B338="","",PG!B338)</f>
        <v/>
      </c>
      <c r="C338" s="147" t="str">
        <f>IF(PG!C338="","",PG!C338)</f>
        <v/>
      </c>
      <c r="D338" s="43" t="str">
        <f>IF(PG!D338="","",PG!D338)</f>
        <v/>
      </c>
      <c r="E338" s="43">
        <f>IF(Inv!E338="",Inv!D338,Inv!E338)</f>
        <v>0</v>
      </c>
      <c r="F338" s="148" t="str">
        <f t="shared" si="27"/>
        <v>Sem estoque</v>
      </c>
      <c r="G338" s="149">
        <f>SUMIF(Entrada!$C$8:$C$3007,$C338,Entrada!$F$8:$F$3007)</f>
        <v>0</v>
      </c>
      <c r="H338" s="150">
        <f>SUMIF(Saída!$C$8:$C$3007,$C338,Saída!$E$8:$E$3007)</f>
        <v>0</v>
      </c>
      <c r="I338" s="151">
        <f>SUMIF(Entrada!$C$8:$C$3007,C338,Entrada!$J$8:$J$3007)</f>
        <v>0</v>
      </c>
      <c r="J338" s="152">
        <f t="shared" si="28"/>
        <v>0</v>
      </c>
      <c r="K338" s="152">
        <f t="shared" si="29"/>
        <v>0</v>
      </c>
      <c r="L338" s="151">
        <f>Inv!K338</f>
        <v>0</v>
      </c>
      <c r="M338" s="153" t="str">
        <f>IFERROR($H338/PG!$E338,"")</f>
        <v/>
      </c>
      <c r="P338" s="26">
        <v>6.7000000000000002E-3</v>
      </c>
      <c r="Q338" s="35">
        <f t="shared" si="30"/>
        <v>6.7000000000000002E-3</v>
      </c>
      <c r="R338" s="26" t="str">
        <f t="shared" si="31"/>
        <v/>
      </c>
    </row>
    <row r="339" spans="2:18" ht="35.1" customHeight="1" thickTop="1" thickBot="1" x14ac:dyDescent="0.3">
      <c r="B339" s="40" t="str">
        <f>IF(PG!B339="","",PG!B339)</f>
        <v/>
      </c>
      <c r="C339" s="147" t="str">
        <f>IF(PG!C339="","",PG!C339)</f>
        <v/>
      </c>
      <c r="D339" s="43" t="str">
        <f>IF(PG!D339="","",PG!D339)</f>
        <v/>
      </c>
      <c r="E339" s="43">
        <f>IF(Inv!E339="",Inv!D339,Inv!E339)</f>
        <v>0</v>
      </c>
      <c r="F339" s="148" t="str">
        <f t="shared" si="27"/>
        <v>Sem estoque</v>
      </c>
      <c r="G339" s="149">
        <f>SUMIF(Entrada!$C$8:$C$3007,$C339,Entrada!$F$8:$F$3007)</f>
        <v>0</v>
      </c>
      <c r="H339" s="150">
        <f>SUMIF(Saída!$C$8:$C$3007,$C339,Saída!$E$8:$E$3007)</f>
        <v>0</v>
      </c>
      <c r="I339" s="151">
        <f>SUMIF(Entrada!$C$8:$C$3007,C339,Entrada!$J$8:$J$3007)</f>
        <v>0</v>
      </c>
      <c r="J339" s="152">
        <f t="shared" si="28"/>
        <v>0</v>
      </c>
      <c r="K339" s="152">
        <f t="shared" si="29"/>
        <v>0</v>
      </c>
      <c r="L339" s="151">
        <f>Inv!K339</f>
        <v>0</v>
      </c>
      <c r="M339" s="153" t="str">
        <f>IFERROR($H339/PG!$E339,"")</f>
        <v/>
      </c>
      <c r="P339" s="26">
        <v>6.6899999999999998E-3</v>
      </c>
      <c r="Q339" s="35">
        <f t="shared" si="30"/>
        <v>6.6899999999999998E-3</v>
      </c>
      <c r="R339" s="26" t="str">
        <f t="shared" si="31"/>
        <v/>
      </c>
    </row>
    <row r="340" spans="2:18" ht="35.1" customHeight="1" thickTop="1" thickBot="1" x14ac:dyDescent="0.3">
      <c r="B340" s="40" t="str">
        <f>IF(PG!B340="","",PG!B340)</f>
        <v/>
      </c>
      <c r="C340" s="147" t="str">
        <f>IF(PG!C340="","",PG!C340)</f>
        <v/>
      </c>
      <c r="D340" s="43" t="str">
        <f>IF(PG!D340="","",PG!D340)</f>
        <v/>
      </c>
      <c r="E340" s="43">
        <f>IF(Inv!E340="",Inv!D340,Inv!E340)</f>
        <v>0</v>
      </c>
      <c r="F340" s="148" t="str">
        <f t="shared" si="27"/>
        <v>Sem estoque</v>
      </c>
      <c r="G340" s="149">
        <f>SUMIF(Entrada!$C$8:$C$3007,$C340,Entrada!$F$8:$F$3007)</f>
        <v>0</v>
      </c>
      <c r="H340" s="150">
        <f>SUMIF(Saída!$C$8:$C$3007,$C340,Saída!$E$8:$E$3007)</f>
        <v>0</v>
      </c>
      <c r="I340" s="151">
        <f>SUMIF(Entrada!$C$8:$C$3007,C340,Entrada!$J$8:$J$3007)</f>
        <v>0</v>
      </c>
      <c r="J340" s="152">
        <f t="shared" si="28"/>
        <v>0</v>
      </c>
      <c r="K340" s="152">
        <f t="shared" si="29"/>
        <v>0</v>
      </c>
      <c r="L340" s="151">
        <f>Inv!K340</f>
        <v>0</v>
      </c>
      <c r="M340" s="153" t="str">
        <f>IFERROR($H340/PG!$E340,"")</f>
        <v/>
      </c>
      <c r="P340" s="26">
        <v>6.6800000000000002E-3</v>
      </c>
      <c r="Q340" s="35">
        <f t="shared" si="30"/>
        <v>6.6800000000000002E-3</v>
      </c>
      <c r="R340" s="26" t="str">
        <f t="shared" si="31"/>
        <v/>
      </c>
    </row>
    <row r="341" spans="2:18" ht="35.1" customHeight="1" thickTop="1" thickBot="1" x14ac:dyDescent="0.3">
      <c r="B341" s="40" t="str">
        <f>IF(PG!B341="","",PG!B341)</f>
        <v/>
      </c>
      <c r="C341" s="147" t="str">
        <f>IF(PG!C341="","",PG!C341)</f>
        <v/>
      </c>
      <c r="D341" s="43" t="str">
        <f>IF(PG!D341="","",PG!D341)</f>
        <v/>
      </c>
      <c r="E341" s="43">
        <f>IF(Inv!E341="",Inv!D341,Inv!E341)</f>
        <v>0</v>
      </c>
      <c r="F341" s="148" t="str">
        <f t="shared" si="27"/>
        <v>Sem estoque</v>
      </c>
      <c r="G341" s="149">
        <f>SUMIF(Entrada!$C$8:$C$3007,$C341,Entrada!$F$8:$F$3007)</f>
        <v>0</v>
      </c>
      <c r="H341" s="150">
        <f>SUMIF(Saída!$C$8:$C$3007,$C341,Saída!$E$8:$E$3007)</f>
        <v>0</v>
      </c>
      <c r="I341" s="151">
        <f>SUMIF(Entrada!$C$8:$C$3007,C341,Entrada!$J$8:$J$3007)</f>
        <v>0</v>
      </c>
      <c r="J341" s="152">
        <f t="shared" si="28"/>
        <v>0</v>
      </c>
      <c r="K341" s="152">
        <f t="shared" si="29"/>
        <v>0</v>
      </c>
      <c r="L341" s="151">
        <f>Inv!K341</f>
        <v>0</v>
      </c>
      <c r="M341" s="153" t="str">
        <f>IFERROR($H341/PG!$E341,"")</f>
        <v/>
      </c>
      <c r="P341" s="26">
        <v>6.6699999999999997E-3</v>
      </c>
      <c r="Q341" s="35">
        <f t="shared" si="30"/>
        <v>6.6699999999999997E-3</v>
      </c>
      <c r="R341" s="26" t="str">
        <f t="shared" si="31"/>
        <v/>
      </c>
    </row>
    <row r="342" spans="2:18" ht="35.1" customHeight="1" thickTop="1" thickBot="1" x14ac:dyDescent="0.3">
      <c r="B342" s="40" t="str">
        <f>IF(PG!B342="","",PG!B342)</f>
        <v/>
      </c>
      <c r="C342" s="147" t="str">
        <f>IF(PG!C342="","",PG!C342)</f>
        <v/>
      </c>
      <c r="D342" s="43" t="str">
        <f>IF(PG!D342="","",PG!D342)</f>
        <v/>
      </c>
      <c r="E342" s="43">
        <f>IF(Inv!E342="",Inv!D342,Inv!E342)</f>
        <v>0</v>
      </c>
      <c r="F342" s="148" t="str">
        <f t="shared" si="27"/>
        <v>Sem estoque</v>
      </c>
      <c r="G342" s="149">
        <f>SUMIF(Entrada!$C$8:$C$3007,$C342,Entrada!$F$8:$F$3007)</f>
        <v>0</v>
      </c>
      <c r="H342" s="150">
        <f>SUMIF(Saída!$C$8:$C$3007,$C342,Saída!$E$8:$E$3007)</f>
        <v>0</v>
      </c>
      <c r="I342" s="151">
        <f>SUMIF(Entrada!$C$8:$C$3007,C342,Entrada!$J$8:$J$3007)</f>
        <v>0</v>
      </c>
      <c r="J342" s="152">
        <f t="shared" si="28"/>
        <v>0</v>
      </c>
      <c r="K342" s="152">
        <f t="shared" si="29"/>
        <v>0</v>
      </c>
      <c r="L342" s="151">
        <f>Inv!K342</f>
        <v>0</v>
      </c>
      <c r="M342" s="153" t="str">
        <f>IFERROR($H342/PG!$E342,"")</f>
        <v/>
      </c>
      <c r="P342" s="26">
        <v>6.6600000000000001E-3</v>
      </c>
      <c r="Q342" s="35">
        <f t="shared" si="30"/>
        <v>6.6600000000000001E-3</v>
      </c>
      <c r="R342" s="26" t="str">
        <f t="shared" si="31"/>
        <v/>
      </c>
    </row>
    <row r="343" spans="2:18" ht="35.1" customHeight="1" thickTop="1" thickBot="1" x14ac:dyDescent="0.3">
      <c r="B343" s="40" t="str">
        <f>IF(PG!B343="","",PG!B343)</f>
        <v/>
      </c>
      <c r="C343" s="147" t="str">
        <f>IF(PG!C343="","",PG!C343)</f>
        <v/>
      </c>
      <c r="D343" s="43" t="str">
        <f>IF(PG!D343="","",PG!D343)</f>
        <v/>
      </c>
      <c r="E343" s="43">
        <f>IF(Inv!E343="",Inv!D343,Inv!E343)</f>
        <v>0</v>
      </c>
      <c r="F343" s="148" t="str">
        <f t="shared" si="27"/>
        <v>Sem estoque</v>
      </c>
      <c r="G343" s="149">
        <f>SUMIF(Entrada!$C$8:$C$3007,$C343,Entrada!$F$8:$F$3007)</f>
        <v>0</v>
      </c>
      <c r="H343" s="150">
        <f>SUMIF(Saída!$C$8:$C$3007,$C343,Saída!$E$8:$E$3007)</f>
        <v>0</v>
      </c>
      <c r="I343" s="151">
        <f>SUMIF(Entrada!$C$8:$C$3007,C343,Entrada!$J$8:$J$3007)</f>
        <v>0</v>
      </c>
      <c r="J343" s="152">
        <f t="shared" si="28"/>
        <v>0</v>
      </c>
      <c r="K343" s="152">
        <f t="shared" si="29"/>
        <v>0</v>
      </c>
      <c r="L343" s="151">
        <f>Inv!K343</f>
        <v>0</v>
      </c>
      <c r="M343" s="153" t="str">
        <f>IFERROR($H343/PG!$E343,"")</f>
        <v/>
      </c>
      <c r="P343" s="26">
        <v>6.6499999999999997E-3</v>
      </c>
      <c r="Q343" s="35">
        <f t="shared" si="30"/>
        <v>6.6499999999999997E-3</v>
      </c>
      <c r="R343" s="26" t="str">
        <f t="shared" si="31"/>
        <v/>
      </c>
    </row>
    <row r="344" spans="2:18" ht="35.1" customHeight="1" thickTop="1" thickBot="1" x14ac:dyDescent="0.3">
      <c r="B344" s="40" t="str">
        <f>IF(PG!B344="","",PG!B344)</f>
        <v/>
      </c>
      <c r="C344" s="147" t="str">
        <f>IF(PG!C344="","",PG!C344)</f>
        <v/>
      </c>
      <c r="D344" s="43" t="str">
        <f>IF(PG!D344="","",PG!D344)</f>
        <v/>
      </c>
      <c r="E344" s="43">
        <f>IF(Inv!E344="",Inv!D344,Inv!E344)</f>
        <v>0</v>
      </c>
      <c r="F344" s="148" t="str">
        <f t="shared" si="27"/>
        <v>Sem estoque</v>
      </c>
      <c r="G344" s="149">
        <f>SUMIF(Entrada!$C$8:$C$3007,$C344,Entrada!$F$8:$F$3007)</f>
        <v>0</v>
      </c>
      <c r="H344" s="150">
        <f>SUMIF(Saída!$C$8:$C$3007,$C344,Saída!$E$8:$E$3007)</f>
        <v>0</v>
      </c>
      <c r="I344" s="151">
        <f>SUMIF(Entrada!$C$8:$C$3007,C344,Entrada!$J$8:$J$3007)</f>
        <v>0</v>
      </c>
      <c r="J344" s="152">
        <f t="shared" si="28"/>
        <v>0</v>
      </c>
      <c r="K344" s="152">
        <f t="shared" si="29"/>
        <v>0</v>
      </c>
      <c r="L344" s="151">
        <f>Inv!K344</f>
        <v>0</v>
      </c>
      <c r="M344" s="153" t="str">
        <f>IFERROR($H344/PG!$E344,"")</f>
        <v/>
      </c>
      <c r="P344" s="26">
        <v>6.6400000000000001E-3</v>
      </c>
      <c r="Q344" s="35">
        <f t="shared" si="30"/>
        <v>6.6400000000000001E-3</v>
      </c>
      <c r="R344" s="26" t="str">
        <f t="shared" si="31"/>
        <v/>
      </c>
    </row>
    <row r="345" spans="2:18" ht="35.1" customHeight="1" thickTop="1" thickBot="1" x14ac:dyDescent="0.3">
      <c r="B345" s="40" t="str">
        <f>IF(PG!B345="","",PG!B345)</f>
        <v/>
      </c>
      <c r="C345" s="147" t="str">
        <f>IF(PG!C345="","",PG!C345)</f>
        <v/>
      </c>
      <c r="D345" s="43" t="str">
        <f>IF(PG!D345="","",PG!D345)</f>
        <v/>
      </c>
      <c r="E345" s="43">
        <f>IF(Inv!E345="",Inv!D345,Inv!E345)</f>
        <v>0</v>
      </c>
      <c r="F345" s="148" t="str">
        <f t="shared" si="27"/>
        <v>Sem estoque</v>
      </c>
      <c r="G345" s="149">
        <f>SUMIF(Entrada!$C$8:$C$3007,$C345,Entrada!$F$8:$F$3007)</f>
        <v>0</v>
      </c>
      <c r="H345" s="150">
        <f>SUMIF(Saída!$C$8:$C$3007,$C345,Saída!$E$8:$E$3007)</f>
        <v>0</v>
      </c>
      <c r="I345" s="151">
        <f>SUMIF(Entrada!$C$8:$C$3007,C345,Entrada!$J$8:$J$3007)</f>
        <v>0</v>
      </c>
      <c r="J345" s="152">
        <f t="shared" si="28"/>
        <v>0</v>
      </c>
      <c r="K345" s="152">
        <f t="shared" si="29"/>
        <v>0</v>
      </c>
      <c r="L345" s="151">
        <f>Inv!K345</f>
        <v>0</v>
      </c>
      <c r="M345" s="153" t="str">
        <f>IFERROR($H345/PG!$E345,"")</f>
        <v/>
      </c>
      <c r="P345" s="26">
        <v>6.6299999999999996E-3</v>
      </c>
      <c r="Q345" s="35">
        <f t="shared" si="30"/>
        <v>6.6299999999999996E-3</v>
      </c>
      <c r="R345" s="26" t="str">
        <f t="shared" si="31"/>
        <v/>
      </c>
    </row>
    <row r="346" spans="2:18" ht="35.1" customHeight="1" thickTop="1" thickBot="1" x14ac:dyDescent="0.3">
      <c r="B346" s="40" t="str">
        <f>IF(PG!B346="","",PG!B346)</f>
        <v/>
      </c>
      <c r="C346" s="147" t="str">
        <f>IF(PG!C346="","",PG!C346)</f>
        <v/>
      </c>
      <c r="D346" s="43" t="str">
        <f>IF(PG!D346="","",PG!D346)</f>
        <v/>
      </c>
      <c r="E346" s="43">
        <f>IF(Inv!E346="",Inv!D346,Inv!E346)</f>
        <v>0</v>
      </c>
      <c r="F346" s="148" t="str">
        <f t="shared" si="27"/>
        <v>Sem estoque</v>
      </c>
      <c r="G346" s="149">
        <f>SUMIF(Entrada!$C$8:$C$3007,$C346,Entrada!$F$8:$F$3007)</f>
        <v>0</v>
      </c>
      <c r="H346" s="150">
        <f>SUMIF(Saída!$C$8:$C$3007,$C346,Saída!$E$8:$E$3007)</f>
        <v>0</v>
      </c>
      <c r="I346" s="151">
        <f>SUMIF(Entrada!$C$8:$C$3007,C346,Entrada!$J$8:$J$3007)</f>
        <v>0</v>
      </c>
      <c r="J346" s="152">
        <f t="shared" si="28"/>
        <v>0</v>
      </c>
      <c r="K346" s="152">
        <f t="shared" si="29"/>
        <v>0</v>
      </c>
      <c r="L346" s="151">
        <f>Inv!K346</f>
        <v>0</v>
      </c>
      <c r="M346" s="153" t="str">
        <f>IFERROR($H346/PG!$E346,"")</f>
        <v/>
      </c>
      <c r="P346" s="26">
        <v>6.62E-3</v>
      </c>
      <c r="Q346" s="35">
        <f t="shared" si="30"/>
        <v>6.62E-3</v>
      </c>
      <c r="R346" s="26" t="str">
        <f t="shared" si="31"/>
        <v/>
      </c>
    </row>
    <row r="347" spans="2:18" ht="35.1" customHeight="1" thickTop="1" thickBot="1" x14ac:dyDescent="0.3">
      <c r="B347" s="40" t="str">
        <f>IF(PG!B347="","",PG!B347)</f>
        <v/>
      </c>
      <c r="C347" s="147" t="str">
        <f>IF(PG!C347="","",PG!C347)</f>
        <v/>
      </c>
      <c r="D347" s="43" t="str">
        <f>IF(PG!D347="","",PG!D347)</f>
        <v/>
      </c>
      <c r="E347" s="43">
        <f>IF(Inv!E347="",Inv!D347,Inv!E347)</f>
        <v>0</v>
      </c>
      <c r="F347" s="148" t="str">
        <f t="shared" si="27"/>
        <v>Sem estoque</v>
      </c>
      <c r="G347" s="149">
        <f>SUMIF(Entrada!$C$8:$C$3007,$C347,Entrada!$F$8:$F$3007)</f>
        <v>0</v>
      </c>
      <c r="H347" s="150">
        <f>SUMIF(Saída!$C$8:$C$3007,$C347,Saída!$E$8:$E$3007)</f>
        <v>0</v>
      </c>
      <c r="I347" s="151">
        <f>SUMIF(Entrada!$C$8:$C$3007,C347,Entrada!$J$8:$J$3007)</f>
        <v>0</v>
      </c>
      <c r="J347" s="152">
        <f t="shared" si="28"/>
        <v>0</v>
      </c>
      <c r="K347" s="152">
        <f t="shared" si="29"/>
        <v>0</v>
      </c>
      <c r="L347" s="151">
        <f>Inv!K347</f>
        <v>0</v>
      </c>
      <c r="M347" s="153" t="str">
        <f>IFERROR($H347/PG!$E347,"")</f>
        <v/>
      </c>
      <c r="P347" s="26">
        <v>6.6100000000000004E-3</v>
      </c>
      <c r="Q347" s="35">
        <f t="shared" si="30"/>
        <v>6.6100000000000004E-3</v>
      </c>
      <c r="R347" s="26" t="str">
        <f t="shared" si="31"/>
        <v/>
      </c>
    </row>
    <row r="348" spans="2:18" ht="35.1" customHeight="1" thickTop="1" thickBot="1" x14ac:dyDescent="0.3">
      <c r="B348" s="40" t="str">
        <f>IF(PG!B348="","",PG!B348)</f>
        <v/>
      </c>
      <c r="C348" s="147" t="str">
        <f>IF(PG!C348="","",PG!C348)</f>
        <v/>
      </c>
      <c r="D348" s="43" t="str">
        <f>IF(PG!D348="","",PG!D348)</f>
        <v/>
      </c>
      <c r="E348" s="43">
        <f>IF(Inv!E348="",Inv!D348,Inv!E348)</f>
        <v>0</v>
      </c>
      <c r="F348" s="148" t="str">
        <f t="shared" si="27"/>
        <v>Sem estoque</v>
      </c>
      <c r="G348" s="149">
        <f>SUMIF(Entrada!$C$8:$C$3007,$C348,Entrada!$F$8:$F$3007)</f>
        <v>0</v>
      </c>
      <c r="H348" s="150">
        <f>SUMIF(Saída!$C$8:$C$3007,$C348,Saída!$E$8:$E$3007)</f>
        <v>0</v>
      </c>
      <c r="I348" s="151">
        <f>SUMIF(Entrada!$C$8:$C$3007,C348,Entrada!$J$8:$J$3007)</f>
        <v>0</v>
      </c>
      <c r="J348" s="152">
        <f t="shared" si="28"/>
        <v>0</v>
      </c>
      <c r="K348" s="152">
        <f t="shared" si="29"/>
        <v>0</v>
      </c>
      <c r="L348" s="151">
        <f>Inv!K348</f>
        <v>0</v>
      </c>
      <c r="M348" s="153" t="str">
        <f>IFERROR($H348/PG!$E348,"")</f>
        <v/>
      </c>
      <c r="P348" s="26">
        <v>6.6E-3</v>
      </c>
      <c r="Q348" s="35">
        <f t="shared" si="30"/>
        <v>6.6E-3</v>
      </c>
      <c r="R348" s="26" t="str">
        <f t="shared" si="31"/>
        <v/>
      </c>
    </row>
    <row r="349" spans="2:18" ht="35.1" customHeight="1" thickTop="1" thickBot="1" x14ac:dyDescent="0.3">
      <c r="B349" s="40" t="str">
        <f>IF(PG!B349="","",PG!B349)</f>
        <v/>
      </c>
      <c r="C349" s="147" t="str">
        <f>IF(PG!C349="","",PG!C349)</f>
        <v/>
      </c>
      <c r="D349" s="43" t="str">
        <f>IF(PG!D349="","",PG!D349)</f>
        <v/>
      </c>
      <c r="E349" s="43">
        <f>IF(Inv!E349="",Inv!D349,Inv!E349)</f>
        <v>0</v>
      </c>
      <c r="F349" s="148" t="str">
        <f t="shared" si="27"/>
        <v>Sem estoque</v>
      </c>
      <c r="G349" s="149">
        <f>SUMIF(Entrada!$C$8:$C$3007,$C349,Entrada!$F$8:$F$3007)</f>
        <v>0</v>
      </c>
      <c r="H349" s="150">
        <f>SUMIF(Saída!$C$8:$C$3007,$C349,Saída!$E$8:$E$3007)</f>
        <v>0</v>
      </c>
      <c r="I349" s="151">
        <f>SUMIF(Entrada!$C$8:$C$3007,C349,Entrada!$J$8:$J$3007)</f>
        <v>0</v>
      </c>
      <c r="J349" s="152">
        <f t="shared" si="28"/>
        <v>0</v>
      </c>
      <c r="K349" s="152">
        <f t="shared" si="29"/>
        <v>0</v>
      </c>
      <c r="L349" s="151">
        <f>Inv!K349</f>
        <v>0</v>
      </c>
      <c r="M349" s="153" t="str">
        <f>IFERROR($H349/PG!$E349,"")</f>
        <v/>
      </c>
      <c r="P349" s="26">
        <v>6.5900000000000004E-3</v>
      </c>
      <c r="Q349" s="35">
        <f t="shared" si="30"/>
        <v>6.5900000000000004E-3</v>
      </c>
      <c r="R349" s="26" t="str">
        <f t="shared" si="31"/>
        <v/>
      </c>
    </row>
    <row r="350" spans="2:18" ht="35.1" customHeight="1" thickTop="1" thickBot="1" x14ac:dyDescent="0.3">
      <c r="B350" s="40" t="str">
        <f>IF(PG!B350="","",PG!B350)</f>
        <v/>
      </c>
      <c r="C350" s="147" t="str">
        <f>IF(PG!C350="","",PG!C350)</f>
        <v/>
      </c>
      <c r="D350" s="43" t="str">
        <f>IF(PG!D350="","",PG!D350)</f>
        <v/>
      </c>
      <c r="E350" s="43">
        <f>IF(Inv!E350="",Inv!D350,Inv!E350)</f>
        <v>0</v>
      </c>
      <c r="F350" s="148" t="str">
        <f t="shared" si="27"/>
        <v>Sem estoque</v>
      </c>
      <c r="G350" s="149">
        <f>SUMIF(Entrada!$C$8:$C$3007,$C350,Entrada!$F$8:$F$3007)</f>
        <v>0</v>
      </c>
      <c r="H350" s="150">
        <f>SUMIF(Saída!$C$8:$C$3007,$C350,Saída!$E$8:$E$3007)</f>
        <v>0</v>
      </c>
      <c r="I350" s="151">
        <f>SUMIF(Entrada!$C$8:$C$3007,C350,Entrada!$J$8:$J$3007)</f>
        <v>0</v>
      </c>
      <c r="J350" s="152">
        <f t="shared" si="28"/>
        <v>0</v>
      </c>
      <c r="K350" s="152">
        <f t="shared" si="29"/>
        <v>0</v>
      </c>
      <c r="L350" s="151">
        <f>Inv!K350</f>
        <v>0</v>
      </c>
      <c r="M350" s="153" t="str">
        <f>IFERROR($H350/PG!$E350,"")</f>
        <v/>
      </c>
      <c r="P350" s="26">
        <v>6.5799999999999999E-3</v>
      </c>
      <c r="Q350" s="35">
        <f t="shared" si="30"/>
        <v>6.5799999999999999E-3</v>
      </c>
      <c r="R350" s="26" t="str">
        <f t="shared" si="31"/>
        <v/>
      </c>
    </row>
    <row r="351" spans="2:18" ht="35.1" customHeight="1" thickTop="1" thickBot="1" x14ac:dyDescent="0.3">
      <c r="B351" s="40" t="str">
        <f>IF(PG!B351="","",PG!B351)</f>
        <v/>
      </c>
      <c r="C351" s="147" t="str">
        <f>IF(PG!C351="","",PG!C351)</f>
        <v/>
      </c>
      <c r="D351" s="43" t="str">
        <f>IF(PG!D351="","",PG!D351)</f>
        <v/>
      </c>
      <c r="E351" s="43">
        <f>IF(Inv!E351="",Inv!D351,Inv!E351)</f>
        <v>0</v>
      </c>
      <c r="F351" s="148" t="str">
        <f t="shared" si="27"/>
        <v>Sem estoque</v>
      </c>
      <c r="G351" s="149">
        <f>SUMIF(Entrada!$C$8:$C$3007,$C351,Entrada!$F$8:$F$3007)</f>
        <v>0</v>
      </c>
      <c r="H351" s="150">
        <f>SUMIF(Saída!$C$8:$C$3007,$C351,Saída!$E$8:$E$3007)</f>
        <v>0</v>
      </c>
      <c r="I351" s="151">
        <f>SUMIF(Entrada!$C$8:$C$3007,C351,Entrada!$J$8:$J$3007)</f>
        <v>0</v>
      </c>
      <c r="J351" s="152">
        <f t="shared" si="28"/>
        <v>0</v>
      </c>
      <c r="K351" s="152">
        <f t="shared" si="29"/>
        <v>0</v>
      </c>
      <c r="L351" s="151">
        <f>Inv!K351</f>
        <v>0</v>
      </c>
      <c r="M351" s="153" t="str">
        <f>IFERROR($H351/PG!$E351,"")</f>
        <v/>
      </c>
      <c r="P351" s="26">
        <v>6.5700000000000003E-3</v>
      </c>
      <c r="Q351" s="35">
        <f t="shared" si="30"/>
        <v>6.5700000000000003E-3</v>
      </c>
      <c r="R351" s="26" t="str">
        <f t="shared" si="31"/>
        <v/>
      </c>
    </row>
    <row r="352" spans="2:18" ht="35.1" customHeight="1" thickTop="1" thickBot="1" x14ac:dyDescent="0.3">
      <c r="B352" s="40" t="str">
        <f>IF(PG!B352="","",PG!B352)</f>
        <v/>
      </c>
      <c r="C352" s="147" t="str">
        <f>IF(PG!C352="","",PG!C352)</f>
        <v/>
      </c>
      <c r="D352" s="43" t="str">
        <f>IF(PG!D352="","",PG!D352)</f>
        <v/>
      </c>
      <c r="E352" s="43">
        <f>IF(Inv!E352="",Inv!D352,Inv!E352)</f>
        <v>0</v>
      </c>
      <c r="F352" s="148" t="str">
        <f t="shared" si="27"/>
        <v>Sem estoque</v>
      </c>
      <c r="G352" s="149">
        <f>SUMIF(Entrada!$C$8:$C$3007,$C352,Entrada!$F$8:$F$3007)</f>
        <v>0</v>
      </c>
      <c r="H352" s="150">
        <f>SUMIF(Saída!$C$8:$C$3007,$C352,Saída!$E$8:$E$3007)</f>
        <v>0</v>
      </c>
      <c r="I352" s="151">
        <f>SUMIF(Entrada!$C$8:$C$3007,C352,Entrada!$J$8:$J$3007)</f>
        <v>0</v>
      </c>
      <c r="J352" s="152">
        <f t="shared" si="28"/>
        <v>0</v>
      </c>
      <c r="K352" s="152">
        <f t="shared" si="29"/>
        <v>0</v>
      </c>
      <c r="L352" s="151">
        <f>Inv!K352</f>
        <v>0</v>
      </c>
      <c r="M352" s="153" t="str">
        <f>IFERROR($H352/PG!$E352,"")</f>
        <v/>
      </c>
      <c r="P352" s="26">
        <v>6.5599999999999999E-3</v>
      </c>
      <c r="Q352" s="35">
        <f t="shared" si="30"/>
        <v>6.5599999999999999E-3</v>
      </c>
      <c r="R352" s="26" t="str">
        <f t="shared" si="31"/>
        <v/>
      </c>
    </row>
    <row r="353" spans="2:18" ht="35.1" customHeight="1" thickTop="1" thickBot="1" x14ac:dyDescent="0.3">
      <c r="B353" s="40" t="str">
        <f>IF(PG!B353="","",PG!B353)</f>
        <v/>
      </c>
      <c r="C353" s="147" t="str">
        <f>IF(PG!C353="","",PG!C353)</f>
        <v/>
      </c>
      <c r="D353" s="43" t="str">
        <f>IF(PG!D353="","",PG!D353)</f>
        <v/>
      </c>
      <c r="E353" s="43">
        <f>IF(Inv!E353="",Inv!D353,Inv!E353)</f>
        <v>0</v>
      </c>
      <c r="F353" s="148" t="str">
        <f t="shared" si="27"/>
        <v>Sem estoque</v>
      </c>
      <c r="G353" s="149">
        <f>SUMIF(Entrada!$C$8:$C$3007,$C353,Entrada!$F$8:$F$3007)</f>
        <v>0</v>
      </c>
      <c r="H353" s="150">
        <f>SUMIF(Saída!$C$8:$C$3007,$C353,Saída!$E$8:$E$3007)</f>
        <v>0</v>
      </c>
      <c r="I353" s="151">
        <f>SUMIF(Entrada!$C$8:$C$3007,C353,Entrada!$J$8:$J$3007)</f>
        <v>0</v>
      </c>
      <c r="J353" s="152">
        <f t="shared" si="28"/>
        <v>0</v>
      </c>
      <c r="K353" s="152">
        <f t="shared" si="29"/>
        <v>0</v>
      </c>
      <c r="L353" s="151">
        <f>Inv!K353</f>
        <v>0</v>
      </c>
      <c r="M353" s="153" t="str">
        <f>IFERROR($H353/PG!$E353,"")</f>
        <v/>
      </c>
      <c r="P353" s="26">
        <v>6.5500000000000003E-3</v>
      </c>
      <c r="Q353" s="35">
        <f t="shared" si="30"/>
        <v>6.5500000000000003E-3</v>
      </c>
      <c r="R353" s="26" t="str">
        <f t="shared" si="31"/>
        <v/>
      </c>
    </row>
    <row r="354" spans="2:18" ht="35.1" customHeight="1" thickTop="1" thickBot="1" x14ac:dyDescent="0.3">
      <c r="B354" s="40" t="str">
        <f>IF(PG!B354="","",PG!B354)</f>
        <v/>
      </c>
      <c r="C354" s="147" t="str">
        <f>IF(PG!C354="","",PG!C354)</f>
        <v/>
      </c>
      <c r="D354" s="43" t="str">
        <f>IF(PG!D354="","",PG!D354)</f>
        <v/>
      </c>
      <c r="E354" s="43">
        <f>IF(Inv!E354="",Inv!D354,Inv!E354)</f>
        <v>0</v>
      </c>
      <c r="F354" s="148" t="str">
        <f t="shared" si="27"/>
        <v>Sem estoque</v>
      </c>
      <c r="G354" s="149">
        <f>SUMIF(Entrada!$C$8:$C$3007,$C354,Entrada!$F$8:$F$3007)</f>
        <v>0</v>
      </c>
      <c r="H354" s="150">
        <f>SUMIF(Saída!$C$8:$C$3007,$C354,Saída!$E$8:$E$3007)</f>
        <v>0</v>
      </c>
      <c r="I354" s="151">
        <f>SUMIF(Entrada!$C$8:$C$3007,C354,Entrada!$J$8:$J$3007)</f>
        <v>0</v>
      </c>
      <c r="J354" s="152">
        <f t="shared" si="28"/>
        <v>0</v>
      </c>
      <c r="K354" s="152">
        <f t="shared" si="29"/>
        <v>0</v>
      </c>
      <c r="L354" s="151">
        <f>Inv!K354</f>
        <v>0</v>
      </c>
      <c r="M354" s="153" t="str">
        <f>IFERROR($H354/PG!$E354,"")</f>
        <v/>
      </c>
      <c r="P354" s="26">
        <v>6.5399999999999998E-3</v>
      </c>
      <c r="Q354" s="35">
        <f t="shared" si="30"/>
        <v>6.5399999999999998E-3</v>
      </c>
      <c r="R354" s="26" t="str">
        <f t="shared" si="31"/>
        <v/>
      </c>
    </row>
    <row r="355" spans="2:18" ht="35.1" customHeight="1" thickTop="1" thickBot="1" x14ac:dyDescent="0.3">
      <c r="B355" s="40" t="str">
        <f>IF(PG!B355="","",PG!B355)</f>
        <v/>
      </c>
      <c r="C355" s="147" t="str">
        <f>IF(PG!C355="","",PG!C355)</f>
        <v/>
      </c>
      <c r="D355" s="43" t="str">
        <f>IF(PG!D355="","",PG!D355)</f>
        <v/>
      </c>
      <c r="E355" s="43">
        <f>IF(Inv!E355="",Inv!D355,Inv!E355)</f>
        <v>0</v>
      </c>
      <c r="F355" s="148" t="str">
        <f t="shared" si="27"/>
        <v>Sem estoque</v>
      </c>
      <c r="G355" s="149">
        <f>SUMIF(Entrada!$C$8:$C$3007,$C355,Entrada!$F$8:$F$3007)</f>
        <v>0</v>
      </c>
      <c r="H355" s="150">
        <f>SUMIF(Saída!$C$8:$C$3007,$C355,Saída!$E$8:$E$3007)</f>
        <v>0</v>
      </c>
      <c r="I355" s="151">
        <f>SUMIF(Entrada!$C$8:$C$3007,C355,Entrada!$J$8:$J$3007)</f>
        <v>0</v>
      </c>
      <c r="J355" s="152">
        <f t="shared" si="28"/>
        <v>0</v>
      </c>
      <c r="K355" s="152">
        <f t="shared" si="29"/>
        <v>0</v>
      </c>
      <c r="L355" s="151">
        <f>Inv!K355</f>
        <v>0</v>
      </c>
      <c r="M355" s="153" t="str">
        <f>IFERROR($H355/PG!$E355,"")</f>
        <v/>
      </c>
      <c r="P355" s="26">
        <v>6.5300000000000002E-3</v>
      </c>
      <c r="Q355" s="35">
        <f t="shared" si="30"/>
        <v>6.5300000000000002E-3</v>
      </c>
      <c r="R355" s="26" t="str">
        <f t="shared" si="31"/>
        <v/>
      </c>
    </row>
    <row r="356" spans="2:18" ht="35.1" customHeight="1" thickTop="1" thickBot="1" x14ac:dyDescent="0.3">
      <c r="B356" s="40" t="str">
        <f>IF(PG!B356="","",PG!B356)</f>
        <v/>
      </c>
      <c r="C356" s="147" t="str">
        <f>IF(PG!C356="","",PG!C356)</f>
        <v/>
      </c>
      <c r="D356" s="43" t="str">
        <f>IF(PG!D356="","",PG!D356)</f>
        <v/>
      </c>
      <c r="E356" s="43">
        <f>IF(Inv!E356="",Inv!D356,Inv!E356)</f>
        <v>0</v>
      </c>
      <c r="F356" s="148" t="str">
        <f t="shared" si="27"/>
        <v>Sem estoque</v>
      </c>
      <c r="G356" s="149">
        <f>SUMIF(Entrada!$C$8:$C$3007,$C356,Entrada!$F$8:$F$3007)</f>
        <v>0</v>
      </c>
      <c r="H356" s="150">
        <f>SUMIF(Saída!$C$8:$C$3007,$C356,Saída!$E$8:$E$3007)</f>
        <v>0</v>
      </c>
      <c r="I356" s="151">
        <f>SUMIF(Entrada!$C$8:$C$3007,C356,Entrada!$J$8:$J$3007)</f>
        <v>0</v>
      </c>
      <c r="J356" s="152">
        <f t="shared" si="28"/>
        <v>0</v>
      </c>
      <c r="K356" s="152">
        <f t="shared" si="29"/>
        <v>0</v>
      </c>
      <c r="L356" s="151">
        <f>Inv!K356</f>
        <v>0</v>
      </c>
      <c r="M356" s="153" t="str">
        <f>IFERROR($H356/PG!$E356,"")</f>
        <v/>
      </c>
      <c r="P356" s="26">
        <v>6.5199999999999998E-3</v>
      </c>
      <c r="Q356" s="35">
        <f t="shared" si="30"/>
        <v>6.5199999999999998E-3</v>
      </c>
      <c r="R356" s="26" t="str">
        <f t="shared" si="31"/>
        <v/>
      </c>
    </row>
    <row r="357" spans="2:18" ht="35.1" customHeight="1" thickTop="1" thickBot="1" x14ac:dyDescent="0.3">
      <c r="B357" s="40" t="str">
        <f>IF(PG!B357="","",PG!B357)</f>
        <v/>
      </c>
      <c r="C357" s="147" t="str">
        <f>IF(PG!C357="","",PG!C357)</f>
        <v/>
      </c>
      <c r="D357" s="43" t="str">
        <f>IF(PG!D357="","",PG!D357)</f>
        <v/>
      </c>
      <c r="E357" s="43">
        <f>IF(Inv!E357="",Inv!D357,Inv!E357)</f>
        <v>0</v>
      </c>
      <c r="F357" s="148" t="str">
        <f t="shared" si="27"/>
        <v>Sem estoque</v>
      </c>
      <c r="G357" s="149">
        <f>SUMIF(Entrada!$C$8:$C$3007,$C357,Entrada!$F$8:$F$3007)</f>
        <v>0</v>
      </c>
      <c r="H357" s="150">
        <f>SUMIF(Saída!$C$8:$C$3007,$C357,Saída!$E$8:$E$3007)</f>
        <v>0</v>
      </c>
      <c r="I357" s="151">
        <f>SUMIF(Entrada!$C$8:$C$3007,C357,Entrada!$J$8:$J$3007)</f>
        <v>0</v>
      </c>
      <c r="J357" s="152">
        <f t="shared" si="28"/>
        <v>0</v>
      </c>
      <c r="K357" s="152">
        <f t="shared" si="29"/>
        <v>0</v>
      </c>
      <c r="L357" s="151">
        <f>Inv!K357</f>
        <v>0</v>
      </c>
      <c r="M357" s="153" t="str">
        <f>IFERROR($H357/PG!$E357,"")</f>
        <v/>
      </c>
      <c r="P357" s="26">
        <v>6.5100000000000002E-3</v>
      </c>
      <c r="Q357" s="35">
        <f t="shared" si="30"/>
        <v>6.5100000000000002E-3</v>
      </c>
      <c r="R357" s="26" t="str">
        <f t="shared" si="31"/>
        <v/>
      </c>
    </row>
    <row r="358" spans="2:18" ht="35.1" customHeight="1" thickTop="1" thickBot="1" x14ac:dyDescent="0.3">
      <c r="B358" s="40" t="str">
        <f>IF(PG!B358="","",PG!B358)</f>
        <v/>
      </c>
      <c r="C358" s="147" t="str">
        <f>IF(PG!C358="","",PG!C358)</f>
        <v/>
      </c>
      <c r="D358" s="43" t="str">
        <f>IF(PG!D358="","",PG!D358)</f>
        <v/>
      </c>
      <c r="E358" s="43">
        <f>IF(Inv!E358="",Inv!D358,Inv!E358)</f>
        <v>0</v>
      </c>
      <c r="F358" s="148" t="str">
        <f t="shared" si="27"/>
        <v>Sem estoque</v>
      </c>
      <c r="G358" s="149">
        <f>SUMIF(Entrada!$C$8:$C$3007,$C358,Entrada!$F$8:$F$3007)</f>
        <v>0</v>
      </c>
      <c r="H358" s="150">
        <f>SUMIF(Saída!$C$8:$C$3007,$C358,Saída!$E$8:$E$3007)</f>
        <v>0</v>
      </c>
      <c r="I358" s="151">
        <f>SUMIF(Entrada!$C$8:$C$3007,C358,Entrada!$J$8:$J$3007)</f>
        <v>0</v>
      </c>
      <c r="J358" s="152">
        <f t="shared" si="28"/>
        <v>0</v>
      </c>
      <c r="K358" s="152">
        <f t="shared" si="29"/>
        <v>0</v>
      </c>
      <c r="L358" s="151">
        <f>Inv!K358</f>
        <v>0</v>
      </c>
      <c r="M358" s="153" t="str">
        <f>IFERROR($H358/PG!$E358,"")</f>
        <v/>
      </c>
      <c r="P358" s="26">
        <v>6.4999999999999997E-3</v>
      </c>
      <c r="Q358" s="35">
        <f t="shared" si="30"/>
        <v>6.4999999999999997E-3</v>
      </c>
      <c r="R358" s="26" t="str">
        <f t="shared" si="31"/>
        <v/>
      </c>
    </row>
    <row r="359" spans="2:18" ht="35.1" customHeight="1" thickTop="1" thickBot="1" x14ac:dyDescent="0.3">
      <c r="B359" s="40" t="str">
        <f>IF(PG!B359="","",PG!B359)</f>
        <v/>
      </c>
      <c r="C359" s="147" t="str">
        <f>IF(PG!C359="","",PG!C359)</f>
        <v/>
      </c>
      <c r="D359" s="43" t="str">
        <f>IF(PG!D359="","",PG!D359)</f>
        <v/>
      </c>
      <c r="E359" s="43">
        <f>IF(Inv!E359="",Inv!D359,Inv!E359)</f>
        <v>0</v>
      </c>
      <c r="F359" s="148" t="str">
        <f t="shared" si="27"/>
        <v>Sem estoque</v>
      </c>
      <c r="G359" s="149">
        <f>SUMIF(Entrada!$C$8:$C$3007,$C359,Entrada!$F$8:$F$3007)</f>
        <v>0</v>
      </c>
      <c r="H359" s="150">
        <f>SUMIF(Saída!$C$8:$C$3007,$C359,Saída!$E$8:$E$3007)</f>
        <v>0</v>
      </c>
      <c r="I359" s="151">
        <f>SUMIF(Entrada!$C$8:$C$3007,C359,Entrada!$J$8:$J$3007)</f>
        <v>0</v>
      </c>
      <c r="J359" s="152">
        <f t="shared" si="28"/>
        <v>0</v>
      </c>
      <c r="K359" s="152">
        <f t="shared" si="29"/>
        <v>0</v>
      </c>
      <c r="L359" s="151">
        <f>Inv!K359</f>
        <v>0</v>
      </c>
      <c r="M359" s="153" t="str">
        <f>IFERROR($H359/PG!$E359,"")</f>
        <v/>
      </c>
      <c r="P359" s="26">
        <v>6.4900000000000001E-3</v>
      </c>
      <c r="Q359" s="35">
        <f t="shared" si="30"/>
        <v>6.4900000000000001E-3</v>
      </c>
      <c r="R359" s="26" t="str">
        <f t="shared" si="31"/>
        <v/>
      </c>
    </row>
    <row r="360" spans="2:18" ht="35.1" customHeight="1" thickTop="1" thickBot="1" x14ac:dyDescent="0.3">
      <c r="B360" s="40" t="str">
        <f>IF(PG!B360="","",PG!B360)</f>
        <v/>
      </c>
      <c r="C360" s="147" t="str">
        <f>IF(PG!C360="","",PG!C360)</f>
        <v/>
      </c>
      <c r="D360" s="43" t="str">
        <f>IF(PG!D360="","",PG!D360)</f>
        <v/>
      </c>
      <c r="E360" s="43">
        <f>IF(Inv!E360="",Inv!D360,Inv!E360)</f>
        <v>0</v>
      </c>
      <c r="F360" s="148" t="str">
        <f t="shared" si="27"/>
        <v>Sem estoque</v>
      </c>
      <c r="G360" s="149">
        <f>SUMIF(Entrada!$C$8:$C$3007,$C360,Entrada!$F$8:$F$3007)</f>
        <v>0</v>
      </c>
      <c r="H360" s="150">
        <f>SUMIF(Saída!$C$8:$C$3007,$C360,Saída!$E$8:$E$3007)</f>
        <v>0</v>
      </c>
      <c r="I360" s="151">
        <f>SUMIF(Entrada!$C$8:$C$3007,C360,Entrada!$J$8:$J$3007)</f>
        <v>0</v>
      </c>
      <c r="J360" s="152">
        <f t="shared" si="28"/>
        <v>0</v>
      </c>
      <c r="K360" s="152">
        <f t="shared" si="29"/>
        <v>0</v>
      </c>
      <c r="L360" s="151">
        <f>Inv!K360</f>
        <v>0</v>
      </c>
      <c r="M360" s="153" t="str">
        <f>IFERROR($H360/PG!$E360,"")</f>
        <v/>
      </c>
      <c r="P360" s="26">
        <v>6.4799999999999996E-3</v>
      </c>
      <c r="Q360" s="35">
        <f t="shared" si="30"/>
        <v>6.4799999999999996E-3</v>
      </c>
      <c r="R360" s="26" t="str">
        <f t="shared" si="31"/>
        <v/>
      </c>
    </row>
    <row r="361" spans="2:18" ht="35.1" customHeight="1" thickTop="1" thickBot="1" x14ac:dyDescent="0.3">
      <c r="B361" s="40" t="str">
        <f>IF(PG!B361="","",PG!B361)</f>
        <v/>
      </c>
      <c r="C361" s="147" t="str">
        <f>IF(PG!C361="","",PG!C361)</f>
        <v/>
      </c>
      <c r="D361" s="43" t="str">
        <f>IF(PG!D361="","",PG!D361)</f>
        <v/>
      </c>
      <c r="E361" s="43">
        <f>IF(Inv!E361="",Inv!D361,Inv!E361)</f>
        <v>0</v>
      </c>
      <c r="F361" s="148" t="str">
        <f t="shared" si="27"/>
        <v>Sem estoque</v>
      </c>
      <c r="G361" s="149">
        <f>SUMIF(Entrada!$C$8:$C$3007,$C361,Entrada!$F$8:$F$3007)</f>
        <v>0</v>
      </c>
      <c r="H361" s="150">
        <f>SUMIF(Saída!$C$8:$C$3007,$C361,Saída!$E$8:$E$3007)</f>
        <v>0</v>
      </c>
      <c r="I361" s="151">
        <f>SUMIF(Entrada!$C$8:$C$3007,C361,Entrada!$J$8:$J$3007)</f>
        <v>0</v>
      </c>
      <c r="J361" s="152">
        <f t="shared" si="28"/>
        <v>0</v>
      </c>
      <c r="K361" s="152">
        <f t="shared" si="29"/>
        <v>0</v>
      </c>
      <c r="L361" s="151">
        <f>Inv!K361</f>
        <v>0</v>
      </c>
      <c r="M361" s="153" t="str">
        <f>IFERROR($H361/PG!$E361,"")</f>
        <v/>
      </c>
      <c r="P361" s="26">
        <v>6.4700000000000001E-3</v>
      </c>
      <c r="Q361" s="35">
        <f t="shared" si="30"/>
        <v>6.4700000000000001E-3</v>
      </c>
      <c r="R361" s="26" t="str">
        <f t="shared" si="31"/>
        <v/>
      </c>
    </row>
    <row r="362" spans="2:18" ht="35.1" customHeight="1" thickTop="1" thickBot="1" x14ac:dyDescent="0.3">
      <c r="B362" s="40" t="str">
        <f>IF(PG!B362="","",PG!B362)</f>
        <v/>
      </c>
      <c r="C362" s="147" t="str">
        <f>IF(PG!C362="","",PG!C362)</f>
        <v/>
      </c>
      <c r="D362" s="43" t="str">
        <f>IF(PG!D362="","",PG!D362)</f>
        <v/>
      </c>
      <c r="E362" s="43">
        <f>IF(Inv!E362="",Inv!D362,Inv!E362)</f>
        <v>0</v>
      </c>
      <c r="F362" s="148" t="str">
        <f t="shared" si="27"/>
        <v>Sem estoque</v>
      </c>
      <c r="G362" s="149">
        <f>SUMIF(Entrada!$C$8:$C$3007,$C362,Entrada!$F$8:$F$3007)</f>
        <v>0</v>
      </c>
      <c r="H362" s="150">
        <f>SUMIF(Saída!$C$8:$C$3007,$C362,Saída!$E$8:$E$3007)</f>
        <v>0</v>
      </c>
      <c r="I362" s="151">
        <f>SUMIF(Entrada!$C$8:$C$3007,C362,Entrada!$J$8:$J$3007)</f>
        <v>0</v>
      </c>
      <c r="J362" s="152">
        <f t="shared" si="28"/>
        <v>0</v>
      </c>
      <c r="K362" s="152">
        <f t="shared" si="29"/>
        <v>0</v>
      </c>
      <c r="L362" s="151">
        <f>Inv!K362</f>
        <v>0</v>
      </c>
      <c r="M362" s="153" t="str">
        <f>IFERROR($H362/PG!$E362,"")</f>
        <v/>
      </c>
      <c r="P362" s="26">
        <v>6.4599999999999996E-3</v>
      </c>
      <c r="Q362" s="35">
        <f t="shared" si="30"/>
        <v>6.4599999999999996E-3</v>
      </c>
      <c r="R362" s="26" t="str">
        <f t="shared" si="31"/>
        <v/>
      </c>
    </row>
    <row r="363" spans="2:18" ht="35.1" customHeight="1" thickTop="1" thickBot="1" x14ac:dyDescent="0.3">
      <c r="B363" s="40" t="str">
        <f>IF(PG!B363="","",PG!B363)</f>
        <v/>
      </c>
      <c r="C363" s="147" t="str">
        <f>IF(PG!C363="","",PG!C363)</f>
        <v/>
      </c>
      <c r="D363" s="43" t="str">
        <f>IF(PG!D363="","",PG!D363)</f>
        <v/>
      </c>
      <c r="E363" s="43">
        <f>IF(Inv!E363="",Inv!D363,Inv!E363)</f>
        <v>0</v>
      </c>
      <c r="F363" s="148" t="str">
        <f t="shared" si="27"/>
        <v>Sem estoque</v>
      </c>
      <c r="G363" s="149">
        <f>SUMIF(Entrada!$C$8:$C$3007,$C363,Entrada!$F$8:$F$3007)</f>
        <v>0</v>
      </c>
      <c r="H363" s="150">
        <f>SUMIF(Saída!$C$8:$C$3007,$C363,Saída!$E$8:$E$3007)</f>
        <v>0</v>
      </c>
      <c r="I363" s="151">
        <f>SUMIF(Entrada!$C$8:$C$3007,C363,Entrada!$J$8:$J$3007)</f>
        <v>0</v>
      </c>
      <c r="J363" s="152">
        <f t="shared" si="28"/>
        <v>0</v>
      </c>
      <c r="K363" s="152">
        <f t="shared" si="29"/>
        <v>0</v>
      </c>
      <c r="L363" s="151">
        <f>Inv!K363</f>
        <v>0</v>
      </c>
      <c r="M363" s="153" t="str">
        <f>IFERROR($H363/PG!$E363,"")</f>
        <v/>
      </c>
      <c r="P363" s="26">
        <v>6.45E-3</v>
      </c>
      <c r="Q363" s="35">
        <f t="shared" si="30"/>
        <v>6.45E-3</v>
      </c>
      <c r="R363" s="26" t="str">
        <f t="shared" si="31"/>
        <v/>
      </c>
    </row>
    <row r="364" spans="2:18" ht="35.1" customHeight="1" thickTop="1" thickBot="1" x14ac:dyDescent="0.3">
      <c r="B364" s="40" t="str">
        <f>IF(PG!B364="","",PG!B364)</f>
        <v/>
      </c>
      <c r="C364" s="147" t="str">
        <f>IF(PG!C364="","",PG!C364)</f>
        <v/>
      </c>
      <c r="D364" s="43" t="str">
        <f>IF(PG!D364="","",PG!D364)</f>
        <v/>
      </c>
      <c r="E364" s="43">
        <f>IF(Inv!E364="",Inv!D364,Inv!E364)</f>
        <v>0</v>
      </c>
      <c r="F364" s="148" t="str">
        <f t="shared" si="27"/>
        <v>Sem estoque</v>
      </c>
      <c r="G364" s="149">
        <f>SUMIF(Entrada!$C$8:$C$3007,$C364,Entrada!$F$8:$F$3007)</f>
        <v>0</v>
      </c>
      <c r="H364" s="150">
        <f>SUMIF(Saída!$C$8:$C$3007,$C364,Saída!$E$8:$E$3007)</f>
        <v>0</v>
      </c>
      <c r="I364" s="151">
        <f>SUMIF(Entrada!$C$8:$C$3007,C364,Entrada!$J$8:$J$3007)</f>
        <v>0</v>
      </c>
      <c r="J364" s="152">
        <f t="shared" si="28"/>
        <v>0</v>
      </c>
      <c r="K364" s="152">
        <f t="shared" si="29"/>
        <v>0</v>
      </c>
      <c r="L364" s="151">
        <f>Inv!K364</f>
        <v>0</v>
      </c>
      <c r="M364" s="153" t="str">
        <f>IFERROR($H364/PG!$E364,"")</f>
        <v/>
      </c>
      <c r="P364" s="26">
        <v>6.4400000000000004E-3</v>
      </c>
      <c r="Q364" s="35">
        <f t="shared" si="30"/>
        <v>6.4400000000000004E-3</v>
      </c>
      <c r="R364" s="26" t="str">
        <f t="shared" si="31"/>
        <v/>
      </c>
    </row>
    <row r="365" spans="2:18" ht="35.1" customHeight="1" thickTop="1" thickBot="1" x14ac:dyDescent="0.3">
      <c r="B365" s="40" t="str">
        <f>IF(PG!B365="","",PG!B365)</f>
        <v/>
      </c>
      <c r="C365" s="147" t="str">
        <f>IF(PG!C365="","",PG!C365)</f>
        <v/>
      </c>
      <c r="D365" s="43" t="str">
        <f>IF(PG!D365="","",PG!D365)</f>
        <v/>
      </c>
      <c r="E365" s="43">
        <f>IF(Inv!E365="",Inv!D365,Inv!E365)</f>
        <v>0</v>
      </c>
      <c r="F365" s="148" t="str">
        <f t="shared" si="27"/>
        <v>Sem estoque</v>
      </c>
      <c r="G365" s="149">
        <f>SUMIF(Entrada!$C$8:$C$3007,$C365,Entrada!$F$8:$F$3007)</f>
        <v>0</v>
      </c>
      <c r="H365" s="150">
        <f>SUMIF(Saída!$C$8:$C$3007,$C365,Saída!$E$8:$E$3007)</f>
        <v>0</v>
      </c>
      <c r="I365" s="151">
        <f>SUMIF(Entrada!$C$8:$C$3007,C365,Entrada!$J$8:$J$3007)</f>
        <v>0</v>
      </c>
      <c r="J365" s="152">
        <f t="shared" si="28"/>
        <v>0</v>
      </c>
      <c r="K365" s="152">
        <f t="shared" si="29"/>
        <v>0</v>
      </c>
      <c r="L365" s="151">
        <f>Inv!K365</f>
        <v>0</v>
      </c>
      <c r="M365" s="153" t="str">
        <f>IFERROR($H365/PG!$E365,"")</f>
        <v/>
      </c>
      <c r="P365" s="26">
        <v>6.43E-3</v>
      </c>
      <c r="Q365" s="35">
        <f t="shared" si="30"/>
        <v>6.43E-3</v>
      </c>
      <c r="R365" s="26" t="str">
        <f t="shared" si="31"/>
        <v/>
      </c>
    </row>
    <row r="366" spans="2:18" ht="35.1" customHeight="1" thickTop="1" thickBot="1" x14ac:dyDescent="0.3">
      <c r="B366" s="40" t="str">
        <f>IF(PG!B366="","",PG!B366)</f>
        <v/>
      </c>
      <c r="C366" s="147" t="str">
        <f>IF(PG!C366="","",PG!C366)</f>
        <v/>
      </c>
      <c r="D366" s="43" t="str">
        <f>IF(PG!D366="","",PG!D366)</f>
        <v/>
      </c>
      <c r="E366" s="43">
        <f>IF(Inv!E366="",Inv!D366,Inv!E366)</f>
        <v>0</v>
      </c>
      <c r="F366" s="148" t="str">
        <f t="shared" si="27"/>
        <v>Sem estoque</v>
      </c>
      <c r="G366" s="149">
        <f>SUMIF(Entrada!$C$8:$C$3007,$C366,Entrada!$F$8:$F$3007)</f>
        <v>0</v>
      </c>
      <c r="H366" s="150">
        <f>SUMIF(Saída!$C$8:$C$3007,$C366,Saída!$E$8:$E$3007)</f>
        <v>0</v>
      </c>
      <c r="I366" s="151">
        <f>SUMIF(Entrada!$C$8:$C$3007,C366,Entrada!$J$8:$J$3007)</f>
        <v>0</v>
      </c>
      <c r="J366" s="152">
        <f t="shared" si="28"/>
        <v>0</v>
      </c>
      <c r="K366" s="152">
        <f t="shared" si="29"/>
        <v>0</v>
      </c>
      <c r="L366" s="151">
        <f>Inv!K366</f>
        <v>0</v>
      </c>
      <c r="M366" s="153" t="str">
        <f>IFERROR($H366/PG!$E366,"")</f>
        <v/>
      </c>
      <c r="P366" s="26">
        <v>6.4200000000000004E-3</v>
      </c>
      <c r="Q366" s="35">
        <f t="shared" si="30"/>
        <v>6.4200000000000004E-3</v>
      </c>
      <c r="R366" s="26" t="str">
        <f t="shared" si="31"/>
        <v/>
      </c>
    </row>
    <row r="367" spans="2:18" ht="35.1" customHeight="1" thickTop="1" thickBot="1" x14ac:dyDescent="0.3">
      <c r="B367" s="40" t="str">
        <f>IF(PG!B367="","",PG!B367)</f>
        <v/>
      </c>
      <c r="C367" s="147" t="str">
        <f>IF(PG!C367="","",PG!C367)</f>
        <v/>
      </c>
      <c r="D367" s="43" t="str">
        <f>IF(PG!D367="","",PG!D367)</f>
        <v/>
      </c>
      <c r="E367" s="43">
        <f>IF(Inv!E367="",Inv!D367,Inv!E367)</f>
        <v>0</v>
      </c>
      <c r="F367" s="148" t="str">
        <f t="shared" si="27"/>
        <v>Sem estoque</v>
      </c>
      <c r="G367" s="149">
        <f>SUMIF(Entrada!$C$8:$C$3007,$C367,Entrada!$F$8:$F$3007)</f>
        <v>0</v>
      </c>
      <c r="H367" s="150">
        <f>SUMIF(Saída!$C$8:$C$3007,$C367,Saída!$E$8:$E$3007)</f>
        <v>0</v>
      </c>
      <c r="I367" s="151">
        <f>SUMIF(Entrada!$C$8:$C$3007,C367,Entrada!$J$8:$J$3007)</f>
        <v>0</v>
      </c>
      <c r="J367" s="152">
        <f t="shared" si="28"/>
        <v>0</v>
      </c>
      <c r="K367" s="152">
        <f t="shared" si="29"/>
        <v>0</v>
      </c>
      <c r="L367" s="151">
        <f>Inv!K367</f>
        <v>0</v>
      </c>
      <c r="M367" s="153" t="str">
        <f>IFERROR($H367/PG!$E367,"")</f>
        <v/>
      </c>
      <c r="P367" s="26">
        <v>6.4099999999999999E-3</v>
      </c>
      <c r="Q367" s="35">
        <f t="shared" si="30"/>
        <v>6.4099999999999999E-3</v>
      </c>
      <c r="R367" s="26" t="str">
        <f t="shared" si="31"/>
        <v/>
      </c>
    </row>
    <row r="368" spans="2:18" ht="35.1" customHeight="1" thickTop="1" thickBot="1" x14ac:dyDescent="0.3">
      <c r="B368" s="40" t="str">
        <f>IF(PG!B368="","",PG!B368)</f>
        <v/>
      </c>
      <c r="C368" s="147" t="str">
        <f>IF(PG!C368="","",PG!C368)</f>
        <v/>
      </c>
      <c r="D368" s="43" t="str">
        <f>IF(PG!D368="","",PG!D368)</f>
        <v/>
      </c>
      <c r="E368" s="43">
        <f>IF(Inv!E368="",Inv!D368,Inv!E368)</f>
        <v>0</v>
      </c>
      <c r="F368" s="148" t="str">
        <f t="shared" si="27"/>
        <v>Sem estoque</v>
      </c>
      <c r="G368" s="149">
        <f>SUMIF(Entrada!$C$8:$C$3007,$C368,Entrada!$F$8:$F$3007)</f>
        <v>0</v>
      </c>
      <c r="H368" s="150">
        <f>SUMIF(Saída!$C$8:$C$3007,$C368,Saída!$E$8:$E$3007)</f>
        <v>0</v>
      </c>
      <c r="I368" s="151">
        <f>SUMIF(Entrada!$C$8:$C$3007,C368,Entrada!$J$8:$J$3007)</f>
        <v>0</v>
      </c>
      <c r="J368" s="152">
        <f t="shared" si="28"/>
        <v>0</v>
      </c>
      <c r="K368" s="152">
        <f t="shared" si="29"/>
        <v>0</v>
      </c>
      <c r="L368" s="151">
        <f>Inv!K368</f>
        <v>0</v>
      </c>
      <c r="M368" s="153" t="str">
        <f>IFERROR($H368/PG!$E368,"")</f>
        <v/>
      </c>
      <c r="P368" s="26">
        <v>6.4000000000000003E-3</v>
      </c>
      <c r="Q368" s="35">
        <f t="shared" si="30"/>
        <v>6.4000000000000003E-3</v>
      </c>
      <c r="R368" s="26" t="str">
        <f t="shared" si="31"/>
        <v/>
      </c>
    </row>
    <row r="369" spans="2:18" ht="35.1" customHeight="1" thickTop="1" thickBot="1" x14ac:dyDescent="0.3">
      <c r="B369" s="40" t="str">
        <f>IF(PG!B369="","",PG!B369)</f>
        <v/>
      </c>
      <c r="C369" s="147" t="str">
        <f>IF(PG!C369="","",PG!C369)</f>
        <v/>
      </c>
      <c r="D369" s="43" t="str">
        <f>IF(PG!D369="","",PG!D369)</f>
        <v/>
      </c>
      <c r="E369" s="43">
        <f>IF(Inv!E369="",Inv!D369,Inv!E369)</f>
        <v>0</v>
      </c>
      <c r="F369" s="148" t="str">
        <f t="shared" si="27"/>
        <v>Sem estoque</v>
      </c>
      <c r="G369" s="149">
        <f>SUMIF(Entrada!$C$8:$C$3007,$C369,Entrada!$F$8:$F$3007)</f>
        <v>0</v>
      </c>
      <c r="H369" s="150">
        <f>SUMIF(Saída!$C$8:$C$3007,$C369,Saída!$E$8:$E$3007)</f>
        <v>0</v>
      </c>
      <c r="I369" s="151">
        <f>SUMIF(Entrada!$C$8:$C$3007,C369,Entrada!$J$8:$J$3007)</f>
        <v>0</v>
      </c>
      <c r="J369" s="152">
        <f t="shared" si="28"/>
        <v>0</v>
      </c>
      <c r="K369" s="152">
        <f t="shared" si="29"/>
        <v>0</v>
      </c>
      <c r="L369" s="151">
        <f>Inv!K369</f>
        <v>0</v>
      </c>
      <c r="M369" s="153" t="str">
        <f>IFERROR($H369/PG!$E369,"")</f>
        <v/>
      </c>
      <c r="P369" s="26">
        <v>6.3899999999999998E-3</v>
      </c>
      <c r="Q369" s="35">
        <f t="shared" si="30"/>
        <v>6.3899999999999998E-3</v>
      </c>
      <c r="R369" s="26" t="str">
        <f t="shared" si="31"/>
        <v/>
      </c>
    </row>
    <row r="370" spans="2:18" ht="35.1" customHeight="1" thickTop="1" thickBot="1" x14ac:dyDescent="0.3">
      <c r="B370" s="40" t="str">
        <f>IF(PG!B370="","",PG!B370)</f>
        <v/>
      </c>
      <c r="C370" s="147" t="str">
        <f>IF(PG!C370="","",PG!C370)</f>
        <v/>
      </c>
      <c r="D370" s="43" t="str">
        <f>IF(PG!D370="","",PG!D370)</f>
        <v/>
      </c>
      <c r="E370" s="43">
        <f>IF(Inv!E370="",Inv!D370,Inv!E370)</f>
        <v>0</v>
      </c>
      <c r="F370" s="148" t="str">
        <f t="shared" si="27"/>
        <v>Sem estoque</v>
      </c>
      <c r="G370" s="149">
        <f>SUMIF(Entrada!$C$8:$C$3007,$C370,Entrada!$F$8:$F$3007)</f>
        <v>0</v>
      </c>
      <c r="H370" s="150">
        <f>SUMIF(Saída!$C$8:$C$3007,$C370,Saída!$E$8:$E$3007)</f>
        <v>0</v>
      </c>
      <c r="I370" s="151">
        <f>SUMIF(Entrada!$C$8:$C$3007,C370,Entrada!$J$8:$J$3007)</f>
        <v>0</v>
      </c>
      <c r="J370" s="152">
        <f t="shared" si="28"/>
        <v>0</v>
      </c>
      <c r="K370" s="152">
        <f t="shared" si="29"/>
        <v>0</v>
      </c>
      <c r="L370" s="151">
        <f>Inv!K370</f>
        <v>0</v>
      </c>
      <c r="M370" s="153" t="str">
        <f>IFERROR($H370/PG!$E370,"")</f>
        <v/>
      </c>
      <c r="P370" s="26">
        <v>6.3800000000000003E-3</v>
      </c>
      <c r="Q370" s="35">
        <f t="shared" si="30"/>
        <v>6.3800000000000003E-3</v>
      </c>
      <c r="R370" s="26" t="str">
        <f t="shared" si="31"/>
        <v/>
      </c>
    </row>
    <row r="371" spans="2:18" ht="35.1" customHeight="1" thickTop="1" thickBot="1" x14ac:dyDescent="0.3">
      <c r="B371" s="40" t="str">
        <f>IF(PG!B371="","",PG!B371)</f>
        <v/>
      </c>
      <c r="C371" s="147" t="str">
        <f>IF(PG!C371="","",PG!C371)</f>
        <v/>
      </c>
      <c r="D371" s="43" t="str">
        <f>IF(PG!D371="","",PG!D371)</f>
        <v/>
      </c>
      <c r="E371" s="43">
        <f>IF(Inv!E371="",Inv!D371,Inv!E371)</f>
        <v>0</v>
      </c>
      <c r="F371" s="148" t="str">
        <f t="shared" si="27"/>
        <v>Sem estoque</v>
      </c>
      <c r="G371" s="149">
        <f>SUMIF(Entrada!$C$8:$C$3007,$C371,Entrada!$F$8:$F$3007)</f>
        <v>0</v>
      </c>
      <c r="H371" s="150">
        <f>SUMIF(Saída!$C$8:$C$3007,$C371,Saída!$E$8:$E$3007)</f>
        <v>0</v>
      </c>
      <c r="I371" s="151">
        <f>SUMIF(Entrada!$C$8:$C$3007,C371,Entrada!$J$8:$J$3007)</f>
        <v>0</v>
      </c>
      <c r="J371" s="152">
        <f t="shared" si="28"/>
        <v>0</v>
      </c>
      <c r="K371" s="152">
        <f t="shared" si="29"/>
        <v>0</v>
      </c>
      <c r="L371" s="151">
        <f>Inv!K371</f>
        <v>0</v>
      </c>
      <c r="M371" s="153" t="str">
        <f>IFERROR($H371/PG!$E371,"")</f>
        <v/>
      </c>
      <c r="P371" s="26">
        <v>6.3699999999999998E-3</v>
      </c>
      <c r="Q371" s="35">
        <f t="shared" si="30"/>
        <v>6.3699999999999998E-3</v>
      </c>
      <c r="R371" s="26" t="str">
        <f t="shared" si="31"/>
        <v/>
      </c>
    </row>
    <row r="372" spans="2:18" ht="35.1" customHeight="1" thickTop="1" thickBot="1" x14ac:dyDescent="0.3">
      <c r="B372" s="40" t="str">
        <f>IF(PG!B372="","",PG!B372)</f>
        <v/>
      </c>
      <c r="C372" s="147" t="str">
        <f>IF(PG!C372="","",PG!C372)</f>
        <v/>
      </c>
      <c r="D372" s="43" t="str">
        <f>IF(PG!D372="","",PG!D372)</f>
        <v/>
      </c>
      <c r="E372" s="43">
        <f>IF(Inv!E372="",Inv!D372,Inv!E372)</f>
        <v>0</v>
      </c>
      <c r="F372" s="148" t="str">
        <f t="shared" si="27"/>
        <v>Sem estoque</v>
      </c>
      <c r="G372" s="149">
        <f>SUMIF(Entrada!$C$8:$C$3007,$C372,Entrada!$F$8:$F$3007)</f>
        <v>0</v>
      </c>
      <c r="H372" s="150">
        <f>SUMIF(Saída!$C$8:$C$3007,$C372,Saída!$E$8:$E$3007)</f>
        <v>0</v>
      </c>
      <c r="I372" s="151">
        <f>SUMIF(Entrada!$C$8:$C$3007,C372,Entrada!$J$8:$J$3007)</f>
        <v>0</v>
      </c>
      <c r="J372" s="152">
        <f t="shared" si="28"/>
        <v>0</v>
      </c>
      <c r="K372" s="152">
        <f t="shared" si="29"/>
        <v>0</v>
      </c>
      <c r="L372" s="151">
        <f>Inv!K372</f>
        <v>0</v>
      </c>
      <c r="M372" s="153" t="str">
        <f>IFERROR($H372/PG!$E372,"")</f>
        <v/>
      </c>
      <c r="P372" s="26">
        <v>6.3600000000000002E-3</v>
      </c>
      <c r="Q372" s="35">
        <f t="shared" si="30"/>
        <v>6.3600000000000002E-3</v>
      </c>
      <c r="R372" s="26" t="str">
        <f t="shared" si="31"/>
        <v/>
      </c>
    </row>
    <row r="373" spans="2:18" ht="35.1" customHeight="1" thickTop="1" thickBot="1" x14ac:dyDescent="0.3">
      <c r="B373" s="40" t="str">
        <f>IF(PG!B373="","",PG!B373)</f>
        <v/>
      </c>
      <c r="C373" s="147" t="str">
        <f>IF(PG!C373="","",PG!C373)</f>
        <v/>
      </c>
      <c r="D373" s="43" t="str">
        <f>IF(PG!D373="","",PG!D373)</f>
        <v/>
      </c>
      <c r="E373" s="43">
        <f>IF(Inv!E373="",Inv!D373,Inv!E373)</f>
        <v>0</v>
      </c>
      <c r="F373" s="148" t="str">
        <f t="shared" si="27"/>
        <v>Sem estoque</v>
      </c>
      <c r="G373" s="149">
        <f>SUMIF(Entrada!$C$8:$C$3007,$C373,Entrada!$F$8:$F$3007)</f>
        <v>0</v>
      </c>
      <c r="H373" s="150">
        <f>SUMIF(Saída!$C$8:$C$3007,$C373,Saída!$E$8:$E$3007)</f>
        <v>0</v>
      </c>
      <c r="I373" s="151">
        <f>SUMIF(Entrada!$C$8:$C$3007,C373,Entrada!$J$8:$J$3007)</f>
        <v>0</v>
      </c>
      <c r="J373" s="152">
        <f t="shared" si="28"/>
        <v>0</v>
      </c>
      <c r="K373" s="152">
        <f t="shared" si="29"/>
        <v>0</v>
      </c>
      <c r="L373" s="151">
        <f>Inv!K373</f>
        <v>0</v>
      </c>
      <c r="M373" s="153" t="str">
        <f>IFERROR($H373/PG!$E373,"")</f>
        <v/>
      </c>
      <c r="P373" s="26">
        <v>6.3499999999999997E-3</v>
      </c>
      <c r="Q373" s="35">
        <f t="shared" si="30"/>
        <v>6.3499999999999997E-3</v>
      </c>
      <c r="R373" s="26" t="str">
        <f t="shared" si="31"/>
        <v/>
      </c>
    </row>
    <row r="374" spans="2:18" ht="35.1" customHeight="1" thickTop="1" thickBot="1" x14ac:dyDescent="0.3">
      <c r="B374" s="40" t="str">
        <f>IF(PG!B374="","",PG!B374)</f>
        <v/>
      </c>
      <c r="C374" s="147" t="str">
        <f>IF(PG!C374="","",PG!C374)</f>
        <v/>
      </c>
      <c r="D374" s="43" t="str">
        <f>IF(PG!D374="","",PG!D374)</f>
        <v/>
      </c>
      <c r="E374" s="43">
        <f>IF(Inv!E374="",Inv!D374,Inv!E374)</f>
        <v>0</v>
      </c>
      <c r="F374" s="148" t="str">
        <f t="shared" si="27"/>
        <v>Sem estoque</v>
      </c>
      <c r="G374" s="149">
        <f>SUMIF(Entrada!$C$8:$C$3007,$C374,Entrada!$F$8:$F$3007)</f>
        <v>0</v>
      </c>
      <c r="H374" s="150">
        <f>SUMIF(Saída!$C$8:$C$3007,$C374,Saída!$E$8:$E$3007)</f>
        <v>0</v>
      </c>
      <c r="I374" s="151">
        <f>SUMIF(Entrada!$C$8:$C$3007,C374,Entrada!$J$8:$J$3007)</f>
        <v>0</v>
      </c>
      <c r="J374" s="152">
        <f t="shared" si="28"/>
        <v>0</v>
      </c>
      <c r="K374" s="152">
        <f t="shared" si="29"/>
        <v>0</v>
      </c>
      <c r="L374" s="151">
        <f>Inv!K374</f>
        <v>0</v>
      </c>
      <c r="M374" s="153" t="str">
        <f>IFERROR($H374/PG!$E374,"")</f>
        <v/>
      </c>
      <c r="P374" s="26">
        <v>6.3400000000000001E-3</v>
      </c>
      <c r="Q374" s="35">
        <f t="shared" si="30"/>
        <v>6.3400000000000001E-3</v>
      </c>
      <c r="R374" s="26" t="str">
        <f t="shared" si="31"/>
        <v/>
      </c>
    </row>
    <row r="375" spans="2:18" ht="35.1" customHeight="1" thickTop="1" thickBot="1" x14ac:dyDescent="0.3">
      <c r="B375" s="40" t="str">
        <f>IF(PG!B375="","",PG!B375)</f>
        <v/>
      </c>
      <c r="C375" s="147" t="str">
        <f>IF(PG!C375="","",PG!C375)</f>
        <v/>
      </c>
      <c r="D375" s="43" t="str">
        <f>IF(PG!D375="","",PG!D375)</f>
        <v/>
      </c>
      <c r="E375" s="43">
        <f>IF(Inv!E375="",Inv!D375,Inv!E375)</f>
        <v>0</v>
      </c>
      <c r="F375" s="148" t="str">
        <f t="shared" si="27"/>
        <v>Sem estoque</v>
      </c>
      <c r="G375" s="149">
        <f>SUMIF(Entrada!$C$8:$C$3007,$C375,Entrada!$F$8:$F$3007)</f>
        <v>0</v>
      </c>
      <c r="H375" s="150">
        <f>SUMIF(Saída!$C$8:$C$3007,$C375,Saída!$E$8:$E$3007)</f>
        <v>0</v>
      </c>
      <c r="I375" s="151">
        <f>SUMIF(Entrada!$C$8:$C$3007,C375,Entrada!$J$8:$J$3007)</f>
        <v>0</v>
      </c>
      <c r="J375" s="152">
        <f t="shared" si="28"/>
        <v>0</v>
      </c>
      <c r="K375" s="152">
        <f t="shared" si="29"/>
        <v>0</v>
      </c>
      <c r="L375" s="151">
        <f>Inv!K375</f>
        <v>0</v>
      </c>
      <c r="M375" s="153" t="str">
        <f>IFERROR($H375/PG!$E375,"")</f>
        <v/>
      </c>
      <c r="P375" s="26">
        <v>6.3299999999999997E-3</v>
      </c>
      <c r="Q375" s="35">
        <f t="shared" si="30"/>
        <v>6.3299999999999997E-3</v>
      </c>
      <c r="R375" s="26" t="str">
        <f t="shared" si="31"/>
        <v/>
      </c>
    </row>
    <row r="376" spans="2:18" ht="35.1" customHeight="1" thickTop="1" thickBot="1" x14ac:dyDescent="0.3">
      <c r="B376" s="40" t="str">
        <f>IF(PG!B376="","",PG!B376)</f>
        <v/>
      </c>
      <c r="C376" s="147" t="str">
        <f>IF(PG!C376="","",PG!C376)</f>
        <v/>
      </c>
      <c r="D376" s="43" t="str">
        <f>IF(PG!D376="","",PG!D376)</f>
        <v/>
      </c>
      <c r="E376" s="43">
        <f>IF(Inv!E376="",Inv!D376,Inv!E376)</f>
        <v>0</v>
      </c>
      <c r="F376" s="148" t="str">
        <f t="shared" si="27"/>
        <v>Sem estoque</v>
      </c>
      <c r="G376" s="149">
        <f>SUMIF(Entrada!$C$8:$C$3007,$C376,Entrada!$F$8:$F$3007)</f>
        <v>0</v>
      </c>
      <c r="H376" s="150">
        <f>SUMIF(Saída!$C$8:$C$3007,$C376,Saída!$E$8:$E$3007)</f>
        <v>0</v>
      </c>
      <c r="I376" s="151">
        <f>SUMIF(Entrada!$C$8:$C$3007,C376,Entrada!$J$8:$J$3007)</f>
        <v>0</v>
      </c>
      <c r="J376" s="152">
        <f t="shared" si="28"/>
        <v>0</v>
      </c>
      <c r="K376" s="152">
        <f t="shared" si="29"/>
        <v>0</v>
      </c>
      <c r="L376" s="151">
        <f>Inv!K376</f>
        <v>0</v>
      </c>
      <c r="M376" s="153" t="str">
        <f>IFERROR($H376/PG!$E376,"")</f>
        <v/>
      </c>
      <c r="P376" s="26">
        <v>6.3200000000000001E-3</v>
      </c>
      <c r="Q376" s="35">
        <f t="shared" si="30"/>
        <v>6.3200000000000001E-3</v>
      </c>
      <c r="R376" s="26" t="str">
        <f t="shared" si="31"/>
        <v/>
      </c>
    </row>
    <row r="377" spans="2:18" ht="35.1" customHeight="1" thickTop="1" thickBot="1" x14ac:dyDescent="0.3">
      <c r="B377" s="40" t="str">
        <f>IF(PG!B377="","",PG!B377)</f>
        <v/>
      </c>
      <c r="C377" s="147" t="str">
        <f>IF(PG!C377="","",PG!C377)</f>
        <v/>
      </c>
      <c r="D377" s="43" t="str">
        <f>IF(PG!D377="","",PG!D377)</f>
        <v/>
      </c>
      <c r="E377" s="43">
        <f>IF(Inv!E377="",Inv!D377,Inv!E377)</f>
        <v>0</v>
      </c>
      <c r="F377" s="148" t="str">
        <f t="shared" si="27"/>
        <v>Sem estoque</v>
      </c>
      <c r="G377" s="149">
        <f>SUMIF(Entrada!$C$8:$C$3007,$C377,Entrada!$F$8:$F$3007)</f>
        <v>0</v>
      </c>
      <c r="H377" s="150">
        <f>SUMIF(Saída!$C$8:$C$3007,$C377,Saída!$E$8:$E$3007)</f>
        <v>0</v>
      </c>
      <c r="I377" s="151">
        <f>SUMIF(Entrada!$C$8:$C$3007,C377,Entrada!$J$8:$J$3007)</f>
        <v>0</v>
      </c>
      <c r="J377" s="152">
        <f t="shared" si="28"/>
        <v>0</v>
      </c>
      <c r="K377" s="152">
        <f t="shared" si="29"/>
        <v>0</v>
      </c>
      <c r="L377" s="151">
        <f>Inv!K377</f>
        <v>0</v>
      </c>
      <c r="M377" s="153" t="str">
        <f>IFERROR($H377/PG!$E377,"")</f>
        <v/>
      </c>
      <c r="P377" s="26">
        <v>6.3099999999999996E-3</v>
      </c>
      <c r="Q377" s="35">
        <f t="shared" si="30"/>
        <v>6.3099999999999996E-3</v>
      </c>
      <c r="R377" s="26" t="str">
        <f t="shared" si="31"/>
        <v/>
      </c>
    </row>
    <row r="378" spans="2:18" ht="35.1" customHeight="1" thickTop="1" thickBot="1" x14ac:dyDescent="0.3">
      <c r="B378" s="40" t="str">
        <f>IF(PG!B378="","",PG!B378)</f>
        <v/>
      </c>
      <c r="C378" s="147" t="str">
        <f>IF(PG!C378="","",PG!C378)</f>
        <v/>
      </c>
      <c r="D378" s="43" t="str">
        <f>IF(PG!D378="","",PG!D378)</f>
        <v/>
      </c>
      <c r="E378" s="43">
        <f>IF(Inv!E378="",Inv!D378,Inv!E378)</f>
        <v>0</v>
      </c>
      <c r="F378" s="148" t="str">
        <f t="shared" si="27"/>
        <v>Sem estoque</v>
      </c>
      <c r="G378" s="149">
        <f>SUMIF(Entrada!$C$8:$C$3007,$C378,Entrada!$F$8:$F$3007)</f>
        <v>0</v>
      </c>
      <c r="H378" s="150">
        <f>SUMIF(Saída!$C$8:$C$3007,$C378,Saída!$E$8:$E$3007)</f>
        <v>0</v>
      </c>
      <c r="I378" s="151">
        <f>SUMIF(Entrada!$C$8:$C$3007,C378,Entrada!$J$8:$J$3007)</f>
        <v>0</v>
      </c>
      <c r="J378" s="152">
        <f t="shared" si="28"/>
        <v>0</v>
      </c>
      <c r="K378" s="152">
        <f t="shared" si="29"/>
        <v>0</v>
      </c>
      <c r="L378" s="151">
        <f>Inv!K378</f>
        <v>0</v>
      </c>
      <c r="M378" s="153" t="str">
        <f>IFERROR($H378/PG!$E378,"")</f>
        <v/>
      </c>
      <c r="P378" s="26">
        <v>6.3E-3</v>
      </c>
      <c r="Q378" s="35">
        <f t="shared" si="30"/>
        <v>6.3E-3</v>
      </c>
      <c r="R378" s="26" t="str">
        <f t="shared" si="31"/>
        <v/>
      </c>
    </row>
    <row r="379" spans="2:18" ht="35.1" customHeight="1" thickTop="1" thickBot="1" x14ac:dyDescent="0.3">
      <c r="B379" s="40" t="str">
        <f>IF(PG!B379="","",PG!B379)</f>
        <v/>
      </c>
      <c r="C379" s="147" t="str">
        <f>IF(PG!C379="","",PG!C379)</f>
        <v/>
      </c>
      <c r="D379" s="43" t="str">
        <f>IF(PG!D379="","",PG!D379)</f>
        <v/>
      </c>
      <c r="E379" s="43">
        <f>IF(Inv!E379="",Inv!D379,Inv!E379)</f>
        <v>0</v>
      </c>
      <c r="F379" s="148" t="str">
        <f t="shared" si="27"/>
        <v>Sem estoque</v>
      </c>
      <c r="G379" s="149">
        <f>SUMIF(Entrada!$C$8:$C$3007,$C379,Entrada!$F$8:$F$3007)</f>
        <v>0</v>
      </c>
      <c r="H379" s="150">
        <f>SUMIF(Saída!$C$8:$C$3007,$C379,Saída!$E$8:$E$3007)</f>
        <v>0</v>
      </c>
      <c r="I379" s="151">
        <f>SUMIF(Entrada!$C$8:$C$3007,C379,Entrada!$J$8:$J$3007)</f>
        <v>0</v>
      </c>
      <c r="J379" s="152">
        <f t="shared" si="28"/>
        <v>0</v>
      </c>
      <c r="K379" s="152">
        <f t="shared" si="29"/>
        <v>0</v>
      </c>
      <c r="L379" s="151">
        <f>Inv!K379</f>
        <v>0</v>
      </c>
      <c r="M379" s="153" t="str">
        <f>IFERROR($H379/PG!$E379,"")</f>
        <v/>
      </c>
      <c r="P379" s="26">
        <v>6.2899999999999996E-3</v>
      </c>
      <c r="Q379" s="35">
        <f t="shared" si="30"/>
        <v>6.2899999999999996E-3</v>
      </c>
      <c r="R379" s="26" t="str">
        <f t="shared" si="31"/>
        <v/>
      </c>
    </row>
    <row r="380" spans="2:18" ht="35.1" customHeight="1" thickTop="1" thickBot="1" x14ac:dyDescent="0.3">
      <c r="B380" s="40" t="str">
        <f>IF(PG!B380="","",PG!B380)</f>
        <v/>
      </c>
      <c r="C380" s="147" t="str">
        <f>IF(PG!C380="","",PG!C380)</f>
        <v/>
      </c>
      <c r="D380" s="43" t="str">
        <f>IF(PG!D380="","",PG!D380)</f>
        <v/>
      </c>
      <c r="E380" s="43">
        <f>IF(Inv!E380="",Inv!D380,Inv!E380)</f>
        <v>0</v>
      </c>
      <c r="F380" s="148" t="str">
        <f t="shared" si="27"/>
        <v>Sem estoque</v>
      </c>
      <c r="G380" s="149">
        <f>SUMIF(Entrada!$C$8:$C$3007,$C380,Entrada!$F$8:$F$3007)</f>
        <v>0</v>
      </c>
      <c r="H380" s="150">
        <f>SUMIF(Saída!$C$8:$C$3007,$C380,Saída!$E$8:$E$3007)</f>
        <v>0</v>
      </c>
      <c r="I380" s="151">
        <f>SUMIF(Entrada!$C$8:$C$3007,C380,Entrada!$J$8:$J$3007)</f>
        <v>0</v>
      </c>
      <c r="J380" s="152">
        <f t="shared" si="28"/>
        <v>0</v>
      </c>
      <c r="K380" s="152">
        <f t="shared" si="29"/>
        <v>0</v>
      </c>
      <c r="L380" s="151">
        <f>Inv!K380</f>
        <v>0</v>
      </c>
      <c r="M380" s="153" t="str">
        <f>IFERROR($H380/PG!$E380,"")</f>
        <v/>
      </c>
      <c r="P380" s="26">
        <v>6.28E-3</v>
      </c>
      <c r="Q380" s="35">
        <f t="shared" si="30"/>
        <v>6.28E-3</v>
      </c>
      <c r="R380" s="26" t="str">
        <f t="shared" si="31"/>
        <v/>
      </c>
    </row>
    <row r="381" spans="2:18" ht="35.1" customHeight="1" thickTop="1" thickBot="1" x14ac:dyDescent="0.3">
      <c r="B381" s="40" t="str">
        <f>IF(PG!B381="","",PG!B381)</f>
        <v/>
      </c>
      <c r="C381" s="147" t="str">
        <f>IF(PG!C381="","",PG!C381)</f>
        <v/>
      </c>
      <c r="D381" s="43" t="str">
        <f>IF(PG!D381="","",PG!D381)</f>
        <v/>
      </c>
      <c r="E381" s="43">
        <f>IF(Inv!E381="",Inv!D381,Inv!E381)</f>
        <v>0</v>
      </c>
      <c r="F381" s="148" t="str">
        <f t="shared" si="27"/>
        <v>Sem estoque</v>
      </c>
      <c r="G381" s="149">
        <f>SUMIF(Entrada!$C$8:$C$3007,$C381,Entrada!$F$8:$F$3007)</f>
        <v>0</v>
      </c>
      <c r="H381" s="150">
        <f>SUMIF(Saída!$C$8:$C$3007,$C381,Saída!$E$8:$E$3007)</f>
        <v>0</v>
      </c>
      <c r="I381" s="151">
        <f>SUMIF(Entrada!$C$8:$C$3007,C381,Entrada!$J$8:$J$3007)</f>
        <v>0</v>
      </c>
      <c r="J381" s="152">
        <f t="shared" si="28"/>
        <v>0</v>
      </c>
      <c r="K381" s="152">
        <f t="shared" si="29"/>
        <v>0</v>
      </c>
      <c r="L381" s="151">
        <f>Inv!K381</f>
        <v>0</v>
      </c>
      <c r="M381" s="153" t="str">
        <f>IFERROR($H381/PG!$E381,"")</f>
        <v/>
      </c>
      <c r="P381" s="26">
        <v>6.2700000000000004E-3</v>
      </c>
      <c r="Q381" s="35">
        <f t="shared" si="30"/>
        <v>6.2700000000000004E-3</v>
      </c>
      <c r="R381" s="26" t="str">
        <f t="shared" si="31"/>
        <v/>
      </c>
    </row>
    <row r="382" spans="2:18" ht="35.1" customHeight="1" thickTop="1" thickBot="1" x14ac:dyDescent="0.3">
      <c r="B382" s="40" t="str">
        <f>IF(PG!B382="","",PG!B382)</f>
        <v/>
      </c>
      <c r="C382" s="147" t="str">
        <f>IF(PG!C382="","",PG!C382)</f>
        <v/>
      </c>
      <c r="D382" s="43" t="str">
        <f>IF(PG!D382="","",PG!D382)</f>
        <v/>
      </c>
      <c r="E382" s="43">
        <f>IF(Inv!E382="",Inv!D382,Inv!E382)</f>
        <v>0</v>
      </c>
      <c r="F382" s="148" t="str">
        <f t="shared" si="27"/>
        <v>Sem estoque</v>
      </c>
      <c r="G382" s="149">
        <f>SUMIF(Entrada!$C$8:$C$3007,$C382,Entrada!$F$8:$F$3007)</f>
        <v>0</v>
      </c>
      <c r="H382" s="150">
        <f>SUMIF(Saída!$C$8:$C$3007,$C382,Saída!$E$8:$E$3007)</f>
        <v>0</v>
      </c>
      <c r="I382" s="151">
        <f>SUMIF(Entrada!$C$8:$C$3007,C382,Entrada!$J$8:$J$3007)</f>
        <v>0</v>
      </c>
      <c r="J382" s="152">
        <f t="shared" si="28"/>
        <v>0</v>
      </c>
      <c r="K382" s="152">
        <f t="shared" si="29"/>
        <v>0</v>
      </c>
      <c r="L382" s="151">
        <f>Inv!K382</f>
        <v>0</v>
      </c>
      <c r="M382" s="153" t="str">
        <f>IFERROR($H382/PG!$E382,"")</f>
        <v/>
      </c>
      <c r="P382" s="26">
        <v>6.2599999999999999E-3</v>
      </c>
      <c r="Q382" s="35">
        <f t="shared" si="30"/>
        <v>6.2599999999999999E-3</v>
      </c>
      <c r="R382" s="26" t="str">
        <f t="shared" si="31"/>
        <v/>
      </c>
    </row>
    <row r="383" spans="2:18" ht="35.1" customHeight="1" thickTop="1" thickBot="1" x14ac:dyDescent="0.3">
      <c r="B383" s="40" t="str">
        <f>IF(PG!B383="","",PG!B383)</f>
        <v/>
      </c>
      <c r="C383" s="147" t="str">
        <f>IF(PG!C383="","",PG!C383)</f>
        <v/>
      </c>
      <c r="D383" s="43" t="str">
        <f>IF(PG!D383="","",PG!D383)</f>
        <v/>
      </c>
      <c r="E383" s="43">
        <f>IF(Inv!E383="",Inv!D383,Inv!E383)</f>
        <v>0</v>
      </c>
      <c r="F383" s="148" t="str">
        <f t="shared" si="27"/>
        <v>Sem estoque</v>
      </c>
      <c r="G383" s="149">
        <f>SUMIF(Entrada!$C$8:$C$3007,$C383,Entrada!$F$8:$F$3007)</f>
        <v>0</v>
      </c>
      <c r="H383" s="150">
        <f>SUMIF(Saída!$C$8:$C$3007,$C383,Saída!$E$8:$E$3007)</f>
        <v>0</v>
      </c>
      <c r="I383" s="151">
        <f>SUMIF(Entrada!$C$8:$C$3007,C383,Entrada!$J$8:$J$3007)</f>
        <v>0</v>
      </c>
      <c r="J383" s="152">
        <f t="shared" si="28"/>
        <v>0</v>
      </c>
      <c r="K383" s="152">
        <f t="shared" si="29"/>
        <v>0</v>
      </c>
      <c r="L383" s="151">
        <f>Inv!K383</f>
        <v>0</v>
      </c>
      <c r="M383" s="153" t="str">
        <f>IFERROR($H383/PG!$E383,"")</f>
        <v/>
      </c>
      <c r="P383" s="26">
        <v>6.2500000000000003E-3</v>
      </c>
      <c r="Q383" s="35">
        <f t="shared" si="30"/>
        <v>6.2500000000000003E-3</v>
      </c>
      <c r="R383" s="26" t="str">
        <f t="shared" si="31"/>
        <v/>
      </c>
    </row>
    <row r="384" spans="2:18" ht="35.1" customHeight="1" thickTop="1" thickBot="1" x14ac:dyDescent="0.3">
      <c r="B384" s="40" t="str">
        <f>IF(PG!B384="","",PG!B384)</f>
        <v/>
      </c>
      <c r="C384" s="147" t="str">
        <f>IF(PG!C384="","",PG!C384)</f>
        <v/>
      </c>
      <c r="D384" s="43" t="str">
        <f>IF(PG!D384="","",PG!D384)</f>
        <v/>
      </c>
      <c r="E384" s="43">
        <f>IF(Inv!E384="",Inv!D384,Inv!E384)</f>
        <v>0</v>
      </c>
      <c r="F384" s="148" t="str">
        <f t="shared" si="27"/>
        <v>Sem estoque</v>
      </c>
      <c r="G384" s="149">
        <f>SUMIF(Entrada!$C$8:$C$3007,$C384,Entrada!$F$8:$F$3007)</f>
        <v>0</v>
      </c>
      <c r="H384" s="150">
        <f>SUMIF(Saída!$C$8:$C$3007,$C384,Saída!$E$8:$E$3007)</f>
        <v>0</v>
      </c>
      <c r="I384" s="151">
        <f>SUMIF(Entrada!$C$8:$C$3007,C384,Entrada!$J$8:$J$3007)</f>
        <v>0</v>
      </c>
      <c r="J384" s="152">
        <f t="shared" si="28"/>
        <v>0</v>
      </c>
      <c r="K384" s="152">
        <f t="shared" si="29"/>
        <v>0</v>
      </c>
      <c r="L384" s="151">
        <f>Inv!K384</f>
        <v>0</v>
      </c>
      <c r="M384" s="153" t="str">
        <f>IFERROR($H384/PG!$E384,"")</f>
        <v/>
      </c>
      <c r="P384" s="26">
        <v>6.2399999999999999E-3</v>
      </c>
      <c r="Q384" s="35">
        <f t="shared" si="30"/>
        <v>6.2399999999999999E-3</v>
      </c>
      <c r="R384" s="26" t="str">
        <f t="shared" si="31"/>
        <v/>
      </c>
    </row>
    <row r="385" spans="2:18" ht="35.1" customHeight="1" thickTop="1" thickBot="1" x14ac:dyDescent="0.3">
      <c r="B385" s="40" t="str">
        <f>IF(PG!B385="","",PG!B385)</f>
        <v/>
      </c>
      <c r="C385" s="147" t="str">
        <f>IF(PG!C385="","",PG!C385)</f>
        <v/>
      </c>
      <c r="D385" s="43" t="str">
        <f>IF(PG!D385="","",PG!D385)</f>
        <v/>
      </c>
      <c r="E385" s="43">
        <f>IF(Inv!E385="",Inv!D385,Inv!E385)</f>
        <v>0</v>
      </c>
      <c r="F385" s="148" t="str">
        <f t="shared" si="27"/>
        <v>Sem estoque</v>
      </c>
      <c r="G385" s="149">
        <f>SUMIF(Entrada!$C$8:$C$3007,$C385,Entrada!$F$8:$F$3007)</f>
        <v>0</v>
      </c>
      <c r="H385" s="150">
        <f>SUMIF(Saída!$C$8:$C$3007,$C385,Saída!$E$8:$E$3007)</f>
        <v>0</v>
      </c>
      <c r="I385" s="151">
        <f>SUMIF(Entrada!$C$8:$C$3007,C385,Entrada!$J$8:$J$3007)</f>
        <v>0</v>
      </c>
      <c r="J385" s="152">
        <f t="shared" si="28"/>
        <v>0</v>
      </c>
      <c r="K385" s="152">
        <f t="shared" si="29"/>
        <v>0</v>
      </c>
      <c r="L385" s="151">
        <f>Inv!K385</f>
        <v>0</v>
      </c>
      <c r="M385" s="153" t="str">
        <f>IFERROR($H385/PG!$E385,"")</f>
        <v/>
      </c>
      <c r="P385" s="26">
        <v>6.2300000000000003E-3</v>
      </c>
      <c r="Q385" s="35">
        <f t="shared" si="30"/>
        <v>6.2300000000000003E-3</v>
      </c>
      <c r="R385" s="26" t="str">
        <f t="shared" si="31"/>
        <v/>
      </c>
    </row>
    <row r="386" spans="2:18" ht="35.1" customHeight="1" thickTop="1" thickBot="1" x14ac:dyDescent="0.3">
      <c r="B386" s="40" t="str">
        <f>IF(PG!B386="","",PG!B386)</f>
        <v/>
      </c>
      <c r="C386" s="147" t="str">
        <f>IF(PG!C386="","",PG!C386)</f>
        <v/>
      </c>
      <c r="D386" s="43" t="str">
        <f>IF(PG!D386="","",PG!D386)</f>
        <v/>
      </c>
      <c r="E386" s="43">
        <f>IF(Inv!E386="",Inv!D386,Inv!E386)</f>
        <v>0</v>
      </c>
      <c r="F386" s="148" t="str">
        <f t="shared" si="27"/>
        <v>Sem estoque</v>
      </c>
      <c r="G386" s="149">
        <f>SUMIF(Entrada!$C$8:$C$3007,$C386,Entrada!$F$8:$F$3007)</f>
        <v>0</v>
      </c>
      <c r="H386" s="150">
        <f>SUMIF(Saída!$C$8:$C$3007,$C386,Saída!$E$8:$E$3007)</f>
        <v>0</v>
      </c>
      <c r="I386" s="151">
        <f>SUMIF(Entrada!$C$8:$C$3007,C386,Entrada!$J$8:$J$3007)</f>
        <v>0</v>
      </c>
      <c r="J386" s="152">
        <f t="shared" si="28"/>
        <v>0</v>
      </c>
      <c r="K386" s="152">
        <f t="shared" si="29"/>
        <v>0</v>
      </c>
      <c r="L386" s="151">
        <f>Inv!K386</f>
        <v>0</v>
      </c>
      <c r="M386" s="153" t="str">
        <f>IFERROR($H386/PG!$E386,"")</f>
        <v/>
      </c>
      <c r="P386" s="26">
        <v>6.2199999999999998E-3</v>
      </c>
      <c r="Q386" s="35">
        <f t="shared" si="30"/>
        <v>6.2199999999999998E-3</v>
      </c>
      <c r="R386" s="26" t="str">
        <f t="shared" si="31"/>
        <v/>
      </c>
    </row>
    <row r="387" spans="2:18" ht="35.1" customHeight="1" thickTop="1" thickBot="1" x14ac:dyDescent="0.3">
      <c r="B387" s="40" t="str">
        <f>IF(PG!B387="","",PG!B387)</f>
        <v/>
      </c>
      <c r="C387" s="147" t="str">
        <f>IF(PG!C387="","",PG!C387)</f>
        <v/>
      </c>
      <c r="D387" s="43" t="str">
        <f>IF(PG!D387="","",PG!D387)</f>
        <v/>
      </c>
      <c r="E387" s="43">
        <f>IF(Inv!E387="",Inv!D387,Inv!E387)</f>
        <v>0</v>
      </c>
      <c r="F387" s="148" t="str">
        <f t="shared" si="27"/>
        <v>Sem estoque</v>
      </c>
      <c r="G387" s="149">
        <f>SUMIF(Entrada!$C$8:$C$3007,$C387,Entrada!$F$8:$F$3007)</f>
        <v>0</v>
      </c>
      <c r="H387" s="150">
        <f>SUMIF(Saída!$C$8:$C$3007,$C387,Saída!$E$8:$E$3007)</f>
        <v>0</v>
      </c>
      <c r="I387" s="151">
        <f>SUMIF(Entrada!$C$8:$C$3007,C387,Entrada!$J$8:$J$3007)</f>
        <v>0</v>
      </c>
      <c r="J387" s="152">
        <f t="shared" si="28"/>
        <v>0</v>
      </c>
      <c r="K387" s="152">
        <f t="shared" si="29"/>
        <v>0</v>
      </c>
      <c r="L387" s="151">
        <f>Inv!K387</f>
        <v>0</v>
      </c>
      <c r="M387" s="153" t="str">
        <f>IFERROR($H387/PG!$E387,"")</f>
        <v/>
      </c>
      <c r="P387" s="26">
        <v>6.2100000000000002E-3</v>
      </c>
      <c r="Q387" s="35">
        <f t="shared" si="30"/>
        <v>6.2100000000000002E-3</v>
      </c>
      <c r="R387" s="26" t="str">
        <f t="shared" si="31"/>
        <v/>
      </c>
    </row>
    <row r="388" spans="2:18" ht="35.1" customHeight="1" thickTop="1" thickBot="1" x14ac:dyDescent="0.3">
      <c r="B388" s="40" t="str">
        <f>IF(PG!B388="","",PG!B388)</f>
        <v/>
      </c>
      <c r="C388" s="147" t="str">
        <f>IF(PG!C388="","",PG!C388)</f>
        <v/>
      </c>
      <c r="D388" s="43" t="str">
        <f>IF(PG!D388="","",PG!D388)</f>
        <v/>
      </c>
      <c r="E388" s="43">
        <f>IF(Inv!E388="",Inv!D388,Inv!E388)</f>
        <v>0</v>
      </c>
      <c r="F388" s="148" t="str">
        <f t="shared" si="27"/>
        <v>Sem estoque</v>
      </c>
      <c r="G388" s="149">
        <f>SUMIF(Entrada!$C$8:$C$3007,$C388,Entrada!$F$8:$F$3007)</f>
        <v>0</v>
      </c>
      <c r="H388" s="150">
        <f>SUMIF(Saída!$C$8:$C$3007,$C388,Saída!$E$8:$E$3007)</f>
        <v>0</v>
      </c>
      <c r="I388" s="151">
        <f>SUMIF(Entrada!$C$8:$C$3007,C388,Entrada!$J$8:$J$3007)</f>
        <v>0</v>
      </c>
      <c r="J388" s="152">
        <f t="shared" si="28"/>
        <v>0</v>
      </c>
      <c r="K388" s="152">
        <f t="shared" si="29"/>
        <v>0</v>
      </c>
      <c r="L388" s="151">
        <f>Inv!K388</f>
        <v>0</v>
      </c>
      <c r="M388" s="153" t="str">
        <f>IFERROR($H388/PG!$E388,"")</f>
        <v/>
      </c>
      <c r="P388" s="26">
        <v>6.1999999999999998E-3</v>
      </c>
      <c r="Q388" s="35">
        <f t="shared" si="30"/>
        <v>6.1999999999999998E-3</v>
      </c>
      <c r="R388" s="26" t="str">
        <f t="shared" si="31"/>
        <v/>
      </c>
    </row>
    <row r="389" spans="2:18" ht="35.1" customHeight="1" thickTop="1" thickBot="1" x14ac:dyDescent="0.3">
      <c r="B389" s="40" t="str">
        <f>IF(PG!B389="","",PG!B389)</f>
        <v/>
      </c>
      <c r="C389" s="147" t="str">
        <f>IF(PG!C389="","",PG!C389)</f>
        <v/>
      </c>
      <c r="D389" s="43" t="str">
        <f>IF(PG!D389="","",PG!D389)</f>
        <v/>
      </c>
      <c r="E389" s="43">
        <f>IF(Inv!E389="",Inv!D389,Inv!E389)</f>
        <v>0</v>
      </c>
      <c r="F389" s="148" t="str">
        <f t="shared" si="27"/>
        <v>Sem estoque</v>
      </c>
      <c r="G389" s="149">
        <f>SUMIF(Entrada!$C$8:$C$3007,$C389,Entrada!$F$8:$F$3007)</f>
        <v>0</v>
      </c>
      <c r="H389" s="150">
        <f>SUMIF(Saída!$C$8:$C$3007,$C389,Saída!$E$8:$E$3007)</f>
        <v>0</v>
      </c>
      <c r="I389" s="151">
        <f>SUMIF(Entrada!$C$8:$C$3007,C389,Entrada!$J$8:$J$3007)</f>
        <v>0</v>
      </c>
      <c r="J389" s="152">
        <f t="shared" si="28"/>
        <v>0</v>
      </c>
      <c r="K389" s="152">
        <f t="shared" si="29"/>
        <v>0</v>
      </c>
      <c r="L389" s="151">
        <f>Inv!K389</f>
        <v>0</v>
      </c>
      <c r="M389" s="153" t="str">
        <f>IFERROR($H389/PG!$E389,"")</f>
        <v/>
      </c>
      <c r="P389" s="26">
        <v>6.1900000000000002E-3</v>
      </c>
      <c r="Q389" s="35">
        <f t="shared" si="30"/>
        <v>6.1900000000000002E-3</v>
      </c>
      <c r="R389" s="26" t="str">
        <f t="shared" si="31"/>
        <v/>
      </c>
    </row>
    <row r="390" spans="2:18" ht="35.1" customHeight="1" thickTop="1" thickBot="1" x14ac:dyDescent="0.3">
      <c r="B390" s="40" t="str">
        <f>IF(PG!B390="","",PG!B390)</f>
        <v/>
      </c>
      <c r="C390" s="147" t="str">
        <f>IF(PG!C390="","",PG!C390)</f>
        <v/>
      </c>
      <c r="D390" s="43" t="str">
        <f>IF(PG!D390="","",PG!D390)</f>
        <v/>
      </c>
      <c r="E390" s="43">
        <f>IF(Inv!E390="",Inv!D390,Inv!E390)</f>
        <v>0</v>
      </c>
      <c r="F390" s="148" t="str">
        <f t="shared" si="27"/>
        <v>Sem estoque</v>
      </c>
      <c r="G390" s="149">
        <f>SUMIF(Entrada!$C$8:$C$3007,$C390,Entrada!$F$8:$F$3007)</f>
        <v>0</v>
      </c>
      <c r="H390" s="150">
        <f>SUMIF(Saída!$C$8:$C$3007,$C390,Saída!$E$8:$E$3007)</f>
        <v>0</v>
      </c>
      <c r="I390" s="151">
        <f>SUMIF(Entrada!$C$8:$C$3007,C390,Entrada!$J$8:$J$3007)</f>
        <v>0</v>
      </c>
      <c r="J390" s="152">
        <f t="shared" si="28"/>
        <v>0</v>
      </c>
      <c r="K390" s="152">
        <f t="shared" si="29"/>
        <v>0</v>
      </c>
      <c r="L390" s="151">
        <f>Inv!K390</f>
        <v>0</v>
      </c>
      <c r="M390" s="153" t="str">
        <f>IFERROR($H390/PG!$E390,"")</f>
        <v/>
      </c>
      <c r="P390" s="26">
        <v>6.1799999999999997E-3</v>
      </c>
      <c r="Q390" s="35">
        <f t="shared" si="30"/>
        <v>6.1799999999999997E-3</v>
      </c>
      <c r="R390" s="26" t="str">
        <f t="shared" si="31"/>
        <v/>
      </c>
    </row>
    <row r="391" spans="2:18" ht="35.1" customHeight="1" thickTop="1" thickBot="1" x14ac:dyDescent="0.3">
      <c r="B391" s="40" t="str">
        <f>IF(PG!B391="","",PG!B391)</f>
        <v/>
      </c>
      <c r="C391" s="147" t="str">
        <f>IF(PG!C391="","",PG!C391)</f>
        <v/>
      </c>
      <c r="D391" s="43" t="str">
        <f>IF(PG!D391="","",PG!D391)</f>
        <v/>
      </c>
      <c r="E391" s="43">
        <f>IF(Inv!E391="",Inv!D391,Inv!E391)</f>
        <v>0</v>
      </c>
      <c r="F391" s="148" t="str">
        <f t="shared" si="27"/>
        <v>Sem estoque</v>
      </c>
      <c r="G391" s="149">
        <f>SUMIF(Entrada!$C$8:$C$3007,$C391,Entrada!$F$8:$F$3007)</f>
        <v>0</v>
      </c>
      <c r="H391" s="150">
        <f>SUMIF(Saída!$C$8:$C$3007,$C391,Saída!$E$8:$E$3007)</f>
        <v>0</v>
      </c>
      <c r="I391" s="151">
        <f>SUMIF(Entrada!$C$8:$C$3007,C391,Entrada!$J$8:$J$3007)</f>
        <v>0</v>
      </c>
      <c r="J391" s="152">
        <f t="shared" si="28"/>
        <v>0</v>
      </c>
      <c r="K391" s="152">
        <f t="shared" si="29"/>
        <v>0</v>
      </c>
      <c r="L391" s="151">
        <f>Inv!K391</f>
        <v>0</v>
      </c>
      <c r="M391" s="153" t="str">
        <f>IFERROR($H391/PG!$E391,"")</f>
        <v/>
      </c>
      <c r="P391" s="26">
        <v>6.1700000000000001E-3</v>
      </c>
      <c r="Q391" s="35">
        <f t="shared" si="30"/>
        <v>6.1700000000000001E-3</v>
      </c>
      <c r="R391" s="26" t="str">
        <f t="shared" si="31"/>
        <v/>
      </c>
    </row>
    <row r="392" spans="2:18" ht="35.1" customHeight="1" thickTop="1" thickBot="1" x14ac:dyDescent="0.3">
      <c r="B392" s="40" t="str">
        <f>IF(PG!B392="","",PG!B392)</f>
        <v/>
      </c>
      <c r="C392" s="147" t="str">
        <f>IF(PG!C392="","",PG!C392)</f>
        <v/>
      </c>
      <c r="D392" s="43" t="str">
        <f>IF(PG!D392="","",PG!D392)</f>
        <v/>
      </c>
      <c r="E392" s="43">
        <f>IF(Inv!E392="",Inv!D392,Inv!E392)</f>
        <v>0</v>
      </c>
      <c r="F392" s="148" t="str">
        <f t="shared" si="27"/>
        <v>Sem estoque</v>
      </c>
      <c r="G392" s="149">
        <f>SUMIF(Entrada!$C$8:$C$3007,$C392,Entrada!$F$8:$F$3007)</f>
        <v>0</v>
      </c>
      <c r="H392" s="150">
        <f>SUMIF(Saída!$C$8:$C$3007,$C392,Saída!$E$8:$E$3007)</f>
        <v>0</v>
      </c>
      <c r="I392" s="151">
        <f>SUMIF(Entrada!$C$8:$C$3007,C392,Entrada!$J$8:$J$3007)</f>
        <v>0</v>
      </c>
      <c r="J392" s="152">
        <f t="shared" si="28"/>
        <v>0</v>
      </c>
      <c r="K392" s="152">
        <f t="shared" si="29"/>
        <v>0</v>
      </c>
      <c r="L392" s="151">
        <f>Inv!K392</f>
        <v>0</v>
      </c>
      <c r="M392" s="153" t="str">
        <f>IFERROR($H392/PG!$E392,"")</f>
        <v/>
      </c>
      <c r="P392" s="26">
        <v>6.1599999999999997E-3</v>
      </c>
      <c r="Q392" s="35">
        <f t="shared" si="30"/>
        <v>6.1599999999999997E-3</v>
      </c>
      <c r="R392" s="26" t="str">
        <f t="shared" si="31"/>
        <v/>
      </c>
    </row>
    <row r="393" spans="2:18" ht="35.1" customHeight="1" thickTop="1" thickBot="1" x14ac:dyDescent="0.3">
      <c r="B393" s="40" t="str">
        <f>IF(PG!B393="","",PG!B393)</f>
        <v/>
      </c>
      <c r="C393" s="147" t="str">
        <f>IF(PG!C393="","",PG!C393)</f>
        <v/>
      </c>
      <c r="D393" s="43" t="str">
        <f>IF(PG!D393="","",PG!D393)</f>
        <v/>
      </c>
      <c r="E393" s="43">
        <f>IF(Inv!E393="",Inv!D393,Inv!E393)</f>
        <v>0</v>
      </c>
      <c r="F393" s="148" t="str">
        <f t="shared" ref="F393:F456" si="32">IFERROR(IF(E393=0,"Sem estoque",IF(E393/D393&lt;0.25,"Quase sem estoque",IF(E393/D393&lt;1.2,"Estoque baixo",IF(E393/D393&lt;2,"Estoque moderado","Estoque confortável")))),"")</f>
        <v>Sem estoque</v>
      </c>
      <c r="G393" s="149">
        <f>SUMIF(Entrada!$C$8:$C$3007,$C393,Entrada!$F$8:$F$3007)</f>
        <v>0</v>
      </c>
      <c r="H393" s="150">
        <f>SUMIF(Saída!$C$8:$C$3007,$C393,Saída!$E$8:$E$3007)</f>
        <v>0</v>
      </c>
      <c r="I393" s="151">
        <f>SUMIF(Entrada!$C$8:$C$3007,C393,Entrada!$J$8:$J$3007)</f>
        <v>0</v>
      </c>
      <c r="J393" s="152">
        <f t="shared" ref="J393:J456" si="33">IFERROR($I393/SUM($I$8:$I$1008),"")</f>
        <v>0</v>
      </c>
      <c r="K393" s="152">
        <f t="shared" ref="K393:K456" si="34">IFERROR($E393/SUM($E$8:$E$1008),"")</f>
        <v>0</v>
      </c>
      <c r="L393" s="151">
        <f>Inv!K393</f>
        <v>0</v>
      </c>
      <c r="M393" s="153" t="str">
        <f>IFERROR($H393/PG!$E393,"")</f>
        <v/>
      </c>
      <c r="P393" s="26">
        <v>6.1500000000000001E-3</v>
      </c>
      <c r="Q393" s="35">
        <f t="shared" ref="Q393:Q456" si="35">O393+P393</f>
        <v>6.1500000000000001E-3</v>
      </c>
      <c r="R393" s="26" t="str">
        <f t="shared" ref="R393:R456" si="36">C393</f>
        <v/>
      </c>
    </row>
    <row r="394" spans="2:18" ht="35.1" customHeight="1" thickTop="1" thickBot="1" x14ac:dyDescent="0.3">
      <c r="B394" s="40" t="str">
        <f>IF(PG!B394="","",PG!B394)</f>
        <v/>
      </c>
      <c r="C394" s="147" t="str">
        <f>IF(PG!C394="","",PG!C394)</f>
        <v/>
      </c>
      <c r="D394" s="43" t="str">
        <f>IF(PG!D394="","",PG!D394)</f>
        <v/>
      </c>
      <c r="E394" s="43">
        <f>IF(Inv!E394="",Inv!D394,Inv!E394)</f>
        <v>0</v>
      </c>
      <c r="F394" s="148" t="str">
        <f t="shared" si="32"/>
        <v>Sem estoque</v>
      </c>
      <c r="G394" s="149">
        <f>SUMIF(Entrada!$C$8:$C$3007,$C394,Entrada!$F$8:$F$3007)</f>
        <v>0</v>
      </c>
      <c r="H394" s="150">
        <f>SUMIF(Saída!$C$8:$C$3007,$C394,Saída!$E$8:$E$3007)</f>
        <v>0</v>
      </c>
      <c r="I394" s="151">
        <f>SUMIF(Entrada!$C$8:$C$3007,C394,Entrada!$J$8:$J$3007)</f>
        <v>0</v>
      </c>
      <c r="J394" s="152">
        <f t="shared" si="33"/>
        <v>0</v>
      </c>
      <c r="K394" s="152">
        <f t="shared" si="34"/>
        <v>0</v>
      </c>
      <c r="L394" s="151">
        <f>Inv!K394</f>
        <v>0</v>
      </c>
      <c r="M394" s="153" t="str">
        <f>IFERROR($H394/PG!$E394,"")</f>
        <v/>
      </c>
      <c r="P394" s="26">
        <v>6.1399999999999996E-3</v>
      </c>
      <c r="Q394" s="35">
        <f t="shared" si="35"/>
        <v>6.1399999999999996E-3</v>
      </c>
      <c r="R394" s="26" t="str">
        <f t="shared" si="36"/>
        <v/>
      </c>
    </row>
    <row r="395" spans="2:18" ht="35.1" customHeight="1" thickTop="1" thickBot="1" x14ac:dyDescent="0.3">
      <c r="B395" s="40" t="str">
        <f>IF(PG!B395="","",PG!B395)</f>
        <v/>
      </c>
      <c r="C395" s="147" t="str">
        <f>IF(PG!C395="","",PG!C395)</f>
        <v/>
      </c>
      <c r="D395" s="43" t="str">
        <f>IF(PG!D395="","",PG!D395)</f>
        <v/>
      </c>
      <c r="E395" s="43">
        <f>IF(Inv!E395="",Inv!D395,Inv!E395)</f>
        <v>0</v>
      </c>
      <c r="F395" s="148" t="str">
        <f t="shared" si="32"/>
        <v>Sem estoque</v>
      </c>
      <c r="G395" s="149">
        <f>SUMIF(Entrada!$C$8:$C$3007,$C395,Entrada!$F$8:$F$3007)</f>
        <v>0</v>
      </c>
      <c r="H395" s="150">
        <f>SUMIF(Saída!$C$8:$C$3007,$C395,Saída!$E$8:$E$3007)</f>
        <v>0</v>
      </c>
      <c r="I395" s="151">
        <f>SUMIF(Entrada!$C$8:$C$3007,C395,Entrada!$J$8:$J$3007)</f>
        <v>0</v>
      </c>
      <c r="J395" s="152">
        <f t="shared" si="33"/>
        <v>0</v>
      </c>
      <c r="K395" s="152">
        <f t="shared" si="34"/>
        <v>0</v>
      </c>
      <c r="L395" s="151">
        <f>Inv!K395</f>
        <v>0</v>
      </c>
      <c r="M395" s="153" t="str">
        <f>IFERROR($H395/PG!$E395,"")</f>
        <v/>
      </c>
      <c r="P395" s="26">
        <v>6.13E-3</v>
      </c>
      <c r="Q395" s="35">
        <f t="shared" si="35"/>
        <v>6.13E-3</v>
      </c>
      <c r="R395" s="26" t="str">
        <f t="shared" si="36"/>
        <v/>
      </c>
    </row>
    <row r="396" spans="2:18" ht="35.1" customHeight="1" thickTop="1" thickBot="1" x14ac:dyDescent="0.3">
      <c r="B396" s="40" t="str">
        <f>IF(PG!B396="","",PG!B396)</f>
        <v/>
      </c>
      <c r="C396" s="147" t="str">
        <f>IF(PG!C396="","",PG!C396)</f>
        <v/>
      </c>
      <c r="D396" s="43" t="str">
        <f>IF(PG!D396="","",PG!D396)</f>
        <v/>
      </c>
      <c r="E396" s="43">
        <f>IF(Inv!E396="",Inv!D396,Inv!E396)</f>
        <v>0</v>
      </c>
      <c r="F396" s="148" t="str">
        <f t="shared" si="32"/>
        <v>Sem estoque</v>
      </c>
      <c r="G396" s="149">
        <f>SUMIF(Entrada!$C$8:$C$3007,$C396,Entrada!$F$8:$F$3007)</f>
        <v>0</v>
      </c>
      <c r="H396" s="150">
        <f>SUMIF(Saída!$C$8:$C$3007,$C396,Saída!$E$8:$E$3007)</f>
        <v>0</v>
      </c>
      <c r="I396" s="151">
        <f>SUMIF(Entrada!$C$8:$C$3007,C396,Entrada!$J$8:$J$3007)</f>
        <v>0</v>
      </c>
      <c r="J396" s="152">
        <f t="shared" si="33"/>
        <v>0</v>
      </c>
      <c r="K396" s="152">
        <f t="shared" si="34"/>
        <v>0</v>
      </c>
      <c r="L396" s="151">
        <f>Inv!K396</f>
        <v>0</v>
      </c>
      <c r="M396" s="153" t="str">
        <f>IFERROR($H396/PG!$E396,"")</f>
        <v/>
      </c>
      <c r="P396" s="26">
        <v>6.1199999999999996E-3</v>
      </c>
      <c r="Q396" s="35">
        <f t="shared" si="35"/>
        <v>6.1199999999999996E-3</v>
      </c>
      <c r="R396" s="26" t="str">
        <f t="shared" si="36"/>
        <v/>
      </c>
    </row>
    <row r="397" spans="2:18" ht="35.1" customHeight="1" thickTop="1" thickBot="1" x14ac:dyDescent="0.3">
      <c r="B397" s="40" t="str">
        <f>IF(PG!B397="","",PG!B397)</f>
        <v/>
      </c>
      <c r="C397" s="147" t="str">
        <f>IF(PG!C397="","",PG!C397)</f>
        <v/>
      </c>
      <c r="D397" s="43" t="str">
        <f>IF(PG!D397="","",PG!D397)</f>
        <v/>
      </c>
      <c r="E397" s="43">
        <f>IF(Inv!E397="",Inv!D397,Inv!E397)</f>
        <v>0</v>
      </c>
      <c r="F397" s="148" t="str">
        <f t="shared" si="32"/>
        <v>Sem estoque</v>
      </c>
      <c r="G397" s="149">
        <f>SUMIF(Entrada!$C$8:$C$3007,$C397,Entrada!$F$8:$F$3007)</f>
        <v>0</v>
      </c>
      <c r="H397" s="150">
        <f>SUMIF(Saída!$C$8:$C$3007,$C397,Saída!$E$8:$E$3007)</f>
        <v>0</v>
      </c>
      <c r="I397" s="151">
        <f>SUMIF(Entrada!$C$8:$C$3007,C397,Entrada!$J$8:$J$3007)</f>
        <v>0</v>
      </c>
      <c r="J397" s="152">
        <f t="shared" si="33"/>
        <v>0</v>
      </c>
      <c r="K397" s="152">
        <f t="shared" si="34"/>
        <v>0</v>
      </c>
      <c r="L397" s="151">
        <f>Inv!K397</f>
        <v>0</v>
      </c>
      <c r="M397" s="153" t="str">
        <f>IFERROR($H397/PG!$E397,"")</f>
        <v/>
      </c>
      <c r="P397" s="26">
        <v>6.11E-3</v>
      </c>
      <c r="Q397" s="35">
        <f t="shared" si="35"/>
        <v>6.11E-3</v>
      </c>
      <c r="R397" s="26" t="str">
        <f t="shared" si="36"/>
        <v/>
      </c>
    </row>
    <row r="398" spans="2:18" ht="35.1" customHeight="1" thickTop="1" thickBot="1" x14ac:dyDescent="0.3">
      <c r="B398" s="40" t="str">
        <f>IF(PG!B398="","",PG!B398)</f>
        <v/>
      </c>
      <c r="C398" s="147" t="str">
        <f>IF(PG!C398="","",PG!C398)</f>
        <v/>
      </c>
      <c r="D398" s="43" t="str">
        <f>IF(PG!D398="","",PG!D398)</f>
        <v/>
      </c>
      <c r="E398" s="43">
        <f>IF(Inv!E398="",Inv!D398,Inv!E398)</f>
        <v>0</v>
      </c>
      <c r="F398" s="148" t="str">
        <f t="shared" si="32"/>
        <v>Sem estoque</v>
      </c>
      <c r="G398" s="149">
        <f>SUMIF(Entrada!$C$8:$C$3007,$C398,Entrada!$F$8:$F$3007)</f>
        <v>0</v>
      </c>
      <c r="H398" s="150">
        <f>SUMIF(Saída!$C$8:$C$3007,$C398,Saída!$E$8:$E$3007)</f>
        <v>0</v>
      </c>
      <c r="I398" s="151">
        <f>SUMIF(Entrada!$C$8:$C$3007,C398,Entrada!$J$8:$J$3007)</f>
        <v>0</v>
      </c>
      <c r="J398" s="152">
        <f t="shared" si="33"/>
        <v>0</v>
      </c>
      <c r="K398" s="152">
        <f t="shared" si="34"/>
        <v>0</v>
      </c>
      <c r="L398" s="151">
        <f>Inv!K398</f>
        <v>0</v>
      </c>
      <c r="M398" s="153" t="str">
        <f>IFERROR($H398/PG!$E398,"")</f>
        <v/>
      </c>
      <c r="P398" s="26">
        <v>6.1000000000000004E-3</v>
      </c>
      <c r="Q398" s="35">
        <f t="shared" si="35"/>
        <v>6.1000000000000004E-3</v>
      </c>
      <c r="R398" s="26" t="str">
        <f t="shared" si="36"/>
        <v/>
      </c>
    </row>
    <row r="399" spans="2:18" ht="35.1" customHeight="1" thickTop="1" thickBot="1" x14ac:dyDescent="0.3">
      <c r="B399" s="40" t="str">
        <f>IF(PG!B399="","",PG!B399)</f>
        <v/>
      </c>
      <c r="C399" s="147" t="str">
        <f>IF(PG!C399="","",PG!C399)</f>
        <v/>
      </c>
      <c r="D399" s="43" t="str">
        <f>IF(PG!D399="","",PG!D399)</f>
        <v/>
      </c>
      <c r="E399" s="43">
        <f>IF(Inv!E399="",Inv!D399,Inv!E399)</f>
        <v>0</v>
      </c>
      <c r="F399" s="148" t="str">
        <f t="shared" si="32"/>
        <v>Sem estoque</v>
      </c>
      <c r="G399" s="149">
        <f>SUMIF(Entrada!$C$8:$C$3007,$C399,Entrada!$F$8:$F$3007)</f>
        <v>0</v>
      </c>
      <c r="H399" s="150">
        <f>SUMIF(Saída!$C$8:$C$3007,$C399,Saída!$E$8:$E$3007)</f>
        <v>0</v>
      </c>
      <c r="I399" s="151">
        <f>SUMIF(Entrada!$C$8:$C$3007,C399,Entrada!$J$8:$J$3007)</f>
        <v>0</v>
      </c>
      <c r="J399" s="152">
        <f t="shared" si="33"/>
        <v>0</v>
      </c>
      <c r="K399" s="152">
        <f t="shared" si="34"/>
        <v>0</v>
      </c>
      <c r="L399" s="151">
        <f>Inv!K399</f>
        <v>0</v>
      </c>
      <c r="M399" s="153" t="str">
        <f>IFERROR($H399/PG!$E399,"")</f>
        <v/>
      </c>
      <c r="P399" s="26">
        <v>6.0899999999999999E-3</v>
      </c>
      <c r="Q399" s="35">
        <f t="shared" si="35"/>
        <v>6.0899999999999999E-3</v>
      </c>
      <c r="R399" s="26" t="str">
        <f t="shared" si="36"/>
        <v/>
      </c>
    </row>
    <row r="400" spans="2:18" ht="35.1" customHeight="1" thickTop="1" thickBot="1" x14ac:dyDescent="0.3">
      <c r="B400" s="40" t="str">
        <f>IF(PG!B400="","",PG!B400)</f>
        <v/>
      </c>
      <c r="C400" s="147" t="str">
        <f>IF(PG!C400="","",PG!C400)</f>
        <v/>
      </c>
      <c r="D400" s="43" t="str">
        <f>IF(PG!D400="","",PG!D400)</f>
        <v/>
      </c>
      <c r="E400" s="43">
        <f>IF(Inv!E400="",Inv!D400,Inv!E400)</f>
        <v>0</v>
      </c>
      <c r="F400" s="148" t="str">
        <f t="shared" si="32"/>
        <v>Sem estoque</v>
      </c>
      <c r="G400" s="149">
        <f>SUMIF(Entrada!$C$8:$C$3007,$C400,Entrada!$F$8:$F$3007)</f>
        <v>0</v>
      </c>
      <c r="H400" s="150">
        <f>SUMIF(Saída!$C$8:$C$3007,$C400,Saída!$E$8:$E$3007)</f>
        <v>0</v>
      </c>
      <c r="I400" s="151">
        <f>SUMIF(Entrada!$C$8:$C$3007,C400,Entrada!$J$8:$J$3007)</f>
        <v>0</v>
      </c>
      <c r="J400" s="152">
        <f t="shared" si="33"/>
        <v>0</v>
      </c>
      <c r="K400" s="152">
        <f t="shared" si="34"/>
        <v>0</v>
      </c>
      <c r="L400" s="151">
        <f>Inv!K400</f>
        <v>0</v>
      </c>
      <c r="M400" s="153" t="str">
        <f>IFERROR($H400/PG!$E400,"")</f>
        <v/>
      </c>
      <c r="P400" s="26">
        <v>6.0800000000000003E-3</v>
      </c>
      <c r="Q400" s="35">
        <f t="shared" si="35"/>
        <v>6.0800000000000003E-3</v>
      </c>
      <c r="R400" s="26" t="str">
        <f t="shared" si="36"/>
        <v/>
      </c>
    </row>
    <row r="401" spans="2:18" ht="35.1" customHeight="1" thickTop="1" thickBot="1" x14ac:dyDescent="0.3">
      <c r="B401" s="40" t="str">
        <f>IF(PG!B401="","",PG!B401)</f>
        <v/>
      </c>
      <c r="C401" s="147" t="str">
        <f>IF(PG!C401="","",PG!C401)</f>
        <v/>
      </c>
      <c r="D401" s="43" t="str">
        <f>IF(PG!D401="","",PG!D401)</f>
        <v/>
      </c>
      <c r="E401" s="43">
        <f>IF(Inv!E401="",Inv!D401,Inv!E401)</f>
        <v>0</v>
      </c>
      <c r="F401" s="148" t="str">
        <f t="shared" si="32"/>
        <v>Sem estoque</v>
      </c>
      <c r="G401" s="149">
        <f>SUMIF(Entrada!$C$8:$C$3007,$C401,Entrada!$F$8:$F$3007)</f>
        <v>0</v>
      </c>
      <c r="H401" s="150">
        <f>SUMIF(Saída!$C$8:$C$3007,$C401,Saída!$E$8:$E$3007)</f>
        <v>0</v>
      </c>
      <c r="I401" s="151">
        <f>SUMIF(Entrada!$C$8:$C$3007,C401,Entrada!$J$8:$J$3007)</f>
        <v>0</v>
      </c>
      <c r="J401" s="152">
        <f t="shared" si="33"/>
        <v>0</v>
      </c>
      <c r="K401" s="152">
        <f t="shared" si="34"/>
        <v>0</v>
      </c>
      <c r="L401" s="151">
        <f>Inv!K401</f>
        <v>0</v>
      </c>
      <c r="M401" s="153" t="str">
        <f>IFERROR($H401/PG!$E401,"")</f>
        <v/>
      </c>
      <c r="P401" s="26">
        <v>6.0699999999999999E-3</v>
      </c>
      <c r="Q401" s="35">
        <f t="shared" si="35"/>
        <v>6.0699999999999999E-3</v>
      </c>
      <c r="R401" s="26" t="str">
        <f t="shared" si="36"/>
        <v/>
      </c>
    </row>
    <row r="402" spans="2:18" ht="35.1" customHeight="1" thickTop="1" thickBot="1" x14ac:dyDescent="0.3">
      <c r="B402" s="40" t="str">
        <f>IF(PG!B402="","",PG!B402)</f>
        <v/>
      </c>
      <c r="C402" s="147" t="str">
        <f>IF(PG!C402="","",PG!C402)</f>
        <v/>
      </c>
      <c r="D402" s="43" t="str">
        <f>IF(PG!D402="","",PG!D402)</f>
        <v/>
      </c>
      <c r="E402" s="43">
        <f>IF(Inv!E402="",Inv!D402,Inv!E402)</f>
        <v>0</v>
      </c>
      <c r="F402" s="148" t="str">
        <f t="shared" si="32"/>
        <v>Sem estoque</v>
      </c>
      <c r="G402" s="149">
        <f>SUMIF(Entrada!$C$8:$C$3007,$C402,Entrada!$F$8:$F$3007)</f>
        <v>0</v>
      </c>
      <c r="H402" s="150">
        <f>SUMIF(Saída!$C$8:$C$3007,$C402,Saída!$E$8:$E$3007)</f>
        <v>0</v>
      </c>
      <c r="I402" s="151">
        <f>SUMIF(Entrada!$C$8:$C$3007,C402,Entrada!$J$8:$J$3007)</f>
        <v>0</v>
      </c>
      <c r="J402" s="152">
        <f t="shared" si="33"/>
        <v>0</v>
      </c>
      <c r="K402" s="152">
        <f t="shared" si="34"/>
        <v>0</v>
      </c>
      <c r="L402" s="151">
        <f>Inv!K402</f>
        <v>0</v>
      </c>
      <c r="M402" s="153" t="str">
        <f>IFERROR($H402/PG!$E402,"")</f>
        <v/>
      </c>
      <c r="P402" s="26">
        <v>6.0600000000000003E-3</v>
      </c>
      <c r="Q402" s="35">
        <f t="shared" si="35"/>
        <v>6.0600000000000003E-3</v>
      </c>
      <c r="R402" s="26" t="str">
        <f t="shared" si="36"/>
        <v/>
      </c>
    </row>
    <row r="403" spans="2:18" ht="35.1" customHeight="1" thickTop="1" thickBot="1" x14ac:dyDescent="0.3">
      <c r="B403" s="40" t="str">
        <f>IF(PG!B403="","",PG!B403)</f>
        <v/>
      </c>
      <c r="C403" s="147" t="str">
        <f>IF(PG!C403="","",PG!C403)</f>
        <v/>
      </c>
      <c r="D403" s="43" t="str">
        <f>IF(PG!D403="","",PG!D403)</f>
        <v/>
      </c>
      <c r="E403" s="43">
        <f>IF(Inv!E403="",Inv!D403,Inv!E403)</f>
        <v>0</v>
      </c>
      <c r="F403" s="148" t="str">
        <f t="shared" si="32"/>
        <v>Sem estoque</v>
      </c>
      <c r="G403" s="149">
        <f>SUMIF(Entrada!$C$8:$C$3007,$C403,Entrada!$F$8:$F$3007)</f>
        <v>0</v>
      </c>
      <c r="H403" s="150">
        <f>SUMIF(Saída!$C$8:$C$3007,$C403,Saída!$E$8:$E$3007)</f>
        <v>0</v>
      </c>
      <c r="I403" s="151">
        <f>SUMIF(Entrada!$C$8:$C$3007,C403,Entrada!$J$8:$J$3007)</f>
        <v>0</v>
      </c>
      <c r="J403" s="152">
        <f t="shared" si="33"/>
        <v>0</v>
      </c>
      <c r="K403" s="152">
        <f t="shared" si="34"/>
        <v>0</v>
      </c>
      <c r="L403" s="151">
        <f>Inv!K403</f>
        <v>0</v>
      </c>
      <c r="M403" s="153" t="str">
        <f>IFERROR($H403/PG!$E403,"")</f>
        <v/>
      </c>
      <c r="P403" s="26">
        <v>6.0499999999999998E-3</v>
      </c>
      <c r="Q403" s="35">
        <f t="shared" si="35"/>
        <v>6.0499999999999998E-3</v>
      </c>
      <c r="R403" s="26" t="str">
        <f t="shared" si="36"/>
        <v/>
      </c>
    </row>
    <row r="404" spans="2:18" ht="35.1" customHeight="1" thickTop="1" thickBot="1" x14ac:dyDescent="0.3">
      <c r="B404" s="40" t="str">
        <f>IF(PG!B404="","",PG!B404)</f>
        <v/>
      </c>
      <c r="C404" s="147" t="str">
        <f>IF(PG!C404="","",PG!C404)</f>
        <v/>
      </c>
      <c r="D404" s="43" t="str">
        <f>IF(PG!D404="","",PG!D404)</f>
        <v/>
      </c>
      <c r="E404" s="43">
        <f>IF(Inv!E404="",Inv!D404,Inv!E404)</f>
        <v>0</v>
      </c>
      <c r="F404" s="148" t="str">
        <f t="shared" si="32"/>
        <v>Sem estoque</v>
      </c>
      <c r="G404" s="149">
        <f>SUMIF(Entrada!$C$8:$C$3007,$C404,Entrada!$F$8:$F$3007)</f>
        <v>0</v>
      </c>
      <c r="H404" s="150">
        <f>SUMIF(Saída!$C$8:$C$3007,$C404,Saída!$E$8:$E$3007)</f>
        <v>0</v>
      </c>
      <c r="I404" s="151">
        <f>SUMIF(Entrada!$C$8:$C$3007,C404,Entrada!$J$8:$J$3007)</f>
        <v>0</v>
      </c>
      <c r="J404" s="152">
        <f t="shared" si="33"/>
        <v>0</v>
      </c>
      <c r="K404" s="152">
        <f t="shared" si="34"/>
        <v>0</v>
      </c>
      <c r="L404" s="151">
        <f>Inv!K404</f>
        <v>0</v>
      </c>
      <c r="M404" s="153" t="str">
        <f>IFERROR($H404/PG!$E404,"")</f>
        <v/>
      </c>
      <c r="P404" s="26">
        <v>6.0400000000000002E-3</v>
      </c>
      <c r="Q404" s="35">
        <f t="shared" si="35"/>
        <v>6.0400000000000002E-3</v>
      </c>
      <c r="R404" s="26" t="str">
        <f t="shared" si="36"/>
        <v/>
      </c>
    </row>
    <row r="405" spans="2:18" ht="35.1" customHeight="1" thickTop="1" thickBot="1" x14ac:dyDescent="0.3">
      <c r="B405" s="40" t="str">
        <f>IF(PG!B405="","",PG!B405)</f>
        <v/>
      </c>
      <c r="C405" s="147" t="str">
        <f>IF(PG!C405="","",PG!C405)</f>
        <v/>
      </c>
      <c r="D405" s="43" t="str">
        <f>IF(PG!D405="","",PG!D405)</f>
        <v/>
      </c>
      <c r="E405" s="43">
        <f>IF(Inv!E405="",Inv!D405,Inv!E405)</f>
        <v>0</v>
      </c>
      <c r="F405" s="148" t="str">
        <f t="shared" si="32"/>
        <v>Sem estoque</v>
      </c>
      <c r="G405" s="149">
        <f>SUMIF(Entrada!$C$8:$C$3007,$C405,Entrada!$F$8:$F$3007)</f>
        <v>0</v>
      </c>
      <c r="H405" s="150">
        <f>SUMIF(Saída!$C$8:$C$3007,$C405,Saída!$E$8:$E$3007)</f>
        <v>0</v>
      </c>
      <c r="I405" s="151">
        <f>SUMIF(Entrada!$C$8:$C$3007,C405,Entrada!$J$8:$J$3007)</f>
        <v>0</v>
      </c>
      <c r="J405" s="152">
        <f t="shared" si="33"/>
        <v>0</v>
      </c>
      <c r="K405" s="152">
        <f t="shared" si="34"/>
        <v>0</v>
      </c>
      <c r="L405" s="151">
        <f>Inv!K405</f>
        <v>0</v>
      </c>
      <c r="M405" s="153" t="str">
        <f>IFERROR($H405/PG!$E405,"")</f>
        <v/>
      </c>
      <c r="P405" s="26">
        <v>6.0299999999999998E-3</v>
      </c>
      <c r="Q405" s="35">
        <f t="shared" si="35"/>
        <v>6.0299999999999998E-3</v>
      </c>
      <c r="R405" s="26" t="str">
        <f t="shared" si="36"/>
        <v/>
      </c>
    </row>
    <row r="406" spans="2:18" ht="35.1" customHeight="1" thickTop="1" thickBot="1" x14ac:dyDescent="0.3">
      <c r="B406" s="40" t="str">
        <f>IF(PG!B406="","",PG!B406)</f>
        <v/>
      </c>
      <c r="C406" s="147" t="str">
        <f>IF(PG!C406="","",PG!C406)</f>
        <v/>
      </c>
      <c r="D406" s="43" t="str">
        <f>IF(PG!D406="","",PG!D406)</f>
        <v/>
      </c>
      <c r="E406" s="43">
        <f>IF(Inv!E406="",Inv!D406,Inv!E406)</f>
        <v>0</v>
      </c>
      <c r="F406" s="148" t="str">
        <f t="shared" si="32"/>
        <v>Sem estoque</v>
      </c>
      <c r="G406" s="149">
        <f>SUMIF(Entrada!$C$8:$C$3007,$C406,Entrada!$F$8:$F$3007)</f>
        <v>0</v>
      </c>
      <c r="H406" s="150">
        <f>SUMIF(Saída!$C$8:$C$3007,$C406,Saída!$E$8:$E$3007)</f>
        <v>0</v>
      </c>
      <c r="I406" s="151">
        <f>SUMIF(Entrada!$C$8:$C$3007,C406,Entrada!$J$8:$J$3007)</f>
        <v>0</v>
      </c>
      <c r="J406" s="152">
        <f t="shared" si="33"/>
        <v>0</v>
      </c>
      <c r="K406" s="152">
        <f t="shared" si="34"/>
        <v>0</v>
      </c>
      <c r="L406" s="151">
        <f>Inv!K406</f>
        <v>0</v>
      </c>
      <c r="M406" s="153" t="str">
        <f>IFERROR($H406/PG!$E406,"")</f>
        <v/>
      </c>
      <c r="P406" s="26">
        <v>6.0200000000000002E-3</v>
      </c>
      <c r="Q406" s="35">
        <f t="shared" si="35"/>
        <v>6.0200000000000002E-3</v>
      </c>
      <c r="R406" s="26" t="str">
        <f t="shared" si="36"/>
        <v/>
      </c>
    </row>
    <row r="407" spans="2:18" ht="35.1" customHeight="1" thickTop="1" thickBot="1" x14ac:dyDescent="0.3">
      <c r="B407" s="40" t="str">
        <f>IF(PG!B407="","",PG!B407)</f>
        <v/>
      </c>
      <c r="C407" s="147" t="str">
        <f>IF(PG!C407="","",PG!C407)</f>
        <v/>
      </c>
      <c r="D407" s="43" t="str">
        <f>IF(PG!D407="","",PG!D407)</f>
        <v/>
      </c>
      <c r="E407" s="43">
        <f>IF(Inv!E407="",Inv!D407,Inv!E407)</f>
        <v>0</v>
      </c>
      <c r="F407" s="148" t="str">
        <f t="shared" si="32"/>
        <v>Sem estoque</v>
      </c>
      <c r="G407" s="149">
        <f>SUMIF(Entrada!$C$8:$C$3007,$C407,Entrada!$F$8:$F$3007)</f>
        <v>0</v>
      </c>
      <c r="H407" s="150">
        <f>SUMIF(Saída!$C$8:$C$3007,$C407,Saída!$E$8:$E$3007)</f>
        <v>0</v>
      </c>
      <c r="I407" s="151">
        <f>SUMIF(Entrada!$C$8:$C$3007,C407,Entrada!$J$8:$J$3007)</f>
        <v>0</v>
      </c>
      <c r="J407" s="152">
        <f t="shared" si="33"/>
        <v>0</v>
      </c>
      <c r="K407" s="152">
        <f t="shared" si="34"/>
        <v>0</v>
      </c>
      <c r="L407" s="151">
        <f>Inv!K407</f>
        <v>0</v>
      </c>
      <c r="M407" s="153" t="str">
        <f>IFERROR($H407/PG!$E407,"")</f>
        <v/>
      </c>
      <c r="P407" s="26">
        <v>6.0099999999999997E-3</v>
      </c>
      <c r="Q407" s="35">
        <f t="shared" si="35"/>
        <v>6.0099999999999997E-3</v>
      </c>
      <c r="R407" s="26" t="str">
        <f t="shared" si="36"/>
        <v/>
      </c>
    </row>
    <row r="408" spans="2:18" ht="35.1" customHeight="1" thickTop="1" thickBot="1" x14ac:dyDescent="0.3">
      <c r="B408" s="40" t="str">
        <f>IF(PG!B408="","",PG!B408)</f>
        <v/>
      </c>
      <c r="C408" s="147" t="str">
        <f>IF(PG!C408="","",PG!C408)</f>
        <v/>
      </c>
      <c r="D408" s="43" t="str">
        <f>IF(PG!D408="","",PG!D408)</f>
        <v/>
      </c>
      <c r="E408" s="43">
        <f>IF(Inv!E408="",Inv!D408,Inv!E408)</f>
        <v>0</v>
      </c>
      <c r="F408" s="148" t="str">
        <f t="shared" si="32"/>
        <v>Sem estoque</v>
      </c>
      <c r="G408" s="149">
        <f>SUMIF(Entrada!$C$8:$C$3007,$C408,Entrada!$F$8:$F$3007)</f>
        <v>0</v>
      </c>
      <c r="H408" s="150">
        <f>SUMIF(Saída!$C$8:$C$3007,$C408,Saída!$E$8:$E$3007)</f>
        <v>0</v>
      </c>
      <c r="I408" s="151">
        <f>SUMIF(Entrada!$C$8:$C$3007,C408,Entrada!$J$8:$J$3007)</f>
        <v>0</v>
      </c>
      <c r="J408" s="152">
        <f t="shared" si="33"/>
        <v>0</v>
      </c>
      <c r="K408" s="152">
        <f t="shared" si="34"/>
        <v>0</v>
      </c>
      <c r="L408" s="151">
        <f>Inv!K408</f>
        <v>0</v>
      </c>
      <c r="M408" s="153" t="str">
        <f>IFERROR($H408/PG!$E408,"")</f>
        <v/>
      </c>
      <c r="P408" s="26">
        <v>6.0000000000000001E-3</v>
      </c>
      <c r="Q408" s="35">
        <f t="shared" si="35"/>
        <v>6.0000000000000001E-3</v>
      </c>
      <c r="R408" s="26" t="str">
        <f t="shared" si="36"/>
        <v/>
      </c>
    </row>
    <row r="409" spans="2:18" ht="35.1" customHeight="1" thickTop="1" thickBot="1" x14ac:dyDescent="0.3">
      <c r="B409" s="40" t="str">
        <f>IF(PG!B409="","",PG!B409)</f>
        <v/>
      </c>
      <c r="C409" s="147" t="str">
        <f>IF(PG!C409="","",PG!C409)</f>
        <v/>
      </c>
      <c r="D409" s="43" t="str">
        <f>IF(PG!D409="","",PG!D409)</f>
        <v/>
      </c>
      <c r="E409" s="43">
        <f>IF(Inv!E409="",Inv!D409,Inv!E409)</f>
        <v>0</v>
      </c>
      <c r="F409" s="148" t="str">
        <f t="shared" si="32"/>
        <v>Sem estoque</v>
      </c>
      <c r="G409" s="149">
        <f>SUMIF(Entrada!$C$8:$C$3007,$C409,Entrada!$F$8:$F$3007)</f>
        <v>0</v>
      </c>
      <c r="H409" s="150">
        <f>SUMIF(Saída!$C$8:$C$3007,$C409,Saída!$E$8:$E$3007)</f>
        <v>0</v>
      </c>
      <c r="I409" s="151">
        <f>SUMIF(Entrada!$C$8:$C$3007,C409,Entrada!$J$8:$J$3007)</f>
        <v>0</v>
      </c>
      <c r="J409" s="152">
        <f t="shared" si="33"/>
        <v>0</v>
      </c>
      <c r="K409" s="152">
        <f t="shared" si="34"/>
        <v>0</v>
      </c>
      <c r="L409" s="151">
        <f>Inv!K409</f>
        <v>0</v>
      </c>
      <c r="M409" s="153" t="str">
        <f>IFERROR($H409/PG!$E409,"")</f>
        <v/>
      </c>
      <c r="P409" s="26">
        <v>5.9899999999999997E-3</v>
      </c>
      <c r="Q409" s="35">
        <f t="shared" si="35"/>
        <v>5.9899999999999997E-3</v>
      </c>
      <c r="R409" s="26" t="str">
        <f t="shared" si="36"/>
        <v/>
      </c>
    </row>
    <row r="410" spans="2:18" ht="35.1" customHeight="1" thickTop="1" thickBot="1" x14ac:dyDescent="0.3">
      <c r="B410" s="40" t="str">
        <f>IF(PG!B410="","",PG!B410)</f>
        <v/>
      </c>
      <c r="C410" s="147" t="str">
        <f>IF(PG!C410="","",PG!C410)</f>
        <v/>
      </c>
      <c r="D410" s="43" t="str">
        <f>IF(PG!D410="","",PG!D410)</f>
        <v/>
      </c>
      <c r="E410" s="43">
        <f>IF(Inv!E410="",Inv!D410,Inv!E410)</f>
        <v>0</v>
      </c>
      <c r="F410" s="148" t="str">
        <f t="shared" si="32"/>
        <v>Sem estoque</v>
      </c>
      <c r="G410" s="149">
        <f>SUMIF(Entrada!$C$8:$C$3007,$C410,Entrada!$F$8:$F$3007)</f>
        <v>0</v>
      </c>
      <c r="H410" s="150">
        <f>SUMIF(Saída!$C$8:$C$3007,$C410,Saída!$E$8:$E$3007)</f>
        <v>0</v>
      </c>
      <c r="I410" s="151">
        <f>SUMIF(Entrada!$C$8:$C$3007,C410,Entrada!$J$8:$J$3007)</f>
        <v>0</v>
      </c>
      <c r="J410" s="152">
        <f t="shared" si="33"/>
        <v>0</v>
      </c>
      <c r="K410" s="152">
        <f t="shared" si="34"/>
        <v>0</v>
      </c>
      <c r="L410" s="151">
        <f>Inv!K410</f>
        <v>0</v>
      </c>
      <c r="M410" s="153" t="str">
        <f>IFERROR($H410/PG!$E410,"")</f>
        <v/>
      </c>
      <c r="P410" s="26">
        <v>5.9800000000000001E-3</v>
      </c>
      <c r="Q410" s="35">
        <f t="shared" si="35"/>
        <v>5.9800000000000001E-3</v>
      </c>
      <c r="R410" s="26" t="str">
        <f t="shared" si="36"/>
        <v/>
      </c>
    </row>
    <row r="411" spans="2:18" ht="35.1" customHeight="1" thickTop="1" thickBot="1" x14ac:dyDescent="0.3">
      <c r="B411" s="40" t="str">
        <f>IF(PG!B411="","",PG!B411)</f>
        <v/>
      </c>
      <c r="C411" s="147" t="str">
        <f>IF(PG!C411="","",PG!C411)</f>
        <v/>
      </c>
      <c r="D411" s="43" t="str">
        <f>IF(PG!D411="","",PG!D411)</f>
        <v/>
      </c>
      <c r="E411" s="43">
        <f>IF(Inv!E411="",Inv!D411,Inv!E411)</f>
        <v>0</v>
      </c>
      <c r="F411" s="148" t="str">
        <f t="shared" si="32"/>
        <v>Sem estoque</v>
      </c>
      <c r="G411" s="149">
        <f>SUMIF(Entrada!$C$8:$C$3007,$C411,Entrada!$F$8:$F$3007)</f>
        <v>0</v>
      </c>
      <c r="H411" s="150">
        <f>SUMIF(Saída!$C$8:$C$3007,$C411,Saída!$E$8:$E$3007)</f>
        <v>0</v>
      </c>
      <c r="I411" s="151">
        <f>SUMIF(Entrada!$C$8:$C$3007,C411,Entrada!$J$8:$J$3007)</f>
        <v>0</v>
      </c>
      <c r="J411" s="152">
        <f t="shared" si="33"/>
        <v>0</v>
      </c>
      <c r="K411" s="152">
        <f t="shared" si="34"/>
        <v>0</v>
      </c>
      <c r="L411" s="151">
        <f>Inv!K411</f>
        <v>0</v>
      </c>
      <c r="M411" s="153" t="str">
        <f>IFERROR($H411/PG!$E411,"")</f>
        <v/>
      </c>
      <c r="P411" s="26">
        <v>5.9699999999999996E-3</v>
      </c>
      <c r="Q411" s="35">
        <f t="shared" si="35"/>
        <v>5.9699999999999996E-3</v>
      </c>
      <c r="R411" s="26" t="str">
        <f t="shared" si="36"/>
        <v/>
      </c>
    </row>
    <row r="412" spans="2:18" ht="35.1" customHeight="1" thickTop="1" thickBot="1" x14ac:dyDescent="0.3">
      <c r="B412" s="40" t="str">
        <f>IF(PG!B412="","",PG!B412)</f>
        <v/>
      </c>
      <c r="C412" s="147" t="str">
        <f>IF(PG!C412="","",PG!C412)</f>
        <v/>
      </c>
      <c r="D412" s="43" t="str">
        <f>IF(PG!D412="","",PG!D412)</f>
        <v/>
      </c>
      <c r="E412" s="43">
        <f>IF(Inv!E412="",Inv!D412,Inv!E412)</f>
        <v>0</v>
      </c>
      <c r="F412" s="148" t="str">
        <f t="shared" si="32"/>
        <v>Sem estoque</v>
      </c>
      <c r="G412" s="149">
        <f>SUMIF(Entrada!$C$8:$C$3007,$C412,Entrada!$F$8:$F$3007)</f>
        <v>0</v>
      </c>
      <c r="H412" s="150">
        <f>SUMIF(Saída!$C$8:$C$3007,$C412,Saída!$E$8:$E$3007)</f>
        <v>0</v>
      </c>
      <c r="I412" s="151">
        <f>SUMIF(Entrada!$C$8:$C$3007,C412,Entrada!$J$8:$J$3007)</f>
        <v>0</v>
      </c>
      <c r="J412" s="152">
        <f t="shared" si="33"/>
        <v>0</v>
      </c>
      <c r="K412" s="152">
        <f t="shared" si="34"/>
        <v>0</v>
      </c>
      <c r="L412" s="151">
        <f>Inv!K412</f>
        <v>0</v>
      </c>
      <c r="M412" s="153" t="str">
        <f>IFERROR($H412/PG!$E412,"")</f>
        <v/>
      </c>
      <c r="P412" s="26">
        <v>5.96E-3</v>
      </c>
      <c r="Q412" s="35">
        <f t="shared" si="35"/>
        <v>5.96E-3</v>
      </c>
      <c r="R412" s="26" t="str">
        <f t="shared" si="36"/>
        <v/>
      </c>
    </row>
    <row r="413" spans="2:18" ht="35.1" customHeight="1" thickTop="1" thickBot="1" x14ac:dyDescent="0.3">
      <c r="B413" s="40" t="str">
        <f>IF(PG!B413="","",PG!B413)</f>
        <v/>
      </c>
      <c r="C413" s="147" t="str">
        <f>IF(PG!C413="","",PG!C413)</f>
        <v/>
      </c>
      <c r="D413" s="43" t="str">
        <f>IF(PG!D413="","",PG!D413)</f>
        <v/>
      </c>
      <c r="E413" s="43">
        <f>IF(Inv!E413="",Inv!D413,Inv!E413)</f>
        <v>0</v>
      </c>
      <c r="F413" s="148" t="str">
        <f t="shared" si="32"/>
        <v>Sem estoque</v>
      </c>
      <c r="G413" s="149">
        <f>SUMIF(Entrada!$C$8:$C$3007,$C413,Entrada!$F$8:$F$3007)</f>
        <v>0</v>
      </c>
      <c r="H413" s="150">
        <f>SUMIF(Saída!$C$8:$C$3007,$C413,Saída!$E$8:$E$3007)</f>
        <v>0</v>
      </c>
      <c r="I413" s="151">
        <f>SUMIF(Entrada!$C$8:$C$3007,C413,Entrada!$J$8:$J$3007)</f>
        <v>0</v>
      </c>
      <c r="J413" s="152">
        <f t="shared" si="33"/>
        <v>0</v>
      </c>
      <c r="K413" s="152">
        <f t="shared" si="34"/>
        <v>0</v>
      </c>
      <c r="L413" s="151">
        <f>Inv!K413</f>
        <v>0</v>
      </c>
      <c r="M413" s="153" t="str">
        <f>IFERROR($H413/PG!$E413,"")</f>
        <v/>
      </c>
      <c r="P413" s="26">
        <v>5.9500000000000004E-3</v>
      </c>
      <c r="Q413" s="35">
        <f t="shared" si="35"/>
        <v>5.9500000000000004E-3</v>
      </c>
      <c r="R413" s="26" t="str">
        <f t="shared" si="36"/>
        <v/>
      </c>
    </row>
    <row r="414" spans="2:18" ht="35.1" customHeight="1" thickTop="1" thickBot="1" x14ac:dyDescent="0.3">
      <c r="B414" s="40" t="str">
        <f>IF(PG!B414="","",PG!B414)</f>
        <v/>
      </c>
      <c r="C414" s="147" t="str">
        <f>IF(PG!C414="","",PG!C414)</f>
        <v/>
      </c>
      <c r="D414" s="43" t="str">
        <f>IF(PG!D414="","",PG!D414)</f>
        <v/>
      </c>
      <c r="E414" s="43">
        <f>IF(Inv!E414="",Inv!D414,Inv!E414)</f>
        <v>0</v>
      </c>
      <c r="F414" s="148" t="str">
        <f t="shared" si="32"/>
        <v>Sem estoque</v>
      </c>
      <c r="G414" s="149">
        <f>SUMIF(Entrada!$C$8:$C$3007,$C414,Entrada!$F$8:$F$3007)</f>
        <v>0</v>
      </c>
      <c r="H414" s="150">
        <f>SUMIF(Saída!$C$8:$C$3007,$C414,Saída!$E$8:$E$3007)</f>
        <v>0</v>
      </c>
      <c r="I414" s="151">
        <f>SUMIF(Entrada!$C$8:$C$3007,C414,Entrada!$J$8:$J$3007)</f>
        <v>0</v>
      </c>
      <c r="J414" s="152">
        <f t="shared" si="33"/>
        <v>0</v>
      </c>
      <c r="K414" s="152">
        <f t="shared" si="34"/>
        <v>0</v>
      </c>
      <c r="L414" s="151">
        <f>Inv!K414</f>
        <v>0</v>
      </c>
      <c r="M414" s="153" t="str">
        <f>IFERROR($H414/PG!$E414,"")</f>
        <v/>
      </c>
      <c r="P414" s="26">
        <v>5.94E-3</v>
      </c>
      <c r="Q414" s="35">
        <f t="shared" si="35"/>
        <v>5.94E-3</v>
      </c>
      <c r="R414" s="26" t="str">
        <f t="shared" si="36"/>
        <v/>
      </c>
    </row>
    <row r="415" spans="2:18" ht="35.1" customHeight="1" thickTop="1" thickBot="1" x14ac:dyDescent="0.3">
      <c r="B415" s="40" t="str">
        <f>IF(PG!B415="","",PG!B415)</f>
        <v/>
      </c>
      <c r="C415" s="147" t="str">
        <f>IF(PG!C415="","",PG!C415)</f>
        <v/>
      </c>
      <c r="D415" s="43" t="str">
        <f>IF(PG!D415="","",PG!D415)</f>
        <v/>
      </c>
      <c r="E415" s="43">
        <f>IF(Inv!E415="",Inv!D415,Inv!E415)</f>
        <v>0</v>
      </c>
      <c r="F415" s="148" t="str">
        <f t="shared" si="32"/>
        <v>Sem estoque</v>
      </c>
      <c r="G415" s="149">
        <f>SUMIF(Entrada!$C$8:$C$3007,$C415,Entrada!$F$8:$F$3007)</f>
        <v>0</v>
      </c>
      <c r="H415" s="150">
        <f>SUMIF(Saída!$C$8:$C$3007,$C415,Saída!$E$8:$E$3007)</f>
        <v>0</v>
      </c>
      <c r="I415" s="151">
        <f>SUMIF(Entrada!$C$8:$C$3007,C415,Entrada!$J$8:$J$3007)</f>
        <v>0</v>
      </c>
      <c r="J415" s="152">
        <f t="shared" si="33"/>
        <v>0</v>
      </c>
      <c r="K415" s="152">
        <f t="shared" si="34"/>
        <v>0</v>
      </c>
      <c r="L415" s="151">
        <f>Inv!K415</f>
        <v>0</v>
      </c>
      <c r="M415" s="153" t="str">
        <f>IFERROR($H415/PG!$E415,"")</f>
        <v/>
      </c>
      <c r="P415" s="26">
        <v>5.9300000000000004E-3</v>
      </c>
      <c r="Q415" s="35">
        <f t="shared" si="35"/>
        <v>5.9300000000000004E-3</v>
      </c>
      <c r="R415" s="26" t="str">
        <f t="shared" si="36"/>
        <v/>
      </c>
    </row>
    <row r="416" spans="2:18" ht="35.1" customHeight="1" thickTop="1" thickBot="1" x14ac:dyDescent="0.3">
      <c r="B416" s="40" t="str">
        <f>IF(PG!B416="","",PG!B416)</f>
        <v/>
      </c>
      <c r="C416" s="147" t="str">
        <f>IF(PG!C416="","",PG!C416)</f>
        <v/>
      </c>
      <c r="D416" s="43" t="str">
        <f>IF(PG!D416="","",PG!D416)</f>
        <v/>
      </c>
      <c r="E416" s="43">
        <f>IF(Inv!E416="",Inv!D416,Inv!E416)</f>
        <v>0</v>
      </c>
      <c r="F416" s="148" t="str">
        <f t="shared" si="32"/>
        <v>Sem estoque</v>
      </c>
      <c r="G416" s="149">
        <f>SUMIF(Entrada!$C$8:$C$3007,$C416,Entrada!$F$8:$F$3007)</f>
        <v>0</v>
      </c>
      <c r="H416" s="150">
        <f>SUMIF(Saída!$C$8:$C$3007,$C416,Saída!$E$8:$E$3007)</f>
        <v>0</v>
      </c>
      <c r="I416" s="151">
        <f>SUMIF(Entrada!$C$8:$C$3007,C416,Entrada!$J$8:$J$3007)</f>
        <v>0</v>
      </c>
      <c r="J416" s="152">
        <f t="shared" si="33"/>
        <v>0</v>
      </c>
      <c r="K416" s="152">
        <f t="shared" si="34"/>
        <v>0</v>
      </c>
      <c r="L416" s="151">
        <f>Inv!K416</f>
        <v>0</v>
      </c>
      <c r="M416" s="153" t="str">
        <f>IFERROR($H416/PG!$E416,"")</f>
        <v/>
      </c>
      <c r="P416" s="26">
        <v>5.9199999999999999E-3</v>
      </c>
      <c r="Q416" s="35">
        <f t="shared" si="35"/>
        <v>5.9199999999999999E-3</v>
      </c>
      <c r="R416" s="26" t="str">
        <f t="shared" si="36"/>
        <v/>
      </c>
    </row>
    <row r="417" spans="2:18" ht="35.1" customHeight="1" thickTop="1" thickBot="1" x14ac:dyDescent="0.3">
      <c r="B417" s="40" t="str">
        <f>IF(PG!B417="","",PG!B417)</f>
        <v/>
      </c>
      <c r="C417" s="147" t="str">
        <f>IF(PG!C417="","",PG!C417)</f>
        <v/>
      </c>
      <c r="D417" s="43" t="str">
        <f>IF(PG!D417="","",PG!D417)</f>
        <v/>
      </c>
      <c r="E417" s="43">
        <f>IF(Inv!E417="",Inv!D417,Inv!E417)</f>
        <v>0</v>
      </c>
      <c r="F417" s="148" t="str">
        <f t="shared" si="32"/>
        <v>Sem estoque</v>
      </c>
      <c r="G417" s="149">
        <f>SUMIF(Entrada!$C$8:$C$3007,$C417,Entrada!$F$8:$F$3007)</f>
        <v>0</v>
      </c>
      <c r="H417" s="150">
        <f>SUMIF(Saída!$C$8:$C$3007,$C417,Saída!$E$8:$E$3007)</f>
        <v>0</v>
      </c>
      <c r="I417" s="151">
        <f>SUMIF(Entrada!$C$8:$C$3007,C417,Entrada!$J$8:$J$3007)</f>
        <v>0</v>
      </c>
      <c r="J417" s="152">
        <f t="shared" si="33"/>
        <v>0</v>
      </c>
      <c r="K417" s="152">
        <f t="shared" si="34"/>
        <v>0</v>
      </c>
      <c r="L417" s="151">
        <f>Inv!K417</f>
        <v>0</v>
      </c>
      <c r="M417" s="153" t="str">
        <f>IFERROR($H417/PG!$E417,"")</f>
        <v/>
      </c>
      <c r="P417" s="26">
        <v>5.9100000000000003E-3</v>
      </c>
      <c r="Q417" s="35">
        <f t="shared" si="35"/>
        <v>5.9100000000000003E-3</v>
      </c>
      <c r="R417" s="26" t="str">
        <f t="shared" si="36"/>
        <v/>
      </c>
    </row>
    <row r="418" spans="2:18" ht="35.1" customHeight="1" thickTop="1" thickBot="1" x14ac:dyDescent="0.3">
      <c r="B418" s="40" t="str">
        <f>IF(PG!B418="","",PG!B418)</f>
        <v/>
      </c>
      <c r="C418" s="147" t="str">
        <f>IF(PG!C418="","",PG!C418)</f>
        <v/>
      </c>
      <c r="D418" s="43" t="str">
        <f>IF(PG!D418="","",PG!D418)</f>
        <v/>
      </c>
      <c r="E418" s="43">
        <f>IF(Inv!E418="",Inv!D418,Inv!E418)</f>
        <v>0</v>
      </c>
      <c r="F418" s="148" t="str">
        <f t="shared" si="32"/>
        <v>Sem estoque</v>
      </c>
      <c r="G418" s="149">
        <f>SUMIF(Entrada!$C$8:$C$3007,$C418,Entrada!$F$8:$F$3007)</f>
        <v>0</v>
      </c>
      <c r="H418" s="150">
        <f>SUMIF(Saída!$C$8:$C$3007,$C418,Saída!$E$8:$E$3007)</f>
        <v>0</v>
      </c>
      <c r="I418" s="151">
        <f>SUMIF(Entrada!$C$8:$C$3007,C418,Entrada!$J$8:$J$3007)</f>
        <v>0</v>
      </c>
      <c r="J418" s="152">
        <f t="shared" si="33"/>
        <v>0</v>
      </c>
      <c r="K418" s="152">
        <f t="shared" si="34"/>
        <v>0</v>
      </c>
      <c r="L418" s="151">
        <f>Inv!K418</f>
        <v>0</v>
      </c>
      <c r="M418" s="153" t="str">
        <f>IFERROR($H418/PG!$E418,"")</f>
        <v/>
      </c>
      <c r="P418" s="26">
        <v>5.8999999999999999E-3</v>
      </c>
      <c r="Q418" s="35">
        <f t="shared" si="35"/>
        <v>5.8999999999999999E-3</v>
      </c>
      <c r="R418" s="26" t="str">
        <f t="shared" si="36"/>
        <v/>
      </c>
    </row>
    <row r="419" spans="2:18" ht="35.1" customHeight="1" thickTop="1" thickBot="1" x14ac:dyDescent="0.3">
      <c r="B419" s="40" t="str">
        <f>IF(PG!B419="","",PG!B419)</f>
        <v/>
      </c>
      <c r="C419" s="147" t="str">
        <f>IF(PG!C419="","",PG!C419)</f>
        <v/>
      </c>
      <c r="D419" s="43" t="str">
        <f>IF(PG!D419="","",PG!D419)</f>
        <v/>
      </c>
      <c r="E419" s="43">
        <f>IF(Inv!E419="",Inv!D419,Inv!E419)</f>
        <v>0</v>
      </c>
      <c r="F419" s="148" t="str">
        <f t="shared" si="32"/>
        <v>Sem estoque</v>
      </c>
      <c r="G419" s="149">
        <f>SUMIF(Entrada!$C$8:$C$3007,$C419,Entrada!$F$8:$F$3007)</f>
        <v>0</v>
      </c>
      <c r="H419" s="150">
        <f>SUMIF(Saída!$C$8:$C$3007,$C419,Saída!$E$8:$E$3007)</f>
        <v>0</v>
      </c>
      <c r="I419" s="151">
        <f>SUMIF(Entrada!$C$8:$C$3007,C419,Entrada!$J$8:$J$3007)</f>
        <v>0</v>
      </c>
      <c r="J419" s="152">
        <f t="shared" si="33"/>
        <v>0</v>
      </c>
      <c r="K419" s="152">
        <f t="shared" si="34"/>
        <v>0</v>
      </c>
      <c r="L419" s="151">
        <f>Inv!K419</f>
        <v>0</v>
      </c>
      <c r="M419" s="153" t="str">
        <f>IFERROR($H419/PG!$E419,"")</f>
        <v/>
      </c>
      <c r="P419" s="26">
        <v>5.8900000000000003E-3</v>
      </c>
      <c r="Q419" s="35">
        <f t="shared" si="35"/>
        <v>5.8900000000000003E-3</v>
      </c>
      <c r="R419" s="26" t="str">
        <f t="shared" si="36"/>
        <v/>
      </c>
    </row>
    <row r="420" spans="2:18" ht="35.1" customHeight="1" thickTop="1" thickBot="1" x14ac:dyDescent="0.3">
      <c r="B420" s="40" t="str">
        <f>IF(PG!B420="","",PG!B420)</f>
        <v/>
      </c>
      <c r="C420" s="147" t="str">
        <f>IF(PG!C420="","",PG!C420)</f>
        <v/>
      </c>
      <c r="D420" s="43" t="str">
        <f>IF(PG!D420="","",PG!D420)</f>
        <v/>
      </c>
      <c r="E420" s="43">
        <f>IF(Inv!E420="",Inv!D420,Inv!E420)</f>
        <v>0</v>
      </c>
      <c r="F420" s="148" t="str">
        <f t="shared" si="32"/>
        <v>Sem estoque</v>
      </c>
      <c r="G420" s="149">
        <f>SUMIF(Entrada!$C$8:$C$3007,$C420,Entrada!$F$8:$F$3007)</f>
        <v>0</v>
      </c>
      <c r="H420" s="150">
        <f>SUMIF(Saída!$C$8:$C$3007,$C420,Saída!$E$8:$E$3007)</f>
        <v>0</v>
      </c>
      <c r="I420" s="151">
        <f>SUMIF(Entrada!$C$8:$C$3007,C420,Entrada!$J$8:$J$3007)</f>
        <v>0</v>
      </c>
      <c r="J420" s="152">
        <f t="shared" si="33"/>
        <v>0</v>
      </c>
      <c r="K420" s="152">
        <f t="shared" si="34"/>
        <v>0</v>
      </c>
      <c r="L420" s="151">
        <f>Inv!K420</f>
        <v>0</v>
      </c>
      <c r="M420" s="153" t="str">
        <f>IFERROR($H420/PG!$E420,"")</f>
        <v/>
      </c>
      <c r="P420" s="26">
        <v>5.8799999999999998E-3</v>
      </c>
      <c r="Q420" s="35">
        <f t="shared" si="35"/>
        <v>5.8799999999999998E-3</v>
      </c>
      <c r="R420" s="26" t="str">
        <f t="shared" si="36"/>
        <v/>
      </c>
    </row>
    <row r="421" spans="2:18" ht="35.1" customHeight="1" thickTop="1" thickBot="1" x14ac:dyDescent="0.3">
      <c r="B421" s="40" t="str">
        <f>IF(PG!B421="","",PG!B421)</f>
        <v/>
      </c>
      <c r="C421" s="147" t="str">
        <f>IF(PG!C421="","",PG!C421)</f>
        <v/>
      </c>
      <c r="D421" s="43" t="str">
        <f>IF(PG!D421="","",PG!D421)</f>
        <v/>
      </c>
      <c r="E421" s="43">
        <f>IF(Inv!E421="",Inv!D421,Inv!E421)</f>
        <v>0</v>
      </c>
      <c r="F421" s="148" t="str">
        <f t="shared" si="32"/>
        <v>Sem estoque</v>
      </c>
      <c r="G421" s="149">
        <f>SUMIF(Entrada!$C$8:$C$3007,$C421,Entrada!$F$8:$F$3007)</f>
        <v>0</v>
      </c>
      <c r="H421" s="150">
        <f>SUMIF(Saída!$C$8:$C$3007,$C421,Saída!$E$8:$E$3007)</f>
        <v>0</v>
      </c>
      <c r="I421" s="151">
        <f>SUMIF(Entrada!$C$8:$C$3007,C421,Entrada!$J$8:$J$3007)</f>
        <v>0</v>
      </c>
      <c r="J421" s="152">
        <f t="shared" si="33"/>
        <v>0</v>
      </c>
      <c r="K421" s="152">
        <f t="shared" si="34"/>
        <v>0</v>
      </c>
      <c r="L421" s="151">
        <f>Inv!K421</f>
        <v>0</v>
      </c>
      <c r="M421" s="153" t="str">
        <f>IFERROR($H421/PG!$E421,"")</f>
        <v/>
      </c>
      <c r="P421" s="26">
        <v>5.8700000000000002E-3</v>
      </c>
      <c r="Q421" s="35">
        <f t="shared" si="35"/>
        <v>5.8700000000000002E-3</v>
      </c>
      <c r="R421" s="26" t="str">
        <f t="shared" si="36"/>
        <v/>
      </c>
    </row>
    <row r="422" spans="2:18" ht="35.1" customHeight="1" thickTop="1" thickBot="1" x14ac:dyDescent="0.3">
      <c r="B422" s="40" t="str">
        <f>IF(PG!B422="","",PG!B422)</f>
        <v/>
      </c>
      <c r="C422" s="147" t="str">
        <f>IF(PG!C422="","",PG!C422)</f>
        <v/>
      </c>
      <c r="D422" s="43" t="str">
        <f>IF(PG!D422="","",PG!D422)</f>
        <v/>
      </c>
      <c r="E422" s="43">
        <f>IF(Inv!E422="",Inv!D422,Inv!E422)</f>
        <v>0</v>
      </c>
      <c r="F422" s="148" t="str">
        <f t="shared" si="32"/>
        <v>Sem estoque</v>
      </c>
      <c r="G422" s="149">
        <f>SUMIF(Entrada!$C$8:$C$3007,$C422,Entrada!$F$8:$F$3007)</f>
        <v>0</v>
      </c>
      <c r="H422" s="150">
        <f>SUMIF(Saída!$C$8:$C$3007,$C422,Saída!$E$8:$E$3007)</f>
        <v>0</v>
      </c>
      <c r="I422" s="151">
        <f>SUMIF(Entrada!$C$8:$C$3007,C422,Entrada!$J$8:$J$3007)</f>
        <v>0</v>
      </c>
      <c r="J422" s="152">
        <f t="shared" si="33"/>
        <v>0</v>
      </c>
      <c r="K422" s="152">
        <f t="shared" si="34"/>
        <v>0</v>
      </c>
      <c r="L422" s="151">
        <f>Inv!K422</f>
        <v>0</v>
      </c>
      <c r="M422" s="153" t="str">
        <f>IFERROR($H422/PG!$E422,"")</f>
        <v/>
      </c>
      <c r="P422" s="26">
        <v>5.8599999999999998E-3</v>
      </c>
      <c r="Q422" s="35">
        <f t="shared" si="35"/>
        <v>5.8599999999999998E-3</v>
      </c>
      <c r="R422" s="26" t="str">
        <f t="shared" si="36"/>
        <v/>
      </c>
    </row>
    <row r="423" spans="2:18" ht="35.1" customHeight="1" thickTop="1" thickBot="1" x14ac:dyDescent="0.3">
      <c r="B423" s="40" t="str">
        <f>IF(PG!B423="","",PG!B423)</f>
        <v/>
      </c>
      <c r="C423" s="147" t="str">
        <f>IF(PG!C423="","",PG!C423)</f>
        <v/>
      </c>
      <c r="D423" s="43" t="str">
        <f>IF(PG!D423="","",PG!D423)</f>
        <v/>
      </c>
      <c r="E423" s="43">
        <f>IF(Inv!E423="",Inv!D423,Inv!E423)</f>
        <v>0</v>
      </c>
      <c r="F423" s="148" t="str">
        <f t="shared" si="32"/>
        <v>Sem estoque</v>
      </c>
      <c r="G423" s="149">
        <f>SUMIF(Entrada!$C$8:$C$3007,$C423,Entrada!$F$8:$F$3007)</f>
        <v>0</v>
      </c>
      <c r="H423" s="150">
        <f>SUMIF(Saída!$C$8:$C$3007,$C423,Saída!$E$8:$E$3007)</f>
        <v>0</v>
      </c>
      <c r="I423" s="151">
        <f>SUMIF(Entrada!$C$8:$C$3007,C423,Entrada!$J$8:$J$3007)</f>
        <v>0</v>
      </c>
      <c r="J423" s="152">
        <f t="shared" si="33"/>
        <v>0</v>
      </c>
      <c r="K423" s="152">
        <f t="shared" si="34"/>
        <v>0</v>
      </c>
      <c r="L423" s="151">
        <f>Inv!K423</f>
        <v>0</v>
      </c>
      <c r="M423" s="153" t="str">
        <f>IFERROR($H423/PG!$E423,"")</f>
        <v/>
      </c>
      <c r="P423" s="26">
        <v>5.8500000000000002E-3</v>
      </c>
      <c r="Q423" s="35">
        <f t="shared" si="35"/>
        <v>5.8500000000000002E-3</v>
      </c>
      <c r="R423" s="26" t="str">
        <f t="shared" si="36"/>
        <v/>
      </c>
    </row>
    <row r="424" spans="2:18" ht="35.1" customHeight="1" thickTop="1" thickBot="1" x14ac:dyDescent="0.3">
      <c r="B424" s="40" t="str">
        <f>IF(PG!B424="","",PG!B424)</f>
        <v/>
      </c>
      <c r="C424" s="147" t="str">
        <f>IF(PG!C424="","",PG!C424)</f>
        <v/>
      </c>
      <c r="D424" s="43" t="str">
        <f>IF(PG!D424="","",PG!D424)</f>
        <v/>
      </c>
      <c r="E424" s="43">
        <f>IF(Inv!E424="",Inv!D424,Inv!E424)</f>
        <v>0</v>
      </c>
      <c r="F424" s="148" t="str">
        <f t="shared" si="32"/>
        <v>Sem estoque</v>
      </c>
      <c r="G424" s="149">
        <f>SUMIF(Entrada!$C$8:$C$3007,$C424,Entrada!$F$8:$F$3007)</f>
        <v>0</v>
      </c>
      <c r="H424" s="150">
        <f>SUMIF(Saída!$C$8:$C$3007,$C424,Saída!$E$8:$E$3007)</f>
        <v>0</v>
      </c>
      <c r="I424" s="151">
        <f>SUMIF(Entrada!$C$8:$C$3007,C424,Entrada!$J$8:$J$3007)</f>
        <v>0</v>
      </c>
      <c r="J424" s="152">
        <f t="shared" si="33"/>
        <v>0</v>
      </c>
      <c r="K424" s="152">
        <f t="shared" si="34"/>
        <v>0</v>
      </c>
      <c r="L424" s="151">
        <f>Inv!K424</f>
        <v>0</v>
      </c>
      <c r="M424" s="153" t="str">
        <f>IFERROR($H424/PG!$E424,"")</f>
        <v/>
      </c>
      <c r="P424" s="26">
        <v>5.8399999999999997E-3</v>
      </c>
      <c r="Q424" s="35">
        <f t="shared" si="35"/>
        <v>5.8399999999999997E-3</v>
      </c>
      <c r="R424" s="26" t="str">
        <f t="shared" si="36"/>
        <v/>
      </c>
    </row>
    <row r="425" spans="2:18" ht="35.1" customHeight="1" thickTop="1" thickBot="1" x14ac:dyDescent="0.3">
      <c r="B425" s="40" t="str">
        <f>IF(PG!B425="","",PG!B425)</f>
        <v/>
      </c>
      <c r="C425" s="147" t="str">
        <f>IF(PG!C425="","",PG!C425)</f>
        <v/>
      </c>
      <c r="D425" s="43" t="str">
        <f>IF(PG!D425="","",PG!D425)</f>
        <v/>
      </c>
      <c r="E425" s="43">
        <f>IF(Inv!E425="",Inv!D425,Inv!E425)</f>
        <v>0</v>
      </c>
      <c r="F425" s="148" t="str">
        <f t="shared" si="32"/>
        <v>Sem estoque</v>
      </c>
      <c r="G425" s="149">
        <f>SUMIF(Entrada!$C$8:$C$3007,$C425,Entrada!$F$8:$F$3007)</f>
        <v>0</v>
      </c>
      <c r="H425" s="150">
        <f>SUMIF(Saída!$C$8:$C$3007,$C425,Saída!$E$8:$E$3007)</f>
        <v>0</v>
      </c>
      <c r="I425" s="151">
        <f>SUMIF(Entrada!$C$8:$C$3007,C425,Entrada!$J$8:$J$3007)</f>
        <v>0</v>
      </c>
      <c r="J425" s="152">
        <f t="shared" si="33"/>
        <v>0</v>
      </c>
      <c r="K425" s="152">
        <f t="shared" si="34"/>
        <v>0</v>
      </c>
      <c r="L425" s="151">
        <f>Inv!K425</f>
        <v>0</v>
      </c>
      <c r="M425" s="153" t="str">
        <f>IFERROR($H425/PG!$E425,"")</f>
        <v/>
      </c>
      <c r="P425" s="26">
        <v>5.8300000000000001E-3</v>
      </c>
      <c r="Q425" s="35">
        <f t="shared" si="35"/>
        <v>5.8300000000000001E-3</v>
      </c>
      <c r="R425" s="26" t="str">
        <f t="shared" si="36"/>
        <v/>
      </c>
    </row>
    <row r="426" spans="2:18" ht="35.1" customHeight="1" thickTop="1" thickBot="1" x14ac:dyDescent="0.3">
      <c r="B426" s="40" t="str">
        <f>IF(PG!B426="","",PG!B426)</f>
        <v/>
      </c>
      <c r="C426" s="147" t="str">
        <f>IF(PG!C426="","",PG!C426)</f>
        <v/>
      </c>
      <c r="D426" s="43" t="str">
        <f>IF(PG!D426="","",PG!D426)</f>
        <v/>
      </c>
      <c r="E426" s="43">
        <f>IF(Inv!E426="",Inv!D426,Inv!E426)</f>
        <v>0</v>
      </c>
      <c r="F426" s="148" t="str">
        <f t="shared" si="32"/>
        <v>Sem estoque</v>
      </c>
      <c r="G426" s="149">
        <f>SUMIF(Entrada!$C$8:$C$3007,$C426,Entrada!$F$8:$F$3007)</f>
        <v>0</v>
      </c>
      <c r="H426" s="150">
        <f>SUMIF(Saída!$C$8:$C$3007,$C426,Saída!$E$8:$E$3007)</f>
        <v>0</v>
      </c>
      <c r="I426" s="151">
        <f>SUMIF(Entrada!$C$8:$C$3007,C426,Entrada!$J$8:$J$3007)</f>
        <v>0</v>
      </c>
      <c r="J426" s="152">
        <f t="shared" si="33"/>
        <v>0</v>
      </c>
      <c r="K426" s="152">
        <f t="shared" si="34"/>
        <v>0</v>
      </c>
      <c r="L426" s="151">
        <f>Inv!K426</f>
        <v>0</v>
      </c>
      <c r="M426" s="153" t="str">
        <f>IFERROR($H426/PG!$E426,"")</f>
        <v/>
      </c>
      <c r="P426" s="26">
        <v>5.8199999999999997E-3</v>
      </c>
      <c r="Q426" s="35">
        <f t="shared" si="35"/>
        <v>5.8199999999999997E-3</v>
      </c>
      <c r="R426" s="26" t="str">
        <f t="shared" si="36"/>
        <v/>
      </c>
    </row>
    <row r="427" spans="2:18" ht="35.1" customHeight="1" thickTop="1" thickBot="1" x14ac:dyDescent="0.3">
      <c r="B427" s="40" t="str">
        <f>IF(PG!B427="","",PG!B427)</f>
        <v/>
      </c>
      <c r="C427" s="147" t="str">
        <f>IF(PG!C427="","",PG!C427)</f>
        <v/>
      </c>
      <c r="D427" s="43" t="str">
        <f>IF(PG!D427="","",PG!D427)</f>
        <v/>
      </c>
      <c r="E427" s="43">
        <f>IF(Inv!E427="",Inv!D427,Inv!E427)</f>
        <v>0</v>
      </c>
      <c r="F427" s="148" t="str">
        <f t="shared" si="32"/>
        <v>Sem estoque</v>
      </c>
      <c r="G427" s="149">
        <f>SUMIF(Entrada!$C$8:$C$3007,$C427,Entrada!$F$8:$F$3007)</f>
        <v>0</v>
      </c>
      <c r="H427" s="150">
        <f>SUMIF(Saída!$C$8:$C$3007,$C427,Saída!$E$8:$E$3007)</f>
        <v>0</v>
      </c>
      <c r="I427" s="151">
        <f>SUMIF(Entrada!$C$8:$C$3007,C427,Entrada!$J$8:$J$3007)</f>
        <v>0</v>
      </c>
      <c r="J427" s="152">
        <f t="shared" si="33"/>
        <v>0</v>
      </c>
      <c r="K427" s="152">
        <f t="shared" si="34"/>
        <v>0</v>
      </c>
      <c r="L427" s="151">
        <f>Inv!K427</f>
        <v>0</v>
      </c>
      <c r="M427" s="153" t="str">
        <f>IFERROR($H427/PG!$E427,"")</f>
        <v/>
      </c>
      <c r="P427" s="26">
        <v>5.8100000000000001E-3</v>
      </c>
      <c r="Q427" s="35">
        <f t="shared" si="35"/>
        <v>5.8100000000000001E-3</v>
      </c>
      <c r="R427" s="26" t="str">
        <f t="shared" si="36"/>
        <v/>
      </c>
    </row>
    <row r="428" spans="2:18" ht="35.1" customHeight="1" thickTop="1" thickBot="1" x14ac:dyDescent="0.3">
      <c r="B428" s="40" t="str">
        <f>IF(PG!B428="","",PG!B428)</f>
        <v/>
      </c>
      <c r="C428" s="147" t="str">
        <f>IF(PG!C428="","",PG!C428)</f>
        <v/>
      </c>
      <c r="D428" s="43" t="str">
        <f>IF(PG!D428="","",PG!D428)</f>
        <v/>
      </c>
      <c r="E428" s="43">
        <f>IF(Inv!E428="",Inv!D428,Inv!E428)</f>
        <v>0</v>
      </c>
      <c r="F428" s="148" t="str">
        <f t="shared" si="32"/>
        <v>Sem estoque</v>
      </c>
      <c r="G428" s="149">
        <f>SUMIF(Entrada!$C$8:$C$3007,$C428,Entrada!$F$8:$F$3007)</f>
        <v>0</v>
      </c>
      <c r="H428" s="150">
        <f>SUMIF(Saída!$C$8:$C$3007,$C428,Saída!$E$8:$E$3007)</f>
        <v>0</v>
      </c>
      <c r="I428" s="151">
        <f>SUMIF(Entrada!$C$8:$C$3007,C428,Entrada!$J$8:$J$3007)</f>
        <v>0</v>
      </c>
      <c r="J428" s="152">
        <f t="shared" si="33"/>
        <v>0</v>
      </c>
      <c r="K428" s="152">
        <f t="shared" si="34"/>
        <v>0</v>
      </c>
      <c r="L428" s="151">
        <f>Inv!K428</f>
        <v>0</v>
      </c>
      <c r="M428" s="153" t="str">
        <f>IFERROR($H428/PG!$E428,"")</f>
        <v/>
      </c>
      <c r="P428" s="26">
        <v>5.7999999999999996E-3</v>
      </c>
      <c r="Q428" s="35">
        <f t="shared" si="35"/>
        <v>5.7999999999999996E-3</v>
      </c>
      <c r="R428" s="26" t="str">
        <f t="shared" si="36"/>
        <v/>
      </c>
    </row>
    <row r="429" spans="2:18" ht="35.1" customHeight="1" thickTop="1" thickBot="1" x14ac:dyDescent="0.3">
      <c r="B429" s="40" t="str">
        <f>IF(PG!B429="","",PG!B429)</f>
        <v/>
      </c>
      <c r="C429" s="147" t="str">
        <f>IF(PG!C429="","",PG!C429)</f>
        <v/>
      </c>
      <c r="D429" s="43" t="str">
        <f>IF(PG!D429="","",PG!D429)</f>
        <v/>
      </c>
      <c r="E429" s="43">
        <f>IF(Inv!E429="",Inv!D429,Inv!E429)</f>
        <v>0</v>
      </c>
      <c r="F429" s="148" t="str">
        <f t="shared" si="32"/>
        <v>Sem estoque</v>
      </c>
      <c r="G429" s="149">
        <f>SUMIF(Entrada!$C$8:$C$3007,$C429,Entrada!$F$8:$F$3007)</f>
        <v>0</v>
      </c>
      <c r="H429" s="150">
        <f>SUMIF(Saída!$C$8:$C$3007,$C429,Saída!$E$8:$E$3007)</f>
        <v>0</v>
      </c>
      <c r="I429" s="151">
        <f>SUMIF(Entrada!$C$8:$C$3007,C429,Entrada!$J$8:$J$3007)</f>
        <v>0</v>
      </c>
      <c r="J429" s="152">
        <f t="shared" si="33"/>
        <v>0</v>
      </c>
      <c r="K429" s="152">
        <f t="shared" si="34"/>
        <v>0</v>
      </c>
      <c r="L429" s="151">
        <f>Inv!K429</f>
        <v>0</v>
      </c>
      <c r="M429" s="153" t="str">
        <f>IFERROR($H429/PG!$E429,"")</f>
        <v/>
      </c>
      <c r="P429" s="26">
        <v>5.79E-3</v>
      </c>
      <c r="Q429" s="35">
        <f t="shared" si="35"/>
        <v>5.79E-3</v>
      </c>
      <c r="R429" s="26" t="str">
        <f t="shared" si="36"/>
        <v/>
      </c>
    </row>
    <row r="430" spans="2:18" ht="35.1" customHeight="1" thickTop="1" thickBot="1" x14ac:dyDescent="0.3">
      <c r="B430" s="40" t="str">
        <f>IF(PG!B430="","",PG!B430)</f>
        <v/>
      </c>
      <c r="C430" s="147" t="str">
        <f>IF(PG!C430="","",PG!C430)</f>
        <v/>
      </c>
      <c r="D430" s="43" t="str">
        <f>IF(PG!D430="","",PG!D430)</f>
        <v/>
      </c>
      <c r="E430" s="43">
        <f>IF(Inv!E430="",Inv!D430,Inv!E430)</f>
        <v>0</v>
      </c>
      <c r="F430" s="148" t="str">
        <f t="shared" si="32"/>
        <v>Sem estoque</v>
      </c>
      <c r="G430" s="149">
        <f>SUMIF(Entrada!$C$8:$C$3007,$C430,Entrada!$F$8:$F$3007)</f>
        <v>0</v>
      </c>
      <c r="H430" s="150">
        <f>SUMIF(Saída!$C$8:$C$3007,$C430,Saída!$E$8:$E$3007)</f>
        <v>0</v>
      </c>
      <c r="I430" s="151">
        <f>SUMIF(Entrada!$C$8:$C$3007,C430,Entrada!$J$8:$J$3007)</f>
        <v>0</v>
      </c>
      <c r="J430" s="152">
        <f t="shared" si="33"/>
        <v>0</v>
      </c>
      <c r="K430" s="152">
        <f t="shared" si="34"/>
        <v>0</v>
      </c>
      <c r="L430" s="151">
        <f>Inv!K430</f>
        <v>0</v>
      </c>
      <c r="M430" s="153" t="str">
        <f>IFERROR($H430/PG!$E430,"")</f>
        <v/>
      </c>
      <c r="P430" s="26">
        <v>5.7800000000000004E-3</v>
      </c>
      <c r="Q430" s="35">
        <f t="shared" si="35"/>
        <v>5.7800000000000004E-3</v>
      </c>
      <c r="R430" s="26" t="str">
        <f t="shared" si="36"/>
        <v/>
      </c>
    </row>
    <row r="431" spans="2:18" ht="35.1" customHeight="1" thickTop="1" thickBot="1" x14ac:dyDescent="0.3">
      <c r="B431" s="40" t="str">
        <f>IF(PG!B431="","",PG!B431)</f>
        <v/>
      </c>
      <c r="C431" s="147" t="str">
        <f>IF(PG!C431="","",PG!C431)</f>
        <v/>
      </c>
      <c r="D431" s="43" t="str">
        <f>IF(PG!D431="","",PG!D431)</f>
        <v/>
      </c>
      <c r="E431" s="43">
        <f>IF(Inv!E431="",Inv!D431,Inv!E431)</f>
        <v>0</v>
      </c>
      <c r="F431" s="148" t="str">
        <f t="shared" si="32"/>
        <v>Sem estoque</v>
      </c>
      <c r="G431" s="149">
        <f>SUMIF(Entrada!$C$8:$C$3007,$C431,Entrada!$F$8:$F$3007)</f>
        <v>0</v>
      </c>
      <c r="H431" s="150">
        <f>SUMIF(Saída!$C$8:$C$3007,$C431,Saída!$E$8:$E$3007)</f>
        <v>0</v>
      </c>
      <c r="I431" s="151">
        <f>SUMIF(Entrada!$C$8:$C$3007,C431,Entrada!$J$8:$J$3007)</f>
        <v>0</v>
      </c>
      <c r="J431" s="152">
        <f t="shared" si="33"/>
        <v>0</v>
      </c>
      <c r="K431" s="152">
        <f t="shared" si="34"/>
        <v>0</v>
      </c>
      <c r="L431" s="151">
        <f>Inv!K431</f>
        <v>0</v>
      </c>
      <c r="M431" s="153" t="str">
        <f>IFERROR($H431/PG!$E431,"")</f>
        <v/>
      </c>
      <c r="P431" s="26">
        <v>5.77E-3</v>
      </c>
      <c r="Q431" s="35">
        <f t="shared" si="35"/>
        <v>5.77E-3</v>
      </c>
      <c r="R431" s="26" t="str">
        <f t="shared" si="36"/>
        <v/>
      </c>
    </row>
    <row r="432" spans="2:18" ht="35.1" customHeight="1" thickTop="1" thickBot="1" x14ac:dyDescent="0.3">
      <c r="B432" s="40" t="str">
        <f>IF(PG!B432="","",PG!B432)</f>
        <v/>
      </c>
      <c r="C432" s="147" t="str">
        <f>IF(PG!C432="","",PG!C432)</f>
        <v/>
      </c>
      <c r="D432" s="43" t="str">
        <f>IF(PG!D432="","",PG!D432)</f>
        <v/>
      </c>
      <c r="E432" s="43">
        <f>IF(Inv!E432="",Inv!D432,Inv!E432)</f>
        <v>0</v>
      </c>
      <c r="F432" s="148" t="str">
        <f t="shared" si="32"/>
        <v>Sem estoque</v>
      </c>
      <c r="G432" s="149">
        <f>SUMIF(Entrada!$C$8:$C$3007,$C432,Entrada!$F$8:$F$3007)</f>
        <v>0</v>
      </c>
      <c r="H432" s="150">
        <f>SUMIF(Saída!$C$8:$C$3007,$C432,Saída!$E$8:$E$3007)</f>
        <v>0</v>
      </c>
      <c r="I432" s="151">
        <f>SUMIF(Entrada!$C$8:$C$3007,C432,Entrada!$J$8:$J$3007)</f>
        <v>0</v>
      </c>
      <c r="J432" s="152">
        <f t="shared" si="33"/>
        <v>0</v>
      </c>
      <c r="K432" s="152">
        <f t="shared" si="34"/>
        <v>0</v>
      </c>
      <c r="L432" s="151">
        <f>Inv!K432</f>
        <v>0</v>
      </c>
      <c r="M432" s="153" t="str">
        <f>IFERROR($H432/PG!$E432,"")</f>
        <v/>
      </c>
      <c r="P432" s="26">
        <v>5.7600000000000004E-3</v>
      </c>
      <c r="Q432" s="35">
        <f t="shared" si="35"/>
        <v>5.7600000000000004E-3</v>
      </c>
      <c r="R432" s="26" t="str">
        <f t="shared" si="36"/>
        <v/>
      </c>
    </row>
    <row r="433" spans="2:18" ht="35.1" customHeight="1" thickTop="1" thickBot="1" x14ac:dyDescent="0.3">
      <c r="B433" s="40" t="str">
        <f>IF(PG!B433="","",PG!B433)</f>
        <v/>
      </c>
      <c r="C433" s="147" t="str">
        <f>IF(PG!C433="","",PG!C433)</f>
        <v/>
      </c>
      <c r="D433" s="43" t="str">
        <f>IF(PG!D433="","",PG!D433)</f>
        <v/>
      </c>
      <c r="E433" s="43">
        <f>IF(Inv!E433="",Inv!D433,Inv!E433)</f>
        <v>0</v>
      </c>
      <c r="F433" s="148" t="str">
        <f t="shared" si="32"/>
        <v>Sem estoque</v>
      </c>
      <c r="G433" s="149">
        <f>SUMIF(Entrada!$C$8:$C$3007,$C433,Entrada!$F$8:$F$3007)</f>
        <v>0</v>
      </c>
      <c r="H433" s="150">
        <f>SUMIF(Saída!$C$8:$C$3007,$C433,Saída!$E$8:$E$3007)</f>
        <v>0</v>
      </c>
      <c r="I433" s="151">
        <f>SUMIF(Entrada!$C$8:$C$3007,C433,Entrada!$J$8:$J$3007)</f>
        <v>0</v>
      </c>
      <c r="J433" s="152">
        <f t="shared" si="33"/>
        <v>0</v>
      </c>
      <c r="K433" s="152">
        <f t="shared" si="34"/>
        <v>0</v>
      </c>
      <c r="L433" s="151">
        <f>Inv!K433</f>
        <v>0</v>
      </c>
      <c r="M433" s="153" t="str">
        <f>IFERROR($H433/PG!$E433,"")</f>
        <v/>
      </c>
      <c r="P433" s="26">
        <v>5.7499999999999999E-3</v>
      </c>
      <c r="Q433" s="35">
        <f t="shared" si="35"/>
        <v>5.7499999999999999E-3</v>
      </c>
      <c r="R433" s="26" t="str">
        <f t="shared" si="36"/>
        <v/>
      </c>
    </row>
    <row r="434" spans="2:18" ht="35.1" customHeight="1" thickTop="1" thickBot="1" x14ac:dyDescent="0.3">
      <c r="B434" s="40" t="str">
        <f>IF(PG!B434="","",PG!B434)</f>
        <v/>
      </c>
      <c r="C434" s="147" t="str">
        <f>IF(PG!C434="","",PG!C434)</f>
        <v/>
      </c>
      <c r="D434" s="43" t="str">
        <f>IF(PG!D434="","",PG!D434)</f>
        <v/>
      </c>
      <c r="E434" s="43">
        <f>IF(Inv!E434="",Inv!D434,Inv!E434)</f>
        <v>0</v>
      </c>
      <c r="F434" s="148" t="str">
        <f t="shared" si="32"/>
        <v>Sem estoque</v>
      </c>
      <c r="G434" s="149">
        <f>SUMIF(Entrada!$C$8:$C$3007,$C434,Entrada!$F$8:$F$3007)</f>
        <v>0</v>
      </c>
      <c r="H434" s="150">
        <f>SUMIF(Saída!$C$8:$C$3007,$C434,Saída!$E$8:$E$3007)</f>
        <v>0</v>
      </c>
      <c r="I434" s="151">
        <f>SUMIF(Entrada!$C$8:$C$3007,C434,Entrada!$J$8:$J$3007)</f>
        <v>0</v>
      </c>
      <c r="J434" s="152">
        <f t="shared" si="33"/>
        <v>0</v>
      </c>
      <c r="K434" s="152">
        <f t="shared" si="34"/>
        <v>0</v>
      </c>
      <c r="L434" s="151">
        <f>Inv!K434</f>
        <v>0</v>
      </c>
      <c r="M434" s="153" t="str">
        <f>IFERROR($H434/PG!$E434,"")</f>
        <v/>
      </c>
      <c r="P434" s="26">
        <v>5.7400000000000003E-3</v>
      </c>
      <c r="Q434" s="35">
        <f t="shared" si="35"/>
        <v>5.7400000000000003E-3</v>
      </c>
      <c r="R434" s="26" t="str">
        <f t="shared" si="36"/>
        <v/>
      </c>
    </row>
    <row r="435" spans="2:18" ht="35.1" customHeight="1" thickTop="1" thickBot="1" x14ac:dyDescent="0.3">
      <c r="B435" s="40" t="str">
        <f>IF(PG!B435="","",PG!B435)</f>
        <v/>
      </c>
      <c r="C435" s="147" t="str">
        <f>IF(PG!C435="","",PG!C435)</f>
        <v/>
      </c>
      <c r="D435" s="43" t="str">
        <f>IF(PG!D435="","",PG!D435)</f>
        <v/>
      </c>
      <c r="E435" s="43">
        <f>IF(Inv!E435="",Inv!D435,Inv!E435)</f>
        <v>0</v>
      </c>
      <c r="F435" s="148" t="str">
        <f t="shared" si="32"/>
        <v>Sem estoque</v>
      </c>
      <c r="G435" s="149">
        <f>SUMIF(Entrada!$C$8:$C$3007,$C435,Entrada!$F$8:$F$3007)</f>
        <v>0</v>
      </c>
      <c r="H435" s="150">
        <f>SUMIF(Saída!$C$8:$C$3007,$C435,Saída!$E$8:$E$3007)</f>
        <v>0</v>
      </c>
      <c r="I435" s="151">
        <f>SUMIF(Entrada!$C$8:$C$3007,C435,Entrada!$J$8:$J$3007)</f>
        <v>0</v>
      </c>
      <c r="J435" s="152">
        <f t="shared" si="33"/>
        <v>0</v>
      </c>
      <c r="K435" s="152">
        <f t="shared" si="34"/>
        <v>0</v>
      </c>
      <c r="L435" s="151">
        <f>Inv!K435</f>
        <v>0</v>
      </c>
      <c r="M435" s="153" t="str">
        <f>IFERROR($H435/PG!$E435,"")</f>
        <v/>
      </c>
      <c r="P435" s="26">
        <v>5.7299999999999999E-3</v>
      </c>
      <c r="Q435" s="35">
        <f t="shared" si="35"/>
        <v>5.7299999999999999E-3</v>
      </c>
      <c r="R435" s="26" t="str">
        <f t="shared" si="36"/>
        <v/>
      </c>
    </row>
    <row r="436" spans="2:18" ht="35.1" customHeight="1" thickTop="1" thickBot="1" x14ac:dyDescent="0.3">
      <c r="B436" s="40" t="str">
        <f>IF(PG!B436="","",PG!B436)</f>
        <v/>
      </c>
      <c r="C436" s="147" t="str">
        <f>IF(PG!C436="","",PG!C436)</f>
        <v/>
      </c>
      <c r="D436" s="43" t="str">
        <f>IF(PG!D436="","",PG!D436)</f>
        <v/>
      </c>
      <c r="E436" s="43">
        <f>IF(Inv!E436="",Inv!D436,Inv!E436)</f>
        <v>0</v>
      </c>
      <c r="F436" s="148" t="str">
        <f t="shared" si="32"/>
        <v>Sem estoque</v>
      </c>
      <c r="G436" s="149">
        <f>SUMIF(Entrada!$C$8:$C$3007,$C436,Entrada!$F$8:$F$3007)</f>
        <v>0</v>
      </c>
      <c r="H436" s="150">
        <f>SUMIF(Saída!$C$8:$C$3007,$C436,Saída!$E$8:$E$3007)</f>
        <v>0</v>
      </c>
      <c r="I436" s="151">
        <f>SUMIF(Entrada!$C$8:$C$3007,C436,Entrada!$J$8:$J$3007)</f>
        <v>0</v>
      </c>
      <c r="J436" s="152">
        <f t="shared" si="33"/>
        <v>0</v>
      </c>
      <c r="K436" s="152">
        <f t="shared" si="34"/>
        <v>0</v>
      </c>
      <c r="L436" s="151">
        <f>Inv!K436</f>
        <v>0</v>
      </c>
      <c r="M436" s="153" t="str">
        <f>IFERROR($H436/PG!$E436,"")</f>
        <v/>
      </c>
      <c r="P436" s="26">
        <v>5.7200000000000003E-3</v>
      </c>
      <c r="Q436" s="35">
        <f t="shared" si="35"/>
        <v>5.7200000000000003E-3</v>
      </c>
      <c r="R436" s="26" t="str">
        <f t="shared" si="36"/>
        <v/>
      </c>
    </row>
    <row r="437" spans="2:18" ht="35.1" customHeight="1" thickTop="1" thickBot="1" x14ac:dyDescent="0.3">
      <c r="B437" s="40" t="str">
        <f>IF(PG!B437="","",PG!B437)</f>
        <v/>
      </c>
      <c r="C437" s="147" t="str">
        <f>IF(PG!C437="","",PG!C437)</f>
        <v/>
      </c>
      <c r="D437" s="43" t="str">
        <f>IF(PG!D437="","",PG!D437)</f>
        <v/>
      </c>
      <c r="E437" s="43">
        <f>IF(Inv!E437="",Inv!D437,Inv!E437)</f>
        <v>0</v>
      </c>
      <c r="F437" s="148" t="str">
        <f t="shared" si="32"/>
        <v>Sem estoque</v>
      </c>
      <c r="G437" s="149">
        <f>SUMIF(Entrada!$C$8:$C$3007,$C437,Entrada!$F$8:$F$3007)</f>
        <v>0</v>
      </c>
      <c r="H437" s="150">
        <f>SUMIF(Saída!$C$8:$C$3007,$C437,Saída!$E$8:$E$3007)</f>
        <v>0</v>
      </c>
      <c r="I437" s="151">
        <f>SUMIF(Entrada!$C$8:$C$3007,C437,Entrada!$J$8:$J$3007)</f>
        <v>0</v>
      </c>
      <c r="J437" s="152">
        <f t="shared" si="33"/>
        <v>0</v>
      </c>
      <c r="K437" s="152">
        <f t="shared" si="34"/>
        <v>0</v>
      </c>
      <c r="L437" s="151">
        <f>Inv!K437</f>
        <v>0</v>
      </c>
      <c r="M437" s="153" t="str">
        <f>IFERROR($H437/PG!$E437,"")</f>
        <v/>
      </c>
      <c r="P437" s="26">
        <v>5.7099999999999998E-3</v>
      </c>
      <c r="Q437" s="35">
        <f t="shared" si="35"/>
        <v>5.7099999999999998E-3</v>
      </c>
      <c r="R437" s="26" t="str">
        <f t="shared" si="36"/>
        <v/>
      </c>
    </row>
    <row r="438" spans="2:18" ht="35.1" customHeight="1" thickTop="1" thickBot="1" x14ac:dyDescent="0.3">
      <c r="B438" s="40" t="str">
        <f>IF(PG!B438="","",PG!B438)</f>
        <v/>
      </c>
      <c r="C438" s="147" t="str">
        <f>IF(PG!C438="","",PG!C438)</f>
        <v/>
      </c>
      <c r="D438" s="43" t="str">
        <f>IF(PG!D438="","",PG!D438)</f>
        <v/>
      </c>
      <c r="E438" s="43">
        <f>IF(Inv!E438="",Inv!D438,Inv!E438)</f>
        <v>0</v>
      </c>
      <c r="F438" s="148" t="str">
        <f t="shared" si="32"/>
        <v>Sem estoque</v>
      </c>
      <c r="G438" s="149">
        <f>SUMIF(Entrada!$C$8:$C$3007,$C438,Entrada!$F$8:$F$3007)</f>
        <v>0</v>
      </c>
      <c r="H438" s="150">
        <f>SUMIF(Saída!$C$8:$C$3007,$C438,Saída!$E$8:$E$3007)</f>
        <v>0</v>
      </c>
      <c r="I438" s="151">
        <f>SUMIF(Entrada!$C$8:$C$3007,C438,Entrada!$J$8:$J$3007)</f>
        <v>0</v>
      </c>
      <c r="J438" s="152">
        <f t="shared" si="33"/>
        <v>0</v>
      </c>
      <c r="K438" s="152">
        <f t="shared" si="34"/>
        <v>0</v>
      </c>
      <c r="L438" s="151">
        <f>Inv!K438</f>
        <v>0</v>
      </c>
      <c r="M438" s="153" t="str">
        <f>IFERROR($H438/PG!$E438,"")</f>
        <v/>
      </c>
      <c r="P438" s="26">
        <v>5.7000000000000002E-3</v>
      </c>
      <c r="Q438" s="35">
        <f t="shared" si="35"/>
        <v>5.7000000000000002E-3</v>
      </c>
      <c r="R438" s="26" t="str">
        <f t="shared" si="36"/>
        <v/>
      </c>
    </row>
    <row r="439" spans="2:18" ht="35.1" customHeight="1" thickTop="1" thickBot="1" x14ac:dyDescent="0.3">
      <c r="B439" s="40" t="str">
        <f>IF(PG!B439="","",PG!B439)</f>
        <v/>
      </c>
      <c r="C439" s="147" t="str">
        <f>IF(PG!C439="","",PG!C439)</f>
        <v/>
      </c>
      <c r="D439" s="43" t="str">
        <f>IF(PG!D439="","",PG!D439)</f>
        <v/>
      </c>
      <c r="E439" s="43">
        <f>IF(Inv!E439="",Inv!D439,Inv!E439)</f>
        <v>0</v>
      </c>
      <c r="F439" s="148" t="str">
        <f t="shared" si="32"/>
        <v>Sem estoque</v>
      </c>
      <c r="G439" s="149">
        <f>SUMIF(Entrada!$C$8:$C$3007,$C439,Entrada!$F$8:$F$3007)</f>
        <v>0</v>
      </c>
      <c r="H439" s="150">
        <f>SUMIF(Saída!$C$8:$C$3007,$C439,Saída!$E$8:$E$3007)</f>
        <v>0</v>
      </c>
      <c r="I439" s="151">
        <f>SUMIF(Entrada!$C$8:$C$3007,C439,Entrada!$J$8:$J$3007)</f>
        <v>0</v>
      </c>
      <c r="J439" s="152">
        <f t="shared" si="33"/>
        <v>0</v>
      </c>
      <c r="K439" s="152">
        <f t="shared" si="34"/>
        <v>0</v>
      </c>
      <c r="L439" s="151">
        <f>Inv!K439</f>
        <v>0</v>
      </c>
      <c r="M439" s="153" t="str">
        <f>IFERROR($H439/PG!$E439,"")</f>
        <v/>
      </c>
      <c r="P439" s="26">
        <v>5.6899999999999997E-3</v>
      </c>
      <c r="Q439" s="35">
        <f t="shared" si="35"/>
        <v>5.6899999999999997E-3</v>
      </c>
      <c r="R439" s="26" t="str">
        <f t="shared" si="36"/>
        <v/>
      </c>
    </row>
    <row r="440" spans="2:18" ht="35.1" customHeight="1" thickTop="1" thickBot="1" x14ac:dyDescent="0.3">
      <c r="B440" s="40" t="str">
        <f>IF(PG!B440="","",PG!B440)</f>
        <v/>
      </c>
      <c r="C440" s="147" t="str">
        <f>IF(PG!C440="","",PG!C440)</f>
        <v/>
      </c>
      <c r="D440" s="43" t="str">
        <f>IF(PG!D440="","",PG!D440)</f>
        <v/>
      </c>
      <c r="E440" s="43">
        <f>IF(Inv!E440="",Inv!D440,Inv!E440)</f>
        <v>0</v>
      </c>
      <c r="F440" s="148" t="str">
        <f t="shared" si="32"/>
        <v>Sem estoque</v>
      </c>
      <c r="G440" s="149">
        <f>SUMIF(Entrada!$C$8:$C$3007,$C440,Entrada!$F$8:$F$3007)</f>
        <v>0</v>
      </c>
      <c r="H440" s="150">
        <f>SUMIF(Saída!$C$8:$C$3007,$C440,Saída!$E$8:$E$3007)</f>
        <v>0</v>
      </c>
      <c r="I440" s="151">
        <f>SUMIF(Entrada!$C$8:$C$3007,C440,Entrada!$J$8:$J$3007)</f>
        <v>0</v>
      </c>
      <c r="J440" s="152">
        <f t="shared" si="33"/>
        <v>0</v>
      </c>
      <c r="K440" s="152">
        <f t="shared" si="34"/>
        <v>0</v>
      </c>
      <c r="L440" s="151">
        <f>Inv!K440</f>
        <v>0</v>
      </c>
      <c r="M440" s="153" t="str">
        <f>IFERROR($H440/PG!$E440,"")</f>
        <v/>
      </c>
      <c r="P440" s="26">
        <v>5.6800000000000002E-3</v>
      </c>
      <c r="Q440" s="35">
        <f t="shared" si="35"/>
        <v>5.6800000000000002E-3</v>
      </c>
      <c r="R440" s="26" t="str">
        <f t="shared" si="36"/>
        <v/>
      </c>
    </row>
    <row r="441" spans="2:18" ht="35.1" customHeight="1" thickTop="1" thickBot="1" x14ac:dyDescent="0.3">
      <c r="B441" s="40" t="str">
        <f>IF(PG!B441="","",PG!B441)</f>
        <v/>
      </c>
      <c r="C441" s="147" t="str">
        <f>IF(PG!C441="","",PG!C441)</f>
        <v/>
      </c>
      <c r="D441" s="43" t="str">
        <f>IF(PG!D441="","",PG!D441)</f>
        <v/>
      </c>
      <c r="E441" s="43">
        <f>IF(Inv!E441="",Inv!D441,Inv!E441)</f>
        <v>0</v>
      </c>
      <c r="F441" s="148" t="str">
        <f t="shared" si="32"/>
        <v>Sem estoque</v>
      </c>
      <c r="G441" s="149">
        <f>SUMIF(Entrada!$C$8:$C$3007,$C441,Entrada!$F$8:$F$3007)</f>
        <v>0</v>
      </c>
      <c r="H441" s="150">
        <f>SUMIF(Saída!$C$8:$C$3007,$C441,Saída!$E$8:$E$3007)</f>
        <v>0</v>
      </c>
      <c r="I441" s="151">
        <f>SUMIF(Entrada!$C$8:$C$3007,C441,Entrada!$J$8:$J$3007)</f>
        <v>0</v>
      </c>
      <c r="J441" s="152">
        <f t="shared" si="33"/>
        <v>0</v>
      </c>
      <c r="K441" s="152">
        <f t="shared" si="34"/>
        <v>0</v>
      </c>
      <c r="L441" s="151">
        <f>Inv!K441</f>
        <v>0</v>
      </c>
      <c r="M441" s="153" t="str">
        <f>IFERROR($H441/PG!$E441,"")</f>
        <v/>
      </c>
      <c r="P441" s="26">
        <v>5.6699999999999997E-3</v>
      </c>
      <c r="Q441" s="35">
        <f t="shared" si="35"/>
        <v>5.6699999999999997E-3</v>
      </c>
      <c r="R441" s="26" t="str">
        <f t="shared" si="36"/>
        <v/>
      </c>
    </row>
    <row r="442" spans="2:18" ht="35.1" customHeight="1" thickTop="1" thickBot="1" x14ac:dyDescent="0.3">
      <c r="B442" s="40" t="str">
        <f>IF(PG!B442="","",PG!B442)</f>
        <v/>
      </c>
      <c r="C442" s="147" t="str">
        <f>IF(PG!C442="","",PG!C442)</f>
        <v/>
      </c>
      <c r="D442" s="43" t="str">
        <f>IF(PG!D442="","",PG!D442)</f>
        <v/>
      </c>
      <c r="E442" s="43">
        <f>IF(Inv!E442="",Inv!D442,Inv!E442)</f>
        <v>0</v>
      </c>
      <c r="F442" s="148" t="str">
        <f t="shared" si="32"/>
        <v>Sem estoque</v>
      </c>
      <c r="G442" s="149">
        <f>SUMIF(Entrada!$C$8:$C$3007,$C442,Entrada!$F$8:$F$3007)</f>
        <v>0</v>
      </c>
      <c r="H442" s="150">
        <f>SUMIF(Saída!$C$8:$C$3007,$C442,Saída!$E$8:$E$3007)</f>
        <v>0</v>
      </c>
      <c r="I442" s="151">
        <f>SUMIF(Entrada!$C$8:$C$3007,C442,Entrada!$J$8:$J$3007)</f>
        <v>0</v>
      </c>
      <c r="J442" s="152">
        <f t="shared" si="33"/>
        <v>0</v>
      </c>
      <c r="K442" s="152">
        <f t="shared" si="34"/>
        <v>0</v>
      </c>
      <c r="L442" s="151">
        <f>Inv!K442</f>
        <v>0</v>
      </c>
      <c r="M442" s="153" t="str">
        <f>IFERROR($H442/PG!$E442,"")</f>
        <v/>
      </c>
      <c r="P442" s="26">
        <v>5.6600000000000001E-3</v>
      </c>
      <c r="Q442" s="35">
        <f t="shared" si="35"/>
        <v>5.6600000000000001E-3</v>
      </c>
      <c r="R442" s="26" t="str">
        <f t="shared" si="36"/>
        <v/>
      </c>
    </row>
    <row r="443" spans="2:18" ht="35.1" customHeight="1" thickTop="1" thickBot="1" x14ac:dyDescent="0.3">
      <c r="B443" s="40" t="str">
        <f>IF(PG!B443="","",PG!B443)</f>
        <v/>
      </c>
      <c r="C443" s="147" t="str">
        <f>IF(PG!C443="","",PG!C443)</f>
        <v/>
      </c>
      <c r="D443" s="43" t="str">
        <f>IF(PG!D443="","",PG!D443)</f>
        <v/>
      </c>
      <c r="E443" s="43">
        <f>IF(Inv!E443="",Inv!D443,Inv!E443)</f>
        <v>0</v>
      </c>
      <c r="F443" s="148" t="str">
        <f t="shared" si="32"/>
        <v>Sem estoque</v>
      </c>
      <c r="G443" s="149">
        <f>SUMIF(Entrada!$C$8:$C$3007,$C443,Entrada!$F$8:$F$3007)</f>
        <v>0</v>
      </c>
      <c r="H443" s="150">
        <f>SUMIF(Saída!$C$8:$C$3007,$C443,Saída!$E$8:$E$3007)</f>
        <v>0</v>
      </c>
      <c r="I443" s="151">
        <f>SUMIF(Entrada!$C$8:$C$3007,C443,Entrada!$J$8:$J$3007)</f>
        <v>0</v>
      </c>
      <c r="J443" s="152">
        <f t="shared" si="33"/>
        <v>0</v>
      </c>
      <c r="K443" s="152">
        <f t="shared" si="34"/>
        <v>0</v>
      </c>
      <c r="L443" s="151">
        <f>Inv!K443</f>
        <v>0</v>
      </c>
      <c r="M443" s="153" t="str">
        <f>IFERROR($H443/PG!$E443,"")</f>
        <v/>
      </c>
      <c r="P443" s="26">
        <v>5.6499999999999996E-3</v>
      </c>
      <c r="Q443" s="35">
        <f t="shared" si="35"/>
        <v>5.6499999999999996E-3</v>
      </c>
      <c r="R443" s="26" t="str">
        <f t="shared" si="36"/>
        <v/>
      </c>
    </row>
    <row r="444" spans="2:18" ht="35.1" customHeight="1" thickTop="1" thickBot="1" x14ac:dyDescent="0.3">
      <c r="B444" s="40" t="str">
        <f>IF(PG!B444="","",PG!B444)</f>
        <v/>
      </c>
      <c r="C444" s="147" t="str">
        <f>IF(PG!C444="","",PG!C444)</f>
        <v/>
      </c>
      <c r="D444" s="43" t="str">
        <f>IF(PG!D444="","",PG!D444)</f>
        <v/>
      </c>
      <c r="E444" s="43">
        <f>IF(Inv!E444="",Inv!D444,Inv!E444)</f>
        <v>0</v>
      </c>
      <c r="F444" s="148" t="str">
        <f t="shared" si="32"/>
        <v>Sem estoque</v>
      </c>
      <c r="G444" s="149">
        <f>SUMIF(Entrada!$C$8:$C$3007,$C444,Entrada!$F$8:$F$3007)</f>
        <v>0</v>
      </c>
      <c r="H444" s="150">
        <f>SUMIF(Saída!$C$8:$C$3007,$C444,Saída!$E$8:$E$3007)</f>
        <v>0</v>
      </c>
      <c r="I444" s="151">
        <f>SUMIF(Entrada!$C$8:$C$3007,C444,Entrada!$J$8:$J$3007)</f>
        <v>0</v>
      </c>
      <c r="J444" s="152">
        <f t="shared" si="33"/>
        <v>0</v>
      </c>
      <c r="K444" s="152">
        <f t="shared" si="34"/>
        <v>0</v>
      </c>
      <c r="L444" s="151">
        <f>Inv!K444</f>
        <v>0</v>
      </c>
      <c r="M444" s="153" t="str">
        <f>IFERROR($H444/PG!$E444,"")</f>
        <v/>
      </c>
      <c r="P444" s="26">
        <v>5.64E-3</v>
      </c>
      <c r="Q444" s="35">
        <f t="shared" si="35"/>
        <v>5.64E-3</v>
      </c>
      <c r="R444" s="26" t="str">
        <f t="shared" si="36"/>
        <v/>
      </c>
    </row>
    <row r="445" spans="2:18" ht="35.1" customHeight="1" thickTop="1" thickBot="1" x14ac:dyDescent="0.3">
      <c r="B445" s="40" t="str">
        <f>IF(PG!B445="","",PG!B445)</f>
        <v/>
      </c>
      <c r="C445" s="147" t="str">
        <f>IF(PG!C445="","",PG!C445)</f>
        <v/>
      </c>
      <c r="D445" s="43" t="str">
        <f>IF(PG!D445="","",PG!D445)</f>
        <v/>
      </c>
      <c r="E445" s="43">
        <f>IF(Inv!E445="",Inv!D445,Inv!E445)</f>
        <v>0</v>
      </c>
      <c r="F445" s="148" t="str">
        <f t="shared" si="32"/>
        <v>Sem estoque</v>
      </c>
      <c r="G445" s="149">
        <f>SUMIF(Entrada!$C$8:$C$3007,$C445,Entrada!$F$8:$F$3007)</f>
        <v>0</v>
      </c>
      <c r="H445" s="150">
        <f>SUMIF(Saída!$C$8:$C$3007,$C445,Saída!$E$8:$E$3007)</f>
        <v>0</v>
      </c>
      <c r="I445" s="151">
        <f>SUMIF(Entrada!$C$8:$C$3007,C445,Entrada!$J$8:$J$3007)</f>
        <v>0</v>
      </c>
      <c r="J445" s="152">
        <f t="shared" si="33"/>
        <v>0</v>
      </c>
      <c r="K445" s="152">
        <f t="shared" si="34"/>
        <v>0</v>
      </c>
      <c r="L445" s="151">
        <f>Inv!K445</f>
        <v>0</v>
      </c>
      <c r="M445" s="153" t="str">
        <f>IFERROR($H445/PG!$E445,"")</f>
        <v/>
      </c>
      <c r="P445" s="26">
        <v>5.6299999999999996E-3</v>
      </c>
      <c r="Q445" s="35">
        <f t="shared" si="35"/>
        <v>5.6299999999999996E-3</v>
      </c>
      <c r="R445" s="26" t="str">
        <f t="shared" si="36"/>
        <v/>
      </c>
    </row>
    <row r="446" spans="2:18" ht="35.1" customHeight="1" thickTop="1" thickBot="1" x14ac:dyDescent="0.3">
      <c r="B446" s="40" t="str">
        <f>IF(PG!B446="","",PG!B446)</f>
        <v/>
      </c>
      <c r="C446" s="147" t="str">
        <f>IF(PG!C446="","",PG!C446)</f>
        <v/>
      </c>
      <c r="D446" s="43" t="str">
        <f>IF(PG!D446="","",PG!D446)</f>
        <v/>
      </c>
      <c r="E446" s="43">
        <f>IF(Inv!E446="",Inv!D446,Inv!E446)</f>
        <v>0</v>
      </c>
      <c r="F446" s="148" t="str">
        <f t="shared" si="32"/>
        <v>Sem estoque</v>
      </c>
      <c r="G446" s="149">
        <f>SUMIF(Entrada!$C$8:$C$3007,$C446,Entrada!$F$8:$F$3007)</f>
        <v>0</v>
      </c>
      <c r="H446" s="150">
        <f>SUMIF(Saída!$C$8:$C$3007,$C446,Saída!$E$8:$E$3007)</f>
        <v>0</v>
      </c>
      <c r="I446" s="151">
        <f>SUMIF(Entrada!$C$8:$C$3007,C446,Entrada!$J$8:$J$3007)</f>
        <v>0</v>
      </c>
      <c r="J446" s="152">
        <f t="shared" si="33"/>
        <v>0</v>
      </c>
      <c r="K446" s="152">
        <f t="shared" si="34"/>
        <v>0</v>
      </c>
      <c r="L446" s="151">
        <f>Inv!K446</f>
        <v>0</v>
      </c>
      <c r="M446" s="153" t="str">
        <f>IFERROR($H446/PG!$E446,"")</f>
        <v/>
      </c>
      <c r="P446" s="26">
        <v>5.62E-3</v>
      </c>
      <c r="Q446" s="35">
        <f t="shared" si="35"/>
        <v>5.62E-3</v>
      </c>
      <c r="R446" s="26" t="str">
        <f t="shared" si="36"/>
        <v/>
      </c>
    </row>
    <row r="447" spans="2:18" ht="35.1" customHeight="1" thickTop="1" thickBot="1" x14ac:dyDescent="0.3">
      <c r="B447" s="40" t="str">
        <f>IF(PG!B447="","",PG!B447)</f>
        <v/>
      </c>
      <c r="C447" s="147" t="str">
        <f>IF(PG!C447="","",PG!C447)</f>
        <v/>
      </c>
      <c r="D447" s="43" t="str">
        <f>IF(PG!D447="","",PG!D447)</f>
        <v/>
      </c>
      <c r="E447" s="43">
        <f>IF(Inv!E447="",Inv!D447,Inv!E447)</f>
        <v>0</v>
      </c>
      <c r="F447" s="148" t="str">
        <f t="shared" si="32"/>
        <v>Sem estoque</v>
      </c>
      <c r="G447" s="149">
        <f>SUMIF(Entrada!$C$8:$C$3007,$C447,Entrada!$F$8:$F$3007)</f>
        <v>0</v>
      </c>
      <c r="H447" s="150">
        <f>SUMIF(Saída!$C$8:$C$3007,$C447,Saída!$E$8:$E$3007)</f>
        <v>0</v>
      </c>
      <c r="I447" s="151">
        <f>SUMIF(Entrada!$C$8:$C$3007,C447,Entrada!$J$8:$J$3007)</f>
        <v>0</v>
      </c>
      <c r="J447" s="152">
        <f t="shared" si="33"/>
        <v>0</v>
      </c>
      <c r="K447" s="152">
        <f t="shared" si="34"/>
        <v>0</v>
      </c>
      <c r="L447" s="151">
        <f>Inv!K447</f>
        <v>0</v>
      </c>
      <c r="M447" s="153" t="str">
        <f>IFERROR($H447/PG!$E447,"")</f>
        <v/>
      </c>
      <c r="P447" s="26">
        <v>5.6100000000000004E-3</v>
      </c>
      <c r="Q447" s="35">
        <f t="shared" si="35"/>
        <v>5.6100000000000004E-3</v>
      </c>
      <c r="R447" s="26" t="str">
        <f t="shared" si="36"/>
        <v/>
      </c>
    </row>
    <row r="448" spans="2:18" ht="35.1" customHeight="1" thickTop="1" thickBot="1" x14ac:dyDescent="0.3">
      <c r="B448" s="40" t="str">
        <f>IF(PG!B448="","",PG!B448)</f>
        <v/>
      </c>
      <c r="C448" s="147" t="str">
        <f>IF(PG!C448="","",PG!C448)</f>
        <v/>
      </c>
      <c r="D448" s="43" t="str">
        <f>IF(PG!D448="","",PG!D448)</f>
        <v/>
      </c>
      <c r="E448" s="43">
        <f>IF(Inv!E448="",Inv!D448,Inv!E448)</f>
        <v>0</v>
      </c>
      <c r="F448" s="148" t="str">
        <f t="shared" si="32"/>
        <v>Sem estoque</v>
      </c>
      <c r="G448" s="149">
        <f>SUMIF(Entrada!$C$8:$C$3007,$C448,Entrada!$F$8:$F$3007)</f>
        <v>0</v>
      </c>
      <c r="H448" s="150">
        <f>SUMIF(Saída!$C$8:$C$3007,$C448,Saída!$E$8:$E$3007)</f>
        <v>0</v>
      </c>
      <c r="I448" s="151">
        <f>SUMIF(Entrada!$C$8:$C$3007,C448,Entrada!$J$8:$J$3007)</f>
        <v>0</v>
      </c>
      <c r="J448" s="152">
        <f t="shared" si="33"/>
        <v>0</v>
      </c>
      <c r="K448" s="152">
        <f t="shared" si="34"/>
        <v>0</v>
      </c>
      <c r="L448" s="151">
        <f>Inv!K448</f>
        <v>0</v>
      </c>
      <c r="M448" s="153" t="str">
        <f>IFERROR($H448/PG!$E448,"")</f>
        <v/>
      </c>
      <c r="P448" s="26">
        <v>5.5999999999999999E-3</v>
      </c>
      <c r="Q448" s="35">
        <f t="shared" si="35"/>
        <v>5.5999999999999999E-3</v>
      </c>
      <c r="R448" s="26" t="str">
        <f t="shared" si="36"/>
        <v/>
      </c>
    </row>
    <row r="449" spans="2:18" ht="35.1" customHeight="1" thickTop="1" thickBot="1" x14ac:dyDescent="0.3">
      <c r="B449" s="40" t="str">
        <f>IF(PG!B449="","",PG!B449)</f>
        <v/>
      </c>
      <c r="C449" s="147" t="str">
        <f>IF(PG!C449="","",PG!C449)</f>
        <v/>
      </c>
      <c r="D449" s="43" t="str">
        <f>IF(PG!D449="","",PG!D449)</f>
        <v/>
      </c>
      <c r="E449" s="43">
        <f>IF(Inv!E449="",Inv!D449,Inv!E449)</f>
        <v>0</v>
      </c>
      <c r="F449" s="148" t="str">
        <f t="shared" si="32"/>
        <v>Sem estoque</v>
      </c>
      <c r="G449" s="149">
        <f>SUMIF(Entrada!$C$8:$C$3007,$C449,Entrada!$F$8:$F$3007)</f>
        <v>0</v>
      </c>
      <c r="H449" s="150">
        <f>SUMIF(Saída!$C$8:$C$3007,$C449,Saída!$E$8:$E$3007)</f>
        <v>0</v>
      </c>
      <c r="I449" s="151">
        <f>SUMIF(Entrada!$C$8:$C$3007,C449,Entrada!$J$8:$J$3007)</f>
        <v>0</v>
      </c>
      <c r="J449" s="152">
        <f t="shared" si="33"/>
        <v>0</v>
      </c>
      <c r="K449" s="152">
        <f t="shared" si="34"/>
        <v>0</v>
      </c>
      <c r="L449" s="151">
        <f>Inv!K449</f>
        <v>0</v>
      </c>
      <c r="M449" s="153" t="str">
        <f>IFERROR($H449/PG!$E449,"")</f>
        <v/>
      </c>
      <c r="P449" s="26">
        <v>5.5900000000000004E-3</v>
      </c>
      <c r="Q449" s="35">
        <f t="shared" si="35"/>
        <v>5.5900000000000004E-3</v>
      </c>
      <c r="R449" s="26" t="str">
        <f t="shared" si="36"/>
        <v/>
      </c>
    </row>
    <row r="450" spans="2:18" ht="35.1" customHeight="1" thickTop="1" thickBot="1" x14ac:dyDescent="0.3">
      <c r="B450" s="40" t="str">
        <f>IF(PG!B450="","",PG!B450)</f>
        <v/>
      </c>
      <c r="C450" s="147" t="str">
        <f>IF(PG!C450="","",PG!C450)</f>
        <v/>
      </c>
      <c r="D450" s="43" t="str">
        <f>IF(PG!D450="","",PG!D450)</f>
        <v/>
      </c>
      <c r="E450" s="43">
        <f>IF(Inv!E450="",Inv!D450,Inv!E450)</f>
        <v>0</v>
      </c>
      <c r="F450" s="148" t="str">
        <f t="shared" si="32"/>
        <v>Sem estoque</v>
      </c>
      <c r="G450" s="149">
        <f>SUMIF(Entrada!$C$8:$C$3007,$C450,Entrada!$F$8:$F$3007)</f>
        <v>0</v>
      </c>
      <c r="H450" s="150">
        <f>SUMIF(Saída!$C$8:$C$3007,$C450,Saída!$E$8:$E$3007)</f>
        <v>0</v>
      </c>
      <c r="I450" s="151">
        <f>SUMIF(Entrada!$C$8:$C$3007,C450,Entrada!$J$8:$J$3007)</f>
        <v>0</v>
      </c>
      <c r="J450" s="152">
        <f t="shared" si="33"/>
        <v>0</v>
      </c>
      <c r="K450" s="152">
        <f t="shared" si="34"/>
        <v>0</v>
      </c>
      <c r="L450" s="151">
        <f>Inv!K450</f>
        <v>0</v>
      </c>
      <c r="M450" s="153" t="str">
        <f>IFERROR($H450/PG!$E450,"")</f>
        <v/>
      </c>
      <c r="P450" s="26">
        <v>5.5799999999999999E-3</v>
      </c>
      <c r="Q450" s="35">
        <f t="shared" si="35"/>
        <v>5.5799999999999999E-3</v>
      </c>
      <c r="R450" s="26" t="str">
        <f t="shared" si="36"/>
        <v/>
      </c>
    </row>
    <row r="451" spans="2:18" ht="35.1" customHeight="1" thickTop="1" thickBot="1" x14ac:dyDescent="0.3">
      <c r="B451" s="40" t="str">
        <f>IF(PG!B451="","",PG!B451)</f>
        <v/>
      </c>
      <c r="C451" s="147" t="str">
        <f>IF(PG!C451="","",PG!C451)</f>
        <v/>
      </c>
      <c r="D451" s="43" t="str">
        <f>IF(PG!D451="","",PG!D451)</f>
        <v/>
      </c>
      <c r="E451" s="43">
        <f>IF(Inv!E451="",Inv!D451,Inv!E451)</f>
        <v>0</v>
      </c>
      <c r="F451" s="148" t="str">
        <f t="shared" si="32"/>
        <v>Sem estoque</v>
      </c>
      <c r="G451" s="149">
        <f>SUMIF(Entrada!$C$8:$C$3007,$C451,Entrada!$F$8:$F$3007)</f>
        <v>0</v>
      </c>
      <c r="H451" s="150">
        <f>SUMIF(Saída!$C$8:$C$3007,$C451,Saída!$E$8:$E$3007)</f>
        <v>0</v>
      </c>
      <c r="I451" s="151">
        <f>SUMIF(Entrada!$C$8:$C$3007,C451,Entrada!$J$8:$J$3007)</f>
        <v>0</v>
      </c>
      <c r="J451" s="152">
        <f t="shared" si="33"/>
        <v>0</v>
      </c>
      <c r="K451" s="152">
        <f t="shared" si="34"/>
        <v>0</v>
      </c>
      <c r="L451" s="151">
        <f>Inv!K451</f>
        <v>0</v>
      </c>
      <c r="M451" s="153" t="str">
        <f>IFERROR($H451/PG!$E451,"")</f>
        <v/>
      </c>
      <c r="P451" s="26">
        <v>5.5700000000000003E-3</v>
      </c>
      <c r="Q451" s="35">
        <f t="shared" si="35"/>
        <v>5.5700000000000003E-3</v>
      </c>
      <c r="R451" s="26" t="str">
        <f t="shared" si="36"/>
        <v/>
      </c>
    </row>
    <row r="452" spans="2:18" ht="35.1" customHeight="1" thickTop="1" thickBot="1" x14ac:dyDescent="0.3">
      <c r="B452" s="40" t="str">
        <f>IF(PG!B452="","",PG!B452)</f>
        <v/>
      </c>
      <c r="C452" s="147" t="str">
        <f>IF(PG!C452="","",PG!C452)</f>
        <v/>
      </c>
      <c r="D452" s="43" t="str">
        <f>IF(PG!D452="","",PG!D452)</f>
        <v/>
      </c>
      <c r="E452" s="43">
        <f>IF(Inv!E452="",Inv!D452,Inv!E452)</f>
        <v>0</v>
      </c>
      <c r="F452" s="148" t="str">
        <f t="shared" si="32"/>
        <v>Sem estoque</v>
      </c>
      <c r="G452" s="149">
        <f>SUMIF(Entrada!$C$8:$C$3007,$C452,Entrada!$F$8:$F$3007)</f>
        <v>0</v>
      </c>
      <c r="H452" s="150">
        <f>SUMIF(Saída!$C$8:$C$3007,$C452,Saída!$E$8:$E$3007)</f>
        <v>0</v>
      </c>
      <c r="I452" s="151">
        <f>SUMIF(Entrada!$C$8:$C$3007,C452,Entrada!$J$8:$J$3007)</f>
        <v>0</v>
      </c>
      <c r="J452" s="152">
        <f t="shared" si="33"/>
        <v>0</v>
      </c>
      <c r="K452" s="152">
        <f t="shared" si="34"/>
        <v>0</v>
      </c>
      <c r="L452" s="151">
        <f>Inv!K452</f>
        <v>0</v>
      </c>
      <c r="M452" s="153" t="str">
        <f>IFERROR($H452/PG!$E452,"")</f>
        <v/>
      </c>
      <c r="P452" s="26">
        <v>5.5599999999999998E-3</v>
      </c>
      <c r="Q452" s="35">
        <f t="shared" si="35"/>
        <v>5.5599999999999998E-3</v>
      </c>
      <c r="R452" s="26" t="str">
        <f t="shared" si="36"/>
        <v/>
      </c>
    </row>
    <row r="453" spans="2:18" ht="35.1" customHeight="1" thickTop="1" thickBot="1" x14ac:dyDescent="0.3">
      <c r="B453" s="40" t="str">
        <f>IF(PG!B453="","",PG!B453)</f>
        <v/>
      </c>
      <c r="C453" s="147" t="str">
        <f>IF(PG!C453="","",PG!C453)</f>
        <v/>
      </c>
      <c r="D453" s="43" t="str">
        <f>IF(PG!D453="","",PG!D453)</f>
        <v/>
      </c>
      <c r="E453" s="43">
        <f>IF(Inv!E453="",Inv!D453,Inv!E453)</f>
        <v>0</v>
      </c>
      <c r="F453" s="148" t="str">
        <f t="shared" si="32"/>
        <v>Sem estoque</v>
      </c>
      <c r="G453" s="149">
        <f>SUMIF(Entrada!$C$8:$C$3007,$C453,Entrada!$F$8:$F$3007)</f>
        <v>0</v>
      </c>
      <c r="H453" s="150">
        <f>SUMIF(Saída!$C$8:$C$3007,$C453,Saída!$E$8:$E$3007)</f>
        <v>0</v>
      </c>
      <c r="I453" s="151">
        <f>SUMIF(Entrada!$C$8:$C$3007,C453,Entrada!$J$8:$J$3007)</f>
        <v>0</v>
      </c>
      <c r="J453" s="152">
        <f t="shared" si="33"/>
        <v>0</v>
      </c>
      <c r="K453" s="152">
        <f t="shared" si="34"/>
        <v>0</v>
      </c>
      <c r="L453" s="151">
        <f>Inv!K453</f>
        <v>0</v>
      </c>
      <c r="M453" s="153" t="str">
        <f>IFERROR($H453/PG!$E453,"")</f>
        <v/>
      </c>
      <c r="P453" s="26">
        <v>5.5500000000000002E-3</v>
      </c>
      <c r="Q453" s="35">
        <f t="shared" si="35"/>
        <v>5.5500000000000002E-3</v>
      </c>
      <c r="R453" s="26" t="str">
        <f t="shared" si="36"/>
        <v/>
      </c>
    </row>
    <row r="454" spans="2:18" ht="35.1" customHeight="1" thickTop="1" thickBot="1" x14ac:dyDescent="0.3">
      <c r="B454" s="40" t="str">
        <f>IF(PG!B454="","",PG!B454)</f>
        <v/>
      </c>
      <c r="C454" s="147" t="str">
        <f>IF(PG!C454="","",PG!C454)</f>
        <v/>
      </c>
      <c r="D454" s="43" t="str">
        <f>IF(PG!D454="","",PG!D454)</f>
        <v/>
      </c>
      <c r="E454" s="43">
        <f>IF(Inv!E454="",Inv!D454,Inv!E454)</f>
        <v>0</v>
      </c>
      <c r="F454" s="148" t="str">
        <f t="shared" si="32"/>
        <v>Sem estoque</v>
      </c>
      <c r="G454" s="149">
        <f>SUMIF(Entrada!$C$8:$C$3007,$C454,Entrada!$F$8:$F$3007)</f>
        <v>0</v>
      </c>
      <c r="H454" s="150">
        <f>SUMIF(Saída!$C$8:$C$3007,$C454,Saída!$E$8:$E$3007)</f>
        <v>0</v>
      </c>
      <c r="I454" s="151">
        <f>SUMIF(Entrada!$C$8:$C$3007,C454,Entrada!$J$8:$J$3007)</f>
        <v>0</v>
      </c>
      <c r="J454" s="152">
        <f t="shared" si="33"/>
        <v>0</v>
      </c>
      <c r="K454" s="152">
        <f t="shared" si="34"/>
        <v>0</v>
      </c>
      <c r="L454" s="151">
        <f>Inv!K454</f>
        <v>0</v>
      </c>
      <c r="M454" s="153" t="str">
        <f>IFERROR($H454/PG!$E454,"")</f>
        <v/>
      </c>
      <c r="P454" s="26">
        <v>5.5399999999999998E-3</v>
      </c>
      <c r="Q454" s="35">
        <f t="shared" si="35"/>
        <v>5.5399999999999998E-3</v>
      </c>
      <c r="R454" s="26" t="str">
        <f t="shared" si="36"/>
        <v/>
      </c>
    </row>
    <row r="455" spans="2:18" ht="35.1" customHeight="1" thickTop="1" thickBot="1" x14ac:dyDescent="0.3">
      <c r="B455" s="40" t="str">
        <f>IF(PG!B455="","",PG!B455)</f>
        <v/>
      </c>
      <c r="C455" s="147" t="str">
        <f>IF(PG!C455="","",PG!C455)</f>
        <v/>
      </c>
      <c r="D455" s="43" t="str">
        <f>IF(PG!D455="","",PG!D455)</f>
        <v/>
      </c>
      <c r="E455" s="43">
        <f>IF(Inv!E455="",Inv!D455,Inv!E455)</f>
        <v>0</v>
      </c>
      <c r="F455" s="148" t="str">
        <f t="shared" si="32"/>
        <v>Sem estoque</v>
      </c>
      <c r="G455" s="149">
        <f>SUMIF(Entrada!$C$8:$C$3007,$C455,Entrada!$F$8:$F$3007)</f>
        <v>0</v>
      </c>
      <c r="H455" s="150">
        <f>SUMIF(Saída!$C$8:$C$3007,$C455,Saída!$E$8:$E$3007)</f>
        <v>0</v>
      </c>
      <c r="I455" s="151">
        <f>SUMIF(Entrada!$C$8:$C$3007,C455,Entrada!$J$8:$J$3007)</f>
        <v>0</v>
      </c>
      <c r="J455" s="152">
        <f t="shared" si="33"/>
        <v>0</v>
      </c>
      <c r="K455" s="152">
        <f t="shared" si="34"/>
        <v>0</v>
      </c>
      <c r="L455" s="151">
        <f>Inv!K455</f>
        <v>0</v>
      </c>
      <c r="M455" s="153" t="str">
        <f>IFERROR($H455/PG!$E455,"")</f>
        <v/>
      </c>
      <c r="P455" s="26">
        <v>5.5300000000000002E-3</v>
      </c>
      <c r="Q455" s="35">
        <f t="shared" si="35"/>
        <v>5.5300000000000002E-3</v>
      </c>
      <c r="R455" s="26" t="str">
        <f t="shared" si="36"/>
        <v/>
      </c>
    </row>
    <row r="456" spans="2:18" ht="35.1" customHeight="1" thickTop="1" thickBot="1" x14ac:dyDescent="0.3">
      <c r="B456" s="40" t="str">
        <f>IF(PG!B456="","",PG!B456)</f>
        <v/>
      </c>
      <c r="C456" s="147" t="str">
        <f>IF(PG!C456="","",PG!C456)</f>
        <v/>
      </c>
      <c r="D456" s="43" t="str">
        <f>IF(PG!D456="","",PG!D456)</f>
        <v/>
      </c>
      <c r="E456" s="43">
        <f>IF(Inv!E456="",Inv!D456,Inv!E456)</f>
        <v>0</v>
      </c>
      <c r="F456" s="148" t="str">
        <f t="shared" si="32"/>
        <v>Sem estoque</v>
      </c>
      <c r="G456" s="149">
        <f>SUMIF(Entrada!$C$8:$C$3007,$C456,Entrada!$F$8:$F$3007)</f>
        <v>0</v>
      </c>
      <c r="H456" s="150">
        <f>SUMIF(Saída!$C$8:$C$3007,$C456,Saída!$E$8:$E$3007)</f>
        <v>0</v>
      </c>
      <c r="I456" s="151">
        <f>SUMIF(Entrada!$C$8:$C$3007,C456,Entrada!$J$8:$J$3007)</f>
        <v>0</v>
      </c>
      <c r="J456" s="152">
        <f t="shared" si="33"/>
        <v>0</v>
      </c>
      <c r="K456" s="152">
        <f t="shared" si="34"/>
        <v>0</v>
      </c>
      <c r="L456" s="151">
        <f>Inv!K456</f>
        <v>0</v>
      </c>
      <c r="M456" s="153" t="str">
        <f>IFERROR($H456/PG!$E456,"")</f>
        <v/>
      </c>
      <c r="P456" s="26">
        <v>5.5199999999999997E-3</v>
      </c>
      <c r="Q456" s="35">
        <f t="shared" si="35"/>
        <v>5.5199999999999997E-3</v>
      </c>
      <c r="R456" s="26" t="str">
        <f t="shared" si="36"/>
        <v/>
      </c>
    </row>
    <row r="457" spans="2:18" ht="35.1" customHeight="1" thickTop="1" thickBot="1" x14ac:dyDescent="0.3">
      <c r="B457" s="40" t="str">
        <f>IF(PG!B457="","",PG!B457)</f>
        <v/>
      </c>
      <c r="C457" s="147" t="str">
        <f>IF(PG!C457="","",PG!C457)</f>
        <v/>
      </c>
      <c r="D457" s="43" t="str">
        <f>IF(PG!D457="","",PG!D457)</f>
        <v/>
      </c>
      <c r="E457" s="43">
        <f>IF(Inv!E457="",Inv!D457,Inv!E457)</f>
        <v>0</v>
      </c>
      <c r="F457" s="148" t="str">
        <f t="shared" ref="F457:F520" si="37">IFERROR(IF(E457=0,"Sem estoque",IF(E457/D457&lt;0.25,"Quase sem estoque",IF(E457/D457&lt;1.2,"Estoque baixo",IF(E457/D457&lt;2,"Estoque moderado","Estoque confortável")))),"")</f>
        <v>Sem estoque</v>
      </c>
      <c r="G457" s="149">
        <f>SUMIF(Entrada!$C$8:$C$3007,$C457,Entrada!$F$8:$F$3007)</f>
        <v>0</v>
      </c>
      <c r="H457" s="150">
        <f>SUMIF(Saída!$C$8:$C$3007,$C457,Saída!$E$8:$E$3007)</f>
        <v>0</v>
      </c>
      <c r="I457" s="151">
        <f>SUMIF(Entrada!$C$8:$C$3007,C457,Entrada!$J$8:$J$3007)</f>
        <v>0</v>
      </c>
      <c r="J457" s="152">
        <f t="shared" ref="J457:J520" si="38">IFERROR($I457/SUM($I$8:$I$1008),"")</f>
        <v>0</v>
      </c>
      <c r="K457" s="152">
        <f t="shared" ref="K457:K520" si="39">IFERROR($E457/SUM($E$8:$E$1008),"")</f>
        <v>0</v>
      </c>
      <c r="L457" s="151">
        <f>Inv!K457</f>
        <v>0</v>
      </c>
      <c r="M457" s="153" t="str">
        <f>IFERROR($H457/PG!$E457,"")</f>
        <v/>
      </c>
      <c r="P457" s="26">
        <v>5.5100000000000001E-3</v>
      </c>
      <c r="Q457" s="35">
        <f t="shared" ref="Q457:Q520" si="40">O457+P457</f>
        <v>5.5100000000000001E-3</v>
      </c>
      <c r="R457" s="26" t="str">
        <f t="shared" ref="R457:R520" si="41">C457</f>
        <v/>
      </c>
    </row>
    <row r="458" spans="2:18" ht="35.1" customHeight="1" thickTop="1" thickBot="1" x14ac:dyDescent="0.3">
      <c r="B458" s="40" t="str">
        <f>IF(PG!B458="","",PG!B458)</f>
        <v/>
      </c>
      <c r="C458" s="147" t="str">
        <f>IF(PG!C458="","",PG!C458)</f>
        <v/>
      </c>
      <c r="D458" s="43" t="str">
        <f>IF(PG!D458="","",PG!D458)</f>
        <v/>
      </c>
      <c r="E458" s="43">
        <f>IF(Inv!E458="",Inv!D458,Inv!E458)</f>
        <v>0</v>
      </c>
      <c r="F458" s="148" t="str">
        <f t="shared" si="37"/>
        <v>Sem estoque</v>
      </c>
      <c r="G458" s="149">
        <f>SUMIF(Entrada!$C$8:$C$3007,$C458,Entrada!$F$8:$F$3007)</f>
        <v>0</v>
      </c>
      <c r="H458" s="150">
        <f>SUMIF(Saída!$C$8:$C$3007,$C458,Saída!$E$8:$E$3007)</f>
        <v>0</v>
      </c>
      <c r="I458" s="151">
        <f>SUMIF(Entrada!$C$8:$C$3007,C458,Entrada!$J$8:$J$3007)</f>
        <v>0</v>
      </c>
      <c r="J458" s="152">
        <f t="shared" si="38"/>
        <v>0</v>
      </c>
      <c r="K458" s="152">
        <f t="shared" si="39"/>
        <v>0</v>
      </c>
      <c r="L458" s="151">
        <f>Inv!K458</f>
        <v>0</v>
      </c>
      <c r="M458" s="153" t="str">
        <f>IFERROR($H458/PG!$E458,"")</f>
        <v/>
      </c>
      <c r="P458" s="26">
        <v>5.4999999999999997E-3</v>
      </c>
      <c r="Q458" s="35">
        <f t="shared" si="40"/>
        <v>5.4999999999999997E-3</v>
      </c>
      <c r="R458" s="26" t="str">
        <f t="shared" si="41"/>
        <v/>
      </c>
    </row>
    <row r="459" spans="2:18" ht="35.1" customHeight="1" thickTop="1" thickBot="1" x14ac:dyDescent="0.3">
      <c r="B459" s="40" t="str">
        <f>IF(PG!B459="","",PG!B459)</f>
        <v/>
      </c>
      <c r="C459" s="147" t="str">
        <f>IF(PG!C459="","",PG!C459)</f>
        <v/>
      </c>
      <c r="D459" s="43" t="str">
        <f>IF(PG!D459="","",PG!D459)</f>
        <v/>
      </c>
      <c r="E459" s="43">
        <f>IF(Inv!E459="",Inv!D459,Inv!E459)</f>
        <v>0</v>
      </c>
      <c r="F459" s="148" t="str">
        <f t="shared" si="37"/>
        <v>Sem estoque</v>
      </c>
      <c r="G459" s="149">
        <f>SUMIF(Entrada!$C$8:$C$3007,$C459,Entrada!$F$8:$F$3007)</f>
        <v>0</v>
      </c>
      <c r="H459" s="150">
        <f>SUMIF(Saída!$C$8:$C$3007,$C459,Saída!$E$8:$E$3007)</f>
        <v>0</v>
      </c>
      <c r="I459" s="151">
        <f>SUMIF(Entrada!$C$8:$C$3007,C459,Entrada!$J$8:$J$3007)</f>
        <v>0</v>
      </c>
      <c r="J459" s="152">
        <f t="shared" si="38"/>
        <v>0</v>
      </c>
      <c r="K459" s="152">
        <f t="shared" si="39"/>
        <v>0</v>
      </c>
      <c r="L459" s="151">
        <f>Inv!K459</f>
        <v>0</v>
      </c>
      <c r="M459" s="153" t="str">
        <f>IFERROR($H459/PG!$E459,"")</f>
        <v/>
      </c>
      <c r="P459" s="26">
        <v>5.4900000000000001E-3</v>
      </c>
      <c r="Q459" s="35">
        <f t="shared" si="40"/>
        <v>5.4900000000000001E-3</v>
      </c>
      <c r="R459" s="26" t="str">
        <f t="shared" si="41"/>
        <v/>
      </c>
    </row>
    <row r="460" spans="2:18" ht="35.1" customHeight="1" thickTop="1" thickBot="1" x14ac:dyDescent="0.3">
      <c r="B460" s="40" t="str">
        <f>IF(PG!B460="","",PG!B460)</f>
        <v/>
      </c>
      <c r="C460" s="147" t="str">
        <f>IF(PG!C460="","",PG!C460)</f>
        <v/>
      </c>
      <c r="D460" s="43" t="str">
        <f>IF(PG!D460="","",PG!D460)</f>
        <v/>
      </c>
      <c r="E460" s="43">
        <f>IF(Inv!E460="",Inv!D460,Inv!E460)</f>
        <v>0</v>
      </c>
      <c r="F460" s="148" t="str">
        <f t="shared" si="37"/>
        <v>Sem estoque</v>
      </c>
      <c r="G460" s="149">
        <f>SUMIF(Entrada!$C$8:$C$3007,$C460,Entrada!$F$8:$F$3007)</f>
        <v>0</v>
      </c>
      <c r="H460" s="150">
        <f>SUMIF(Saída!$C$8:$C$3007,$C460,Saída!$E$8:$E$3007)</f>
        <v>0</v>
      </c>
      <c r="I460" s="151">
        <f>SUMIF(Entrada!$C$8:$C$3007,C460,Entrada!$J$8:$J$3007)</f>
        <v>0</v>
      </c>
      <c r="J460" s="152">
        <f t="shared" si="38"/>
        <v>0</v>
      </c>
      <c r="K460" s="152">
        <f t="shared" si="39"/>
        <v>0</v>
      </c>
      <c r="L460" s="151">
        <f>Inv!K460</f>
        <v>0</v>
      </c>
      <c r="M460" s="153" t="str">
        <f>IFERROR($H460/PG!$E460,"")</f>
        <v/>
      </c>
      <c r="P460" s="26">
        <v>5.4799999999999996E-3</v>
      </c>
      <c r="Q460" s="35">
        <f t="shared" si="40"/>
        <v>5.4799999999999996E-3</v>
      </c>
      <c r="R460" s="26" t="str">
        <f t="shared" si="41"/>
        <v/>
      </c>
    </row>
    <row r="461" spans="2:18" ht="35.1" customHeight="1" thickTop="1" thickBot="1" x14ac:dyDescent="0.3">
      <c r="B461" s="40" t="str">
        <f>IF(PG!B461="","",PG!B461)</f>
        <v/>
      </c>
      <c r="C461" s="147" t="str">
        <f>IF(PG!C461="","",PG!C461)</f>
        <v/>
      </c>
      <c r="D461" s="43" t="str">
        <f>IF(PG!D461="","",PG!D461)</f>
        <v/>
      </c>
      <c r="E461" s="43">
        <f>IF(Inv!E461="",Inv!D461,Inv!E461)</f>
        <v>0</v>
      </c>
      <c r="F461" s="148" t="str">
        <f t="shared" si="37"/>
        <v>Sem estoque</v>
      </c>
      <c r="G461" s="149">
        <f>SUMIF(Entrada!$C$8:$C$3007,$C461,Entrada!$F$8:$F$3007)</f>
        <v>0</v>
      </c>
      <c r="H461" s="150">
        <f>SUMIF(Saída!$C$8:$C$3007,$C461,Saída!$E$8:$E$3007)</f>
        <v>0</v>
      </c>
      <c r="I461" s="151">
        <f>SUMIF(Entrada!$C$8:$C$3007,C461,Entrada!$J$8:$J$3007)</f>
        <v>0</v>
      </c>
      <c r="J461" s="152">
        <f t="shared" si="38"/>
        <v>0</v>
      </c>
      <c r="K461" s="152">
        <f t="shared" si="39"/>
        <v>0</v>
      </c>
      <c r="L461" s="151">
        <f>Inv!K461</f>
        <v>0</v>
      </c>
      <c r="M461" s="153" t="str">
        <f>IFERROR($H461/PG!$E461,"")</f>
        <v/>
      </c>
      <c r="P461" s="26">
        <v>5.47E-3</v>
      </c>
      <c r="Q461" s="35">
        <f t="shared" si="40"/>
        <v>5.47E-3</v>
      </c>
      <c r="R461" s="26" t="str">
        <f t="shared" si="41"/>
        <v/>
      </c>
    </row>
    <row r="462" spans="2:18" ht="35.1" customHeight="1" thickTop="1" thickBot="1" x14ac:dyDescent="0.3">
      <c r="B462" s="40" t="str">
        <f>IF(PG!B462="","",PG!B462)</f>
        <v/>
      </c>
      <c r="C462" s="147" t="str">
        <f>IF(PG!C462="","",PG!C462)</f>
        <v/>
      </c>
      <c r="D462" s="43" t="str">
        <f>IF(PG!D462="","",PG!D462)</f>
        <v/>
      </c>
      <c r="E462" s="43">
        <f>IF(Inv!E462="",Inv!D462,Inv!E462)</f>
        <v>0</v>
      </c>
      <c r="F462" s="148" t="str">
        <f t="shared" si="37"/>
        <v>Sem estoque</v>
      </c>
      <c r="G462" s="149">
        <f>SUMIF(Entrada!$C$8:$C$3007,$C462,Entrada!$F$8:$F$3007)</f>
        <v>0</v>
      </c>
      <c r="H462" s="150">
        <f>SUMIF(Saída!$C$8:$C$3007,$C462,Saída!$E$8:$E$3007)</f>
        <v>0</v>
      </c>
      <c r="I462" s="151">
        <f>SUMIF(Entrada!$C$8:$C$3007,C462,Entrada!$J$8:$J$3007)</f>
        <v>0</v>
      </c>
      <c r="J462" s="152">
        <f t="shared" si="38"/>
        <v>0</v>
      </c>
      <c r="K462" s="152">
        <f t="shared" si="39"/>
        <v>0</v>
      </c>
      <c r="L462" s="151">
        <f>Inv!K462</f>
        <v>0</v>
      </c>
      <c r="M462" s="153" t="str">
        <f>IFERROR($H462/PG!$E462,"")</f>
        <v/>
      </c>
      <c r="P462" s="26">
        <v>5.4599999999999996E-3</v>
      </c>
      <c r="Q462" s="35">
        <f t="shared" si="40"/>
        <v>5.4599999999999996E-3</v>
      </c>
      <c r="R462" s="26" t="str">
        <f t="shared" si="41"/>
        <v/>
      </c>
    </row>
    <row r="463" spans="2:18" ht="35.1" customHeight="1" thickTop="1" thickBot="1" x14ac:dyDescent="0.3">
      <c r="B463" s="40" t="str">
        <f>IF(PG!B463="","",PG!B463)</f>
        <v/>
      </c>
      <c r="C463" s="147" t="str">
        <f>IF(PG!C463="","",PG!C463)</f>
        <v/>
      </c>
      <c r="D463" s="43" t="str">
        <f>IF(PG!D463="","",PG!D463)</f>
        <v/>
      </c>
      <c r="E463" s="43">
        <f>IF(Inv!E463="",Inv!D463,Inv!E463)</f>
        <v>0</v>
      </c>
      <c r="F463" s="148" t="str">
        <f t="shared" si="37"/>
        <v>Sem estoque</v>
      </c>
      <c r="G463" s="149">
        <f>SUMIF(Entrada!$C$8:$C$3007,$C463,Entrada!$F$8:$F$3007)</f>
        <v>0</v>
      </c>
      <c r="H463" s="150">
        <f>SUMIF(Saída!$C$8:$C$3007,$C463,Saída!$E$8:$E$3007)</f>
        <v>0</v>
      </c>
      <c r="I463" s="151">
        <f>SUMIF(Entrada!$C$8:$C$3007,C463,Entrada!$J$8:$J$3007)</f>
        <v>0</v>
      </c>
      <c r="J463" s="152">
        <f t="shared" si="38"/>
        <v>0</v>
      </c>
      <c r="K463" s="152">
        <f t="shared" si="39"/>
        <v>0</v>
      </c>
      <c r="L463" s="151">
        <f>Inv!K463</f>
        <v>0</v>
      </c>
      <c r="M463" s="153" t="str">
        <f>IFERROR($H463/PG!$E463,"")</f>
        <v/>
      </c>
      <c r="P463" s="26">
        <v>5.45E-3</v>
      </c>
      <c r="Q463" s="35">
        <f t="shared" si="40"/>
        <v>5.45E-3</v>
      </c>
      <c r="R463" s="26" t="str">
        <f t="shared" si="41"/>
        <v/>
      </c>
    </row>
    <row r="464" spans="2:18" ht="35.1" customHeight="1" thickTop="1" thickBot="1" x14ac:dyDescent="0.3">
      <c r="B464" s="40" t="str">
        <f>IF(PG!B464="","",PG!B464)</f>
        <v/>
      </c>
      <c r="C464" s="147" t="str">
        <f>IF(PG!C464="","",PG!C464)</f>
        <v/>
      </c>
      <c r="D464" s="43" t="str">
        <f>IF(PG!D464="","",PG!D464)</f>
        <v/>
      </c>
      <c r="E464" s="43">
        <f>IF(Inv!E464="",Inv!D464,Inv!E464)</f>
        <v>0</v>
      </c>
      <c r="F464" s="148" t="str">
        <f t="shared" si="37"/>
        <v>Sem estoque</v>
      </c>
      <c r="G464" s="149">
        <f>SUMIF(Entrada!$C$8:$C$3007,$C464,Entrada!$F$8:$F$3007)</f>
        <v>0</v>
      </c>
      <c r="H464" s="150">
        <f>SUMIF(Saída!$C$8:$C$3007,$C464,Saída!$E$8:$E$3007)</f>
        <v>0</v>
      </c>
      <c r="I464" s="151">
        <f>SUMIF(Entrada!$C$8:$C$3007,C464,Entrada!$J$8:$J$3007)</f>
        <v>0</v>
      </c>
      <c r="J464" s="152">
        <f t="shared" si="38"/>
        <v>0</v>
      </c>
      <c r="K464" s="152">
        <f t="shared" si="39"/>
        <v>0</v>
      </c>
      <c r="L464" s="151">
        <f>Inv!K464</f>
        <v>0</v>
      </c>
      <c r="M464" s="153" t="str">
        <f>IFERROR($H464/PG!$E464,"")</f>
        <v/>
      </c>
      <c r="P464" s="26">
        <v>5.4400000000000004E-3</v>
      </c>
      <c r="Q464" s="35">
        <f t="shared" si="40"/>
        <v>5.4400000000000004E-3</v>
      </c>
      <c r="R464" s="26" t="str">
        <f t="shared" si="41"/>
        <v/>
      </c>
    </row>
    <row r="465" spans="2:18" ht="35.1" customHeight="1" thickTop="1" thickBot="1" x14ac:dyDescent="0.3">
      <c r="B465" s="40" t="str">
        <f>IF(PG!B465="","",PG!B465)</f>
        <v/>
      </c>
      <c r="C465" s="147" t="str">
        <f>IF(PG!C465="","",PG!C465)</f>
        <v/>
      </c>
      <c r="D465" s="43" t="str">
        <f>IF(PG!D465="","",PG!D465)</f>
        <v/>
      </c>
      <c r="E465" s="43">
        <f>IF(Inv!E465="",Inv!D465,Inv!E465)</f>
        <v>0</v>
      </c>
      <c r="F465" s="148" t="str">
        <f t="shared" si="37"/>
        <v>Sem estoque</v>
      </c>
      <c r="G465" s="149">
        <f>SUMIF(Entrada!$C$8:$C$3007,$C465,Entrada!$F$8:$F$3007)</f>
        <v>0</v>
      </c>
      <c r="H465" s="150">
        <f>SUMIF(Saída!$C$8:$C$3007,$C465,Saída!$E$8:$E$3007)</f>
        <v>0</v>
      </c>
      <c r="I465" s="151">
        <f>SUMIF(Entrada!$C$8:$C$3007,C465,Entrada!$J$8:$J$3007)</f>
        <v>0</v>
      </c>
      <c r="J465" s="152">
        <f t="shared" si="38"/>
        <v>0</v>
      </c>
      <c r="K465" s="152">
        <f t="shared" si="39"/>
        <v>0</v>
      </c>
      <c r="L465" s="151">
        <f>Inv!K465</f>
        <v>0</v>
      </c>
      <c r="M465" s="153" t="str">
        <f>IFERROR($H465/PG!$E465,"")</f>
        <v/>
      </c>
      <c r="P465" s="26">
        <v>5.4299999999999999E-3</v>
      </c>
      <c r="Q465" s="35">
        <f t="shared" si="40"/>
        <v>5.4299999999999999E-3</v>
      </c>
      <c r="R465" s="26" t="str">
        <f t="shared" si="41"/>
        <v/>
      </c>
    </row>
    <row r="466" spans="2:18" ht="35.1" customHeight="1" thickTop="1" thickBot="1" x14ac:dyDescent="0.3">
      <c r="B466" s="40" t="str">
        <f>IF(PG!B466="","",PG!B466)</f>
        <v/>
      </c>
      <c r="C466" s="147" t="str">
        <f>IF(PG!C466="","",PG!C466)</f>
        <v/>
      </c>
      <c r="D466" s="43" t="str">
        <f>IF(PG!D466="","",PG!D466)</f>
        <v/>
      </c>
      <c r="E466" s="43">
        <f>IF(Inv!E466="",Inv!D466,Inv!E466)</f>
        <v>0</v>
      </c>
      <c r="F466" s="148" t="str">
        <f t="shared" si="37"/>
        <v>Sem estoque</v>
      </c>
      <c r="G466" s="149">
        <f>SUMIF(Entrada!$C$8:$C$3007,$C466,Entrada!$F$8:$F$3007)</f>
        <v>0</v>
      </c>
      <c r="H466" s="150">
        <f>SUMIF(Saída!$C$8:$C$3007,$C466,Saída!$E$8:$E$3007)</f>
        <v>0</v>
      </c>
      <c r="I466" s="151">
        <f>SUMIF(Entrada!$C$8:$C$3007,C466,Entrada!$J$8:$J$3007)</f>
        <v>0</v>
      </c>
      <c r="J466" s="152">
        <f t="shared" si="38"/>
        <v>0</v>
      </c>
      <c r="K466" s="152">
        <f t="shared" si="39"/>
        <v>0</v>
      </c>
      <c r="L466" s="151">
        <f>Inv!K466</f>
        <v>0</v>
      </c>
      <c r="M466" s="153" t="str">
        <f>IFERROR($H466/PG!$E466,"")</f>
        <v/>
      </c>
      <c r="P466" s="26">
        <v>5.4200000000000003E-3</v>
      </c>
      <c r="Q466" s="35">
        <f t="shared" si="40"/>
        <v>5.4200000000000003E-3</v>
      </c>
      <c r="R466" s="26" t="str">
        <f t="shared" si="41"/>
        <v/>
      </c>
    </row>
    <row r="467" spans="2:18" ht="35.1" customHeight="1" thickTop="1" thickBot="1" x14ac:dyDescent="0.3">
      <c r="B467" s="40" t="str">
        <f>IF(PG!B467="","",PG!B467)</f>
        <v/>
      </c>
      <c r="C467" s="147" t="str">
        <f>IF(PG!C467="","",PG!C467)</f>
        <v/>
      </c>
      <c r="D467" s="43" t="str">
        <f>IF(PG!D467="","",PG!D467)</f>
        <v/>
      </c>
      <c r="E467" s="43">
        <f>IF(Inv!E467="",Inv!D467,Inv!E467)</f>
        <v>0</v>
      </c>
      <c r="F467" s="148" t="str">
        <f t="shared" si="37"/>
        <v>Sem estoque</v>
      </c>
      <c r="G467" s="149">
        <f>SUMIF(Entrada!$C$8:$C$3007,$C467,Entrada!$F$8:$F$3007)</f>
        <v>0</v>
      </c>
      <c r="H467" s="150">
        <f>SUMIF(Saída!$C$8:$C$3007,$C467,Saída!$E$8:$E$3007)</f>
        <v>0</v>
      </c>
      <c r="I467" s="151">
        <f>SUMIF(Entrada!$C$8:$C$3007,C467,Entrada!$J$8:$J$3007)</f>
        <v>0</v>
      </c>
      <c r="J467" s="152">
        <f t="shared" si="38"/>
        <v>0</v>
      </c>
      <c r="K467" s="152">
        <f t="shared" si="39"/>
        <v>0</v>
      </c>
      <c r="L467" s="151">
        <f>Inv!K467</f>
        <v>0</v>
      </c>
      <c r="M467" s="153" t="str">
        <f>IFERROR($H467/PG!$E467,"")</f>
        <v/>
      </c>
      <c r="P467" s="26">
        <v>5.4099999999999999E-3</v>
      </c>
      <c r="Q467" s="35">
        <f t="shared" si="40"/>
        <v>5.4099999999999999E-3</v>
      </c>
      <c r="R467" s="26" t="str">
        <f t="shared" si="41"/>
        <v/>
      </c>
    </row>
    <row r="468" spans="2:18" ht="35.1" customHeight="1" thickTop="1" thickBot="1" x14ac:dyDescent="0.3">
      <c r="B468" s="40" t="str">
        <f>IF(PG!B468="","",PG!B468)</f>
        <v/>
      </c>
      <c r="C468" s="147" t="str">
        <f>IF(PG!C468="","",PG!C468)</f>
        <v/>
      </c>
      <c r="D468" s="43" t="str">
        <f>IF(PG!D468="","",PG!D468)</f>
        <v/>
      </c>
      <c r="E468" s="43">
        <f>IF(Inv!E468="",Inv!D468,Inv!E468)</f>
        <v>0</v>
      </c>
      <c r="F468" s="148" t="str">
        <f t="shared" si="37"/>
        <v>Sem estoque</v>
      </c>
      <c r="G468" s="149">
        <f>SUMIF(Entrada!$C$8:$C$3007,$C468,Entrada!$F$8:$F$3007)</f>
        <v>0</v>
      </c>
      <c r="H468" s="150">
        <f>SUMIF(Saída!$C$8:$C$3007,$C468,Saída!$E$8:$E$3007)</f>
        <v>0</v>
      </c>
      <c r="I468" s="151">
        <f>SUMIF(Entrada!$C$8:$C$3007,C468,Entrada!$J$8:$J$3007)</f>
        <v>0</v>
      </c>
      <c r="J468" s="152">
        <f t="shared" si="38"/>
        <v>0</v>
      </c>
      <c r="K468" s="152">
        <f t="shared" si="39"/>
        <v>0</v>
      </c>
      <c r="L468" s="151">
        <f>Inv!K468</f>
        <v>0</v>
      </c>
      <c r="M468" s="153" t="str">
        <f>IFERROR($H468/PG!$E468,"")</f>
        <v/>
      </c>
      <c r="P468" s="26">
        <v>5.4000000000000003E-3</v>
      </c>
      <c r="Q468" s="35">
        <f t="shared" si="40"/>
        <v>5.4000000000000003E-3</v>
      </c>
      <c r="R468" s="26" t="str">
        <f t="shared" si="41"/>
        <v/>
      </c>
    </row>
    <row r="469" spans="2:18" ht="35.1" customHeight="1" thickTop="1" thickBot="1" x14ac:dyDescent="0.3">
      <c r="B469" s="40" t="str">
        <f>IF(PG!B469="","",PG!B469)</f>
        <v/>
      </c>
      <c r="C469" s="147" t="str">
        <f>IF(PG!C469="","",PG!C469)</f>
        <v/>
      </c>
      <c r="D469" s="43" t="str">
        <f>IF(PG!D469="","",PG!D469)</f>
        <v/>
      </c>
      <c r="E469" s="43">
        <f>IF(Inv!E469="",Inv!D469,Inv!E469)</f>
        <v>0</v>
      </c>
      <c r="F469" s="148" t="str">
        <f t="shared" si="37"/>
        <v>Sem estoque</v>
      </c>
      <c r="G469" s="149">
        <f>SUMIF(Entrada!$C$8:$C$3007,$C469,Entrada!$F$8:$F$3007)</f>
        <v>0</v>
      </c>
      <c r="H469" s="150">
        <f>SUMIF(Saída!$C$8:$C$3007,$C469,Saída!$E$8:$E$3007)</f>
        <v>0</v>
      </c>
      <c r="I469" s="151">
        <f>SUMIF(Entrada!$C$8:$C$3007,C469,Entrada!$J$8:$J$3007)</f>
        <v>0</v>
      </c>
      <c r="J469" s="152">
        <f t="shared" si="38"/>
        <v>0</v>
      </c>
      <c r="K469" s="152">
        <f t="shared" si="39"/>
        <v>0</v>
      </c>
      <c r="L469" s="151">
        <f>Inv!K469</f>
        <v>0</v>
      </c>
      <c r="M469" s="153" t="str">
        <f>IFERROR($H469/PG!$E469,"")</f>
        <v/>
      </c>
      <c r="P469" s="26">
        <v>5.3899999999999998E-3</v>
      </c>
      <c r="Q469" s="35">
        <f t="shared" si="40"/>
        <v>5.3899999999999998E-3</v>
      </c>
      <c r="R469" s="26" t="str">
        <f t="shared" si="41"/>
        <v/>
      </c>
    </row>
    <row r="470" spans="2:18" ht="35.1" customHeight="1" thickTop="1" thickBot="1" x14ac:dyDescent="0.3">
      <c r="B470" s="40" t="str">
        <f>IF(PG!B470="","",PG!B470)</f>
        <v/>
      </c>
      <c r="C470" s="147" t="str">
        <f>IF(PG!C470="","",PG!C470)</f>
        <v/>
      </c>
      <c r="D470" s="43" t="str">
        <f>IF(PG!D470="","",PG!D470)</f>
        <v/>
      </c>
      <c r="E470" s="43">
        <f>IF(Inv!E470="",Inv!D470,Inv!E470)</f>
        <v>0</v>
      </c>
      <c r="F470" s="148" t="str">
        <f t="shared" si="37"/>
        <v>Sem estoque</v>
      </c>
      <c r="G470" s="149">
        <f>SUMIF(Entrada!$C$8:$C$3007,$C470,Entrada!$F$8:$F$3007)</f>
        <v>0</v>
      </c>
      <c r="H470" s="150">
        <f>SUMIF(Saída!$C$8:$C$3007,$C470,Saída!$E$8:$E$3007)</f>
        <v>0</v>
      </c>
      <c r="I470" s="151">
        <f>SUMIF(Entrada!$C$8:$C$3007,C470,Entrada!$J$8:$J$3007)</f>
        <v>0</v>
      </c>
      <c r="J470" s="152">
        <f t="shared" si="38"/>
        <v>0</v>
      </c>
      <c r="K470" s="152">
        <f t="shared" si="39"/>
        <v>0</v>
      </c>
      <c r="L470" s="151">
        <f>Inv!K470</f>
        <v>0</v>
      </c>
      <c r="M470" s="153" t="str">
        <f>IFERROR($H470/PG!$E470,"")</f>
        <v/>
      </c>
      <c r="P470" s="26">
        <v>5.3800000000000002E-3</v>
      </c>
      <c r="Q470" s="35">
        <f t="shared" si="40"/>
        <v>5.3800000000000002E-3</v>
      </c>
      <c r="R470" s="26" t="str">
        <f t="shared" si="41"/>
        <v/>
      </c>
    </row>
    <row r="471" spans="2:18" ht="35.1" customHeight="1" thickTop="1" thickBot="1" x14ac:dyDescent="0.3">
      <c r="B471" s="40" t="str">
        <f>IF(PG!B471="","",PG!B471)</f>
        <v/>
      </c>
      <c r="C471" s="147" t="str">
        <f>IF(PG!C471="","",PG!C471)</f>
        <v/>
      </c>
      <c r="D471" s="43" t="str">
        <f>IF(PG!D471="","",PG!D471)</f>
        <v/>
      </c>
      <c r="E471" s="43">
        <f>IF(Inv!E471="",Inv!D471,Inv!E471)</f>
        <v>0</v>
      </c>
      <c r="F471" s="148" t="str">
        <f t="shared" si="37"/>
        <v>Sem estoque</v>
      </c>
      <c r="G471" s="149">
        <f>SUMIF(Entrada!$C$8:$C$3007,$C471,Entrada!$F$8:$F$3007)</f>
        <v>0</v>
      </c>
      <c r="H471" s="150">
        <f>SUMIF(Saída!$C$8:$C$3007,$C471,Saída!$E$8:$E$3007)</f>
        <v>0</v>
      </c>
      <c r="I471" s="151">
        <f>SUMIF(Entrada!$C$8:$C$3007,C471,Entrada!$J$8:$J$3007)</f>
        <v>0</v>
      </c>
      <c r="J471" s="152">
        <f t="shared" si="38"/>
        <v>0</v>
      </c>
      <c r="K471" s="152">
        <f t="shared" si="39"/>
        <v>0</v>
      </c>
      <c r="L471" s="151">
        <f>Inv!K471</f>
        <v>0</v>
      </c>
      <c r="M471" s="153" t="str">
        <f>IFERROR($H471/PG!$E471,"")</f>
        <v/>
      </c>
      <c r="P471" s="26">
        <v>5.3699999999999998E-3</v>
      </c>
      <c r="Q471" s="35">
        <f t="shared" si="40"/>
        <v>5.3699999999999998E-3</v>
      </c>
      <c r="R471" s="26" t="str">
        <f t="shared" si="41"/>
        <v/>
      </c>
    </row>
    <row r="472" spans="2:18" ht="35.1" customHeight="1" thickTop="1" thickBot="1" x14ac:dyDescent="0.3">
      <c r="B472" s="40" t="str">
        <f>IF(PG!B472="","",PG!B472)</f>
        <v/>
      </c>
      <c r="C472" s="147" t="str">
        <f>IF(PG!C472="","",PG!C472)</f>
        <v/>
      </c>
      <c r="D472" s="43" t="str">
        <f>IF(PG!D472="","",PG!D472)</f>
        <v/>
      </c>
      <c r="E472" s="43">
        <f>IF(Inv!E472="",Inv!D472,Inv!E472)</f>
        <v>0</v>
      </c>
      <c r="F472" s="148" t="str">
        <f t="shared" si="37"/>
        <v>Sem estoque</v>
      </c>
      <c r="G472" s="149">
        <f>SUMIF(Entrada!$C$8:$C$3007,$C472,Entrada!$F$8:$F$3007)</f>
        <v>0</v>
      </c>
      <c r="H472" s="150">
        <f>SUMIF(Saída!$C$8:$C$3007,$C472,Saída!$E$8:$E$3007)</f>
        <v>0</v>
      </c>
      <c r="I472" s="151">
        <f>SUMIF(Entrada!$C$8:$C$3007,C472,Entrada!$J$8:$J$3007)</f>
        <v>0</v>
      </c>
      <c r="J472" s="152">
        <f t="shared" si="38"/>
        <v>0</v>
      </c>
      <c r="K472" s="152">
        <f t="shared" si="39"/>
        <v>0</v>
      </c>
      <c r="L472" s="151">
        <f>Inv!K472</f>
        <v>0</v>
      </c>
      <c r="M472" s="153" t="str">
        <f>IFERROR($H472/PG!$E472,"")</f>
        <v/>
      </c>
      <c r="P472" s="26">
        <v>5.3600000000000002E-3</v>
      </c>
      <c r="Q472" s="35">
        <f t="shared" si="40"/>
        <v>5.3600000000000002E-3</v>
      </c>
      <c r="R472" s="26" t="str">
        <f t="shared" si="41"/>
        <v/>
      </c>
    </row>
    <row r="473" spans="2:18" ht="35.1" customHeight="1" thickTop="1" thickBot="1" x14ac:dyDescent="0.3">
      <c r="B473" s="40" t="str">
        <f>IF(PG!B473="","",PG!B473)</f>
        <v/>
      </c>
      <c r="C473" s="147" t="str">
        <f>IF(PG!C473="","",PG!C473)</f>
        <v/>
      </c>
      <c r="D473" s="43" t="str">
        <f>IF(PG!D473="","",PG!D473)</f>
        <v/>
      </c>
      <c r="E473" s="43">
        <f>IF(Inv!E473="",Inv!D473,Inv!E473)</f>
        <v>0</v>
      </c>
      <c r="F473" s="148" t="str">
        <f t="shared" si="37"/>
        <v>Sem estoque</v>
      </c>
      <c r="G473" s="149">
        <f>SUMIF(Entrada!$C$8:$C$3007,$C473,Entrada!$F$8:$F$3007)</f>
        <v>0</v>
      </c>
      <c r="H473" s="150">
        <f>SUMIF(Saída!$C$8:$C$3007,$C473,Saída!$E$8:$E$3007)</f>
        <v>0</v>
      </c>
      <c r="I473" s="151">
        <f>SUMIF(Entrada!$C$8:$C$3007,C473,Entrada!$J$8:$J$3007)</f>
        <v>0</v>
      </c>
      <c r="J473" s="152">
        <f t="shared" si="38"/>
        <v>0</v>
      </c>
      <c r="K473" s="152">
        <f t="shared" si="39"/>
        <v>0</v>
      </c>
      <c r="L473" s="151">
        <f>Inv!K473</f>
        <v>0</v>
      </c>
      <c r="M473" s="153" t="str">
        <f>IFERROR($H473/PG!$E473,"")</f>
        <v/>
      </c>
      <c r="P473" s="26">
        <v>5.3499999999999997E-3</v>
      </c>
      <c r="Q473" s="35">
        <f t="shared" si="40"/>
        <v>5.3499999999999997E-3</v>
      </c>
      <c r="R473" s="26" t="str">
        <f t="shared" si="41"/>
        <v/>
      </c>
    </row>
    <row r="474" spans="2:18" ht="35.1" customHeight="1" thickTop="1" thickBot="1" x14ac:dyDescent="0.3">
      <c r="B474" s="40" t="str">
        <f>IF(PG!B474="","",PG!B474)</f>
        <v/>
      </c>
      <c r="C474" s="147" t="str">
        <f>IF(PG!C474="","",PG!C474)</f>
        <v/>
      </c>
      <c r="D474" s="43" t="str">
        <f>IF(PG!D474="","",PG!D474)</f>
        <v/>
      </c>
      <c r="E474" s="43">
        <f>IF(Inv!E474="",Inv!D474,Inv!E474)</f>
        <v>0</v>
      </c>
      <c r="F474" s="148" t="str">
        <f t="shared" si="37"/>
        <v>Sem estoque</v>
      </c>
      <c r="G474" s="149">
        <f>SUMIF(Entrada!$C$8:$C$3007,$C474,Entrada!$F$8:$F$3007)</f>
        <v>0</v>
      </c>
      <c r="H474" s="150">
        <f>SUMIF(Saída!$C$8:$C$3007,$C474,Saída!$E$8:$E$3007)</f>
        <v>0</v>
      </c>
      <c r="I474" s="151">
        <f>SUMIF(Entrada!$C$8:$C$3007,C474,Entrada!$J$8:$J$3007)</f>
        <v>0</v>
      </c>
      <c r="J474" s="152">
        <f t="shared" si="38"/>
        <v>0</v>
      </c>
      <c r="K474" s="152">
        <f t="shared" si="39"/>
        <v>0</v>
      </c>
      <c r="L474" s="151">
        <f>Inv!K474</f>
        <v>0</v>
      </c>
      <c r="M474" s="153" t="str">
        <f>IFERROR($H474/PG!$E474,"")</f>
        <v/>
      </c>
      <c r="P474" s="26">
        <v>5.3400000000000001E-3</v>
      </c>
      <c r="Q474" s="35">
        <f t="shared" si="40"/>
        <v>5.3400000000000001E-3</v>
      </c>
      <c r="R474" s="26" t="str">
        <f t="shared" si="41"/>
        <v/>
      </c>
    </row>
    <row r="475" spans="2:18" ht="35.1" customHeight="1" thickTop="1" thickBot="1" x14ac:dyDescent="0.3">
      <c r="B475" s="40" t="str">
        <f>IF(PG!B475="","",PG!B475)</f>
        <v/>
      </c>
      <c r="C475" s="147" t="str">
        <f>IF(PG!C475="","",PG!C475)</f>
        <v/>
      </c>
      <c r="D475" s="43" t="str">
        <f>IF(PG!D475="","",PG!D475)</f>
        <v/>
      </c>
      <c r="E475" s="43">
        <f>IF(Inv!E475="",Inv!D475,Inv!E475)</f>
        <v>0</v>
      </c>
      <c r="F475" s="148" t="str">
        <f t="shared" si="37"/>
        <v>Sem estoque</v>
      </c>
      <c r="G475" s="149">
        <f>SUMIF(Entrada!$C$8:$C$3007,$C475,Entrada!$F$8:$F$3007)</f>
        <v>0</v>
      </c>
      <c r="H475" s="150">
        <f>SUMIF(Saída!$C$8:$C$3007,$C475,Saída!$E$8:$E$3007)</f>
        <v>0</v>
      </c>
      <c r="I475" s="151">
        <f>SUMIF(Entrada!$C$8:$C$3007,C475,Entrada!$J$8:$J$3007)</f>
        <v>0</v>
      </c>
      <c r="J475" s="152">
        <f t="shared" si="38"/>
        <v>0</v>
      </c>
      <c r="K475" s="152">
        <f t="shared" si="39"/>
        <v>0</v>
      </c>
      <c r="L475" s="151">
        <f>Inv!K475</f>
        <v>0</v>
      </c>
      <c r="M475" s="153" t="str">
        <f>IFERROR($H475/PG!$E475,"")</f>
        <v/>
      </c>
      <c r="P475" s="26">
        <v>5.3299999999999997E-3</v>
      </c>
      <c r="Q475" s="35">
        <f t="shared" si="40"/>
        <v>5.3299999999999997E-3</v>
      </c>
      <c r="R475" s="26" t="str">
        <f t="shared" si="41"/>
        <v/>
      </c>
    </row>
    <row r="476" spans="2:18" ht="35.1" customHeight="1" thickTop="1" thickBot="1" x14ac:dyDescent="0.3">
      <c r="B476" s="40" t="str">
        <f>IF(PG!B476="","",PG!B476)</f>
        <v/>
      </c>
      <c r="C476" s="147" t="str">
        <f>IF(PG!C476="","",PG!C476)</f>
        <v/>
      </c>
      <c r="D476" s="43" t="str">
        <f>IF(PG!D476="","",PG!D476)</f>
        <v/>
      </c>
      <c r="E476" s="43">
        <f>IF(Inv!E476="",Inv!D476,Inv!E476)</f>
        <v>0</v>
      </c>
      <c r="F476" s="148" t="str">
        <f t="shared" si="37"/>
        <v>Sem estoque</v>
      </c>
      <c r="G476" s="149">
        <f>SUMIF(Entrada!$C$8:$C$3007,$C476,Entrada!$F$8:$F$3007)</f>
        <v>0</v>
      </c>
      <c r="H476" s="150">
        <f>SUMIF(Saída!$C$8:$C$3007,$C476,Saída!$E$8:$E$3007)</f>
        <v>0</v>
      </c>
      <c r="I476" s="151">
        <f>SUMIF(Entrada!$C$8:$C$3007,C476,Entrada!$J$8:$J$3007)</f>
        <v>0</v>
      </c>
      <c r="J476" s="152">
        <f t="shared" si="38"/>
        <v>0</v>
      </c>
      <c r="K476" s="152">
        <f t="shared" si="39"/>
        <v>0</v>
      </c>
      <c r="L476" s="151">
        <f>Inv!K476</f>
        <v>0</v>
      </c>
      <c r="M476" s="153" t="str">
        <f>IFERROR($H476/PG!$E476,"")</f>
        <v/>
      </c>
      <c r="P476" s="26">
        <v>5.3200000000000001E-3</v>
      </c>
      <c r="Q476" s="35">
        <f t="shared" si="40"/>
        <v>5.3200000000000001E-3</v>
      </c>
      <c r="R476" s="26" t="str">
        <f t="shared" si="41"/>
        <v/>
      </c>
    </row>
    <row r="477" spans="2:18" ht="35.1" customHeight="1" thickTop="1" thickBot="1" x14ac:dyDescent="0.3">
      <c r="B477" s="40" t="str">
        <f>IF(PG!B477="","",PG!B477)</f>
        <v/>
      </c>
      <c r="C477" s="147" t="str">
        <f>IF(PG!C477="","",PG!C477)</f>
        <v/>
      </c>
      <c r="D477" s="43" t="str">
        <f>IF(PG!D477="","",PG!D477)</f>
        <v/>
      </c>
      <c r="E477" s="43">
        <f>IF(Inv!E477="",Inv!D477,Inv!E477)</f>
        <v>0</v>
      </c>
      <c r="F477" s="148" t="str">
        <f t="shared" si="37"/>
        <v>Sem estoque</v>
      </c>
      <c r="G477" s="149">
        <f>SUMIF(Entrada!$C$8:$C$3007,$C477,Entrada!$F$8:$F$3007)</f>
        <v>0</v>
      </c>
      <c r="H477" s="150">
        <f>SUMIF(Saída!$C$8:$C$3007,$C477,Saída!$E$8:$E$3007)</f>
        <v>0</v>
      </c>
      <c r="I477" s="151">
        <f>SUMIF(Entrada!$C$8:$C$3007,C477,Entrada!$J$8:$J$3007)</f>
        <v>0</v>
      </c>
      <c r="J477" s="152">
        <f t="shared" si="38"/>
        <v>0</v>
      </c>
      <c r="K477" s="152">
        <f t="shared" si="39"/>
        <v>0</v>
      </c>
      <c r="L477" s="151">
        <f>Inv!K477</f>
        <v>0</v>
      </c>
      <c r="M477" s="153" t="str">
        <f>IFERROR($H477/PG!$E477,"")</f>
        <v/>
      </c>
      <c r="P477" s="26">
        <v>5.3099999999999996E-3</v>
      </c>
      <c r="Q477" s="35">
        <f t="shared" si="40"/>
        <v>5.3099999999999996E-3</v>
      </c>
      <c r="R477" s="26" t="str">
        <f t="shared" si="41"/>
        <v/>
      </c>
    </row>
    <row r="478" spans="2:18" ht="35.1" customHeight="1" thickTop="1" thickBot="1" x14ac:dyDescent="0.3">
      <c r="B478" s="40" t="str">
        <f>IF(PG!B478="","",PG!B478)</f>
        <v/>
      </c>
      <c r="C478" s="147" t="str">
        <f>IF(PG!C478="","",PG!C478)</f>
        <v/>
      </c>
      <c r="D478" s="43" t="str">
        <f>IF(PG!D478="","",PG!D478)</f>
        <v/>
      </c>
      <c r="E478" s="43">
        <f>IF(Inv!E478="",Inv!D478,Inv!E478)</f>
        <v>0</v>
      </c>
      <c r="F478" s="148" t="str">
        <f t="shared" si="37"/>
        <v>Sem estoque</v>
      </c>
      <c r="G478" s="149">
        <f>SUMIF(Entrada!$C$8:$C$3007,$C478,Entrada!$F$8:$F$3007)</f>
        <v>0</v>
      </c>
      <c r="H478" s="150">
        <f>SUMIF(Saída!$C$8:$C$3007,$C478,Saída!$E$8:$E$3007)</f>
        <v>0</v>
      </c>
      <c r="I478" s="151">
        <f>SUMIF(Entrada!$C$8:$C$3007,C478,Entrada!$J$8:$J$3007)</f>
        <v>0</v>
      </c>
      <c r="J478" s="152">
        <f t="shared" si="38"/>
        <v>0</v>
      </c>
      <c r="K478" s="152">
        <f t="shared" si="39"/>
        <v>0</v>
      </c>
      <c r="L478" s="151">
        <f>Inv!K478</f>
        <v>0</v>
      </c>
      <c r="M478" s="153" t="str">
        <f>IFERROR($H478/PG!$E478,"")</f>
        <v/>
      </c>
      <c r="P478" s="26">
        <v>5.3E-3</v>
      </c>
      <c r="Q478" s="35">
        <f t="shared" si="40"/>
        <v>5.3E-3</v>
      </c>
      <c r="R478" s="26" t="str">
        <f t="shared" si="41"/>
        <v/>
      </c>
    </row>
    <row r="479" spans="2:18" ht="35.1" customHeight="1" thickTop="1" thickBot="1" x14ac:dyDescent="0.3">
      <c r="B479" s="40" t="str">
        <f>IF(PG!B479="","",PG!B479)</f>
        <v/>
      </c>
      <c r="C479" s="147" t="str">
        <f>IF(PG!C479="","",PG!C479)</f>
        <v/>
      </c>
      <c r="D479" s="43" t="str">
        <f>IF(PG!D479="","",PG!D479)</f>
        <v/>
      </c>
      <c r="E479" s="43">
        <f>IF(Inv!E479="",Inv!D479,Inv!E479)</f>
        <v>0</v>
      </c>
      <c r="F479" s="148" t="str">
        <f t="shared" si="37"/>
        <v>Sem estoque</v>
      </c>
      <c r="G479" s="149">
        <f>SUMIF(Entrada!$C$8:$C$3007,$C479,Entrada!$F$8:$F$3007)</f>
        <v>0</v>
      </c>
      <c r="H479" s="150">
        <f>SUMIF(Saída!$C$8:$C$3007,$C479,Saída!$E$8:$E$3007)</f>
        <v>0</v>
      </c>
      <c r="I479" s="151">
        <f>SUMIF(Entrada!$C$8:$C$3007,C479,Entrada!$J$8:$J$3007)</f>
        <v>0</v>
      </c>
      <c r="J479" s="152">
        <f t="shared" si="38"/>
        <v>0</v>
      </c>
      <c r="K479" s="152">
        <f t="shared" si="39"/>
        <v>0</v>
      </c>
      <c r="L479" s="151">
        <f>Inv!K479</f>
        <v>0</v>
      </c>
      <c r="M479" s="153" t="str">
        <f>IFERROR($H479/PG!$E479,"")</f>
        <v/>
      </c>
      <c r="P479" s="26">
        <v>5.2900000000000004E-3</v>
      </c>
      <c r="Q479" s="35">
        <f t="shared" si="40"/>
        <v>5.2900000000000004E-3</v>
      </c>
      <c r="R479" s="26" t="str">
        <f t="shared" si="41"/>
        <v/>
      </c>
    </row>
    <row r="480" spans="2:18" ht="35.1" customHeight="1" thickTop="1" thickBot="1" x14ac:dyDescent="0.3">
      <c r="B480" s="40" t="str">
        <f>IF(PG!B480="","",PG!B480)</f>
        <v/>
      </c>
      <c r="C480" s="147" t="str">
        <f>IF(PG!C480="","",PG!C480)</f>
        <v/>
      </c>
      <c r="D480" s="43" t="str">
        <f>IF(PG!D480="","",PG!D480)</f>
        <v/>
      </c>
      <c r="E480" s="43">
        <f>IF(Inv!E480="",Inv!D480,Inv!E480)</f>
        <v>0</v>
      </c>
      <c r="F480" s="148" t="str">
        <f t="shared" si="37"/>
        <v>Sem estoque</v>
      </c>
      <c r="G480" s="149">
        <f>SUMIF(Entrada!$C$8:$C$3007,$C480,Entrada!$F$8:$F$3007)</f>
        <v>0</v>
      </c>
      <c r="H480" s="150">
        <f>SUMIF(Saída!$C$8:$C$3007,$C480,Saída!$E$8:$E$3007)</f>
        <v>0</v>
      </c>
      <c r="I480" s="151">
        <f>SUMIF(Entrada!$C$8:$C$3007,C480,Entrada!$J$8:$J$3007)</f>
        <v>0</v>
      </c>
      <c r="J480" s="152">
        <f t="shared" si="38"/>
        <v>0</v>
      </c>
      <c r="K480" s="152">
        <f t="shared" si="39"/>
        <v>0</v>
      </c>
      <c r="L480" s="151">
        <f>Inv!K480</f>
        <v>0</v>
      </c>
      <c r="M480" s="153" t="str">
        <f>IFERROR($H480/PG!$E480,"")</f>
        <v/>
      </c>
      <c r="P480" s="26">
        <v>5.28E-3</v>
      </c>
      <c r="Q480" s="35">
        <f t="shared" si="40"/>
        <v>5.28E-3</v>
      </c>
      <c r="R480" s="26" t="str">
        <f t="shared" si="41"/>
        <v/>
      </c>
    </row>
    <row r="481" spans="2:18" ht="35.1" customHeight="1" thickTop="1" thickBot="1" x14ac:dyDescent="0.3">
      <c r="B481" s="40" t="str">
        <f>IF(PG!B481="","",PG!B481)</f>
        <v/>
      </c>
      <c r="C481" s="147" t="str">
        <f>IF(PG!C481="","",PG!C481)</f>
        <v/>
      </c>
      <c r="D481" s="43" t="str">
        <f>IF(PG!D481="","",PG!D481)</f>
        <v/>
      </c>
      <c r="E481" s="43">
        <f>IF(Inv!E481="",Inv!D481,Inv!E481)</f>
        <v>0</v>
      </c>
      <c r="F481" s="148" t="str">
        <f t="shared" si="37"/>
        <v>Sem estoque</v>
      </c>
      <c r="G481" s="149">
        <f>SUMIF(Entrada!$C$8:$C$3007,$C481,Entrada!$F$8:$F$3007)</f>
        <v>0</v>
      </c>
      <c r="H481" s="150">
        <f>SUMIF(Saída!$C$8:$C$3007,$C481,Saída!$E$8:$E$3007)</f>
        <v>0</v>
      </c>
      <c r="I481" s="151">
        <f>SUMIF(Entrada!$C$8:$C$3007,C481,Entrada!$J$8:$J$3007)</f>
        <v>0</v>
      </c>
      <c r="J481" s="152">
        <f t="shared" si="38"/>
        <v>0</v>
      </c>
      <c r="K481" s="152">
        <f t="shared" si="39"/>
        <v>0</v>
      </c>
      <c r="L481" s="151">
        <f>Inv!K481</f>
        <v>0</v>
      </c>
      <c r="M481" s="153" t="str">
        <f>IFERROR($H481/PG!$E481,"")</f>
        <v/>
      </c>
      <c r="P481" s="26">
        <v>5.2700000000000004E-3</v>
      </c>
      <c r="Q481" s="35">
        <f t="shared" si="40"/>
        <v>5.2700000000000004E-3</v>
      </c>
      <c r="R481" s="26" t="str">
        <f t="shared" si="41"/>
        <v/>
      </c>
    </row>
    <row r="482" spans="2:18" ht="35.1" customHeight="1" thickTop="1" thickBot="1" x14ac:dyDescent="0.3">
      <c r="B482" s="40" t="str">
        <f>IF(PG!B482="","",PG!B482)</f>
        <v/>
      </c>
      <c r="C482" s="147" t="str">
        <f>IF(PG!C482="","",PG!C482)</f>
        <v/>
      </c>
      <c r="D482" s="43" t="str">
        <f>IF(PG!D482="","",PG!D482)</f>
        <v/>
      </c>
      <c r="E482" s="43">
        <f>IF(Inv!E482="",Inv!D482,Inv!E482)</f>
        <v>0</v>
      </c>
      <c r="F482" s="148" t="str">
        <f t="shared" si="37"/>
        <v>Sem estoque</v>
      </c>
      <c r="G482" s="149">
        <f>SUMIF(Entrada!$C$8:$C$3007,$C482,Entrada!$F$8:$F$3007)</f>
        <v>0</v>
      </c>
      <c r="H482" s="150">
        <f>SUMIF(Saída!$C$8:$C$3007,$C482,Saída!$E$8:$E$3007)</f>
        <v>0</v>
      </c>
      <c r="I482" s="151">
        <f>SUMIF(Entrada!$C$8:$C$3007,C482,Entrada!$J$8:$J$3007)</f>
        <v>0</v>
      </c>
      <c r="J482" s="152">
        <f t="shared" si="38"/>
        <v>0</v>
      </c>
      <c r="K482" s="152">
        <f t="shared" si="39"/>
        <v>0</v>
      </c>
      <c r="L482" s="151">
        <f>Inv!K482</f>
        <v>0</v>
      </c>
      <c r="M482" s="153" t="str">
        <f>IFERROR($H482/PG!$E482,"")</f>
        <v/>
      </c>
      <c r="P482" s="26">
        <v>5.2599999999999999E-3</v>
      </c>
      <c r="Q482" s="35">
        <f t="shared" si="40"/>
        <v>5.2599999999999999E-3</v>
      </c>
      <c r="R482" s="26" t="str">
        <f t="shared" si="41"/>
        <v/>
      </c>
    </row>
    <row r="483" spans="2:18" ht="35.1" customHeight="1" thickTop="1" thickBot="1" x14ac:dyDescent="0.3">
      <c r="B483" s="40" t="str">
        <f>IF(PG!B483="","",PG!B483)</f>
        <v/>
      </c>
      <c r="C483" s="147" t="str">
        <f>IF(PG!C483="","",PG!C483)</f>
        <v/>
      </c>
      <c r="D483" s="43" t="str">
        <f>IF(PG!D483="","",PG!D483)</f>
        <v/>
      </c>
      <c r="E483" s="43">
        <f>IF(Inv!E483="",Inv!D483,Inv!E483)</f>
        <v>0</v>
      </c>
      <c r="F483" s="148" t="str">
        <f t="shared" si="37"/>
        <v>Sem estoque</v>
      </c>
      <c r="G483" s="149">
        <f>SUMIF(Entrada!$C$8:$C$3007,$C483,Entrada!$F$8:$F$3007)</f>
        <v>0</v>
      </c>
      <c r="H483" s="150">
        <f>SUMIF(Saída!$C$8:$C$3007,$C483,Saída!$E$8:$E$3007)</f>
        <v>0</v>
      </c>
      <c r="I483" s="151">
        <f>SUMIF(Entrada!$C$8:$C$3007,C483,Entrada!$J$8:$J$3007)</f>
        <v>0</v>
      </c>
      <c r="J483" s="152">
        <f t="shared" si="38"/>
        <v>0</v>
      </c>
      <c r="K483" s="152">
        <f t="shared" si="39"/>
        <v>0</v>
      </c>
      <c r="L483" s="151">
        <f>Inv!K483</f>
        <v>0</v>
      </c>
      <c r="M483" s="153" t="str">
        <f>IFERROR($H483/PG!$E483,"")</f>
        <v/>
      </c>
      <c r="P483" s="26">
        <v>5.2500000000000003E-3</v>
      </c>
      <c r="Q483" s="35">
        <f t="shared" si="40"/>
        <v>5.2500000000000003E-3</v>
      </c>
      <c r="R483" s="26" t="str">
        <f t="shared" si="41"/>
        <v/>
      </c>
    </row>
    <row r="484" spans="2:18" ht="35.1" customHeight="1" thickTop="1" thickBot="1" x14ac:dyDescent="0.3">
      <c r="B484" s="40" t="str">
        <f>IF(PG!B484="","",PG!B484)</f>
        <v/>
      </c>
      <c r="C484" s="147" t="str">
        <f>IF(PG!C484="","",PG!C484)</f>
        <v/>
      </c>
      <c r="D484" s="43" t="str">
        <f>IF(PG!D484="","",PG!D484)</f>
        <v/>
      </c>
      <c r="E484" s="43">
        <f>IF(Inv!E484="",Inv!D484,Inv!E484)</f>
        <v>0</v>
      </c>
      <c r="F484" s="148" t="str">
        <f t="shared" si="37"/>
        <v>Sem estoque</v>
      </c>
      <c r="G484" s="149">
        <f>SUMIF(Entrada!$C$8:$C$3007,$C484,Entrada!$F$8:$F$3007)</f>
        <v>0</v>
      </c>
      <c r="H484" s="150">
        <f>SUMIF(Saída!$C$8:$C$3007,$C484,Saída!$E$8:$E$3007)</f>
        <v>0</v>
      </c>
      <c r="I484" s="151">
        <f>SUMIF(Entrada!$C$8:$C$3007,C484,Entrada!$J$8:$J$3007)</f>
        <v>0</v>
      </c>
      <c r="J484" s="152">
        <f t="shared" si="38"/>
        <v>0</v>
      </c>
      <c r="K484" s="152">
        <f t="shared" si="39"/>
        <v>0</v>
      </c>
      <c r="L484" s="151">
        <f>Inv!K484</f>
        <v>0</v>
      </c>
      <c r="M484" s="153" t="str">
        <f>IFERROR($H484/PG!$E484,"")</f>
        <v/>
      </c>
      <c r="P484" s="26">
        <v>5.2399999999999999E-3</v>
      </c>
      <c r="Q484" s="35">
        <f t="shared" si="40"/>
        <v>5.2399999999999999E-3</v>
      </c>
      <c r="R484" s="26" t="str">
        <f t="shared" si="41"/>
        <v/>
      </c>
    </row>
    <row r="485" spans="2:18" ht="35.1" customHeight="1" thickTop="1" thickBot="1" x14ac:dyDescent="0.3">
      <c r="B485" s="40" t="str">
        <f>IF(PG!B485="","",PG!B485)</f>
        <v/>
      </c>
      <c r="C485" s="147" t="str">
        <f>IF(PG!C485="","",PG!C485)</f>
        <v/>
      </c>
      <c r="D485" s="43" t="str">
        <f>IF(PG!D485="","",PG!D485)</f>
        <v/>
      </c>
      <c r="E485" s="43">
        <f>IF(Inv!E485="",Inv!D485,Inv!E485)</f>
        <v>0</v>
      </c>
      <c r="F485" s="148" t="str">
        <f t="shared" si="37"/>
        <v>Sem estoque</v>
      </c>
      <c r="G485" s="149">
        <f>SUMIF(Entrada!$C$8:$C$3007,$C485,Entrada!$F$8:$F$3007)</f>
        <v>0</v>
      </c>
      <c r="H485" s="150">
        <f>SUMIF(Saída!$C$8:$C$3007,$C485,Saída!$E$8:$E$3007)</f>
        <v>0</v>
      </c>
      <c r="I485" s="151">
        <f>SUMIF(Entrada!$C$8:$C$3007,C485,Entrada!$J$8:$J$3007)</f>
        <v>0</v>
      </c>
      <c r="J485" s="152">
        <f t="shared" si="38"/>
        <v>0</v>
      </c>
      <c r="K485" s="152">
        <f t="shared" si="39"/>
        <v>0</v>
      </c>
      <c r="L485" s="151">
        <f>Inv!K485</f>
        <v>0</v>
      </c>
      <c r="M485" s="153" t="str">
        <f>IFERROR($H485/PG!$E485,"")</f>
        <v/>
      </c>
      <c r="P485" s="26">
        <v>5.2300000000000003E-3</v>
      </c>
      <c r="Q485" s="35">
        <f t="shared" si="40"/>
        <v>5.2300000000000003E-3</v>
      </c>
      <c r="R485" s="26" t="str">
        <f t="shared" si="41"/>
        <v/>
      </c>
    </row>
    <row r="486" spans="2:18" ht="35.1" customHeight="1" thickTop="1" thickBot="1" x14ac:dyDescent="0.3">
      <c r="B486" s="40" t="str">
        <f>IF(PG!B486="","",PG!B486)</f>
        <v/>
      </c>
      <c r="C486" s="147" t="str">
        <f>IF(PG!C486="","",PG!C486)</f>
        <v/>
      </c>
      <c r="D486" s="43" t="str">
        <f>IF(PG!D486="","",PG!D486)</f>
        <v/>
      </c>
      <c r="E486" s="43">
        <f>IF(Inv!E486="",Inv!D486,Inv!E486)</f>
        <v>0</v>
      </c>
      <c r="F486" s="148" t="str">
        <f t="shared" si="37"/>
        <v>Sem estoque</v>
      </c>
      <c r="G486" s="149">
        <f>SUMIF(Entrada!$C$8:$C$3007,$C486,Entrada!$F$8:$F$3007)</f>
        <v>0</v>
      </c>
      <c r="H486" s="150">
        <f>SUMIF(Saída!$C$8:$C$3007,$C486,Saída!$E$8:$E$3007)</f>
        <v>0</v>
      </c>
      <c r="I486" s="151">
        <f>SUMIF(Entrada!$C$8:$C$3007,C486,Entrada!$J$8:$J$3007)</f>
        <v>0</v>
      </c>
      <c r="J486" s="152">
        <f t="shared" si="38"/>
        <v>0</v>
      </c>
      <c r="K486" s="152">
        <f t="shared" si="39"/>
        <v>0</v>
      </c>
      <c r="L486" s="151">
        <f>Inv!K486</f>
        <v>0</v>
      </c>
      <c r="M486" s="153" t="str">
        <f>IFERROR($H486/PG!$E486,"")</f>
        <v/>
      </c>
      <c r="P486" s="26">
        <v>5.2199999999999998E-3</v>
      </c>
      <c r="Q486" s="35">
        <f t="shared" si="40"/>
        <v>5.2199999999999998E-3</v>
      </c>
      <c r="R486" s="26" t="str">
        <f t="shared" si="41"/>
        <v/>
      </c>
    </row>
    <row r="487" spans="2:18" ht="35.1" customHeight="1" thickTop="1" thickBot="1" x14ac:dyDescent="0.3">
      <c r="B487" s="40" t="str">
        <f>IF(PG!B487="","",PG!B487)</f>
        <v/>
      </c>
      <c r="C487" s="147" t="str">
        <f>IF(PG!C487="","",PG!C487)</f>
        <v/>
      </c>
      <c r="D487" s="43" t="str">
        <f>IF(PG!D487="","",PG!D487)</f>
        <v/>
      </c>
      <c r="E487" s="43">
        <f>IF(Inv!E487="",Inv!D487,Inv!E487)</f>
        <v>0</v>
      </c>
      <c r="F487" s="148" t="str">
        <f t="shared" si="37"/>
        <v>Sem estoque</v>
      </c>
      <c r="G487" s="149">
        <f>SUMIF(Entrada!$C$8:$C$3007,$C487,Entrada!$F$8:$F$3007)</f>
        <v>0</v>
      </c>
      <c r="H487" s="150">
        <f>SUMIF(Saída!$C$8:$C$3007,$C487,Saída!$E$8:$E$3007)</f>
        <v>0</v>
      </c>
      <c r="I487" s="151">
        <f>SUMIF(Entrada!$C$8:$C$3007,C487,Entrada!$J$8:$J$3007)</f>
        <v>0</v>
      </c>
      <c r="J487" s="152">
        <f t="shared" si="38"/>
        <v>0</v>
      </c>
      <c r="K487" s="152">
        <f t="shared" si="39"/>
        <v>0</v>
      </c>
      <c r="L487" s="151">
        <f>Inv!K487</f>
        <v>0</v>
      </c>
      <c r="M487" s="153" t="str">
        <f>IFERROR($H487/PG!$E487,"")</f>
        <v/>
      </c>
      <c r="P487" s="26">
        <v>5.2100000000000002E-3</v>
      </c>
      <c r="Q487" s="35">
        <f t="shared" si="40"/>
        <v>5.2100000000000002E-3</v>
      </c>
      <c r="R487" s="26" t="str">
        <f t="shared" si="41"/>
        <v/>
      </c>
    </row>
    <row r="488" spans="2:18" ht="35.1" customHeight="1" thickTop="1" thickBot="1" x14ac:dyDescent="0.3">
      <c r="B488" s="40" t="str">
        <f>IF(PG!B488="","",PG!B488)</f>
        <v/>
      </c>
      <c r="C488" s="147" t="str">
        <f>IF(PG!C488="","",PG!C488)</f>
        <v/>
      </c>
      <c r="D488" s="43" t="str">
        <f>IF(PG!D488="","",PG!D488)</f>
        <v/>
      </c>
      <c r="E488" s="43">
        <f>IF(Inv!E488="",Inv!D488,Inv!E488)</f>
        <v>0</v>
      </c>
      <c r="F488" s="148" t="str">
        <f t="shared" si="37"/>
        <v>Sem estoque</v>
      </c>
      <c r="G488" s="149">
        <f>SUMIF(Entrada!$C$8:$C$3007,$C488,Entrada!$F$8:$F$3007)</f>
        <v>0</v>
      </c>
      <c r="H488" s="150">
        <f>SUMIF(Saída!$C$8:$C$3007,$C488,Saída!$E$8:$E$3007)</f>
        <v>0</v>
      </c>
      <c r="I488" s="151">
        <f>SUMIF(Entrada!$C$8:$C$3007,C488,Entrada!$J$8:$J$3007)</f>
        <v>0</v>
      </c>
      <c r="J488" s="152">
        <f t="shared" si="38"/>
        <v>0</v>
      </c>
      <c r="K488" s="152">
        <f t="shared" si="39"/>
        <v>0</v>
      </c>
      <c r="L488" s="151">
        <f>Inv!K488</f>
        <v>0</v>
      </c>
      <c r="M488" s="153" t="str">
        <f>IFERROR($H488/PG!$E488,"")</f>
        <v/>
      </c>
      <c r="P488" s="26">
        <v>5.1999999999999998E-3</v>
      </c>
      <c r="Q488" s="35">
        <f t="shared" si="40"/>
        <v>5.1999999999999998E-3</v>
      </c>
      <c r="R488" s="26" t="str">
        <f t="shared" si="41"/>
        <v/>
      </c>
    </row>
    <row r="489" spans="2:18" ht="35.1" customHeight="1" thickTop="1" thickBot="1" x14ac:dyDescent="0.3">
      <c r="B489" s="40" t="str">
        <f>IF(PG!B489="","",PG!B489)</f>
        <v/>
      </c>
      <c r="C489" s="147" t="str">
        <f>IF(PG!C489="","",PG!C489)</f>
        <v/>
      </c>
      <c r="D489" s="43" t="str">
        <f>IF(PG!D489="","",PG!D489)</f>
        <v/>
      </c>
      <c r="E489" s="43">
        <f>IF(Inv!E489="",Inv!D489,Inv!E489)</f>
        <v>0</v>
      </c>
      <c r="F489" s="148" t="str">
        <f t="shared" si="37"/>
        <v>Sem estoque</v>
      </c>
      <c r="G489" s="149">
        <f>SUMIF(Entrada!$C$8:$C$3007,$C489,Entrada!$F$8:$F$3007)</f>
        <v>0</v>
      </c>
      <c r="H489" s="150">
        <f>SUMIF(Saída!$C$8:$C$3007,$C489,Saída!$E$8:$E$3007)</f>
        <v>0</v>
      </c>
      <c r="I489" s="151">
        <f>SUMIF(Entrada!$C$8:$C$3007,C489,Entrada!$J$8:$J$3007)</f>
        <v>0</v>
      </c>
      <c r="J489" s="152">
        <f t="shared" si="38"/>
        <v>0</v>
      </c>
      <c r="K489" s="152">
        <f t="shared" si="39"/>
        <v>0</v>
      </c>
      <c r="L489" s="151">
        <f>Inv!K489</f>
        <v>0</v>
      </c>
      <c r="M489" s="153" t="str">
        <f>IFERROR($H489/PG!$E489,"")</f>
        <v/>
      </c>
      <c r="P489" s="26">
        <v>5.1900000000000002E-3</v>
      </c>
      <c r="Q489" s="35">
        <f t="shared" si="40"/>
        <v>5.1900000000000002E-3</v>
      </c>
      <c r="R489" s="26" t="str">
        <f t="shared" si="41"/>
        <v/>
      </c>
    </row>
    <row r="490" spans="2:18" ht="35.1" customHeight="1" thickTop="1" thickBot="1" x14ac:dyDescent="0.3">
      <c r="B490" s="40" t="str">
        <f>IF(PG!B490="","",PG!B490)</f>
        <v/>
      </c>
      <c r="C490" s="147" t="str">
        <f>IF(PG!C490="","",PG!C490)</f>
        <v/>
      </c>
      <c r="D490" s="43" t="str">
        <f>IF(PG!D490="","",PG!D490)</f>
        <v/>
      </c>
      <c r="E490" s="43">
        <f>IF(Inv!E490="",Inv!D490,Inv!E490)</f>
        <v>0</v>
      </c>
      <c r="F490" s="148" t="str">
        <f t="shared" si="37"/>
        <v>Sem estoque</v>
      </c>
      <c r="G490" s="149">
        <f>SUMIF(Entrada!$C$8:$C$3007,$C490,Entrada!$F$8:$F$3007)</f>
        <v>0</v>
      </c>
      <c r="H490" s="150">
        <f>SUMIF(Saída!$C$8:$C$3007,$C490,Saída!$E$8:$E$3007)</f>
        <v>0</v>
      </c>
      <c r="I490" s="151">
        <f>SUMIF(Entrada!$C$8:$C$3007,C490,Entrada!$J$8:$J$3007)</f>
        <v>0</v>
      </c>
      <c r="J490" s="152">
        <f t="shared" si="38"/>
        <v>0</v>
      </c>
      <c r="K490" s="152">
        <f t="shared" si="39"/>
        <v>0</v>
      </c>
      <c r="L490" s="151">
        <f>Inv!K490</f>
        <v>0</v>
      </c>
      <c r="M490" s="153" t="str">
        <f>IFERROR($H490/PG!$E490,"")</f>
        <v/>
      </c>
      <c r="P490" s="26">
        <v>5.1799999999999997E-3</v>
      </c>
      <c r="Q490" s="35">
        <f t="shared" si="40"/>
        <v>5.1799999999999997E-3</v>
      </c>
      <c r="R490" s="26" t="str">
        <f t="shared" si="41"/>
        <v/>
      </c>
    </row>
    <row r="491" spans="2:18" ht="35.1" customHeight="1" thickTop="1" thickBot="1" x14ac:dyDescent="0.3">
      <c r="B491" s="40" t="str">
        <f>IF(PG!B491="","",PG!B491)</f>
        <v/>
      </c>
      <c r="C491" s="147" t="str">
        <f>IF(PG!C491="","",PG!C491)</f>
        <v/>
      </c>
      <c r="D491" s="43" t="str">
        <f>IF(PG!D491="","",PG!D491)</f>
        <v/>
      </c>
      <c r="E491" s="43">
        <f>IF(Inv!E491="",Inv!D491,Inv!E491)</f>
        <v>0</v>
      </c>
      <c r="F491" s="148" t="str">
        <f t="shared" si="37"/>
        <v>Sem estoque</v>
      </c>
      <c r="G491" s="149">
        <f>SUMIF(Entrada!$C$8:$C$3007,$C491,Entrada!$F$8:$F$3007)</f>
        <v>0</v>
      </c>
      <c r="H491" s="150">
        <f>SUMIF(Saída!$C$8:$C$3007,$C491,Saída!$E$8:$E$3007)</f>
        <v>0</v>
      </c>
      <c r="I491" s="151">
        <f>SUMIF(Entrada!$C$8:$C$3007,C491,Entrada!$J$8:$J$3007)</f>
        <v>0</v>
      </c>
      <c r="J491" s="152">
        <f t="shared" si="38"/>
        <v>0</v>
      </c>
      <c r="K491" s="152">
        <f t="shared" si="39"/>
        <v>0</v>
      </c>
      <c r="L491" s="151">
        <f>Inv!K491</f>
        <v>0</v>
      </c>
      <c r="M491" s="153" t="str">
        <f>IFERROR($H491/PG!$E491,"")</f>
        <v/>
      </c>
      <c r="P491" s="26">
        <v>5.1700000000000001E-3</v>
      </c>
      <c r="Q491" s="35">
        <f t="shared" si="40"/>
        <v>5.1700000000000001E-3</v>
      </c>
      <c r="R491" s="26" t="str">
        <f t="shared" si="41"/>
        <v/>
      </c>
    </row>
    <row r="492" spans="2:18" ht="35.1" customHeight="1" thickTop="1" thickBot="1" x14ac:dyDescent="0.3">
      <c r="B492" s="40" t="str">
        <f>IF(PG!B492="","",PG!B492)</f>
        <v/>
      </c>
      <c r="C492" s="147" t="str">
        <f>IF(PG!C492="","",PG!C492)</f>
        <v/>
      </c>
      <c r="D492" s="43" t="str">
        <f>IF(PG!D492="","",PG!D492)</f>
        <v/>
      </c>
      <c r="E492" s="43">
        <f>IF(Inv!E492="",Inv!D492,Inv!E492)</f>
        <v>0</v>
      </c>
      <c r="F492" s="148" t="str">
        <f t="shared" si="37"/>
        <v>Sem estoque</v>
      </c>
      <c r="G492" s="149">
        <f>SUMIF(Entrada!$C$8:$C$3007,$C492,Entrada!$F$8:$F$3007)</f>
        <v>0</v>
      </c>
      <c r="H492" s="150">
        <f>SUMIF(Saída!$C$8:$C$3007,$C492,Saída!$E$8:$E$3007)</f>
        <v>0</v>
      </c>
      <c r="I492" s="151">
        <f>SUMIF(Entrada!$C$8:$C$3007,C492,Entrada!$J$8:$J$3007)</f>
        <v>0</v>
      </c>
      <c r="J492" s="152">
        <f t="shared" si="38"/>
        <v>0</v>
      </c>
      <c r="K492" s="152">
        <f t="shared" si="39"/>
        <v>0</v>
      </c>
      <c r="L492" s="151">
        <f>Inv!K492</f>
        <v>0</v>
      </c>
      <c r="M492" s="153" t="str">
        <f>IFERROR($H492/PG!$E492,"")</f>
        <v/>
      </c>
      <c r="P492" s="26">
        <v>5.1599999999999997E-3</v>
      </c>
      <c r="Q492" s="35">
        <f t="shared" si="40"/>
        <v>5.1599999999999997E-3</v>
      </c>
      <c r="R492" s="26" t="str">
        <f t="shared" si="41"/>
        <v/>
      </c>
    </row>
    <row r="493" spans="2:18" ht="35.1" customHeight="1" thickTop="1" thickBot="1" x14ac:dyDescent="0.3">
      <c r="B493" s="40" t="str">
        <f>IF(PG!B493="","",PG!B493)</f>
        <v/>
      </c>
      <c r="C493" s="147" t="str">
        <f>IF(PG!C493="","",PG!C493)</f>
        <v/>
      </c>
      <c r="D493" s="43" t="str">
        <f>IF(PG!D493="","",PG!D493)</f>
        <v/>
      </c>
      <c r="E493" s="43">
        <f>IF(Inv!E493="",Inv!D493,Inv!E493)</f>
        <v>0</v>
      </c>
      <c r="F493" s="148" t="str">
        <f t="shared" si="37"/>
        <v>Sem estoque</v>
      </c>
      <c r="G493" s="149">
        <f>SUMIF(Entrada!$C$8:$C$3007,$C493,Entrada!$F$8:$F$3007)</f>
        <v>0</v>
      </c>
      <c r="H493" s="150">
        <f>SUMIF(Saída!$C$8:$C$3007,$C493,Saída!$E$8:$E$3007)</f>
        <v>0</v>
      </c>
      <c r="I493" s="151">
        <f>SUMIF(Entrada!$C$8:$C$3007,C493,Entrada!$J$8:$J$3007)</f>
        <v>0</v>
      </c>
      <c r="J493" s="152">
        <f t="shared" si="38"/>
        <v>0</v>
      </c>
      <c r="K493" s="152">
        <f t="shared" si="39"/>
        <v>0</v>
      </c>
      <c r="L493" s="151">
        <f>Inv!K493</f>
        <v>0</v>
      </c>
      <c r="M493" s="153" t="str">
        <f>IFERROR($H493/PG!$E493,"")</f>
        <v/>
      </c>
      <c r="P493" s="26">
        <v>5.1500000000000001E-3</v>
      </c>
      <c r="Q493" s="35">
        <f t="shared" si="40"/>
        <v>5.1500000000000001E-3</v>
      </c>
      <c r="R493" s="26" t="str">
        <f t="shared" si="41"/>
        <v/>
      </c>
    </row>
    <row r="494" spans="2:18" ht="35.1" customHeight="1" thickTop="1" thickBot="1" x14ac:dyDescent="0.3">
      <c r="B494" s="40" t="str">
        <f>IF(PG!B494="","",PG!B494)</f>
        <v/>
      </c>
      <c r="C494" s="147" t="str">
        <f>IF(PG!C494="","",PG!C494)</f>
        <v/>
      </c>
      <c r="D494" s="43" t="str">
        <f>IF(PG!D494="","",PG!D494)</f>
        <v/>
      </c>
      <c r="E494" s="43">
        <f>IF(Inv!E494="",Inv!D494,Inv!E494)</f>
        <v>0</v>
      </c>
      <c r="F494" s="148" t="str">
        <f t="shared" si="37"/>
        <v>Sem estoque</v>
      </c>
      <c r="G494" s="149">
        <f>SUMIF(Entrada!$C$8:$C$3007,$C494,Entrada!$F$8:$F$3007)</f>
        <v>0</v>
      </c>
      <c r="H494" s="150">
        <f>SUMIF(Saída!$C$8:$C$3007,$C494,Saída!$E$8:$E$3007)</f>
        <v>0</v>
      </c>
      <c r="I494" s="151">
        <f>SUMIF(Entrada!$C$8:$C$3007,C494,Entrada!$J$8:$J$3007)</f>
        <v>0</v>
      </c>
      <c r="J494" s="152">
        <f t="shared" si="38"/>
        <v>0</v>
      </c>
      <c r="K494" s="152">
        <f t="shared" si="39"/>
        <v>0</v>
      </c>
      <c r="L494" s="151">
        <f>Inv!K494</f>
        <v>0</v>
      </c>
      <c r="M494" s="153" t="str">
        <f>IFERROR($H494/PG!$E494,"")</f>
        <v/>
      </c>
      <c r="P494" s="26">
        <v>5.1399999999999996E-3</v>
      </c>
      <c r="Q494" s="35">
        <f t="shared" si="40"/>
        <v>5.1399999999999996E-3</v>
      </c>
      <c r="R494" s="26" t="str">
        <f t="shared" si="41"/>
        <v/>
      </c>
    </row>
    <row r="495" spans="2:18" ht="35.1" customHeight="1" thickTop="1" thickBot="1" x14ac:dyDescent="0.3">
      <c r="B495" s="40" t="str">
        <f>IF(PG!B495="","",PG!B495)</f>
        <v/>
      </c>
      <c r="C495" s="147" t="str">
        <f>IF(PG!C495="","",PG!C495)</f>
        <v/>
      </c>
      <c r="D495" s="43" t="str">
        <f>IF(PG!D495="","",PG!D495)</f>
        <v/>
      </c>
      <c r="E495" s="43">
        <f>IF(Inv!E495="",Inv!D495,Inv!E495)</f>
        <v>0</v>
      </c>
      <c r="F495" s="148" t="str">
        <f t="shared" si="37"/>
        <v>Sem estoque</v>
      </c>
      <c r="G495" s="149">
        <f>SUMIF(Entrada!$C$8:$C$3007,$C495,Entrada!$F$8:$F$3007)</f>
        <v>0</v>
      </c>
      <c r="H495" s="150">
        <f>SUMIF(Saída!$C$8:$C$3007,$C495,Saída!$E$8:$E$3007)</f>
        <v>0</v>
      </c>
      <c r="I495" s="151">
        <f>SUMIF(Entrada!$C$8:$C$3007,C495,Entrada!$J$8:$J$3007)</f>
        <v>0</v>
      </c>
      <c r="J495" s="152">
        <f t="shared" si="38"/>
        <v>0</v>
      </c>
      <c r="K495" s="152">
        <f t="shared" si="39"/>
        <v>0</v>
      </c>
      <c r="L495" s="151">
        <f>Inv!K495</f>
        <v>0</v>
      </c>
      <c r="M495" s="153" t="str">
        <f>IFERROR($H495/PG!$E495,"")</f>
        <v/>
      </c>
      <c r="P495" s="26">
        <v>5.13E-3</v>
      </c>
      <c r="Q495" s="35">
        <f t="shared" si="40"/>
        <v>5.13E-3</v>
      </c>
      <c r="R495" s="26" t="str">
        <f t="shared" si="41"/>
        <v/>
      </c>
    </row>
    <row r="496" spans="2:18" ht="35.1" customHeight="1" thickTop="1" thickBot="1" x14ac:dyDescent="0.3">
      <c r="B496" s="40" t="str">
        <f>IF(PG!B496="","",PG!B496)</f>
        <v/>
      </c>
      <c r="C496" s="147" t="str">
        <f>IF(PG!C496="","",PG!C496)</f>
        <v/>
      </c>
      <c r="D496" s="43" t="str">
        <f>IF(PG!D496="","",PG!D496)</f>
        <v/>
      </c>
      <c r="E496" s="43">
        <f>IF(Inv!E496="",Inv!D496,Inv!E496)</f>
        <v>0</v>
      </c>
      <c r="F496" s="148" t="str">
        <f t="shared" si="37"/>
        <v>Sem estoque</v>
      </c>
      <c r="G496" s="149">
        <f>SUMIF(Entrada!$C$8:$C$3007,$C496,Entrada!$F$8:$F$3007)</f>
        <v>0</v>
      </c>
      <c r="H496" s="150">
        <f>SUMIF(Saída!$C$8:$C$3007,$C496,Saída!$E$8:$E$3007)</f>
        <v>0</v>
      </c>
      <c r="I496" s="151">
        <f>SUMIF(Entrada!$C$8:$C$3007,C496,Entrada!$J$8:$J$3007)</f>
        <v>0</v>
      </c>
      <c r="J496" s="152">
        <f t="shared" si="38"/>
        <v>0</v>
      </c>
      <c r="K496" s="152">
        <f t="shared" si="39"/>
        <v>0</v>
      </c>
      <c r="L496" s="151">
        <f>Inv!K496</f>
        <v>0</v>
      </c>
      <c r="M496" s="153" t="str">
        <f>IFERROR($H496/PG!$E496,"")</f>
        <v/>
      </c>
      <c r="P496" s="26">
        <v>5.1200000000000004E-3</v>
      </c>
      <c r="Q496" s="35">
        <f t="shared" si="40"/>
        <v>5.1200000000000004E-3</v>
      </c>
      <c r="R496" s="26" t="str">
        <f t="shared" si="41"/>
        <v/>
      </c>
    </row>
    <row r="497" spans="2:18" ht="35.1" customHeight="1" thickTop="1" thickBot="1" x14ac:dyDescent="0.3">
      <c r="B497" s="40" t="str">
        <f>IF(PG!B497="","",PG!B497)</f>
        <v/>
      </c>
      <c r="C497" s="147" t="str">
        <f>IF(PG!C497="","",PG!C497)</f>
        <v/>
      </c>
      <c r="D497" s="43" t="str">
        <f>IF(PG!D497="","",PG!D497)</f>
        <v/>
      </c>
      <c r="E497" s="43">
        <f>IF(Inv!E497="",Inv!D497,Inv!E497)</f>
        <v>0</v>
      </c>
      <c r="F497" s="148" t="str">
        <f t="shared" si="37"/>
        <v>Sem estoque</v>
      </c>
      <c r="G497" s="149">
        <f>SUMIF(Entrada!$C$8:$C$3007,$C497,Entrada!$F$8:$F$3007)</f>
        <v>0</v>
      </c>
      <c r="H497" s="150">
        <f>SUMIF(Saída!$C$8:$C$3007,$C497,Saída!$E$8:$E$3007)</f>
        <v>0</v>
      </c>
      <c r="I497" s="151">
        <f>SUMIF(Entrada!$C$8:$C$3007,C497,Entrada!$J$8:$J$3007)</f>
        <v>0</v>
      </c>
      <c r="J497" s="152">
        <f t="shared" si="38"/>
        <v>0</v>
      </c>
      <c r="K497" s="152">
        <f t="shared" si="39"/>
        <v>0</v>
      </c>
      <c r="L497" s="151">
        <f>Inv!K497</f>
        <v>0</v>
      </c>
      <c r="M497" s="153" t="str">
        <f>IFERROR($H497/PG!$E497,"")</f>
        <v/>
      </c>
      <c r="P497" s="26">
        <v>5.11E-3</v>
      </c>
      <c r="Q497" s="35">
        <f t="shared" si="40"/>
        <v>5.11E-3</v>
      </c>
      <c r="R497" s="26" t="str">
        <f t="shared" si="41"/>
        <v/>
      </c>
    </row>
    <row r="498" spans="2:18" ht="35.1" customHeight="1" thickTop="1" thickBot="1" x14ac:dyDescent="0.3">
      <c r="B498" s="40" t="str">
        <f>IF(PG!B498="","",PG!B498)</f>
        <v/>
      </c>
      <c r="C498" s="147" t="str">
        <f>IF(PG!C498="","",PG!C498)</f>
        <v/>
      </c>
      <c r="D498" s="43" t="str">
        <f>IF(PG!D498="","",PG!D498)</f>
        <v/>
      </c>
      <c r="E498" s="43">
        <f>IF(Inv!E498="",Inv!D498,Inv!E498)</f>
        <v>0</v>
      </c>
      <c r="F498" s="148" t="str">
        <f t="shared" si="37"/>
        <v>Sem estoque</v>
      </c>
      <c r="G498" s="149">
        <f>SUMIF(Entrada!$C$8:$C$3007,$C498,Entrada!$F$8:$F$3007)</f>
        <v>0</v>
      </c>
      <c r="H498" s="150">
        <f>SUMIF(Saída!$C$8:$C$3007,$C498,Saída!$E$8:$E$3007)</f>
        <v>0</v>
      </c>
      <c r="I498" s="151">
        <f>SUMIF(Entrada!$C$8:$C$3007,C498,Entrada!$J$8:$J$3007)</f>
        <v>0</v>
      </c>
      <c r="J498" s="152">
        <f t="shared" si="38"/>
        <v>0</v>
      </c>
      <c r="K498" s="152">
        <f t="shared" si="39"/>
        <v>0</v>
      </c>
      <c r="L498" s="151">
        <f>Inv!K498</f>
        <v>0</v>
      </c>
      <c r="M498" s="153" t="str">
        <f>IFERROR($H498/PG!$E498,"")</f>
        <v/>
      </c>
      <c r="P498" s="26">
        <v>5.1000000000000004E-3</v>
      </c>
      <c r="Q498" s="35">
        <f t="shared" si="40"/>
        <v>5.1000000000000004E-3</v>
      </c>
      <c r="R498" s="26" t="str">
        <f t="shared" si="41"/>
        <v/>
      </c>
    </row>
    <row r="499" spans="2:18" ht="35.1" customHeight="1" thickTop="1" thickBot="1" x14ac:dyDescent="0.3">
      <c r="B499" s="40" t="str">
        <f>IF(PG!B499="","",PG!B499)</f>
        <v/>
      </c>
      <c r="C499" s="147" t="str">
        <f>IF(PG!C499="","",PG!C499)</f>
        <v/>
      </c>
      <c r="D499" s="43" t="str">
        <f>IF(PG!D499="","",PG!D499)</f>
        <v/>
      </c>
      <c r="E499" s="43">
        <f>IF(Inv!E499="",Inv!D499,Inv!E499)</f>
        <v>0</v>
      </c>
      <c r="F499" s="148" t="str">
        <f t="shared" si="37"/>
        <v>Sem estoque</v>
      </c>
      <c r="G499" s="149">
        <f>SUMIF(Entrada!$C$8:$C$3007,$C499,Entrada!$F$8:$F$3007)</f>
        <v>0</v>
      </c>
      <c r="H499" s="150">
        <f>SUMIF(Saída!$C$8:$C$3007,$C499,Saída!$E$8:$E$3007)</f>
        <v>0</v>
      </c>
      <c r="I499" s="151">
        <f>SUMIF(Entrada!$C$8:$C$3007,C499,Entrada!$J$8:$J$3007)</f>
        <v>0</v>
      </c>
      <c r="J499" s="152">
        <f t="shared" si="38"/>
        <v>0</v>
      </c>
      <c r="K499" s="152">
        <f t="shared" si="39"/>
        <v>0</v>
      </c>
      <c r="L499" s="151">
        <f>Inv!K499</f>
        <v>0</v>
      </c>
      <c r="M499" s="153" t="str">
        <f>IFERROR($H499/PG!$E499,"")</f>
        <v/>
      </c>
      <c r="P499" s="26">
        <v>5.0899999999999999E-3</v>
      </c>
      <c r="Q499" s="35">
        <f t="shared" si="40"/>
        <v>5.0899999999999999E-3</v>
      </c>
      <c r="R499" s="26" t="str">
        <f t="shared" si="41"/>
        <v/>
      </c>
    </row>
    <row r="500" spans="2:18" ht="35.1" customHeight="1" thickTop="1" thickBot="1" x14ac:dyDescent="0.3">
      <c r="B500" s="40" t="str">
        <f>IF(PG!B500="","",PG!B500)</f>
        <v/>
      </c>
      <c r="C500" s="147" t="str">
        <f>IF(PG!C500="","",PG!C500)</f>
        <v/>
      </c>
      <c r="D500" s="43" t="str">
        <f>IF(PG!D500="","",PG!D500)</f>
        <v/>
      </c>
      <c r="E500" s="43">
        <f>IF(Inv!E500="",Inv!D500,Inv!E500)</f>
        <v>0</v>
      </c>
      <c r="F500" s="148" t="str">
        <f t="shared" si="37"/>
        <v>Sem estoque</v>
      </c>
      <c r="G500" s="149">
        <f>SUMIF(Entrada!$C$8:$C$3007,$C500,Entrada!$F$8:$F$3007)</f>
        <v>0</v>
      </c>
      <c r="H500" s="150">
        <f>SUMIF(Saída!$C$8:$C$3007,$C500,Saída!$E$8:$E$3007)</f>
        <v>0</v>
      </c>
      <c r="I500" s="151">
        <f>SUMIF(Entrada!$C$8:$C$3007,C500,Entrada!$J$8:$J$3007)</f>
        <v>0</v>
      </c>
      <c r="J500" s="152">
        <f t="shared" si="38"/>
        <v>0</v>
      </c>
      <c r="K500" s="152">
        <f t="shared" si="39"/>
        <v>0</v>
      </c>
      <c r="L500" s="151">
        <f>Inv!K500</f>
        <v>0</v>
      </c>
      <c r="M500" s="153" t="str">
        <f>IFERROR($H500/PG!$E500,"")</f>
        <v/>
      </c>
      <c r="P500" s="26">
        <v>5.0800000000000003E-3</v>
      </c>
      <c r="Q500" s="35">
        <f t="shared" si="40"/>
        <v>5.0800000000000003E-3</v>
      </c>
      <c r="R500" s="26" t="str">
        <f t="shared" si="41"/>
        <v/>
      </c>
    </row>
    <row r="501" spans="2:18" ht="35.1" customHeight="1" thickTop="1" thickBot="1" x14ac:dyDescent="0.3">
      <c r="B501" s="40" t="str">
        <f>IF(PG!B501="","",PG!B501)</f>
        <v/>
      </c>
      <c r="C501" s="147" t="str">
        <f>IF(PG!C501="","",PG!C501)</f>
        <v/>
      </c>
      <c r="D501" s="43" t="str">
        <f>IF(PG!D501="","",PG!D501)</f>
        <v/>
      </c>
      <c r="E501" s="43">
        <f>IF(Inv!E501="",Inv!D501,Inv!E501)</f>
        <v>0</v>
      </c>
      <c r="F501" s="148" t="str">
        <f t="shared" si="37"/>
        <v>Sem estoque</v>
      </c>
      <c r="G501" s="149">
        <f>SUMIF(Entrada!$C$8:$C$3007,$C501,Entrada!$F$8:$F$3007)</f>
        <v>0</v>
      </c>
      <c r="H501" s="150">
        <f>SUMIF(Saída!$C$8:$C$3007,$C501,Saída!$E$8:$E$3007)</f>
        <v>0</v>
      </c>
      <c r="I501" s="151">
        <f>SUMIF(Entrada!$C$8:$C$3007,C501,Entrada!$J$8:$J$3007)</f>
        <v>0</v>
      </c>
      <c r="J501" s="152">
        <f t="shared" si="38"/>
        <v>0</v>
      </c>
      <c r="K501" s="152">
        <f t="shared" si="39"/>
        <v>0</v>
      </c>
      <c r="L501" s="151">
        <f>Inv!K501</f>
        <v>0</v>
      </c>
      <c r="M501" s="153" t="str">
        <f>IFERROR($H501/PG!$E501,"")</f>
        <v/>
      </c>
      <c r="P501" s="26">
        <v>5.0699999999999999E-3</v>
      </c>
      <c r="Q501" s="35">
        <f t="shared" si="40"/>
        <v>5.0699999999999999E-3</v>
      </c>
      <c r="R501" s="26" t="str">
        <f t="shared" si="41"/>
        <v/>
      </c>
    </row>
    <row r="502" spans="2:18" ht="35.1" customHeight="1" thickTop="1" thickBot="1" x14ac:dyDescent="0.3">
      <c r="B502" s="40" t="str">
        <f>IF(PG!B502="","",PG!B502)</f>
        <v/>
      </c>
      <c r="C502" s="147" t="str">
        <f>IF(PG!C502="","",PG!C502)</f>
        <v/>
      </c>
      <c r="D502" s="43" t="str">
        <f>IF(PG!D502="","",PG!D502)</f>
        <v/>
      </c>
      <c r="E502" s="43">
        <f>IF(Inv!E502="",Inv!D502,Inv!E502)</f>
        <v>0</v>
      </c>
      <c r="F502" s="148" t="str">
        <f t="shared" si="37"/>
        <v>Sem estoque</v>
      </c>
      <c r="G502" s="149">
        <f>SUMIF(Entrada!$C$8:$C$3007,$C502,Entrada!$F$8:$F$3007)</f>
        <v>0</v>
      </c>
      <c r="H502" s="150">
        <f>SUMIF(Saída!$C$8:$C$3007,$C502,Saída!$E$8:$E$3007)</f>
        <v>0</v>
      </c>
      <c r="I502" s="151">
        <f>SUMIF(Entrada!$C$8:$C$3007,C502,Entrada!$J$8:$J$3007)</f>
        <v>0</v>
      </c>
      <c r="J502" s="152">
        <f t="shared" si="38"/>
        <v>0</v>
      </c>
      <c r="K502" s="152">
        <f t="shared" si="39"/>
        <v>0</v>
      </c>
      <c r="L502" s="151">
        <f>Inv!K502</f>
        <v>0</v>
      </c>
      <c r="M502" s="153" t="str">
        <f>IFERROR($H502/PG!$E502,"")</f>
        <v/>
      </c>
      <c r="P502" s="26">
        <v>5.0600000000000003E-3</v>
      </c>
      <c r="Q502" s="35">
        <f t="shared" si="40"/>
        <v>5.0600000000000003E-3</v>
      </c>
      <c r="R502" s="26" t="str">
        <f t="shared" si="41"/>
        <v/>
      </c>
    </row>
    <row r="503" spans="2:18" ht="35.1" customHeight="1" thickTop="1" thickBot="1" x14ac:dyDescent="0.3">
      <c r="B503" s="40" t="str">
        <f>IF(PG!B503="","",PG!B503)</f>
        <v/>
      </c>
      <c r="C503" s="147" t="str">
        <f>IF(PG!C503="","",PG!C503)</f>
        <v/>
      </c>
      <c r="D503" s="43" t="str">
        <f>IF(PG!D503="","",PG!D503)</f>
        <v/>
      </c>
      <c r="E503" s="43">
        <f>IF(Inv!E503="",Inv!D503,Inv!E503)</f>
        <v>0</v>
      </c>
      <c r="F503" s="148" t="str">
        <f t="shared" si="37"/>
        <v>Sem estoque</v>
      </c>
      <c r="G503" s="149">
        <f>SUMIF(Entrada!$C$8:$C$3007,$C503,Entrada!$F$8:$F$3007)</f>
        <v>0</v>
      </c>
      <c r="H503" s="150">
        <f>SUMIF(Saída!$C$8:$C$3007,$C503,Saída!$E$8:$E$3007)</f>
        <v>0</v>
      </c>
      <c r="I503" s="151">
        <f>SUMIF(Entrada!$C$8:$C$3007,C503,Entrada!$J$8:$J$3007)</f>
        <v>0</v>
      </c>
      <c r="J503" s="152">
        <f t="shared" si="38"/>
        <v>0</v>
      </c>
      <c r="K503" s="152">
        <f t="shared" si="39"/>
        <v>0</v>
      </c>
      <c r="L503" s="151">
        <f>Inv!K503</f>
        <v>0</v>
      </c>
      <c r="M503" s="153" t="str">
        <f>IFERROR($H503/PG!$E503,"")</f>
        <v/>
      </c>
      <c r="P503" s="26">
        <v>5.0499999999999998E-3</v>
      </c>
      <c r="Q503" s="35">
        <f t="shared" si="40"/>
        <v>5.0499999999999998E-3</v>
      </c>
      <c r="R503" s="26" t="str">
        <f t="shared" si="41"/>
        <v/>
      </c>
    </row>
    <row r="504" spans="2:18" ht="35.1" customHeight="1" thickTop="1" thickBot="1" x14ac:dyDescent="0.3">
      <c r="B504" s="40" t="str">
        <f>IF(PG!B504="","",PG!B504)</f>
        <v/>
      </c>
      <c r="C504" s="147" t="str">
        <f>IF(PG!C504="","",PG!C504)</f>
        <v/>
      </c>
      <c r="D504" s="43" t="str">
        <f>IF(PG!D504="","",PG!D504)</f>
        <v/>
      </c>
      <c r="E504" s="43">
        <f>IF(Inv!E504="",Inv!D504,Inv!E504)</f>
        <v>0</v>
      </c>
      <c r="F504" s="148" t="str">
        <f t="shared" si="37"/>
        <v>Sem estoque</v>
      </c>
      <c r="G504" s="149">
        <f>SUMIF(Entrada!$C$8:$C$3007,$C504,Entrada!$F$8:$F$3007)</f>
        <v>0</v>
      </c>
      <c r="H504" s="150">
        <f>SUMIF(Saída!$C$8:$C$3007,$C504,Saída!$E$8:$E$3007)</f>
        <v>0</v>
      </c>
      <c r="I504" s="151">
        <f>SUMIF(Entrada!$C$8:$C$3007,C504,Entrada!$J$8:$J$3007)</f>
        <v>0</v>
      </c>
      <c r="J504" s="152">
        <f t="shared" si="38"/>
        <v>0</v>
      </c>
      <c r="K504" s="152">
        <f t="shared" si="39"/>
        <v>0</v>
      </c>
      <c r="L504" s="151">
        <f>Inv!K504</f>
        <v>0</v>
      </c>
      <c r="M504" s="153" t="str">
        <f>IFERROR($H504/PG!$E504,"")</f>
        <v/>
      </c>
      <c r="P504" s="26">
        <v>5.0400000000000002E-3</v>
      </c>
      <c r="Q504" s="35">
        <f t="shared" si="40"/>
        <v>5.0400000000000002E-3</v>
      </c>
      <c r="R504" s="26" t="str">
        <f t="shared" si="41"/>
        <v/>
      </c>
    </row>
    <row r="505" spans="2:18" ht="35.1" customHeight="1" thickTop="1" thickBot="1" x14ac:dyDescent="0.3">
      <c r="B505" s="40" t="str">
        <f>IF(PG!B505="","",PG!B505)</f>
        <v/>
      </c>
      <c r="C505" s="147" t="str">
        <f>IF(PG!C505="","",PG!C505)</f>
        <v/>
      </c>
      <c r="D505" s="43" t="str">
        <f>IF(PG!D505="","",PG!D505)</f>
        <v/>
      </c>
      <c r="E505" s="43">
        <f>IF(Inv!E505="",Inv!D505,Inv!E505)</f>
        <v>0</v>
      </c>
      <c r="F505" s="148" t="str">
        <f t="shared" si="37"/>
        <v>Sem estoque</v>
      </c>
      <c r="G505" s="149">
        <f>SUMIF(Entrada!$C$8:$C$3007,$C505,Entrada!$F$8:$F$3007)</f>
        <v>0</v>
      </c>
      <c r="H505" s="150">
        <f>SUMIF(Saída!$C$8:$C$3007,$C505,Saída!$E$8:$E$3007)</f>
        <v>0</v>
      </c>
      <c r="I505" s="151">
        <f>SUMIF(Entrada!$C$8:$C$3007,C505,Entrada!$J$8:$J$3007)</f>
        <v>0</v>
      </c>
      <c r="J505" s="152">
        <f t="shared" si="38"/>
        <v>0</v>
      </c>
      <c r="K505" s="152">
        <f t="shared" si="39"/>
        <v>0</v>
      </c>
      <c r="L505" s="151">
        <f>Inv!K505</f>
        <v>0</v>
      </c>
      <c r="M505" s="153" t="str">
        <f>IFERROR($H505/PG!$E505,"")</f>
        <v/>
      </c>
      <c r="P505" s="26">
        <v>5.0299999999999997E-3</v>
      </c>
      <c r="Q505" s="35">
        <f t="shared" si="40"/>
        <v>5.0299999999999997E-3</v>
      </c>
      <c r="R505" s="26" t="str">
        <f t="shared" si="41"/>
        <v/>
      </c>
    </row>
    <row r="506" spans="2:18" ht="35.1" customHeight="1" thickTop="1" thickBot="1" x14ac:dyDescent="0.3">
      <c r="B506" s="40" t="str">
        <f>IF(PG!B506="","",PG!B506)</f>
        <v/>
      </c>
      <c r="C506" s="147" t="str">
        <f>IF(PG!C506="","",PG!C506)</f>
        <v/>
      </c>
      <c r="D506" s="43" t="str">
        <f>IF(PG!D506="","",PG!D506)</f>
        <v/>
      </c>
      <c r="E506" s="43">
        <f>IF(Inv!E506="",Inv!D506,Inv!E506)</f>
        <v>0</v>
      </c>
      <c r="F506" s="148" t="str">
        <f t="shared" si="37"/>
        <v>Sem estoque</v>
      </c>
      <c r="G506" s="149">
        <f>SUMIF(Entrada!$C$8:$C$3007,$C506,Entrada!$F$8:$F$3007)</f>
        <v>0</v>
      </c>
      <c r="H506" s="150">
        <f>SUMIF(Saída!$C$8:$C$3007,$C506,Saída!$E$8:$E$3007)</f>
        <v>0</v>
      </c>
      <c r="I506" s="151">
        <f>SUMIF(Entrada!$C$8:$C$3007,C506,Entrada!$J$8:$J$3007)</f>
        <v>0</v>
      </c>
      <c r="J506" s="152">
        <f t="shared" si="38"/>
        <v>0</v>
      </c>
      <c r="K506" s="152">
        <f t="shared" si="39"/>
        <v>0</v>
      </c>
      <c r="L506" s="151">
        <f>Inv!K506</f>
        <v>0</v>
      </c>
      <c r="M506" s="153" t="str">
        <f>IFERROR($H506/PG!$E506,"")</f>
        <v/>
      </c>
      <c r="P506" s="26">
        <v>5.0200000000000002E-3</v>
      </c>
      <c r="Q506" s="35">
        <f t="shared" si="40"/>
        <v>5.0200000000000002E-3</v>
      </c>
      <c r="R506" s="26" t="str">
        <f t="shared" si="41"/>
        <v/>
      </c>
    </row>
    <row r="507" spans="2:18" ht="35.1" customHeight="1" thickTop="1" thickBot="1" x14ac:dyDescent="0.3">
      <c r="B507" s="40" t="str">
        <f>IF(PG!B507="","",PG!B507)</f>
        <v/>
      </c>
      <c r="C507" s="147" t="str">
        <f>IF(PG!C507="","",PG!C507)</f>
        <v/>
      </c>
      <c r="D507" s="43" t="str">
        <f>IF(PG!D507="","",PG!D507)</f>
        <v/>
      </c>
      <c r="E507" s="43">
        <f>IF(Inv!E507="",Inv!D507,Inv!E507)</f>
        <v>0</v>
      </c>
      <c r="F507" s="148" t="str">
        <f t="shared" si="37"/>
        <v>Sem estoque</v>
      </c>
      <c r="G507" s="149">
        <f>SUMIF(Entrada!$C$8:$C$3007,$C507,Entrada!$F$8:$F$3007)</f>
        <v>0</v>
      </c>
      <c r="H507" s="150">
        <f>SUMIF(Saída!$C$8:$C$3007,$C507,Saída!$E$8:$E$3007)</f>
        <v>0</v>
      </c>
      <c r="I507" s="151">
        <f>SUMIF(Entrada!$C$8:$C$3007,C507,Entrada!$J$8:$J$3007)</f>
        <v>0</v>
      </c>
      <c r="J507" s="152">
        <f t="shared" si="38"/>
        <v>0</v>
      </c>
      <c r="K507" s="152">
        <f t="shared" si="39"/>
        <v>0</v>
      </c>
      <c r="L507" s="151">
        <f>Inv!K507</f>
        <v>0</v>
      </c>
      <c r="M507" s="153" t="str">
        <f>IFERROR($H507/PG!$E507,"")</f>
        <v/>
      </c>
      <c r="P507" s="26">
        <v>5.0099999999999997E-3</v>
      </c>
      <c r="Q507" s="35">
        <f t="shared" si="40"/>
        <v>5.0099999999999997E-3</v>
      </c>
      <c r="R507" s="26" t="str">
        <f t="shared" si="41"/>
        <v/>
      </c>
    </row>
    <row r="508" spans="2:18" ht="35.1" customHeight="1" thickTop="1" thickBot="1" x14ac:dyDescent="0.3">
      <c r="B508" s="40" t="str">
        <f>IF(PG!B508="","",PG!B508)</f>
        <v/>
      </c>
      <c r="C508" s="147" t="str">
        <f>IF(PG!C508="","",PG!C508)</f>
        <v/>
      </c>
      <c r="D508" s="43" t="str">
        <f>IF(PG!D508="","",PG!D508)</f>
        <v/>
      </c>
      <c r="E508" s="43">
        <f>IF(Inv!E508="",Inv!D508,Inv!E508)</f>
        <v>0</v>
      </c>
      <c r="F508" s="148" t="str">
        <f t="shared" si="37"/>
        <v>Sem estoque</v>
      </c>
      <c r="G508" s="149">
        <f>SUMIF(Entrada!$C$8:$C$3007,$C508,Entrada!$F$8:$F$3007)</f>
        <v>0</v>
      </c>
      <c r="H508" s="150">
        <f>SUMIF(Saída!$C$8:$C$3007,$C508,Saída!$E$8:$E$3007)</f>
        <v>0</v>
      </c>
      <c r="I508" s="151">
        <f>SUMIF(Entrada!$C$8:$C$3007,C508,Entrada!$J$8:$J$3007)</f>
        <v>0</v>
      </c>
      <c r="J508" s="152">
        <f t="shared" si="38"/>
        <v>0</v>
      </c>
      <c r="K508" s="152">
        <f t="shared" si="39"/>
        <v>0</v>
      </c>
      <c r="L508" s="151">
        <f>Inv!K508</f>
        <v>0</v>
      </c>
      <c r="M508" s="153" t="str">
        <f>IFERROR($H508/PG!$E508,"")</f>
        <v/>
      </c>
      <c r="P508" s="26">
        <v>5.0000000000000001E-3</v>
      </c>
      <c r="Q508" s="35">
        <f t="shared" si="40"/>
        <v>5.0000000000000001E-3</v>
      </c>
      <c r="R508" s="26" t="str">
        <f t="shared" si="41"/>
        <v/>
      </c>
    </row>
    <row r="509" spans="2:18" ht="35.1" customHeight="1" thickTop="1" thickBot="1" x14ac:dyDescent="0.3">
      <c r="B509" s="40" t="str">
        <f>IF(PG!B509="","",PG!B509)</f>
        <v/>
      </c>
      <c r="C509" s="147" t="str">
        <f>IF(PG!C509="","",PG!C509)</f>
        <v/>
      </c>
      <c r="D509" s="43" t="str">
        <f>IF(PG!D509="","",PG!D509)</f>
        <v/>
      </c>
      <c r="E509" s="43">
        <f>IF(Inv!E509="",Inv!D509,Inv!E509)</f>
        <v>0</v>
      </c>
      <c r="F509" s="148" t="str">
        <f t="shared" si="37"/>
        <v>Sem estoque</v>
      </c>
      <c r="G509" s="149">
        <f>SUMIF(Entrada!$C$8:$C$3007,$C509,Entrada!$F$8:$F$3007)</f>
        <v>0</v>
      </c>
      <c r="H509" s="150">
        <f>SUMIF(Saída!$C$8:$C$3007,$C509,Saída!$E$8:$E$3007)</f>
        <v>0</v>
      </c>
      <c r="I509" s="151">
        <f>SUMIF(Entrada!$C$8:$C$3007,C509,Entrada!$J$8:$J$3007)</f>
        <v>0</v>
      </c>
      <c r="J509" s="152">
        <f t="shared" si="38"/>
        <v>0</v>
      </c>
      <c r="K509" s="152">
        <f t="shared" si="39"/>
        <v>0</v>
      </c>
      <c r="L509" s="151">
        <f>Inv!K509</f>
        <v>0</v>
      </c>
      <c r="M509" s="153" t="str">
        <f>IFERROR($H509/PG!$E509,"")</f>
        <v/>
      </c>
      <c r="P509" s="26">
        <v>4.9899999999999996E-3</v>
      </c>
      <c r="Q509" s="35">
        <f t="shared" si="40"/>
        <v>4.9899999999999996E-3</v>
      </c>
      <c r="R509" s="26" t="str">
        <f t="shared" si="41"/>
        <v/>
      </c>
    </row>
    <row r="510" spans="2:18" ht="35.1" customHeight="1" thickTop="1" thickBot="1" x14ac:dyDescent="0.3">
      <c r="B510" s="40" t="str">
        <f>IF(PG!B510="","",PG!B510)</f>
        <v/>
      </c>
      <c r="C510" s="147" t="str">
        <f>IF(PG!C510="","",PG!C510)</f>
        <v/>
      </c>
      <c r="D510" s="43" t="str">
        <f>IF(PG!D510="","",PG!D510)</f>
        <v/>
      </c>
      <c r="E510" s="43">
        <f>IF(Inv!E510="",Inv!D510,Inv!E510)</f>
        <v>0</v>
      </c>
      <c r="F510" s="148" t="str">
        <f t="shared" si="37"/>
        <v>Sem estoque</v>
      </c>
      <c r="G510" s="149">
        <f>SUMIF(Entrada!$C$8:$C$3007,$C510,Entrada!$F$8:$F$3007)</f>
        <v>0</v>
      </c>
      <c r="H510" s="150">
        <f>SUMIF(Saída!$C$8:$C$3007,$C510,Saída!$E$8:$E$3007)</f>
        <v>0</v>
      </c>
      <c r="I510" s="151">
        <f>SUMIF(Entrada!$C$8:$C$3007,C510,Entrada!$J$8:$J$3007)</f>
        <v>0</v>
      </c>
      <c r="J510" s="152">
        <f t="shared" si="38"/>
        <v>0</v>
      </c>
      <c r="K510" s="152">
        <f t="shared" si="39"/>
        <v>0</v>
      </c>
      <c r="L510" s="151">
        <f>Inv!K510</f>
        <v>0</v>
      </c>
      <c r="M510" s="153" t="str">
        <f>IFERROR($H510/PG!$E510,"")</f>
        <v/>
      </c>
      <c r="P510" s="26">
        <v>4.9800000000000001E-3</v>
      </c>
      <c r="Q510" s="35">
        <f t="shared" si="40"/>
        <v>4.9800000000000001E-3</v>
      </c>
      <c r="R510" s="26" t="str">
        <f t="shared" si="41"/>
        <v/>
      </c>
    </row>
    <row r="511" spans="2:18" ht="35.1" customHeight="1" thickTop="1" thickBot="1" x14ac:dyDescent="0.3">
      <c r="B511" s="40" t="str">
        <f>IF(PG!B511="","",PG!B511)</f>
        <v/>
      </c>
      <c r="C511" s="147" t="str">
        <f>IF(PG!C511="","",PG!C511)</f>
        <v/>
      </c>
      <c r="D511" s="43" t="str">
        <f>IF(PG!D511="","",PG!D511)</f>
        <v/>
      </c>
      <c r="E511" s="43">
        <f>IF(Inv!E511="",Inv!D511,Inv!E511)</f>
        <v>0</v>
      </c>
      <c r="F511" s="148" t="str">
        <f t="shared" si="37"/>
        <v>Sem estoque</v>
      </c>
      <c r="G511" s="149">
        <f>SUMIF(Entrada!$C$8:$C$3007,$C511,Entrada!$F$8:$F$3007)</f>
        <v>0</v>
      </c>
      <c r="H511" s="150">
        <f>SUMIF(Saída!$C$8:$C$3007,$C511,Saída!$E$8:$E$3007)</f>
        <v>0</v>
      </c>
      <c r="I511" s="151">
        <f>SUMIF(Entrada!$C$8:$C$3007,C511,Entrada!$J$8:$J$3007)</f>
        <v>0</v>
      </c>
      <c r="J511" s="152">
        <f t="shared" si="38"/>
        <v>0</v>
      </c>
      <c r="K511" s="152">
        <f t="shared" si="39"/>
        <v>0</v>
      </c>
      <c r="L511" s="151">
        <f>Inv!K511</f>
        <v>0</v>
      </c>
      <c r="M511" s="153" t="str">
        <f>IFERROR($H511/PG!$E511,"")</f>
        <v/>
      </c>
      <c r="P511" s="26">
        <v>4.9699999999999996E-3</v>
      </c>
      <c r="Q511" s="35">
        <f t="shared" si="40"/>
        <v>4.9699999999999996E-3</v>
      </c>
      <c r="R511" s="26" t="str">
        <f t="shared" si="41"/>
        <v/>
      </c>
    </row>
    <row r="512" spans="2:18" ht="35.1" customHeight="1" thickTop="1" thickBot="1" x14ac:dyDescent="0.3">
      <c r="B512" s="40" t="str">
        <f>IF(PG!B512="","",PG!B512)</f>
        <v/>
      </c>
      <c r="C512" s="147" t="str">
        <f>IF(PG!C512="","",PG!C512)</f>
        <v/>
      </c>
      <c r="D512" s="43" t="str">
        <f>IF(PG!D512="","",PG!D512)</f>
        <v/>
      </c>
      <c r="E512" s="43">
        <f>IF(Inv!E512="",Inv!D512,Inv!E512)</f>
        <v>0</v>
      </c>
      <c r="F512" s="148" t="str">
        <f t="shared" si="37"/>
        <v>Sem estoque</v>
      </c>
      <c r="G512" s="149">
        <f>SUMIF(Entrada!$C$8:$C$3007,$C512,Entrada!$F$8:$F$3007)</f>
        <v>0</v>
      </c>
      <c r="H512" s="150">
        <f>SUMIF(Saída!$C$8:$C$3007,$C512,Saída!$E$8:$E$3007)</f>
        <v>0</v>
      </c>
      <c r="I512" s="151">
        <f>SUMIF(Entrada!$C$8:$C$3007,C512,Entrada!$J$8:$J$3007)</f>
        <v>0</v>
      </c>
      <c r="J512" s="152">
        <f t="shared" si="38"/>
        <v>0</v>
      </c>
      <c r="K512" s="152">
        <f t="shared" si="39"/>
        <v>0</v>
      </c>
      <c r="L512" s="151">
        <f>Inv!K512</f>
        <v>0</v>
      </c>
      <c r="M512" s="153" t="str">
        <f>IFERROR($H512/PG!$E512,"")</f>
        <v/>
      </c>
      <c r="P512" s="26">
        <v>4.96E-3</v>
      </c>
      <c r="Q512" s="35">
        <f t="shared" si="40"/>
        <v>4.96E-3</v>
      </c>
      <c r="R512" s="26" t="str">
        <f t="shared" si="41"/>
        <v/>
      </c>
    </row>
    <row r="513" spans="2:18" ht="35.1" customHeight="1" thickTop="1" thickBot="1" x14ac:dyDescent="0.3">
      <c r="B513" s="40" t="str">
        <f>IF(PG!B513="","",PG!B513)</f>
        <v/>
      </c>
      <c r="C513" s="147" t="str">
        <f>IF(PG!C513="","",PG!C513)</f>
        <v/>
      </c>
      <c r="D513" s="43" t="str">
        <f>IF(PG!D513="","",PG!D513)</f>
        <v/>
      </c>
      <c r="E513" s="43">
        <f>IF(Inv!E513="",Inv!D513,Inv!E513)</f>
        <v>0</v>
      </c>
      <c r="F513" s="148" t="str">
        <f t="shared" si="37"/>
        <v>Sem estoque</v>
      </c>
      <c r="G513" s="149">
        <f>SUMIF(Entrada!$C$8:$C$3007,$C513,Entrada!$F$8:$F$3007)</f>
        <v>0</v>
      </c>
      <c r="H513" s="150">
        <f>SUMIF(Saída!$C$8:$C$3007,$C513,Saída!$E$8:$E$3007)</f>
        <v>0</v>
      </c>
      <c r="I513" s="151">
        <f>SUMIF(Entrada!$C$8:$C$3007,C513,Entrada!$J$8:$J$3007)</f>
        <v>0</v>
      </c>
      <c r="J513" s="152">
        <f t="shared" si="38"/>
        <v>0</v>
      </c>
      <c r="K513" s="152">
        <f t="shared" si="39"/>
        <v>0</v>
      </c>
      <c r="L513" s="151">
        <f>Inv!K513</f>
        <v>0</v>
      </c>
      <c r="M513" s="153" t="str">
        <f>IFERROR($H513/PG!$E513,"")</f>
        <v/>
      </c>
      <c r="P513" s="26">
        <v>4.9500000000000004E-3</v>
      </c>
      <c r="Q513" s="35">
        <f t="shared" si="40"/>
        <v>4.9500000000000004E-3</v>
      </c>
      <c r="R513" s="26" t="str">
        <f t="shared" si="41"/>
        <v/>
      </c>
    </row>
    <row r="514" spans="2:18" ht="35.1" customHeight="1" thickTop="1" thickBot="1" x14ac:dyDescent="0.3">
      <c r="B514" s="40" t="str">
        <f>IF(PG!B514="","",PG!B514)</f>
        <v/>
      </c>
      <c r="C514" s="147" t="str">
        <f>IF(PG!C514="","",PG!C514)</f>
        <v/>
      </c>
      <c r="D514" s="43" t="str">
        <f>IF(PG!D514="","",PG!D514)</f>
        <v/>
      </c>
      <c r="E514" s="43">
        <f>IF(Inv!E514="",Inv!D514,Inv!E514)</f>
        <v>0</v>
      </c>
      <c r="F514" s="148" t="str">
        <f t="shared" si="37"/>
        <v>Sem estoque</v>
      </c>
      <c r="G514" s="149">
        <f>SUMIF(Entrada!$C$8:$C$3007,$C514,Entrada!$F$8:$F$3007)</f>
        <v>0</v>
      </c>
      <c r="H514" s="150">
        <f>SUMIF(Saída!$C$8:$C$3007,$C514,Saída!$E$8:$E$3007)</f>
        <v>0</v>
      </c>
      <c r="I514" s="151">
        <f>SUMIF(Entrada!$C$8:$C$3007,C514,Entrada!$J$8:$J$3007)</f>
        <v>0</v>
      </c>
      <c r="J514" s="152">
        <f t="shared" si="38"/>
        <v>0</v>
      </c>
      <c r="K514" s="152">
        <f t="shared" si="39"/>
        <v>0</v>
      </c>
      <c r="L514" s="151">
        <f>Inv!K514</f>
        <v>0</v>
      </c>
      <c r="M514" s="153" t="str">
        <f>IFERROR($H514/PG!$E514,"")</f>
        <v/>
      </c>
      <c r="P514" s="26">
        <v>4.9399999999999999E-3</v>
      </c>
      <c r="Q514" s="35">
        <f t="shared" si="40"/>
        <v>4.9399999999999999E-3</v>
      </c>
      <c r="R514" s="26" t="str">
        <f t="shared" si="41"/>
        <v/>
      </c>
    </row>
    <row r="515" spans="2:18" ht="35.1" customHeight="1" thickTop="1" thickBot="1" x14ac:dyDescent="0.3">
      <c r="B515" s="40" t="str">
        <f>IF(PG!B515="","",PG!B515)</f>
        <v/>
      </c>
      <c r="C515" s="147" t="str">
        <f>IF(PG!C515="","",PG!C515)</f>
        <v/>
      </c>
      <c r="D515" s="43" t="str">
        <f>IF(PG!D515="","",PG!D515)</f>
        <v/>
      </c>
      <c r="E515" s="43">
        <f>IF(Inv!E515="",Inv!D515,Inv!E515)</f>
        <v>0</v>
      </c>
      <c r="F515" s="148" t="str">
        <f t="shared" si="37"/>
        <v>Sem estoque</v>
      </c>
      <c r="G515" s="149">
        <f>SUMIF(Entrada!$C$8:$C$3007,$C515,Entrada!$F$8:$F$3007)</f>
        <v>0</v>
      </c>
      <c r="H515" s="150">
        <f>SUMIF(Saída!$C$8:$C$3007,$C515,Saída!$E$8:$E$3007)</f>
        <v>0</v>
      </c>
      <c r="I515" s="151">
        <f>SUMIF(Entrada!$C$8:$C$3007,C515,Entrada!$J$8:$J$3007)</f>
        <v>0</v>
      </c>
      <c r="J515" s="152">
        <f t="shared" si="38"/>
        <v>0</v>
      </c>
      <c r="K515" s="152">
        <f t="shared" si="39"/>
        <v>0</v>
      </c>
      <c r="L515" s="151">
        <f>Inv!K515</f>
        <v>0</v>
      </c>
      <c r="M515" s="153" t="str">
        <f>IFERROR($H515/PG!$E515,"")</f>
        <v/>
      </c>
      <c r="P515" s="26">
        <v>4.9300000000000004E-3</v>
      </c>
      <c r="Q515" s="35">
        <f t="shared" si="40"/>
        <v>4.9300000000000004E-3</v>
      </c>
      <c r="R515" s="26" t="str">
        <f t="shared" si="41"/>
        <v/>
      </c>
    </row>
    <row r="516" spans="2:18" ht="35.1" customHeight="1" thickTop="1" thickBot="1" x14ac:dyDescent="0.3">
      <c r="B516" s="40" t="str">
        <f>IF(PG!B516="","",PG!B516)</f>
        <v/>
      </c>
      <c r="C516" s="147" t="str">
        <f>IF(PG!C516="","",PG!C516)</f>
        <v/>
      </c>
      <c r="D516" s="43" t="str">
        <f>IF(PG!D516="","",PG!D516)</f>
        <v/>
      </c>
      <c r="E516" s="43">
        <f>IF(Inv!E516="",Inv!D516,Inv!E516)</f>
        <v>0</v>
      </c>
      <c r="F516" s="148" t="str">
        <f t="shared" si="37"/>
        <v>Sem estoque</v>
      </c>
      <c r="G516" s="149">
        <f>SUMIF(Entrada!$C$8:$C$3007,$C516,Entrada!$F$8:$F$3007)</f>
        <v>0</v>
      </c>
      <c r="H516" s="150">
        <f>SUMIF(Saída!$C$8:$C$3007,$C516,Saída!$E$8:$E$3007)</f>
        <v>0</v>
      </c>
      <c r="I516" s="151">
        <f>SUMIF(Entrada!$C$8:$C$3007,C516,Entrada!$J$8:$J$3007)</f>
        <v>0</v>
      </c>
      <c r="J516" s="152">
        <f t="shared" si="38"/>
        <v>0</v>
      </c>
      <c r="K516" s="152">
        <f t="shared" si="39"/>
        <v>0</v>
      </c>
      <c r="L516" s="151">
        <f>Inv!K516</f>
        <v>0</v>
      </c>
      <c r="M516" s="153" t="str">
        <f>IFERROR($H516/PG!$E516,"")</f>
        <v/>
      </c>
      <c r="P516" s="26">
        <v>4.9199999999999999E-3</v>
      </c>
      <c r="Q516" s="35">
        <f t="shared" si="40"/>
        <v>4.9199999999999999E-3</v>
      </c>
      <c r="R516" s="26" t="str">
        <f t="shared" si="41"/>
        <v/>
      </c>
    </row>
    <row r="517" spans="2:18" ht="35.1" customHeight="1" thickTop="1" thickBot="1" x14ac:dyDescent="0.3">
      <c r="B517" s="40" t="str">
        <f>IF(PG!B517="","",PG!B517)</f>
        <v/>
      </c>
      <c r="C517" s="147" t="str">
        <f>IF(PG!C517="","",PG!C517)</f>
        <v/>
      </c>
      <c r="D517" s="43" t="str">
        <f>IF(PG!D517="","",PG!D517)</f>
        <v/>
      </c>
      <c r="E517" s="43">
        <f>IF(Inv!E517="",Inv!D517,Inv!E517)</f>
        <v>0</v>
      </c>
      <c r="F517" s="148" t="str">
        <f t="shared" si="37"/>
        <v>Sem estoque</v>
      </c>
      <c r="G517" s="149">
        <f>SUMIF(Entrada!$C$8:$C$3007,$C517,Entrada!$F$8:$F$3007)</f>
        <v>0</v>
      </c>
      <c r="H517" s="150">
        <f>SUMIF(Saída!$C$8:$C$3007,$C517,Saída!$E$8:$E$3007)</f>
        <v>0</v>
      </c>
      <c r="I517" s="151">
        <f>SUMIF(Entrada!$C$8:$C$3007,C517,Entrada!$J$8:$J$3007)</f>
        <v>0</v>
      </c>
      <c r="J517" s="152">
        <f t="shared" si="38"/>
        <v>0</v>
      </c>
      <c r="K517" s="152">
        <f t="shared" si="39"/>
        <v>0</v>
      </c>
      <c r="L517" s="151">
        <f>Inv!K517</f>
        <v>0</v>
      </c>
      <c r="M517" s="153" t="str">
        <f>IFERROR($H517/PG!$E517,"")</f>
        <v/>
      </c>
      <c r="P517" s="26">
        <v>4.9100000000000003E-3</v>
      </c>
      <c r="Q517" s="35">
        <f t="shared" si="40"/>
        <v>4.9100000000000003E-3</v>
      </c>
      <c r="R517" s="26" t="str">
        <f t="shared" si="41"/>
        <v/>
      </c>
    </row>
    <row r="518" spans="2:18" ht="35.1" customHeight="1" thickTop="1" thickBot="1" x14ac:dyDescent="0.3">
      <c r="B518" s="40" t="str">
        <f>IF(PG!B518="","",PG!B518)</f>
        <v/>
      </c>
      <c r="C518" s="147" t="str">
        <f>IF(PG!C518="","",PG!C518)</f>
        <v/>
      </c>
      <c r="D518" s="43" t="str">
        <f>IF(PG!D518="","",PG!D518)</f>
        <v/>
      </c>
      <c r="E518" s="43">
        <f>IF(Inv!E518="",Inv!D518,Inv!E518)</f>
        <v>0</v>
      </c>
      <c r="F518" s="148" t="str">
        <f t="shared" si="37"/>
        <v>Sem estoque</v>
      </c>
      <c r="G518" s="149">
        <f>SUMIF(Entrada!$C$8:$C$3007,$C518,Entrada!$F$8:$F$3007)</f>
        <v>0</v>
      </c>
      <c r="H518" s="150">
        <f>SUMIF(Saída!$C$8:$C$3007,$C518,Saída!$E$8:$E$3007)</f>
        <v>0</v>
      </c>
      <c r="I518" s="151">
        <f>SUMIF(Entrada!$C$8:$C$3007,C518,Entrada!$J$8:$J$3007)</f>
        <v>0</v>
      </c>
      <c r="J518" s="152">
        <f t="shared" si="38"/>
        <v>0</v>
      </c>
      <c r="K518" s="152">
        <f t="shared" si="39"/>
        <v>0</v>
      </c>
      <c r="L518" s="151">
        <f>Inv!K518</f>
        <v>0</v>
      </c>
      <c r="M518" s="153" t="str">
        <f>IFERROR($H518/PG!$E518,"")</f>
        <v/>
      </c>
      <c r="P518" s="26">
        <v>4.8999999999999998E-3</v>
      </c>
      <c r="Q518" s="35">
        <f t="shared" si="40"/>
        <v>4.8999999999999998E-3</v>
      </c>
      <c r="R518" s="26" t="str">
        <f t="shared" si="41"/>
        <v/>
      </c>
    </row>
    <row r="519" spans="2:18" ht="35.1" customHeight="1" thickTop="1" thickBot="1" x14ac:dyDescent="0.3">
      <c r="B519" s="40" t="str">
        <f>IF(PG!B519="","",PG!B519)</f>
        <v/>
      </c>
      <c r="C519" s="147" t="str">
        <f>IF(PG!C519="","",PG!C519)</f>
        <v/>
      </c>
      <c r="D519" s="43" t="str">
        <f>IF(PG!D519="","",PG!D519)</f>
        <v/>
      </c>
      <c r="E519" s="43">
        <f>IF(Inv!E519="",Inv!D519,Inv!E519)</f>
        <v>0</v>
      </c>
      <c r="F519" s="148" t="str">
        <f t="shared" si="37"/>
        <v>Sem estoque</v>
      </c>
      <c r="G519" s="149">
        <f>SUMIF(Entrada!$C$8:$C$3007,$C519,Entrada!$F$8:$F$3007)</f>
        <v>0</v>
      </c>
      <c r="H519" s="150">
        <f>SUMIF(Saída!$C$8:$C$3007,$C519,Saída!$E$8:$E$3007)</f>
        <v>0</v>
      </c>
      <c r="I519" s="151">
        <f>SUMIF(Entrada!$C$8:$C$3007,C519,Entrada!$J$8:$J$3007)</f>
        <v>0</v>
      </c>
      <c r="J519" s="152">
        <f t="shared" si="38"/>
        <v>0</v>
      </c>
      <c r="K519" s="152">
        <f t="shared" si="39"/>
        <v>0</v>
      </c>
      <c r="L519" s="151">
        <f>Inv!K519</f>
        <v>0</v>
      </c>
      <c r="M519" s="153" t="str">
        <f>IFERROR($H519/PG!$E519,"")</f>
        <v/>
      </c>
      <c r="P519" s="26">
        <v>4.8900000000000002E-3</v>
      </c>
      <c r="Q519" s="35">
        <f t="shared" si="40"/>
        <v>4.8900000000000002E-3</v>
      </c>
      <c r="R519" s="26" t="str">
        <f t="shared" si="41"/>
        <v/>
      </c>
    </row>
    <row r="520" spans="2:18" ht="35.1" customHeight="1" thickTop="1" thickBot="1" x14ac:dyDescent="0.3">
      <c r="B520" s="40" t="str">
        <f>IF(PG!B520="","",PG!B520)</f>
        <v/>
      </c>
      <c r="C520" s="147" t="str">
        <f>IF(PG!C520="","",PG!C520)</f>
        <v/>
      </c>
      <c r="D520" s="43" t="str">
        <f>IF(PG!D520="","",PG!D520)</f>
        <v/>
      </c>
      <c r="E520" s="43">
        <f>IF(Inv!E520="",Inv!D520,Inv!E520)</f>
        <v>0</v>
      </c>
      <c r="F520" s="148" t="str">
        <f t="shared" si="37"/>
        <v>Sem estoque</v>
      </c>
      <c r="G520" s="149">
        <f>SUMIF(Entrada!$C$8:$C$3007,$C520,Entrada!$F$8:$F$3007)</f>
        <v>0</v>
      </c>
      <c r="H520" s="150">
        <f>SUMIF(Saída!$C$8:$C$3007,$C520,Saída!$E$8:$E$3007)</f>
        <v>0</v>
      </c>
      <c r="I520" s="151">
        <f>SUMIF(Entrada!$C$8:$C$3007,C520,Entrada!$J$8:$J$3007)</f>
        <v>0</v>
      </c>
      <c r="J520" s="152">
        <f t="shared" si="38"/>
        <v>0</v>
      </c>
      <c r="K520" s="152">
        <f t="shared" si="39"/>
        <v>0</v>
      </c>
      <c r="L520" s="151">
        <f>Inv!K520</f>
        <v>0</v>
      </c>
      <c r="M520" s="153" t="str">
        <f>IFERROR($H520/PG!$E520,"")</f>
        <v/>
      </c>
      <c r="P520" s="26">
        <v>4.8799999999999998E-3</v>
      </c>
      <c r="Q520" s="35">
        <f t="shared" si="40"/>
        <v>4.8799999999999998E-3</v>
      </c>
      <c r="R520" s="26" t="str">
        <f t="shared" si="41"/>
        <v/>
      </c>
    </row>
    <row r="521" spans="2:18" ht="35.1" customHeight="1" thickTop="1" thickBot="1" x14ac:dyDescent="0.3">
      <c r="B521" s="40" t="str">
        <f>IF(PG!B521="","",PG!B521)</f>
        <v/>
      </c>
      <c r="C521" s="147" t="str">
        <f>IF(PG!C521="","",PG!C521)</f>
        <v/>
      </c>
      <c r="D521" s="43" t="str">
        <f>IF(PG!D521="","",PG!D521)</f>
        <v/>
      </c>
      <c r="E521" s="43">
        <f>IF(Inv!E521="",Inv!D521,Inv!E521)</f>
        <v>0</v>
      </c>
      <c r="F521" s="148" t="str">
        <f t="shared" ref="F521:F584" si="42">IFERROR(IF(E521=0,"Sem estoque",IF(E521/D521&lt;0.25,"Quase sem estoque",IF(E521/D521&lt;1.2,"Estoque baixo",IF(E521/D521&lt;2,"Estoque moderado","Estoque confortável")))),"")</f>
        <v>Sem estoque</v>
      </c>
      <c r="G521" s="149">
        <f>SUMIF(Entrada!$C$8:$C$3007,$C521,Entrada!$F$8:$F$3007)</f>
        <v>0</v>
      </c>
      <c r="H521" s="150">
        <f>SUMIF(Saída!$C$8:$C$3007,$C521,Saída!$E$8:$E$3007)</f>
        <v>0</v>
      </c>
      <c r="I521" s="151">
        <f>SUMIF(Entrada!$C$8:$C$3007,C521,Entrada!$J$8:$J$3007)</f>
        <v>0</v>
      </c>
      <c r="J521" s="152">
        <f t="shared" ref="J521:J584" si="43">IFERROR($I521/SUM($I$8:$I$1008),"")</f>
        <v>0</v>
      </c>
      <c r="K521" s="152">
        <f t="shared" ref="K521:K584" si="44">IFERROR($E521/SUM($E$8:$E$1008),"")</f>
        <v>0</v>
      </c>
      <c r="L521" s="151">
        <f>Inv!K521</f>
        <v>0</v>
      </c>
      <c r="M521" s="153" t="str">
        <f>IFERROR($H521/PG!$E521,"")</f>
        <v/>
      </c>
      <c r="P521" s="26">
        <v>4.8700000000000002E-3</v>
      </c>
      <c r="Q521" s="35">
        <f t="shared" ref="Q521:Q584" si="45">O521+P521</f>
        <v>4.8700000000000002E-3</v>
      </c>
      <c r="R521" s="26" t="str">
        <f t="shared" ref="R521:R584" si="46">C521</f>
        <v/>
      </c>
    </row>
    <row r="522" spans="2:18" ht="35.1" customHeight="1" thickTop="1" thickBot="1" x14ac:dyDescent="0.3">
      <c r="B522" s="40" t="str">
        <f>IF(PG!B522="","",PG!B522)</f>
        <v/>
      </c>
      <c r="C522" s="147" t="str">
        <f>IF(PG!C522="","",PG!C522)</f>
        <v/>
      </c>
      <c r="D522" s="43" t="str">
        <f>IF(PG!D522="","",PG!D522)</f>
        <v/>
      </c>
      <c r="E522" s="43">
        <f>IF(Inv!E522="",Inv!D522,Inv!E522)</f>
        <v>0</v>
      </c>
      <c r="F522" s="148" t="str">
        <f t="shared" si="42"/>
        <v>Sem estoque</v>
      </c>
      <c r="G522" s="149">
        <f>SUMIF(Entrada!$C$8:$C$3007,$C522,Entrada!$F$8:$F$3007)</f>
        <v>0</v>
      </c>
      <c r="H522" s="150">
        <f>SUMIF(Saída!$C$8:$C$3007,$C522,Saída!$E$8:$E$3007)</f>
        <v>0</v>
      </c>
      <c r="I522" s="151">
        <f>SUMIF(Entrada!$C$8:$C$3007,C522,Entrada!$J$8:$J$3007)</f>
        <v>0</v>
      </c>
      <c r="J522" s="152">
        <f t="shared" si="43"/>
        <v>0</v>
      </c>
      <c r="K522" s="152">
        <f t="shared" si="44"/>
        <v>0</v>
      </c>
      <c r="L522" s="151">
        <f>Inv!K522</f>
        <v>0</v>
      </c>
      <c r="M522" s="153" t="str">
        <f>IFERROR($H522/PG!$E522,"")</f>
        <v/>
      </c>
      <c r="P522" s="26">
        <v>4.8599999999999997E-3</v>
      </c>
      <c r="Q522" s="35">
        <f t="shared" si="45"/>
        <v>4.8599999999999997E-3</v>
      </c>
      <c r="R522" s="26" t="str">
        <f t="shared" si="46"/>
        <v/>
      </c>
    </row>
    <row r="523" spans="2:18" ht="35.1" customHeight="1" thickTop="1" thickBot="1" x14ac:dyDescent="0.3">
      <c r="B523" s="40" t="str">
        <f>IF(PG!B523="","",PG!B523)</f>
        <v/>
      </c>
      <c r="C523" s="147" t="str">
        <f>IF(PG!C523="","",PG!C523)</f>
        <v/>
      </c>
      <c r="D523" s="43" t="str">
        <f>IF(PG!D523="","",PG!D523)</f>
        <v/>
      </c>
      <c r="E523" s="43">
        <f>IF(Inv!E523="",Inv!D523,Inv!E523)</f>
        <v>0</v>
      </c>
      <c r="F523" s="148" t="str">
        <f t="shared" si="42"/>
        <v>Sem estoque</v>
      </c>
      <c r="G523" s="149">
        <f>SUMIF(Entrada!$C$8:$C$3007,$C523,Entrada!$F$8:$F$3007)</f>
        <v>0</v>
      </c>
      <c r="H523" s="150">
        <f>SUMIF(Saída!$C$8:$C$3007,$C523,Saída!$E$8:$E$3007)</f>
        <v>0</v>
      </c>
      <c r="I523" s="151">
        <f>SUMIF(Entrada!$C$8:$C$3007,C523,Entrada!$J$8:$J$3007)</f>
        <v>0</v>
      </c>
      <c r="J523" s="152">
        <f t="shared" si="43"/>
        <v>0</v>
      </c>
      <c r="K523" s="152">
        <f t="shared" si="44"/>
        <v>0</v>
      </c>
      <c r="L523" s="151">
        <f>Inv!K523</f>
        <v>0</v>
      </c>
      <c r="M523" s="153" t="str">
        <f>IFERROR($H523/PG!$E523,"")</f>
        <v/>
      </c>
      <c r="P523" s="26">
        <v>4.8500000000000001E-3</v>
      </c>
      <c r="Q523" s="35">
        <f t="shared" si="45"/>
        <v>4.8500000000000001E-3</v>
      </c>
      <c r="R523" s="26" t="str">
        <f t="shared" si="46"/>
        <v/>
      </c>
    </row>
    <row r="524" spans="2:18" ht="35.1" customHeight="1" thickTop="1" thickBot="1" x14ac:dyDescent="0.3">
      <c r="B524" s="40" t="str">
        <f>IF(PG!B524="","",PG!B524)</f>
        <v/>
      </c>
      <c r="C524" s="147" t="str">
        <f>IF(PG!C524="","",PG!C524)</f>
        <v/>
      </c>
      <c r="D524" s="43" t="str">
        <f>IF(PG!D524="","",PG!D524)</f>
        <v/>
      </c>
      <c r="E524" s="43">
        <f>IF(Inv!E524="",Inv!D524,Inv!E524)</f>
        <v>0</v>
      </c>
      <c r="F524" s="148" t="str">
        <f t="shared" si="42"/>
        <v>Sem estoque</v>
      </c>
      <c r="G524" s="149">
        <f>SUMIF(Entrada!$C$8:$C$3007,$C524,Entrada!$F$8:$F$3007)</f>
        <v>0</v>
      </c>
      <c r="H524" s="150">
        <f>SUMIF(Saída!$C$8:$C$3007,$C524,Saída!$E$8:$E$3007)</f>
        <v>0</v>
      </c>
      <c r="I524" s="151">
        <f>SUMIF(Entrada!$C$8:$C$3007,C524,Entrada!$J$8:$J$3007)</f>
        <v>0</v>
      </c>
      <c r="J524" s="152">
        <f t="shared" si="43"/>
        <v>0</v>
      </c>
      <c r="K524" s="152">
        <f t="shared" si="44"/>
        <v>0</v>
      </c>
      <c r="L524" s="151">
        <f>Inv!K524</f>
        <v>0</v>
      </c>
      <c r="M524" s="153" t="str">
        <f>IFERROR($H524/PG!$E524,"")</f>
        <v/>
      </c>
      <c r="P524" s="26">
        <v>4.8399999999999997E-3</v>
      </c>
      <c r="Q524" s="35">
        <f t="shared" si="45"/>
        <v>4.8399999999999997E-3</v>
      </c>
      <c r="R524" s="26" t="str">
        <f t="shared" si="46"/>
        <v/>
      </c>
    </row>
    <row r="525" spans="2:18" ht="35.1" customHeight="1" thickTop="1" thickBot="1" x14ac:dyDescent="0.3">
      <c r="B525" s="40" t="str">
        <f>IF(PG!B525="","",PG!B525)</f>
        <v/>
      </c>
      <c r="C525" s="147" t="str">
        <f>IF(PG!C525="","",PG!C525)</f>
        <v/>
      </c>
      <c r="D525" s="43" t="str">
        <f>IF(PG!D525="","",PG!D525)</f>
        <v/>
      </c>
      <c r="E525" s="43">
        <f>IF(Inv!E525="",Inv!D525,Inv!E525)</f>
        <v>0</v>
      </c>
      <c r="F525" s="148" t="str">
        <f t="shared" si="42"/>
        <v>Sem estoque</v>
      </c>
      <c r="G525" s="149">
        <f>SUMIF(Entrada!$C$8:$C$3007,$C525,Entrada!$F$8:$F$3007)</f>
        <v>0</v>
      </c>
      <c r="H525" s="150">
        <f>SUMIF(Saída!$C$8:$C$3007,$C525,Saída!$E$8:$E$3007)</f>
        <v>0</v>
      </c>
      <c r="I525" s="151">
        <f>SUMIF(Entrada!$C$8:$C$3007,C525,Entrada!$J$8:$J$3007)</f>
        <v>0</v>
      </c>
      <c r="J525" s="152">
        <f t="shared" si="43"/>
        <v>0</v>
      </c>
      <c r="K525" s="152">
        <f t="shared" si="44"/>
        <v>0</v>
      </c>
      <c r="L525" s="151">
        <f>Inv!K525</f>
        <v>0</v>
      </c>
      <c r="M525" s="153" t="str">
        <f>IFERROR($H525/PG!$E525,"")</f>
        <v/>
      </c>
      <c r="P525" s="26">
        <v>4.8300000000000001E-3</v>
      </c>
      <c r="Q525" s="35">
        <f t="shared" si="45"/>
        <v>4.8300000000000001E-3</v>
      </c>
      <c r="R525" s="26" t="str">
        <f t="shared" si="46"/>
        <v/>
      </c>
    </row>
    <row r="526" spans="2:18" ht="35.1" customHeight="1" thickTop="1" thickBot="1" x14ac:dyDescent="0.3">
      <c r="B526" s="40" t="str">
        <f>IF(PG!B526="","",PG!B526)</f>
        <v/>
      </c>
      <c r="C526" s="147" t="str">
        <f>IF(PG!C526="","",PG!C526)</f>
        <v/>
      </c>
      <c r="D526" s="43" t="str">
        <f>IF(PG!D526="","",PG!D526)</f>
        <v/>
      </c>
      <c r="E526" s="43">
        <f>IF(Inv!E526="",Inv!D526,Inv!E526)</f>
        <v>0</v>
      </c>
      <c r="F526" s="148" t="str">
        <f t="shared" si="42"/>
        <v>Sem estoque</v>
      </c>
      <c r="G526" s="149">
        <f>SUMIF(Entrada!$C$8:$C$3007,$C526,Entrada!$F$8:$F$3007)</f>
        <v>0</v>
      </c>
      <c r="H526" s="150">
        <f>SUMIF(Saída!$C$8:$C$3007,$C526,Saída!$E$8:$E$3007)</f>
        <v>0</v>
      </c>
      <c r="I526" s="151">
        <f>SUMIF(Entrada!$C$8:$C$3007,C526,Entrada!$J$8:$J$3007)</f>
        <v>0</v>
      </c>
      <c r="J526" s="152">
        <f t="shared" si="43"/>
        <v>0</v>
      </c>
      <c r="K526" s="152">
        <f t="shared" si="44"/>
        <v>0</v>
      </c>
      <c r="L526" s="151">
        <f>Inv!K526</f>
        <v>0</v>
      </c>
      <c r="M526" s="153" t="str">
        <f>IFERROR($H526/PG!$E526,"")</f>
        <v/>
      </c>
      <c r="P526" s="26">
        <v>4.8199999999999996E-3</v>
      </c>
      <c r="Q526" s="35">
        <f t="shared" si="45"/>
        <v>4.8199999999999996E-3</v>
      </c>
      <c r="R526" s="26" t="str">
        <f t="shared" si="46"/>
        <v/>
      </c>
    </row>
    <row r="527" spans="2:18" ht="35.1" customHeight="1" thickTop="1" thickBot="1" x14ac:dyDescent="0.3">
      <c r="B527" s="40" t="str">
        <f>IF(PG!B527="","",PG!B527)</f>
        <v/>
      </c>
      <c r="C527" s="147" t="str">
        <f>IF(PG!C527="","",PG!C527)</f>
        <v/>
      </c>
      <c r="D527" s="43" t="str">
        <f>IF(PG!D527="","",PG!D527)</f>
        <v/>
      </c>
      <c r="E527" s="43">
        <f>IF(Inv!E527="",Inv!D527,Inv!E527)</f>
        <v>0</v>
      </c>
      <c r="F527" s="148" t="str">
        <f t="shared" si="42"/>
        <v>Sem estoque</v>
      </c>
      <c r="G527" s="149">
        <f>SUMIF(Entrada!$C$8:$C$3007,$C527,Entrada!$F$8:$F$3007)</f>
        <v>0</v>
      </c>
      <c r="H527" s="150">
        <f>SUMIF(Saída!$C$8:$C$3007,$C527,Saída!$E$8:$E$3007)</f>
        <v>0</v>
      </c>
      <c r="I527" s="151">
        <f>SUMIF(Entrada!$C$8:$C$3007,C527,Entrada!$J$8:$J$3007)</f>
        <v>0</v>
      </c>
      <c r="J527" s="152">
        <f t="shared" si="43"/>
        <v>0</v>
      </c>
      <c r="K527" s="152">
        <f t="shared" si="44"/>
        <v>0</v>
      </c>
      <c r="L527" s="151">
        <f>Inv!K527</f>
        <v>0</v>
      </c>
      <c r="M527" s="153" t="str">
        <f>IFERROR($H527/PG!$E527,"")</f>
        <v/>
      </c>
      <c r="P527" s="26">
        <v>4.81E-3</v>
      </c>
      <c r="Q527" s="35">
        <f t="shared" si="45"/>
        <v>4.81E-3</v>
      </c>
      <c r="R527" s="26" t="str">
        <f t="shared" si="46"/>
        <v/>
      </c>
    </row>
    <row r="528" spans="2:18" ht="35.1" customHeight="1" thickTop="1" thickBot="1" x14ac:dyDescent="0.3">
      <c r="B528" s="40" t="str">
        <f>IF(PG!B528="","",PG!B528)</f>
        <v/>
      </c>
      <c r="C528" s="147" t="str">
        <f>IF(PG!C528="","",PG!C528)</f>
        <v/>
      </c>
      <c r="D528" s="43" t="str">
        <f>IF(PG!D528="","",PG!D528)</f>
        <v/>
      </c>
      <c r="E528" s="43">
        <f>IF(Inv!E528="",Inv!D528,Inv!E528)</f>
        <v>0</v>
      </c>
      <c r="F528" s="148" t="str">
        <f t="shared" si="42"/>
        <v>Sem estoque</v>
      </c>
      <c r="G528" s="149">
        <f>SUMIF(Entrada!$C$8:$C$3007,$C528,Entrada!$F$8:$F$3007)</f>
        <v>0</v>
      </c>
      <c r="H528" s="150">
        <f>SUMIF(Saída!$C$8:$C$3007,$C528,Saída!$E$8:$E$3007)</f>
        <v>0</v>
      </c>
      <c r="I528" s="151">
        <f>SUMIF(Entrada!$C$8:$C$3007,C528,Entrada!$J$8:$J$3007)</f>
        <v>0</v>
      </c>
      <c r="J528" s="152">
        <f t="shared" si="43"/>
        <v>0</v>
      </c>
      <c r="K528" s="152">
        <f t="shared" si="44"/>
        <v>0</v>
      </c>
      <c r="L528" s="151">
        <f>Inv!K528</f>
        <v>0</v>
      </c>
      <c r="M528" s="153" t="str">
        <f>IFERROR($H528/PG!$E528,"")</f>
        <v/>
      </c>
      <c r="P528" s="26">
        <v>4.7999999999999996E-3</v>
      </c>
      <c r="Q528" s="35">
        <f t="shared" si="45"/>
        <v>4.7999999999999996E-3</v>
      </c>
      <c r="R528" s="26" t="str">
        <f t="shared" si="46"/>
        <v/>
      </c>
    </row>
    <row r="529" spans="2:18" ht="35.1" customHeight="1" thickTop="1" thickBot="1" x14ac:dyDescent="0.3">
      <c r="B529" s="40" t="str">
        <f>IF(PG!B529="","",PG!B529)</f>
        <v/>
      </c>
      <c r="C529" s="147" t="str">
        <f>IF(PG!C529="","",PG!C529)</f>
        <v/>
      </c>
      <c r="D529" s="43" t="str">
        <f>IF(PG!D529="","",PG!D529)</f>
        <v/>
      </c>
      <c r="E529" s="43">
        <f>IF(Inv!E529="",Inv!D529,Inv!E529)</f>
        <v>0</v>
      </c>
      <c r="F529" s="148" t="str">
        <f t="shared" si="42"/>
        <v>Sem estoque</v>
      </c>
      <c r="G529" s="149">
        <f>SUMIF(Entrada!$C$8:$C$3007,$C529,Entrada!$F$8:$F$3007)</f>
        <v>0</v>
      </c>
      <c r="H529" s="150">
        <f>SUMIF(Saída!$C$8:$C$3007,$C529,Saída!$E$8:$E$3007)</f>
        <v>0</v>
      </c>
      <c r="I529" s="151">
        <f>SUMIF(Entrada!$C$8:$C$3007,C529,Entrada!$J$8:$J$3007)</f>
        <v>0</v>
      </c>
      <c r="J529" s="152">
        <f t="shared" si="43"/>
        <v>0</v>
      </c>
      <c r="K529" s="152">
        <f t="shared" si="44"/>
        <v>0</v>
      </c>
      <c r="L529" s="151">
        <f>Inv!K529</f>
        <v>0</v>
      </c>
      <c r="M529" s="153" t="str">
        <f>IFERROR($H529/PG!$E529,"")</f>
        <v/>
      </c>
      <c r="P529" s="26">
        <v>4.79E-3</v>
      </c>
      <c r="Q529" s="35">
        <f t="shared" si="45"/>
        <v>4.79E-3</v>
      </c>
      <c r="R529" s="26" t="str">
        <f t="shared" si="46"/>
        <v/>
      </c>
    </row>
    <row r="530" spans="2:18" ht="35.1" customHeight="1" thickTop="1" thickBot="1" x14ac:dyDescent="0.3">
      <c r="B530" s="40" t="str">
        <f>IF(PG!B530="","",PG!B530)</f>
        <v/>
      </c>
      <c r="C530" s="147" t="str">
        <f>IF(PG!C530="","",PG!C530)</f>
        <v/>
      </c>
      <c r="D530" s="43" t="str">
        <f>IF(PG!D530="","",PG!D530)</f>
        <v/>
      </c>
      <c r="E530" s="43">
        <f>IF(Inv!E530="",Inv!D530,Inv!E530)</f>
        <v>0</v>
      </c>
      <c r="F530" s="148" t="str">
        <f t="shared" si="42"/>
        <v>Sem estoque</v>
      </c>
      <c r="G530" s="149">
        <f>SUMIF(Entrada!$C$8:$C$3007,$C530,Entrada!$F$8:$F$3007)</f>
        <v>0</v>
      </c>
      <c r="H530" s="150">
        <f>SUMIF(Saída!$C$8:$C$3007,$C530,Saída!$E$8:$E$3007)</f>
        <v>0</v>
      </c>
      <c r="I530" s="151">
        <f>SUMIF(Entrada!$C$8:$C$3007,C530,Entrada!$J$8:$J$3007)</f>
        <v>0</v>
      </c>
      <c r="J530" s="152">
        <f t="shared" si="43"/>
        <v>0</v>
      </c>
      <c r="K530" s="152">
        <f t="shared" si="44"/>
        <v>0</v>
      </c>
      <c r="L530" s="151">
        <f>Inv!K530</f>
        <v>0</v>
      </c>
      <c r="M530" s="153" t="str">
        <f>IFERROR($H530/PG!$E530,"")</f>
        <v/>
      </c>
      <c r="P530" s="26">
        <v>4.7800000000000004E-3</v>
      </c>
      <c r="Q530" s="35">
        <f t="shared" si="45"/>
        <v>4.7800000000000004E-3</v>
      </c>
      <c r="R530" s="26" t="str">
        <f t="shared" si="46"/>
        <v/>
      </c>
    </row>
    <row r="531" spans="2:18" ht="35.1" customHeight="1" thickTop="1" thickBot="1" x14ac:dyDescent="0.3">
      <c r="B531" s="40" t="str">
        <f>IF(PG!B531="","",PG!B531)</f>
        <v/>
      </c>
      <c r="C531" s="147" t="str">
        <f>IF(PG!C531="","",PG!C531)</f>
        <v/>
      </c>
      <c r="D531" s="43" t="str">
        <f>IF(PG!D531="","",PG!D531)</f>
        <v/>
      </c>
      <c r="E531" s="43">
        <f>IF(Inv!E531="",Inv!D531,Inv!E531)</f>
        <v>0</v>
      </c>
      <c r="F531" s="148" t="str">
        <f t="shared" si="42"/>
        <v>Sem estoque</v>
      </c>
      <c r="G531" s="149">
        <f>SUMIF(Entrada!$C$8:$C$3007,$C531,Entrada!$F$8:$F$3007)</f>
        <v>0</v>
      </c>
      <c r="H531" s="150">
        <f>SUMIF(Saída!$C$8:$C$3007,$C531,Saída!$E$8:$E$3007)</f>
        <v>0</v>
      </c>
      <c r="I531" s="151">
        <f>SUMIF(Entrada!$C$8:$C$3007,C531,Entrada!$J$8:$J$3007)</f>
        <v>0</v>
      </c>
      <c r="J531" s="152">
        <f t="shared" si="43"/>
        <v>0</v>
      </c>
      <c r="K531" s="152">
        <f t="shared" si="44"/>
        <v>0</v>
      </c>
      <c r="L531" s="151">
        <f>Inv!K531</f>
        <v>0</v>
      </c>
      <c r="M531" s="153" t="str">
        <f>IFERROR($H531/PG!$E531,"")</f>
        <v/>
      </c>
      <c r="P531" s="26">
        <v>4.7699999999999999E-3</v>
      </c>
      <c r="Q531" s="35">
        <f t="shared" si="45"/>
        <v>4.7699999999999999E-3</v>
      </c>
      <c r="R531" s="26" t="str">
        <f t="shared" si="46"/>
        <v/>
      </c>
    </row>
    <row r="532" spans="2:18" ht="35.1" customHeight="1" thickTop="1" thickBot="1" x14ac:dyDescent="0.3">
      <c r="B532" s="40" t="str">
        <f>IF(PG!B532="","",PG!B532)</f>
        <v/>
      </c>
      <c r="C532" s="147" t="str">
        <f>IF(PG!C532="","",PG!C532)</f>
        <v/>
      </c>
      <c r="D532" s="43" t="str">
        <f>IF(PG!D532="","",PG!D532)</f>
        <v/>
      </c>
      <c r="E532" s="43">
        <f>IF(Inv!E532="",Inv!D532,Inv!E532)</f>
        <v>0</v>
      </c>
      <c r="F532" s="148" t="str">
        <f t="shared" si="42"/>
        <v>Sem estoque</v>
      </c>
      <c r="G532" s="149">
        <f>SUMIF(Entrada!$C$8:$C$3007,$C532,Entrada!$F$8:$F$3007)</f>
        <v>0</v>
      </c>
      <c r="H532" s="150">
        <f>SUMIF(Saída!$C$8:$C$3007,$C532,Saída!$E$8:$E$3007)</f>
        <v>0</v>
      </c>
      <c r="I532" s="151">
        <f>SUMIF(Entrada!$C$8:$C$3007,C532,Entrada!$J$8:$J$3007)</f>
        <v>0</v>
      </c>
      <c r="J532" s="152">
        <f t="shared" si="43"/>
        <v>0</v>
      </c>
      <c r="K532" s="152">
        <f t="shared" si="44"/>
        <v>0</v>
      </c>
      <c r="L532" s="151">
        <f>Inv!K532</f>
        <v>0</v>
      </c>
      <c r="M532" s="153" t="str">
        <f>IFERROR($H532/PG!$E532,"")</f>
        <v/>
      </c>
      <c r="P532" s="26">
        <v>4.7600000000000003E-3</v>
      </c>
      <c r="Q532" s="35">
        <f t="shared" si="45"/>
        <v>4.7600000000000003E-3</v>
      </c>
      <c r="R532" s="26" t="str">
        <f t="shared" si="46"/>
        <v/>
      </c>
    </row>
    <row r="533" spans="2:18" ht="35.1" customHeight="1" thickTop="1" thickBot="1" x14ac:dyDescent="0.3">
      <c r="B533" s="40" t="str">
        <f>IF(PG!B533="","",PG!B533)</f>
        <v/>
      </c>
      <c r="C533" s="147" t="str">
        <f>IF(PG!C533="","",PG!C533)</f>
        <v/>
      </c>
      <c r="D533" s="43" t="str">
        <f>IF(PG!D533="","",PG!D533)</f>
        <v/>
      </c>
      <c r="E533" s="43">
        <f>IF(Inv!E533="",Inv!D533,Inv!E533)</f>
        <v>0</v>
      </c>
      <c r="F533" s="148" t="str">
        <f t="shared" si="42"/>
        <v>Sem estoque</v>
      </c>
      <c r="G533" s="149">
        <f>SUMIF(Entrada!$C$8:$C$3007,$C533,Entrada!$F$8:$F$3007)</f>
        <v>0</v>
      </c>
      <c r="H533" s="150">
        <f>SUMIF(Saída!$C$8:$C$3007,$C533,Saída!$E$8:$E$3007)</f>
        <v>0</v>
      </c>
      <c r="I533" s="151">
        <f>SUMIF(Entrada!$C$8:$C$3007,C533,Entrada!$J$8:$J$3007)</f>
        <v>0</v>
      </c>
      <c r="J533" s="152">
        <f t="shared" si="43"/>
        <v>0</v>
      </c>
      <c r="K533" s="152">
        <f t="shared" si="44"/>
        <v>0</v>
      </c>
      <c r="L533" s="151">
        <f>Inv!K533</f>
        <v>0</v>
      </c>
      <c r="M533" s="153" t="str">
        <f>IFERROR($H533/PG!$E533,"")</f>
        <v/>
      </c>
      <c r="P533" s="26">
        <v>4.7499999999999999E-3</v>
      </c>
      <c r="Q533" s="35">
        <f t="shared" si="45"/>
        <v>4.7499999999999999E-3</v>
      </c>
      <c r="R533" s="26" t="str">
        <f t="shared" si="46"/>
        <v/>
      </c>
    </row>
    <row r="534" spans="2:18" ht="35.1" customHeight="1" thickTop="1" thickBot="1" x14ac:dyDescent="0.3">
      <c r="B534" s="40" t="str">
        <f>IF(PG!B534="","",PG!B534)</f>
        <v/>
      </c>
      <c r="C534" s="147" t="str">
        <f>IF(PG!C534="","",PG!C534)</f>
        <v/>
      </c>
      <c r="D534" s="43" t="str">
        <f>IF(PG!D534="","",PG!D534)</f>
        <v/>
      </c>
      <c r="E534" s="43">
        <f>IF(Inv!E534="",Inv!D534,Inv!E534)</f>
        <v>0</v>
      </c>
      <c r="F534" s="148" t="str">
        <f t="shared" si="42"/>
        <v>Sem estoque</v>
      </c>
      <c r="G534" s="149">
        <f>SUMIF(Entrada!$C$8:$C$3007,$C534,Entrada!$F$8:$F$3007)</f>
        <v>0</v>
      </c>
      <c r="H534" s="150">
        <f>SUMIF(Saída!$C$8:$C$3007,$C534,Saída!$E$8:$E$3007)</f>
        <v>0</v>
      </c>
      <c r="I534" s="151">
        <f>SUMIF(Entrada!$C$8:$C$3007,C534,Entrada!$J$8:$J$3007)</f>
        <v>0</v>
      </c>
      <c r="J534" s="152">
        <f t="shared" si="43"/>
        <v>0</v>
      </c>
      <c r="K534" s="152">
        <f t="shared" si="44"/>
        <v>0</v>
      </c>
      <c r="L534" s="151">
        <f>Inv!K534</f>
        <v>0</v>
      </c>
      <c r="M534" s="153" t="str">
        <f>IFERROR($H534/PG!$E534,"")</f>
        <v/>
      </c>
      <c r="P534" s="26">
        <v>4.7400000000000003E-3</v>
      </c>
      <c r="Q534" s="35">
        <f t="shared" si="45"/>
        <v>4.7400000000000003E-3</v>
      </c>
      <c r="R534" s="26" t="str">
        <f t="shared" si="46"/>
        <v/>
      </c>
    </row>
    <row r="535" spans="2:18" ht="35.1" customHeight="1" thickTop="1" thickBot="1" x14ac:dyDescent="0.3">
      <c r="B535" s="40" t="str">
        <f>IF(PG!B535="","",PG!B535)</f>
        <v/>
      </c>
      <c r="C535" s="147" t="str">
        <f>IF(PG!C535="","",PG!C535)</f>
        <v/>
      </c>
      <c r="D535" s="43" t="str">
        <f>IF(PG!D535="","",PG!D535)</f>
        <v/>
      </c>
      <c r="E535" s="43">
        <f>IF(Inv!E535="",Inv!D535,Inv!E535)</f>
        <v>0</v>
      </c>
      <c r="F535" s="148" t="str">
        <f t="shared" si="42"/>
        <v>Sem estoque</v>
      </c>
      <c r="G535" s="149">
        <f>SUMIF(Entrada!$C$8:$C$3007,$C535,Entrada!$F$8:$F$3007)</f>
        <v>0</v>
      </c>
      <c r="H535" s="150">
        <f>SUMIF(Saída!$C$8:$C$3007,$C535,Saída!$E$8:$E$3007)</f>
        <v>0</v>
      </c>
      <c r="I535" s="151">
        <f>SUMIF(Entrada!$C$8:$C$3007,C535,Entrada!$J$8:$J$3007)</f>
        <v>0</v>
      </c>
      <c r="J535" s="152">
        <f t="shared" si="43"/>
        <v>0</v>
      </c>
      <c r="K535" s="152">
        <f t="shared" si="44"/>
        <v>0</v>
      </c>
      <c r="L535" s="151">
        <f>Inv!K535</f>
        <v>0</v>
      </c>
      <c r="M535" s="153" t="str">
        <f>IFERROR($H535/PG!$E535,"")</f>
        <v/>
      </c>
      <c r="P535" s="26">
        <v>4.7299999999999998E-3</v>
      </c>
      <c r="Q535" s="35">
        <f t="shared" si="45"/>
        <v>4.7299999999999998E-3</v>
      </c>
      <c r="R535" s="26" t="str">
        <f t="shared" si="46"/>
        <v/>
      </c>
    </row>
    <row r="536" spans="2:18" ht="35.1" customHeight="1" thickTop="1" thickBot="1" x14ac:dyDescent="0.3">
      <c r="B536" s="40" t="str">
        <f>IF(PG!B536="","",PG!B536)</f>
        <v/>
      </c>
      <c r="C536" s="147" t="str">
        <f>IF(PG!C536="","",PG!C536)</f>
        <v/>
      </c>
      <c r="D536" s="43" t="str">
        <f>IF(PG!D536="","",PG!D536)</f>
        <v/>
      </c>
      <c r="E536" s="43">
        <f>IF(Inv!E536="",Inv!D536,Inv!E536)</f>
        <v>0</v>
      </c>
      <c r="F536" s="148" t="str">
        <f t="shared" si="42"/>
        <v>Sem estoque</v>
      </c>
      <c r="G536" s="149">
        <f>SUMIF(Entrada!$C$8:$C$3007,$C536,Entrada!$F$8:$F$3007)</f>
        <v>0</v>
      </c>
      <c r="H536" s="150">
        <f>SUMIF(Saída!$C$8:$C$3007,$C536,Saída!$E$8:$E$3007)</f>
        <v>0</v>
      </c>
      <c r="I536" s="151">
        <f>SUMIF(Entrada!$C$8:$C$3007,C536,Entrada!$J$8:$J$3007)</f>
        <v>0</v>
      </c>
      <c r="J536" s="152">
        <f t="shared" si="43"/>
        <v>0</v>
      </c>
      <c r="K536" s="152">
        <f t="shared" si="44"/>
        <v>0</v>
      </c>
      <c r="L536" s="151">
        <f>Inv!K536</f>
        <v>0</v>
      </c>
      <c r="M536" s="153" t="str">
        <f>IFERROR($H536/PG!$E536,"")</f>
        <v/>
      </c>
      <c r="P536" s="26">
        <v>4.7200000000000002E-3</v>
      </c>
      <c r="Q536" s="35">
        <f t="shared" si="45"/>
        <v>4.7200000000000002E-3</v>
      </c>
      <c r="R536" s="26" t="str">
        <f t="shared" si="46"/>
        <v/>
      </c>
    </row>
    <row r="537" spans="2:18" ht="35.1" customHeight="1" thickTop="1" thickBot="1" x14ac:dyDescent="0.3">
      <c r="B537" s="40" t="str">
        <f>IF(PG!B537="","",PG!B537)</f>
        <v/>
      </c>
      <c r="C537" s="147" t="str">
        <f>IF(PG!C537="","",PG!C537)</f>
        <v/>
      </c>
      <c r="D537" s="43" t="str">
        <f>IF(PG!D537="","",PG!D537)</f>
        <v/>
      </c>
      <c r="E537" s="43">
        <f>IF(Inv!E537="",Inv!D537,Inv!E537)</f>
        <v>0</v>
      </c>
      <c r="F537" s="148" t="str">
        <f t="shared" si="42"/>
        <v>Sem estoque</v>
      </c>
      <c r="G537" s="149">
        <f>SUMIF(Entrada!$C$8:$C$3007,$C537,Entrada!$F$8:$F$3007)</f>
        <v>0</v>
      </c>
      <c r="H537" s="150">
        <f>SUMIF(Saída!$C$8:$C$3007,$C537,Saída!$E$8:$E$3007)</f>
        <v>0</v>
      </c>
      <c r="I537" s="151">
        <f>SUMIF(Entrada!$C$8:$C$3007,C537,Entrada!$J$8:$J$3007)</f>
        <v>0</v>
      </c>
      <c r="J537" s="152">
        <f t="shared" si="43"/>
        <v>0</v>
      </c>
      <c r="K537" s="152">
        <f t="shared" si="44"/>
        <v>0</v>
      </c>
      <c r="L537" s="151">
        <f>Inv!K537</f>
        <v>0</v>
      </c>
      <c r="M537" s="153" t="str">
        <f>IFERROR($H537/PG!$E537,"")</f>
        <v/>
      </c>
      <c r="P537" s="26">
        <v>4.7099999999999998E-3</v>
      </c>
      <c r="Q537" s="35">
        <f t="shared" si="45"/>
        <v>4.7099999999999998E-3</v>
      </c>
      <c r="R537" s="26" t="str">
        <f t="shared" si="46"/>
        <v/>
      </c>
    </row>
    <row r="538" spans="2:18" ht="35.1" customHeight="1" thickTop="1" thickBot="1" x14ac:dyDescent="0.3">
      <c r="B538" s="40" t="str">
        <f>IF(PG!B538="","",PG!B538)</f>
        <v/>
      </c>
      <c r="C538" s="147" t="str">
        <f>IF(PG!C538="","",PG!C538)</f>
        <v/>
      </c>
      <c r="D538" s="43" t="str">
        <f>IF(PG!D538="","",PG!D538)</f>
        <v/>
      </c>
      <c r="E538" s="43">
        <f>IF(Inv!E538="",Inv!D538,Inv!E538)</f>
        <v>0</v>
      </c>
      <c r="F538" s="148" t="str">
        <f t="shared" si="42"/>
        <v>Sem estoque</v>
      </c>
      <c r="G538" s="149">
        <f>SUMIF(Entrada!$C$8:$C$3007,$C538,Entrada!$F$8:$F$3007)</f>
        <v>0</v>
      </c>
      <c r="H538" s="150">
        <f>SUMIF(Saída!$C$8:$C$3007,$C538,Saída!$E$8:$E$3007)</f>
        <v>0</v>
      </c>
      <c r="I538" s="151">
        <f>SUMIF(Entrada!$C$8:$C$3007,C538,Entrada!$J$8:$J$3007)</f>
        <v>0</v>
      </c>
      <c r="J538" s="152">
        <f t="shared" si="43"/>
        <v>0</v>
      </c>
      <c r="K538" s="152">
        <f t="shared" si="44"/>
        <v>0</v>
      </c>
      <c r="L538" s="151">
        <f>Inv!K538</f>
        <v>0</v>
      </c>
      <c r="M538" s="153" t="str">
        <f>IFERROR($H538/PG!$E538,"")</f>
        <v/>
      </c>
      <c r="P538" s="26">
        <v>4.7000000000000002E-3</v>
      </c>
      <c r="Q538" s="35">
        <f t="shared" si="45"/>
        <v>4.7000000000000002E-3</v>
      </c>
      <c r="R538" s="26" t="str">
        <f t="shared" si="46"/>
        <v/>
      </c>
    </row>
    <row r="539" spans="2:18" ht="35.1" customHeight="1" thickTop="1" thickBot="1" x14ac:dyDescent="0.3">
      <c r="B539" s="40" t="str">
        <f>IF(PG!B539="","",PG!B539)</f>
        <v/>
      </c>
      <c r="C539" s="147" t="str">
        <f>IF(PG!C539="","",PG!C539)</f>
        <v/>
      </c>
      <c r="D539" s="43" t="str">
        <f>IF(PG!D539="","",PG!D539)</f>
        <v/>
      </c>
      <c r="E539" s="43">
        <f>IF(Inv!E539="",Inv!D539,Inv!E539)</f>
        <v>0</v>
      </c>
      <c r="F539" s="148" t="str">
        <f t="shared" si="42"/>
        <v>Sem estoque</v>
      </c>
      <c r="G539" s="149">
        <f>SUMIF(Entrada!$C$8:$C$3007,$C539,Entrada!$F$8:$F$3007)</f>
        <v>0</v>
      </c>
      <c r="H539" s="150">
        <f>SUMIF(Saída!$C$8:$C$3007,$C539,Saída!$E$8:$E$3007)</f>
        <v>0</v>
      </c>
      <c r="I539" s="151">
        <f>SUMIF(Entrada!$C$8:$C$3007,C539,Entrada!$J$8:$J$3007)</f>
        <v>0</v>
      </c>
      <c r="J539" s="152">
        <f t="shared" si="43"/>
        <v>0</v>
      </c>
      <c r="K539" s="152">
        <f t="shared" si="44"/>
        <v>0</v>
      </c>
      <c r="L539" s="151">
        <f>Inv!K539</f>
        <v>0</v>
      </c>
      <c r="M539" s="153" t="str">
        <f>IFERROR($H539/PG!$E539,"")</f>
        <v/>
      </c>
      <c r="P539" s="26">
        <v>4.6899999999999997E-3</v>
      </c>
      <c r="Q539" s="35">
        <f t="shared" si="45"/>
        <v>4.6899999999999997E-3</v>
      </c>
      <c r="R539" s="26" t="str">
        <f t="shared" si="46"/>
        <v/>
      </c>
    </row>
    <row r="540" spans="2:18" ht="35.1" customHeight="1" thickTop="1" thickBot="1" x14ac:dyDescent="0.3">
      <c r="B540" s="40" t="str">
        <f>IF(PG!B540="","",PG!B540)</f>
        <v/>
      </c>
      <c r="C540" s="147" t="str">
        <f>IF(PG!C540="","",PG!C540)</f>
        <v/>
      </c>
      <c r="D540" s="43" t="str">
        <f>IF(PG!D540="","",PG!D540)</f>
        <v/>
      </c>
      <c r="E540" s="43">
        <f>IF(Inv!E540="",Inv!D540,Inv!E540)</f>
        <v>0</v>
      </c>
      <c r="F540" s="148" t="str">
        <f t="shared" si="42"/>
        <v>Sem estoque</v>
      </c>
      <c r="G540" s="149">
        <f>SUMIF(Entrada!$C$8:$C$3007,$C540,Entrada!$F$8:$F$3007)</f>
        <v>0</v>
      </c>
      <c r="H540" s="150">
        <f>SUMIF(Saída!$C$8:$C$3007,$C540,Saída!$E$8:$E$3007)</f>
        <v>0</v>
      </c>
      <c r="I540" s="151">
        <f>SUMIF(Entrada!$C$8:$C$3007,C540,Entrada!$J$8:$J$3007)</f>
        <v>0</v>
      </c>
      <c r="J540" s="152">
        <f t="shared" si="43"/>
        <v>0</v>
      </c>
      <c r="K540" s="152">
        <f t="shared" si="44"/>
        <v>0</v>
      </c>
      <c r="L540" s="151">
        <f>Inv!K540</f>
        <v>0</v>
      </c>
      <c r="M540" s="153" t="str">
        <f>IFERROR($H540/PG!$E540,"")</f>
        <v/>
      </c>
      <c r="P540" s="26">
        <v>4.6800000000000001E-3</v>
      </c>
      <c r="Q540" s="35">
        <f t="shared" si="45"/>
        <v>4.6800000000000001E-3</v>
      </c>
      <c r="R540" s="26" t="str">
        <f t="shared" si="46"/>
        <v/>
      </c>
    </row>
    <row r="541" spans="2:18" ht="35.1" customHeight="1" thickTop="1" thickBot="1" x14ac:dyDescent="0.3">
      <c r="B541" s="40" t="str">
        <f>IF(PG!B541="","",PG!B541)</f>
        <v/>
      </c>
      <c r="C541" s="147" t="str">
        <f>IF(PG!C541="","",PG!C541)</f>
        <v/>
      </c>
      <c r="D541" s="43" t="str">
        <f>IF(PG!D541="","",PG!D541)</f>
        <v/>
      </c>
      <c r="E541" s="43">
        <f>IF(Inv!E541="",Inv!D541,Inv!E541)</f>
        <v>0</v>
      </c>
      <c r="F541" s="148" t="str">
        <f t="shared" si="42"/>
        <v>Sem estoque</v>
      </c>
      <c r="G541" s="149">
        <f>SUMIF(Entrada!$C$8:$C$3007,$C541,Entrada!$F$8:$F$3007)</f>
        <v>0</v>
      </c>
      <c r="H541" s="150">
        <f>SUMIF(Saída!$C$8:$C$3007,$C541,Saída!$E$8:$E$3007)</f>
        <v>0</v>
      </c>
      <c r="I541" s="151">
        <f>SUMIF(Entrada!$C$8:$C$3007,C541,Entrada!$J$8:$J$3007)</f>
        <v>0</v>
      </c>
      <c r="J541" s="152">
        <f t="shared" si="43"/>
        <v>0</v>
      </c>
      <c r="K541" s="152">
        <f t="shared" si="44"/>
        <v>0</v>
      </c>
      <c r="L541" s="151">
        <f>Inv!K541</f>
        <v>0</v>
      </c>
      <c r="M541" s="153" t="str">
        <f>IFERROR($H541/PG!$E541,"")</f>
        <v/>
      </c>
      <c r="P541" s="26">
        <v>4.6699999999999997E-3</v>
      </c>
      <c r="Q541" s="35">
        <f t="shared" si="45"/>
        <v>4.6699999999999997E-3</v>
      </c>
      <c r="R541" s="26" t="str">
        <f t="shared" si="46"/>
        <v/>
      </c>
    </row>
    <row r="542" spans="2:18" ht="35.1" customHeight="1" thickTop="1" thickBot="1" x14ac:dyDescent="0.3">
      <c r="B542" s="40" t="str">
        <f>IF(PG!B542="","",PG!B542)</f>
        <v/>
      </c>
      <c r="C542" s="147" t="str">
        <f>IF(PG!C542="","",PG!C542)</f>
        <v/>
      </c>
      <c r="D542" s="43" t="str">
        <f>IF(PG!D542="","",PG!D542)</f>
        <v/>
      </c>
      <c r="E542" s="43">
        <f>IF(Inv!E542="",Inv!D542,Inv!E542)</f>
        <v>0</v>
      </c>
      <c r="F542" s="148" t="str">
        <f t="shared" si="42"/>
        <v>Sem estoque</v>
      </c>
      <c r="G542" s="149">
        <f>SUMIF(Entrada!$C$8:$C$3007,$C542,Entrada!$F$8:$F$3007)</f>
        <v>0</v>
      </c>
      <c r="H542" s="150">
        <f>SUMIF(Saída!$C$8:$C$3007,$C542,Saída!$E$8:$E$3007)</f>
        <v>0</v>
      </c>
      <c r="I542" s="151">
        <f>SUMIF(Entrada!$C$8:$C$3007,C542,Entrada!$J$8:$J$3007)</f>
        <v>0</v>
      </c>
      <c r="J542" s="152">
        <f t="shared" si="43"/>
        <v>0</v>
      </c>
      <c r="K542" s="152">
        <f t="shared" si="44"/>
        <v>0</v>
      </c>
      <c r="L542" s="151">
        <f>Inv!K542</f>
        <v>0</v>
      </c>
      <c r="M542" s="153" t="str">
        <f>IFERROR($H542/PG!$E542,"")</f>
        <v/>
      </c>
      <c r="P542" s="26">
        <v>4.6600000000000001E-3</v>
      </c>
      <c r="Q542" s="35">
        <f t="shared" si="45"/>
        <v>4.6600000000000001E-3</v>
      </c>
      <c r="R542" s="26" t="str">
        <f t="shared" si="46"/>
        <v/>
      </c>
    </row>
    <row r="543" spans="2:18" ht="35.1" customHeight="1" thickTop="1" thickBot="1" x14ac:dyDescent="0.3">
      <c r="B543" s="40" t="str">
        <f>IF(PG!B543="","",PG!B543)</f>
        <v/>
      </c>
      <c r="C543" s="147" t="str">
        <f>IF(PG!C543="","",PG!C543)</f>
        <v/>
      </c>
      <c r="D543" s="43" t="str">
        <f>IF(PG!D543="","",PG!D543)</f>
        <v/>
      </c>
      <c r="E543" s="43">
        <f>IF(Inv!E543="",Inv!D543,Inv!E543)</f>
        <v>0</v>
      </c>
      <c r="F543" s="148" t="str">
        <f t="shared" si="42"/>
        <v>Sem estoque</v>
      </c>
      <c r="G543" s="149">
        <f>SUMIF(Entrada!$C$8:$C$3007,$C543,Entrada!$F$8:$F$3007)</f>
        <v>0</v>
      </c>
      <c r="H543" s="150">
        <f>SUMIF(Saída!$C$8:$C$3007,$C543,Saída!$E$8:$E$3007)</f>
        <v>0</v>
      </c>
      <c r="I543" s="151">
        <f>SUMIF(Entrada!$C$8:$C$3007,C543,Entrada!$J$8:$J$3007)</f>
        <v>0</v>
      </c>
      <c r="J543" s="152">
        <f t="shared" si="43"/>
        <v>0</v>
      </c>
      <c r="K543" s="152">
        <f t="shared" si="44"/>
        <v>0</v>
      </c>
      <c r="L543" s="151">
        <f>Inv!K543</f>
        <v>0</v>
      </c>
      <c r="M543" s="153" t="str">
        <f>IFERROR($H543/PG!$E543,"")</f>
        <v/>
      </c>
      <c r="P543" s="26">
        <v>4.6499999999999996E-3</v>
      </c>
      <c r="Q543" s="35">
        <f t="shared" si="45"/>
        <v>4.6499999999999996E-3</v>
      </c>
      <c r="R543" s="26" t="str">
        <f t="shared" si="46"/>
        <v/>
      </c>
    </row>
    <row r="544" spans="2:18" ht="35.1" customHeight="1" thickTop="1" thickBot="1" x14ac:dyDescent="0.3">
      <c r="B544" s="40" t="str">
        <f>IF(PG!B544="","",PG!B544)</f>
        <v/>
      </c>
      <c r="C544" s="147" t="str">
        <f>IF(PG!C544="","",PG!C544)</f>
        <v/>
      </c>
      <c r="D544" s="43" t="str">
        <f>IF(PG!D544="","",PG!D544)</f>
        <v/>
      </c>
      <c r="E544" s="43">
        <f>IF(Inv!E544="",Inv!D544,Inv!E544)</f>
        <v>0</v>
      </c>
      <c r="F544" s="148" t="str">
        <f t="shared" si="42"/>
        <v>Sem estoque</v>
      </c>
      <c r="G544" s="149">
        <f>SUMIF(Entrada!$C$8:$C$3007,$C544,Entrada!$F$8:$F$3007)</f>
        <v>0</v>
      </c>
      <c r="H544" s="150">
        <f>SUMIF(Saída!$C$8:$C$3007,$C544,Saída!$E$8:$E$3007)</f>
        <v>0</v>
      </c>
      <c r="I544" s="151">
        <f>SUMIF(Entrada!$C$8:$C$3007,C544,Entrada!$J$8:$J$3007)</f>
        <v>0</v>
      </c>
      <c r="J544" s="152">
        <f t="shared" si="43"/>
        <v>0</v>
      </c>
      <c r="K544" s="152">
        <f t="shared" si="44"/>
        <v>0</v>
      </c>
      <c r="L544" s="151">
        <f>Inv!K544</f>
        <v>0</v>
      </c>
      <c r="M544" s="153" t="str">
        <f>IFERROR($H544/PG!$E544,"")</f>
        <v/>
      </c>
      <c r="P544" s="26">
        <v>4.64E-3</v>
      </c>
      <c r="Q544" s="35">
        <f t="shared" si="45"/>
        <v>4.64E-3</v>
      </c>
      <c r="R544" s="26" t="str">
        <f t="shared" si="46"/>
        <v/>
      </c>
    </row>
    <row r="545" spans="2:18" ht="35.1" customHeight="1" thickTop="1" thickBot="1" x14ac:dyDescent="0.3">
      <c r="B545" s="40" t="str">
        <f>IF(PG!B545="","",PG!B545)</f>
        <v/>
      </c>
      <c r="C545" s="147" t="str">
        <f>IF(PG!C545="","",PG!C545)</f>
        <v/>
      </c>
      <c r="D545" s="43" t="str">
        <f>IF(PG!D545="","",PG!D545)</f>
        <v/>
      </c>
      <c r="E545" s="43">
        <f>IF(Inv!E545="",Inv!D545,Inv!E545)</f>
        <v>0</v>
      </c>
      <c r="F545" s="148" t="str">
        <f t="shared" si="42"/>
        <v>Sem estoque</v>
      </c>
      <c r="G545" s="149">
        <f>SUMIF(Entrada!$C$8:$C$3007,$C545,Entrada!$F$8:$F$3007)</f>
        <v>0</v>
      </c>
      <c r="H545" s="150">
        <f>SUMIF(Saída!$C$8:$C$3007,$C545,Saída!$E$8:$E$3007)</f>
        <v>0</v>
      </c>
      <c r="I545" s="151">
        <f>SUMIF(Entrada!$C$8:$C$3007,C545,Entrada!$J$8:$J$3007)</f>
        <v>0</v>
      </c>
      <c r="J545" s="152">
        <f t="shared" si="43"/>
        <v>0</v>
      </c>
      <c r="K545" s="152">
        <f t="shared" si="44"/>
        <v>0</v>
      </c>
      <c r="L545" s="151">
        <f>Inv!K545</f>
        <v>0</v>
      </c>
      <c r="M545" s="153" t="str">
        <f>IFERROR($H545/PG!$E545,"")</f>
        <v/>
      </c>
      <c r="P545" s="26">
        <v>4.6299999999999996E-3</v>
      </c>
      <c r="Q545" s="35">
        <f t="shared" si="45"/>
        <v>4.6299999999999996E-3</v>
      </c>
      <c r="R545" s="26" t="str">
        <f t="shared" si="46"/>
        <v/>
      </c>
    </row>
    <row r="546" spans="2:18" ht="35.1" customHeight="1" thickTop="1" thickBot="1" x14ac:dyDescent="0.3">
      <c r="B546" s="40" t="str">
        <f>IF(PG!B546="","",PG!B546)</f>
        <v/>
      </c>
      <c r="C546" s="147" t="str">
        <f>IF(PG!C546="","",PG!C546)</f>
        <v/>
      </c>
      <c r="D546" s="43" t="str">
        <f>IF(PG!D546="","",PG!D546)</f>
        <v/>
      </c>
      <c r="E546" s="43">
        <f>IF(Inv!E546="",Inv!D546,Inv!E546)</f>
        <v>0</v>
      </c>
      <c r="F546" s="148" t="str">
        <f t="shared" si="42"/>
        <v>Sem estoque</v>
      </c>
      <c r="G546" s="149">
        <f>SUMIF(Entrada!$C$8:$C$3007,$C546,Entrada!$F$8:$F$3007)</f>
        <v>0</v>
      </c>
      <c r="H546" s="150">
        <f>SUMIF(Saída!$C$8:$C$3007,$C546,Saída!$E$8:$E$3007)</f>
        <v>0</v>
      </c>
      <c r="I546" s="151">
        <f>SUMIF(Entrada!$C$8:$C$3007,C546,Entrada!$J$8:$J$3007)</f>
        <v>0</v>
      </c>
      <c r="J546" s="152">
        <f t="shared" si="43"/>
        <v>0</v>
      </c>
      <c r="K546" s="152">
        <f t="shared" si="44"/>
        <v>0</v>
      </c>
      <c r="L546" s="151">
        <f>Inv!K546</f>
        <v>0</v>
      </c>
      <c r="M546" s="153" t="str">
        <f>IFERROR($H546/PG!$E546,"")</f>
        <v/>
      </c>
      <c r="P546" s="26">
        <v>4.62E-3</v>
      </c>
      <c r="Q546" s="35">
        <f t="shared" si="45"/>
        <v>4.62E-3</v>
      </c>
      <c r="R546" s="26" t="str">
        <f t="shared" si="46"/>
        <v/>
      </c>
    </row>
    <row r="547" spans="2:18" ht="35.1" customHeight="1" thickTop="1" thickBot="1" x14ac:dyDescent="0.3">
      <c r="B547" s="40" t="str">
        <f>IF(PG!B547="","",PG!B547)</f>
        <v/>
      </c>
      <c r="C547" s="147" t="str">
        <f>IF(PG!C547="","",PG!C547)</f>
        <v/>
      </c>
      <c r="D547" s="43" t="str">
        <f>IF(PG!D547="","",PG!D547)</f>
        <v/>
      </c>
      <c r="E547" s="43">
        <f>IF(Inv!E547="",Inv!D547,Inv!E547)</f>
        <v>0</v>
      </c>
      <c r="F547" s="148" t="str">
        <f t="shared" si="42"/>
        <v>Sem estoque</v>
      </c>
      <c r="G547" s="149">
        <f>SUMIF(Entrada!$C$8:$C$3007,$C547,Entrada!$F$8:$F$3007)</f>
        <v>0</v>
      </c>
      <c r="H547" s="150">
        <f>SUMIF(Saída!$C$8:$C$3007,$C547,Saída!$E$8:$E$3007)</f>
        <v>0</v>
      </c>
      <c r="I547" s="151">
        <f>SUMIF(Entrada!$C$8:$C$3007,C547,Entrada!$J$8:$J$3007)</f>
        <v>0</v>
      </c>
      <c r="J547" s="152">
        <f t="shared" si="43"/>
        <v>0</v>
      </c>
      <c r="K547" s="152">
        <f t="shared" si="44"/>
        <v>0</v>
      </c>
      <c r="L547" s="151">
        <f>Inv!K547</f>
        <v>0</v>
      </c>
      <c r="M547" s="153" t="str">
        <f>IFERROR($H547/PG!$E547,"")</f>
        <v/>
      </c>
      <c r="P547" s="26">
        <v>4.6100000000000004E-3</v>
      </c>
      <c r="Q547" s="35">
        <f t="shared" si="45"/>
        <v>4.6100000000000004E-3</v>
      </c>
      <c r="R547" s="26" t="str">
        <f t="shared" si="46"/>
        <v/>
      </c>
    </row>
    <row r="548" spans="2:18" ht="35.1" customHeight="1" thickTop="1" thickBot="1" x14ac:dyDescent="0.3">
      <c r="B548" s="40" t="str">
        <f>IF(PG!B548="","",PG!B548)</f>
        <v/>
      </c>
      <c r="C548" s="147" t="str">
        <f>IF(PG!C548="","",PG!C548)</f>
        <v/>
      </c>
      <c r="D548" s="43" t="str">
        <f>IF(PG!D548="","",PG!D548)</f>
        <v/>
      </c>
      <c r="E548" s="43">
        <f>IF(Inv!E548="",Inv!D548,Inv!E548)</f>
        <v>0</v>
      </c>
      <c r="F548" s="148" t="str">
        <f t="shared" si="42"/>
        <v>Sem estoque</v>
      </c>
      <c r="G548" s="149">
        <f>SUMIF(Entrada!$C$8:$C$3007,$C548,Entrada!$F$8:$F$3007)</f>
        <v>0</v>
      </c>
      <c r="H548" s="150">
        <f>SUMIF(Saída!$C$8:$C$3007,$C548,Saída!$E$8:$E$3007)</f>
        <v>0</v>
      </c>
      <c r="I548" s="151">
        <f>SUMIF(Entrada!$C$8:$C$3007,C548,Entrada!$J$8:$J$3007)</f>
        <v>0</v>
      </c>
      <c r="J548" s="152">
        <f t="shared" si="43"/>
        <v>0</v>
      </c>
      <c r="K548" s="152">
        <f t="shared" si="44"/>
        <v>0</v>
      </c>
      <c r="L548" s="151">
        <f>Inv!K548</f>
        <v>0</v>
      </c>
      <c r="M548" s="153" t="str">
        <f>IFERROR($H548/PG!$E548,"")</f>
        <v/>
      </c>
      <c r="P548" s="26">
        <v>4.5999999999999999E-3</v>
      </c>
      <c r="Q548" s="35">
        <f t="shared" si="45"/>
        <v>4.5999999999999999E-3</v>
      </c>
      <c r="R548" s="26" t="str">
        <f t="shared" si="46"/>
        <v/>
      </c>
    </row>
    <row r="549" spans="2:18" ht="35.1" customHeight="1" thickTop="1" thickBot="1" x14ac:dyDescent="0.3">
      <c r="B549" s="40" t="str">
        <f>IF(PG!B549="","",PG!B549)</f>
        <v/>
      </c>
      <c r="C549" s="147" t="str">
        <f>IF(PG!C549="","",PG!C549)</f>
        <v/>
      </c>
      <c r="D549" s="43" t="str">
        <f>IF(PG!D549="","",PG!D549)</f>
        <v/>
      </c>
      <c r="E549" s="43">
        <f>IF(Inv!E549="",Inv!D549,Inv!E549)</f>
        <v>0</v>
      </c>
      <c r="F549" s="148" t="str">
        <f t="shared" si="42"/>
        <v>Sem estoque</v>
      </c>
      <c r="G549" s="149">
        <f>SUMIF(Entrada!$C$8:$C$3007,$C549,Entrada!$F$8:$F$3007)</f>
        <v>0</v>
      </c>
      <c r="H549" s="150">
        <f>SUMIF(Saída!$C$8:$C$3007,$C549,Saída!$E$8:$E$3007)</f>
        <v>0</v>
      </c>
      <c r="I549" s="151">
        <f>SUMIF(Entrada!$C$8:$C$3007,C549,Entrada!$J$8:$J$3007)</f>
        <v>0</v>
      </c>
      <c r="J549" s="152">
        <f t="shared" si="43"/>
        <v>0</v>
      </c>
      <c r="K549" s="152">
        <f t="shared" si="44"/>
        <v>0</v>
      </c>
      <c r="L549" s="151">
        <f>Inv!K549</f>
        <v>0</v>
      </c>
      <c r="M549" s="153" t="str">
        <f>IFERROR($H549/PG!$E549,"")</f>
        <v/>
      </c>
      <c r="P549" s="26">
        <v>4.5900000000000003E-3</v>
      </c>
      <c r="Q549" s="35">
        <f t="shared" si="45"/>
        <v>4.5900000000000003E-3</v>
      </c>
      <c r="R549" s="26" t="str">
        <f t="shared" si="46"/>
        <v/>
      </c>
    </row>
    <row r="550" spans="2:18" ht="35.1" customHeight="1" thickTop="1" thickBot="1" x14ac:dyDescent="0.3">
      <c r="B550" s="40" t="str">
        <f>IF(PG!B550="","",PG!B550)</f>
        <v/>
      </c>
      <c r="C550" s="147" t="str">
        <f>IF(PG!C550="","",PG!C550)</f>
        <v/>
      </c>
      <c r="D550" s="43" t="str">
        <f>IF(PG!D550="","",PG!D550)</f>
        <v/>
      </c>
      <c r="E550" s="43">
        <f>IF(Inv!E550="",Inv!D550,Inv!E550)</f>
        <v>0</v>
      </c>
      <c r="F550" s="148" t="str">
        <f t="shared" si="42"/>
        <v>Sem estoque</v>
      </c>
      <c r="G550" s="149">
        <f>SUMIF(Entrada!$C$8:$C$3007,$C550,Entrada!$F$8:$F$3007)</f>
        <v>0</v>
      </c>
      <c r="H550" s="150">
        <f>SUMIF(Saída!$C$8:$C$3007,$C550,Saída!$E$8:$E$3007)</f>
        <v>0</v>
      </c>
      <c r="I550" s="151">
        <f>SUMIF(Entrada!$C$8:$C$3007,C550,Entrada!$J$8:$J$3007)</f>
        <v>0</v>
      </c>
      <c r="J550" s="152">
        <f t="shared" si="43"/>
        <v>0</v>
      </c>
      <c r="K550" s="152">
        <f t="shared" si="44"/>
        <v>0</v>
      </c>
      <c r="L550" s="151">
        <f>Inv!K550</f>
        <v>0</v>
      </c>
      <c r="M550" s="153" t="str">
        <f>IFERROR($H550/PG!$E550,"")</f>
        <v/>
      </c>
      <c r="P550" s="26">
        <v>4.5799999999999999E-3</v>
      </c>
      <c r="Q550" s="35">
        <f t="shared" si="45"/>
        <v>4.5799999999999999E-3</v>
      </c>
      <c r="R550" s="26" t="str">
        <f t="shared" si="46"/>
        <v/>
      </c>
    </row>
    <row r="551" spans="2:18" ht="35.1" customHeight="1" thickTop="1" thickBot="1" x14ac:dyDescent="0.3">
      <c r="B551" s="40" t="str">
        <f>IF(PG!B551="","",PG!B551)</f>
        <v/>
      </c>
      <c r="C551" s="147" t="str">
        <f>IF(PG!C551="","",PG!C551)</f>
        <v/>
      </c>
      <c r="D551" s="43" t="str">
        <f>IF(PG!D551="","",PG!D551)</f>
        <v/>
      </c>
      <c r="E551" s="43">
        <f>IF(Inv!E551="",Inv!D551,Inv!E551)</f>
        <v>0</v>
      </c>
      <c r="F551" s="148" t="str">
        <f t="shared" si="42"/>
        <v>Sem estoque</v>
      </c>
      <c r="G551" s="149">
        <f>SUMIF(Entrada!$C$8:$C$3007,$C551,Entrada!$F$8:$F$3007)</f>
        <v>0</v>
      </c>
      <c r="H551" s="150">
        <f>SUMIF(Saída!$C$8:$C$3007,$C551,Saída!$E$8:$E$3007)</f>
        <v>0</v>
      </c>
      <c r="I551" s="151">
        <f>SUMIF(Entrada!$C$8:$C$3007,C551,Entrada!$J$8:$J$3007)</f>
        <v>0</v>
      </c>
      <c r="J551" s="152">
        <f t="shared" si="43"/>
        <v>0</v>
      </c>
      <c r="K551" s="152">
        <f t="shared" si="44"/>
        <v>0</v>
      </c>
      <c r="L551" s="151">
        <f>Inv!K551</f>
        <v>0</v>
      </c>
      <c r="M551" s="153" t="str">
        <f>IFERROR($H551/PG!$E551,"")</f>
        <v/>
      </c>
      <c r="P551" s="26">
        <v>4.5700000000000003E-3</v>
      </c>
      <c r="Q551" s="35">
        <f t="shared" si="45"/>
        <v>4.5700000000000003E-3</v>
      </c>
      <c r="R551" s="26" t="str">
        <f t="shared" si="46"/>
        <v/>
      </c>
    </row>
    <row r="552" spans="2:18" ht="35.1" customHeight="1" thickTop="1" thickBot="1" x14ac:dyDescent="0.3">
      <c r="B552" s="40" t="str">
        <f>IF(PG!B552="","",PG!B552)</f>
        <v/>
      </c>
      <c r="C552" s="147" t="str">
        <f>IF(PG!C552="","",PG!C552)</f>
        <v/>
      </c>
      <c r="D552" s="43" t="str">
        <f>IF(PG!D552="","",PG!D552)</f>
        <v/>
      </c>
      <c r="E552" s="43">
        <f>IF(Inv!E552="",Inv!D552,Inv!E552)</f>
        <v>0</v>
      </c>
      <c r="F552" s="148" t="str">
        <f t="shared" si="42"/>
        <v>Sem estoque</v>
      </c>
      <c r="G552" s="149">
        <f>SUMIF(Entrada!$C$8:$C$3007,$C552,Entrada!$F$8:$F$3007)</f>
        <v>0</v>
      </c>
      <c r="H552" s="150">
        <f>SUMIF(Saída!$C$8:$C$3007,$C552,Saída!$E$8:$E$3007)</f>
        <v>0</v>
      </c>
      <c r="I552" s="151">
        <f>SUMIF(Entrada!$C$8:$C$3007,C552,Entrada!$J$8:$J$3007)</f>
        <v>0</v>
      </c>
      <c r="J552" s="152">
        <f t="shared" si="43"/>
        <v>0</v>
      </c>
      <c r="K552" s="152">
        <f t="shared" si="44"/>
        <v>0</v>
      </c>
      <c r="L552" s="151">
        <f>Inv!K552</f>
        <v>0</v>
      </c>
      <c r="M552" s="153" t="str">
        <f>IFERROR($H552/PG!$E552,"")</f>
        <v/>
      </c>
      <c r="P552" s="26">
        <v>4.5599999999999998E-3</v>
      </c>
      <c r="Q552" s="35">
        <f t="shared" si="45"/>
        <v>4.5599999999999998E-3</v>
      </c>
      <c r="R552" s="26" t="str">
        <f t="shared" si="46"/>
        <v/>
      </c>
    </row>
    <row r="553" spans="2:18" ht="35.1" customHeight="1" thickTop="1" thickBot="1" x14ac:dyDescent="0.3">
      <c r="B553" s="40" t="str">
        <f>IF(PG!B553="","",PG!B553)</f>
        <v/>
      </c>
      <c r="C553" s="147" t="str">
        <f>IF(PG!C553="","",PG!C553)</f>
        <v/>
      </c>
      <c r="D553" s="43" t="str">
        <f>IF(PG!D553="","",PG!D553)</f>
        <v/>
      </c>
      <c r="E553" s="43">
        <f>IF(Inv!E553="",Inv!D553,Inv!E553)</f>
        <v>0</v>
      </c>
      <c r="F553" s="148" t="str">
        <f t="shared" si="42"/>
        <v>Sem estoque</v>
      </c>
      <c r="G553" s="149">
        <f>SUMIF(Entrada!$C$8:$C$3007,$C553,Entrada!$F$8:$F$3007)</f>
        <v>0</v>
      </c>
      <c r="H553" s="150">
        <f>SUMIF(Saída!$C$8:$C$3007,$C553,Saída!$E$8:$E$3007)</f>
        <v>0</v>
      </c>
      <c r="I553" s="151">
        <f>SUMIF(Entrada!$C$8:$C$3007,C553,Entrada!$J$8:$J$3007)</f>
        <v>0</v>
      </c>
      <c r="J553" s="152">
        <f t="shared" si="43"/>
        <v>0</v>
      </c>
      <c r="K553" s="152">
        <f t="shared" si="44"/>
        <v>0</v>
      </c>
      <c r="L553" s="151">
        <f>Inv!K553</f>
        <v>0</v>
      </c>
      <c r="M553" s="153" t="str">
        <f>IFERROR($H553/PG!$E553,"")</f>
        <v/>
      </c>
      <c r="P553" s="26">
        <v>4.5500000000000002E-3</v>
      </c>
      <c r="Q553" s="35">
        <f t="shared" si="45"/>
        <v>4.5500000000000002E-3</v>
      </c>
      <c r="R553" s="26" t="str">
        <f t="shared" si="46"/>
        <v/>
      </c>
    </row>
    <row r="554" spans="2:18" ht="35.1" customHeight="1" thickTop="1" thickBot="1" x14ac:dyDescent="0.3">
      <c r="B554" s="40" t="str">
        <f>IF(PG!B554="","",PG!B554)</f>
        <v/>
      </c>
      <c r="C554" s="147" t="str">
        <f>IF(PG!C554="","",PG!C554)</f>
        <v/>
      </c>
      <c r="D554" s="43" t="str">
        <f>IF(PG!D554="","",PG!D554)</f>
        <v/>
      </c>
      <c r="E554" s="43">
        <f>IF(Inv!E554="",Inv!D554,Inv!E554)</f>
        <v>0</v>
      </c>
      <c r="F554" s="148" t="str">
        <f t="shared" si="42"/>
        <v>Sem estoque</v>
      </c>
      <c r="G554" s="149">
        <f>SUMIF(Entrada!$C$8:$C$3007,$C554,Entrada!$F$8:$F$3007)</f>
        <v>0</v>
      </c>
      <c r="H554" s="150">
        <f>SUMIF(Saída!$C$8:$C$3007,$C554,Saída!$E$8:$E$3007)</f>
        <v>0</v>
      </c>
      <c r="I554" s="151">
        <f>SUMIF(Entrada!$C$8:$C$3007,C554,Entrada!$J$8:$J$3007)</f>
        <v>0</v>
      </c>
      <c r="J554" s="152">
        <f t="shared" si="43"/>
        <v>0</v>
      </c>
      <c r="K554" s="152">
        <f t="shared" si="44"/>
        <v>0</v>
      </c>
      <c r="L554" s="151">
        <f>Inv!K554</f>
        <v>0</v>
      </c>
      <c r="M554" s="153" t="str">
        <f>IFERROR($H554/PG!$E554,"")</f>
        <v/>
      </c>
      <c r="P554" s="26">
        <v>4.5399999999999998E-3</v>
      </c>
      <c r="Q554" s="35">
        <f t="shared" si="45"/>
        <v>4.5399999999999998E-3</v>
      </c>
      <c r="R554" s="26" t="str">
        <f t="shared" si="46"/>
        <v/>
      </c>
    </row>
    <row r="555" spans="2:18" ht="35.1" customHeight="1" thickTop="1" thickBot="1" x14ac:dyDescent="0.3">
      <c r="B555" s="40" t="str">
        <f>IF(PG!B555="","",PG!B555)</f>
        <v/>
      </c>
      <c r="C555" s="147" t="str">
        <f>IF(PG!C555="","",PG!C555)</f>
        <v/>
      </c>
      <c r="D555" s="43" t="str">
        <f>IF(PG!D555="","",PG!D555)</f>
        <v/>
      </c>
      <c r="E555" s="43">
        <f>IF(Inv!E555="",Inv!D555,Inv!E555)</f>
        <v>0</v>
      </c>
      <c r="F555" s="148" t="str">
        <f t="shared" si="42"/>
        <v>Sem estoque</v>
      </c>
      <c r="G555" s="149">
        <f>SUMIF(Entrada!$C$8:$C$3007,$C555,Entrada!$F$8:$F$3007)</f>
        <v>0</v>
      </c>
      <c r="H555" s="150">
        <f>SUMIF(Saída!$C$8:$C$3007,$C555,Saída!$E$8:$E$3007)</f>
        <v>0</v>
      </c>
      <c r="I555" s="151">
        <f>SUMIF(Entrada!$C$8:$C$3007,C555,Entrada!$J$8:$J$3007)</f>
        <v>0</v>
      </c>
      <c r="J555" s="152">
        <f t="shared" si="43"/>
        <v>0</v>
      </c>
      <c r="K555" s="152">
        <f t="shared" si="44"/>
        <v>0</v>
      </c>
      <c r="L555" s="151">
        <f>Inv!K555</f>
        <v>0</v>
      </c>
      <c r="M555" s="153" t="str">
        <f>IFERROR($H555/PG!$E555,"")</f>
        <v/>
      </c>
      <c r="P555" s="26">
        <v>4.5300000000000002E-3</v>
      </c>
      <c r="Q555" s="35">
        <f t="shared" si="45"/>
        <v>4.5300000000000002E-3</v>
      </c>
      <c r="R555" s="26" t="str">
        <f t="shared" si="46"/>
        <v/>
      </c>
    </row>
    <row r="556" spans="2:18" ht="35.1" customHeight="1" thickTop="1" thickBot="1" x14ac:dyDescent="0.3">
      <c r="B556" s="40" t="str">
        <f>IF(PG!B556="","",PG!B556)</f>
        <v/>
      </c>
      <c r="C556" s="147" t="str">
        <f>IF(PG!C556="","",PG!C556)</f>
        <v/>
      </c>
      <c r="D556" s="43" t="str">
        <f>IF(PG!D556="","",PG!D556)</f>
        <v/>
      </c>
      <c r="E556" s="43">
        <f>IF(Inv!E556="",Inv!D556,Inv!E556)</f>
        <v>0</v>
      </c>
      <c r="F556" s="148" t="str">
        <f t="shared" si="42"/>
        <v>Sem estoque</v>
      </c>
      <c r="G556" s="149">
        <f>SUMIF(Entrada!$C$8:$C$3007,$C556,Entrada!$F$8:$F$3007)</f>
        <v>0</v>
      </c>
      <c r="H556" s="150">
        <f>SUMIF(Saída!$C$8:$C$3007,$C556,Saída!$E$8:$E$3007)</f>
        <v>0</v>
      </c>
      <c r="I556" s="151">
        <f>SUMIF(Entrada!$C$8:$C$3007,C556,Entrada!$J$8:$J$3007)</f>
        <v>0</v>
      </c>
      <c r="J556" s="152">
        <f t="shared" si="43"/>
        <v>0</v>
      </c>
      <c r="K556" s="152">
        <f t="shared" si="44"/>
        <v>0</v>
      </c>
      <c r="L556" s="151">
        <f>Inv!K556</f>
        <v>0</v>
      </c>
      <c r="M556" s="153" t="str">
        <f>IFERROR($H556/PG!$E556,"")</f>
        <v/>
      </c>
      <c r="P556" s="26">
        <v>4.5199999999999997E-3</v>
      </c>
      <c r="Q556" s="35">
        <f t="shared" si="45"/>
        <v>4.5199999999999997E-3</v>
      </c>
      <c r="R556" s="26" t="str">
        <f t="shared" si="46"/>
        <v/>
      </c>
    </row>
    <row r="557" spans="2:18" ht="35.1" customHeight="1" thickTop="1" thickBot="1" x14ac:dyDescent="0.3">
      <c r="B557" s="40" t="str">
        <f>IF(PG!B557="","",PG!B557)</f>
        <v/>
      </c>
      <c r="C557" s="147" t="str">
        <f>IF(PG!C557="","",PG!C557)</f>
        <v/>
      </c>
      <c r="D557" s="43" t="str">
        <f>IF(PG!D557="","",PG!D557)</f>
        <v/>
      </c>
      <c r="E557" s="43">
        <f>IF(Inv!E557="",Inv!D557,Inv!E557)</f>
        <v>0</v>
      </c>
      <c r="F557" s="148" t="str">
        <f t="shared" si="42"/>
        <v>Sem estoque</v>
      </c>
      <c r="G557" s="149">
        <f>SUMIF(Entrada!$C$8:$C$3007,$C557,Entrada!$F$8:$F$3007)</f>
        <v>0</v>
      </c>
      <c r="H557" s="150">
        <f>SUMIF(Saída!$C$8:$C$3007,$C557,Saída!$E$8:$E$3007)</f>
        <v>0</v>
      </c>
      <c r="I557" s="151">
        <f>SUMIF(Entrada!$C$8:$C$3007,C557,Entrada!$J$8:$J$3007)</f>
        <v>0</v>
      </c>
      <c r="J557" s="152">
        <f t="shared" si="43"/>
        <v>0</v>
      </c>
      <c r="K557" s="152">
        <f t="shared" si="44"/>
        <v>0</v>
      </c>
      <c r="L557" s="151">
        <f>Inv!K557</f>
        <v>0</v>
      </c>
      <c r="M557" s="153" t="str">
        <f>IFERROR($H557/PG!$E557,"")</f>
        <v/>
      </c>
      <c r="P557" s="26">
        <v>4.5100000000000001E-3</v>
      </c>
      <c r="Q557" s="35">
        <f t="shared" si="45"/>
        <v>4.5100000000000001E-3</v>
      </c>
      <c r="R557" s="26" t="str">
        <f t="shared" si="46"/>
        <v/>
      </c>
    </row>
    <row r="558" spans="2:18" ht="35.1" customHeight="1" thickTop="1" thickBot="1" x14ac:dyDescent="0.3">
      <c r="B558" s="40" t="str">
        <f>IF(PG!B558="","",PG!B558)</f>
        <v/>
      </c>
      <c r="C558" s="147" t="str">
        <f>IF(PG!C558="","",PG!C558)</f>
        <v/>
      </c>
      <c r="D558" s="43" t="str">
        <f>IF(PG!D558="","",PG!D558)</f>
        <v/>
      </c>
      <c r="E558" s="43">
        <f>IF(Inv!E558="",Inv!D558,Inv!E558)</f>
        <v>0</v>
      </c>
      <c r="F558" s="148" t="str">
        <f t="shared" si="42"/>
        <v>Sem estoque</v>
      </c>
      <c r="G558" s="149">
        <f>SUMIF(Entrada!$C$8:$C$3007,$C558,Entrada!$F$8:$F$3007)</f>
        <v>0</v>
      </c>
      <c r="H558" s="150">
        <f>SUMIF(Saída!$C$8:$C$3007,$C558,Saída!$E$8:$E$3007)</f>
        <v>0</v>
      </c>
      <c r="I558" s="151">
        <f>SUMIF(Entrada!$C$8:$C$3007,C558,Entrada!$J$8:$J$3007)</f>
        <v>0</v>
      </c>
      <c r="J558" s="152">
        <f t="shared" si="43"/>
        <v>0</v>
      </c>
      <c r="K558" s="152">
        <f t="shared" si="44"/>
        <v>0</v>
      </c>
      <c r="L558" s="151">
        <f>Inv!K558</f>
        <v>0</v>
      </c>
      <c r="M558" s="153" t="str">
        <f>IFERROR($H558/PG!$E558,"")</f>
        <v/>
      </c>
      <c r="P558" s="26">
        <v>4.4999999999999997E-3</v>
      </c>
      <c r="Q558" s="35">
        <f t="shared" si="45"/>
        <v>4.4999999999999997E-3</v>
      </c>
      <c r="R558" s="26" t="str">
        <f t="shared" si="46"/>
        <v/>
      </c>
    </row>
    <row r="559" spans="2:18" ht="35.1" customHeight="1" thickTop="1" thickBot="1" x14ac:dyDescent="0.3">
      <c r="B559" s="40" t="str">
        <f>IF(PG!B559="","",PG!B559)</f>
        <v/>
      </c>
      <c r="C559" s="147" t="str">
        <f>IF(PG!C559="","",PG!C559)</f>
        <v/>
      </c>
      <c r="D559" s="43" t="str">
        <f>IF(PG!D559="","",PG!D559)</f>
        <v/>
      </c>
      <c r="E559" s="43">
        <f>IF(Inv!E559="",Inv!D559,Inv!E559)</f>
        <v>0</v>
      </c>
      <c r="F559" s="148" t="str">
        <f t="shared" si="42"/>
        <v>Sem estoque</v>
      </c>
      <c r="G559" s="149">
        <f>SUMIF(Entrada!$C$8:$C$3007,$C559,Entrada!$F$8:$F$3007)</f>
        <v>0</v>
      </c>
      <c r="H559" s="150">
        <f>SUMIF(Saída!$C$8:$C$3007,$C559,Saída!$E$8:$E$3007)</f>
        <v>0</v>
      </c>
      <c r="I559" s="151">
        <f>SUMIF(Entrada!$C$8:$C$3007,C559,Entrada!$J$8:$J$3007)</f>
        <v>0</v>
      </c>
      <c r="J559" s="152">
        <f t="shared" si="43"/>
        <v>0</v>
      </c>
      <c r="K559" s="152">
        <f t="shared" si="44"/>
        <v>0</v>
      </c>
      <c r="L559" s="151">
        <f>Inv!K559</f>
        <v>0</v>
      </c>
      <c r="M559" s="153" t="str">
        <f>IFERROR($H559/PG!$E559,"")</f>
        <v/>
      </c>
      <c r="P559" s="26">
        <v>4.4900000000000001E-3</v>
      </c>
      <c r="Q559" s="35">
        <f t="shared" si="45"/>
        <v>4.4900000000000001E-3</v>
      </c>
      <c r="R559" s="26" t="str">
        <f t="shared" si="46"/>
        <v/>
      </c>
    </row>
    <row r="560" spans="2:18" ht="35.1" customHeight="1" thickTop="1" thickBot="1" x14ac:dyDescent="0.3">
      <c r="B560" s="40" t="str">
        <f>IF(PG!B560="","",PG!B560)</f>
        <v/>
      </c>
      <c r="C560" s="147" t="str">
        <f>IF(PG!C560="","",PG!C560)</f>
        <v/>
      </c>
      <c r="D560" s="43" t="str">
        <f>IF(PG!D560="","",PG!D560)</f>
        <v/>
      </c>
      <c r="E560" s="43">
        <f>IF(Inv!E560="",Inv!D560,Inv!E560)</f>
        <v>0</v>
      </c>
      <c r="F560" s="148" t="str">
        <f t="shared" si="42"/>
        <v>Sem estoque</v>
      </c>
      <c r="G560" s="149">
        <f>SUMIF(Entrada!$C$8:$C$3007,$C560,Entrada!$F$8:$F$3007)</f>
        <v>0</v>
      </c>
      <c r="H560" s="150">
        <f>SUMIF(Saída!$C$8:$C$3007,$C560,Saída!$E$8:$E$3007)</f>
        <v>0</v>
      </c>
      <c r="I560" s="151">
        <f>SUMIF(Entrada!$C$8:$C$3007,C560,Entrada!$J$8:$J$3007)</f>
        <v>0</v>
      </c>
      <c r="J560" s="152">
        <f t="shared" si="43"/>
        <v>0</v>
      </c>
      <c r="K560" s="152">
        <f t="shared" si="44"/>
        <v>0</v>
      </c>
      <c r="L560" s="151">
        <f>Inv!K560</f>
        <v>0</v>
      </c>
      <c r="M560" s="153" t="str">
        <f>IFERROR($H560/PG!$E560,"")</f>
        <v/>
      </c>
      <c r="P560" s="26">
        <v>4.4799999999999996E-3</v>
      </c>
      <c r="Q560" s="35">
        <f t="shared" si="45"/>
        <v>4.4799999999999996E-3</v>
      </c>
      <c r="R560" s="26" t="str">
        <f t="shared" si="46"/>
        <v/>
      </c>
    </row>
    <row r="561" spans="2:18" ht="35.1" customHeight="1" thickTop="1" thickBot="1" x14ac:dyDescent="0.3">
      <c r="B561" s="40" t="str">
        <f>IF(PG!B561="","",PG!B561)</f>
        <v/>
      </c>
      <c r="C561" s="147" t="str">
        <f>IF(PG!C561="","",PG!C561)</f>
        <v/>
      </c>
      <c r="D561" s="43" t="str">
        <f>IF(PG!D561="","",PG!D561)</f>
        <v/>
      </c>
      <c r="E561" s="43">
        <f>IF(Inv!E561="",Inv!D561,Inv!E561)</f>
        <v>0</v>
      </c>
      <c r="F561" s="148" t="str">
        <f t="shared" si="42"/>
        <v>Sem estoque</v>
      </c>
      <c r="G561" s="149">
        <f>SUMIF(Entrada!$C$8:$C$3007,$C561,Entrada!$F$8:$F$3007)</f>
        <v>0</v>
      </c>
      <c r="H561" s="150">
        <f>SUMIF(Saída!$C$8:$C$3007,$C561,Saída!$E$8:$E$3007)</f>
        <v>0</v>
      </c>
      <c r="I561" s="151">
        <f>SUMIF(Entrada!$C$8:$C$3007,C561,Entrada!$J$8:$J$3007)</f>
        <v>0</v>
      </c>
      <c r="J561" s="152">
        <f t="shared" si="43"/>
        <v>0</v>
      </c>
      <c r="K561" s="152">
        <f t="shared" si="44"/>
        <v>0</v>
      </c>
      <c r="L561" s="151">
        <f>Inv!K561</f>
        <v>0</v>
      </c>
      <c r="M561" s="153" t="str">
        <f>IFERROR($H561/PG!$E561,"")</f>
        <v/>
      </c>
      <c r="P561" s="26">
        <v>4.47E-3</v>
      </c>
      <c r="Q561" s="35">
        <f t="shared" si="45"/>
        <v>4.47E-3</v>
      </c>
      <c r="R561" s="26" t="str">
        <f t="shared" si="46"/>
        <v/>
      </c>
    </row>
    <row r="562" spans="2:18" ht="35.1" customHeight="1" thickTop="1" thickBot="1" x14ac:dyDescent="0.3">
      <c r="B562" s="40" t="str">
        <f>IF(PG!B562="","",PG!B562)</f>
        <v/>
      </c>
      <c r="C562" s="147" t="str">
        <f>IF(PG!C562="","",PG!C562)</f>
        <v/>
      </c>
      <c r="D562" s="43" t="str">
        <f>IF(PG!D562="","",PG!D562)</f>
        <v/>
      </c>
      <c r="E562" s="43">
        <f>IF(Inv!E562="",Inv!D562,Inv!E562)</f>
        <v>0</v>
      </c>
      <c r="F562" s="148" t="str">
        <f t="shared" si="42"/>
        <v>Sem estoque</v>
      </c>
      <c r="G562" s="149">
        <f>SUMIF(Entrada!$C$8:$C$3007,$C562,Entrada!$F$8:$F$3007)</f>
        <v>0</v>
      </c>
      <c r="H562" s="150">
        <f>SUMIF(Saída!$C$8:$C$3007,$C562,Saída!$E$8:$E$3007)</f>
        <v>0</v>
      </c>
      <c r="I562" s="151">
        <f>SUMIF(Entrada!$C$8:$C$3007,C562,Entrada!$J$8:$J$3007)</f>
        <v>0</v>
      </c>
      <c r="J562" s="152">
        <f t="shared" si="43"/>
        <v>0</v>
      </c>
      <c r="K562" s="152">
        <f t="shared" si="44"/>
        <v>0</v>
      </c>
      <c r="L562" s="151">
        <f>Inv!K562</f>
        <v>0</v>
      </c>
      <c r="M562" s="153" t="str">
        <f>IFERROR($H562/PG!$E562,"")</f>
        <v/>
      </c>
      <c r="P562" s="26">
        <v>4.4600000000000004E-3</v>
      </c>
      <c r="Q562" s="35">
        <f t="shared" si="45"/>
        <v>4.4600000000000004E-3</v>
      </c>
      <c r="R562" s="26" t="str">
        <f t="shared" si="46"/>
        <v/>
      </c>
    </row>
    <row r="563" spans="2:18" ht="35.1" customHeight="1" thickTop="1" thickBot="1" x14ac:dyDescent="0.3">
      <c r="B563" s="40" t="str">
        <f>IF(PG!B563="","",PG!B563)</f>
        <v/>
      </c>
      <c r="C563" s="147" t="str">
        <f>IF(PG!C563="","",PG!C563)</f>
        <v/>
      </c>
      <c r="D563" s="43" t="str">
        <f>IF(PG!D563="","",PG!D563)</f>
        <v/>
      </c>
      <c r="E563" s="43">
        <f>IF(Inv!E563="",Inv!D563,Inv!E563)</f>
        <v>0</v>
      </c>
      <c r="F563" s="148" t="str">
        <f t="shared" si="42"/>
        <v>Sem estoque</v>
      </c>
      <c r="G563" s="149">
        <f>SUMIF(Entrada!$C$8:$C$3007,$C563,Entrada!$F$8:$F$3007)</f>
        <v>0</v>
      </c>
      <c r="H563" s="150">
        <f>SUMIF(Saída!$C$8:$C$3007,$C563,Saída!$E$8:$E$3007)</f>
        <v>0</v>
      </c>
      <c r="I563" s="151">
        <f>SUMIF(Entrada!$C$8:$C$3007,C563,Entrada!$J$8:$J$3007)</f>
        <v>0</v>
      </c>
      <c r="J563" s="152">
        <f t="shared" si="43"/>
        <v>0</v>
      </c>
      <c r="K563" s="152">
        <f t="shared" si="44"/>
        <v>0</v>
      </c>
      <c r="L563" s="151">
        <f>Inv!K563</f>
        <v>0</v>
      </c>
      <c r="M563" s="153" t="str">
        <f>IFERROR($H563/PG!$E563,"")</f>
        <v/>
      </c>
      <c r="P563" s="26">
        <v>4.45E-3</v>
      </c>
      <c r="Q563" s="35">
        <f t="shared" si="45"/>
        <v>4.45E-3</v>
      </c>
      <c r="R563" s="26" t="str">
        <f t="shared" si="46"/>
        <v/>
      </c>
    </row>
    <row r="564" spans="2:18" ht="35.1" customHeight="1" thickTop="1" thickBot="1" x14ac:dyDescent="0.3">
      <c r="B564" s="40" t="str">
        <f>IF(PG!B564="","",PG!B564)</f>
        <v/>
      </c>
      <c r="C564" s="147" t="str">
        <f>IF(PG!C564="","",PG!C564)</f>
        <v/>
      </c>
      <c r="D564" s="43" t="str">
        <f>IF(PG!D564="","",PG!D564)</f>
        <v/>
      </c>
      <c r="E564" s="43">
        <f>IF(Inv!E564="",Inv!D564,Inv!E564)</f>
        <v>0</v>
      </c>
      <c r="F564" s="148" t="str">
        <f t="shared" si="42"/>
        <v>Sem estoque</v>
      </c>
      <c r="G564" s="149">
        <f>SUMIF(Entrada!$C$8:$C$3007,$C564,Entrada!$F$8:$F$3007)</f>
        <v>0</v>
      </c>
      <c r="H564" s="150">
        <f>SUMIF(Saída!$C$8:$C$3007,$C564,Saída!$E$8:$E$3007)</f>
        <v>0</v>
      </c>
      <c r="I564" s="151">
        <f>SUMIF(Entrada!$C$8:$C$3007,C564,Entrada!$J$8:$J$3007)</f>
        <v>0</v>
      </c>
      <c r="J564" s="152">
        <f t="shared" si="43"/>
        <v>0</v>
      </c>
      <c r="K564" s="152">
        <f t="shared" si="44"/>
        <v>0</v>
      </c>
      <c r="L564" s="151">
        <f>Inv!K564</f>
        <v>0</v>
      </c>
      <c r="M564" s="153" t="str">
        <f>IFERROR($H564/PG!$E564,"")</f>
        <v/>
      </c>
      <c r="P564" s="26">
        <v>4.4400000000000004E-3</v>
      </c>
      <c r="Q564" s="35">
        <f t="shared" si="45"/>
        <v>4.4400000000000004E-3</v>
      </c>
      <c r="R564" s="26" t="str">
        <f t="shared" si="46"/>
        <v/>
      </c>
    </row>
    <row r="565" spans="2:18" ht="35.1" customHeight="1" thickTop="1" thickBot="1" x14ac:dyDescent="0.3">
      <c r="B565" s="40" t="str">
        <f>IF(PG!B565="","",PG!B565)</f>
        <v/>
      </c>
      <c r="C565" s="147" t="str">
        <f>IF(PG!C565="","",PG!C565)</f>
        <v/>
      </c>
      <c r="D565" s="43" t="str">
        <f>IF(PG!D565="","",PG!D565)</f>
        <v/>
      </c>
      <c r="E565" s="43">
        <f>IF(Inv!E565="",Inv!D565,Inv!E565)</f>
        <v>0</v>
      </c>
      <c r="F565" s="148" t="str">
        <f t="shared" si="42"/>
        <v>Sem estoque</v>
      </c>
      <c r="G565" s="149">
        <f>SUMIF(Entrada!$C$8:$C$3007,$C565,Entrada!$F$8:$F$3007)</f>
        <v>0</v>
      </c>
      <c r="H565" s="150">
        <f>SUMIF(Saída!$C$8:$C$3007,$C565,Saída!$E$8:$E$3007)</f>
        <v>0</v>
      </c>
      <c r="I565" s="151">
        <f>SUMIF(Entrada!$C$8:$C$3007,C565,Entrada!$J$8:$J$3007)</f>
        <v>0</v>
      </c>
      <c r="J565" s="152">
        <f t="shared" si="43"/>
        <v>0</v>
      </c>
      <c r="K565" s="152">
        <f t="shared" si="44"/>
        <v>0</v>
      </c>
      <c r="L565" s="151">
        <f>Inv!K565</f>
        <v>0</v>
      </c>
      <c r="M565" s="153" t="str">
        <f>IFERROR($H565/PG!$E565,"")</f>
        <v/>
      </c>
      <c r="P565" s="26">
        <v>4.4299999999999999E-3</v>
      </c>
      <c r="Q565" s="35">
        <f t="shared" si="45"/>
        <v>4.4299999999999999E-3</v>
      </c>
      <c r="R565" s="26" t="str">
        <f t="shared" si="46"/>
        <v/>
      </c>
    </row>
    <row r="566" spans="2:18" ht="35.1" customHeight="1" thickTop="1" thickBot="1" x14ac:dyDescent="0.3">
      <c r="B566" s="40" t="str">
        <f>IF(PG!B566="","",PG!B566)</f>
        <v/>
      </c>
      <c r="C566" s="147" t="str">
        <f>IF(PG!C566="","",PG!C566)</f>
        <v/>
      </c>
      <c r="D566" s="43" t="str">
        <f>IF(PG!D566="","",PG!D566)</f>
        <v/>
      </c>
      <c r="E566" s="43">
        <f>IF(Inv!E566="",Inv!D566,Inv!E566)</f>
        <v>0</v>
      </c>
      <c r="F566" s="148" t="str">
        <f t="shared" si="42"/>
        <v>Sem estoque</v>
      </c>
      <c r="G566" s="149">
        <f>SUMIF(Entrada!$C$8:$C$3007,$C566,Entrada!$F$8:$F$3007)</f>
        <v>0</v>
      </c>
      <c r="H566" s="150">
        <f>SUMIF(Saída!$C$8:$C$3007,$C566,Saída!$E$8:$E$3007)</f>
        <v>0</v>
      </c>
      <c r="I566" s="151">
        <f>SUMIF(Entrada!$C$8:$C$3007,C566,Entrada!$J$8:$J$3007)</f>
        <v>0</v>
      </c>
      <c r="J566" s="152">
        <f t="shared" si="43"/>
        <v>0</v>
      </c>
      <c r="K566" s="152">
        <f t="shared" si="44"/>
        <v>0</v>
      </c>
      <c r="L566" s="151">
        <f>Inv!K566</f>
        <v>0</v>
      </c>
      <c r="M566" s="153" t="str">
        <f>IFERROR($H566/PG!$E566,"")</f>
        <v/>
      </c>
      <c r="P566" s="26">
        <v>4.4200000000000003E-3</v>
      </c>
      <c r="Q566" s="35">
        <f t="shared" si="45"/>
        <v>4.4200000000000003E-3</v>
      </c>
      <c r="R566" s="26" t="str">
        <f t="shared" si="46"/>
        <v/>
      </c>
    </row>
    <row r="567" spans="2:18" ht="35.1" customHeight="1" thickTop="1" thickBot="1" x14ac:dyDescent="0.3">
      <c r="B567" s="40" t="str">
        <f>IF(PG!B567="","",PG!B567)</f>
        <v/>
      </c>
      <c r="C567" s="147" t="str">
        <f>IF(PG!C567="","",PG!C567)</f>
        <v/>
      </c>
      <c r="D567" s="43" t="str">
        <f>IF(PG!D567="","",PG!D567)</f>
        <v/>
      </c>
      <c r="E567" s="43">
        <f>IF(Inv!E567="",Inv!D567,Inv!E567)</f>
        <v>0</v>
      </c>
      <c r="F567" s="148" t="str">
        <f t="shared" si="42"/>
        <v>Sem estoque</v>
      </c>
      <c r="G567" s="149">
        <f>SUMIF(Entrada!$C$8:$C$3007,$C567,Entrada!$F$8:$F$3007)</f>
        <v>0</v>
      </c>
      <c r="H567" s="150">
        <f>SUMIF(Saída!$C$8:$C$3007,$C567,Saída!$E$8:$E$3007)</f>
        <v>0</v>
      </c>
      <c r="I567" s="151">
        <f>SUMIF(Entrada!$C$8:$C$3007,C567,Entrada!$J$8:$J$3007)</f>
        <v>0</v>
      </c>
      <c r="J567" s="152">
        <f t="shared" si="43"/>
        <v>0</v>
      </c>
      <c r="K567" s="152">
        <f t="shared" si="44"/>
        <v>0</v>
      </c>
      <c r="L567" s="151">
        <f>Inv!K567</f>
        <v>0</v>
      </c>
      <c r="M567" s="153" t="str">
        <f>IFERROR($H567/PG!$E567,"")</f>
        <v/>
      </c>
      <c r="P567" s="26">
        <v>4.4099999999999999E-3</v>
      </c>
      <c r="Q567" s="35">
        <f t="shared" si="45"/>
        <v>4.4099999999999999E-3</v>
      </c>
      <c r="R567" s="26" t="str">
        <f t="shared" si="46"/>
        <v/>
      </c>
    </row>
    <row r="568" spans="2:18" ht="35.1" customHeight="1" thickTop="1" thickBot="1" x14ac:dyDescent="0.3">
      <c r="B568" s="40" t="str">
        <f>IF(PG!B568="","",PG!B568)</f>
        <v/>
      </c>
      <c r="C568" s="147" t="str">
        <f>IF(PG!C568="","",PG!C568)</f>
        <v/>
      </c>
      <c r="D568" s="43" t="str">
        <f>IF(PG!D568="","",PG!D568)</f>
        <v/>
      </c>
      <c r="E568" s="43">
        <f>IF(Inv!E568="",Inv!D568,Inv!E568)</f>
        <v>0</v>
      </c>
      <c r="F568" s="148" t="str">
        <f t="shared" si="42"/>
        <v>Sem estoque</v>
      </c>
      <c r="G568" s="149">
        <f>SUMIF(Entrada!$C$8:$C$3007,$C568,Entrada!$F$8:$F$3007)</f>
        <v>0</v>
      </c>
      <c r="H568" s="150">
        <f>SUMIF(Saída!$C$8:$C$3007,$C568,Saída!$E$8:$E$3007)</f>
        <v>0</v>
      </c>
      <c r="I568" s="151">
        <f>SUMIF(Entrada!$C$8:$C$3007,C568,Entrada!$J$8:$J$3007)</f>
        <v>0</v>
      </c>
      <c r="J568" s="152">
        <f t="shared" si="43"/>
        <v>0</v>
      </c>
      <c r="K568" s="152">
        <f t="shared" si="44"/>
        <v>0</v>
      </c>
      <c r="L568" s="151">
        <f>Inv!K568</f>
        <v>0</v>
      </c>
      <c r="M568" s="153" t="str">
        <f>IFERROR($H568/PG!$E568,"")</f>
        <v/>
      </c>
      <c r="P568" s="26">
        <v>4.4000000000000003E-3</v>
      </c>
      <c r="Q568" s="35">
        <f t="shared" si="45"/>
        <v>4.4000000000000003E-3</v>
      </c>
      <c r="R568" s="26" t="str">
        <f t="shared" si="46"/>
        <v/>
      </c>
    </row>
    <row r="569" spans="2:18" ht="35.1" customHeight="1" thickTop="1" thickBot="1" x14ac:dyDescent="0.3">
      <c r="B569" s="40" t="str">
        <f>IF(PG!B569="","",PG!B569)</f>
        <v/>
      </c>
      <c r="C569" s="147" t="str">
        <f>IF(PG!C569="","",PG!C569)</f>
        <v/>
      </c>
      <c r="D569" s="43" t="str">
        <f>IF(PG!D569="","",PG!D569)</f>
        <v/>
      </c>
      <c r="E569" s="43">
        <f>IF(Inv!E569="",Inv!D569,Inv!E569)</f>
        <v>0</v>
      </c>
      <c r="F569" s="148" t="str">
        <f t="shared" si="42"/>
        <v>Sem estoque</v>
      </c>
      <c r="G569" s="149">
        <f>SUMIF(Entrada!$C$8:$C$3007,$C569,Entrada!$F$8:$F$3007)</f>
        <v>0</v>
      </c>
      <c r="H569" s="150">
        <f>SUMIF(Saída!$C$8:$C$3007,$C569,Saída!$E$8:$E$3007)</f>
        <v>0</v>
      </c>
      <c r="I569" s="151">
        <f>SUMIF(Entrada!$C$8:$C$3007,C569,Entrada!$J$8:$J$3007)</f>
        <v>0</v>
      </c>
      <c r="J569" s="152">
        <f t="shared" si="43"/>
        <v>0</v>
      </c>
      <c r="K569" s="152">
        <f t="shared" si="44"/>
        <v>0</v>
      </c>
      <c r="L569" s="151">
        <f>Inv!K569</f>
        <v>0</v>
      </c>
      <c r="M569" s="153" t="str">
        <f>IFERROR($H569/PG!$E569,"")</f>
        <v/>
      </c>
      <c r="P569" s="26">
        <v>4.3899999999999998E-3</v>
      </c>
      <c r="Q569" s="35">
        <f t="shared" si="45"/>
        <v>4.3899999999999998E-3</v>
      </c>
      <c r="R569" s="26" t="str">
        <f t="shared" si="46"/>
        <v/>
      </c>
    </row>
    <row r="570" spans="2:18" ht="35.1" customHeight="1" thickTop="1" thickBot="1" x14ac:dyDescent="0.3">
      <c r="B570" s="40" t="str">
        <f>IF(PG!B570="","",PG!B570)</f>
        <v/>
      </c>
      <c r="C570" s="147" t="str">
        <f>IF(PG!C570="","",PG!C570)</f>
        <v/>
      </c>
      <c r="D570" s="43" t="str">
        <f>IF(PG!D570="","",PG!D570)</f>
        <v/>
      </c>
      <c r="E570" s="43">
        <f>IF(Inv!E570="",Inv!D570,Inv!E570)</f>
        <v>0</v>
      </c>
      <c r="F570" s="148" t="str">
        <f t="shared" si="42"/>
        <v>Sem estoque</v>
      </c>
      <c r="G570" s="149">
        <f>SUMIF(Entrada!$C$8:$C$3007,$C570,Entrada!$F$8:$F$3007)</f>
        <v>0</v>
      </c>
      <c r="H570" s="150">
        <f>SUMIF(Saída!$C$8:$C$3007,$C570,Saída!$E$8:$E$3007)</f>
        <v>0</v>
      </c>
      <c r="I570" s="151">
        <f>SUMIF(Entrada!$C$8:$C$3007,C570,Entrada!$J$8:$J$3007)</f>
        <v>0</v>
      </c>
      <c r="J570" s="152">
        <f t="shared" si="43"/>
        <v>0</v>
      </c>
      <c r="K570" s="152">
        <f t="shared" si="44"/>
        <v>0</v>
      </c>
      <c r="L570" s="151">
        <f>Inv!K570</f>
        <v>0</v>
      </c>
      <c r="M570" s="153" t="str">
        <f>IFERROR($H570/PG!$E570,"")</f>
        <v/>
      </c>
      <c r="P570" s="26">
        <v>4.3800000000000002E-3</v>
      </c>
      <c r="Q570" s="35">
        <f t="shared" si="45"/>
        <v>4.3800000000000002E-3</v>
      </c>
      <c r="R570" s="26" t="str">
        <f t="shared" si="46"/>
        <v/>
      </c>
    </row>
    <row r="571" spans="2:18" ht="35.1" customHeight="1" thickTop="1" thickBot="1" x14ac:dyDescent="0.3">
      <c r="B571" s="40" t="str">
        <f>IF(PG!B571="","",PG!B571)</f>
        <v/>
      </c>
      <c r="C571" s="147" t="str">
        <f>IF(PG!C571="","",PG!C571)</f>
        <v/>
      </c>
      <c r="D571" s="43" t="str">
        <f>IF(PG!D571="","",PG!D571)</f>
        <v/>
      </c>
      <c r="E571" s="43">
        <f>IF(Inv!E571="",Inv!D571,Inv!E571)</f>
        <v>0</v>
      </c>
      <c r="F571" s="148" t="str">
        <f t="shared" si="42"/>
        <v>Sem estoque</v>
      </c>
      <c r="G571" s="149">
        <f>SUMIF(Entrada!$C$8:$C$3007,$C571,Entrada!$F$8:$F$3007)</f>
        <v>0</v>
      </c>
      <c r="H571" s="150">
        <f>SUMIF(Saída!$C$8:$C$3007,$C571,Saída!$E$8:$E$3007)</f>
        <v>0</v>
      </c>
      <c r="I571" s="151">
        <f>SUMIF(Entrada!$C$8:$C$3007,C571,Entrada!$J$8:$J$3007)</f>
        <v>0</v>
      </c>
      <c r="J571" s="152">
        <f t="shared" si="43"/>
        <v>0</v>
      </c>
      <c r="K571" s="152">
        <f t="shared" si="44"/>
        <v>0</v>
      </c>
      <c r="L571" s="151">
        <f>Inv!K571</f>
        <v>0</v>
      </c>
      <c r="M571" s="153" t="str">
        <f>IFERROR($H571/PG!$E571,"")</f>
        <v/>
      </c>
      <c r="P571" s="26">
        <v>4.3699999999999998E-3</v>
      </c>
      <c r="Q571" s="35">
        <f t="shared" si="45"/>
        <v>4.3699999999999998E-3</v>
      </c>
      <c r="R571" s="26" t="str">
        <f t="shared" si="46"/>
        <v/>
      </c>
    </row>
    <row r="572" spans="2:18" ht="35.1" customHeight="1" thickTop="1" thickBot="1" x14ac:dyDescent="0.3">
      <c r="B572" s="40" t="str">
        <f>IF(PG!B572="","",PG!B572)</f>
        <v/>
      </c>
      <c r="C572" s="147" t="str">
        <f>IF(PG!C572="","",PG!C572)</f>
        <v/>
      </c>
      <c r="D572" s="43" t="str">
        <f>IF(PG!D572="","",PG!D572)</f>
        <v/>
      </c>
      <c r="E572" s="43">
        <f>IF(Inv!E572="",Inv!D572,Inv!E572)</f>
        <v>0</v>
      </c>
      <c r="F572" s="148" t="str">
        <f t="shared" si="42"/>
        <v>Sem estoque</v>
      </c>
      <c r="G572" s="149">
        <f>SUMIF(Entrada!$C$8:$C$3007,$C572,Entrada!$F$8:$F$3007)</f>
        <v>0</v>
      </c>
      <c r="H572" s="150">
        <f>SUMIF(Saída!$C$8:$C$3007,$C572,Saída!$E$8:$E$3007)</f>
        <v>0</v>
      </c>
      <c r="I572" s="151">
        <f>SUMIF(Entrada!$C$8:$C$3007,C572,Entrada!$J$8:$J$3007)</f>
        <v>0</v>
      </c>
      <c r="J572" s="152">
        <f t="shared" si="43"/>
        <v>0</v>
      </c>
      <c r="K572" s="152">
        <f t="shared" si="44"/>
        <v>0</v>
      </c>
      <c r="L572" s="151">
        <f>Inv!K572</f>
        <v>0</v>
      </c>
      <c r="M572" s="153" t="str">
        <f>IFERROR($H572/PG!$E572,"")</f>
        <v/>
      </c>
      <c r="P572" s="26">
        <v>4.3600000000000002E-3</v>
      </c>
      <c r="Q572" s="35">
        <f t="shared" si="45"/>
        <v>4.3600000000000002E-3</v>
      </c>
      <c r="R572" s="26" t="str">
        <f t="shared" si="46"/>
        <v/>
      </c>
    </row>
    <row r="573" spans="2:18" ht="35.1" customHeight="1" thickTop="1" thickBot="1" x14ac:dyDescent="0.3">
      <c r="B573" s="40" t="str">
        <f>IF(PG!B573="","",PG!B573)</f>
        <v/>
      </c>
      <c r="C573" s="147" t="str">
        <f>IF(PG!C573="","",PG!C573)</f>
        <v/>
      </c>
      <c r="D573" s="43" t="str">
        <f>IF(PG!D573="","",PG!D573)</f>
        <v/>
      </c>
      <c r="E573" s="43">
        <f>IF(Inv!E573="",Inv!D573,Inv!E573)</f>
        <v>0</v>
      </c>
      <c r="F573" s="148" t="str">
        <f t="shared" si="42"/>
        <v>Sem estoque</v>
      </c>
      <c r="G573" s="149">
        <f>SUMIF(Entrada!$C$8:$C$3007,$C573,Entrada!$F$8:$F$3007)</f>
        <v>0</v>
      </c>
      <c r="H573" s="150">
        <f>SUMIF(Saída!$C$8:$C$3007,$C573,Saída!$E$8:$E$3007)</f>
        <v>0</v>
      </c>
      <c r="I573" s="151">
        <f>SUMIF(Entrada!$C$8:$C$3007,C573,Entrada!$J$8:$J$3007)</f>
        <v>0</v>
      </c>
      <c r="J573" s="152">
        <f t="shared" si="43"/>
        <v>0</v>
      </c>
      <c r="K573" s="152">
        <f t="shared" si="44"/>
        <v>0</v>
      </c>
      <c r="L573" s="151">
        <f>Inv!K573</f>
        <v>0</v>
      </c>
      <c r="M573" s="153" t="str">
        <f>IFERROR($H573/PG!$E573,"")</f>
        <v/>
      </c>
      <c r="P573" s="26">
        <v>4.3499999999999997E-3</v>
      </c>
      <c r="Q573" s="35">
        <f t="shared" si="45"/>
        <v>4.3499999999999997E-3</v>
      </c>
      <c r="R573" s="26" t="str">
        <f t="shared" si="46"/>
        <v/>
      </c>
    </row>
    <row r="574" spans="2:18" ht="35.1" customHeight="1" thickTop="1" thickBot="1" x14ac:dyDescent="0.3">
      <c r="B574" s="40" t="str">
        <f>IF(PG!B574="","",PG!B574)</f>
        <v/>
      </c>
      <c r="C574" s="147" t="str">
        <f>IF(PG!C574="","",PG!C574)</f>
        <v/>
      </c>
      <c r="D574" s="43" t="str">
        <f>IF(PG!D574="","",PG!D574)</f>
        <v/>
      </c>
      <c r="E574" s="43">
        <f>IF(Inv!E574="",Inv!D574,Inv!E574)</f>
        <v>0</v>
      </c>
      <c r="F574" s="148" t="str">
        <f t="shared" si="42"/>
        <v>Sem estoque</v>
      </c>
      <c r="G574" s="149">
        <f>SUMIF(Entrada!$C$8:$C$3007,$C574,Entrada!$F$8:$F$3007)</f>
        <v>0</v>
      </c>
      <c r="H574" s="150">
        <f>SUMIF(Saída!$C$8:$C$3007,$C574,Saída!$E$8:$E$3007)</f>
        <v>0</v>
      </c>
      <c r="I574" s="151">
        <f>SUMIF(Entrada!$C$8:$C$3007,C574,Entrada!$J$8:$J$3007)</f>
        <v>0</v>
      </c>
      <c r="J574" s="152">
        <f t="shared" si="43"/>
        <v>0</v>
      </c>
      <c r="K574" s="152">
        <f t="shared" si="44"/>
        <v>0</v>
      </c>
      <c r="L574" s="151">
        <f>Inv!K574</f>
        <v>0</v>
      </c>
      <c r="M574" s="153" t="str">
        <f>IFERROR($H574/PG!$E574,"")</f>
        <v/>
      </c>
      <c r="P574" s="26">
        <v>4.3400000000000001E-3</v>
      </c>
      <c r="Q574" s="35">
        <f t="shared" si="45"/>
        <v>4.3400000000000001E-3</v>
      </c>
      <c r="R574" s="26" t="str">
        <f t="shared" si="46"/>
        <v/>
      </c>
    </row>
    <row r="575" spans="2:18" ht="35.1" customHeight="1" thickTop="1" thickBot="1" x14ac:dyDescent="0.3">
      <c r="B575" s="40" t="str">
        <f>IF(PG!B575="","",PG!B575)</f>
        <v/>
      </c>
      <c r="C575" s="147" t="str">
        <f>IF(PG!C575="","",PG!C575)</f>
        <v/>
      </c>
      <c r="D575" s="43" t="str">
        <f>IF(PG!D575="","",PG!D575)</f>
        <v/>
      </c>
      <c r="E575" s="43">
        <f>IF(Inv!E575="",Inv!D575,Inv!E575)</f>
        <v>0</v>
      </c>
      <c r="F575" s="148" t="str">
        <f t="shared" si="42"/>
        <v>Sem estoque</v>
      </c>
      <c r="G575" s="149">
        <f>SUMIF(Entrada!$C$8:$C$3007,$C575,Entrada!$F$8:$F$3007)</f>
        <v>0</v>
      </c>
      <c r="H575" s="150">
        <f>SUMIF(Saída!$C$8:$C$3007,$C575,Saída!$E$8:$E$3007)</f>
        <v>0</v>
      </c>
      <c r="I575" s="151">
        <f>SUMIF(Entrada!$C$8:$C$3007,C575,Entrada!$J$8:$J$3007)</f>
        <v>0</v>
      </c>
      <c r="J575" s="152">
        <f t="shared" si="43"/>
        <v>0</v>
      </c>
      <c r="K575" s="152">
        <f t="shared" si="44"/>
        <v>0</v>
      </c>
      <c r="L575" s="151">
        <f>Inv!K575</f>
        <v>0</v>
      </c>
      <c r="M575" s="153" t="str">
        <f>IFERROR($H575/PG!$E575,"")</f>
        <v/>
      </c>
      <c r="P575" s="26">
        <v>4.3299999999999996E-3</v>
      </c>
      <c r="Q575" s="35">
        <f t="shared" si="45"/>
        <v>4.3299999999999996E-3</v>
      </c>
      <c r="R575" s="26" t="str">
        <f t="shared" si="46"/>
        <v/>
      </c>
    </row>
    <row r="576" spans="2:18" ht="35.1" customHeight="1" thickTop="1" thickBot="1" x14ac:dyDescent="0.3">
      <c r="B576" s="40" t="str">
        <f>IF(PG!B576="","",PG!B576)</f>
        <v/>
      </c>
      <c r="C576" s="147" t="str">
        <f>IF(PG!C576="","",PG!C576)</f>
        <v/>
      </c>
      <c r="D576" s="43" t="str">
        <f>IF(PG!D576="","",PG!D576)</f>
        <v/>
      </c>
      <c r="E576" s="43">
        <f>IF(Inv!E576="",Inv!D576,Inv!E576)</f>
        <v>0</v>
      </c>
      <c r="F576" s="148" t="str">
        <f t="shared" si="42"/>
        <v>Sem estoque</v>
      </c>
      <c r="G576" s="149">
        <f>SUMIF(Entrada!$C$8:$C$3007,$C576,Entrada!$F$8:$F$3007)</f>
        <v>0</v>
      </c>
      <c r="H576" s="150">
        <f>SUMIF(Saída!$C$8:$C$3007,$C576,Saída!$E$8:$E$3007)</f>
        <v>0</v>
      </c>
      <c r="I576" s="151">
        <f>SUMIF(Entrada!$C$8:$C$3007,C576,Entrada!$J$8:$J$3007)</f>
        <v>0</v>
      </c>
      <c r="J576" s="152">
        <f t="shared" si="43"/>
        <v>0</v>
      </c>
      <c r="K576" s="152">
        <f t="shared" si="44"/>
        <v>0</v>
      </c>
      <c r="L576" s="151">
        <f>Inv!K576</f>
        <v>0</v>
      </c>
      <c r="M576" s="153" t="str">
        <f>IFERROR($H576/PG!$E576,"")</f>
        <v/>
      </c>
      <c r="P576" s="26">
        <v>4.3200000000000001E-3</v>
      </c>
      <c r="Q576" s="35">
        <f t="shared" si="45"/>
        <v>4.3200000000000001E-3</v>
      </c>
      <c r="R576" s="26" t="str">
        <f t="shared" si="46"/>
        <v/>
      </c>
    </row>
    <row r="577" spans="2:18" ht="35.1" customHeight="1" thickTop="1" thickBot="1" x14ac:dyDescent="0.3">
      <c r="B577" s="40" t="str">
        <f>IF(PG!B577="","",PG!B577)</f>
        <v/>
      </c>
      <c r="C577" s="147" t="str">
        <f>IF(PG!C577="","",PG!C577)</f>
        <v/>
      </c>
      <c r="D577" s="43" t="str">
        <f>IF(PG!D577="","",PG!D577)</f>
        <v/>
      </c>
      <c r="E577" s="43">
        <f>IF(Inv!E577="",Inv!D577,Inv!E577)</f>
        <v>0</v>
      </c>
      <c r="F577" s="148" t="str">
        <f t="shared" si="42"/>
        <v>Sem estoque</v>
      </c>
      <c r="G577" s="149">
        <f>SUMIF(Entrada!$C$8:$C$3007,$C577,Entrada!$F$8:$F$3007)</f>
        <v>0</v>
      </c>
      <c r="H577" s="150">
        <f>SUMIF(Saída!$C$8:$C$3007,$C577,Saída!$E$8:$E$3007)</f>
        <v>0</v>
      </c>
      <c r="I577" s="151">
        <f>SUMIF(Entrada!$C$8:$C$3007,C577,Entrada!$J$8:$J$3007)</f>
        <v>0</v>
      </c>
      <c r="J577" s="152">
        <f t="shared" si="43"/>
        <v>0</v>
      </c>
      <c r="K577" s="152">
        <f t="shared" si="44"/>
        <v>0</v>
      </c>
      <c r="L577" s="151">
        <f>Inv!K577</f>
        <v>0</v>
      </c>
      <c r="M577" s="153" t="str">
        <f>IFERROR($H577/PG!$E577,"")</f>
        <v/>
      </c>
      <c r="P577" s="26">
        <v>4.3099999999999996E-3</v>
      </c>
      <c r="Q577" s="35">
        <f t="shared" si="45"/>
        <v>4.3099999999999996E-3</v>
      </c>
      <c r="R577" s="26" t="str">
        <f t="shared" si="46"/>
        <v/>
      </c>
    </row>
    <row r="578" spans="2:18" ht="35.1" customHeight="1" thickTop="1" thickBot="1" x14ac:dyDescent="0.3">
      <c r="B578" s="40" t="str">
        <f>IF(PG!B578="","",PG!B578)</f>
        <v/>
      </c>
      <c r="C578" s="147" t="str">
        <f>IF(PG!C578="","",PG!C578)</f>
        <v/>
      </c>
      <c r="D578" s="43" t="str">
        <f>IF(PG!D578="","",PG!D578)</f>
        <v/>
      </c>
      <c r="E578" s="43">
        <f>IF(Inv!E578="",Inv!D578,Inv!E578)</f>
        <v>0</v>
      </c>
      <c r="F578" s="148" t="str">
        <f t="shared" si="42"/>
        <v>Sem estoque</v>
      </c>
      <c r="G578" s="149">
        <f>SUMIF(Entrada!$C$8:$C$3007,$C578,Entrada!$F$8:$F$3007)</f>
        <v>0</v>
      </c>
      <c r="H578" s="150">
        <f>SUMIF(Saída!$C$8:$C$3007,$C578,Saída!$E$8:$E$3007)</f>
        <v>0</v>
      </c>
      <c r="I578" s="151">
        <f>SUMIF(Entrada!$C$8:$C$3007,C578,Entrada!$J$8:$J$3007)</f>
        <v>0</v>
      </c>
      <c r="J578" s="152">
        <f t="shared" si="43"/>
        <v>0</v>
      </c>
      <c r="K578" s="152">
        <f t="shared" si="44"/>
        <v>0</v>
      </c>
      <c r="L578" s="151">
        <f>Inv!K578</f>
        <v>0</v>
      </c>
      <c r="M578" s="153" t="str">
        <f>IFERROR($H578/PG!$E578,"")</f>
        <v/>
      </c>
      <c r="P578" s="26">
        <v>4.3E-3</v>
      </c>
      <c r="Q578" s="35">
        <f t="shared" si="45"/>
        <v>4.3E-3</v>
      </c>
      <c r="R578" s="26" t="str">
        <f t="shared" si="46"/>
        <v/>
      </c>
    </row>
    <row r="579" spans="2:18" ht="35.1" customHeight="1" thickTop="1" thickBot="1" x14ac:dyDescent="0.3">
      <c r="B579" s="40" t="str">
        <f>IF(PG!B579="","",PG!B579)</f>
        <v/>
      </c>
      <c r="C579" s="147" t="str">
        <f>IF(PG!C579="","",PG!C579)</f>
        <v/>
      </c>
      <c r="D579" s="43" t="str">
        <f>IF(PG!D579="","",PG!D579)</f>
        <v/>
      </c>
      <c r="E579" s="43">
        <f>IF(Inv!E579="",Inv!D579,Inv!E579)</f>
        <v>0</v>
      </c>
      <c r="F579" s="148" t="str">
        <f t="shared" si="42"/>
        <v>Sem estoque</v>
      </c>
      <c r="G579" s="149">
        <f>SUMIF(Entrada!$C$8:$C$3007,$C579,Entrada!$F$8:$F$3007)</f>
        <v>0</v>
      </c>
      <c r="H579" s="150">
        <f>SUMIF(Saída!$C$8:$C$3007,$C579,Saída!$E$8:$E$3007)</f>
        <v>0</v>
      </c>
      <c r="I579" s="151">
        <f>SUMIF(Entrada!$C$8:$C$3007,C579,Entrada!$J$8:$J$3007)</f>
        <v>0</v>
      </c>
      <c r="J579" s="152">
        <f t="shared" si="43"/>
        <v>0</v>
      </c>
      <c r="K579" s="152">
        <f t="shared" si="44"/>
        <v>0</v>
      </c>
      <c r="L579" s="151">
        <f>Inv!K579</f>
        <v>0</v>
      </c>
      <c r="M579" s="153" t="str">
        <f>IFERROR($H579/PG!$E579,"")</f>
        <v/>
      </c>
      <c r="P579" s="26">
        <v>4.2900000000000004E-3</v>
      </c>
      <c r="Q579" s="35">
        <f t="shared" si="45"/>
        <v>4.2900000000000004E-3</v>
      </c>
      <c r="R579" s="26" t="str">
        <f t="shared" si="46"/>
        <v/>
      </c>
    </row>
    <row r="580" spans="2:18" ht="35.1" customHeight="1" thickTop="1" thickBot="1" x14ac:dyDescent="0.3">
      <c r="B580" s="40" t="str">
        <f>IF(PG!B580="","",PG!B580)</f>
        <v/>
      </c>
      <c r="C580" s="147" t="str">
        <f>IF(PG!C580="","",PG!C580)</f>
        <v/>
      </c>
      <c r="D580" s="43" t="str">
        <f>IF(PG!D580="","",PG!D580)</f>
        <v/>
      </c>
      <c r="E580" s="43">
        <f>IF(Inv!E580="",Inv!D580,Inv!E580)</f>
        <v>0</v>
      </c>
      <c r="F580" s="148" t="str">
        <f t="shared" si="42"/>
        <v>Sem estoque</v>
      </c>
      <c r="G580" s="149">
        <f>SUMIF(Entrada!$C$8:$C$3007,$C580,Entrada!$F$8:$F$3007)</f>
        <v>0</v>
      </c>
      <c r="H580" s="150">
        <f>SUMIF(Saída!$C$8:$C$3007,$C580,Saída!$E$8:$E$3007)</f>
        <v>0</v>
      </c>
      <c r="I580" s="151">
        <f>SUMIF(Entrada!$C$8:$C$3007,C580,Entrada!$J$8:$J$3007)</f>
        <v>0</v>
      </c>
      <c r="J580" s="152">
        <f t="shared" si="43"/>
        <v>0</v>
      </c>
      <c r="K580" s="152">
        <f t="shared" si="44"/>
        <v>0</v>
      </c>
      <c r="L580" s="151">
        <f>Inv!K580</f>
        <v>0</v>
      </c>
      <c r="M580" s="153" t="str">
        <f>IFERROR($H580/PG!$E580,"")</f>
        <v/>
      </c>
      <c r="P580" s="26">
        <v>4.28E-3</v>
      </c>
      <c r="Q580" s="35">
        <f t="shared" si="45"/>
        <v>4.28E-3</v>
      </c>
      <c r="R580" s="26" t="str">
        <f t="shared" si="46"/>
        <v/>
      </c>
    </row>
    <row r="581" spans="2:18" ht="35.1" customHeight="1" thickTop="1" thickBot="1" x14ac:dyDescent="0.3">
      <c r="B581" s="40" t="str">
        <f>IF(PG!B581="","",PG!B581)</f>
        <v/>
      </c>
      <c r="C581" s="147" t="str">
        <f>IF(PG!C581="","",PG!C581)</f>
        <v/>
      </c>
      <c r="D581" s="43" t="str">
        <f>IF(PG!D581="","",PG!D581)</f>
        <v/>
      </c>
      <c r="E581" s="43">
        <f>IF(Inv!E581="",Inv!D581,Inv!E581)</f>
        <v>0</v>
      </c>
      <c r="F581" s="148" t="str">
        <f t="shared" si="42"/>
        <v>Sem estoque</v>
      </c>
      <c r="G581" s="149">
        <f>SUMIF(Entrada!$C$8:$C$3007,$C581,Entrada!$F$8:$F$3007)</f>
        <v>0</v>
      </c>
      <c r="H581" s="150">
        <f>SUMIF(Saída!$C$8:$C$3007,$C581,Saída!$E$8:$E$3007)</f>
        <v>0</v>
      </c>
      <c r="I581" s="151">
        <f>SUMIF(Entrada!$C$8:$C$3007,C581,Entrada!$J$8:$J$3007)</f>
        <v>0</v>
      </c>
      <c r="J581" s="152">
        <f t="shared" si="43"/>
        <v>0</v>
      </c>
      <c r="K581" s="152">
        <f t="shared" si="44"/>
        <v>0</v>
      </c>
      <c r="L581" s="151">
        <f>Inv!K581</f>
        <v>0</v>
      </c>
      <c r="M581" s="153" t="str">
        <f>IFERROR($H581/PG!$E581,"")</f>
        <v/>
      </c>
      <c r="P581" s="26">
        <v>4.2700000000000004E-3</v>
      </c>
      <c r="Q581" s="35">
        <f t="shared" si="45"/>
        <v>4.2700000000000004E-3</v>
      </c>
      <c r="R581" s="26" t="str">
        <f t="shared" si="46"/>
        <v/>
      </c>
    </row>
    <row r="582" spans="2:18" ht="35.1" customHeight="1" thickTop="1" thickBot="1" x14ac:dyDescent="0.3">
      <c r="B582" s="40" t="str">
        <f>IF(PG!B582="","",PG!B582)</f>
        <v/>
      </c>
      <c r="C582" s="147" t="str">
        <f>IF(PG!C582="","",PG!C582)</f>
        <v/>
      </c>
      <c r="D582" s="43" t="str">
        <f>IF(PG!D582="","",PG!D582)</f>
        <v/>
      </c>
      <c r="E582" s="43">
        <f>IF(Inv!E582="",Inv!D582,Inv!E582)</f>
        <v>0</v>
      </c>
      <c r="F582" s="148" t="str">
        <f t="shared" si="42"/>
        <v>Sem estoque</v>
      </c>
      <c r="G582" s="149">
        <f>SUMIF(Entrada!$C$8:$C$3007,$C582,Entrada!$F$8:$F$3007)</f>
        <v>0</v>
      </c>
      <c r="H582" s="150">
        <f>SUMIF(Saída!$C$8:$C$3007,$C582,Saída!$E$8:$E$3007)</f>
        <v>0</v>
      </c>
      <c r="I582" s="151">
        <f>SUMIF(Entrada!$C$8:$C$3007,C582,Entrada!$J$8:$J$3007)</f>
        <v>0</v>
      </c>
      <c r="J582" s="152">
        <f t="shared" si="43"/>
        <v>0</v>
      </c>
      <c r="K582" s="152">
        <f t="shared" si="44"/>
        <v>0</v>
      </c>
      <c r="L582" s="151">
        <f>Inv!K582</f>
        <v>0</v>
      </c>
      <c r="M582" s="153" t="str">
        <f>IFERROR($H582/PG!$E582,"")</f>
        <v/>
      </c>
      <c r="P582" s="26">
        <v>4.2599999999999999E-3</v>
      </c>
      <c r="Q582" s="35">
        <f t="shared" si="45"/>
        <v>4.2599999999999999E-3</v>
      </c>
      <c r="R582" s="26" t="str">
        <f t="shared" si="46"/>
        <v/>
      </c>
    </row>
    <row r="583" spans="2:18" ht="35.1" customHeight="1" thickTop="1" thickBot="1" x14ac:dyDescent="0.3">
      <c r="B583" s="40" t="str">
        <f>IF(PG!B583="","",PG!B583)</f>
        <v/>
      </c>
      <c r="C583" s="147" t="str">
        <f>IF(PG!C583="","",PG!C583)</f>
        <v/>
      </c>
      <c r="D583" s="43" t="str">
        <f>IF(PG!D583="","",PG!D583)</f>
        <v/>
      </c>
      <c r="E583" s="43">
        <f>IF(Inv!E583="",Inv!D583,Inv!E583)</f>
        <v>0</v>
      </c>
      <c r="F583" s="148" t="str">
        <f t="shared" si="42"/>
        <v>Sem estoque</v>
      </c>
      <c r="G583" s="149">
        <f>SUMIF(Entrada!$C$8:$C$3007,$C583,Entrada!$F$8:$F$3007)</f>
        <v>0</v>
      </c>
      <c r="H583" s="150">
        <f>SUMIF(Saída!$C$8:$C$3007,$C583,Saída!$E$8:$E$3007)</f>
        <v>0</v>
      </c>
      <c r="I583" s="151">
        <f>SUMIF(Entrada!$C$8:$C$3007,C583,Entrada!$J$8:$J$3007)</f>
        <v>0</v>
      </c>
      <c r="J583" s="152">
        <f t="shared" si="43"/>
        <v>0</v>
      </c>
      <c r="K583" s="152">
        <f t="shared" si="44"/>
        <v>0</v>
      </c>
      <c r="L583" s="151">
        <f>Inv!K583</f>
        <v>0</v>
      </c>
      <c r="M583" s="153" t="str">
        <f>IFERROR($H583/PG!$E583,"")</f>
        <v/>
      </c>
      <c r="P583" s="26">
        <v>4.2500000000000003E-3</v>
      </c>
      <c r="Q583" s="35">
        <f t="shared" si="45"/>
        <v>4.2500000000000003E-3</v>
      </c>
      <c r="R583" s="26" t="str">
        <f t="shared" si="46"/>
        <v/>
      </c>
    </row>
    <row r="584" spans="2:18" ht="35.1" customHeight="1" thickTop="1" thickBot="1" x14ac:dyDescent="0.3">
      <c r="B584" s="40" t="str">
        <f>IF(PG!B584="","",PG!B584)</f>
        <v/>
      </c>
      <c r="C584" s="147" t="str">
        <f>IF(PG!C584="","",PG!C584)</f>
        <v/>
      </c>
      <c r="D584" s="43" t="str">
        <f>IF(PG!D584="","",PG!D584)</f>
        <v/>
      </c>
      <c r="E584" s="43">
        <f>IF(Inv!E584="",Inv!D584,Inv!E584)</f>
        <v>0</v>
      </c>
      <c r="F584" s="148" t="str">
        <f t="shared" si="42"/>
        <v>Sem estoque</v>
      </c>
      <c r="G584" s="149">
        <f>SUMIF(Entrada!$C$8:$C$3007,$C584,Entrada!$F$8:$F$3007)</f>
        <v>0</v>
      </c>
      <c r="H584" s="150">
        <f>SUMIF(Saída!$C$8:$C$3007,$C584,Saída!$E$8:$E$3007)</f>
        <v>0</v>
      </c>
      <c r="I584" s="151">
        <f>SUMIF(Entrada!$C$8:$C$3007,C584,Entrada!$J$8:$J$3007)</f>
        <v>0</v>
      </c>
      <c r="J584" s="152">
        <f t="shared" si="43"/>
        <v>0</v>
      </c>
      <c r="K584" s="152">
        <f t="shared" si="44"/>
        <v>0</v>
      </c>
      <c r="L584" s="151">
        <f>Inv!K584</f>
        <v>0</v>
      </c>
      <c r="M584" s="153" t="str">
        <f>IFERROR($H584/PG!$E584,"")</f>
        <v/>
      </c>
      <c r="P584" s="26">
        <v>4.2399999999999998E-3</v>
      </c>
      <c r="Q584" s="35">
        <f t="shared" si="45"/>
        <v>4.2399999999999998E-3</v>
      </c>
      <c r="R584" s="26" t="str">
        <f t="shared" si="46"/>
        <v/>
      </c>
    </row>
    <row r="585" spans="2:18" ht="35.1" customHeight="1" thickTop="1" thickBot="1" x14ac:dyDescent="0.3">
      <c r="B585" s="40" t="str">
        <f>IF(PG!B585="","",PG!B585)</f>
        <v/>
      </c>
      <c r="C585" s="147" t="str">
        <f>IF(PG!C585="","",PG!C585)</f>
        <v/>
      </c>
      <c r="D585" s="43" t="str">
        <f>IF(PG!D585="","",PG!D585)</f>
        <v/>
      </c>
      <c r="E585" s="43">
        <f>IF(Inv!E585="",Inv!D585,Inv!E585)</f>
        <v>0</v>
      </c>
      <c r="F585" s="148" t="str">
        <f t="shared" ref="F585:F648" si="47">IFERROR(IF(E585=0,"Sem estoque",IF(E585/D585&lt;0.25,"Quase sem estoque",IF(E585/D585&lt;1.2,"Estoque baixo",IF(E585/D585&lt;2,"Estoque moderado","Estoque confortável")))),"")</f>
        <v>Sem estoque</v>
      </c>
      <c r="G585" s="149">
        <f>SUMIF(Entrada!$C$8:$C$3007,$C585,Entrada!$F$8:$F$3007)</f>
        <v>0</v>
      </c>
      <c r="H585" s="150">
        <f>SUMIF(Saída!$C$8:$C$3007,$C585,Saída!$E$8:$E$3007)</f>
        <v>0</v>
      </c>
      <c r="I585" s="151">
        <f>SUMIF(Entrada!$C$8:$C$3007,C585,Entrada!$J$8:$J$3007)</f>
        <v>0</v>
      </c>
      <c r="J585" s="152">
        <f t="shared" ref="J585:J648" si="48">IFERROR($I585/SUM($I$8:$I$1008),"")</f>
        <v>0</v>
      </c>
      <c r="K585" s="152">
        <f t="shared" ref="K585:K648" si="49">IFERROR($E585/SUM($E$8:$E$1008),"")</f>
        <v>0</v>
      </c>
      <c r="L585" s="151">
        <f>Inv!K585</f>
        <v>0</v>
      </c>
      <c r="M585" s="153" t="str">
        <f>IFERROR($H585/PG!$E585,"")</f>
        <v/>
      </c>
      <c r="P585" s="26">
        <v>4.2300000000000003E-3</v>
      </c>
      <c r="Q585" s="35">
        <f t="shared" ref="Q585:Q648" si="50">O585+P585</f>
        <v>4.2300000000000003E-3</v>
      </c>
      <c r="R585" s="26" t="str">
        <f t="shared" ref="R585:R648" si="51">C585</f>
        <v/>
      </c>
    </row>
    <row r="586" spans="2:18" ht="35.1" customHeight="1" thickTop="1" thickBot="1" x14ac:dyDescent="0.3">
      <c r="B586" s="40" t="str">
        <f>IF(PG!B586="","",PG!B586)</f>
        <v/>
      </c>
      <c r="C586" s="147" t="str">
        <f>IF(PG!C586="","",PG!C586)</f>
        <v/>
      </c>
      <c r="D586" s="43" t="str">
        <f>IF(PG!D586="","",PG!D586)</f>
        <v/>
      </c>
      <c r="E586" s="43">
        <f>IF(Inv!E586="",Inv!D586,Inv!E586)</f>
        <v>0</v>
      </c>
      <c r="F586" s="148" t="str">
        <f t="shared" si="47"/>
        <v>Sem estoque</v>
      </c>
      <c r="G586" s="149">
        <f>SUMIF(Entrada!$C$8:$C$3007,$C586,Entrada!$F$8:$F$3007)</f>
        <v>0</v>
      </c>
      <c r="H586" s="150">
        <f>SUMIF(Saída!$C$8:$C$3007,$C586,Saída!$E$8:$E$3007)</f>
        <v>0</v>
      </c>
      <c r="I586" s="151">
        <f>SUMIF(Entrada!$C$8:$C$3007,C586,Entrada!$J$8:$J$3007)</f>
        <v>0</v>
      </c>
      <c r="J586" s="152">
        <f t="shared" si="48"/>
        <v>0</v>
      </c>
      <c r="K586" s="152">
        <f t="shared" si="49"/>
        <v>0</v>
      </c>
      <c r="L586" s="151">
        <f>Inv!K586</f>
        <v>0</v>
      </c>
      <c r="M586" s="153" t="str">
        <f>IFERROR($H586/PG!$E586,"")</f>
        <v/>
      </c>
      <c r="P586" s="26">
        <v>4.2199999999999998E-3</v>
      </c>
      <c r="Q586" s="35">
        <f t="shared" si="50"/>
        <v>4.2199999999999998E-3</v>
      </c>
      <c r="R586" s="26" t="str">
        <f t="shared" si="51"/>
        <v/>
      </c>
    </row>
    <row r="587" spans="2:18" ht="35.1" customHeight="1" thickTop="1" thickBot="1" x14ac:dyDescent="0.3">
      <c r="B587" s="40" t="str">
        <f>IF(PG!B587="","",PG!B587)</f>
        <v/>
      </c>
      <c r="C587" s="147" t="str">
        <f>IF(PG!C587="","",PG!C587)</f>
        <v/>
      </c>
      <c r="D587" s="43" t="str">
        <f>IF(PG!D587="","",PG!D587)</f>
        <v/>
      </c>
      <c r="E587" s="43">
        <f>IF(Inv!E587="",Inv!D587,Inv!E587)</f>
        <v>0</v>
      </c>
      <c r="F587" s="148" t="str">
        <f t="shared" si="47"/>
        <v>Sem estoque</v>
      </c>
      <c r="G587" s="149">
        <f>SUMIF(Entrada!$C$8:$C$3007,$C587,Entrada!$F$8:$F$3007)</f>
        <v>0</v>
      </c>
      <c r="H587" s="150">
        <f>SUMIF(Saída!$C$8:$C$3007,$C587,Saída!$E$8:$E$3007)</f>
        <v>0</v>
      </c>
      <c r="I587" s="151">
        <f>SUMIF(Entrada!$C$8:$C$3007,C587,Entrada!$J$8:$J$3007)</f>
        <v>0</v>
      </c>
      <c r="J587" s="152">
        <f t="shared" si="48"/>
        <v>0</v>
      </c>
      <c r="K587" s="152">
        <f t="shared" si="49"/>
        <v>0</v>
      </c>
      <c r="L587" s="151">
        <f>Inv!K587</f>
        <v>0</v>
      </c>
      <c r="M587" s="153" t="str">
        <f>IFERROR($H587/PG!$E587,"")</f>
        <v/>
      </c>
      <c r="P587" s="26">
        <v>4.2100000000000002E-3</v>
      </c>
      <c r="Q587" s="35">
        <f t="shared" si="50"/>
        <v>4.2100000000000002E-3</v>
      </c>
      <c r="R587" s="26" t="str">
        <f t="shared" si="51"/>
        <v/>
      </c>
    </row>
    <row r="588" spans="2:18" ht="35.1" customHeight="1" thickTop="1" thickBot="1" x14ac:dyDescent="0.3">
      <c r="B588" s="40" t="str">
        <f>IF(PG!B588="","",PG!B588)</f>
        <v/>
      </c>
      <c r="C588" s="147" t="str">
        <f>IF(PG!C588="","",PG!C588)</f>
        <v/>
      </c>
      <c r="D588" s="43" t="str">
        <f>IF(PG!D588="","",PG!D588)</f>
        <v/>
      </c>
      <c r="E588" s="43">
        <f>IF(Inv!E588="",Inv!D588,Inv!E588)</f>
        <v>0</v>
      </c>
      <c r="F588" s="148" t="str">
        <f t="shared" si="47"/>
        <v>Sem estoque</v>
      </c>
      <c r="G588" s="149">
        <f>SUMIF(Entrada!$C$8:$C$3007,$C588,Entrada!$F$8:$F$3007)</f>
        <v>0</v>
      </c>
      <c r="H588" s="150">
        <f>SUMIF(Saída!$C$8:$C$3007,$C588,Saída!$E$8:$E$3007)</f>
        <v>0</v>
      </c>
      <c r="I588" s="151">
        <f>SUMIF(Entrada!$C$8:$C$3007,C588,Entrada!$J$8:$J$3007)</f>
        <v>0</v>
      </c>
      <c r="J588" s="152">
        <f t="shared" si="48"/>
        <v>0</v>
      </c>
      <c r="K588" s="152">
        <f t="shared" si="49"/>
        <v>0</v>
      </c>
      <c r="L588" s="151">
        <f>Inv!K588</f>
        <v>0</v>
      </c>
      <c r="M588" s="153" t="str">
        <f>IFERROR($H588/PG!$E588,"")</f>
        <v/>
      </c>
      <c r="P588" s="26">
        <v>4.1999999999999997E-3</v>
      </c>
      <c r="Q588" s="35">
        <f t="shared" si="50"/>
        <v>4.1999999999999997E-3</v>
      </c>
      <c r="R588" s="26" t="str">
        <f t="shared" si="51"/>
        <v/>
      </c>
    </row>
    <row r="589" spans="2:18" ht="35.1" customHeight="1" thickTop="1" thickBot="1" x14ac:dyDescent="0.3">
      <c r="B589" s="40" t="str">
        <f>IF(PG!B589="","",PG!B589)</f>
        <v/>
      </c>
      <c r="C589" s="147" t="str">
        <f>IF(PG!C589="","",PG!C589)</f>
        <v/>
      </c>
      <c r="D589" s="43" t="str">
        <f>IF(PG!D589="","",PG!D589)</f>
        <v/>
      </c>
      <c r="E589" s="43">
        <f>IF(Inv!E589="",Inv!D589,Inv!E589)</f>
        <v>0</v>
      </c>
      <c r="F589" s="148" t="str">
        <f t="shared" si="47"/>
        <v>Sem estoque</v>
      </c>
      <c r="G589" s="149">
        <f>SUMIF(Entrada!$C$8:$C$3007,$C589,Entrada!$F$8:$F$3007)</f>
        <v>0</v>
      </c>
      <c r="H589" s="150">
        <f>SUMIF(Saída!$C$8:$C$3007,$C589,Saída!$E$8:$E$3007)</f>
        <v>0</v>
      </c>
      <c r="I589" s="151">
        <f>SUMIF(Entrada!$C$8:$C$3007,C589,Entrada!$J$8:$J$3007)</f>
        <v>0</v>
      </c>
      <c r="J589" s="152">
        <f t="shared" si="48"/>
        <v>0</v>
      </c>
      <c r="K589" s="152">
        <f t="shared" si="49"/>
        <v>0</v>
      </c>
      <c r="L589" s="151">
        <f>Inv!K589</f>
        <v>0</v>
      </c>
      <c r="M589" s="153" t="str">
        <f>IFERROR($H589/PG!$E589,"")</f>
        <v/>
      </c>
      <c r="P589" s="26">
        <v>4.1900000000000001E-3</v>
      </c>
      <c r="Q589" s="35">
        <f t="shared" si="50"/>
        <v>4.1900000000000001E-3</v>
      </c>
      <c r="R589" s="26" t="str">
        <f t="shared" si="51"/>
        <v/>
      </c>
    </row>
    <row r="590" spans="2:18" ht="35.1" customHeight="1" thickTop="1" thickBot="1" x14ac:dyDescent="0.3">
      <c r="B590" s="40" t="str">
        <f>IF(PG!B590="","",PG!B590)</f>
        <v/>
      </c>
      <c r="C590" s="147" t="str">
        <f>IF(PG!C590="","",PG!C590)</f>
        <v/>
      </c>
      <c r="D590" s="43" t="str">
        <f>IF(PG!D590="","",PG!D590)</f>
        <v/>
      </c>
      <c r="E590" s="43">
        <f>IF(Inv!E590="",Inv!D590,Inv!E590)</f>
        <v>0</v>
      </c>
      <c r="F590" s="148" t="str">
        <f t="shared" si="47"/>
        <v>Sem estoque</v>
      </c>
      <c r="G590" s="149">
        <f>SUMIF(Entrada!$C$8:$C$3007,$C590,Entrada!$F$8:$F$3007)</f>
        <v>0</v>
      </c>
      <c r="H590" s="150">
        <f>SUMIF(Saída!$C$8:$C$3007,$C590,Saída!$E$8:$E$3007)</f>
        <v>0</v>
      </c>
      <c r="I590" s="151">
        <f>SUMIF(Entrada!$C$8:$C$3007,C590,Entrada!$J$8:$J$3007)</f>
        <v>0</v>
      </c>
      <c r="J590" s="152">
        <f t="shared" si="48"/>
        <v>0</v>
      </c>
      <c r="K590" s="152">
        <f t="shared" si="49"/>
        <v>0</v>
      </c>
      <c r="L590" s="151">
        <f>Inv!K590</f>
        <v>0</v>
      </c>
      <c r="M590" s="153" t="str">
        <f>IFERROR($H590/PG!$E590,"")</f>
        <v/>
      </c>
      <c r="P590" s="26">
        <v>4.1799999999999997E-3</v>
      </c>
      <c r="Q590" s="35">
        <f t="shared" si="50"/>
        <v>4.1799999999999997E-3</v>
      </c>
      <c r="R590" s="26" t="str">
        <f t="shared" si="51"/>
        <v/>
      </c>
    </row>
    <row r="591" spans="2:18" ht="35.1" customHeight="1" thickTop="1" thickBot="1" x14ac:dyDescent="0.3">
      <c r="B591" s="40" t="str">
        <f>IF(PG!B591="","",PG!B591)</f>
        <v/>
      </c>
      <c r="C591" s="147" t="str">
        <f>IF(PG!C591="","",PG!C591)</f>
        <v/>
      </c>
      <c r="D591" s="43" t="str">
        <f>IF(PG!D591="","",PG!D591)</f>
        <v/>
      </c>
      <c r="E591" s="43">
        <f>IF(Inv!E591="",Inv!D591,Inv!E591)</f>
        <v>0</v>
      </c>
      <c r="F591" s="148" t="str">
        <f t="shared" si="47"/>
        <v>Sem estoque</v>
      </c>
      <c r="G591" s="149">
        <f>SUMIF(Entrada!$C$8:$C$3007,$C591,Entrada!$F$8:$F$3007)</f>
        <v>0</v>
      </c>
      <c r="H591" s="150">
        <f>SUMIF(Saída!$C$8:$C$3007,$C591,Saída!$E$8:$E$3007)</f>
        <v>0</v>
      </c>
      <c r="I591" s="151">
        <f>SUMIF(Entrada!$C$8:$C$3007,C591,Entrada!$J$8:$J$3007)</f>
        <v>0</v>
      </c>
      <c r="J591" s="152">
        <f t="shared" si="48"/>
        <v>0</v>
      </c>
      <c r="K591" s="152">
        <f t="shared" si="49"/>
        <v>0</v>
      </c>
      <c r="L591" s="151">
        <f>Inv!K591</f>
        <v>0</v>
      </c>
      <c r="M591" s="153" t="str">
        <f>IFERROR($H591/PG!$E591,"")</f>
        <v/>
      </c>
      <c r="P591" s="26">
        <v>4.1700000000000001E-3</v>
      </c>
      <c r="Q591" s="35">
        <f t="shared" si="50"/>
        <v>4.1700000000000001E-3</v>
      </c>
      <c r="R591" s="26" t="str">
        <f t="shared" si="51"/>
        <v/>
      </c>
    </row>
    <row r="592" spans="2:18" ht="35.1" customHeight="1" thickTop="1" thickBot="1" x14ac:dyDescent="0.3">
      <c r="B592" s="40" t="str">
        <f>IF(PG!B592="","",PG!B592)</f>
        <v/>
      </c>
      <c r="C592" s="147" t="str">
        <f>IF(PG!C592="","",PG!C592)</f>
        <v/>
      </c>
      <c r="D592" s="43" t="str">
        <f>IF(PG!D592="","",PG!D592)</f>
        <v/>
      </c>
      <c r="E592" s="43">
        <f>IF(Inv!E592="",Inv!D592,Inv!E592)</f>
        <v>0</v>
      </c>
      <c r="F592" s="148" t="str">
        <f t="shared" si="47"/>
        <v>Sem estoque</v>
      </c>
      <c r="G592" s="149">
        <f>SUMIF(Entrada!$C$8:$C$3007,$C592,Entrada!$F$8:$F$3007)</f>
        <v>0</v>
      </c>
      <c r="H592" s="150">
        <f>SUMIF(Saída!$C$8:$C$3007,$C592,Saída!$E$8:$E$3007)</f>
        <v>0</v>
      </c>
      <c r="I592" s="151">
        <f>SUMIF(Entrada!$C$8:$C$3007,C592,Entrada!$J$8:$J$3007)</f>
        <v>0</v>
      </c>
      <c r="J592" s="152">
        <f t="shared" si="48"/>
        <v>0</v>
      </c>
      <c r="K592" s="152">
        <f t="shared" si="49"/>
        <v>0</v>
      </c>
      <c r="L592" s="151">
        <f>Inv!K592</f>
        <v>0</v>
      </c>
      <c r="M592" s="153" t="str">
        <f>IFERROR($H592/PG!$E592,"")</f>
        <v/>
      </c>
      <c r="P592" s="26">
        <v>4.1599999999999996E-3</v>
      </c>
      <c r="Q592" s="35">
        <f t="shared" si="50"/>
        <v>4.1599999999999996E-3</v>
      </c>
      <c r="R592" s="26" t="str">
        <f t="shared" si="51"/>
        <v/>
      </c>
    </row>
    <row r="593" spans="2:18" ht="35.1" customHeight="1" thickTop="1" thickBot="1" x14ac:dyDescent="0.3">
      <c r="B593" s="40" t="str">
        <f>IF(PG!B593="","",PG!B593)</f>
        <v/>
      </c>
      <c r="C593" s="147" t="str">
        <f>IF(PG!C593="","",PG!C593)</f>
        <v/>
      </c>
      <c r="D593" s="43" t="str">
        <f>IF(PG!D593="","",PG!D593)</f>
        <v/>
      </c>
      <c r="E593" s="43">
        <f>IF(Inv!E593="",Inv!D593,Inv!E593)</f>
        <v>0</v>
      </c>
      <c r="F593" s="148" t="str">
        <f t="shared" si="47"/>
        <v>Sem estoque</v>
      </c>
      <c r="G593" s="149">
        <f>SUMIF(Entrada!$C$8:$C$3007,$C593,Entrada!$F$8:$F$3007)</f>
        <v>0</v>
      </c>
      <c r="H593" s="150">
        <f>SUMIF(Saída!$C$8:$C$3007,$C593,Saída!$E$8:$E$3007)</f>
        <v>0</v>
      </c>
      <c r="I593" s="151">
        <f>SUMIF(Entrada!$C$8:$C$3007,C593,Entrada!$J$8:$J$3007)</f>
        <v>0</v>
      </c>
      <c r="J593" s="152">
        <f t="shared" si="48"/>
        <v>0</v>
      </c>
      <c r="K593" s="152">
        <f t="shared" si="49"/>
        <v>0</v>
      </c>
      <c r="L593" s="151">
        <f>Inv!K593</f>
        <v>0</v>
      </c>
      <c r="M593" s="153" t="str">
        <f>IFERROR($H593/PG!$E593,"")</f>
        <v/>
      </c>
      <c r="P593" s="26">
        <v>4.15E-3</v>
      </c>
      <c r="Q593" s="35">
        <f t="shared" si="50"/>
        <v>4.15E-3</v>
      </c>
      <c r="R593" s="26" t="str">
        <f t="shared" si="51"/>
        <v/>
      </c>
    </row>
    <row r="594" spans="2:18" ht="35.1" customHeight="1" thickTop="1" thickBot="1" x14ac:dyDescent="0.3">
      <c r="B594" s="40" t="str">
        <f>IF(PG!B594="","",PG!B594)</f>
        <v/>
      </c>
      <c r="C594" s="147" t="str">
        <f>IF(PG!C594="","",PG!C594)</f>
        <v/>
      </c>
      <c r="D594" s="43" t="str">
        <f>IF(PG!D594="","",PG!D594)</f>
        <v/>
      </c>
      <c r="E594" s="43">
        <f>IF(Inv!E594="",Inv!D594,Inv!E594)</f>
        <v>0</v>
      </c>
      <c r="F594" s="148" t="str">
        <f t="shared" si="47"/>
        <v>Sem estoque</v>
      </c>
      <c r="G594" s="149">
        <f>SUMIF(Entrada!$C$8:$C$3007,$C594,Entrada!$F$8:$F$3007)</f>
        <v>0</v>
      </c>
      <c r="H594" s="150">
        <f>SUMIF(Saída!$C$8:$C$3007,$C594,Saída!$E$8:$E$3007)</f>
        <v>0</v>
      </c>
      <c r="I594" s="151">
        <f>SUMIF(Entrada!$C$8:$C$3007,C594,Entrada!$J$8:$J$3007)</f>
        <v>0</v>
      </c>
      <c r="J594" s="152">
        <f t="shared" si="48"/>
        <v>0</v>
      </c>
      <c r="K594" s="152">
        <f t="shared" si="49"/>
        <v>0</v>
      </c>
      <c r="L594" s="151">
        <f>Inv!K594</f>
        <v>0</v>
      </c>
      <c r="M594" s="153" t="str">
        <f>IFERROR($H594/PG!$E594,"")</f>
        <v/>
      </c>
      <c r="P594" s="26">
        <v>4.1399999999999996E-3</v>
      </c>
      <c r="Q594" s="35">
        <f t="shared" si="50"/>
        <v>4.1399999999999996E-3</v>
      </c>
      <c r="R594" s="26" t="str">
        <f t="shared" si="51"/>
        <v/>
      </c>
    </row>
    <row r="595" spans="2:18" ht="35.1" customHeight="1" thickTop="1" thickBot="1" x14ac:dyDescent="0.3">
      <c r="B595" s="40" t="str">
        <f>IF(PG!B595="","",PG!B595)</f>
        <v/>
      </c>
      <c r="C595" s="147" t="str">
        <f>IF(PG!C595="","",PG!C595)</f>
        <v/>
      </c>
      <c r="D595" s="43" t="str">
        <f>IF(PG!D595="","",PG!D595)</f>
        <v/>
      </c>
      <c r="E595" s="43">
        <f>IF(Inv!E595="",Inv!D595,Inv!E595)</f>
        <v>0</v>
      </c>
      <c r="F595" s="148" t="str">
        <f t="shared" si="47"/>
        <v>Sem estoque</v>
      </c>
      <c r="G595" s="149">
        <f>SUMIF(Entrada!$C$8:$C$3007,$C595,Entrada!$F$8:$F$3007)</f>
        <v>0</v>
      </c>
      <c r="H595" s="150">
        <f>SUMIF(Saída!$C$8:$C$3007,$C595,Saída!$E$8:$E$3007)</f>
        <v>0</v>
      </c>
      <c r="I595" s="151">
        <f>SUMIF(Entrada!$C$8:$C$3007,C595,Entrada!$J$8:$J$3007)</f>
        <v>0</v>
      </c>
      <c r="J595" s="152">
        <f t="shared" si="48"/>
        <v>0</v>
      </c>
      <c r="K595" s="152">
        <f t="shared" si="49"/>
        <v>0</v>
      </c>
      <c r="L595" s="151">
        <f>Inv!K595</f>
        <v>0</v>
      </c>
      <c r="M595" s="153" t="str">
        <f>IFERROR($H595/PG!$E595,"")</f>
        <v/>
      </c>
      <c r="P595" s="26">
        <v>4.13E-3</v>
      </c>
      <c r="Q595" s="35">
        <f t="shared" si="50"/>
        <v>4.13E-3</v>
      </c>
      <c r="R595" s="26" t="str">
        <f t="shared" si="51"/>
        <v/>
      </c>
    </row>
    <row r="596" spans="2:18" ht="35.1" customHeight="1" thickTop="1" thickBot="1" x14ac:dyDescent="0.3">
      <c r="B596" s="40" t="str">
        <f>IF(PG!B596="","",PG!B596)</f>
        <v/>
      </c>
      <c r="C596" s="147" t="str">
        <f>IF(PG!C596="","",PG!C596)</f>
        <v/>
      </c>
      <c r="D596" s="43" t="str">
        <f>IF(PG!D596="","",PG!D596)</f>
        <v/>
      </c>
      <c r="E596" s="43">
        <f>IF(Inv!E596="",Inv!D596,Inv!E596)</f>
        <v>0</v>
      </c>
      <c r="F596" s="148" t="str">
        <f t="shared" si="47"/>
        <v>Sem estoque</v>
      </c>
      <c r="G596" s="149">
        <f>SUMIF(Entrada!$C$8:$C$3007,$C596,Entrada!$F$8:$F$3007)</f>
        <v>0</v>
      </c>
      <c r="H596" s="150">
        <f>SUMIF(Saída!$C$8:$C$3007,$C596,Saída!$E$8:$E$3007)</f>
        <v>0</v>
      </c>
      <c r="I596" s="151">
        <f>SUMIF(Entrada!$C$8:$C$3007,C596,Entrada!$J$8:$J$3007)</f>
        <v>0</v>
      </c>
      <c r="J596" s="152">
        <f t="shared" si="48"/>
        <v>0</v>
      </c>
      <c r="K596" s="152">
        <f t="shared" si="49"/>
        <v>0</v>
      </c>
      <c r="L596" s="151">
        <f>Inv!K596</f>
        <v>0</v>
      </c>
      <c r="M596" s="153" t="str">
        <f>IFERROR($H596/PG!$E596,"")</f>
        <v/>
      </c>
      <c r="P596" s="26">
        <v>4.1200000000000004E-3</v>
      </c>
      <c r="Q596" s="35">
        <f t="shared" si="50"/>
        <v>4.1200000000000004E-3</v>
      </c>
      <c r="R596" s="26" t="str">
        <f t="shared" si="51"/>
        <v/>
      </c>
    </row>
    <row r="597" spans="2:18" ht="35.1" customHeight="1" thickTop="1" thickBot="1" x14ac:dyDescent="0.3">
      <c r="B597" s="40" t="str">
        <f>IF(PG!B597="","",PG!B597)</f>
        <v/>
      </c>
      <c r="C597" s="147" t="str">
        <f>IF(PG!C597="","",PG!C597)</f>
        <v/>
      </c>
      <c r="D597" s="43" t="str">
        <f>IF(PG!D597="","",PG!D597)</f>
        <v/>
      </c>
      <c r="E597" s="43">
        <f>IF(Inv!E597="",Inv!D597,Inv!E597)</f>
        <v>0</v>
      </c>
      <c r="F597" s="148" t="str">
        <f t="shared" si="47"/>
        <v>Sem estoque</v>
      </c>
      <c r="G597" s="149">
        <f>SUMIF(Entrada!$C$8:$C$3007,$C597,Entrada!$F$8:$F$3007)</f>
        <v>0</v>
      </c>
      <c r="H597" s="150">
        <f>SUMIF(Saída!$C$8:$C$3007,$C597,Saída!$E$8:$E$3007)</f>
        <v>0</v>
      </c>
      <c r="I597" s="151">
        <f>SUMIF(Entrada!$C$8:$C$3007,C597,Entrada!$J$8:$J$3007)</f>
        <v>0</v>
      </c>
      <c r="J597" s="152">
        <f t="shared" si="48"/>
        <v>0</v>
      </c>
      <c r="K597" s="152">
        <f t="shared" si="49"/>
        <v>0</v>
      </c>
      <c r="L597" s="151">
        <f>Inv!K597</f>
        <v>0</v>
      </c>
      <c r="M597" s="153" t="str">
        <f>IFERROR($H597/PG!$E597,"")</f>
        <v/>
      </c>
      <c r="P597" s="26">
        <v>4.1099999999999999E-3</v>
      </c>
      <c r="Q597" s="35">
        <f t="shared" si="50"/>
        <v>4.1099999999999999E-3</v>
      </c>
      <c r="R597" s="26" t="str">
        <f t="shared" si="51"/>
        <v/>
      </c>
    </row>
    <row r="598" spans="2:18" ht="35.1" customHeight="1" thickTop="1" thickBot="1" x14ac:dyDescent="0.3">
      <c r="B598" s="40" t="str">
        <f>IF(PG!B598="","",PG!B598)</f>
        <v/>
      </c>
      <c r="C598" s="147" t="str">
        <f>IF(PG!C598="","",PG!C598)</f>
        <v/>
      </c>
      <c r="D598" s="43" t="str">
        <f>IF(PG!D598="","",PG!D598)</f>
        <v/>
      </c>
      <c r="E598" s="43">
        <f>IF(Inv!E598="",Inv!D598,Inv!E598)</f>
        <v>0</v>
      </c>
      <c r="F598" s="148" t="str">
        <f t="shared" si="47"/>
        <v>Sem estoque</v>
      </c>
      <c r="G598" s="149">
        <f>SUMIF(Entrada!$C$8:$C$3007,$C598,Entrada!$F$8:$F$3007)</f>
        <v>0</v>
      </c>
      <c r="H598" s="150">
        <f>SUMIF(Saída!$C$8:$C$3007,$C598,Saída!$E$8:$E$3007)</f>
        <v>0</v>
      </c>
      <c r="I598" s="151">
        <f>SUMIF(Entrada!$C$8:$C$3007,C598,Entrada!$J$8:$J$3007)</f>
        <v>0</v>
      </c>
      <c r="J598" s="152">
        <f t="shared" si="48"/>
        <v>0</v>
      </c>
      <c r="K598" s="152">
        <f t="shared" si="49"/>
        <v>0</v>
      </c>
      <c r="L598" s="151">
        <f>Inv!K598</f>
        <v>0</v>
      </c>
      <c r="M598" s="153" t="str">
        <f>IFERROR($H598/PG!$E598,"")</f>
        <v/>
      </c>
      <c r="P598" s="26">
        <v>4.1000000000000003E-3</v>
      </c>
      <c r="Q598" s="35">
        <f t="shared" si="50"/>
        <v>4.1000000000000003E-3</v>
      </c>
      <c r="R598" s="26" t="str">
        <f t="shared" si="51"/>
        <v/>
      </c>
    </row>
    <row r="599" spans="2:18" ht="35.1" customHeight="1" thickTop="1" thickBot="1" x14ac:dyDescent="0.3">
      <c r="B599" s="40" t="str">
        <f>IF(PG!B599="","",PG!B599)</f>
        <v/>
      </c>
      <c r="C599" s="147" t="str">
        <f>IF(PG!C599="","",PG!C599)</f>
        <v/>
      </c>
      <c r="D599" s="43" t="str">
        <f>IF(PG!D599="","",PG!D599)</f>
        <v/>
      </c>
      <c r="E599" s="43">
        <f>IF(Inv!E599="",Inv!D599,Inv!E599)</f>
        <v>0</v>
      </c>
      <c r="F599" s="148" t="str">
        <f t="shared" si="47"/>
        <v>Sem estoque</v>
      </c>
      <c r="G599" s="149">
        <f>SUMIF(Entrada!$C$8:$C$3007,$C599,Entrada!$F$8:$F$3007)</f>
        <v>0</v>
      </c>
      <c r="H599" s="150">
        <f>SUMIF(Saída!$C$8:$C$3007,$C599,Saída!$E$8:$E$3007)</f>
        <v>0</v>
      </c>
      <c r="I599" s="151">
        <f>SUMIF(Entrada!$C$8:$C$3007,C599,Entrada!$J$8:$J$3007)</f>
        <v>0</v>
      </c>
      <c r="J599" s="152">
        <f t="shared" si="48"/>
        <v>0</v>
      </c>
      <c r="K599" s="152">
        <f t="shared" si="49"/>
        <v>0</v>
      </c>
      <c r="L599" s="151">
        <f>Inv!K599</f>
        <v>0</v>
      </c>
      <c r="M599" s="153" t="str">
        <f>IFERROR($H599/PG!$E599,"")</f>
        <v/>
      </c>
      <c r="P599" s="26">
        <v>4.0899999999999999E-3</v>
      </c>
      <c r="Q599" s="35">
        <f t="shared" si="50"/>
        <v>4.0899999999999999E-3</v>
      </c>
      <c r="R599" s="26" t="str">
        <f t="shared" si="51"/>
        <v/>
      </c>
    </row>
    <row r="600" spans="2:18" ht="35.1" customHeight="1" thickTop="1" thickBot="1" x14ac:dyDescent="0.3">
      <c r="B600" s="40" t="str">
        <f>IF(PG!B600="","",PG!B600)</f>
        <v/>
      </c>
      <c r="C600" s="147" t="str">
        <f>IF(PG!C600="","",PG!C600)</f>
        <v/>
      </c>
      <c r="D600" s="43" t="str">
        <f>IF(PG!D600="","",PG!D600)</f>
        <v/>
      </c>
      <c r="E600" s="43">
        <f>IF(Inv!E600="",Inv!D600,Inv!E600)</f>
        <v>0</v>
      </c>
      <c r="F600" s="148" t="str">
        <f t="shared" si="47"/>
        <v>Sem estoque</v>
      </c>
      <c r="G600" s="149">
        <f>SUMIF(Entrada!$C$8:$C$3007,$C600,Entrada!$F$8:$F$3007)</f>
        <v>0</v>
      </c>
      <c r="H600" s="150">
        <f>SUMIF(Saída!$C$8:$C$3007,$C600,Saída!$E$8:$E$3007)</f>
        <v>0</v>
      </c>
      <c r="I600" s="151">
        <f>SUMIF(Entrada!$C$8:$C$3007,C600,Entrada!$J$8:$J$3007)</f>
        <v>0</v>
      </c>
      <c r="J600" s="152">
        <f t="shared" si="48"/>
        <v>0</v>
      </c>
      <c r="K600" s="152">
        <f t="shared" si="49"/>
        <v>0</v>
      </c>
      <c r="L600" s="151">
        <f>Inv!K600</f>
        <v>0</v>
      </c>
      <c r="M600" s="153" t="str">
        <f>IFERROR($H600/PG!$E600,"")</f>
        <v/>
      </c>
      <c r="P600" s="26">
        <v>4.0800000000000003E-3</v>
      </c>
      <c r="Q600" s="35">
        <f t="shared" si="50"/>
        <v>4.0800000000000003E-3</v>
      </c>
      <c r="R600" s="26" t="str">
        <f t="shared" si="51"/>
        <v/>
      </c>
    </row>
    <row r="601" spans="2:18" ht="35.1" customHeight="1" thickTop="1" thickBot="1" x14ac:dyDescent="0.3">
      <c r="B601" s="40" t="str">
        <f>IF(PG!B601="","",PG!B601)</f>
        <v/>
      </c>
      <c r="C601" s="147" t="str">
        <f>IF(PG!C601="","",PG!C601)</f>
        <v/>
      </c>
      <c r="D601" s="43" t="str">
        <f>IF(PG!D601="","",PG!D601)</f>
        <v/>
      </c>
      <c r="E601" s="43">
        <f>IF(Inv!E601="",Inv!D601,Inv!E601)</f>
        <v>0</v>
      </c>
      <c r="F601" s="148" t="str">
        <f t="shared" si="47"/>
        <v>Sem estoque</v>
      </c>
      <c r="G601" s="149">
        <f>SUMIF(Entrada!$C$8:$C$3007,$C601,Entrada!$F$8:$F$3007)</f>
        <v>0</v>
      </c>
      <c r="H601" s="150">
        <f>SUMIF(Saída!$C$8:$C$3007,$C601,Saída!$E$8:$E$3007)</f>
        <v>0</v>
      </c>
      <c r="I601" s="151">
        <f>SUMIF(Entrada!$C$8:$C$3007,C601,Entrada!$J$8:$J$3007)</f>
        <v>0</v>
      </c>
      <c r="J601" s="152">
        <f t="shared" si="48"/>
        <v>0</v>
      </c>
      <c r="K601" s="152">
        <f t="shared" si="49"/>
        <v>0</v>
      </c>
      <c r="L601" s="151">
        <f>Inv!K601</f>
        <v>0</v>
      </c>
      <c r="M601" s="153" t="str">
        <f>IFERROR($H601/PG!$E601,"")</f>
        <v/>
      </c>
      <c r="P601" s="26">
        <v>4.0699999999999998E-3</v>
      </c>
      <c r="Q601" s="35">
        <f t="shared" si="50"/>
        <v>4.0699999999999998E-3</v>
      </c>
      <c r="R601" s="26" t="str">
        <f t="shared" si="51"/>
        <v/>
      </c>
    </row>
    <row r="602" spans="2:18" ht="35.1" customHeight="1" thickTop="1" thickBot="1" x14ac:dyDescent="0.3">
      <c r="B602" s="40" t="str">
        <f>IF(PG!B602="","",PG!B602)</f>
        <v/>
      </c>
      <c r="C602" s="147" t="str">
        <f>IF(PG!C602="","",PG!C602)</f>
        <v/>
      </c>
      <c r="D602" s="43" t="str">
        <f>IF(PG!D602="","",PG!D602)</f>
        <v/>
      </c>
      <c r="E602" s="43">
        <f>IF(Inv!E602="",Inv!D602,Inv!E602)</f>
        <v>0</v>
      </c>
      <c r="F602" s="148" t="str">
        <f t="shared" si="47"/>
        <v>Sem estoque</v>
      </c>
      <c r="G602" s="149">
        <f>SUMIF(Entrada!$C$8:$C$3007,$C602,Entrada!$F$8:$F$3007)</f>
        <v>0</v>
      </c>
      <c r="H602" s="150">
        <f>SUMIF(Saída!$C$8:$C$3007,$C602,Saída!$E$8:$E$3007)</f>
        <v>0</v>
      </c>
      <c r="I602" s="151">
        <f>SUMIF(Entrada!$C$8:$C$3007,C602,Entrada!$J$8:$J$3007)</f>
        <v>0</v>
      </c>
      <c r="J602" s="152">
        <f t="shared" si="48"/>
        <v>0</v>
      </c>
      <c r="K602" s="152">
        <f t="shared" si="49"/>
        <v>0</v>
      </c>
      <c r="L602" s="151">
        <f>Inv!K602</f>
        <v>0</v>
      </c>
      <c r="M602" s="153" t="str">
        <f>IFERROR($H602/PG!$E602,"")</f>
        <v/>
      </c>
      <c r="P602" s="26">
        <v>4.0600000000000002E-3</v>
      </c>
      <c r="Q602" s="35">
        <f t="shared" si="50"/>
        <v>4.0600000000000002E-3</v>
      </c>
      <c r="R602" s="26" t="str">
        <f t="shared" si="51"/>
        <v/>
      </c>
    </row>
    <row r="603" spans="2:18" ht="35.1" customHeight="1" thickTop="1" thickBot="1" x14ac:dyDescent="0.3">
      <c r="B603" s="40" t="str">
        <f>IF(PG!B603="","",PG!B603)</f>
        <v/>
      </c>
      <c r="C603" s="147" t="str">
        <f>IF(PG!C603="","",PG!C603)</f>
        <v/>
      </c>
      <c r="D603" s="43" t="str">
        <f>IF(PG!D603="","",PG!D603)</f>
        <v/>
      </c>
      <c r="E603" s="43">
        <f>IF(Inv!E603="",Inv!D603,Inv!E603)</f>
        <v>0</v>
      </c>
      <c r="F603" s="148" t="str">
        <f t="shared" si="47"/>
        <v>Sem estoque</v>
      </c>
      <c r="G603" s="149">
        <f>SUMIF(Entrada!$C$8:$C$3007,$C603,Entrada!$F$8:$F$3007)</f>
        <v>0</v>
      </c>
      <c r="H603" s="150">
        <f>SUMIF(Saída!$C$8:$C$3007,$C603,Saída!$E$8:$E$3007)</f>
        <v>0</v>
      </c>
      <c r="I603" s="151">
        <f>SUMIF(Entrada!$C$8:$C$3007,C603,Entrada!$J$8:$J$3007)</f>
        <v>0</v>
      </c>
      <c r="J603" s="152">
        <f t="shared" si="48"/>
        <v>0</v>
      </c>
      <c r="K603" s="152">
        <f t="shared" si="49"/>
        <v>0</v>
      </c>
      <c r="L603" s="151">
        <f>Inv!K603</f>
        <v>0</v>
      </c>
      <c r="M603" s="153" t="str">
        <f>IFERROR($H603/PG!$E603,"")</f>
        <v/>
      </c>
      <c r="P603" s="26">
        <v>4.0499999999999998E-3</v>
      </c>
      <c r="Q603" s="35">
        <f t="shared" si="50"/>
        <v>4.0499999999999998E-3</v>
      </c>
      <c r="R603" s="26" t="str">
        <f t="shared" si="51"/>
        <v/>
      </c>
    </row>
    <row r="604" spans="2:18" ht="35.1" customHeight="1" thickTop="1" thickBot="1" x14ac:dyDescent="0.3">
      <c r="B604" s="40" t="str">
        <f>IF(PG!B604="","",PG!B604)</f>
        <v/>
      </c>
      <c r="C604" s="147" t="str">
        <f>IF(PG!C604="","",PG!C604)</f>
        <v/>
      </c>
      <c r="D604" s="43" t="str">
        <f>IF(PG!D604="","",PG!D604)</f>
        <v/>
      </c>
      <c r="E604" s="43">
        <f>IF(Inv!E604="",Inv!D604,Inv!E604)</f>
        <v>0</v>
      </c>
      <c r="F604" s="148" t="str">
        <f t="shared" si="47"/>
        <v>Sem estoque</v>
      </c>
      <c r="G604" s="149">
        <f>SUMIF(Entrada!$C$8:$C$3007,$C604,Entrada!$F$8:$F$3007)</f>
        <v>0</v>
      </c>
      <c r="H604" s="150">
        <f>SUMIF(Saída!$C$8:$C$3007,$C604,Saída!$E$8:$E$3007)</f>
        <v>0</v>
      </c>
      <c r="I604" s="151">
        <f>SUMIF(Entrada!$C$8:$C$3007,C604,Entrada!$J$8:$J$3007)</f>
        <v>0</v>
      </c>
      <c r="J604" s="152">
        <f t="shared" si="48"/>
        <v>0</v>
      </c>
      <c r="K604" s="152">
        <f t="shared" si="49"/>
        <v>0</v>
      </c>
      <c r="L604" s="151">
        <f>Inv!K604</f>
        <v>0</v>
      </c>
      <c r="M604" s="153" t="str">
        <f>IFERROR($H604/PG!$E604,"")</f>
        <v/>
      </c>
      <c r="P604" s="26">
        <v>4.0400000000000002E-3</v>
      </c>
      <c r="Q604" s="35">
        <f t="shared" si="50"/>
        <v>4.0400000000000002E-3</v>
      </c>
      <c r="R604" s="26" t="str">
        <f t="shared" si="51"/>
        <v/>
      </c>
    </row>
    <row r="605" spans="2:18" ht="35.1" customHeight="1" thickTop="1" thickBot="1" x14ac:dyDescent="0.3">
      <c r="B605" s="40" t="str">
        <f>IF(PG!B605="","",PG!B605)</f>
        <v/>
      </c>
      <c r="C605" s="147" t="str">
        <f>IF(PG!C605="","",PG!C605)</f>
        <v/>
      </c>
      <c r="D605" s="43" t="str">
        <f>IF(PG!D605="","",PG!D605)</f>
        <v/>
      </c>
      <c r="E605" s="43">
        <f>IF(Inv!E605="",Inv!D605,Inv!E605)</f>
        <v>0</v>
      </c>
      <c r="F605" s="148" t="str">
        <f t="shared" si="47"/>
        <v>Sem estoque</v>
      </c>
      <c r="G605" s="149">
        <f>SUMIF(Entrada!$C$8:$C$3007,$C605,Entrada!$F$8:$F$3007)</f>
        <v>0</v>
      </c>
      <c r="H605" s="150">
        <f>SUMIF(Saída!$C$8:$C$3007,$C605,Saída!$E$8:$E$3007)</f>
        <v>0</v>
      </c>
      <c r="I605" s="151">
        <f>SUMIF(Entrada!$C$8:$C$3007,C605,Entrada!$J$8:$J$3007)</f>
        <v>0</v>
      </c>
      <c r="J605" s="152">
        <f t="shared" si="48"/>
        <v>0</v>
      </c>
      <c r="K605" s="152">
        <f t="shared" si="49"/>
        <v>0</v>
      </c>
      <c r="L605" s="151">
        <f>Inv!K605</f>
        <v>0</v>
      </c>
      <c r="M605" s="153" t="str">
        <f>IFERROR($H605/PG!$E605,"")</f>
        <v/>
      </c>
      <c r="P605" s="26">
        <v>4.0299999999999997E-3</v>
      </c>
      <c r="Q605" s="35">
        <f t="shared" si="50"/>
        <v>4.0299999999999997E-3</v>
      </c>
      <c r="R605" s="26" t="str">
        <f t="shared" si="51"/>
        <v/>
      </c>
    </row>
    <row r="606" spans="2:18" ht="35.1" customHeight="1" thickTop="1" thickBot="1" x14ac:dyDescent="0.3">
      <c r="B606" s="40" t="str">
        <f>IF(PG!B606="","",PG!B606)</f>
        <v/>
      </c>
      <c r="C606" s="147" t="str">
        <f>IF(PG!C606="","",PG!C606)</f>
        <v/>
      </c>
      <c r="D606" s="43" t="str">
        <f>IF(PG!D606="","",PG!D606)</f>
        <v/>
      </c>
      <c r="E606" s="43">
        <f>IF(Inv!E606="",Inv!D606,Inv!E606)</f>
        <v>0</v>
      </c>
      <c r="F606" s="148" t="str">
        <f t="shared" si="47"/>
        <v>Sem estoque</v>
      </c>
      <c r="G606" s="149">
        <f>SUMIF(Entrada!$C$8:$C$3007,$C606,Entrada!$F$8:$F$3007)</f>
        <v>0</v>
      </c>
      <c r="H606" s="150">
        <f>SUMIF(Saída!$C$8:$C$3007,$C606,Saída!$E$8:$E$3007)</f>
        <v>0</v>
      </c>
      <c r="I606" s="151">
        <f>SUMIF(Entrada!$C$8:$C$3007,C606,Entrada!$J$8:$J$3007)</f>
        <v>0</v>
      </c>
      <c r="J606" s="152">
        <f t="shared" si="48"/>
        <v>0</v>
      </c>
      <c r="K606" s="152">
        <f t="shared" si="49"/>
        <v>0</v>
      </c>
      <c r="L606" s="151">
        <f>Inv!K606</f>
        <v>0</v>
      </c>
      <c r="M606" s="153" t="str">
        <f>IFERROR($H606/PG!$E606,"")</f>
        <v/>
      </c>
      <c r="P606" s="26">
        <v>4.0200000000000001E-3</v>
      </c>
      <c r="Q606" s="35">
        <f t="shared" si="50"/>
        <v>4.0200000000000001E-3</v>
      </c>
      <c r="R606" s="26" t="str">
        <f t="shared" si="51"/>
        <v/>
      </c>
    </row>
    <row r="607" spans="2:18" ht="35.1" customHeight="1" thickTop="1" thickBot="1" x14ac:dyDescent="0.3">
      <c r="B607" s="40" t="str">
        <f>IF(PG!B607="","",PG!B607)</f>
        <v/>
      </c>
      <c r="C607" s="147" t="str">
        <f>IF(PG!C607="","",PG!C607)</f>
        <v/>
      </c>
      <c r="D607" s="43" t="str">
        <f>IF(PG!D607="","",PG!D607)</f>
        <v/>
      </c>
      <c r="E607" s="43">
        <f>IF(Inv!E607="",Inv!D607,Inv!E607)</f>
        <v>0</v>
      </c>
      <c r="F607" s="148" t="str">
        <f t="shared" si="47"/>
        <v>Sem estoque</v>
      </c>
      <c r="G607" s="149">
        <f>SUMIF(Entrada!$C$8:$C$3007,$C607,Entrada!$F$8:$F$3007)</f>
        <v>0</v>
      </c>
      <c r="H607" s="150">
        <f>SUMIF(Saída!$C$8:$C$3007,$C607,Saída!$E$8:$E$3007)</f>
        <v>0</v>
      </c>
      <c r="I607" s="151">
        <f>SUMIF(Entrada!$C$8:$C$3007,C607,Entrada!$J$8:$J$3007)</f>
        <v>0</v>
      </c>
      <c r="J607" s="152">
        <f t="shared" si="48"/>
        <v>0</v>
      </c>
      <c r="K607" s="152">
        <f t="shared" si="49"/>
        <v>0</v>
      </c>
      <c r="L607" s="151">
        <f>Inv!K607</f>
        <v>0</v>
      </c>
      <c r="M607" s="153" t="str">
        <f>IFERROR($H607/PG!$E607,"")</f>
        <v/>
      </c>
      <c r="P607" s="26">
        <v>4.0099999999999997E-3</v>
      </c>
      <c r="Q607" s="35">
        <f t="shared" si="50"/>
        <v>4.0099999999999997E-3</v>
      </c>
      <c r="R607" s="26" t="str">
        <f t="shared" si="51"/>
        <v/>
      </c>
    </row>
    <row r="608" spans="2:18" ht="35.1" customHeight="1" thickTop="1" thickBot="1" x14ac:dyDescent="0.3">
      <c r="B608" s="40" t="str">
        <f>IF(PG!B608="","",PG!B608)</f>
        <v/>
      </c>
      <c r="C608" s="147" t="str">
        <f>IF(PG!C608="","",PG!C608)</f>
        <v/>
      </c>
      <c r="D608" s="43" t="str">
        <f>IF(PG!D608="","",PG!D608)</f>
        <v/>
      </c>
      <c r="E608" s="43">
        <f>IF(Inv!E608="",Inv!D608,Inv!E608)</f>
        <v>0</v>
      </c>
      <c r="F608" s="148" t="str">
        <f t="shared" si="47"/>
        <v>Sem estoque</v>
      </c>
      <c r="G608" s="149">
        <f>SUMIF(Entrada!$C$8:$C$3007,$C608,Entrada!$F$8:$F$3007)</f>
        <v>0</v>
      </c>
      <c r="H608" s="150">
        <f>SUMIF(Saída!$C$8:$C$3007,$C608,Saída!$E$8:$E$3007)</f>
        <v>0</v>
      </c>
      <c r="I608" s="151">
        <f>SUMIF(Entrada!$C$8:$C$3007,C608,Entrada!$J$8:$J$3007)</f>
        <v>0</v>
      </c>
      <c r="J608" s="152">
        <f t="shared" si="48"/>
        <v>0</v>
      </c>
      <c r="K608" s="152">
        <f t="shared" si="49"/>
        <v>0</v>
      </c>
      <c r="L608" s="151">
        <f>Inv!K608</f>
        <v>0</v>
      </c>
      <c r="M608" s="153" t="str">
        <f>IFERROR($H608/PG!$E608,"")</f>
        <v/>
      </c>
      <c r="P608" s="26">
        <v>4.0000000000000001E-3</v>
      </c>
      <c r="Q608" s="35">
        <f t="shared" si="50"/>
        <v>4.0000000000000001E-3</v>
      </c>
      <c r="R608" s="26" t="str">
        <f t="shared" si="51"/>
        <v/>
      </c>
    </row>
    <row r="609" spans="2:18" ht="35.1" customHeight="1" thickTop="1" thickBot="1" x14ac:dyDescent="0.3">
      <c r="B609" s="40" t="str">
        <f>IF(PG!B609="","",PG!B609)</f>
        <v/>
      </c>
      <c r="C609" s="147" t="str">
        <f>IF(PG!C609="","",PG!C609)</f>
        <v/>
      </c>
      <c r="D609" s="43" t="str">
        <f>IF(PG!D609="","",PG!D609)</f>
        <v/>
      </c>
      <c r="E609" s="43">
        <f>IF(Inv!E609="",Inv!D609,Inv!E609)</f>
        <v>0</v>
      </c>
      <c r="F609" s="148" t="str">
        <f t="shared" si="47"/>
        <v>Sem estoque</v>
      </c>
      <c r="G609" s="149">
        <f>SUMIF(Entrada!$C$8:$C$3007,$C609,Entrada!$F$8:$F$3007)</f>
        <v>0</v>
      </c>
      <c r="H609" s="150">
        <f>SUMIF(Saída!$C$8:$C$3007,$C609,Saída!$E$8:$E$3007)</f>
        <v>0</v>
      </c>
      <c r="I609" s="151">
        <f>SUMIF(Entrada!$C$8:$C$3007,C609,Entrada!$J$8:$J$3007)</f>
        <v>0</v>
      </c>
      <c r="J609" s="152">
        <f t="shared" si="48"/>
        <v>0</v>
      </c>
      <c r="K609" s="152">
        <f t="shared" si="49"/>
        <v>0</v>
      </c>
      <c r="L609" s="151">
        <f>Inv!K609</f>
        <v>0</v>
      </c>
      <c r="M609" s="153" t="str">
        <f>IFERROR($H609/PG!$E609,"")</f>
        <v/>
      </c>
      <c r="P609" s="26">
        <v>3.9899999999999996E-3</v>
      </c>
      <c r="Q609" s="35">
        <f t="shared" si="50"/>
        <v>3.9899999999999996E-3</v>
      </c>
      <c r="R609" s="26" t="str">
        <f t="shared" si="51"/>
        <v/>
      </c>
    </row>
    <row r="610" spans="2:18" ht="35.1" customHeight="1" thickTop="1" thickBot="1" x14ac:dyDescent="0.3">
      <c r="B610" s="40" t="str">
        <f>IF(PG!B610="","",PG!B610)</f>
        <v/>
      </c>
      <c r="C610" s="147" t="str">
        <f>IF(PG!C610="","",PG!C610)</f>
        <v/>
      </c>
      <c r="D610" s="43" t="str">
        <f>IF(PG!D610="","",PG!D610)</f>
        <v/>
      </c>
      <c r="E610" s="43">
        <f>IF(Inv!E610="",Inv!D610,Inv!E610)</f>
        <v>0</v>
      </c>
      <c r="F610" s="148" t="str">
        <f t="shared" si="47"/>
        <v>Sem estoque</v>
      </c>
      <c r="G610" s="149">
        <f>SUMIF(Entrada!$C$8:$C$3007,$C610,Entrada!$F$8:$F$3007)</f>
        <v>0</v>
      </c>
      <c r="H610" s="150">
        <f>SUMIF(Saída!$C$8:$C$3007,$C610,Saída!$E$8:$E$3007)</f>
        <v>0</v>
      </c>
      <c r="I610" s="151">
        <f>SUMIF(Entrada!$C$8:$C$3007,C610,Entrada!$J$8:$J$3007)</f>
        <v>0</v>
      </c>
      <c r="J610" s="152">
        <f t="shared" si="48"/>
        <v>0</v>
      </c>
      <c r="K610" s="152">
        <f t="shared" si="49"/>
        <v>0</v>
      </c>
      <c r="L610" s="151">
        <f>Inv!K610</f>
        <v>0</v>
      </c>
      <c r="M610" s="153" t="str">
        <f>IFERROR($H610/PG!$E610,"")</f>
        <v/>
      </c>
      <c r="P610" s="26">
        <v>3.98E-3</v>
      </c>
      <c r="Q610" s="35">
        <f t="shared" si="50"/>
        <v>3.98E-3</v>
      </c>
      <c r="R610" s="26" t="str">
        <f t="shared" si="51"/>
        <v/>
      </c>
    </row>
    <row r="611" spans="2:18" ht="35.1" customHeight="1" thickTop="1" thickBot="1" x14ac:dyDescent="0.3">
      <c r="B611" s="40" t="str">
        <f>IF(PG!B611="","",PG!B611)</f>
        <v/>
      </c>
      <c r="C611" s="147" t="str">
        <f>IF(PG!C611="","",PG!C611)</f>
        <v/>
      </c>
      <c r="D611" s="43" t="str">
        <f>IF(PG!D611="","",PG!D611)</f>
        <v/>
      </c>
      <c r="E611" s="43">
        <f>IF(Inv!E611="",Inv!D611,Inv!E611)</f>
        <v>0</v>
      </c>
      <c r="F611" s="148" t="str">
        <f t="shared" si="47"/>
        <v>Sem estoque</v>
      </c>
      <c r="G611" s="149">
        <f>SUMIF(Entrada!$C$8:$C$3007,$C611,Entrada!$F$8:$F$3007)</f>
        <v>0</v>
      </c>
      <c r="H611" s="150">
        <f>SUMIF(Saída!$C$8:$C$3007,$C611,Saída!$E$8:$E$3007)</f>
        <v>0</v>
      </c>
      <c r="I611" s="151">
        <f>SUMIF(Entrada!$C$8:$C$3007,C611,Entrada!$J$8:$J$3007)</f>
        <v>0</v>
      </c>
      <c r="J611" s="152">
        <f t="shared" si="48"/>
        <v>0</v>
      </c>
      <c r="K611" s="152">
        <f t="shared" si="49"/>
        <v>0</v>
      </c>
      <c r="L611" s="151">
        <f>Inv!K611</f>
        <v>0</v>
      </c>
      <c r="M611" s="153" t="str">
        <f>IFERROR($H611/PG!$E611,"")</f>
        <v/>
      </c>
      <c r="P611" s="26">
        <v>3.9699999999999996E-3</v>
      </c>
      <c r="Q611" s="35">
        <f t="shared" si="50"/>
        <v>3.9699999999999996E-3</v>
      </c>
      <c r="R611" s="26" t="str">
        <f t="shared" si="51"/>
        <v/>
      </c>
    </row>
    <row r="612" spans="2:18" ht="35.1" customHeight="1" thickTop="1" thickBot="1" x14ac:dyDescent="0.3">
      <c r="B612" s="40" t="str">
        <f>IF(PG!B612="","",PG!B612)</f>
        <v/>
      </c>
      <c r="C612" s="147" t="str">
        <f>IF(PG!C612="","",PG!C612)</f>
        <v/>
      </c>
      <c r="D612" s="43" t="str">
        <f>IF(PG!D612="","",PG!D612)</f>
        <v/>
      </c>
      <c r="E612" s="43">
        <f>IF(Inv!E612="",Inv!D612,Inv!E612)</f>
        <v>0</v>
      </c>
      <c r="F612" s="148" t="str">
        <f t="shared" si="47"/>
        <v>Sem estoque</v>
      </c>
      <c r="G612" s="149">
        <f>SUMIF(Entrada!$C$8:$C$3007,$C612,Entrada!$F$8:$F$3007)</f>
        <v>0</v>
      </c>
      <c r="H612" s="150">
        <f>SUMIF(Saída!$C$8:$C$3007,$C612,Saída!$E$8:$E$3007)</f>
        <v>0</v>
      </c>
      <c r="I612" s="151">
        <f>SUMIF(Entrada!$C$8:$C$3007,C612,Entrada!$J$8:$J$3007)</f>
        <v>0</v>
      </c>
      <c r="J612" s="152">
        <f t="shared" si="48"/>
        <v>0</v>
      </c>
      <c r="K612" s="152">
        <f t="shared" si="49"/>
        <v>0</v>
      </c>
      <c r="L612" s="151">
        <f>Inv!K612</f>
        <v>0</v>
      </c>
      <c r="M612" s="153" t="str">
        <f>IFERROR($H612/PG!$E612,"")</f>
        <v/>
      </c>
      <c r="P612" s="26">
        <v>3.96E-3</v>
      </c>
      <c r="Q612" s="35">
        <f t="shared" si="50"/>
        <v>3.96E-3</v>
      </c>
      <c r="R612" s="26" t="str">
        <f t="shared" si="51"/>
        <v/>
      </c>
    </row>
    <row r="613" spans="2:18" ht="35.1" customHeight="1" thickTop="1" thickBot="1" x14ac:dyDescent="0.3">
      <c r="B613" s="40" t="str">
        <f>IF(PG!B613="","",PG!B613)</f>
        <v/>
      </c>
      <c r="C613" s="147" t="str">
        <f>IF(PG!C613="","",PG!C613)</f>
        <v/>
      </c>
      <c r="D613" s="43" t="str">
        <f>IF(PG!D613="","",PG!D613)</f>
        <v/>
      </c>
      <c r="E613" s="43">
        <f>IF(Inv!E613="",Inv!D613,Inv!E613)</f>
        <v>0</v>
      </c>
      <c r="F613" s="148" t="str">
        <f t="shared" si="47"/>
        <v>Sem estoque</v>
      </c>
      <c r="G613" s="149">
        <f>SUMIF(Entrada!$C$8:$C$3007,$C613,Entrada!$F$8:$F$3007)</f>
        <v>0</v>
      </c>
      <c r="H613" s="150">
        <f>SUMIF(Saída!$C$8:$C$3007,$C613,Saída!$E$8:$E$3007)</f>
        <v>0</v>
      </c>
      <c r="I613" s="151">
        <f>SUMIF(Entrada!$C$8:$C$3007,C613,Entrada!$J$8:$J$3007)</f>
        <v>0</v>
      </c>
      <c r="J613" s="152">
        <f t="shared" si="48"/>
        <v>0</v>
      </c>
      <c r="K613" s="152">
        <f t="shared" si="49"/>
        <v>0</v>
      </c>
      <c r="L613" s="151">
        <f>Inv!K613</f>
        <v>0</v>
      </c>
      <c r="M613" s="153" t="str">
        <f>IFERROR($H613/PG!$E613,"")</f>
        <v/>
      </c>
      <c r="P613" s="26">
        <v>3.9500000000000004E-3</v>
      </c>
      <c r="Q613" s="35">
        <f t="shared" si="50"/>
        <v>3.9500000000000004E-3</v>
      </c>
      <c r="R613" s="26" t="str">
        <f t="shared" si="51"/>
        <v/>
      </c>
    </row>
    <row r="614" spans="2:18" ht="35.1" customHeight="1" thickTop="1" thickBot="1" x14ac:dyDescent="0.3">
      <c r="B614" s="40" t="str">
        <f>IF(PG!B614="","",PG!B614)</f>
        <v/>
      </c>
      <c r="C614" s="147" t="str">
        <f>IF(PG!C614="","",PG!C614)</f>
        <v/>
      </c>
      <c r="D614" s="43" t="str">
        <f>IF(PG!D614="","",PG!D614)</f>
        <v/>
      </c>
      <c r="E614" s="43">
        <f>IF(Inv!E614="",Inv!D614,Inv!E614)</f>
        <v>0</v>
      </c>
      <c r="F614" s="148" t="str">
        <f t="shared" si="47"/>
        <v>Sem estoque</v>
      </c>
      <c r="G614" s="149">
        <f>SUMIF(Entrada!$C$8:$C$3007,$C614,Entrada!$F$8:$F$3007)</f>
        <v>0</v>
      </c>
      <c r="H614" s="150">
        <f>SUMIF(Saída!$C$8:$C$3007,$C614,Saída!$E$8:$E$3007)</f>
        <v>0</v>
      </c>
      <c r="I614" s="151">
        <f>SUMIF(Entrada!$C$8:$C$3007,C614,Entrada!$J$8:$J$3007)</f>
        <v>0</v>
      </c>
      <c r="J614" s="152">
        <f t="shared" si="48"/>
        <v>0</v>
      </c>
      <c r="K614" s="152">
        <f t="shared" si="49"/>
        <v>0</v>
      </c>
      <c r="L614" s="151">
        <f>Inv!K614</f>
        <v>0</v>
      </c>
      <c r="M614" s="153" t="str">
        <f>IFERROR($H614/PG!$E614,"")</f>
        <v/>
      </c>
      <c r="P614" s="26">
        <v>3.9399999999999999E-3</v>
      </c>
      <c r="Q614" s="35">
        <f t="shared" si="50"/>
        <v>3.9399999999999999E-3</v>
      </c>
      <c r="R614" s="26" t="str">
        <f t="shared" si="51"/>
        <v/>
      </c>
    </row>
    <row r="615" spans="2:18" ht="35.1" customHeight="1" thickTop="1" thickBot="1" x14ac:dyDescent="0.3">
      <c r="B615" s="40" t="str">
        <f>IF(PG!B615="","",PG!B615)</f>
        <v/>
      </c>
      <c r="C615" s="147" t="str">
        <f>IF(PG!C615="","",PG!C615)</f>
        <v/>
      </c>
      <c r="D615" s="43" t="str">
        <f>IF(PG!D615="","",PG!D615)</f>
        <v/>
      </c>
      <c r="E615" s="43">
        <f>IF(Inv!E615="",Inv!D615,Inv!E615)</f>
        <v>0</v>
      </c>
      <c r="F615" s="148" t="str">
        <f t="shared" si="47"/>
        <v>Sem estoque</v>
      </c>
      <c r="G615" s="149">
        <f>SUMIF(Entrada!$C$8:$C$3007,$C615,Entrada!$F$8:$F$3007)</f>
        <v>0</v>
      </c>
      <c r="H615" s="150">
        <f>SUMIF(Saída!$C$8:$C$3007,$C615,Saída!$E$8:$E$3007)</f>
        <v>0</v>
      </c>
      <c r="I615" s="151">
        <f>SUMIF(Entrada!$C$8:$C$3007,C615,Entrada!$J$8:$J$3007)</f>
        <v>0</v>
      </c>
      <c r="J615" s="152">
        <f t="shared" si="48"/>
        <v>0</v>
      </c>
      <c r="K615" s="152">
        <f t="shared" si="49"/>
        <v>0</v>
      </c>
      <c r="L615" s="151">
        <f>Inv!K615</f>
        <v>0</v>
      </c>
      <c r="M615" s="153" t="str">
        <f>IFERROR($H615/PG!$E615,"")</f>
        <v/>
      </c>
      <c r="P615" s="26">
        <v>3.9300000000000003E-3</v>
      </c>
      <c r="Q615" s="35">
        <f t="shared" si="50"/>
        <v>3.9300000000000003E-3</v>
      </c>
      <c r="R615" s="26" t="str">
        <f t="shared" si="51"/>
        <v/>
      </c>
    </row>
    <row r="616" spans="2:18" ht="35.1" customHeight="1" thickTop="1" thickBot="1" x14ac:dyDescent="0.3">
      <c r="B616" s="40" t="str">
        <f>IF(PG!B616="","",PG!B616)</f>
        <v/>
      </c>
      <c r="C616" s="147" t="str">
        <f>IF(PG!C616="","",PG!C616)</f>
        <v/>
      </c>
      <c r="D616" s="43" t="str">
        <f>IF(PG!D616="","",PG!D616)</f>
        <v/>
      </c>
      <c r="E616" s="43">
        <f>IF(Inv!E616="",Inv!D616,Inv!E616)</f>
        <v>0</v>
      </c>
      <c r="F616" s="148" t="str">
        <f t="shared" si="47"/>
        <v>Sem estoque</v>
      </c>
      <c r="G616" s="149">
        <f>SUMIF(Entrada!$C$8:$C$3007,$C616,Entrada!$F$8:$F$3007)</f>
        <v>0</v>
      </c>
      <c r="H616" s="150">
        <f>SUMIF(Saída!$C$8:$C$3007,$C616,Saída!$E$8:$E$3007)</f>
        <v>0</v>
      </c>
      <c r="I616" s="151">
        <f>SUMIF(Entrada!$C$8:$C$3007,C616,Entrada!$J$8:$J$3007)</f>
        <v>0</v>
      </c>
      <c r="J616" s="152">
        <f t="shared" si="48"/>
        <v>0</v>
      </c>
      <c r="K616" s="152">
        <f t="shared" si="49"/>
        <v>0</v>
      </c>
      <c r="L616" s="151">
        <f>Inv!K616</f>
        <v>0</v>
      </c>
      <c r="M616" s="153" t="str">
        <f>IFERROR($H616/PG!$E616,"")</f>
        <v/>
      </c>
      <c r="P616" s="26">
        <v>3.9199999999999999E-3</v>
      </c>
      <c r="Q616" s="35">
        <f t="shared" si="50"/>
        <v>3.9199999999999999E-3</v>
      </c>
      <c r="R616" s="26" t="str">
        <f t="shared" si="51"/>
        <v/>
      </c>
    </row>
    <row r="617" spans="2:18" ht="35.1" customHeight="1" thickTop="1" thickBot="1" x14ac:dyDescent="0.3">
      <c r="B617" s="40" t="str">
        <f>IF(PG!B617="","",PG!B617)</f>
        <v/>
      </c>
      <c r="C617" s="147" t="str">
        <f>IF(PG!C617="","",PG!C617)</f>
        <v/>
      </c>
      <c r="D617" s="43" t="str">
        <f>IF(PG!D617="","",PG!D617)</f>
        <v/>
      </c>
      <c r="E617" s="43">
        <f>IF(Inv!E617="",Inv!D617,Inv!E617)</f>
        <v>0</v>
      </c>
      <c r="F617" s="148" t="str">
        <f t="shared" si="47"/>
        <v>Sem estoque</v>
      </c>
      <c r="G617" s="149">
        <f>SUMIF(Entrada!$C$8:$C$3007,$C617,Entrada!$F$8:$F$3007)</f>
        <v>0</v>
      </c>
      <c r="H617" s="150">
        <f>SUMIF(Saída!$C$8:$C$3007,$C617,Saída!$E$8:$E$3007)</f>
        <v>0</v>
      </c>
      <c r="I617" s="151">
        <f>SUMIF(Entrada!$C$8:$C$3007,C617,Entrada!$J$8:$J$3007)</f>
        <v>0</v>
      </c>
      <c r="J617" s="152">
        <f t="shared" si="48"/>
        <v>0</v>
      </c>
      <c r="K617" s="152">
        <f t="shared" si="49"/>
        <v>0</v>
      </c>
      <c r="L617" s="151">
        <f>Inv!K617</f>
        <v>0</v>
      </c>
      <c r="M617" s="153" t="str">
        <f>IFERROR($H617/PG!$E617,"")</f>
        <v/>
      </c>
      <c r="P617" s="26">
        <v>3.9100000000000003E-3</v>
      </c>
      <c r="Q617" s="35">
        <f t="shared" si="50"/>
        <v>3.9100000000000003E-3</v>
      </c>
      <c r="R617" s="26" t="str">
        <f t="shared" si="51"/>
        <v/>
      </c>
    </row>
    <row r="618" spans="2:18" ht="35.1" customHeight="1" thickTop="1" thickBot="1" x14ac:dyDescent="0.3">
      <c r="B618" s="40" t="str">
        <f>IF(PG!B618="","",PG!B618)</f>
        <v/>
      </c>
      <c r="C618" s="147" t="str">
        <f>IF(PG!C618="","",PG!C618)</f>
        <v/>
      </c>
      <c r="D618" s="43" t="str">
        <f>IF(PG!D618="","",PG!D618)</f>
        <v/>
      </c>
      <c r="E618" s="43">
        <f>IF(Inv!E618="",Inv!D618,Inv!E618)</f>
        <v>0</v>
      </c>
      <c r="F618" s="148" t="str">
        <f t="shared" si="47"/>
        <v>Sem estoque</v>
      </c>
      <c r="G618" s="149">
        <f>SUMIF(Entrada!$C$8:$C$3007,$C618,Entrada!$F$8:$F$3007)</f>
        <v>0</v>
      </c>
      <c r="H618" s="150">
        <f>SUMIF(Saída!$C$8:$C$3007,$C618,Saída!$E$8:$E$3007)</f>
        <v>0</v>
      </c>
      <c r="I618" s="151">
        <f>SUMIF(Entrada!$C$8:$C$3007,C618,Entrada!$J$8:$J$3007)</f>
        <v>0</v>
      </c>
      <c r="J618" s="152">
        <f t="shared" si="48"/>
        <v>0</v>
      </c>
      <c r="K618" s="152">
        <f t="shared" si="49"/>
        <v>0</v>
      </c>
      <c r="L618" s="151">
        <f>Inv!K618</f>
        <v>0</v>
      </c>
      <c r="M618" s="153" t="str">
        <f>IFERROR($H618/PG!$E618,"")</f>
        <v/>
      </c>
      <c r="P618" s="26">
        <v>3.8999999999999998E-3</v>
      </c>
      <c r="Q618" s="35">
        <f t="shared" si="50"/>
        <v>3.8999999999999998E-3</v>
      </c>
      <c r="R618" s="26" t="str">
        <f t="shared" si="51"/>
        <v/>
      </c>
    </row>
    <row r="619" spans="2:18" ht="35.1" customHeight="1" thickTop="1" thickBot="1" x14ac:dyDescent="0.3">
      <c r="B619" s="40" t="str">
        <f>IF(PG!B619="","",PG!B619)</f>
        <v/>
      </c>
      <c r="C619" s="147" t="str">
        <f>IF(PG!C619="","",PG!C619)</f>
        <v/>
      </c>
      <c r="D619" s="43" t="str">
        <f>IF(PG!D619="","",PG!D619)</f>
        <v/>
      </c>
      <c r="E619" s="43">
        <f>IF(Inv!E619="",Inv!D619,Inv!E619)</f>
        <v>0</v>
      </c>
      <c r="F619" s="148" t="str">
        <f t="shared" si="47"/>
        <v>Sem estoque</v>
      </c>
      <c r="G619" s="149">
        <f>SUMIF(Entrada!$C$8:$C$3007,$C619,Entrada!$F$8:$F$3007)</f>
        <v>0</v>
      </c>
      <c r="H619" s="150">
        <f>SUMIF(Saída!$C$8:$C$3007,$C619,Saída!$E$8:$E$3007)</f>
        <v>0</v>
      </c>
      <c r="I619" s="151">
        <f>SUMIF(Entrada!$C$8:$C$3007,C619,Entrada!$J$8:$J$3007)</f>
        <v>0</v>
      </c>
      <c r="J619" s="152">
        <f t="shared" si="48"/>
        <v>0</v>
      </c>
      <c r="K619" s="152">
        <f t="shared" si="49"/>
        <v>0</v>
      </c>
      <c r="L619" s="151">
        <f>Inv!K619</f>
        <v>0</v>
      </c>
      <c r="M619" s="153" t="str">
        <f>IFERROR($H619/PG!$E619,"")</f>
        <v/>
      </c>
      <c r="P619" s="26">
        <v>3.8899999999999998E-3</v>
      </c>
      <c r="Q619" s="35">
        <f t="shared" si="50"/>
        <v>3.8899999999999998E-3</v>
      </c>
      <c r="R619" s="26" t="str">
        <f t="shared" si="51"/>
        <v/>
      </c>
    </row>
    <row r="620" spans="2:18" ht="35.1" customHeight="1" thickTop="1" thickBot="1" x14ac:dyDescent="0.3">
      <c r="B620" s="40" t="str">
        <f>IF(PG!B620="","",PG!B620)</f>
        <v/>
      </c>
      <c r="C620" s="147" t="str">
        <f>IF(PG!C620="","",PG!C620)</f>
        <v/>
      </c>
      <c r="D620" s="43" t="str">
        <f>IF(PG!D620="","",PG!D620)</f>
        <v/>
      </c>
      <c r="E620" s="43">
        <f>IF(Inv!E620="",Inv!D620,Inv!E620)</f>
        <v>0</v>
      </c>
      <c r="F620" s="148" t="str">
        <f t="shared" si="47"/>
        <v>Sem estoque</v>
      </c>
      <c r="G620" s="149">
        <f>SUMIF(Entrada!$C$8:$C$3007,$C620,Entrada!$F$8:$F$3007)</f>
        <v>0</v>
      </c>
      <c r="H620" s="150">
        <f>SUMIF(Saída!$C$8:$C$3007,$C620,Saída!$E$8:$E$3007)</f>
        <v>0</v>
      </c>
      <c r="I620" s="151">
        <f>SUMIF(Entrada!$C$8:$C$3007,C620,Entrada!$J$8:$J$3007)</f>
        <v>0</v>
      </c>
      <c r="J620" s="152">
        <f t="shared" si="48"/>
        <v>0</v>
      </c>
      <c r="K620" s="152">
        <f t="shared" si="49"/>
        <v>0</v>
      </c>
      <c r="L620" s="151">
        <f>Inv!K620</f>
        <v>0</v>
      </c>
      <c r="M620" s="153" t="str">
        <f>IFERROR($H620/PG!$E620,"")</f>
        <v/>
      </c>
      <c r="P620" s="26">
        <v>3.8800000000000002E-3</v>
      </c>
      <c r="Q620" s="35">
        <f t="shared" si="50"/>
        <v>3.8800000000000002E-3</v>
      </c>
      <c r="R620" s="26" t="str">
        <f t="shared" si="51"/>
        <v/>
      </c>
    </row>
    <row r="621" spans="2:18" ht="35.1" customHeight="1" thickTop="1" thickBot="1" x14ac:dyDescent="0.3">
      <c r="B621" s="40" t="str">
        <f>IF(PG!B621="","",PG!B621)</f>
        <v/>
      </c>
      <c r="C621" s="147" t="str">
        <f>IF(PG!C621="","",PG!C621)</f>
        <v/>
      </c>
      <c r="D621" s="43" t="str">
        <f>IF(PG!D621="","",PG!D621)</f>
        <v/>
      </c>
      <c r="E621" s="43">
        <f>IF(Inv!E621="",Inv!D621,Inv!E621)</f>
        <v>0</v>
      </c>
      <c r="F621" s="148" t="str">
        <f t="shared" si="47"/>
        <v>Sem estoque</v>
      </c>
      <c r="G621" s="149">
        <f>SUMIF(Entrada!$C$8:$C$3007,$C621,Entrada!$F$8:$F$3007)</f>
        <v>0</v>
      </c>
      <c r="H621" s="150">
        <f>SUMIF(Saída!$C$8:$C$3007,$C621,Saída!$E$8:$E$3007)</f>
        <v>0</v>
      </c>
      <c r="I621" s="151">
        <f>SUMIF(Entrada!$C$8:$C$3007,C621,Entrada!$J$8:$J$3007)</f>
        <v>0</v>
      </c>
      <c r="J621" s="152">
        <f t="shared" si="48"/>
        <v>0</v>
      </c>
      <c r="K621" s="152">
        <f t="shared" si="49"/>
        <v>0</v>
      </c>
      <c r="L621" s="151">
        <f>Inv!K621</f>
        <v>0</v>
      </c>
      <c r="M621" s="153" t="str">
        <f>IFERROR($H621/PG!$E621,"")</f>
        <v/>
      </c>
      <c r="P621" s="26">
        <v>3.8700000000000002E-3</v>
      </c>
      <c r="Q621" s="35">
        <f t="shared" si="50"/>
        <v>3.8700000000000002E-3</v>
      </c>
      <c r="R621" s="26" t="str">
        <f t="shared" si="51"/>
        <v/>
      </c>
    </row>
    <row r="622" spans="2:18" ht="35.1" customHeight="1" thickTop="1" thickBot="1" x14ac:dyDescent="0.3">
      <c r="B622" s="40" t="str">
        <f>IF(PG!B622="","",PG!B622)</f>
        <v/>
      </c>
      <c r="C622" s="147" t="str">
        <f>IF(PG!C622="","",PG!C622)</f>
        <v/>
      </c>
      <c r="D622" s="43" t="str">
        <f>IF(PG!D622="","",PG!D622)</f>
        <v/>
      </c>
      <c r="E622" s="43">
        <f>IF(Inv!E622="",Inv!D622,Inv!E622)</f>
        <v>0</v>
      </c>
      <c r="F622" s="148" t="str">
        <f t="shared" si="47"/>
        <v>Sem estoque</v>
      </c>
      <c r="G622" s="149">
        <f>SUMIF(Entrada!$C$8:$C$3007,$C622,Entrada!$F$8:$F$3007)</f>
        <v>0</v>
      </c>
      <c r="H622" s="150">
        <f>SUMIF(Saída!$C$8:$C$3007,$C622,Saída!$E$8:$E$3007)</f>
        <v>0</v>
      </c>
      <c r="I622" s="151">
        <f>SUMIF(Entrada!$C$8:$C$3007,C622,Entrada!$J$8:$J$3007)</f>
        <v>0</v>
      </c>
      <c r="J622" s="152">
        <f t="shared" si="48"/>
        <v>0</v>
      </c>
      <c r="K622" s="152">
        <f t="shared" si="49"/>
        <v>0</v>
      </c>
      <c r="L622" s="151">
        <f>Inv!K622</f>
        <v>0</v>
      </c>
      <c r="M622" s="153" t="str">
        <f>IFERROR($H622/PG!$E622,"")</f>
        <v/>
      </c>
      <c r="P622" s="26">
        <v>3.8600000000000001E-3</v>
      </c>
      <c r="Q622" s="35">
        <f t="shared" si="50"/>
        <v>3.8600000000000001E-3</v>
      </c>
      <c r="R622" s="26" t="str">
        <f t="shared" si="51"/>
        <v/>
      </c>
    </row>
    <row r="623" spans="2:18" ht="35.1" customHeight="1" thickTop="1" thickBot="1" x14ac:dyDescent="0.3">
      <c r="B623" s="40" t="str">
        <f>IF(PG!B623="","",PG!B623)</f>
        <v/>
      </c>
      <c r="C623" s="147" t="str">
        <f>IF(PG!C623="","",PG!C623)</f>
        <v/>
      </c>
      <c r="D623" s="43" t="str">
        <f>IF(PG!D623="","",PG!D623)</f>
        <v/>
      </c>
      <c r="E623" s="43">
        <f>IF(Inv!E623="",Inv!D623,Inv!E623)</f>
        <v>0</v>
      </c>
      <c r="F623" s="148" t="str">
        <f t="shared" si="47"/>
        <v>Sem estoque</v>
      </c>
      <c r="G623" s="149">
        <f>SUMIF(Entrada!$C$8:$C$3007,$C623,Entrada!$F$8:$F$3007)</f>
        <v>0</v>
      </c>
      <c r="H623" s="150">
        <f>SUMIF(Saída!$C$8:$C$3007,$C623,Saída!$E$8:$E$3007)</f>
        <v>0</v>
      </c>
      <c r="I623" s="151">
        <f>SUMIF(Entrada!$C$8:$C$3007,C623,Entrada!$J$8:$J$3007)</f>
        <v>0</v>
      </c>
      <c r="J623" s="152">
        <f t="shared" si="48"/>
        <v>0</v>
      </c>
      <c r="K623" s="152">
        <f t="shared" si="49"/>
        <v>0</v>
      </c>
      <c r="L623" s="151">
        <f>Inv!K623</f>
        <v>0</v>
      </c>
      <c r="M623" s="153" t="str">
        <f>IFERROR($H623/PG!$E623,"")</f>
        <v/>
      </c>
      <c r="P623" s="26">
        <v>3.8500000000000001E-3</v>
      </c>
      <c r="Q623" s="35">
        <f t="shared" si="50"/>
        <v>3.8500000000000001E-3</v>
      </c>
      <c r="R623" s="26" t="str">
        <f t="shared" si="51"/>
        <v/>
      </c>
    </row>
    <row r="624" spans="2:18" ht="35.1" customHeight="1" thickTop="1" thickBot="1" x14ac:dyDescent="0.3">
      <c r="B624" s="40" t="str">
        <f>IF(PG!B624="","",PG!B624)</f>
        <v/>
      </c>
      <c r="C624" s="147" t="str">
        <f>IF(PG!C624="","",PG!C624)</f>
        <v/>
      </c>
      <c r="D624" s="43" t="str">
        <f>IF(PG!D624="","",PG!D624)</f>
        <v/>
      </c>
      <c r="E624" s="43">
        <f>IF(Inv!E624="",Inv!D624,Inv!E624)</f>
        <v>0</v>
      </c>
      <c r="F624" s="148" t="str">
        <f t="shared" si="47"/>
        <v>Sem estoque</v>
      </c>
      <c r="G624" s="149">
        <f>SUMIF(Entrada!$C$8:$C$3007,$C624,Entrada!$F$8:$F$3007)</f>
        <v>0</v>
      </c>
      <c r="H624" s="150">
        <f>SUMIF(Saída!$C$8:$C$3007,$C624,Saída!$E$8:$E$3007)</f>
        <v>0</v>
      </c>
      <c r="I624" s="151">
        <f>SUMIF(Entrada!$C$8:$C$3007,C624,Entrada!$J$8:$J$3007)</f>
        <v>0</v>
      </c>
      <c r="J624" s="152">
        <f t="shared" si="48"/>
        <v>0</v>
      </c>
      <c r="K624" s="152">
        <f t="shared" si="49"/>
        <v>0</v>
      </c>
      <c r="L624" s="151">
        <f>Inv!K624</f>
        <v>0</v>
      </c>
      <c r="M624" s="153" t="str">
        <f>IFERROR($H624/PG!$E624,"")</f>
        <v/>
      </c>
      <c r="P624" s="26">
        <v>3.8400000000000001E-3</v>
      </c>
      <c r="Q624" s="35">
        <f t="shared" si="50"/>
        <v>3.8400000000000001E-3</v>
      </c>
      <c r="R624" s="26" t="str">
        <f t="shared" si="51"/>
        <v/>
      </c>
    </row>
    <row r="625" spans="2:18" ht="35.1" customHeight="1" thickTop="1" thickBot="1" x14ac:dyDescent="0.3">
      <c r="B625" s="40" t="str">
        <f>IF(PG!B625="","",PG!B625)</f>
        <v/>
      </c>
      <c r="C625" s="147" t="str">
        <f>IF(PG!C625="","",PG!C625)</f>
        <v/>
      </c>
      <c r="D625" s="43" t="str">
        <f>IF(PG!D625="","",PG!D625)</f>
        <v/>
      </c>
      <c r="E625" s="43">
        <f>IF(Inv!E625="",Inv!D625,Inv!E625)</f>
        <v>0</v>
      </c>
      <c r="F625" s="148" t="str">
        <f t="shared" si="47"/>
        <v>Sem estoque</v>
      </c>
      <c r="G625" s="149">
        <f>SUMIF(Entrada!$C$8:$C$3007,$C625,Entrada!$F$8:$F$3007)</f>
        <v>0</v>
      </c>
      <c r="H625" s="150">
        <f>SUMIF(Saída!$C$8:$C$3007,$C625,Saída!$E$8:$E$3007)</f>
        <v>0</v>
      </c>
      <c r="I625" s="151">
        <f>SUMIF(Entrada!$C$8:$C$3007,C625,Entrada!$J$8:$J$3007)</f>
        <v>0</v>
      </c>
      <c r="J625" s="152">
        <f t="shared" si="48"/>
        <v>0</v>
      </c>
      <c r="K625" s="152">
        <f t="shared" si="49"/>
        <v>0</v>
      </c>
      <c r="L625" s="151">
        <f>Inv!K625</f>
        <v>0</v>
      </c>
      <c r="M625" s="153" t="str">
        <f>IFERROR($H625/PG!$E625,"")</f>
        <v/>
      </c>
      <c r="P625" s="26">
        <v>3.8300000000000001E-3</v>
      </c>
      <c r="Q625" s="35">
        <f t="shared" si="50"/>
        <v>3.8300000000000001E-3</v>
      </c>
      <c r="R625" s="26" t="str">
        <f t="shared" si="51"/>
        <v/>
      </c>
    </row>
    <row r="626" spans="2:18" ht="35.1" customHeight="1" thickTop="1" thickBot="1" x14ac:dyDescent="0.3">
      <c r="B626" s="40" t="str">
        <f>IF(PG!B626="","",PG!B626)</f>
        <v/>
      </c>
      <c r="C626" s="147" t="str">
        <f>IF(PG!C626="","",PG!C626)</f>
        <v/>
      </c>
      <c r="D626" s="43" t="str">
        <f>IF(PG!D626="","",PG!D626)</f>
        <v/>
      </c>
      <c r="E626" s="43">
        <f>IF(Inv!E626="",Inv!D626,Inv!E626)</f>
        <v>0</v>
      </c>
      <c r="F626" s="148" t="str">
        <f t="shared" si="47"/>
        <v>Sem estoque</v>
      </c>
      <c r="G626" s="149">
        <f>SUMIF(Entrada!$C$8:$C$3007,$C626,Entrada!$F$8:$F$3007)</f>
        <v>0</v>
      </c>
      <c r="H626" s="150">
        <f>SUMIF(Saída!$C$8:$C$3007,$C626,Saída!$E$8:$E$3007)</f>
        <v>0</v>
      </c>
      <c r="I626" s="151">
        <f>SUMIF(Entrada!$C$8:$C$3007,C626,Entrada!$J$8:$J$3007)</f>
        <v>0</v>
      </c>
      <c r="J626" s="152">
        <f t="shared" si="48"/>
        <v>0</v>
      </c>
      <c r="K626" s="152">
        <f t="shared" si="49"/>
        <v>0</v>
      </c>
      <c r="L626" s="151">
        <f>Inv!K626</f>
        <v>0</v>
      </c>
      <c r="M626" s="153" t="str">
        <f>IFERROR($H626/PG!$E626,"")</f>
        <v/>
      </c>
      <c r="P626" s="26">
        <v>3.82E-3</v>
      </c>
      <c r="Q626" s="35">
        <f t="shared" si="50"/>
        <v>3.82E-3</v>
      </c>
      <c r="R626" s="26" t="str">
        <f t="shared" si="51"/>
        <v/>
      </c>
    </row>
    <row r="627" spans="2:18" ht="35.1" customHeight="1" thickTop="1" thickBot="1" x14ac:dyDescent="0.3">
      <c r="B627" s="40" t="str">
        <f>IF(PG!B627="","",PG!B627)</f>
        <v/>
      </c>
      <c r="C627" s="147" t="str">
        <f>IF(PG!C627="","",PG!C627)</f>
        <v/>
      </c>
      <c r="D627" s="43" t="str">
        <f>IF(PG!D627="","",PG!D627)</f>
        <v/>
      </c>
      <c r="E627" s="43">
        <f>IF(Inv!E627="",Inv!D627,Inv!E627)</f>
        <v>0</v>
      </c>
      <c r="F627" s="148" t="str">
        <f t="shared" si="47"/>
        <v>Sem estoque</v>
      </c>
      <c r="G627" s="149">
        <f>SUMIF(Entrada!$C$8:$C$3007,$C627,Entrada!$F$8:$F$3007)</f>
        <v>0</v>
      </c>
      <c r="H627" s="150">
        <f>SUMIF(Saída!$C$8:$C$3007,$C627,Saída!$E$8:$E$3007)</f>
        <v>0</v>
      </c>
      <c r="I627" s="151">
        <f>SUMIF(Entrada!$C$8:$C$3007,C627,Entrada!$J$8:$J$3007)</f>
        <v>0</v>
      </c>
      <c r="J627" s="152">
        <f t="shared" si="48"/>
        <v>0</v>
      </c>
      <c r="K627" s="152">
        <f t="shared" si="49"/>
        <v>0</v>
      </c>
      <c r="L627" s="151">
        <f>Inv!K627</f>
        <v>0</v>
      </c>
      <c r="M627" s="153" t="str">
        <f>IFERROR($H627/PG!$E627,"")</f>
        <v/>
      </c>
      <c r="P627" s="26">
        <v>3.81E-3</v>
      </c>
      <c r="Q627" s="35">
        <f t="shared" si="50"/>
        <v>3.81E-3</v>
      </c>
      <c r="R627" s="26" t="str">
        <f t="shared" si="51"/>
        <v/>
      </c>
    </row>
    <row r="628" spans="2:18" ht="35.1" customHeight="1" thickTop="1" thickBot="1" x14ac:dyDescent="0.3">
      <c r="B628" s="40" t="str">
        <f>IF(PG!B628="","",PG!B628)</f>
        <v/>
      </c>
      <c r="C628" s="147" t="str">
        <f>IF(PG!C628="","",PG!C628)</f>
        <v/>
      </c>
      <c r="D628" s="43" t="str">
        <f>IF(PG!D628="","",PG!D628)</f>
        <v/>
      </c>
      <c r="E628" s="43">
        <f>IF(Inv!E628="",Inv!D628,Inv!E628)</f>
        <v>0</v>
      </c>
      <c r="F628" s="148" t="str">
        <f t="shared" si="47"/>
        <v>Sem estoque</v>
      </c>
      <c r="G628" s="149">
        <f>SUMIF(Entrada!$C$8:$C$3007,$C628,Entrada!$F$8:$F$3007)</f>
        <v>0</v>
      </c>
      <c r="H628" s="150">
        <f>SUMIF(Saída!$C$8:$C$3007,$C628,Saída!$E$8:$E$3007)</f>
        <v>0</v>
      </c>
      <c r="I628" s="151">
        <f>SUMIF(Entrada!$C$8:$C$3007,C628,Entrada!$J$8:$J$3007)</f>
        <v>0</v>
      </c>
      <c r="J628" s="152">
        <f t="shared" si="48"/>
        <v>0</v>
      </c>
      <c r="K628" s="152">
        <f t="shared" si="49"/>
        <v>0</v>
      </c>
      <c r="L628" s="151">
        <f>Inv!K628</f>
        <v>0</v>
      </c>
      <c r="M628" s="153" t="str">
        <f>IFERROR($H628/PG!$E628,"")</f>
        <v/>
      </c>
      <c r="P628" s="26">
        <v>3.8E-3</v>
      </c>
      <c r="Q628" s="35">
        <f t="shared" si="50"/>
        <v>3.8E-3</v>
      </c>
      <c r="R628" s="26" t="str">
        <f t="shared" si="51"/>
        <v/>
      </c>
    </row>
    <row r="629" spans="2:18" ht="35.1" customHeight="1" thickTop="1" thickBot="1" x14ac:dyDescent="0.3">
      <c r="B629" s="40" t="str">
        <f>IF(PG!B629="","",PG!B629)</f>
        <v/>
      </c>
      <c r="C629" s="147" t="str">
        <f>IF(PG!C629="","",PG!C629)</f>
        <v/>
      </c>
      <c r="D629" s="43" t="str">
        <f>IF(PG!D629="","",PG!D629)</f>
        <v/>
      </c>
      <c r="E629" s="43">
        <f>IF(Inv!E629="",Inv!D629,Inv!E629)</f>
        <v>0</v>
      </c>
      <c r="F629" s="148" t="str">
        <f t="shared" si="47"/>
        <v>Sem estoque</v>
      </c>
      <c r="G629" s="149">
        <f>SUMIF(Entrada!$C$8:$C$3007,$C629,Entrada!$F$8:$F$3007)</f>
        <v>0</v>
      </c>
      <c r="H629" s="150">
        <f>SUMIF(Saída!$C$8:$C$3007,$C629,Saída!$E$8:$E$3007)</f>
        <v>0</v>
      </c>
      <c r="I629" s="151">
        <f>SUMIF(Entrada!$C$8:$C$3007,C629,Entrada!$J$8:$J$3007)</f>
        <v>0</v>
      </c>
      <c r="J629" s="152">
        <f t="shared" si="48"/>
        <v>0</v>
      </c>
      <c r="K629" s="152">
        <f t="shared" si="49"/>
        <v>0</v>
      </c>
      <c r="L629" s="151">
        <f>Inv!K629</f>
        <v>0</v>
      </c>
      <c r="M629" s="153" t="str">
        <f>IFERROR($H629/PG!$E629,"")</f>
        <v/>
      </c>
      <c r="P629" s="26">
        <v>3.79E-3</v>
      </c>
      <c r="Q629" s="35">
        <f t="shared" si="50"/>
        <v>3.79E-3</v>
      </c>
      <c r="R629" s="26" t="str">
        <f t="shared" si="51"/>
        <v/>
      </c>
    </row>
    <row r="630" spans="2:18" ht="35.1" customHeight="1" thickTop="1" thickBot="1" x14ac:dyDescent="0.3">
      <c r="B630" s="40" t="str">
        <f>IF(PG!B630="","",PG!B630)</f>
        <v/>
      </c>
      <c r="C630" s="147" t="str">
        <f>IF(PG!C630="","",PG!C630)</f>
        <v/>
      </c>
      <c r="D630" s="43" t="str">
        <f>IF(PG!D630="","",PG!D630)</f>
        <v/>
      </c>
      <c r="E630" s="43">
        <f>IF(Inv!E630="",Inv!D630,Inv!E630)</f>
        <v>0</v>
      </c>
      <c r="F630" s="148" t="str">
        <f t="shared" si="47"/>
        <v>Sem estoque</v>
      </c>
      <c r="G630" s="149">
        <f>SUMIF(Entrada!$C$8:$C$3007,$C630,Entrada!$F$8:$F$3007)</f>
        <v>0</v>
      </c>
      <c r="H630" s="150">
        <f>SUMIF(Saída!$C$8:$C$3007,$C630,Saída!$E$8:$E$3007)</f>
        <v>0</v>
      </c>
      <c r="I630" s="151">
        <f>SUMIF(Entrada!$C$8:$C$3007,C630,Entrada!$J$8:$J$3007)</f>
        <v>0</v>
      </c>
      <c r="J630" s="152">
        <f t="shared" si="48"/>
        <v>0</v>
      </c>
      <c r="K630" s="152">
        <f t="shared" si="49"/>
        <v>0</v>
      </c>
      <c r="L630" s="151">
        <f>Inv!K630</f>
        <v>0</v>
      </c>
      <c r="M630" s="153" t="str">
        <f>IFERROR($H630/PG!$E630,"")</f>
        <v/>
      </c>
      <c r="P630" s="26">
        <v>3.7799999999999999E-3</v>
      </c>
      <c r="Q630" s="35">
        <f t="shared" si="50"/>
        <v>3.7799999999999999E-3</v>
      </c>
      <c r="R630" s="26" t="str">
        <f t="shared" si="51"/>
        <v/>
      </c>
    </row>
    <row r="631" spans="2:18" ht="35.1" customHeight="1" thickTop="1" thickBot="1" x14ac:dyDescent="0.3">
      <c r="B631" s="40" t="str">
        <f>IF(PG!B631="","",PG!B631)</f>
        <v/>
      </c>
      <c r="C631" s="147" t="str">
        <f>IF(PG!C631="","",PG!C631)</f>
        <v/>
      </c>
      <c r="D631" s="43" t="str">
        <f>IF(PG!D631="","",PG!D631)</f>
        <v/>
      </c>
      <c r="E631" s="43">
        <f>IF(Inv!E631="",Inv!D631,Inv!E631)</f>
        <v>0</v>
      </c>
      <c r="F631" s="148" t="str">
        <f t="shared" si="47"/>
        <v>Sem estoque</v>
      </c>
      <c r="G631" s="149">
        <f>SUMIF(Entrada!$C$8:$C$3007,$C631,Entrada!$F$8:$F$3007)</f>
        <v>0</v>
      </c>
      <c r="H631" s="150">
        <f>SUMIF(Saída!$C$8:$C$3007,$C631,Saída!$E$8:$E$3007)</f>
        <v>0</v>
      </c>
      <c r="I631" s="151">
        <f>SUMIF(Entrada!$C$8:$C$3007,C631,Entrada!$J$8:$J$3007)</f>
        <v>0</v>
      </c>
      <c r="J631" s="152">
        <f t="shared" si="48"/>
        <v>0</v>
      </c>
      <c r="K631" s="152">
        <f t="shared" si="49"/>
        <v>0</v>
      </c>
      <c r="L631" s="151">
        <f>Inv!K631</f>
        <v>0</v>
      </c>
      <c r="M631" s="153" t="str">
        <f>IFERROR($H631/PG!$E631,"")</f>
        <v/>
      </c>
      <c r="P631" s="26">
        <v>3.7699999999999999E-3</v>
      </c>
      <c r="Q631" s="35">
        <f t="shared" si="50"/>
        <v>3.7699999999999999E-3</v>
      </c>
      <c r="R631" s="26" t="str">
        <f t="shared" si="51"/>
        <v/>
      </c>
    </row>
    <row r="632" spans="2:18" ht="35.1" customHeight="1" thickTop="1" thickBot="1" x14ac:dyDescent="0.3">
      <c r="B632" s="40" t="str">
        <f>IF(PG!B632="","",PG!B632)</f>
        <v/>
      </c>
      <c r="C632" s="147" t="str">
        <f>IF(PG!C632="","",PG!C632)</f>
        <v/>
      </c>
      <c r="D632" s="43" t="str">
        <f>IF(PG!D632="","",PG!D632)</f>
        <v/>
      </c>
      <c r="E632" s="43">
        <f>IF(Inv!E632="",Inv!D632,Inv!E632)</f>
        <v>0</v>
      </c>
      <c r="F632" s="148" t="str">
        <f t="shared" si="47"/>
        <v>Sem estoque</v>
      </c>
      <c r="G632" s="149">
        <f>SUMIF(Entrada!$C$8:$C$3007,$C632,Entrada!$F$8:$F$3007)</f>
        <v>0</v>
      </c>
      <c r="H632" s="150">
        <f>SUMIF(Saída!$C$8:$C$3007,$C632,Saída!$E$8:$E$3007)</f>
        <v>0</v>
      </c>
      <c r="I632" s="151">
        <f>SUMIF(Entrada!$C$8:$C$3007,C632,Entrada!$J$8:$J$3007)</f>
        <v>0</v>
      </c>
      <c r="J632" s="152">
        <f t="shared" si="48"/>
        <v>0</v>
      </c>
      <c r="K632" s="152">
        <f t="shared" si="49"/>
        <v>0</v>
      </c>
      <c r="L632" s="151">
        <f>Inv!K632</f>
        <v>0</v>
      </c>
      <c r="M632" s="153" t="str">
        <f>IFERROR($H632/PG!$E632,"")</f>
        <v/>
      </c>
      <c r="P632" s="26">
        <v>3.7599999999999999E-3</v>
      </c>
      <c r="Q632" s="35">
        <f t="shared" si="50"/>
        <v>3.7599999999999999E-3</v>
      </c>
      <c r="R632" s="26" t="str">
        <f t="shared" si="51"/>
        <v/>
      </c>
    </row>
    <row r="633" spans="2:18" ht="35.1" customHeight="1" thickTop="1" thickBot="1" x14ac:dyDescent="0.3">
      <c r="B633" s="40" t="str">
        <f>IF(PG!B633="","",PG!B633)</f>
        <v/>
      </c>
      <c r="C633" s="147" t="str">
        <f>IF(PG!C633="","",PG!C633)</f>
        <v/>
      </c>
      <c r="D633" s="43" t="str">
        <f>IF(PG!D633="","",PG!D633)</f>
        <v/>
      </c>
      <c r="E633" s="43">
        <f>IF(Inv!E633="",Inv!D633,Inv!E633)</f>
        <v>0</v>
      </c>
      <c r="F633" s="148" t="str">
        <f t="shared" si="47"/>
        <v>Sem estoque</v>
      </c>
      <c r="G633" s="149">
        <f>SUMIF(Entrada!$C$8:$C$3007,$C633,Entrada!$F$8:$F$3007)</f>
        <v>0</v>
      </c>
      <c r="H633" s="150">
        <f>SUMIF(Saída!$C$8:$C$3007,$C633,Saída!$E$8:$E$3007)</f>
        <v>0</v>
      </c>
      <c r="I633" s="151">
        <f>SUMIF(Entrada!$C$8:$C$3007,C633,Entrada!$J$8:$J$3007)</f>
        <v>0</v>
      </c>
      <c r="J633" s="152">
        <f t="shared" si="48"/>
        <v>0</v>
      </c>
      <c r="K633" s="152">
        <f t="shared" si="49"/>
        <v>0</v>
      </c>
      <c r="L633" s="151">
        <f>Inv!K633</f>
        <v>0</v>
      </c>
      <c r="M633" s="153" t="str">
        <f>IFERROR($H633/PG!$E633,"")</f>
        <v/>
      </c>
      <c r="P633" s="26">
        <v>3.7499999999999999E-3</v>
      </c>
      <c r="Q633" s="35">
        <f t="shared" si="50"/>
        <v>3.7499999999999999E-3</v>
      </c>
      <c r="R633" s="26" t="str">
        <f t="shared" si="51"/>
        <v/>
      </c>
    </row>
    <row r="634" spans="2:18" ht="35.1" customHeight="1" thickTop="1" thickBot="1" x14ac:dyDescent="0.3">
      <c r="B634" s="40" t="str">
        <f>IF(PG!B634="","",PG!B634)</f>
        <v/>
      </c>
      <c r="C634" s="147" t="str">
        <f>IF(PG!C634="","",PG!C634)</f>
        <v/>
      </c>
      <c r="D634" s="43" t="str">
        <f>IF(PG!D634="","",PG!D634)</f>
        <v/>
      </c>
      <c r="E634" s="43">
        <f>IF(Inv!E634="",Inv!D634,Inv!E634)</f>
        <v>0</v>
      </c>
      <c r="F634" s="148" t="str">
        <f t="shared" si="47"/>
        <v>Sem estoque</v>
      </c>
      <c r="G634" s="149">
        <f>SUMIF(Entrada!$C$8:$C$3007,$C634,Entrada!$F$8:$F$3007)</f>
        <v>0</v>
      </c>
      <c r="H634" s="150">
        <f>SUMIF(Saída!$C$8:$C$3007,$C634,Saída!$E$8:$E$3007)</f>
        <v>0</v>
      </c>
      <c r="I634" s="151">
        <f>SUMIF(Entrada!$C$8:$C$3007,C634,Entrada!$J$8:$J$3007)</f>
        <v>0</v>
      </c>
      <c r="J634" s="152">
        <f t="shared" si="48"/>
        <v>0</v>
      </c>
      <c r="K634" s="152">
        <f t="shared" si="49"/>
        <v>0</v>
      </c>
      <c r="L634" s="151">
        <f>Inv!K634</f>
        <v>0</v>
      </c>
      <c r="M634" s="153" t="str">
        <f>IFERROR($H634/PG!$E634,"")</f>
        <v/>
      </c>
      <c r="P634" s="26">
        <v>3.7399999999999998E-3</v>
      </c>
      <c r="Q634" s="35">
        <f t="shared" si="50"/>
        <v>3.7399999999999998E-3</v>
      </c>
      <c r="R634" s="26" t="str">
        <f t="shared" si="51"/>
        <v/>
      </c>
    </row>
    <row r="635" spans="2:18" ht="35.1" customHeight="1" thickTop="1" thickBot="1" x14ac:dyDescent="0.3">
      <c r="B635" s="40" t="str">
        <f>IF(PG!B635="","",PG!B635)</f>
        <v/>
      </c>
      <c r="C635" s="147" t="str">
        <f>IF(PG!C635="","",PG!C635)</f>
        <v/>
      </c>
      <c r="D635" s="43" t="str">
        <f>IF(PG!D635="","",PG!D635)</f>
        <v/>
      </c>
      <c r="E635" s="43">
        <f>IF(Inv!E635="",Inv!D635,Inv!E635)</f>
        <v>0</v>
      </c>
      <c r="F635" s="148" t="str">
        <f t="shared" si="47"/>
        <v>Sem estoque</v>
      </c>
      <c r="G635" s="149">
        <f>SUMIF(Entrada!$C$8:$C$3007,$C635,Entrada!$F$8:$F$3007)</f>
        <v>0</v>
      </c>
      <c r="H635" s="150">
        <f>SUMIF(Saída!$C$8:$C$3007,$C635,Saída!$E$8:$E$3007)</f>
        <v>0</v>
      </c>
      <c r="I635" s="151">
        <f>SUMIF(Entrada!$C$8:$C$3007,C635,Entrada!$J$8:$J$3007)</f>
        <v>0</v>
      </c>
      <c r="J635" s="152">
        <f t="shared" si="48"/>
        <v>0</v>
      </c>
      <c r="K635" s="152">
        <f t="shared" si="49"/>
        <v>0</v>
      </c>
      <c r="L635" s="151">
        <f>Inv!K635</f>
        <v>0</v>
      </c>
      <c r="M635" s="153" t="str">
        <f>IFERROR($H635/PG!$E635,"")</f>
        <v/>
      </c>
      <c r="P635" s="26">
        <v>3.7299999999999998E-3</v>
      </c>
      <c r="Q635" s="35">
        <f t="shared" si="50"/>
        <v>3.7299999999999998E-3</v>
      </c>
      <c r="R635" s="26" t="str">
        <f t="shared" si="51"/>
        <v/>
      </c>
    </row>
    <row r="636" spans="2:18" ht="35.1" customHeight="1" thickTop="1" thickBot="1" x14ac:dyDescent="0.3">
      <c r="B636" s="40" t="str">
        <f>IF(PG!B636="","",PG!B636)</f>
        <v/>
      </c>
      <c r="C636" s="147" t="str">
        <f>IF(PG!C636="","",PG!C636)</f>
        <v/>
      </c>
      <c r="D636" s="43" t="str">
        <f>IF(PG!D636="","",PG!D636)</f>
        <v/>
      </c>
      <c r="E636" s="43">
        <f>IF(Inv!E636="",Inv!D636,Inv!E636)</f>
        <v>0</v>
      </c>
      <c r="F636" s="148" t="str">
        <f t="shared" si="47"/>
        <v>Sem estoque</v>
      </c>
      <c r="G636" s="149">
        <f>SUMIF(Entrada!$C$8:$C$3007,$C636,Entrada!$F$8:$F$3007)</f>
        <v>0</v>
      </c>
      <c r="H636" s="150">
        <f>SUMIF(Saída!$C$8:$C$3007,$C636,Saída!$E$8:$E$3007)</f>
        <v>0</v>
      </c>
      <c r="I636" s="151">
        <f>SUMIF(Entrada!$C$8:$C$3007,C636,Entrada!$J$8:$J$3007)</f>
        <v>0</v>
      </c>
      <c r="J636" s="152">
        <f t="shared" si="48"/>
        <v>0</v>
      </c>
      <c r="K636" s="152">
        <f t="shared" si="49"/>
        <v>0</v>
      </c>
      <c r="L636" s="151">
        <f>Inv!K636</f>
        <v>0</v>
      </c>
      <c r="M636" s="153" t="str">
        <f>IFERROR($H636/PG!$E636,"")</f>
        <v/>
      </c>
      <c r="P636" s="26">
        <v>3.7200000000000002E-3</v>
      </c>
      <c r="Q636" s="35">
        <f t="shared" si="50"/>
        <v>3.7200000000000002E-3</v>
      </c>
      <c r="R636" s="26" t="str">
        <f t="shared" si="51"/>
        <v/>
      </c>
    </row>
    <row r="637" spans="2:18" ht="35.1" customHeight="1" thickTop="1" thickBot="1" x14ac:dyDescent="0.3">
      <c r="B637" s="40" t="str">
        <f>IF(PG!B637="","",PG!B637)</f>
        <v/>
      </c>
      <c r="C637" s="147" t="str">
        <f>IF(PG!C637="","",PG!C637)</f>
        <v/>
      </c>
      <c r="D637" s="43" t="str">
        <f>IF(PG!D637="","",PG!D637)</f>
        <v/>
      </c>
      <c r="E637" s="43">
        <f>IF(Inv!E637="",Inv!D637,Inv!E637)</f>
        <v>0</v>
      </c>
      <c r="F637" s="148" t="str">
        <f t="shared" si="47"/>
        <v>Sem estoque</v>
      </c>
      <c r="G637" s="149">
        <f>SUMIF(Entrada!$C$8:$C$3007,$C637,Entrada!$F$8:$F$3007)</f>
        <v>0</v>
      </c>
      <c r="H637" s="150">
        <f>SUMIF(Saída!$C$8:$C$3007,$C637,Saída!$E$8:$E$3007)</f>
        <v>0</v>
      </c>
      <c r="I637" s="151">
        <f>SUMIF(Entrada!$C$8:$C$3007,C637,Entrada!$J$8:$J$3007)</f>
        <v>0</v>
      </c>
      <c r="J637" s="152">
        <f t="shared" si="48"/>
        <v>0</v>
      </c>
      <c r="K637" s="152">
        <f t="shared" si="49"/>
        <v>0</v>
      </c>
      <c r="L637" s="151">
        <f>Inv!K637</f>
        <v>0</v>
      </c>
      <c r="M637" s="153" t="str">
        <f>IFERROR($H637/PG!$E637,"")</f>
        <v/>
      </c>
      <c r="P637" s="26">
        <v>3.7100000000000002E-3</v>
      </c>
      <c r="Q637" s="35">
        <f t="shared" si="50"/>
        <v>3.7100000000000002E-3</v>
      </c>
      <c r="R637" s="26" t="str">
        <f t="shared" si="51"/>
        <v/>
      </c>
    </row>
    <row r="638" spans="2:18" ht="35.1" customHeight="1" thickTop="1" thickBot="1" x14ac:dyDescent="0.3">
      <c r="B638" s="40" t="str">
        <f>IF(PG!B638="","",PG!B638)</f>
        <v/>
      </c>
      <c r="C638" s="147" t="str">
        <f>IF(PG!C638="","",PG!C638)</f>
        <v/>
      </c>
      <c r="D638" s="43" t="str">
        <f>IF(PG!D638="","",PG!D638)</f>
        <v/>
      </c>
      <c r="E638" s="43">
        <f>IF(Inv!E638="",Inv!D638,Inv!E638)</f>
        <v>0</v>
      </c>
      <c r="F638" s="148" t="str">
        <f t="shared" si="47"/>
        <v>Sem estoque</v>
      </c>
      <c r="G638" s="149">
        <f>SUMIF(Entrada!$C$8:$C$3007,$C638,Entrada!$F$8:$F$3007)</f>
        <v>0</v>
      </c>
      <c r="H638" s="150">
        <f>SUMIF(Saída!$C$8:$C$3007,$C638,Saída!$E$8:$E$3007)</f>
        <v>0</v>
      </c>
      <c r="I638" s="151">
        <f>SUMIF(Entrada!$C$8:$C$3007,C638,Entrada!$J$8:$J$3007)</f>
        <v>0</v>
      </c>
      <c r="J638" s="152">
        <f t="shared" si="48"/>
        <v>0</v>
      </c>
      <c r="K638" s="152">
        <f t="shared" si="49"/>
        <v>0</v>
      </c>
      <c r="L638" s="151">
        <f>Inv!K638</f>
        <v>0</v>
      </c>
      <c r="M638" s="153" t="str">
        <f>IFERROR($H638/PG!$E638,"")</f>
        <v/>
      </c>
      <c r="P638" s="26">
        <v>3.7000000000000002E-3</v>
      </c>
      <c r="Q638" s="35">
        <f t="shared" si="50"/>
        <v>3.7000000000000002E-3</v>
      </c>
      <c r="R638" s="26" t="str">
        <f t="shared" si="51"/>
        <v/>
      </c>
    </row>
    <row r="639" spans="2:18" ht="35.1" customHeight="1" thickTop="1" thickBot="1" x14ac:dyDescent="0.3">
      <c r="B639" s="40" t="str">
        <f>IF(PG!B639="","",PG!B639)</f>
        <v/>
      </c>
      <c r="C639" s="147" t="str">
        <f>IF(PG!C639="","",PG!C639)</f>
        <v/>
      </c>
      <c r="D639" s="43" t="str">
        <f>IF(PG!D639="","",PG!D639)</f>
        <v/>
      </c>
      <c r="E639" s="43">
        <f>IF(Inv!E639="",Inv!D639,Inv!E639)</f>
        <v>0</v>
      </c>
      <c r="F639" s="148" t="str">
        <f t="shared" si="47"/>
        <v>Sem estoque</v>
      </c>
      <c r="G639" s="149">
        <f>SUMIF(Entrada!$C$8:$C$3007,$C639,Entrada!$F$8:$F$3007)</f>
        <v>0</v>
      </c>
      <c r="H639" s="150">
        <f>SUMIF(Saída!$C$8:$C$3007,$C639,Saída!$E$8:$E$3007)</f>
        <v>0</v>
      </c>
      <c r="I639" s="151">
        <f>SUMIF(Entrada!$C$8:$C$3007,C639,Entrada!$J$8:$J$3007)</f>
        <v>0</v>
      </c>
      <c r="J639" s="152">
        <f t="shared" si="48"/>
        <v>0</v>
      </c>
      <c r="K639" s="152">
        <f t="shared" si="49"/>
        <v>0</v>
      </c>
      <c r="L639" s="151">
        <f>Inv!K639</f>
        <v>0</v>
      </c>
      <c r="M639" s="153" t="str">
        <f>IFERROR($H639/PG!$E639,"")</f>
        <v/>
      </c>
      <c r="P639" s="26">
        <v>3.6900000000000001E-3</v>
      </c>
      <c r="Q639" s="35">
        <f t="shared" si="50"/>
        <v>3.6900000000000001E-3</v>
      </c>
      <c r="R639" s="26" t="str">
        <f t="shared" si="51"/>
        <v/>
      </c>
    </row>
    <row r="640" spans="2:18" ht="35.1" customHeight="1" thickTop="1" thickBot="1" x14ac:dyDescent="0.3">
      <c r="B640" s="40" t="str">
        <f>IF(PG!B640="","",PG!B640)</f>
        <v/>
      </c>
      <c r="C640" s="147" t="str">
        <f>IF(PG!C640="","",PG!C640)</f>
        <v/>
      </c>
      <c r="D640" s="43" t="str">
        <f>IF(PG!D640="","",PG!D640)</f>
        <v/>
      </c>
      <c r="E640" s="43">
        <f>IF(Inv!E640="",Inv!D640,Inv!E640)</f>
        <v>0</v>
      </c>
      <c r="F640" s="148" t="str">
        <f t="shared" si="47"/>
        <v>Sem estoque</v>
      </c>
      <c r="G640" s="149">
        <f>SUMIF(Entrada!$C$8:$C$3007,$C640,Entrada!$F$8:$F$3007)</f>
        <v>0</v>
      </c>
      <c r="H640" s="150">
        <f>SUMIF(Saída!$C$8:$C$3007,$C640,Saída!$E$8:$E$3007)</f>
        <v>0</v>
      </c>
      <c r="I640" s="151">
        <f>SUMIF(Entrada!$C$8:$C$3007,C640,Entrada!$J$8:$J$3007)</f>
        <v>0</v>
      </c>
      <c r="J640" s="152">
        <f t="shared" si="48"/>
        <v>0</v>
      </c>
      <c r="K640" s="152">
        <f t="shared" si="49"/>
        <v>0</v>
      </c>
      <c r="L640" s="151">
        <f>Inv!K640</f>
        <v>0</v>
      </c>
      <c r="M640" s="153" t="str">
        <f>IFERROR($H640/PG!$E640,"")</f>
        <v/>
      </c>
      <c r="P640" s="26">
        <v>3.6800000000000001E-3</v>
      </c>
      <c r="Q640" s="35">
        <f t="shared" si="50"/>
        <v>3.6800000000000001E-3</v>
      </c>
      <c r="R640" s="26" t="str">
        <f t="shared" si="51"/>
        <v/>
      </c>
    </row>
    <row r="641" spans="2:18" ht="35.1" customHeight="1" thickTop="1" thickBot="1" x14ac:dyDescent="0.3">
      <c r="B641" s="40" t="str">
        <f>IF(PG!B641="","",PG!B641)</f>
        <v/>
      </c>
      <c r="C641" s="147" t="str">
        <f>IF(PG!C641="","",PG!C641)</f>
        <v/>
      </c>
      <c r="D641" s="43" t="str">
        <f>IF(PG!D641="","",PG!D641)</f>
        <v/>
      </c>
      <c r="E641" s="43">
        <f>IF(Inv!E641="",Inv!D641,Inv!E641)</f>
        <v>0</v>
      </c>
      <c r="F641" s="148" t="str">
        <f t="shared" si="47"/>
        <v>Sem estoque</v>
      </c>
      <c r="G641" s="149">
        <f>SUMIF(Entrada!$C$8:$C$3007,$C641,Entrada!$F$8:$F$3007)</f>
        <v>0</v>
      </c>
      <c r="H641" s="150">
        <f>SUMIF(Saída!$C$8:$C$3007,$C641,Saída!$E$8:$E$3007)</f>
        <v>0</v>
      </c>
      <c r="I641" s="151">
        <f>SUMIF(Entrada!$C$8:$C$3007,C641,Entrada!$J$8:$J$3007)</f>
        <v>0</v>
      </c>
      <c r="J641" s="152">
        <f t="shared" si="48"/>
        <v>0</v>
      </c>
      <c r="K641" s="152">
        <f t="shared" si="49"/>
        <v>0</v>
      </c>
      <c r="L641" s="151">
        <f>Inv!K641</f>
        <v>0</v>
      </c>
      <c r="M641" s="153" t="str">
        <f>IFERROR($H641/PG!$E641,"")</f>
        <v/>
      </c>
      <c r="P641" s="26">
        <v>3.6700000000000001E-3</v>
      </c>
      <c r="Q641" s="35">
        <f t="shared" si="50"/>
        <v>3.6700000000000001E-3</v>
      </c>
      <c r="R641" s="26" t="str">
        <f t="shared" si="51"/>
        <v/>
      </c>
    </row>
    <row r="642" spans="2:18" ht="35.1" customHeight="1" thickTop="1" thickBot="1" x14ac:dyDescent="0.3">
      <c r="B642" s="40" t="str">
        <f>IF(PG!B642="","",PG!B642)</f>
        <v/>
      </c>
      <c r="C642" s="147" t="str">
        <f>IF(PG!C642="","",PG!C642)</f>
        <v/>
      </c>
      <c r="D642" s="43" t="str">
        <f>IF(PG!D642="","",PG!D642)</f>
        <v/>
      </c>
      <c r="E642" s="43">
        <f>IF(Inv!E642="",Inv!D642,Inv!E642)</f>
        <v>0</v>
      </c>
      <c r="F642" s="148" t="str">
        <f t="shared" si="47"/>
        <v>Sem estoque</v>
      </c>
      <c r="G642" s="149">
        <f>SUMIF(Entrada!$C$8:$C$3007,$C642,Entrada!$F$8:$F$3007)</f>
        <v>0</v>
      </c>
      <c r="H642" s="150">
        <f>SUMIF(Saída!$C$8:$C$3007,$C642,Saída!$E$8:$E$3007)</f>
        <v>0</v>
      </c>
      <c r="I642" s="151">
        <f>SUMIF(Entrada!$C$8:$C$3007,C642,Entrada!$J$8:$J$3007)</f>
        <v>0</v>
      </c>
      <c r="J642" s="152">
        <f t="shared" si="48"/>
        <v>0</v>
      </c>
      <c r="K642" s="152">
        <f t="shared" si="49"/>
        <v>0</v>
      </c>
      <c r="L642" s="151">
        <f>Inv!K642</f>
        <v>0</v>
      </c>
      <c r="M642" s="153" t="str">
        <f>IFERROR($H642/PG!$E642,"")</f>
        <v/>
      </c>
      <c r="P642" s="26">
        <v>3.6600000000000001E-3</v>
      </c>
      <c r="Q642" s="35">
        <f t="shared" si="50"/>
        <v>3.6600000000000001E-3</v>
      </c>
      <c r="R642" s="26" t="str">
        <f t="shared" si="51"/>
        <v/>
      </c>
    </row>
    <row r="643" spans="2:18" ht="35.1" customHeight="1" thickTop="1" thickBot="1" x14ac:dyDescent="0.3">
      <c r="B643" s="40" t="str">
        <f>IF(PG!B643="","",PG!B643)</f>
        <v/>
      </c>
      <c r="C643" s="147" t="str">
        <f>IF(PG!C643="","",PG!C643)</f>
        <v/>
      </c>
      <c r="D643" s="43" t="str">
        <f>IF(PG!D643="","",PG!D643)</f>
        <v/>
      </c>
      <c r="E643" s="43">
        <f>IF(Inv!E643="",Inv!D643,Inv!E643)</f>
        <v>0</v>
      </c>
      <c r="F643" s="148" t="str">
        <f t="shared" si="47"/>
        <v>Sem estoque</v>
      </c>
      <c r="G643" s="149">
        <f>SUMIF(Entrada!$C$8:$C$3007,$C643,Entrada!$F$8:$F$3007)</f>
        <v>0</v>
      </c>
      <c r="H643" s="150">
        <f>SUMIF(Saída!$C$8:$C$3007,$C643,Saída!$E$8:$E$3007)</f>
        <v>0</v>
      </c>
      <c r="I643" s="151">
        <f>SUMIF(Entrada!$C$8:$C$3007,C643,Entrada!$J$8:$J$3007)</f>
        <v>0</v>
      </c>
      <c r="J643" s="152">
        <f t="shared" si="48"/>
        <v>0</v>
      </c>
      <c r="K643" s="152">
        <f t="shared" si="49"/>
        <v>0</v>
      </c>
      <c r="L643" s="151">
        <f>Inv!K643</f>
        <v>0</v>
      </c>
      <c r="M643" s="153" t="str">
        <f>IFERROR($H643/PG!$E643,"")</f>
        <v/>
      </c>
      <c r="P643" s="26">
        <v>3.65E-3</v>
      </c>
      <c r="Q643" s="35">
        <f t="shared" si="50"/>
        <v>3.65E-3</v>
      </c>
      <c r="R643" s="26" t="str">
        <f t="shared" si="51"/>
        <v/>
      </c>
    </row>
    <row r="644" spans="2:18" ht="35.1" customHeight="1" thickTop="1" thickBot="1" x14ac:dyDescent="0.3">
      <c r="B644" s="40" t="str">
        <f>IF(PG!B644="","",PG!B644)</f>
        <v/>
      </c>
      <c r="C644" s="147" t="str">
        <f>IF(PG!C644="","",PG!C644)</f>
        <v/>
      </c>
      <c r="D644" s="43" t="str">
        <f>IF(PG!D644="","",PG!D644)</f>
        <v/>
      </c>
      <c r="E644" s="43">
        <f>IF(Inv!E644="",Inv!D644,Inv!E644)</f>
        <v>0</v>
      </c>
      <c r="F644" s="148" t="str">
        <f t="shared" si="47"/>
        <v>Sem estoque</v>
      </c>
      <c r="G644" s="149">
        <f>SUMIF(Entrada!$C$8:$C$3007,$C644,Entrada!$F$8:$F$3007)</f>
        <v>0</v>
      </c>
      <c r="H644" s="150">
        <f>SUMIF(Saída!$C$8:$C$3007,$C644,Saída!$E$8:$E$3007)</f>
        <v>0</v>
      </c>
      <c r="I644" s="151">
        <f>SUMIF(Entrada!$C$8:$C$3007,C644,Entrada!$J$8:$J$3007)</f>
        <v>0</v>
      </c>
      <c r="J644" s="152">
        <f t="shared" si="48"/>
        <v>0</v>
      </c>
      <c r="K644" s="152">
        <f t="shared" si="49"/>
        <v>0</v>
      </c>
      <c r="L644" s="151">
        <f>Inv!K644</f>
        <v>0</v>
      </c>
      <c r="M644" s="153" t="str">
        <f>IFERROR($H644/PG!$E644,"")</f>
        <v/>
      </c>
      <c r="P644" s="26">
        <v>3.64E-3</v>
      </c>
      <c r="Q644" s="35">
        <f t="shared" si="50"/>
        <v>3.64E-3</v>
      </c>
      <c r="R644" s="26" t="str">
        <f t="shared" si="51"/>
        <v/>
      </c>
    </row>
    <row r="645" spans="2:18" ht="35.1" customHeight="1" thickTop="1" thickBot="1" x14ac:dyDescent="0.3">
      <c r="B645" s="40" t="str">
        <f>IF(PG!B645="","",PG!B645)</f>
        <v/>
      </c>
      <c r="C645" s="147" t="str">
        <f>IF(PG!C645="","",PG!C645)</f>
        <v/>
      </c>
      <c r="D645" s="43" t="str">
        <f>IF(PG!D645="","",PG!D645)</f>
        <v/>
      </c>
      <c r="E645" s="43">
        <f>IF(Inv!E645="",Inv!D645,Inv!E645)</f>
        <v>0</v>
      </c>
      <c r="F645" s="148" t="str">
        <f t="shared" si="47"/>
        <v>Sem estoque</v>
      </c>
      <c r="G645" s="149">
        <f>SUMIF(Entrada!$C$8:$C$3007,$C645,Entrada!$F$8:$F$3007)</f>
        <v>0</v>
      </c>
      <c r="H645" s="150">
        <f>SUMIF(Saída!$C$8:$C$3007,$C645,Saída!$E$8:$E$3007)</f>
        <v>0</v>
      </c>
      <c r="I645" s="151">
        <f>SUMIF(Entrada!$C$8:$C$3007,C645,Entrada!$J$8:$J$3007)</f>
        <v>0</v>
      </c>
      <c r="J645" s="152">
        <f t="shared" si="48"/>
        <v>0</v>
      </c>
      <c r="K645" s="152">
        <f t="shared" si="49"/>
        <v>0</v>
      </c>
      <c r="L645" s="151">
        <f>Inv!K645</f>
        <v>0</v>
      </c>
      <c r="M645" s="153" t="str">
        <f>IFERROR($H645/PG!$E645,"")</f>
        <v/>
      </c>
      <c r="P645" s="26">
        <v>3.63E-3</v>
      </c>
      <c r="Q645" s="35">
        <f t="shared" si="50"/>
        <v>3.63E-3</v>
      </c>
      <c r="R645" s="26" t="str">
        <f t="shared" si="51"/>
        <v/>
      </c>
    </row>
    <row r="646" spans="2:18" ht="35.1" customHeight="1" thickTop="1" thickBot="1" x14ac:dyDescent="0.3">
      <c r="B646" s="40" t="str">
        <f>IF(PG!B646="","",PG!B646)</f>
        <v/>
      </c>
      <c r="C646" s="147" t="str">
        <f>IF(PG!C646="","",PG!C646)</f>
        <v/>
      </c>
      <c r="D646" s="43" t="str">
        <f>IF(PG!D646="","",PG!D646)</f>
        <v/>
      </c>
      <c r="E646" s="43">
        <f>IF(Inv!E646="",Inv!D646,Inv!E646)</f>
        <v>0</v>
      </c>
      <c r="F646" s="148" t="str">
        <f t="shared" si="47"/>
        <v>Sem estoque</v>
      </c>
      <c r="G646" s="149">
        <f>SUMIF(Entrada!$C$8:$C$3007,$C646,Entrada!$F$8:$F$3007)</f>
        <v>0</v>
      </c>
      <c r="H646" s="150">
        <f>SUMIF(Saída!$C$8:$C$3007,$C646,Saída!$E$8:$E$3007)</f>
        <v>0</v>
      </c>
      <c r="I646" s="151">
        <f>SUMIF(Entrada!$C$8:$C$3007,C646,Entrada!$J$8:$J$3007)</f>
        <v>0</v>
      </c>
      <c r="J646" s="152">
        <f t="shared" si="48"/>
        <v>0</v>
      </c>
      <c r="K646" s="152">
        <f t="shared" si="49"/>
        <v>0</v>
      </c>
      <c r="L646" s="151">
        <f>Inv!K646</f>
        <v>0</v>
      </c>
      <c r="M646" s="153" t="str">
        <f>IFERROR($H646/PG!$E646,"")</f>
        <v/>
      </c>
      <c r="P646" s="26">
        <v>3.62E-3</v>
      </c>
      <c r="Q646" s="35">
        <f t="shared" si="50"/>
        <v>3.62E-3</v>
      </c>
      <c r="R646" s="26" t="str">
        <f t="shared" si="51"/>
        <v/>
      </c>
    </row>
    <row r="647" spans="2:18" ht="35.1" customHeight="1" thickTop="1" thickBot="1" x14ac:dyDescent="0.3">
      <c r="B647" s="40" t="str">
        <f>IF(PG!B647="","",PG!B647)</f>
        <v/>
      </c>
      <c r="C647" s="147" t="str">
        <f>IF(PG!C647="","",PG!C647)</f>
        <v/>
      </c>
      <c r="D647" s="43" t="str">
        <f>IF(PG!D647="","",PG!D647)</f>
        <v/>
      </c>
      <c r="E647" s="43">
        <f>IF(Inv!E647="",Inv!D647,Inv!E647)</f>
        <v>0</v>
      </c>
      <c r="F647" s="148" t="str">
        <f t="shared" si="47"/>
        <v>Sem estoque</v>
      </c>
      <c r="G647" s="149">
        <f>SUMIF(Entrada!$C$8:$C$3007,$C647,Entrada!$F$8:$F$3007)</f>
        <v>0</v>
      </c>
      <c r="H647" s="150">
        <f>SUMIF(Saída!$C$8:$C$3007,$C647,Saída!$E$8:$E$3007)</f>
        <v>0</v>
      </c>
      <c r="I647" s="151">
        <f>SUMIF(Entrada!$C$8:$C$3007,C647,Entrada!$J$8:$J$3007)</f>
        <v>0</v>
      </c>
      <c r="J647" s="152">
        <f t="shared" si="48"/>
        <v>0</v>
      </c>
      <c r="K647" s="152">
        <f t="shared" si="49"/>
        <v>0</v>
      </c>
      <c r="L647" s="151">
        <f>Inv!K647</f>
        <v>0</v>
      </c>
      <c r="M647" s="153" t="str">
        <f>IFERROR($H647/PG!$E647,"")</f>
        <v/>
      </c>
      <c r="P647" s="26">
        <v>3.6099999999999999E-3</v>
      </c>
      <c r="Q647" s="35">
        <f t="shared" si="50"/>
        <v>3.6099999999999999E-3</v>
      </c>
      <c r="R647" s="26" t="str">
        <f t="shared" si="51"/>
        <v/>
      </c>
    </row>
    <row r="648" spans="2:18" ht="35.1" customHeight="1" thickTop="1" thickBot="1" x14ac:dyDescent="0.3">
      <c r="B648" s="40" t="str">
        <f>IF(PG!B648="","",PG!B648)</f>
        <v/>
      </c>
      <c r="C648" s="147" t="str">
        <f>IF(PG!C648="","",PG!C648)</f>
        <v/>
      </c>
      <c r="D648" s="43" t="str">
        <f>IF(PG!D648="","",PG!D648)</f>
        <v/>
      </c>
      <c r="E648" s="43">
        <f>IF(Inv!E648="",Inv!D648,Inv!E648)</f>
        <v>0</v>
      </c>
      <c r="F648" s="148" t="str">
        <f t="shared" si="47"/>
        <v>Sem estoque</v>
      </c>
      <c r="G648" s="149">
        <f>SUMIF(Entrada!$C$8:$C$3007,$C648,Entrada!$F$8:$F$3007)</f>
        <v>0</v>
      </c>
      <c r="H648" s="150">
        <f>SUMIF(Saída!$C$8:$C$3007,$C648,Saída!$E$8:$E$3007)</f>
        <v>0</v>
      </c>
      <c r="I648" s="151">
        <f>SUMIF(Entrada!$C$8:$C$3007,C648,Entrada!$J$8:$J$3007)</f>
        <v>0</v>
      </c>
      <c r="J648" s="152">
        <f t="shared" si="48"/>
        <v>0</v>
      </c>
      <c r="K648" s="152">
        <f t="shared" si="49"/>
        <v>0</v>
      </c>
      <c r="L648" s="151">
        <f>Inv!K648</f>
        <v>0</v>
      </c>
      <c r="M648" s="153" t="str">
        <f>IFERROR($H648/PG!$E648,"")</f>
        <v/>
      </c>
      <c r="P648" s="26">
        <v>3.5999999999999999E-3</v>
      </c>
      <c r="Q648" s="35">
        <f t="shared" si="50"/>
        <v>3.5999999999999999E-3</v>
      </c>
      <c r="R648" s="26" t="str">
        <f t="shared" si="51"/>
        <v/>
      </c>
    </row>
    <row r="649" spans="2:18" ht="35.1" customHeight="1" thickTop="1" thickBot="1" x14ac:dyDescent="0.3">
      <c r="B649" s="40" t="str">
        <f>IF(PG!B649="","",PG!B649)</f>
        <v/>
      </c>
      <c r="C649" s="147" t="str">
        <f>IF(PG!C649="","",PG!C649)</f>
        <v/>
      </c>
      <c r="D649" s="43" t="str">
        <f>IF(PG!D649="","",PG!D649)</f>
        <v/>
      </c>
      <c r="E649" s="43">
        <f>IF(Inv!E649="",Inv!D649,Inv!E649)</f>
        <v>0</v>
      </c>
      <c r="F649" s="148" t="str">
        <f t="shared" ref="F649:F712" si="52">IFERROR(IF(E649=0,"Sem estoque",IF(E649/D649&lt;0.25,"Quase sem estoque",IF(E649/D649&lt;1.2,"Estoque baixo",IF(E649/D649&lt;2,"Estoque moderado","Estoque confortável")))),"")</f>
        <v>Sem estoque</v>
      </c>
      <c r="G649" s="149">
        <f>SUMIF(Entrada!$C$8:$C$3007,$C649,Entrada!$F$8:$F$3007)</f>
        <v>0</v>
      </c>
      <c r="H649" s="150">
        <f>SUMIF(Saída!$C$8:$C$3007,$C649,Saída!$E$8:$E$3007)</f>
        <v>0</v>
      </c>
      <c r="I649" s="151">
        <f>SUMIF(Entrada!$C$8:$C$3007,C649,Entrada!$J$8:$J$3007)</f>
        <v>0</v>
      </c>
      <c r="J649" s="152">
        <f t="shared" ref="J649:J712" si="53">IFERROR($I649/SUM($I$8:$I$1008),"")</f>
        <v>0</v>
      </c>
      <c r="K649" s="152">
        <f t="shared" ref="K649:K712" si="54">IFERROR($E649/SUM($E$8:$E$1008),"")</f>
        <v>0</v>
      </c>
      <c r="L649" s="151">
        <f>Inv!K649</f>
        <v>0</v>
      </c>
      <c r="M649" s="153" t="str">
        <f>IFERROR($H649/PG!$E649,"")</f>
        <v/>
      </c>
      <c r="P649" s="26">
        <v>3.5899999999999999E-3</v>
      </c>
      <c r="Q649" s="35">
        <f t="shared" ref="Q649:Q712" si="55">O649+P649</f>
        <v>3.5899999999999999E-3</v>
      </c>
      <c r="R649" s="26" t="str">
        <f t="shared" ref="R649:R712" si="56">C649</f>
        <v/>
      </c>
    </row>
    <row r="650" spans="2:18" ht="35.1" customHeight="1" thickTop="1" thickBot="1" x14ac:dyDescent="0.3">
      <c r="B650" s="40" t="str">
        <f>IF(PG!B650="","",PG!B650)</f>
        <v/>
      </c>
      <c r="C650" s="147" t="str">
        <f>IF(PG!C650="","",PG!C650)</f>
        <v/>
      </c>
      <c r="D650" s="43" t="str">
        <f>IF(PG!D650="","",PG!D650)</f>
        <v/>
      </c>
      <c r="E650" s="43">
        <f>IF(Inv!E650="",Inv!D650,Inv!E650)</f>
        <v>0</v>
      </c>
      <c r="F650" s="148" t="str">
        <f t="shared" si="52"/>
        <v>Sem estoque</v>
      </c>
      <c r="G650" s="149">
        <f>SUMIF(Entrada!$C$8:$C$3007,$C650,Entrada!$F$8:$F$3007)</f>
        <v>0</v>
      </c>
      <c r="H650" s="150">
        <f>SUMIF(Saída!$C$8:$C$3007,$C650,Saída!$E$8:$E$3007)</f>
        <v>0</v>
      </c>
      <c r="I650" s="151">
        <f>SUMIF(Entrada!$C$8:$C$3007,C650,Entrada!$J$8:$J$3007)</f>
        <v>0</v>
      </c>
      <c r="J650" s="152">
        <f t="shared" si="53"/>
        <v>0</v>
      </c>
      <c r="K650" s="152">
        <f t="shared" si="54"/>
        <v>0</v>
      </c>
      <c r="L650" s="151">
        <f>Inv!K650</f>
        <v>0</v>
      </c>
      <c r="M650" s="153" t="str">
        <f>IFERROR($H650/PG!$E650,"")</f>
        <v/>
      </c>
      <c r="P650" s="26">
        <v>3.5799999999999998E-3</v>
      </c>
      <c r="Q650" s="35">
        <f t="shared" si="55"/>
        <v>3.5799999999999998E-3</v>
      </c>
      <c r="R650" s="26" t="str">
        <f t="shared" si="56"/>
        <v/>
      </c>
    </row>
    <row r="651" spans="2:18" ht="35.1" customHeight="1" thickTop="1" thickBot="1" x14ac:dyDescent="0.3">
      <c r="B651" s="40" t="str">
        <f>IF(PG!B651="","",PG!B651)</f>
        <v/>
      </c>
      <c r="C651" s="147" t="str">
        <f>IF(PG!C651="","",PG!C651)</f>
        <v/>
      </c>
      <c r="D651" s="43" t="str">
        <f>IF(PG!D651="","",PG!D651)</f>
        <v/>
      </c>
      <c r="E651" s="43">
        <f>IF(Inv!E651="",Inv!D651,Inv!E651)</f>
        <v>0</v>
      </c>
      <c r="F651" s="148" t="str">
        <f t="shared" si="52"/>
        <v>Sem estoque</v>
      </c>
      <c r="G651" s="149">
        <f>SUMIF(Entrada!$C$8:$C$3007,$C651,Entrada!$F$8:$F$3007)</f>
        <v>0</v>
      </c>
      <c r="H651" s="150">
        <f>SUMIF(Saída!$C$8:$C$3007,$C651,Saída!$E$8:$E$3007)</f>
        <v>0</v>
      </c>
      <c r="I651" s="151">
        <f>SUMIF(Entrada!$C$8:$C$3007,C651,Entrada!$J$8:$J$3007)</f>
        <v>0</v>
      </c>
      <c r="J651" s="152">
        <f t="shared" si="53"/>
        <v>0</v>
      </c>
      <c r="K651" s="152">
        <f t="shared" si="54"/>
        <v>0</v>
      </c>
      <c r="L651" s="151">
        <f>Inv!K651</f>
        <v>0</v>
      </c>
      <c r="M651" s="153" t="str">
        <f>IFERROR($H651/PG!$E651,"")</f>
        <v/>
      </c>
      <c r="P651" s="26">
        <v>3.5699999999999998E-3</v>
      </c>
      <c r="Q651" s="35">
        <f t="shared" si="55"/>
        <v>3.5699999999999998E-3</v>
      </c>
      <c r="R651" s="26" t="str">
        <f t="shared" si="56"/>
        <v/>
      </c>
    </row>
    <row r="652" spans="2:18" ht="35.1" customHeight="1" thickTop="1" thickBot="1" x14ac:dyDescent="0.3">
      <c r="B652" s="40" t="str">
        <f>IF(PG!B652="","",PG!B652)</f>
        <v/>
      </c>
      <c r="C652" s="147" t="str">
        <f>IF(PG!C652="","",PG!C652)</f>
        <v/>
      </c>
      <c r="D652" s="43" t="str">
        <f>IF(PG!D652="","",PG!D652)</f>
        <v/>
      </c>
      <c r="E652" s="43">
        <f>IF(Inv!E652="",Inv!D652,Inv!E652)</f>
        <v>0</v>
      </c>
      <c r="F652" s="148" t="str">
        <f t="shared" si="52"/>
        <v>Sem estoque</v>
      </c>
      <c r="G652" s="149">
        <f>SUMIF(Entrada!$C$8:$C$3007,$C652,Entrada!$F$8:$F$3007)</f>
        <v>0</v>
      </c>
      <c r="H652" s="150">
        <f>SUMIF(Saída!$C$8:$C$3007,$C652,Saída!$E$8:$E$3007)</f>
        <v>0</v>
      </c>
      <c r="I652" s="151">
        <f>SUMIF(Entrada!$C$8:$C$3007,C652,Entrada!$J$8:$J$3007)</f>
        <v>0</v>
      </c>
      <c r="J652" s="152">
        <f t="shared" si="53"/>
        <v>0</v>
      </c>
      <c r="K652" s="152">
        <f t="shared" si="54"/>
        <v>0</v>
      </c>
      <c r="L652" s="151">
        <f>Inv!K652</f>
        <v>0</v>
      </c>
      <c r="M652" s="153" t="str">
        <f>IFERROR($H652/PG!$E652,"")</f>
        <v/>
      </c>
      <c r="P652" s="26">
        <v>3.5599999999999998E-3</v>
      </c>
      <c r="Q652" s="35">
        <f t="shared" si="55"/>
        <v>3.5599999999999998E-3</v>
      </c>
      <c r="R652" s="26" t="str">
        <f t="shared" si="56"/>
        <v/>
      </c>
    </row>
    <row r="653" spans="2:18" ht="35.1" customHeight="1" thickTop="1" thickBot="1" x14ac:dyDescent="0.3">
      <c r="B653" s="40" t="str">
        <f>IF(PG!B653="","",PG!B653)</f>
        <v/>
      </c>
      <c r="C653" s="147" t="str">
        <f>IF(PG!C653="","",PG!C653)</f>
        <v/>
      </c>
      <c r="D653" s="43" t="str">
        <f>IF(PG!D653="","",PG!D653)</f>
        <v/>
      </c>
      <c r="E653" s="43">
        <f>IF(Inv!E653="",Inv!D653,Inv!E653)</f>
        <v>0</v>
      </c>
      <c r="F653" s="148" t="str">
        <f t="shared" si="52"/>
        <v>Sem estoque</v>
      </c>
      <c r="G653" s="149">
        <f>SUMIF(Entrada!$C$8:$C$3007,$C653,Entrada!$F$8:$F$3007)</f>
        <v>0</v>
      </c>
      <c r="H653" s="150">
        <f>SUMIF(Saída!$C$8:$C$3007,$C653,Saída!$E$8:$E$3007)</f>
        <v>0</v>
      </c>
      <c r="I653" s="151">
        <f>SUMIF(Entrada!$C$8:$C$3007,C653,Entrada!$J$8:$J$3007)</f>
        <v>0</v>
      </c>
      <c r="J653" s="152">
        <f t="shared" si="53"/>
        <v>0</v>
      </c>
      <c r="K653" s="152">
        <f t="shared" si="54"/>
        <v>0</v>
      </c>
      <c r="L653" s="151">
        <f>Inv!K653</f>
        <v>0</v>
      </c>
      <c r="M653" s="153" t="str">
        <f>IFERROR($H653/PG!$E653,"")</f>
        <v/>
      </c>
      <c r="P653" s="26">
        <v>3.5500000000000002E-3</v>
      </c>
      <c r="Q653" s="35">
        <f t="shared" si="55"/>
        <v>3.5500000000000002E-3</v>
      </c>
      <c r="R653" s="26" t="str">
        <f t="shared" si="56"/>
        <v/>
      </c>
    </row>
    <row r="654" spans="2:18" ht="35.1" customHeight="1" thickTop="1" thickBot="1" x14ac:dyDescent="0.3">
      <c r="B654" s="40" t="str">
        <f>IF(PG!B654="","",PG!B654)</f>
        <v/>
      </c>
      <c r="C654" s="147" t="str">
        <f>IF(PG!C654="","",PG!C654)</f>
        <v/>
      </c>
      <c r="D654" s="43" t="str">
        <f>IF(PG!D654="","",PG!D654)</f>
        <v/>
      </c>
      <c r="E654" s="43">
        <f>IF(Inv!E654="",Inv!D654,Inv!E654)</f>
        <v>0</v>
      </c>
      <c r="F654" s="148" t="str">
        <f t="shared" si="52"/>
        <v>Sem estoque</v>
      </c>
      <c r="G654" s="149">
        <f>SUMIF(Entrada!$C$8:$C$3007,$C654,Entrada!$F$8:$F$3007)</f>
        <v>0</v>
      </c>
      <c r="H654" s="150">
        <f>SUMIF(Saída!$C$8:$C$3007,$C654,Saída!$E$8:$E$3007)</f>
        <v>0</v>
      </c>
      <c r="I654" s="151">
        <f>SUMIF(Entrada!$C$8:$C$3007,C654,Entrada!$J$8:$J$3007)</f>
        <v>0</v>
      </c>
      <c r="J654" s="152">
        <f t="shared" si="53"/>
        <v>0</v>
      </c>
      <c r="K654" s="152">
        <f t="shared" si="54"/>
        <v>0</v>
      </c>
      <c r="L654" s="151">
        <f>Inv!K654</f>
        <v>0</v>
      </c>
      <c r="M654" s="153" t="str">
        <f>IFERROR($H654/PG!$E654,"")</f>
        <v/>
      </c>
      <c r="P654" s="26">
        <v>3.5400000000000002E-3</v>
      </c>
      <c r="Q654" s="35">
        <f t="shared" si="55"/>
        <v>3.5400000000000002E-3</v>
      </c>
      <c r="R654" s="26" t="str">
        <f t="shared" si="56"/>
        <v/>
      </c>
    </row>
    <row r="655" spans="2:18" ht="35.1" customHeight="1" thickTop="1" thickBot="1" x14ac:dyDescent="0.3">
      <c r="B655" s="40" t="str">
        <f>IF(PG!B655="","",PG!B655)</f>
        <v/>
      </c>
      <c r="C655" s="147" t="str">
        <f>IF(PG!C655="","",PG!C655)</f>
        <v/>
      </c>
      <c r="D655" s="43" t="str">
        <f>IF(PG!D655="","",PG!D655)</f>
        <v/>
      </c>
      <c r="E655" s="43">
        <f>IF(Inv!E655="",Inv!D655,Inv!E655)</f>
        <v>0</v>
      </c>
      <c r="F655" s="148" t="str">
        <f t="shared" si="52"/>
        <v>Sem estoque</v>
      </c>
      <c r="G655" s="149">
        <f>SUMIF(Entrada!$C$8:$C$3007,$C655,Entrada!$F$8:$F$3007)</f>
        <v>0</v>
      </c>
      <c r="H655" s="150">
        <f>SUMIF(Saída!$C$8:$C$3007,$C655,Saída!$E$8:$E$3007)</f>
        <v>0</v>
      </c>
      <c r="I655" s="151">
        <f>SUMIF(Entrada!$C$8:$C$3007,C655,Entrada!$J$8:$J$3007)</f>
        <v>0</v>
      </c>
      <c r="J655" s="152">
        <f t="shared" si="53"/>
        <v>0</v>
      </c>
      <c r="K655" s="152">
        <f t="shared" si="54"/>
        <v>0</v>
      </c>
      <c r="L655" s="151">
        <f>Inv!K655</f>
        <v>0</v>
      </c>
      <c r="M655" s="153" t="str">
        <f>IFERROR($H655/PG!$E655,"")</f>
        <v/>
      </c>
      <c r="P655" s="26">
        <v>3.5300000000000002E-3</v>
      </c>
      <c r="Q655" s="35">
        <f t="shared" si="55"/>
        <v>3.5300000000000002E-3</v>
      </c>
      <c r="R655" s="26" t="str">
        <f t="shared" si="56"/>
        <v/>
      </c>
    </row>
    <row r="656" spans="2:18" ht="35.1" customHeight="1" thickTop="1" thickBot="1" x14ac:dyDescent="0.3">
      <c r="B656" s="40" t="str">
        <f>IF(PG!B656="","",PG!B656)</f>
        <v/>
      </c>
      <c r="C656" s="147" t="str">
        <f>IF(PG!C656="","",PG!C656)</f>
        <v/>
      </c>
      <c r="D656" s="43" t="str">
        <f>IF(PG!D656="","",PG!D656)</f>
        <v/>
      </c>
      <c r="E656" s="43">
        <f>IF(Inv!E656="",Inv!D656,Inv!E656)</f>
        <v>0</v>
      </c>
      <c r="F656" s="148" t="str">
        <f t="shared" si="52"/>
        <v>Sem estoque</v>
      </c>
      <c r="G656" s="149">
        <f>SUMIF(Entrada!$C$8:$C$3007,$C656,Entrada!$F$8:$F$3007)</f>
        <v>0</v>
      </c>
      <c r="H656" s="150">
        <f>SUMIF(Saída!$C$8:$C$3007,$C656,Saída!$E$8:$E$3007)</f>
        <v>0</v>
      </c>
      <c r="I656" s="151">
        <f>SUMIF(Entrada!$C$8:$C$3007,C656,Entrada!$J$8:$J$3007)</f>
        <v>0</v>
      </c>
      <c r="J656" s="152">
        <f t="shared" si="53"/>
        <v>0</v>
      </c>
      <c r="K656" s="152">
        <f t="shared" si="54"/>
        <v>0</v>
      </c>
      <c r="L656" s="151">
        <f>Inv!K656</f>
        <v>0</v>
      </c>
      <c r="M656" s="153" t="str">
        <f>IFERROR($H656/PG!$E656,"")</f>
        <v/>
      </c>
      <c r="P656" s="26">
        <v>3.5200000000000001E-3</v>
      </c>
      <c r="Q656" s="35">
        <f t="shared" si="55"/>
        <v>3.5200000000000001E-3</v>
      </c>
      <c r="R656" s="26" t="str">
        <f t="shared" si="56"/>
        <v/>
      </c>
    </row>
    <row r="657" spans="2:18" ht="35.1" customHeight="1" thickTop="1" thickBot="1" x14ac:dyDescent="0.3">
      <c r="B657" s="40" t="str">
        <f>IF(PG!B657="","",PG!B657)</f>
        <v/>
      </c>
      <c r="C657" s="147" t="str">
        <f>IF(PG!C657="","",PG!C657)</f>
        <v/>
      </c>
      <c r="D657" s="43" t="str">
        <f>IF(PG!D657="","",PG!D657)</f>
        <v/>
      </c>
      <c r="E657" s="43">
        <f>IF(Inv!E657="",Inv!D657,Inv!E657)</f>
        <v>0</v>
      </c>
      <c r="F657" s="148" t="str">
        <f t="shared" si="52"/>
        <v>Sem estoque</v>
      </c>
      <c r="G657" s="149">
        <f>SUMIF(Entrada!$C$8:$C$3007,$C657,Entrada!$F$8:$F$3007)</f>
        <v>0</v>
      </c>
      <c r="H657" s="150">
        <f>SUMIF(Saída!$C$8:$C$3007,$C657,Saída!$E$8:$E$3007)</f>
        <v>0</v>
      </c>
      <c r="I657" s="151">
        <f>SUMIF(Entrada!$C$8:$C$3007,C657,Entrada!$J$8:$J$3007)</f>
        <v>0</v>
      </c>
      <c r="J657" s="152">
        <f t="shared" si="53"/>
        <v>0</v>
      </c>
      <c r="K657" s="152">
        <f t="shared" si="54"/>
        <v>0</v>
      </c>
      <c r="L657" s="151">
        <f>Inv!K657</f>
        <v>0</v>
      </c>
      <c r="M657" s="153" t="str">
        <f>IFERROR($H657/PG!$E657,"")</f>
        <v/>
      </c>
      <c r="P657" s="26">
        <v>3.5100000000000001E-3</v>
      </c>
      <c r="Q657" s="35">
        <f t="shared" si="55"/>
        <v>3.5100000000000001E-3</v>
      </c>
      <c r="R657" s="26" t="str">
        <f t="shared" si="56"/>
        <v/>
      </c>
    </row>
    <row r="658" spans="2:18" ht="35.1" customHeight="1" thickTop="1" thickBot="1" x14ac:dyDescent="0.3">
      <c r="B658" s="40" t="str">
        <f>IF(PG!B658="","",PG!B658)</f>
        <v/>
      </c>
      <c r="C658" s="147" t="str">
        <f>IF(PG!C658="","",PG!C658)</f>
        <v/>
      </c>
      <c r="D658" s="43" t="str">
        <f>IF(PG!D658="","",PG!D658)</f>
        <v/>
      </c>
      <c r="E658" s="43">
        <f>IF(Inv!E658="",Inv!D658,Inv!E658)</f>
        <v>0</v>
      </c>
      <c r="F658" s="148" t="str">
        <f t="shared" si="52"/>
        <v>Sem estoque</v>
      </c>
      <c r="G658" s="149">
        <f>SUMIF(Entrada!$C$8:$C$3007,$C658,Entrada!$F$8:$F$3007)</f>
        <v>0</v>
      </c>
      <c r="H658" s="150">
        <f>SUMIF(Saída!$C$8:$C$3007,$C658,Saída!$E$8:$E$3007)</f>
        <v>0</v>
      </c>
      <c r="I658" s="151">
        <f>SUMIF(Entrada!$C$8:$C$3007,C658,Entrada!$J$8:$J$3007)</f>
        <v>0</v>
      </c>
      <c r="J658" s="152">
        <f t="shared" si="53"/>
        <v>0</v>
      </c>
      <c r="K658" s="152">
        <f t="shared" si="54"/>
        <v>0</v>
      </c>
      <c r="L658" s="151">
        <f>Inv!K658</f>
        <v>0</v>
      </c>
      <c r="M658" s="153" t="str">
        <f>IFERROR($H658/PG!$E658,"")</f>
        <v/>
      </c>
      <c r="P658" s="26">
        <v>3.5000000000000001E-3</v>
      </c>
      <c r="Q658" s="35">
        <f t="shared" si="55"/>
        <v>3.5000000000000001E-3</v>
      </c>
      <c r="R658" s="26" t="str">
        <f t="shared" si="56"/>
        <v/>
      </c>
    </row>
    <row r="659" spans="2:18" ht="35.1" customHeight="1" thickTop="1" thickBot="1" x14ac:dyDescent="0.3">
      <c r="B659" s="40" t="str">
        <f>IF(PG!B659="","",PG!B659)</f>
        <v/>
      </c>
      <c r="C659" s="147" t="str">
        <f>IF(PG!C659="","",PG!C659)</f>
        <v/>
      </c>
      <c r="D659" s="43" t="str">
        <f>IF(PG!D659="","",PG!D659)</f>
        <v/>
      </c>
      <c r="E659" s="43">
        <f>IF(Inv!E659="",Inv!D659,Inv!E659)</f>
        <v>0</v>
      </c>
      <c r="F659" s="148" t="str">
        <f t="shared" si="52"/>
        <v>Sem estoque</v>
      </c>
      <c r="G659" s="149">
        <f>SUMIF(Entrada!$C$8:$C$3007,$C659,Entrada!$F$8:$F$3007)</f>
        <v>0</v>
      </c>
      <c r="H659" s="150">
        <f>SUMIF(Saída!$C$8:$C$3007,$C659,Saída!$E$8:$E$3007)</f>
        <v>0</v>
      </c>
      <c r="I659" s="151">
        <f>SUMIF(Entrada!$C$8:$C$3007,C659,Entrada!$J$8:$J$3007)</f>
        <v>0</v>
      </c>
      <c r="J659" s="152">
        <f t="shared" si="53"/>
        <v>0</v>
      </c>
      <c r="K659" s="152">
        <f t="shared" si="54"/>
        <v>0</v>
      </c>
      <c r="L659" s="151">
        <f>Inv!K659</f>
        <v>0</v>
      </c>
      <c r="M659" s="153" t="str">
        <f>IFERROR($H659/PG!$E659,"")</f>
        <v/>
      </c>
      <c r="P659" s="26">
        <v>3.49E-3</v>
      </c>
      <c r="Q659" s="35">
        <f t="shared" si="55"/>
        <v>3.49E-3</v>
      </c>
      <c r="R659" s="26" t="str">
        <f t="shared" si="56"/>
        <v/>
      </c>
    </row>
    <row r="660" spans="2:18" ht="35.1" customHeight="1" thickTop="1" thickBot="1" x14ac:dyDescent="0.3">
      <c r="B660" s="40" t="str">
        <f>IF(PG!B660="","",PG!B660)</f>
        <v/>
      </c>
      <c r="C660" s="147" t="str">
        <f>IF(PG!C660="","",PG!C660)</f>
        <v/>
      </c>
      <c r="D660" s="43" t="str">
        <f>IF(PG!D660="","",PG!D660)</f>
        <v/>
      </c>
      <c r="E660" s="43">
        <f>IF(Inv!E660="",Inv!D660,Inv!E660)</f>
        <v>0</v>
      </c>
      <c r="F660" s="148" t="str">
        <f t="shared" si="52"/>
        <v>Sem estoque</v>
      </c>
      <c r="G660" s="149">
        <f>SUMIF(Entrada!$C$8:$C$3007,$C660,Entrada!$F$8:$F$3007)</f>
        <v>0</v>
      </c>
      <c r="H660" s="150">
        <f>SUMIF(Saída!$C$8:$C$3007,$C660,Saída!$E$8:$E$3007)</f>
        <v>0</v>
      </c>
      <c r="I660" s="151">
        <f>SUMIF(Entrada!$C$8:$C$3007,C660,Entrada!$J$8:$J$3007)</f>
        <v>0</v>
      </c>
      <c r="J660" s="152">
        <f t="shared" si="53"/>
        <v>0</v>
      </c>
      <c r="K660" s="152">
        <f t="shared" si="54"/>
        <v>0</v>
      </c>
      <c r="L660" s="151">
        <f>Inv!K660</f>
        <v>0</v>
      </c>
      <c r="M660" s="153" t="str">
        <f>IFERROR($H660/PG!$E660,"")</f>
        <v/>
      </c>
      <c r="P660" s="26">
        <v>3.48E-3</v>
      </c>
      <c r="Q660" s="35">
        <f t="shared" si="55"/>
        <v>3.48E-3</v>
      </c>
      <c r="R660" s="26" t="str">
        <f t="shared" si="56"/>
        <v/>
      </c>
    </row>
    <row r="661" spans="2:18" ht="35.1" customHeight="1" thickTop="1" thickBot="1" x14ac:dyDescent="0.3">
      <c r="B661" s="40" t="str">
        <f>IF(PG!B661="","",PG!B661)</f>
        <v/>
      </c>
      <c r="C661" s="147" t="str">
        <f>IF(PG!C661="","",PG!C661)</f>
        <v/>
      </c>
      <c r="D661" s="43" t="str">
        <f>IF(PG!D661="","",PG!D661)</f>
        <v/>
      </c>
      <c r="E661" s="43">
        <f>IF(Inv!E661="",Inv!D661,Inv!E661)</f>
        <v>0</v>
      </c>
      <c r="F661" s="148" t="str">
        <f t="shared" si="52"/>
        <v>Sem estoque</v>
      </c>
      <c r="G661" s="149">
        <f>SUMIF(Entrada!$C$8:$C$3007,$C661,Entrada!$F$8:$F$3007)</f>
        <v>0</v>
      </c>
      <c r="H661" s="150">
        <f>SUMIF(Saída!$C$8:$C$3007,$C661,Saída!$E$8:$E$3007)</f>
        <v>0</v>
      </c>
      <c r="I661" s="151">
        <f>SUMIF(Entrada!$C$8:$C$3007,C661,Entrada!$J$8:$J$3007)</f>
        <v>0</v>
      </c>
      <c r="J661" s="152">
        <f t="shared" si="53"/>
        <v>0</v>
      </c>
      <c r="K661" s="152">
        <f t="shared" si="54"/>
        <v>0</v>
      </c>
      <c r="L661" s="151">
        <f>Inv!K661</f>
        <v>0</v>
      </c>
      <c r="M661" s="153" t="str">
        <f>IFERROR($H661/PG!$E661,"")</f>
        <v/>
      </c>
      <c r="P661" s="26">
        <v>3.47E-3</v>
      </c>
      <c r="Q661" s="35">
        <f t="shared" si="55"/>
        <v>3.47E-3</v>
      </c>
      <c r="R661" s="26" t="str">
        <f t="shared" si="56"/>
        <v/>
      </c>
    </row>
    <row r="662" spans="2:18" ht="35.1" customHeight="1" thickTop="1" thickBot="1" x14ac:dyDescent="0.3">
      <c r="B662" s="40" t="str">
        <f>IF(PG!B662="","",PG!B662)</f>
        <v/>
      </c>
      <c r="C662" s="147" t="str">
        <f>IF(PG!C662="","",PG!C662)</f>
        <v/>
      </c>
      <c r="D662" s="43" t="str">
        <f>IF(PG!D662="","",PG!D662)</f>
        <v/>
      </c>
      <c r="E662" s="43">
        <f>IF(Inv!E662="",Inv!D662,Inv!E662)</f>
        <v>0</v>
      </c>
      <c r="F662" s="148" t="str">
        <f t="shared" si="52"/>
        <v>Sem estoque</v>
      </c>
      <c r="G662" s="149">
        <f>SUMIF(Entrada!$C$8:$C$3007,$C662,Entrada!$F$8:$F$3007)</f>
        <v>0</v>
      </c>
      <c r="H662" s="150">
        <f>SUMIF(Saída!$C$8:$C$3007,$C662,Saída!$E$8:$E$3007)</f>
        <v>0</v>
      </c>
      <c r="I662" s="151">
        <f>SUMIF(Entrada!$C$8:$C$3007,C662,Entrada!$J$8:$J$3007)</f>
        <v>0</v>
      </c>
      <c r="J662" s="152">
        <f t="shared" si="53"/>
        <v>0</v>
      </c>
      <c r="K662" s="152">
        <f t="shared" si="54"/>
        <v>0</v>
      </c>
      <c r="L662" s="151">
        <f>Inv!K662</f>
        <v>0</v>
      </c>
      <c r="M662" s="153" t="str">
        <f>IFERROR($H662/PG!$E662,"")</f>
        <v/>
      </c>
      <c r="P662" s="26">
        <v>3.46E-3</v>
      </c>
      <c r="Q662" s="35">
        <f t="shared" si="55"/>
        <v>3.46E-3</v>
      </c>
      <c r="R662" s="26" t="str">
        <f t="shared" si="56"/>
        <v/>
      </c>
    </row>
    <row r="663" spans="2:18" ht="35.1" customHeight="1" thickTop="1" thickBot="1" x14ac:dyDescent="0.3">
      <c r="B663" s="40" t="str">
        <f>IF(PG!B663="","",PG!B663)</f>
        <v/>
      </c>
      <c r="C663" s="147" t="str">
        <f>IF(PG!C663="","",PG!C663)</f>
        <v/>
      </c>
      <c r="D663" s="43" t="str">
        <f>IF(PG!D663="","",PG!D663)</f>
        <v/>
      </c>
      <c r="E663" s="43">
        <f>IF(Inv!E663="",Inv!D663,Inv!E663)</f>
        <v>0</v>
      </c>
      <c r="F663" s="148" t="str">
        <f t="shared" si="52"/>
        <v>Sem estoque</v>
      </c>
      <c r="G663" s="149">
        <f>SUMIF(Entrada!$C$8:$C$3007,$C663,Entrada!$F$8:$F$3007)</f>
        <v>0</v>
      </c>
      <c r="H663" s="150">
        <f>SUMIF(Saída!$C$8:$C$3007,$C663,Saída!$E$8:$E$3007)</f>
        <v>0</v>
      </c>
      <c r="I663" s="151">
        <f>SUMIF(Entrada!$C$8:$C$3007,C663,Entrada!$J$8:$J$3007)</f>
        <v>0</v>
      </c>
      <c r="J663" s="152">
        <f t="shared" si="53"/>
        <v>0</v>
      </c>
      <c r="K663" s="152">
        <f t="shared" si="54"/>
        <v>0</v>
      </c>
      <c r="L663" s="151">
        <f>Inv!K663</f>
        <v>0</v>
      </c>
      <c r="M663" s="153" t="str">
        <f>IFERROR($H663/PG!$E663,"")</f>
        <v/>
      </c>
      <c r="P663" s="26">
        <v>3.4499999999999999E-3</v>
      </c>
      <c r="Q663" s="35">
        <f t="shared" si="55"/>
        <v>3.4499999999999999E-3</v>
      </c>
      <c r="R663" s="26" t="str">
        <f t="shared" si="56"/>
        <v/>
      </c>
    </row>
    <row r="664" spans="2:18" ht="35.1" customHeight="1" thickTop="1" thickBot="1" x14ac:dyDescent="0.3">
      <c r="B664" s="40" t="str">
        <f>IF(PG!B664="","",PG!B664)</f>
        <v/>
      </c>
      <c r="C664" s="147" t="str">
        <f>IF(PG!C664="","",PG!C664)</f>
        <v/>
      </c>
      <c r="D664" s="43" t="str">
        <f>IF(PG!D664="","",PG!D664)</f>
        <v/>
      </c>
      <c r="E664" s="43">
        <f>IF(Inv!E664="",Inv!D664,Inv!E664)</f>
        <v>0</v>
      </c>
      <c r="F664" s="148" t="str">
        <f t="shared" si="52"/>
        <v>Sem estoque</v>
      </c>
      <c r="G664" s="149">
        <f>SUMIF(Entrada!$C$8:$C$3007,$C664,Entrada!$F$8:$F$3007)</f>
        <v>0</v>
      </c>
      <c r="H664" s="150">
        <f>SUMIF(Saída!$C$8:$C$3007,$C664,Saída!$E$8:$E$3007)</f>
        <v>0</v>
      </c>
      <c r="I664" s="151">
        <f>SUMIF(Entrada!$C$8:$C$3007,C664,Entrada!$J$8:$J$3007)</f>
        <v>0</v>
      </c>
      <c r="J664" s="152">
        <f t="shared" si="53"/>
        <v>0</v>
      </c>
      <c r="K664" s="152">
        <f t="shared" si="54"/>
        <v>0</v>
      </c>
      <c r="L664" s="151">
        <f>Inv!K664</f>
        <v>0</v>
      </c>
      <c r="M664" s="153" t="str">
        <f>IFERROR($H664/PG!$E664,"")</f>
        <v/>
      </c>
      <c r="P664" s="26">
        <v>3.4399999999999999E-3</v>
      </c>
      <c r="Q664" s="35">
        <f t="shared" si="55"/>
        <v>3.4399999999999999E-3</v>
      </c>
      <c r="R664" s="26" t="str">
        <f t="shared" si="56"/>
        <v/>
      </c>
    </row>
    <row r="665" spans="2:18" ht="35.1" customHeight="1" thickTop="1" thickBot="1" x14ac:dyDescent="0.3">
      <c r="B665" s="40" t="str">
        <f>IF(PG!B665="","",PG!B665)</f>
        <v/>
      </c>
      <c r="C665" s="147" t="str">
        <f>IF(PG!C665="","",PG!C665)</f>
        <v/>
      </c>
      <c r="D665" s="43" t="str">
        <f>IF(PG!D665="","",PG!D665)</f>
        <v/>
      </c>
      <c r="E665" s="43">
        <f>IF(Inv!E665="",Inv!D665,Inv!E665)</f>
        <v>0</v>
      </c>
      <c r="F665" s="148" t="str">
        <f t="shared" si="52"/>
        <v>Sem estoque</v>
      </c>
      <c r="G665" s="149">
        <f>SUMIF(Entrada!$C$8:$C$3007,$C665,Entrada!$F$8:$F$3007)</f>
        <v>0</v>
      </c>
      <c r="H665" s="150">
        <f>SUMIF(Saída!$C$8:$C$3007,$C665,Saída!$E$8:$E$3007)</f>
        <v>0</v>
      </c>
      <c r="I665" s="151">
        <f>SUMIF(Entrada!$C$8:$C$3007,C665,Entrada!$J$8:$J$3007)</f>
        <v>0</v>
      </c>
      <c r="J665" s="152">
        <f t="shared" si="53"/>
        <v>0</v>
      </c>
      <c r="K665" s="152">
        <f t="shared" si="54"/>
        <v>0</v>
      </c>
      <c r="L665" s="151">
        <f>Inv!K665</f>
        <v>0</v>
      </c>
      <c r="M665" s="153" t="str">
        <f>IFERROR($H665/PG!$E665,"")</f>
        <v/>
      </c>
      <c r="P665" s="26">
        <v>3.4299999999999999E-3</v>
      </c>
      <c r="Q665" s="35">
        <f t="shared" si="55"/>
        <v>3.4299999999999999E-3</v>
      </c>
      <c r="R665" s="26" t="str">
        <f t="shared" si="56"/>
        <v/>
      </c>
    </row>
    <row r="666" spans="2:18" ht="35.1" customHeight="1" thickTop="1" thickBot="1" x14ac:dyDescent="0.3">
      <c r="B666" s="40" t="str">
        <f>IF(PG!B666="","",PG!B666)</f>
        <v/>
      </c>
      <c r="C666" s="147" t="str">
        <f>IF(PG!C666="","",PG!C666)</f>
        <v/>
      </c>
      <c r="D666" s="43" t="str">
        <f>IF(PG!D666="","",PG!D666)</f>
        <v/>
      </c>
      <c r="E666" s="43">
        <f>IF(Inv!E666="",Inv!D666,Inv!E666)</f>
        <v>0</v>
      </c>
      <c r="F666" s="148" t="str">
        <f t="shared" si="52"/>
        <v>Sem estoque</v>
      </c>
      <c r="G666" s="149">
        <f>SUMIF(Entrada!$C$8:$C$3007,$C666,Entrada!$F$8:$F$3007)</f>
        <v>0</v>
      </c>
      <c r="H666" s="150">
        <f>SUMIF(Saída!$C$8:$C$3007,$C666,Saída!$E$8:$E$3007)</f>
        <v>0</v>
      </c>
      <c r="I666" s="151">
        <f>SUMIF(Entrada!$C$8:$C$3007,C666,Entrada!$J$8:$J$3007)</f>
        <v>0</v>
      </c>
      <c r="J666" s="152">
        <f t="shared" si="53"/>
        <v>0</v>
      </c>
      <c r="K666" s="152">
        <f t="shared" si="54"/>
        <v>0</v>
      </c>
      <c r="L666" s="151">
        <f>Inv!K666</f>
        <v>0</v>
      </c>
      <c r="M666" s="153" t="str">
        <f>IFERROR($H666/PG!$E666,"")</f>
        <v/>
      </c>
      <c r="P666" s="26">
        <v>3.4199999999999999E-3</v>
      </c>
      <c r="Q666" s="35">
        <f t="shared" si="55"/>
        <v>3.4199999999999999E-3</v>
      </c>
      <c r="R666" s="26" t="str">
        <f t="shared" si="56"/>
        <v/>
      </c>
    </row>
    <row r="667" spans="2:18" ht="35.1" customHeight="1" thickTop="1" thickBot="1" x14ac:dyDescent="0.3">
      <c r="B667" s="40" t="str">
        <f>IF(PG!B667="","",PG!B667)</f>
        <v/>
      </c>
      <c r="C667" s="147" t="str">
        <f>IF(PG!C667="","",PG!C667)</f>
        <v/>
      </c>
      <c r="D667" s="43" t="str">
        <f>IF(PG!D667="","",PG!D667)</f>
        <v/>
      </c>
      <c r="E667" s="43">
        <f>IF(Inv!E667="",Inv!D667,Inv!E667)</f>
        <v>0</v>
      </c>
      <c r="F667" s="148" t="str">
        <f t="shared" si="52"/>
        <v>Sem estoque</v>
      </c>
      <c r="G667" s="149">
        <f>SUMIF(Entrada!$C$8:$C$3007,$C667,Entrada!$F$8:$F$3007)</f>
        <v>0</v>
      </c>
      <c r="H667" s="150">
        <f>SUMIF(Saída!$C$8:$C$3007,$C667,Saída!$E$8:$E$3007)</f>
        <v>0</v>
      </c>
      <c r="I667" s="151">
        <f>SUMIF(Entrada!$C$8:$C$3007,C667,Entrada!$J$8:$J$3007)</f>
        <v>0</v>
      </c>
      <c r="J667" s="152">
        <f t="shared" si="53"/>
        <v>0</v>
      </c>
      <c r="K667" s="152">
        <f t="shared" si="54"/>
        <v>0</v>
      </c>
      <c r="L667" s="151">
        <f>Inv!K667</f>
        <v>0</v>
      </c>
      <c r="M667" s="153" t="str">
        <f>IFERROR($H667/PG!$E667,"")</f>
        <v/>
      </c>
      <c r="P667" s="26">
        <v>3.4099999999999998E-3</v>
      </c>
      <c r="Q667" s="35">
        <f t="shared" si="55"/>
        <v>3.4099999999999998E-3</v>
      </c>
      <c r="R667" s="26" t="str">
        <f t="shared" si="56"/>
        <v/>
      </c>
    </row>
    <row r="668" spans="2:18" ht="35.1" customHeight="1" thickTop="1" thickBot="1" x14ac:dyDescent="0.3">
      <c r="B668" s="40" t="str">
        <f>IF(PG!B668="","",PG!B668)</f>
        <v/>
      </c>
      <c r="C668" s="147" t="str">
        <f>IF(PG!C668="","",PG!C668)</f>
        <v/>
      </c>
      <c r="D668" s="43" t="str">
        <f>IF(PG!D668="","",PG!D668)</f>
        <v/>
      </c>
      <c r="E668" s="43">
        <f>IF(Inv!E668="",Inv!D668,Inv!E668)</f>
        <v>0</v>
      </c>
      <c r="F668" s="148" t="str">
        <f t="shared" si="52"/>
        <v>Sem estoque</v>
      </c>
      <c r="G668" s="149">
        <f>SUMIF(Entrada!$C$8:$C$3007,$C668,Entrada!$F$8:$F$3007)</f>
        <v>0</v>
      </c>
      <c r="H668" s="150">
        <f>SUMIF(Saída!$C$8:$C$3007,$C668,Saída!$E$8:$E$3007)</f>
        <v>0</v>
      </c>
      <c r="I668" s="151">
        <f>SUMIF(Entrada!$C$8:$C$3007,C668,Entrada!$J$8:$J$3007)</f>
        <v>0</v>
      </c>
      <c r="J668" s="152">
        <f t="shared" si="53"/>
        <v>0</v>
      </c>
      <c r="K668" s="152">
        <f t="shared" si="54"/>
        <v>0</v>
      </c>
      <c r="L668" s="151">
        <f>Inv!K668</f>
        <v>0</v>
      </c>
      <c r="M668" s="153" t="str">
        <f>IFERROR($H668/PG!$E668,"")</f>
        <v/>
      </c>
      <c r="P668" s="26">
        <v>3.3999999999999998E-3</v>
      </c>
      <c r="Q668" s="35">
        <f t="shared" si="55"/>
        <v>3.3999999999999998E-3</v>
      </c>
      <c r="R668" s="26" t="str">
        <f t="shared" si="56"/>
        <v/>
      </c>
    </row>
    <row r="669" spans="2:18" ht="35.1" customHeight="1" thickTop="1" thickBot="1" x14ac:dyDescent="0.3">
      <c r="B669" s="40" t="str">
        <f>IF(PG!B669="","",PG!B669)</f>
        <v/>
      </c>
      <c r="C669" s="147" t="str">
        <f>IF(PG!C669="","",PG!C669)</f>
        <v/>
      </c>
      <c r="D669" s="43" t="str">
        <f>IF(PG!D669="","",PG!D669)</f>
        <v/>
      </c>
      <c r="E669" s="43">
        <f>IF(Inv!E669="",Inv!D669,Inv!E669)</f>
        <v>0</v>
      </c>
      <c r="F669" s="148" t="str">
        <f t="shared" si="52"/>
        <v>Sem estoque</v>
      </c>
      <c r="G669" s="149">
        <f>SUMIF(Entrada!$C$8:$C$3007,$C669,Entrada!$F$8:$F$3007)</f>
        <v>0</v>
      </c>
      <c r="H669" s="150">
        <f>SUMIF(Saída!$C$8:$C$3007,$C669,Saída!$E$8:$E$3007)</f>
        <v>0</v>
      </c>
      <c r="I669" s="151">
        <f>SUMIF(Entrada!$C$8:$C$3007,C669,Entrada!$J$8:$J$3007)</f>
        <v>0</v>
      </c>
      <c r="J669" s="152">
        <f t="shared" si="53"/>
        <v>0</v>
      </c>
      <c r="K669" s="152">
        <f t="shared" si="54"/>
        <v>0</v>
      </c>
      <c r="L669" s="151">
        <f>Inv!K669</f>
        <v>0</v>
      </c>
      <c r="M669" s="153" t="str">
        <f>IFERROR($H669/PG!$E669,"")</f>
        <v/>
      </c>
      <c r="P669" s="26">
        <v>3.3899999999999998E-3</v>
      </c>
      <c r="Q669" s="35">
        <f t="shared" si="55"/>
        <v>3.3899999999999998E-3</v>
      </c>
      <c r="R669" s="26" t="str">
        <f t="shared" si="56"/>
        <v/>
      </c>
    </row>
    <row r="670" spans="2:18" ht="35.1" customHeight="1" thickTop="1" thickBot="1" x14ac:dyDescent="0.3">
      <c r="B670" s="40" t="str">
        <f>IF(PG!B670="","",PG!B670)</f>
        <v/>
      </c>
      <c r="C670" s="147" t="str">
        <f>IF(PG!C670="","",PG!C670)</f>
        <v/>
      </c>
      <c r="D670" s="43" t="str">
        <f>IF(PG!D670="","",PG!D670)</f>
        <v/>
      </c>
      <c r="E670" s="43">
        <f>IF(Inv!E670="",Inv!D670,Inv!E670)</f>
        <v>0</v>
      </c>
      <c r="F670" s="148" t="str">
        <f t="shared" si="52"/>
        <v>Sem estoque</v>
      </c>
      <c r="G670" s="149">
        <f>SUMIF(Entrada!$C$8:$C$3007,$C670,Entrada!$F$8:$F$3007)</f>
        <v>0</v>
      </c>
      <c r="H670" s="150">
        <f>SUMIF(Saída!$C$8:$C$3007,$C670,Saída!$E$8:$E$3007)</f>
        <v>0</v>
      </c>
      <c r="I670" s="151">
        <f>SUMIF(Entrada!$C$8:$C$3007,C670,Entrada!$J$8:$J$3007)</f>
        <v>0</v>
      </c>
      <c r="J670" s="152">
        <f t="shared" si="53"/>
        <v>0</v>
      </c>
      <c r="K670" s="152">
        <f t="shared" si="54"/>
        <v>0</v>
      </c>
      <c r="L670" s="151">
        <f>Inv!K670</f>
        <v>0</v>
      </c>
      <c r="M670" s="153" t="str">
        <f>IFERROR($H670/PG!$E670,"")</f>
        <v/>
      </c>
      <c r="P670" s="26">
        <v>3.3800000000000002E-3</v>
      </c>
      <c r="Q670" s="35">
        <f t="shared" si="55"/>
        <v>3.3800000000000002E-3</v>
      </c>
      <c r="R670" s="26" t="str">
        <f t="shared" si="56"/>
        <v/>
      </c>
    </row>
    <row r="671" spans="2:18" ht="35.1" customHeight="1" thickTop="1" thickBot="1" x14ac:dyDescent="0.3">
      <c r="B671" s="40" t="str">
        <f>IF(PG!B671="","",PG!B671)</f>
        <v/>
      </c>
      <c r="C671" s="147" t="str">
        <f>IF(PG!C671="","",PG!C671)</f>
        <v/>
      </c>
      <c r="D671" s="43" t="str">
        <f>IF(PG!D671="","",PG!D671)</f>
        <v/>
      </c>
      <c r="E671" s="43">
        <f>IF(Inv!E671="",Inv!D671,Inv!E671)</f>
        <v>0</v>
      </c>
      <c r="F671" s="148" t="str">
        <f t="shared" si="52"/>
        <v>Sem estoque</v>
      </c>
      <c r="G671" s="149">
        <f>SUMIF(Entrada!$C$8:$C$3007,$C671,Entrada!$F$8:$F$3007)</f>
        <v>0</v>
      </c>
      <c r="H671" s="150">
        <f>SUMIF(Saída!$C$8:$C$3007,$C671,Saída!$E$8:$E$3007)</f>
        <v>0</v>
      </c>
      <c r="I671" s="151">
        <f>SUMIF(Entrada!$C$8:$C$3007,C671,Entrada!$J$8:$J$3007)</f>
        <v>0</v>
      </c>
      <c r="J671" s="152">
        <f t="shared" si="53"/>
        <v>0</v>
      </c>
      <c r="K671" s="152">
        <f t="shared" si="54"/>
        <v>0</v>
      </c>
      <c r="L671" s="151">
        <f>Inv!K671</f>
        <v>0</v>
      </c>
      <c r="M671" s="153" t="str">
        <f>IFERROR($H671/PG!$E671,"")</f>
        <v/>
      </c>
      <c r="P671" s="26">
        <v>3.3700000000000002E-3</v>
      </c>
      <c r="Q671" s="35">
        <f t="shared" si="55"/>
        <v>3.3700000000000002E-3</v>
      </c>
      <c r="R671" s="26" t="str">
        <f t="shared" si="56"/>
        <v/>
      </c>
    </row>
    <row r="672" spans="2:18" ht="35.1" customHeight="1" thickTop="1" thickBot="1" x14ac:dyDescent="0.3">
      <c r="B672" s="40" t="str">
        <f>IF(PG!B672="","",PG!B672)</f>
        <v/>
      </c>
      <c r="C672" s="147" t="str">
        <f>IF(PG!C672="","",PG!C672)</f>
        <v/>
      </c>
      <c r="D672" s="43" t="str">
        <f>IF(PG!D672="","",PG!D672)</f>
        <v/>
      </c>
      <c r="E672" s="43">
        <f>IF(Inv!E672="",Inv!D672,Inv!E672)</f>
        <v>0</v>
      </c>
      <c r="F672" s="148" t="str">
        <f t="shared" si="52"/>
        <v>Sem estoque</v>
      </c>
      <c r="G672" s="149">
        <f>SUMIF(Entrada!$C$8:$C$3007,$C672,Entrada!$F$8:$F$3007)</f>
        <v>0</v>
      </c>
      <c r="H672" s="150">
        <f>SUMIF(Saída!$C$8:$C$3007,$C672,Saída!$E$8:$E$3007)</f>
        <v>0</v>
      </c>
      <c r="I672" s="151">
        <f>SUMIF(Entrada!$C$8:$C$3007,C672,Entrada!$J$8:$J$3007)</f>
        <v>0</v>
      </c>
      <c r="J672" s="152">
        <f t="shared" si="53"/>
        <v>0</v>
      </c>
      <c r="K672" s="152">
        <f t="shared" si="54"/>
        <v>0</v>
      </c>
      <c r="L672" s="151">
        <f>Inv!K672</f>
        <v>0</v>
      </c>
      <c r="M672" s="153" t="str">
        <f>IFERROR($H672/PG!$E672,"")</f>
        <v/>
      </c>
      <c r="P672" s="26">
        <v>3.3600000000000001E-3</v>
      </c>
      <c r="Q672" s="35">
        <f t="shared" si="55"/>
        <v>3.3600000000000001E-3</v>
      </c>
      <c r="R672" s="26" t="str">
        <f t="shared" si="56"/>
        <v/>
      </c>
    </row>
    <row r="673" spans="2:18" ht="35.1" customHeight="1" thickTop="1" thickBot="1" x14ac:dyDescent="0.3">
      <c r="B673" s="40" t="str">
        <f>IF(PG!B673="","",PG!B673)</f>
        <v/>
      </c>
      <c r="C673" s="147" t="str">
        <f>IF(PG!C673="","",PG!C673)</f>
        <v/>
      </c>
      <c r="D673" s="43" t="str">
        <f>IF(PG!D673="","",PG!D673)</f>
        <v/>
      </c>
      <c r="E673" s="43">
        <f>IF(Inv!E673="",Inv!D673,Inv!E673)</f>
        <v>0</v>
      </c>
      <c r="F673" s="148" t="str">
        <f t="shared" si="52"/>
        <v>Sem estoque</v>
      </c>
      <c r="G673" s="149">
        <f>SUMIF(Entrada!$C$8:$C$3007,$C673,Entrada!$F$8:$F$3007)</f>
        <v>0</v>
      </c>
      <c r="H673" s="150">
        <f>SUMIF(Saída!$C$8:$C$3007,$C673,Saída!$E$8:$E$3007)</f>
        <v>0</v>
      </c>
      <c r="I673" s="151">
        <f>SUMIF(Entrada!$C$8:$C$3007,C673,Entrada!$J$8:$J$3007)</f>
        <v>0</v>
      </c>
      <c r="J673" s="152">
        <f t="shared" si="53"/>
        <v>0</v>
      </c>
      <c r="K673" s="152">
        <f t="shared" si="54"/>
        <v>0</v>
      </c>
      <c r="L673" s="151">
        <f>Inv!K673</f>
        <v>0</v>
      </c>
      <c r="M673" s="153" t="str">
        <f>IFERROR($H673/PG!$E673,"")</f>
        <v/>
      </c>
      <c r="P673" s="26">
        <v>3.3500000000000001E-3</v>
      </c>
      <c r="Q673" s="35">
        <f t="shared" si="55"/>
        <v>3.3500000000000001E-3</v>
      </c>
      <c r="R673" s="26" t="str">
        <f t="shared" si="56"/>
        <v/>
      </c>
    </row>
    <row r="674" spans="2:18" ht="35.1" customHeight="1" thickTop="1" thickBot="1" x14ac:dyDescent="0.3">
      <c r="B674" s="40" t="str">
        <f>IF(PG!B674="","",PG!B674)</f>
        <v/>
      </c>
      <c r="C674" s="147" t="str">
        <f>IF(PG!C674="","",PG!C674)</f>
        <v/>
      </c>
      <c r="D674" s="43" t="str">
        <f>IF(PG!D674="","",PG!D674)</f>
        <v/>
      </c>
      <c r="E674" s="43">
        <f>IF(Inv!E674="",Inv!D674,Inv!E674)</f>
        <v>0</v>
      </c>
      <c r="F674" s="148" t="str">
        <f t="shared" si="52"/>
        <v>Sem estoque</v>
      </c>
      <c r="G674" s="149">
        <f>SUMIF(Entrada!$C$8:$C$3007,$C674,Entrada!$F$8:$F$3007)</f>
        <v>0</v>
      </c>
      <c r="H674" s="150">
        <f>SUMIF(Saída!$C$8:$C$3007,$C674,Saída!$E$8:$E$3007)</f>
        <v>0</v>
      </c>
      <c r="I674" s="151">
        <f>SUMIF(Entrada!$C$8:$C$3007,C674,Entrada!$J$8:$J$3007)</f>
        <v>0</v>
      </c>
      <c r="J674" s="152">
        <f t="shared" si="53"/>
        <v>0</v>
      </c>
      <c r="K674" s="152">
        <f t="shared" si="54"/>
        <v>0</v>
      </c>
      <c r="L674" s="151">
        <f>Inv!K674</f>
        <v>0</v>
      </c>
      <c r="M674" s="153" t="str">
        <f>IFERROR($H674/PG!$E674,"")</f>
        <v/>
      </c>
      <c r="P674" s="26">
        <v>3.3400000000000001E-3</v>
      </c>
      <c r="Q674" s="35">
        <f t="shared" si="55"/>
        <v>3.3400000000000001E-3</v>
      </c>
      <c r="R674" s="26" t="str">
        <f t="shared" si="56"/>
        <v/>
      </c>
    </row>
    <row r="675" spans="2:18" ht="35.1" customHeight="1" thickTop="1" thickBot="1" x14ac:dyDescent="0.3">
      <c r="B675" s="40" t="str">
        <f>IF(PG!B675="","",PG!B675)</f>
        <v/>
      </c>
      <c r="C675" s="147" t="str">
        <f>IF(PG!C675="","",PG!C675)</f>
        <v/>
      </c>
      <c r="D675" s="43" t="str">
        <f>IF(PG!D675="","",PG!D675)</f>
        <v/>
      </c>
      <c r="E675" s="43">
        <f>IF(Inv!E675="",Inv!D675,Inv!E675)</f>
        <v>0</v>
      </c>
      <c r="F675" s="148" t="str">
        <f t="shared" si="52"/>
        <v>Sem estoque</v>
      </c>
      <c r="G675" s="149">
        <f>SUMIF(Entrada!$C$8:$C$3007,$C675,Entrada!$F$8:$F$3007)</f>
        <v>0</v>
      </c>
      <c r="H675" s="150">
        <f>SUMIF(Saída!$C$8:$C$3007,$C675,Saída!$E$8:$E$3007)</f>
        <v>0</v>
      </c>
      <c r="I675" s="151">
        <f>SUMIF(Entrada!$C$8:$C$3007,C675,Entrada!$J$8:$J$3007)</f>
        <v>0</v>
      </c>
      <c r="J675" s="152">
        <f t="shared" si="53"/>
        <v>0</v>
      </c>
      <c r="K675" s="152">
        <f t="shared" si="54"/>
        <v>0</v>
      </c>
      <c r="L675" s="151">
        <f>Inv!K675</f>
        <v>0</v>
      </c>
      <c r="M675" s="153" t="str">
        <f>IFERROR($H675/PG!$E675,"")</f>
        <v/>
      </c>
      <c r="P675" s="26">
        <v>3.3300000000000001E-3</v>
      </c>
      <c r="Q675" s="35">
        <f t="shared" si="55"/>
        <v>3.3300000000000001E-3</v>
      </c>
      <c r="R675" s="26" t="str">
        <f t="shared" si="56"/>
        <v/>
      </c>
    </row>
    <row r="676" spans="2:18" ht="35.1" customHeight="1" thickTop="1" thickBot="1" x14ac:dyDescent="0.3">
      <c r="B676" s="40" t="str">
        <f>IF(PG!B676="","",PG!B676)</f>
        <v/>
      </c>
      <c r="C676" s="147" t="str">
        <f>IF(PG!C676="","",PG!C676)</f>
        <v/>
      </c>
      <c r="D676" s="43" t="str">
        <f>IF(PG!D676="","",PG!D676)</f>
        <v/>
      </c>
      <c r="E676" s="43">
        <f>IF(Inv!E676="",Inv!D676,Inv!E676)</f>
        <v>0</v>
      </c>
      <c r="F676" s="148" t="str">
        <f t="shared" si="52"/>
        <v>Sem estoque</v>
      </c>
      <c r="G676" s="149">
        <f>SUMIF(Entrada!$C$8:$C$3007,$C676,Entrada!$F$8:$F$3007)</f>
        <v>0</v>
      </c>
      <c r="H676" s="150">
        <f>SUMIF(Saída!$C$8:$C$3007,$C676,Saída!$E$8:$E$3007)</f>
        <v>0</v>
      </c>
      <c r="I676" s="151">
        <f>SUMIF(Entrada!$C$8:$C$3007,C676,Entrada!$J$8:$J$3007)</f>
        <v>0</v>
      </c>
      <c r="J676" s="152">
        <f t="shared" si="53"/>
        <v>0</v>
      </c>
      <c r="K676" s="152">
        <f t="shared" si="54"/>
        <v>0</v>
      </c>
      <c r="L676" s="151">
        <f>Inv!K676</f>
        <v>0</v>
      </c>
      <c r="M676" s="153" t="str">
        <f>IFERROR($H676/PG!$E676,"")</f>
        <v/>
      </c>
      <c r="P676" s="26">
        <v>3.32E-3</v>
      </c>
      <c r="Q676" s="35">
        <f t="shared" si="55"/>
        <v>3.32E-3</v>
      </c>
      <c r="R676" s="26" t="str">
        <f t="shared" si="56"/>
        <v/>
      </c>
    </row>
    <row r="677" spans="2:18" ht="35.1" customHeight="1" thickTop="1" thickBot="1" x14ac:dyDescent="0.3">
      <c r="B677" s="40" t="str">
        <f>IF(PG!B677="","",PG!B677)</f>
        <v/>
      </c>
      <c r="C677" s="147" t="str">
        <f>IF(PG!C677="","",PG!C677)</f>
        <v/>
      </c>
      <c r="D677" s="43" t="str">
        <f>IF(PG!D677="","",PG!D677)</f>
        <v/>
      </c>
      <c r="E677" s="43">
        <f>IF(Inv!E677="",Inv!D677,Inv!E677)</f>
        <v>0</v>
      </c>
      <c r="F677" s="148" t="str">
        <f t="shared" si="52"/>
        <v>Sem estoque</v>
      </c>
      <c r="G677" s="149">
        <f>SUMIF(Entrada!$C$8:$C$3007,$C677,Entrada!$F$8:$F$3007)</f>
        <v>0</v>
      </c>
      <c r="H677" s="150">
        <f>SUMIF(Saída!$C$8:$C$3007,$C677,Saída!$E$8:$E$3007)</f>
        <v>0</v>
      </c>
      <c r="I677" s="151">
        <f>SUMIF(Entrada!$C$8:$C$3007,C677,Entrada!$J$8:$J$3007)</f>
        <v>0</v>
      </c>
      <c r="J677" s="152">
        <f t="shared" si="53"/>
        <v>0</v>
      </c>
      <c r="K677" s="152">
        <f t="shared" si="54"/>
        <v>0</v>
      </c>
      <c r="L677" s="151">
        <f>Inv!K677</f>
        <v>0</v>
      </c>
      <c r="M677" s="153" t="str">
        <f>IFERROR($H677/PG!$E677,"")</f>
        <v/>
      </c>
      <c r="P677" s="26">
        <v>3.31E-3</v>
      </c>
      <c r="Q677" s="35">
        <f t="shared" si="55"/>
        <v>3.31E-3</v>
      </c>
      <c r="R677" s="26" t="str">
        <f t="shared" si="56"/>
        <v/>
      </c>
    </row>
    <row r="678" spans="2:18" ht="35.1" customHeight="1" thickTop="1" thickBot="1" x14ac:dyDescent="0.3">
      <c r="B678" s="40" t="str">
        <f>IF(PG!B678="","",PG!B678)</f>
        <v/>
      </c>
      <c r="C678" s="147" t="str">
        <f>IF(PG!C678="","",PG!C678)</f>
        <v/>
      </c>
      <c r="D678" s="43" t="str">
        <f>IF(PG!D678="","",PG!D678)</f>
        <v/>
      </c>
      <c r="E678" s="43">
        <f>IF(Inv!E678="",Inv!D678,Inv!E678)</f>
        <v>0</v>
      </c>
      <c r="F678" s="148" t="str">
        <f t="shared" si="52"/>
        <v>Sem estoque</v>
      </c>
      <c r="G678" s="149">
        <f>SUMIF(Entrada!$C$8:$C$3007,$C678,Entrada!$F$8:$F$3007)</f>
        <v>0</v>
      </c>
      <c r="H678" s="150">
        <f>SUMIF(Saída!$C$8:$C$3007,$C678,Saída!$E$8:$E$3007)</f>
        <v>0</v>
      </c>
      <c r="I678" s="151">
        <f>SUMIF(Entrada!$C$8:$C$3007,C678,Entrada!$J$8:$J$3007)</f>
        <v>0</v>
      </c>
      <c r="J678" s="152">
        <f t="shared" si="53"/>
        <v>0</v>
      </c>
      <c r="K678" s="152">
        <f t="shared" si="54"/>
        <v>0</v>
      </c>
      <c r="L678" s="151">
        <f>Inv!K678</f>
        <v>0</v>
      </c>
      <c r="M678" s="153" t="str">
        <f>IFERROR($H678/PG!$E678,"")</f>
        <v/>
      </c>
      <c r="P678" s="26">
        <v>3.3E-3</v>
      </c>
      <c r="Q678" s="35">
        <f t="shared" si="55"/>
        <v>3.3E-3</v>
      </c>
      <c r="R678" s="26" t="str">
        <f t="shared" si="56"/>
        <v/>
      </c>
    </row>
    <row r="679" spans="2:18" ht="35.1" customHeight="1" thickTop="1" thickBot="1" x14ac:dyDescent="0.3">
      <c r="B679" s="40" t="str">
        <f>IF(PG!B679="","",PG!B679)</f>
        <v/>
      </c>
      <c r="C679" s="147" t="str">
        <f>IF(PG!C679="","",PG!C679)</f>
        <v/>
      </c>
      <c r="D679" s="43" t="str">
        <f>IF(PG!D679="","",PG!D679)</f>
        <v/>
      </c>
      <c r="E679" s="43">
        <f>IF(Inv!E679="",Inv!D679,Inv!E679)</f>
        <v>0</v>
      </c>
      <c r="F679" s="148" t="str">
        <f t="shared" si="52"/>
        <v>Sem estoque</v>
      </c>
      <c r="G679" s="149">
        <f>SUMIF(Entrada!$C$8:$C$3007,$C679,Entrada!$F$8:$F$3007)</f>
        <v>0</v>
      </c>
      <c r="H679" s="150">
        <f>SUMIF(Saída!$C$8:$C$3007,$C679,Saída!$E$8:$E$3007)</f>
        <v>0</v>
      </c>
      <c r="I679" s="151">
        <f>SUMIF(Entrada!$C$8:$C$3007,C679,Entrada!$J$8:$J$3007)</f>
        <v>0</v>
      </c>
      <c r="J679" s="152">
        <f t="shared" si="53"/>
        <v>0</v>
      </c>
      <c r="K679" s="152">
        <f t="shared" si="54"/>
        <v>0</v>
      </c>
      <c r="L679" s="151">
        <f>Inv!K679</f>
        <v>0</v>
      </c>
      <c r="M679" s="153" t="str">
        <f>IFERROR($H679/PG!$E679,"")</f>
        <v/>
      </c>
      <c r="P679" s="26">
        <v>3.29E-3</v>
      </c>
      <c r="Q679" s="35">
        <f t="shared" si="55"/>
        <v>3.29E-3</v>
      </c>
      <c r="R679" s="26" t="str">
        <f t="shared" si="56"/>
        <v/>
      </c>
    </row>
    <row r="680" spans="2:18" ht="35.1" customHeight="1" thickTop="1" thickBot="1" x14ac:dyDescent="0.3">
      <c r="B680" s="40" t="str">
        <f>IF(PG!B680="","",PG!B680)</f>
        <v/>
      </c>
      <c r="C680" s="147" t="str">
        <f>IF(PG!C680="","",PG!C680)</f>
        <v/>
      </c>
      <c r="D680" s="43" t="str">
        <f>IF(PG!D680="","",PG!D680)</f>
        <v/>
      </c>
      <c r="E680" s="43">
        <f>IF(Inv!E680="",Inv!D680,Inv!E680)</f>
        <v>0</v>
      </c>
      <c r="F680" s="148" t="str">
        <f t="shared" si="52"/>
        <v>Sem estoque</v>
      </c>
      <c r="G680" s="149">
        <f>SUMIF(Entrada!$C$8:$C$3007,$C680,Entrada!$F$8:$F$3007)</f>
        <v>0</v>
      </c>
      <c r="H680" s="150">
        <f>SUMIF(Saída!$C$8:$C$3007,$C680,Saída!$E$8:$E$3007)</f>
        <v>0</v>
      </c>
      <c r="I680" s="151">
        <f>SUMIF(Entrada!$C$8:$C$3007,C680,Entrada!$J$8:$J$3007)</f>
        <v>0</v>
      </c>
      <c r="J680" s="152">
        <f t="shared" si="53"/>
        <v>0</v>
      </c>
      <c r="K680" s="152">
        <f t="shared" si="54"/>
        <v>0</v>
      </c>
      <c r="L680" s="151">
        <f>Inv!K680</f>
        <v>0</v>
      </c>
      <c r="M680" s="153" t="str">
        <f>IFERROR($H680/PG!$E680,"")</f>
        <v/>
      </c>
      <c r="P680" s="26">
        <v>3.2799999999999999E-3</v>
      </c>
      <c r="Q680" s="35">
        <f t="shared" si="55"/>
        <v>3.2799999999999999E-3</v>
      </c>
      <c r="R680" s="26" t="str">
        <f t="shared" si="56"/>
        <v/>
      </c>
    </row>
    <row r="681" spans="2:18" ht="35.1" customHeight="1" thickTop="1" thickBot="1" x14ac:dyDescent="0.3">
      <c r="B681" s="40" t="str">
        <f>IF(PG!B681="","",PG!B681)</f>
        <v/>
      </c>
      <c r="C681" s="147" t="str">
        <f>IF(PG!C681="","",PG!C681)</f>
        <v/>
      </c>
      <c r="D681" s="43" t="str">
        <f>IF(PG!D681="","",PG!D681)</f>
        <v/>
      </c>
      <c r="E681" s="43">
        <f>IF(Inv!E681="",Inv!D681,Inv!E681)</f>
        <v>0</v>
      </c>
      <c r="F681" s="148" t="str">
        <f t="shared" si="52"/>
        <v>Sem estoque</v>
      </c>
      <c r="G681" s="149">
        <f>SUMIF(Entrada!$C$8:$C$3007,$C681,Entrada!$F$8:$F$3007)</f>
        <v>0</v>
      </c>
      <c r="H681" s="150">
        <f>SUMIF(Saída!$C$8:$C$3007,$C681,Saída!$E$8:$E$3007)</f>
        <v>0</v>
      </c>
      <c r="I681" s="151">
        <f>SUMIF(Entrada!$C$8:$C$3007,C681,Entrada!$J$8:$J$3007)</f>
        <v>0</v>
      </c>
      <c r="J681" s="152">
        <f t="shared" si="53"/>
        <v>0</v>
      </c>
      <c r="K681" s="152">
        <f t="shared" si="54"/>
        <v>0</v>
      </c>
      <c r="L681" s="151">
        <f>Inv!K681</f>
        <v>0</v>
      </c>
      <c r="M681" s="153" t="str">
        <f>IFERROR($H681/PG!$E681,"")</f>
        <v/>
      </c>
      <c r="P681" s="26">
        <v>3.2699999999999999E-3</v>
      </c>
      <c r="Q681" s="35">
        <f t="shared" si="55"/>
        <v>3.2699999999999999E-3</v>
      </c>
      <c r="R681" s="26" t="str">
        <f t="shared" si="56"/>
        <v/>
      </c>
    </row>
    <row r="682" spans="2:18" ht="35.1" customHeight="1" thickTop="1" thickBot="1" x14ac:dyDescent="0.3">
      <c r="B682" s="40" t="str">
        <f>IF(PG!B682="","",PG!B682)</f>
        <v/>
      </c>
      <c r="C682" s="147" t="str">
        <f>IF(PG!C682="","",PG!C682)</f>
        <v/>
      </c>
      <c r="D682" s="43" t="str">
        <f>IF(PG!D682="","",PG!D682)</f>
        <v/>
      </c>
      <c r="E682" s="43">
        <f>IF(Inv!E682="",Inv!D682,Inv!E682)</f>
        <v>0</v>
      </c>
      <c r="F682" s="148" t="str">
        <f t="shared" si="52"/>
        <v>Sem estoque</v>
      </c>
      <c r="G682" s="149">
        <f>SUMIF(Entrada!$C$8:$C$3007,$C682,Entrada!$F$8:$F$3007)</f>
        <v>0</v>
      </c>
      <c r="H682" s="150">
        <f>SUMIF(Saída!$C$8:$C$3007,$C682,Saída!$E$8:$E$3007)</f>
        <v>0</v>
      </c>
      <c r="I682" s="151">
        <f>SUMIF(Entrada!$C$8:$C$3007,C682,Entrada!$J$8:$J$3007)</f>
        <v>0</v>
      </c>
      <c r="J682" s="152">
        <f t="shared" si="53"/>
        <v>0</v>
      </c>
      <c r="K682" s="152">
        <f t="shared" si="54"/>
        <v>0</v>
      </c>
      <c r="L682" s="151">
        <f>Inv!K682</f>
        <v>0</v>
      </c>
      <c r="M682" s="153" t="str">
        <f>IFERROR($H682/PG!$E682,"")</f>
        <v/>
      </c>
      <c r="P682" s="26">
        <v>3.2599999999999999E-3</v>
      </c>
      <c r="Q682" s="35">
        <f t="shared" si="55"/>
        <v>3.2599999999999999E-3</v>
      </c>
      <c r="R682" s="26" t="str">
        <f t="shared" si="56"/>
        <v/>
      </c>
    </row>
    <row r="683" spans="2:18" ht="35.1" customHeight="1" thickTop="1" thickBot="1" x14ac:dyDescent="0.3">
      <c r="B683" s="40" t="str">
        <f>IF(PG!B683="","",PG!B683)</f>
        <v/>
      </c>
      <c r="C683" s="147" t="str">
        <f>IF(PG!C683="","",PG!C683)</f>
        <v/>
      </c>
      <c r="D683" s="43" t="str">
        <f>IF(PG!D683="","",PG!D683)</f>
        <v/>
      </c>
      <c r="E683" s="43">
        <f>IF(Inv!E683="",Inv!D683,Inv!E683)</f>
        <v>0</v>
      </c>
      <c r="F683" s="148" t="str">
        <f t="shared" si="52"/>
        <v>Sem estoque</v>
      </c>
      <c r="G683" s="149">
        <f>SUMIF(Entrada!$C$8:$C$3007,$C683,Entrada!$F$8:$F$3007)</f>
        <v>0</v>
      </c>
      <c r="H683" s="150">
        <f>SUMIF(Saída!$C$8:$C$3007,$C683,Saída!$E$8:$E$3007)</f>
        <v>0</v>
      </c>
      <c r="I683" s="151">
        <f>SUMIF(Entrada!$C$8:$C$3007,C683,Entrada!$J$8:$J$3007)</f>
        <v>0</v>
      </c>
      <c r="J683" s="152">
        <f t="shared" si="53"/>
        <v>0</v>
      </c>
      <c r="K683" s="152">
        <f t="shared" si="54"/>
        <v>0</v>
      </c>
      <c r="L683" s="151">
        <f>Inv!K683</f>
        <v>0</v>
      </c>
      <c r="M683" s="153" t="str">
        <f>IFERROR($H683/PG!$E683,"")</f>
        <v/>
      </c>
      <c r="P683" s="26">
        <v>3.2499999999999999E-3</v>
      </c>
      <c r="Q683" s="35">
        <f t="shared" si="55"/>
        <v>3.2499999999999999E-3</v>
      </c>
      <c r="R683" s="26" t="str">
        <f t="shared" si="56"/>
        <v/>
      </c>
    </row>
    <row r="684" spans="2:18" ht="35.1" customHeight="1" thickTop="1" thickBot="1" x14ac:dyDescent="0.3">
      <c r="B684" s="40" t="str">
        <f>IF(PG!B684="","",PG!B684)</f>
        <v/>
      </c>
      <c r="C684" s="147" t="str">
        <f>IF(PG!C684="","",PG!C684)</f>
        <v/>
      </c>
      <c r="D684" s="43" t="str">
        <f>IF(PG!D684="","",PG!D684)</f>
        <v/>
      </c>
      <c r="E684" s="43">
        <f>IF(Inv!E684="",Inv!D684,Inv!E684)</f>
        <v>0</v>
      </c>
      <c r="F684" s="148" t="str">
        <f t="shared" si="52"/>
        <v>Sem estoque</v>
      </c>
      <c r="G684" s="149">
        <f>SUMIF(Entrada!$C$8:$C$3007,$C684,Entrada!$F$8:$F$3007)</f>
        <v>0</v>
      </c>
      <c r="H684" s="150">
        <f>SUMIF(Saída!$C$8:$C$3007,$C684,Saída!$E$8:$E$3007)</f>
        <v>0</v>
      </c>
      <c r="I684" s="151">
        <f>SUMIF(Entrada!$C$8:$C$3007,C684,Entrada!$J$8:$J$3007)</f>
        <v>0</v>
      </c>
      <c r="J684" s="152">
        <f t="shared" si="53"/>
        <v>0</v>
      </c>
      <c r="K684" s="152">
        <f t="shared" si="54"/>
        <v>0</v>
      </c>
      <c r="L684" s="151">
        <f>Inv!K684</f>
        <v>0</v>
      </c>
      <c r="M684" s="153" t="str">
        <f>IFERROR($H684/PG!$E684,"")</f>
        <v/>
      </c>
      <c r="P684" s="26">
        <v>3.2399999999999998E-3</v>
      </c>
      <c r="Q684" s="35">
        <f t="shared" si="55"/>
        <v>3.2399999999999998E-3</v>
      </c>
      <c r="R684" s="26" t="str">
        <f t="shared" si="56"/>
        <v/>
      </c>
    </row>
    <row r="685" spans="2:18" ht="35.1" customHeight="1" thickTop="1" thickBot="1" x14ac:dyDescent="0.3">
      <c r="B685" s="40" t="str">
        <f>IF(PG!B685="","",PG!B685)</f>
        <v/>
      </c>
      <c r="C685" s="147" t="str">
        <f>IF(PG!C685="","",PG!C685)</f>
        <v/>
      </c>
      <c r="D685" s="43" t="str">
        <f>IF(PG!D685="","",PG!D685)</f>
        <v/>
      </c>
      <c r="E685" s="43">
        <f>IF(Inv!E685="",Inv!D685,Inv!E685)</f>
        <v>0</v>
      </c>
      <c r="F685" s="148" t="str">
        <f t="shared" si="52"/>
        <v>Sem estoque</v>
      </c>
      <c r="G685" s="149">
        <f>SUMIF(Entrada!$C$8:$C$3007,$C685,Entrada!$F$8:$F$3007)</f>
        <v>0</v>
      </c>
      <c r="H685" s="150">
        <f>SUMIF(Saída!$C$8:$C$3007,$C685,Saída!$E$8:$E$3007)</f>
        <v>0</v>
      </c>
      <c r="I685" s="151">
        <f>SUMIF(Entrada!$C$8:$C$3007,C685,Entrada!$J$8:$J$3007)</f>
        <v>0</v>
      </c>
      <c r="J685" s="152">
        <f t="shared" si="53"/>
        <v>0</v>
      </c>
      <c r="K685" s="152">
        <f t="shared" si="54"/>
        <v>0</v>
      </c>
      <c r="L685" s="151">
        <f>Inv!K685</f>
        <v>0</v>
      </c>
      <c r="M685" s="153" t="str">
        <f>IFERROR($H685/PG!$E685,"")</f>
        <v/>
      </c>
      <c r="P685" s="26">
        <v>3.2299999999999998E-3</v>
      </c>
      <c r="Q685" s="35">
        <f t="shared" si="55"/>
        <v>3.2299999999999998E-3</v>
      </c>
      <c r="R685" s="26" t="str">
        <f t="shared" si="56"/>
        <v/>
      </c>
    </row>
    <row r="686" spans="2:18" ht="35.1" customHeight="1" thickTop="1" thickBot="1" x14ac:dyDescent="0.3">
      <c r="B686" s="40" t="str">
        <f>IF(PG!B686="","",PG!B686)</f>
        <v/>
      </c>
      <c r="C686" s="147" t="str">
        <f>IF(PG!C686="","",PG!C686)</f>
        <v/>
      </c>
      <c r="D686" s="43" t="str">
        <f>IF(PG!D686="","",PG!D686)</f>
        <v/>
      </c>
      <c r="E686" s="43">
        <f>IF(Inv!E686="",Inv!D686,Inv!E686)</f>
        <v>0</v>
      </c>
      <c r="F686" s="148" t="str">
        <f t="shared" si="52"/>
        <v>Sem estoque</v>
      </c>
      <c r="G686" s="149">
        <f>SUMIF(Entrada!$C$8:$C$3007,$C686,Entrada!$F$8:$F$3007)</f>
        <v>0</v>
      </c>
      <c r="H686" s="150">
        <f>SUMIF(Saída!$C$8:$C$3007,$C686,Saída!$E$8:$E$3007)</f>
        <v>0</v>
      </c>
      <c r="I686" s="151">
        <f>SUMIF(Entrada!$C$8:$C$3007,C686,Entrada!$J$8:$J$3007)</f>
        <v>0</v>
      </c>
      <c r="J686" s="152">
        <f t="shared" si="53"/>
        <v>0</v>
      </c>
      <c r="K686" s="152">
        <f t="shared" si="54"/>
        <v>0</v>
      </c>
      <c r="L686" s="151">
        <f>Inv!K686</f>
        <v>0</v>
      </c>
      <c r="M686" s="153" t="str">
        <f>IFERROR($H686/PG!$E686,"")</f>
        <v/>
      </c>
      <c r="P686" s="26">
        <v>3.2200000000000002E-3</v>
      </c>
      <c r="Q686" s="35">
        <f t="shared" si="55"/>
        <v>3.2200000000000002E-3</v>
      </c>
      <c r="R686" s="26" t="str">
        <f t="shared" si="56"/>
        <v/>
      </c>
    </row>
    <row r="687" spans="2:18" ht="35.1" customHeight="1" thickTop="1" thickBot="1" x14ac:dyDescent="0.3">
      <c r="B687" s="40" t="str">
        <f>IF(PG!B687="","",PG!B687)</f>
        <v/>
      </c>
      <c r="C687" s="147" t="str">
        <f>IF(PG!C687="","",PG!C687)</f>
        <v/>
      </c>
      <c r="D687" s="43" t="str">
        <f>IF(PG!D687="","",PG!D687)</f>
        <v/>
      </c>
      <c r="E687" s="43">
        <f>IF(Inv!E687="",Inv!D687,Inv!E687)</f>
        <v>0</v>
      </c>
      <c r="F687" s="148" t="str">
        <f t="shared" si="52"/>
        <v>Sem estoque</v>
      </c>
      <c r="G687" s="149">
        <f>SUMIF(Entrada!$C$8:$C$3007,$C687,Entrada!$F$8:$F$3007)</f>
        <v>0</v>
      </c>
      <c r="H687" s="150">
        <f>SUMIF(Saída!$C$8:$C$3007,$C687,Saída!$E$8:$E$3007)</f>
        <v>0</v>
      </c>
      <c r="I687" s="151">
        <f>SUMIF(Entrada!$C$8:$C$3007,C687,Entrada!$J$8:$J$3007)</f>
        <v>0</v>
      </c>
      <c r="J687" s="152">
        <f t="shared" si="53"/>
        <v>0</v>
      </c>
      <c r="K687" s="152">
        <f t="shared" si="54"/>
        <v>0</v>
      </c>
      <c r="L687" s="151">
        <f>Inv!K687</f>
        <v>0</v>
      </c>
      <c r="M687" s="153" t="str">
        <f>IFERROR($H687/PG!$E687,"")</f>
        <v/>
      </c>
      <c r="P687" s="26">
        <v>3.2100000000000002E-3</v>
      </c>
      <c r="Q687" s="35">
        <f t="shared" si="55"/>
        <v>3.2100000000000002E-3</v>
      </c>
      <c r="R687" s="26" t="str">
        <f t="shared" si="56"/>
        <v/>
      </c>
    </row>
    <row r="688" spans="2:18" ht="35.1" customHeight="1" thickTop="1" thickBot="1" x14ac:dyDescent="0.3">
      <c r="B688" s="40" t="str">
        <f>IF(PG!B688="","",PG!B688)</f>
        <v/>
      </c>
      <c r="C688" s="147" t="str">
        <f>IF(PG!C688="","",PG!C688)</f>
        <v/>
      </c>
      <c r="D688" s="43" t="str">
        <f>IF(PG!D688="","",PG!D688)</f>
        <v/>
      </c>
      <c r="E688" s="43">
        <f>IF(Inv!E688="",Inv!D688,Inv!E688)</f>
        <v>0</v>
      </c>
      <c r="F688" s="148" t="str">
        <f t="shared" si="52"/>
        <v>Sem estoque</v>
      </c>
      <c r="G688" s="149">
        <f>SUMIF(Entrada!$C$8:$C$3007,$C688,Entrada!$F$8:$F$3007)</f>
        <v>0</v>
      </c>
      <c r="H688" s="150">
        <f>SUMIF(Saída!$C$8:$C$3007,$C688,Saída!$E$8:$E$3007)</f>
        <v>0</v>
      </c>
      <c r="I688" s="151">
        <f>SUMIF(Entrada!$C$8:$C$3007,C688,Entrada!$J$8:$J$3007)</f>
        <v>0</v>
      </c>
      <c r="J688" s="152">
        <f t="shared" si="53"/>
        <v>0</v>
      </c>
      <c r="K688" s="152">
        <f t="shared" si="54"/>
        <v>0</v>
      </c>
      <c r="L688" s="151">
        <f>Inv!K688</f>
        <v>0</v>
      </c>
      <c r="M688" s="153" t="str">
        <f>IFERROR($H688/PG!$E688,"")</f>
        <v/>
      </c>
      <c r="P688" s="26">
        <v>3.2000000000000002E-3</v>
      </c>
      <c r="Q688" s="35">
        <f t="shared" si="55"/>
        <v>3.2000000000000002E-3</v>
      </c>
      <c r="R688" s="26" t="str">
        <f t="shared" si="56"/>
        <v/>
      </c>
    </row>
    <row r="689" spans="2:18" ht="35.1" customHeight="1" thickTop="1" thickBot="1" x14ac:dyDescent="0.3">
      <c r="B689" s="40" t="str">
        <f>IF(PG!B689="","",PG!B689)</f>
        <v/>
      </c>
      <c r="C689" s="147" t="str">
        <f>IF(PG!C689="","",PG!C689)</f>
        <v/>
      </c>
      <c r="D689" s="43" t="str">
        <f>IF(PG!D689="","",PG!D689)</f>
        <v/>
      </c>
      <c r="E689" s="43">
        <f>IF(Inv!E689="",Inv!D689,Inv!E689)</f>
        <v>0</v>
      </c>
      <c r="F689" s="148" t="str">
        <f t="shared" si="52"/>
        <v>Sem estoque</v>
      </c>
      <c r="G689" s="149">
        <f>SUMIF(Entrada!$C$8:$C$3007,$C689,Entrada!$F$8:$F$3007)</f>
        <v>0</v>
      </c>
      <c r="H689" s="150">
        <f>SUMIF(Saída!$C$8:$C$3007,$C689,Saída!$E$8:$E$3007)</f>
        <v>0</v>
      </c>
      <c r="I689" s="151">
        <f>SUMIF(Entrada!$C$8:$C$3007,C689,Entrada!$J$8:$J$3007)</f>
        <v>0</v>
      </c>
      <c r="J689" s="152">
        <f t="shared" si="53"/>
        <v>0</v>
      </c>
      <c r="K689" s="152">
        <f t="shared" si="54"/>
        <v>0</v>
      </c>
      <c r="L689" s="151">
        <f>Inv!K689</f>
        <v>0</v>
      </c>
      <c r="M689" s="153" t="str">
        <f>IFERROR($H689/PG!$E689,"")</f>
        <v/>
      </c>
      <c r="P689" s="26">
        <v>3.1900000000000001E-3</v>
      </c>
      <c r="Q689" s="35">
        <f t="shared" si="55"/>
        <v>3.1900000000000001E-3</v>
      </c>
      <c r="R689" s="26" t="str">
        <f t="shared" si="56"/>
        <v/>
      </c>
    </row>
    <row r="690" spans="2:18" ht="35.1" customHeight="1" thickTop="1" thickBot="1" x14ac:dyDescent="0.3">
      <c r="B690" s="40" t="str">
        <f>IF(PG!B690="","",PG!B690)</f>
        <v/>
      </c>
      <c r="C690" s="147" t="str">
        <f>IF(PG!C690="","",PG!C690)</f>
        <v/>
      </c>
      <c r="D690" s="43" t="str">
        <f>IF(PG!D690="","",PG!D690)</f>
        <v/>
      </c>
      <c r="E690" s="43">
        <f>IF(Inv!E690="",Inv!D690,Inv!E690)</f>
        <v>0</v>
      </c>
      <c r="F690" s="148" t="str">
        <f t="shared" si="52"/>
        <v>Sem estoque</v>
      </c>
      <c r="G690" s="149">
        <f>SUMIF(Entrada!$C$8:$C$3007,$C690,Entrada!$F$8:$F$3007)</f>
        <v>0</v>
      </c>
      <c r="H690" s="150">
        <f>SUMIF(Saída!$C$8:$C$3007,$C690,Saída!$E$8:$E$3007)</f>
        <v>0</v>
      </c>
      <c r="I690" s="151">
        <f>SUMIF(Entrada!$C$8:$C$3007,C690,Entrada!$J$8:$J$3007)</f>
        <v>0</v>
      </c>
      <c r="J690" s="152">
        <f t="shared" si="53"/>
        <v>0</v>
      </c>
      <c r="K690" s="152">
        <f t="shared" si="54"/>
        <v>0</v>
      </c>
      <c r="L690" s="151">
        <f>Inv!K690</f>
        <v>0</v>
      </c>
      <c r="M690" s="153" t="str">
        <f>IFERROR($H690/PG!$E690,"")</f>
        <v/>
      </c>
      <c r="P690" s="26">
        <v>3.1800000000000001E-3</v>
      </c>
      <c r="Q690" s="35">
        <f t="shared" si="55"/>
        <v>3.1800000000000001E-3</v>
      </c>
      <c r="R690" s="26" t="str">
        <f t="shared" si="56"/>
        <v/>
      </c>
    </row>
    <row r="691" spans="2:18" ht="35.1" customHeight="1" thickTop="1" thickBot="1" x14ac:dyDescent="0.3">
      <c r="B691" s="40" t="str">
        <f>IF(PG!B691="","",PG!B691)</f>
        <v/>
      </c>
      <c r="C691" s="147" t="str">
        <f>IF(PG!C691="","",PG!C691)</f>
        <v/>
      </c>
      <c r="D691" s="43" t="str">
        <f>IF(PG!D691="","",PG!D691)</f>
        <v/>
      </c>
      <c r="E691" s="43">
        <f>IF(Inv!E691="",Inv!D691,Inv!E691)</f>
        <v>0</v>
      </c>
      <c r="F691" s="148" t="str">
        <f t="shared" si="52"/>
        <v>Sem estoque</v>
      </c>
      <c r="G691" s="149">
        <f>SUMIF(Entrada!$C$8:$C$3007,$C691,Entrada!$F$8:$F$3007)</f>
        <v>0</v>
      </c>
      <c r="H691" s="150">
        <f>SUMIF(Saída!$C$8:$C$3007,$C691,Saída!$E$8:$E$3007)</f>
        <v>0</v>
      </c>
      <c r="I691" s="151">
        <f>SUMIF(Entrada!$C$8:$C$3007,C691,Entrada!$J$8:$J$3007)</f>
        <v>0</v>
      </c>
      <c r="J691" s="152">
        <f t="shared" si="53"/>
        <v>0</v>
      </c>
      <c r="K691" s="152">
        <f t="shared" si="54"/>
        <v>0</v>
      </c>
      <c r="L691" s="151">
        <f>Inv!K691</f>
        <v>0</v>
      </c>
      <c r="M691" s="153" t="str">
        <f>IFERROR($H691/PG!$E691,"")</f>
        <v/>
      </c>
      <c r="P691" s="26">
        <v>3.1700000000000001E-3</v>
      </c>
      <c r="Q691" s="35">
        <f t="shared" si="55"/>
        <v>3.1700000000000001E-3</v>
      </c>
      <c r="R691" s="26" t="str">
        <f t="shared" si="56"/>
        <v/>
      </c>
    </row>
    <row r="692" spans="2:18" ht="35.1" customHeight="1" thickTop="1" thickBot="1" x14ac:dyDescent="0.3">
      <c r="B692" s="40" t="str">
        <f>IF(PG!B692="","",PG!B692)</f>
        <v/>
      </c>
      <c r="C692" s="147" t="str">
        <f>IF(PG!C692="","",PG!C692)</f>
        <v/>
      </c>
      <c r="D692" s="43" t="str">
        <f>IF(PG!D692="","",PG!D692)</f>
        <v/>
      </c>
      <c r="E692" s="43">
        <f>IF(Inv!E692="",Inv!D692,Inv!E692)</f>
        <v>0</v>
      </c>
      <c r="F692" s="148" t="str">
        <f t="shared" si="52"/>
        <v>Sem estoque</v>
      </c>
      <c r="G692" s="149">
        <f>SUMIF(Entrada!$C$8:$C$3007,$C692,Entrada!$F$8:$F$3007)</f>
        <v>0</v>
      </c>
      <c r="H692" s="150">
        <f>SUMIF(Saída!$C$8:$C$3007,$C692,Saída!$E$8:$E$3007)</f>
        <v>0</v>
      </c>
      <c r="I692" s="151">
        <f>SUMIF(Entrada!$C$8:$C$3007,C692,Entrada!$J$8:$J$3007)</f>
        <v>0</v>
      </c>
      <c r="J692" s="152">
        <f t="shared" si="53"/>
        <v>0</v>
      </c>
      <c r="K692" s="152">
        <f t="shared" si="54"/>
        <v>0</v>
      </c>
      <c r="L692" s="151">
        <f>Inv!K692</f>
        <v>0</v>
      </c>
      <c r="M692" s="153" t="str">
        <f>IFERROR($H692/PG!$E692,"")</f>
        <v/>
      </c>
      <c r="P692" s="26">
        <v>3.16E-3</v>
      </c>
      <c r="Q692" s="35">
        <f t="shared" si="55"/>
        <v>3.16E-3</v>
      </c>
      <c r="R692" s="26" t="str">
        <f t="shared" si="56"/>
        <v/>
      </c>
    </row>
    <row r="693" spans="2:18" ht="35.1" customHeight="1" thickTop="1" thickBot="1" x14ac:dyDescent="0.3">
      <c r="B693" s="40" t="str">
        <f>IF(PG!B693="","",PG!B693)</f>
        <v/>
      </c>
      <c r="C693" s="147" t="str">
        <f>IF(PG!C693="","",PG!C693)</f>
        <v/>
      </c>
      <c r="D693" s="43" t="str">
        <f>IF(PG!D693="","",PG!D693)</f>
        <v/>
      </c>
      <c r="E693" s="43">
        <f>IF(Inv!E693="",Inv!D693,Inv!E693)</f>
        <v>0</v>
      </c>
      <c r="F693" s="148" t="str">
        <f t="shared" si="52"/>
        <v>Sem estoque</v>
      </c>
      <c r="G693" s="149">
        <f>SUMIF(Entrada!$C$8:$C$3007,$C693,Entrada!$F$8:$F$3007)</f>
        <v>0</v>
      </c>
      <c r="H693" s="150">
        <f>SUMIF(Saída!$C$8:$C$3007,$C693,Saída!$E$8:$E$3007)</f>
        <v>0</v>
      </c>
      <c r="I693" s="151">
        <f>SUMIF(Entrada!$C$8:$C$3007,C693,Entrada!$J$8:$J$3007)</f>
        <v>0</v>
      </c>
      <c r="J693" s="152">
        <f t="shared" si="53"/>
        <v>0</v>
      </c>
      <c r="K693" s="152">
        <f t="shared" si="54"/>
        <v>0</v>
      </c>
      <c r="L693" s="151">
        <f>Inv!K693</f>
        <v>0</v>
      </c>
      <c r="M693" s="153" t="str">
        <f>IFERROR($H693/PG!$E693,"")</f>
        <v/>
      </c>
      <c r="P693" s="26">
        <v>3.15E-3</v>
      </c>
      <c r="Q693" s="35">
        <f t="shared" si="55"/>
        <v>3.15E-3</v>
      </c>
      <c r="R693" s="26" t="str">
        <f t="shared" si="56"/>
        <v/>
      </c>
    </row>
    <row r="694" spans="2:18" ht="35.1" customHeight="1" thickTop="1" thickBot="1" x14ac:dyDescent="0.3">
      <c r="B694" s="40" t="str">
        <f>IF(PG!B694="","",PG!B694)</f>
        <v/>
      </c>
      <c r="C694" s="147" t="str">
        <f>IF(PG!C694="","",PG!C694)</f>
        <v/>
      </c>
      <c r="D694" s="43" t="str">
        <f>IF(PG!D694="","",PG!D694)</f>
        <v/>
      </c>
      <c r="E694" s="43">
        <f>IF(Inv!E694="",Inv!D694,Inv!E694)</f>
        <v>0</v>
      </c>
      <c r="F694" s="148" t="str">
        <f t="shared" si="52"/>
        <v>Sem estoque</v>
      </c>
      <c r="G694" s="149">
        <f>SUMIF(Entrada!$C$8:$C$3007,$C694,Entrada!$F$8:$F$3007)</f>
        <v>0</v>
      </c>
      <c r="H694" s="150">
        <f>SUMIF(Saída!$C$8:$C$3007,$C694,Saída!$E$8:$E$3007)</f>
        <v>0</v>
      </c>
      <c r="I694" s="151">
        <f>SUMIF(Entrada!$C$8:$C$3007,C694,Entrada!$J$8:$J$3007)</f>
        <v>0</v>
      </c>
      <c r="J694" s="152">
        <f t="shared" si="53"/>
        <v>0</v>
      </c>
      <c r="K694" s="152">
        <f t="shared" si="54"/>
        <v>0</v>
      </c>
      <c r="L694" s="151">
        <f>Inv!K694</f>
        <v>0</v>
      </c>
      <c r="M694" s="153" t="str">
        <f>IFERROR($H694/PG!$E694,"")</f>
        <v/>
      </c>
      <c r="P694" s="26">
        <v>3.14E-3</v>
      </c>
      <c r="Q694" s="35">
        <f t="shared" si="55"/>
        <v>3.14E-3</v>
      </c>
      <c r="R694" s="26" t="str">
        <f t="shared" si="56"/>
        <v/>
      </c>
    </row>
    <row r="695" spans="2:18" ht="35.1" customHeight="1" thickTop="1" thickBot="1" x14ac:dyDescent="0.3">
      <c r="B695" s="40" t="str">
        <f>IF(PG!B695="","",PG!B695)</f>
        <v/>
      </c>
      <c r="C695" s="147" t="str">
        <f>IF(PG!C695="","",PG!C695)</f>
        <v/>
      </c>
      <c r="D695" s="43" t="str">
        <f>IF(PG!D695="","",PG!D695)</f>
        <v/>
      </c>
      <c r="E695" s="43">
        <f>IF(Inv!E695="",Inv!D695,Inv!E695)</f>
        <v>0</v>
      </c>
      <c r="F695" s="148" t="str">
        <f t="shared" si="52"/>
        <v>Sem estoque</v>
      </c>
      <c r="G695" s="149">
        <f>SUMIF(Entrada!$C$8:$C$3007,$C695,Entrada!$F$8:$F$3007)</f>
        <v>0</v>
      </c>
      <c r="H695" s="150">
        <f>SUMIF(Saída!$C$8:$C$3007,$C695,Saída!$E$8:$E$3007)</f>
        <v>0</v>
      </c>
      <c r="I695" s="151">
        <f>SUMIF(Entrada!$C$8:$C$3007,C695,Entrada!$J$8:$J$3007)</f>
        <v>0</v>
      </c>
      <c r="J695" s="152">
        <f t="shared" si="53"/>
        <v>0</v>
      </c>
      <c r="K695" s="152">
        <f t="shared" si="54"/>
        <v>0</v>
      </c>
      <c r="L695" s="151">
        <f>Inv!K695</f>
        <v>0</v>
      </c>
      <c r="M695" s="153" t="str">
        <f>IFERROR($H695/PG!$E695,"")</f>
        <v/>
      </c>
      <c r="P695" s="26">
        <v>3.13E-3</v>
      </c>
      <c r="Q695" s="35">
        <f t="shared" si="55"/>
        <v>3.13E-3</v>
      </c>
      <c r="R695" s="26" t="str">
        <f t="shared" si="56"/>
        <v/>
      </c>
    </row>
    <row r="696" spans="2:18" ht="35.1" customHeight="1" thickTop="1" thickBot="1" x14ac:dyDescent="0.3">
      <c r="B696" s="40" t="str">
        <f>IF(PG!B696="","",PG!B696)</f>
        <v/>
      </c>
      <c r="C696" s="147" t="str">
        <f>IF(PG!C696="","",PG!C696)</f>
        <v/>
      </c>
      <c r="D696" s="43" t="str">
        <f>IF(PG!D696="","",PG!D696)</f>
        <v/>
      </c>
      <c r="E696" s="43">
        <f>IF(Inv!E696="",Inv!D696,Inv!E696)</f>
        <v>0</v>
      </c>
      <c r="F696" s="148" t="str">
        <f t="shared" si="52"/>
        <v>Sem estoque</v>
      </c>
      <c r="G696" s="149">
        <f>SUMIF(Entrada!$C$8:$C$3007,$C696,Entrada!$F$8:$F$3007)</f>
        <v>0</v>
      </c>
      <c r="H696" s="150">
        <f>SUMIF(Saída!$C$8:$C$3007,$C696,Saída!$E$8:$E$3007)</f>
        <v>0</v>
      </c>
      <c r="I696" s="151">
        <f>SUMIF(Entrada!$C$8:$C$3007,C696,Entrada!$J$8:$J$3007)</f>
        <v>0</v>
      </c>
      <c r="J696" s="152">
        <f t="shared" si="53"/>
        <v>0</v>
      </c>
      <c r="K696" s="152">
        <f t="shared" si="54"/>
        <v>0</v>
      </c>
      <c r="L696" s="151">
        <f>Inv!K696</f>
        <v>0</v>
      </c>
      <c r="M696" s="153" t="str">
        <f>IFERROR($H696/PG!$E696,"")</f>
        <v/>
      </c>
      <c r="P696" s="26">
        <v>3.1199999999999999E-3</v>
      </c>
      <c r="Q696" s="35">
        <f t="shared" si="55"/>
        <v>3.1199999999999999E-3</v>
      </c>
      <c r="R696" s="26" t="str">
        <f t="shared" si="56"/>
        <v/>
      </c>
    </row>
    <row r="697" spans="2:18" ht="35.1" customHeight="1" thickTop="1" thickBot="1" x14ac:dyDescent="0.3">
      <c r="B697" s="40" t="str">
        <f>IF(PG!B697="","",PG!B697)</f>
        <v/>
      </c>
      <c r="C697" s="147" t="str">
        <f>IF(PG!C697="","",PG!C697)</f>
        <v/>
      </c>
      <c r="D697" s="43" t="str">
        <f>IF(PG!D697="","",PG!D697)</f>
        <v/>
      </c>
      <c r="E697" s="43">
        <f>IF(Inv!E697="",Inv!D697,Inv!E697)</f>
        <v>0</v>
      </c>
      <c r="F697" s="148" t="str">
        <f t="shared" si="52"/>
        <v>Sem estoque</v>
      </c>
      <c r="G697" s="149">
        <f>SUMIF(Entrada!$C$8:$C$3007,$C697,Entrada!$F$8:$F$3007)</f>
        <v>0</v>
      </c>
      <c r="H697" s="150">
        <f>SUMIF(Saída!$C$8:$C$3007,$C697,Saída!$E$8:$E$3007)</f>
        <v>0</v>
      </c>
      <c r="I697" s="151">
        <f>SUMIF(Entrada!$C$8:$C$3007,C697,Entrada!$J$8:$J$3007)</f>
        <v>0</v>
      </c>
      <c r="J697" s="152">
        <f t="shared" si="53"/>
        <v>0</v>
      </c>
      <c r="K697" s="152">
        <f t="shared" si="54"/>
        <v>0</v>
      </c>
      <c r="L697" s="151">
        <f>Inv!K697</f>
        <v>0</v>
      </c>
      <c r="M697" s="153" t="str">
        <f>IFERROR($H697/PG!$E697,"")</f>
        <v/>
      </c>
      <c r="P697" s="26">
        <v>3.1099999999999999E-3</v>
      </c>
      <c r="Q697" s="35">
        <f t="shared" si="55"/>
        <v>3.1099999999999999E-3</v>
      </c>
      <c r="R697" s="26" t="str">
        <f t="shared" si="56"/>
        <v/>
      </c>
    </row>
    <row r="698" spans="2:18" ht="35.1" customHeight="1" thickTop="1" thickBot="1" x14ac:dyDescent="0.3">
      <c r="B698" s="40" t="str">
        <f>IF(PG!B698="","",PG!B698)</f>
        <v/>
      </c>
      <c r="C698" s="147" t="str">
        <f>IF(PG!C698="","",PG!C698)</f>
        <v/>
      </c>
      <c r="D698" s="43" t="str">
        <f>IF(PG!D698="","",PG!D698)</f>
        <v/>
      </c>
      <c r="E698" s="43">
        <f>IF(Inv!E698="",Inv!D698,Inv!E698)</f>
        <v>0</v>
      </c>
      <c r="F698" s="148" t="str">
        <f t="shared" si="52"/>
        <v>Sem estoque</v>
      </c>
      <c r="G698" s="149">
        <f>SUMIF(Entrada!$C$8:$C$3007,$C698,Entrada!$F$8:$F$3007)</f>
        <v>0</v>
      </c>
      <c r="H698" s="150">
        <f>SUMIF(Saída!$C$8:$C$3007,$C698,Saída!$E$8:$E$3007)</f>
        <v>0</v>
      </c>
      <c r="I698" s="151">
        <f>SUMIF(Entrada!$C$8:$C$3007,C698,Entrada!$J$8:$J$3007)</f>
        <v>0</v>
      </c>
      <c r="J698" s="152">
        <f t="shared" si="53"/>
        <v>0</v>
      </c>
      <c r="K698" s="152">
        <f t="shared" si="54"/>
        <v>0</v>
      </c>
      <c r="L698" s="151">
        <f>Inv!K698</f>
        <v>0</v>
      </c>
      <c r="M698" s="153" t="str">
        <f>IFERROR($H698/PG!$E698,"")</f>
        <v/>
      </c>
      <c r="P698" s="26">
        <v>3.0999999999999999E-3</v>
      </c>
      <c r="Q698" s="35">
        <f t="shared" si="55"/>
        <v>3.0999999999999999E-3</v>
      </c>
      <c r="R698" s="26" t="str">
        <f t="shared" si="56"/>
        <v/>
      </c>
    </row>
    <row r="699" spans="2:18" ht="35.1" customHeight="1" thickTop="1" thickBot="1" x14ac:dyDescent="0.3">
      <c r="B699" s="40" t="str">
        <f>IF(PG!B699="","",PG!B699)</f>
        <v/>
      </c>
      <c r="C699" s="147" t="str">
        <f>IF(PG!C699="","",PG!C699)</f>
        <v/>
      </c>
      <c r="D699" s="43" t="str">
        <f>IF(PG!D699="","",PG!D699)</f>
        <v/>
      </c>
      <c r="E699" s="43">
        <f>IF(Inv!E699="",Inv!D699,Inv!E699)</f>
        <v>0</v>
      </c>
      <c r="F699" s="148" t="str">
        <f t="shared" si="52"/>
        <v>Sem estoque</v>
      </c>
      <c r="G699" s="149">
        <f>SUMIF(Entrada!$C$8:$C$3007,$C699,Entrada!$F$8:$F$3007)</f>
        <v>0</v>
      </c>
      <c r="H699" s="150">
        <f>SUMIF(Saída!$C$8:$C$3007,$C699,Saída!$E$8:$E$3007)</f>
        <v>0</v>
      </c>
      <c r="I699" s="151">
        <f>SUMIF(Entrada!$C$8:$C$3007,C699,Entrada!$J$8:$J$3007)</f>
        <v>0</v>
      </c>
      <c r="J699" s="152">
        <f t="shared" si="53"/>
        <v>0</v>
      </c>
      <c r="K699" s="152">
        <f t="shared" si="54"/>
        <v>0</v>
      </c>
      <c r="L699" s="151">
        <f>Inv!K699</f>
        <v>0</v>
      </c>
      <c r="M699" s="153" t="str">
        <f>IFERROR($H699/PG!$E699,"")</f>
        <v/>
      </c>
      <c r="P699" s="26">
        <v>3.0899999999999999E-3</v>
      </c>
      <c r="Q699" s="35">
        <f t="shared" si="55"/>
        <v>3.0899999999999999E-3</v>
      </c>
      <c r="R699" s="26" t="str">
        <f t="shared" si="56"/>
        <v/>
      </c>
    </row>
    <row r="700" spans="2:18" ht="35.1" customHeight="1" thickTop="1" thickBot="1" x14ac:dyDescent="0.3">
      <c r="B700" s="40" t="str">
        <f>IF(PG!B700="","",PG!B700)</f>
        <v/>
      </c>
      <c r="C700" s="147" t="str">
        <f>IF(PG!C700="","",PG!C700)</f>
        <v/>
      </c>
      <c r="D700" s="43" t="str">
        <f>IF(PG!D700="","",PG!D700)</f>
        <v/>
      </c>
      <c r="E700" s="43">
        <f>IF(Inv!E700="",Inv!D700,Inv!E700)</f>
        <v>0</v>
      </c>
      <c r="F700" s="148" t="str">
        <f t="shared" si="52"/>
        <v>Sem estoque</v>
      </c>
      <c r="G700" s="149">
        <f>SUMIF(Entrada!$C$8:$C$3007,$C700,Entrada!$F$8:$F$3007)</f>
        <v>0</v>
      </c>
      <c r="H700" s="150">
        <f>SUMIF(Saída!$C$8:$C$3007,$C700,Saída!$E$8:$E$3007)</f>
        <v>0</v>
      </c>
      <c r="I700" s="151">
        <f>SUMIF(Entrada!$C$8:$C$3007,C700,Entrada!$J$8:$J$3007)</f>
        <v>0</v>
      </c>
      <c r="J700" s="152">
        <f t="shared" si="53"/>
        <v>0</v>
      </c>
      <c r="K700" s="152">
        <f t="shared" si="54"/>
        <v>0</v>
      </c>
      <c r="L700" s="151">
        <f>Inv!K700</f>
        <v>0</v>
      </c>
      <c r="M700" s="153" t="str">
        <f>IFERROR($H700/PG!$E700,"")</f>
        <v/>
      </c>
      <c r="P700" s="26">
        <v>3.0799999999999998E-3</v>
      </c>
      <c r="Q700" s="35">
        <f t="shared" si="55"/>
        <v>3.0799999999999998E-3</v>
      </c>
      <c r="R700" s="26" t="str">
        <f t="shared" si="56"/>
        <v/>
      </c>
    </row>
    <row r="701" spans="2:18" ht="35.1" customHeight="1" thickTop="1" thickBot="1" x14ac:dyDescent="0.3">
      <c r="B701" s="40" t="str">
        <f>IF(PG!B701="","",PG!B701)</f>
        <v/>
      </c>
      <c r="C701" s="147" t="str">
        <f>IF(PG!C701="","",PG!C701)</f>
        <v/>
      </c>
      <c r="D701" s="43" t="str">
        <f>IF(PG!D701="","",PG!D701)</f>
        <v/>
      </c>
      <c r="E701" s="43">
        <f>IF(Inv!E701="",Inv!D701,Inv!E701)</f>
        <v>0</v>
      </c>
      <c r="F701" s="148" t="str">
        <f t="shared" si="52"/>
        <v>Sem estoque</v>
      </c>
      <c r="G701" s="149">
        <f>SUMIF(Entrada!$C$8:$C$3007,$C701,Entrada!$F$8:$F$3007)</f>
        <v>0</v>
      </c>
      <c r="H701" s="150">
        <f>SUMIF(Saída!$C$8:$C$3007,$C701,Saída!$E$8:$E$3007)</f>
        <v>0</v>
      </c>
      <c r="I701" s="151">
        <f>SUMIF(Entrada!$C$8:$C$3007,C701,Entrada!$J$8:$J$3007)</f>
        <v>0</v>
      </c>
      <c r="J701" s="152">
        <f t="shared" si="53"/>
        <v>0</v>
      </c>
      <c r="K701" s="152">
        <f t="shared" si="54"/>
        <v>0</v>
      </c>
      <c r="L701" s="151">
        <f>Inv!K701</f>
        <v>0</v>
      </c>
      <c r="M701" s="153" t="str">
        <f>IFERROR($H701/PG!$E701,"")</f>
        <v/>
      </c>
      <c r="P701" s="26">
        <v>3.0699999999999998E-3</v>
      </c>
      <c r="Q701" s="35">
        <f t="shared" si="55"/>
        <v>3.0699999999999998E-3</v>
      </c>
      <c r="R701" s="26" t="str">
        <f t="shared" si="56"/>
        <v/>
      </c>
    </row>
    <row r="702" spans="2:18" ht="35.1" customHeight="1" thickTop="1" thickBot="1" x14ac:dyDescent="0.3">
      <c r="B702" s="40" t="str">
        <f>IF(PG!B702="","",PG!B702)</f>
        <v/>
      </c>
      <c r="C702" s="147" t="str">
        <f>IF(PG!C702="","",PG!C702)</f>
        <v/>
      </c>
      <c r="D702" s="43" t="str">
        <f>IF(PG!D702="","",PG!D702)</f>
        <v/>
      </c>
      <c r="E702" s="43">
        <f>IF(Inv!E702="",Inv!D702,Inv!E702)</f>
        <v>0</v>
      </c>
      <c r="F702" s="148" t="str">
        <f t="shared" si="52"/>
        <v>Sem estoque</v>
      </c>
      <c r="G702" s="149">
        <f>SUMIF(Entrada!$C$8:$C$3007,$C702,Entrada!$F$8:$F$3007)</f>
        <v>0</v>
      </c>
      <c r="H702" s="150">
        <f>SUMIF(Saída!$C$8:$C$3007,$C702,Saída!$E$8:$E$3007)</f>
        <v>0</v>
      </c>
      <c r="I702" s="151">
        <f>SUMIF(Entrada!$C$8:$C$3007,C702,Entrada!$J$8:$J$3007)</f>
        <v>0</v>
      </c>
      <c r="J702" s="152">
        <f t="shared" si="53"/>
        <v>0</v>
      </c>
      <c r="K702" s="152">
        <f t="shared" si="54"/>
        <v>0</v>
      </c>
      <c r="L702" s="151">
        <f>Inv!K702</f>
        <v>0</v>
      </c>
      <c r="M702" s="153" t="str">
        <f>IFERROR($H702/PG!$E702,"")</f>
        <v/>
      </c>
      <c r="P702" s="26">
        <v>3.0599999999999998E-3</v>
      </c>
      <c r="Q702" s="35">
        <f t="shared" si="55"/>
        <v>3.0599999999999998E-3</v>
      </c>
      <c r="R702" s="26" t="str">
        <f t="shared" si="56"/>
        <v/>
      </c>
    </row>
    <row r="703" spans="2:18" ht="35.1" customHeight="1" thickTop="1" thickBot="1" x14ac:dyDescent="0.3">
      <c r="B703" s="40" t="str">
        <f>IF(PG!B703="","",PG!B703)</f>
        <v/>
      </c>
      <c r="C703" s="147" t="str">
        <f>IF(PG!C703="","",PG!C703)</f>
        <v/>
      </c>
      <c r="D703" s="43" t="str">
        <f>IF(PG!D703="","",PG!D703)</f>
        <v/>
      </c>
      <c r="E703" s="43">
        <f>IF(Inv!E703="",Inv!D703,Inv!E703)</f>
        <v>0</v>
      </c>
      <c r="F703" s="148" t="str">
        <f t="shared" si="52"/>
        <v>Sem estoque</v>
      </c>
      <c r="G703" s="149">
        <f>SUMIF(Entrada!$C$8:$C$3007,$C703,Entrada!$F$8:$F$3007)</f>
        <v>0</v>
      </c>
      <c r="H703" s="150">
        <f>SUMIF(Saída!$C$8:$C$3007,$C703,Saída!$E$8:$E$3007)</f>
        <v>0</v>
      </c>
      <c r="I703" s="151">
        <f>SUMIF(Entrada!$C$8:$C$3007,C703,Entrada!$J$8:$J$3007)</f>
        <v>0</v>
      </c>
      <c r="J703" s="152">
        <f t="shared" si="53"/>
        <v>0</v>
      </c>
      <c r="K703" s="152">
        <f t="shared" si="54"/>
        <v>0</v>
      </c>
      <c r="L703" s="151">
        <f>Inv!K703</f>
        <v>0</v>
      </c>
      <c r="M703" s="153" t="str">
        <f>IFERROR($H703/PG!$E703,"")</f>
        <v/>
      </c>
      <c r="P703" s="26">
        <v>3.0500000000000002E-3</v>
      </c>
      <c r="Q703" s="35">
        <f t="shared" si="55"/>
        <v>3.0500000000000002E-3</v>
      </c>
      <c r="R703" s="26" t="str">
        <f t="shared" si="56"/>
        <v/>
      </c>
    </row>
    <row r="704" spans="2:18" ht="35.1" customHeight="1" thickTop="1" thickBot="1" x14ac:dyDescent="0.3">
      <c r="B704" s="40" t="str">
        <f>IF(PG!B704="","",PG!B704)</f>
        <v/>
      </c>
      <c r="C704" s="147" t="str">
        <f>IF(PG!C704="","",PG!C704)</f>
        <v/>
      </c>
      <c r="D704" s="43" t="str">
        <f>IF(PG!D704="","",PG!D704)</f>
        <v/>
      </c>
      <c r="E704" s="43">
        <f>IF(Inv!E704="",Inv!D704,Inv!E704)</f>
        <v>0</v>
      </c>
      <c r="F704" s="148" t="str">
        <f t="shared" si="52"/>
        <v>Sem estoque</v>
      </c>
      <c r="G704" s="149">
        <f>SUMIF(Entrada!$C$8:$C$3007,$C704,Entrada!$F$8:$F$3007)</f>
        <v>0</v>
      </c>
      <c r="H704" s="150">
        <f>SUMIF(Saída!$C$8:$C$3007,$C704,Saída!$E$8:$E$3007)</f>
        <v>0</v>
      </c>
      <c r="I704" s="151">
        <f>SUMIF(Entrada!$C$8:$C$3007,C704,Entrada!$J$8:$J$3007)</f>
        <v>0</v>
      </c>
      <c r="J704" s="152">
        <f t="shared" si="53"/>
        <v>0</v>
      </c>
      <c r="K704" s="152">
        <f t="shared" si="54"/>
        <v>0</v>
      </c>
      <c r="L704" s="151">
        <f>Inv!K704</f>
        <v>0</v>
      </c>
      <c r="M704" s="153" t="str">
        <f>IFERROR($H704/PG!$E704,"")</f>
        <v/>
      </c>
      <c r="P704" s="26">
        <v>3.0400000000000002E-3</v>
      </c>
      <c r="Q704" s="35">
        <f t="shared" si="55"/>
        <v>3.0400000000000002E-3</v>
      </c>
      <c r="R704" s="26" t="str">
        <f t="shared" si="56"/>
        <v/>
      </c>
    </row>
    <row r="705" spans="2:18" ht="35.1" customHeight="1" thickTop="1" thickBot="1" x14ac:dyDescent="0.3">
      <c r="B705" s="40" t="str">
        <f>IF(PG!B705="","",PG!B705)</f>
        <v/>
      </c>
      <c r="C705" s="147" t="str">
        <f>IF(PG!C705="","",PG!C705)</f>
        <v/>
      </c>
      <c r="D705" s="43" t="str">
        <f>IF(PG!D705="","",PG!D705)</f>
        <v/>
      </c>
      <c r="E705" s="43">
        <f>IF(Inv!E705="",Inv!D705,Inv!E705)</f>
        <v>0</v>
      </c>
      <c r="F705" s="148" t="str">
        <f t="shared" si="52"/>
        <v>Sem estoque</v>
      </c>
      <c r="G705" s="149">
        <f>SUMIF(Entrada!$C$8:$C$3007,$C705,Entrada!$F$8:$F$3007)</f>
        <v>0</v>
      </c>
      <c r="H705" s="150">
        <f>SUMIF(Saída!$C$8:$C$3007,$C705,Saída!$E$8:$E$3007)</f>
        <v>0</v>
      </c>
      <c r="I705" s="151">
        <f>SUMIF(Entrada!$C$8:$C$3007,C705,Entrada!$J$8:$J$3007)</f>
        <v>0</v>
      </c>
      <c r="J705" s="152">
        <f t="shared" si="53"/>
        <v>0</v>
      </c>
      <c r="K705" s="152">
        <f t="shared" si="54"/>
        <v>0</v>
      </c>
      <c r="L705" s="151">
        <f>Inv!K705</f>
        <v>0</v>
      </c>
      <c r="M705" s="153" t="str">
        <f>IFERROR($H705/PG!$E705,"")</f>
        <v/>
      </c>
      <c r="P705" s="26">
        <v>3.0300000000000001E-3</v>
      </c>
      <c r="Q705" s="35">
        <f t="shared" si="55"/>
        <v>3.0300000000000001E-3</v>
      </c>
      <c r="R705" s="26" t="str">
        <f t="shared" si="56"/>
        <v/>
      </c>
    </row>
    <row r="706" spans="2:18" ht="35.1" customHeight="1" thickTop="1" thickBot="1" x14ac:dyDescent="0.3">
      <c r="B706" s="40" t="str">
        <f>IF(PG!B706="","",PG!B706)</f>
        <v/>
      </c>
      <c r="C706" s="147" t="str">
        <f>IF(PG!C706="","",PG!C706)</f>
        <v/>
      </c>
      <c r="D706" s="43" t="str">
        <f>IF(PG!D706="","",PG!D706)</f>
        <v/>
      </c>
      <c r="E706" s="43">
        <f>IF(Inv!E706="",Inv!D706,Inv!E706)</f>
        <v>0</v>
      </c>
      <c r="F706" s="148" t="str">
        <f t="shared" si="52"/>
        <v>Sem estoque</v>
      </c>
      <c r="G706" s="149">
        <f>SUMIF(Entrada!$C$8:$C$3007,$C706,Entrada!$F$8:$F$3007)</f>
        <v>0</v>
      </c>
      <c r="H706" s="150">
        <f>SUMIF(Saída!$C$8:$C$3007,$C706,Saída!$E$8:$E$3007)</f>
        <v>0</v>
      </c>
      <c r="I706" s="151">
        <f>SUMIF(Entrada!$C$8:$C$3007,C706,Entrada!$J$8:$J$3007)</f>
        <v>0</v>
      </c>
      <c r="J706" s="152">
        <f t="shared" si="53"/>
        <v>0</v>
      </c>
      <c r="K706" s="152">
        <f t="shared" si="54"/>
        <v>0</v>
      </c>
      <c r="L706" s="151">
        <f>Inv!K706</f>
        <v>0</v>
      </c>
      <c r="M706" s="153" t="str">
        <f>IFERROR($H706/PG!$E706,"")</f>
        <v/>
      </c>
      <c r="P706" s="26">
        <v>3.0200000000000001E-3</v>
      </c>
      <c r="Q706" s="35">
        <f t="shared" si="55"/>
        <v>3.0200000000000001E-3</v>
      </c>
      <c r="R706" s="26" t="str">
        <f t="shared" si="56"/>
        <v/>
      </c>
    </row>
    <row r="707" spans="2:18" ht="35.1" customHeight="1" thickTop="1" thickBot="1" x14ac:dyDescent="0.3">
      <c r="B707" s="40" t="str">
        <f>IF(PG!B707="","",PG!B707)</f>
        <v/>
      </c>
      <c r="C707" s="147" t="str">
        <f>IF(PG!C707="","",PG!C707)</f>
        <v/>
      </c>
      <c r="D707" s="43" t="str">
        <f>IF(PG!D707="","",PG!D707)</f>
        <v/>
      </c>
      <c r="E707" s="43">
        <f>IF(Inv!E707="",Inv!D707,Inv!E707)</f>
        <v>0</v>
      </c>
      <c r="F707" s="148" t="str">
        <f t="shared" si="52"/>
        <v>Sem estoque</v>
      </c>
      <c r="G707" s="149">
        <f>SUMIF(Entrada!$C$8:$C$3007,$C707,Entrada!$F$8:$F$3007)</f>
        <v>0</v>
      </c>
      <c r="H707" s="150">
        <f>SUMIF(Saída!$C$8:$C$3007,$C707,Saída!$E$8:$E$3007)</f>
        <v>0</v>
      </c>
      <c r="I707" s="151">
        <f>SUMIF(Entrada!$C$8:$C$3007,C707,Entrada!$J$8:$J$3007)</f>
        <v>0</v>
      </c>
      <c r="J707" s="152">
        <f t="shared" si="53"/>
        <v>0</v>
      </c>
      <c r="K707" s="152">
        <f t="shared" si="54"/>
        <v>0</v>
      </c>
      <c r="L707" s="151">
        <f>Inv!K707</f>
        <v>0</v>
      </c>
      <c r="M707" s="153" t="str">
        <f>IFERROR($H707/PG!$E707,"")</f>
        <v/>
      </c>
      <c r="P707" s="26">
        <v>3.0100000000000001E-3</v>
      </c>
      <c r="Q707" s="35">
        <f t="shared" si="55"/>
        <v>3.0100000000000001E-3</v>
      </c>
      <c r="R707" s="26" t="str">
        <f t="shared" si="56"/>
        <v/>
      </c>
    </row>
    <row r="708" spans="2:18" ht="35.1" customHeight="1" thickTop="1" thickBot="1" x14ac:dyDescent="0.3">
      <c r="B708" s="40" t="str">
        <f>IF(PG!B708="","",PG!B708)</f>
        <v/>
      </c>
      <c r="C708" s="147" t="str">
        <f>IF(PG!C708="","",PG!C708)</f>
        <v/>
      </c>
      <c r="D708" s="43" t="str">
        <f>IF(PG!D708="","",PG!D708)</f>
        <v/>
      </c>
      <c r="E708" s="43">
        <f>IF(Inv!E708="",Inv!D708,Inv!E708)</f>
        <v>0</v>
      </c>
      <c r="F708" s="148" t="str">
        <f t="shared" si="52"/>
        <v>Sem estoque</v>
      </c>
      <c r="G708" s="149">
        <f>SUMIF(Entrada!$C$8:$C$3007,$C708,Entrada!$F$8:$F$3007)</f>
        <v>0</v>
      </c>
      <c r="H708" s="150">
        <f>SUMIF(Saída!$C$8:$C$3007,$C708,Saída!$E$8:$E$3007)</f>
        <v>0</v>
      </c>
      <c r="I708" s="151">
        <f>SUMIF(Entrada!$C$8:$C$3007,C708,Entrada!$J$8:$J$3007)</f>
        <v>0</v>
      </c>
      <c r="J708" s="152">
        <f t="shared" si="53"/>
        <v>0</v>
      </c>
      <c r="K708" s="152">
        <f t="shared" si="54"/>
        <v>0</v>
      </c>
      <c r="L708" s="151">
        <f>Inv!K708</f>
        <v>0</v>
      </c>
      <c r="M708" s="153" t="str">
        <f>IFERROR($H708/PG!$E708,"")</f>
        <v/>
      </c>
      <c r="P708" s="26">
        <v>3.0000000000000001E-3</v>
      </c>
      <c r="Q708" s="35">
        <f t="shared" si="55"/>
        <v>3.0000000000000001E-3</v>
      </c>
      <c r="R708" s="26" t="str">
        <f t="shared" si="56"/>
        <v/>
      </c>
    </row>
    <row r="709" spans="2:18" ht="35.1" customHeight="1" thickTop="1" thickBot="1" x14ac:dyDescent="0.3">
      <c r="B709" s="40" t="str">
        <f>IF(PG!B709="","",PG!B709)</f>
        <v/>
      </c>
      <c r="C709" s="147" t="str">
        <f>IF(PG!C709="","",PG!C709)</f>
        <v/>
      </c>
      <c r="D709" s="43" t="str">
        <f>IF(PG!D709="","",PG!D709)</f>
        <v/>
      </c>
      <c r="E709" s="43">
        <f>IF(Inv!E709="",Inv!D709,Inv!E709)</f>
        <v>0</v>
      </c>
      <c r="F709" s="148" t="str">
        <f t="shared" si="52"/>
        <v>Sem estoque</v>
      </c>
      <c r="G709" s="149">
        <f>SUMIF(Entrada!$C$8:$C$3007,$C709,Entrada!$F$8:$F$3007)</f>
        <v>0</v>
      </c>
      <c r="H709" s="150">
        <f>SUMIF(Saída!$C$8:$C$3007,$C709,Saída!$E$8:$E$3007)</f>
        <v>0</v>
      </c>
      <c r="I709" s="151">
        <f>SUMIF(Entrada!$C$8:$C$3007,C709,Entrada!$J$8:$J$3007)</f>
        <v>0</v>
      </c>
      <c r="J709" s="152">
        <f t="shared" si="53"/>
        <v>0</v>
      </c>
      <c r="K709" s="152">
        <f t="shared" si="54"/>
        <v>0</v>
      </c>
      <c r="L709" s="151">
        <f>Inv!K709</f>
        <v>0</v>
      </c>
      <c r="M709" s="153" t="str">
        <f>IFERROR($H709/PG!$E709,"")</f>
        <v/>
      </c>
      <c r="P709" s="26">
        <v>2.99E-3</v>
      </c>
      <c r="Q709" s="35">
        <f t="shared" si="55"/>
        <v>2.99E-3</v>
      </c>
      <c r="R709" s="26" t="str">
        <f t="shared" si="56"/>
        <v/>
      </c>
    </row>
    <row r="710" spans="2:18" ht="35.1" customHeight="1" thickTop="1" thickBot="1" x14ac:dyDescent="0.3">
      <c r="B710" s="40" t="str">
        <f>IF(PG!B710="","",PG!B710)</f>
        <v/>
      </c>
      <c r="C710" s="147" t="str">
        <f>IF(PG!C710="","",PG!C710)</f>
        <v/>
      </c>
      <c r="D710" s="43" t="str">
        <f>IF(PG!D710="","",PG!D710)</f>
        <v/>
      </c>
      <c r="E710" s="43">
        <f>IF(Inv!E710="",Inv!D710,Inv!E710)</f>
        <v>0</v>
      </c>
      <c r="F710" s="148" t="str">
        <f t="shared" si="52"/>
        <v>Sem estoque</v>
      </c>
      <c r="G710" s="149">
        <f>SUMIF(Entrada!$C$8:$C$3007,$C710,Entrada!$F$8:$F$3007)</f>
        <v>0</v>
      </c>
      <c r="H710" s="150">
        <f>SUMIF(Saída!$C$8:$C$3007,$C710,Saída!$E$8:$E$3007)</f>
        <v>0</v>
      </c>
      <c r="I710" s="151">
        <f>SUMIF(Entrada!$C$8:$C$3007,C710,Entrada!$J$8:$J$3007)</f>
        <v>0</v>
      </c>
      <c r="J710" s="152">
        <f t="shared" si="53"/>
        <v>0</v>
      </c>
      <c r="K710" s="152">
        <f t="shared" si="54"/>
        <v>0</v>
      </c>
      <c r="L710" s="151">
        <f>Inv!K710</f>
        <v>0</v>
      </c>
      <c r="M710" s="153" t="str">
        <f>IFERROR($H710/PG!$E710,"")</f>
        <v/>
      </c>
      <c r="P710" s="26">
        <v>2.98E-3</v>
      </c>
      <c r="Q710" s="35">
        <f t="shared" si="55"/>
        <v>2.98E-3</v>
      </c>
      <c r="R710" s="26" t="str">
        <f t="shared" si="56"/>
        <v/>
      </c>
    </row>
    <row r="711" spans="2:18" ht="35.1" customHeight="1" thickTop="1" thickBot="1" x14ac:dyDescent="0.3">
      <c r="B711" s="40" t="str">
        <f>IF(PG!B711="","",PG!B711)</f>
        <v/>
      </c>
      <c r="C711" s="147" t="str">
        <f>IF(PG!C711="","",PG!C711)</f>
        <v/>
      </c>
      <c r="D711" s="43" t="str">
        <f>IF(PG!D711="","",PG!D711)</f>
        <v/>
      </c>
      <c r="E711" s="43">
        <f>IF(Inv!E711="",Inv!D711,Inv!E711)</f>
        <v>0</v>
      </c>
      <c r="F711" s="148" t="str">
        <f t="shared" si="52"/>
        <v>Sem estoque</v>
      </c>
      <c r="G711" s="149">
        <f>SUMIF(Entrada!$C$8:$C$3007,$C711,Entrada!$F$8:$F$3007)</f>
        <v>0</v>
      </c>
      <c r="H711" s="150">
        <f>SUMIF(Saída!$C$8:$C$3007,$C711,Saída!$E$8:$E$3007)</f>
        <v>0</v>
      </c>
      <c r="I711" s="151">
        <f>SUMIF(Entrada!$C$8:$C$3007,C711,Entrada!$J$8:$J$3007)</f>
        <v>0</v>
      </c>
      <c r="J711" s="152">
        <f t="shared" si="53"/>
        <v>0</v>
      </c>
      <c r="K711" s="152">
        <f t="shared" si="54"/>
        <v>0</v>
      </c>
      <c r="L711" s="151">
        <f>Inv!K711</f>
        <v>0</v>
      </c>
      <c r="M711" s="153" t="str">
        <f>IFERROR($H711/PG!$E711,"")</f>
        <v/>
      </c>
      <c r="P711" s="26">
        <v>2.97E-3</v>
      </c>
      <c r="Q711" s="35">
        <f t="shared" si="55"/>
        <v>2.97E-3</v>
      </c>
      <c r="R711" s="26" t="str">
        <f t="shared" si="56"/>
        <v/>
      </c>
    </row>
    <row r="712" spans="2:18" ht="35.1" customHeight="1" thickTop="1" thickBot="1" x14ac:dyDescent="0.3">
      <c r="B712" s="40" t="str">
        <f>IF(PG!B712="","",PG!B712)</f>
        <v/>
      </c>
      <c r="C712" s="147" t="str">
        <f>IF(PG!C712="","",PG!C712)</f>
        <v/>
      </c>
      <c r="D712" s="43" t="str">
        <f>IF(PG!D712="","",PG!D712)</f>
        <v/>
      </c>
      <c r="E712" s="43">
        <f>IF(Inv!E712="",Inv!D712,Inv!E712)</f>
        <v>0</v>
      </c>
      <c r="F712" s="148" t="str">
        <f t="shared" si="52"/>
        <v>Sem estoque</v>
      </c>
      <c r="G712" s="149">
        <f>SUMIF(Entrada!$C$8:$C$3007,$C712,Entrada!$F$8:$F$3007)</f>
        <v>0</v>
      </c>
      <c r="H712" s="150">
        <f>SUMIF(Saída!$C$8:$C$3007,$C712,Saída!$E$8:$E$3007)</f>
        <v>0</v>
      </c>
      <c r="I712" s="151">
        <f>SUMIF(Entrada!$C$8:$C$3007,C712,Entrada!$J$8:$J$3007)</f>
        <v>0</v>
      </c>
      <c r="J712" s="152">
        <f t="shared" si="53"/>
        <v>0</v>
      </c>
      <c r="K712" s="152">
        <f t="shared" si="54"/>
        <v>0</v>
      </c>
      <c r="L712" s="151">
        <f>Inv!K712</f>
        <v>0</v>
      </c>
      <c r="M712" s="153" t="str">
        <f>IFERROR($H712/PG!$E712,"")</f>
        <v/>
      </c>
      <c r="P712" s="26">
        <v>2.96E-3</v>
      </c>
      <c r="Q712" s="35">
        <f t="shared" si="55"/>
        <v>2.96E-3</v>
      </c>
      <c r="R712" s="26" t="str">
        <f t="shared" si="56"/>
        <v/>
      </c>
    </row>
    <row r="713" spans="2:18" ht="35.1" customHeight="1" thickTop="1" thickBot="1" x14ac:dyDescent="0.3">
      <c r="B713" s="40" t="str">
        <f>IF(PG!B713="","",PG!B713)</f>
        <v/>
      </c>
      <c r="C713" s="147" t="str">
        <f>IF(PG!C713="","",PG!C713)</f>
        <v/>
      </c>
      <c r="D713" s="43" t="str">
        <f>IF(PG!D713="","",PG!D713)</f>
        <v/>
      </c>
      <c r="E713" s="43">
        <f>IF(Inv!E713="",Inv!D713,Inv!E713)</f>
        <v>0</v>
      </c>
      <c r="F713" s="148" t="str">
        <f t="shared" ref="F713:F776" si="57">IFERROR(IF(E713=0,"Sem estoque",IF(E713/D713&lt;0.25,"Quase sem estoque",IF(E713/D713&lt;1.2,"Estoque baixo",IF(E713/D713&lt;2,"Estoque moderado","Estoque confortável")))),"")</f>
        <v>Sem estoque</v>
      </c>
      <c r="G713" s="149">
        <f>SUMIF(Entrada!$C$8:$C$3007,$C713,Entrada!$F$8:$F$3007)</f>
        <v>0</v>
      </c>
      <c r="H713" s="150">
        <f>SUMIF(Saída!$C$8:$C$3007,$C713,Saída!$E$8:$E$3007)</f>
        <v>0</v>
      </c>
      <c r="I713" s="151">
        <f>SUMIF(Entrada!$C$8:$C$3007,C713,Entrada!$J$8:$J$3007)</f>
        <v>0</v>
      </c>
      <c r="J713" s="152">
        <f t="shared" ref="J713:J776" si="58">IFERROR($I713/SUM($I$8:$I$1008),"")</f>
        <v>0</v>
      </c>
      <c r="K713" s="152">
        <f t="shared" ref="K713:K776" si="59">IFERROR($E713/SUM($E$8:$E$1008),"")</f>
        <v>0</v>
      </c>
      <c r="L713" s="151">
        <f>Inv!K713</f>
        <v>0</v>
      </c>
      <c r="M713" s="153" t="str">
        <f>IFERROR($H713/PG!$E713,"")</f>
        <v/>
      </c>
      <c r="P713" s="26">
        <v>2.9499999999999999E-3</v>
      </c>
      <c r="Q713" s="35">
        <f t="shared" ref="Q713:Q776" si="60">O713+P713</f>
        <v>2.9499999999999999E-3</v>
      </c>
      <c r="R713" s="26" t="str">
        <f t="shared" ref="R713:R776" si="61">C713</f>
        <v/>
      </c>
    </row>
    <row r="714" spans="2:18" ht="35.1" customHeight="1" thickTop="1" thickBot="1" x14ac:dyDescent="0.3">
      <c r="B714" s="40" t="str">
        <f>IF(PG!B714="","",PG!B714)</f>
        <v/>
      </c>
      <c r="C714" s="147" t="str">
        <f>IF(PG!C714="","",PG!C714)</f>
        <v/>
      </c>
      <c r="D714" s="43" t="str">
        <f>IF(PG!D714="","",PG!D714)</f>
        <v/>
      </c>
      <c r="E714" s="43">
        <f>IF(Inv!E714="",Inv!D714,Inv!E714)</f>
        <v>0</v>
      </c>
      <c r="F714" s="148" t="str">
        <f t="shared" si="57"/>
        <v>Sem estoque</v>
      </c>
      <c r="G714" s="149">
        <f>SUMIF(Entrada!$C$8:$C$3007,$C714,Entrada!$F$8:$F$3007)</f>
        <v>0</v>
      </c>
      <c r="H714" s="150">
        <f>SUMIF(Saída!$C$8:$C$3007,$C714,Saída!$E$8:$E$3007)</f>
        <v>0</v>
      </c>
      <c r="I714" s="151">
        <f>SUMIF(Entrada!$C$8:$C$3007,C714,Entrada!$J$8:$J$3007)</f>
        <v>0</v>
      </c>
      <c r="J714" s="152">
        <f t="shared" si="58"/>
        <v>0</v>
      </c>
      <c r="K714" s="152">
        <f t="shared" si="59"/>
        <v>0</v>
      </c>
      <c r="L714" s="151">
        <f>Inv!K714</f>
        <v>0</v>
      </c>
      <c r="M714" s="153" t="str">
        <f>IFERROR($H714/PG!$E714,"")</f>
        <v/>
      </c>
      <c r="P714" s="26">
        <v>2.9399999999999999E-3</v>
      </c>
      <c r="Q714" s="35">
        <f t="shared" si="60"/>
        <v>2.9399999999999999E-3</v>
      </c>
      <c r="R714" s="26" t="str">
        <f t="shared" si="61"/>
        <v/>
      </c>
    </row>
    <row r="715" spans="2:18" ht="35.1" customHeight="1" thickTop="1" thickBot="1" x14ac:dyDescent="0.3">
      <c r="B715" s="40" t="str">
        <f>IF(PG!B715="","",PG!B715)</f>
        <v/>
      </c>
      <c r="C715" s="147" t="str">
        <f>IF(PG!C715="","",PG!C715)</f>
        <v/>
      </c>
      <c r="D715" s="43" t="str">
        <f>IF(PG!D715="","",PG!D715)</f>
        <v/>
      </c>
      <c r="E715" s="43">
        <f>IF(Inv!E715="",Inv!D715,Inv!E715)</f>
        <v>0</v>
      </c>
      <c r="F715" s="148" t="str">
        <f t="shared" si="57"/>
        <v>Sem estoque</v>
      </c>
      <c r="G715" s="149">
        <f>SUMIF(Entrada!$C$8:$C$3007,$C715,Entrada!$F$8:$F$3007)</f>
        <v>0</v>
      </c>
      <c r="H715" s="150">
        <f>SUMIF(Saída!$C$8:$C$3007,$C715,Saída!$E$8:$E$3007)</f>
        <v>0</v>
      </c>
      <c r="I715" s="151">
        <f>SUMIF(Entrada!$C$8:$C$3007,C715,Entrada!$J$8:$J$3007)</f>
        <v>0</v>
      </c>
      <c r="J715" s="152">
        <f t="shared" si="58"/>
        <v>0</v>
      </c>
      <c r="K715" s="152">
        <f t="shared" si="59"/>
        <v>0</v>
      </c>
      <c r="L715" s="151">
        <f>Inv!K715</f>
        <v>0</v>
      </c>
      <c r="M715" s="153" t="str">
        <f>IFERROR($H715/PG!$E715,"")</f>
        <v/>
      </c>
      <c r="P715" s="26">
        <v>2.9299999999999999E-3</v>
      </c>
      <c r="Q715" s="35">
        <f t="shared" si="60"/>
        <v>2.9299999999999999E-3</v>
      </c>
      <c r="R715" s="26" t="str">
        <f t="shared" si="61"/>
        <v/>
      </c>
    </row>
    <row r="716" spans="2:18" ht="35.1" customHeight="1" thickTop="1" thickBot="1" x14ac:dyDescent="0.3">
      <c r="B716" s="40" t="str">
        <f>IF(PG!B716="","",PG!B716)</f>
        <v/>
      </c>
      <c r="C716" s="147" t="str">
        <f>IF(PG!C716="","",PG!C716)</f>
        <v/>
      </c>
      <c r="D716" s="43" t="str">
        <f>IF(PG!D716="","",PG!D716)</f>
        <v/>
      </c>
      <c r="E716" s="43">
        <f>IF(Inv!E716="",Inv!D716,Inv!E716)</f>
        <v>0</v>
      </c>
      <c r="F716" s="148" t="str">
        <f t="shared" si="57"/>
        <v>Sem estoque</v>
      </c>
      <c r="G716" s="149">
        <f>SUMIF(Entrada!$C$8:$C$3007,$C716,Entrada!$F$8:$F$3007)</f>
        <v>0</v>
      </c>
      <c r="H716" s="150">
        <f>SUMIF(Saída!$C$8:$C$3007,$C716,Saída!$E$8:$E$3007)</f>
        <v>0</v>
      </c>
      <c r="I716" s="151">
        <f>SUMIF(Entrada!$C$8:$C$3007,C716,Entrada!$J$8:$J$3007)</f>
        <v>0</v>
      </c>
      <c r="J716" s="152">
        <f t="shared" si="58"/>
        <v>0</v>
      </c>
      <c r="K716" s="152">
        <f t="shared" si="59"/>
        <v>0</v>
      </c>
      <c r="L716" s="151">
        <f>Inv!K716</f>
        <v>0</v>
      </c>
      <c r="M716" s="153" t="str">
        <f>IFERROR($H716/PG!$E716,"")</f>
        <v/>
      </c>
      <c r="P716" s="26">
        <v>2.9199999999999999E-3</v>
      </c>
      <c r="Q716" s="35">
        <f t="shared" si="60"/>
        <v>2.9199999999999999E-3</v>
      </c>
      <c r="R716" s="26" t="str">
        <f t="shared" si="61"/>
        <v/>
      </c>
    </row>
    <row r="717" spans="2:18" ht="35.1" customHeight="1" thickTop="1" thickBot="1" x14ac:dyDescent="0.3">
      <c r="B717" s="40" t="str">
        <f>IF(PG!B717="","",PG!B717)</f>
        <v/>
      </c>
      <c r="C717" s="147" t="str">
        <f>IF(PG!C717="","",PG!C717)</f>
        <v/>
      </c>
      <c r="D717" s="43" t="str">
        <f>IF(PG!D717="","",PG!D717)</f>
        <v/>
      </c>
      <c r="E717" s="43">
        <f>IF(Inv!E717="",Inv!D717,Inv!E717)</f>
        <v>0</v>
      </c>
      <c r="F717" s="148" t="str">
        <f t="shared" si="57"/>
        <v>Sem estoque</v>
      </c>
      <c r="G717" s="149">
        <f>SUMIF(Entrada!$C$8:$C$3007,$C717,Entrada!$F$8:$F$3007)</f>
        <v>0</v>
      </c>
      <c r="H717" s="150">
        <f>SUMIF(Saída!$C$8:$C$3007,$C717,Saída!$E$8:$E$3007)</f>
        <v>0</v>
      </c>
      <c r="I717" s="151">
        <f>SUMIF(Entrada!$C$8:$C$3007,C717,Entrada!$J$8:$J$3007)</f>
        <v>0</v>
      </c>
      <c r="J717" s="152">
        <f t="shared" si="58"/>
        <v>0</v>
      </c>
      <c r="K717" s="152">
        <f t="shared" si="59"/>
        <v>0</v>
      </c>
      <c r="L717" s="151">
        <f>Inv!K717</f>
        <v>0</v>
      </c>
      <c r="M717" s="153" t="str">
        <f>IFERROR($H717/PG!$E717,"")</f>
        <v/>
      </c>
      <c r="P717" s="26">
        <v>2.9099999999999998E-3</v>
      </c>
      <c r="Q717" s="35">
        <f t="shared" si="60"/>
        <v>2.9099999999999998E-3</v>
      </c>
      <c r="R717" s="26" t="str">
        <f t="shared" si="61"/>
        <v/>
      </c>
    </row>
    <row r="718" spans="2:18" ht="35.1" customHeight="1" thickTop="1" thickBot="1" x14ac:dyDescent="0.3">
      <c r="B718" s="40" t="str">
        <f>IF(PG!B718="","",PG!B718)</f>
        <v/>
      </c>
      <c r="C718" s="147" t="str">
        <f>IF(PG!C718="","",PG!C718)</f>
        <v/>
      </c>
      <c r="D718" s="43" t="str">
        <f>IF(PG!D718="","",PG!D718)</f>
        <v/>
      </c>
      <c r="E718" s="43">
        <f>IF(Inv!E718="",Inv!D718,Inv!E718)</f>
        <v>0</v>
      </c>
      <c r="F718" s="148" t="str">
        <f t="shared" si="57"/>
        <v>Sem estoque</v>
      </c>
      <c r="G718" s="149">
        <f>SUMIF(Entrada!$C$8:$C$3007,$C718,Entrada!$F$8:$F$3007)</f>
        <v>0</v>
      </c>
      <c r="H718" s="150">
        <f>SUMIF(Saída!$C$8:$C$3007,$C718,Saída!$E$8:$E$3007)</f>
        <v>0</v>
      </c>
      <c r="I718" s="151">
        <f>SUMIF(Entrada!$C$8:$C$3007,C718,Entrada!$J$8:$J$3007)</f>
        <v>0</v>
      </c>
      <c r="J718" s="152">
        <f t="shared" si="58"/>
        <v>0</v>
      </c>
      <c r="K718" s="152">
        <f t="shared" si="59"/>
        <v>0</v>
      </c>
      <c r="L718" s="151">
        <f>Inv!K718</f>
        <v>0</v>
      </c>
      <c r="M718" s="153" t="str">
        <f>IFERROR($H718/PG!$E718,"")</f>
        <v/>
      </c>
      <c r="P718" s="26">
        <v>2.8999999999999998E-3</v>
      </c>
      <c r="Q718" s="35">
        <f t="shared" si="60"/>
        <v>2.8999999999999998E-3</v>
      </c>
      <c r="R718" s="26" t="str">
        <f t="shared" si="61"/>
        <v/>
      </c>
    </row>
    <row r="719" spans="2:18" ht="35.1" customHeight="1" thickTop="1" thickBot="1" x14ac:dyDescent="0.3">
      <c r="B719" s="40" t="str">
        <f>IF(PG!B719="","",PG!B719)</f>
        <v/>
      </c>
      <c r="C719" s="147" t="str">
        <f>IF(PG!C719="","",PG!C719)</f>
        <v/>
      </c>
      <c r="D719" s="43" t="str">
        <f>IF(PG!D719="","",PG!D719)</f>
        <v/>
      </c>
      <c r="E719" s="43">
        <f>IF(Inv!E719="",Inv!D719,Inv!E719)</f>
        <v>0</v>
      </c>
      <c r="F719" s="148" t="str">
        <f t="shared" si="57"/>
        <v>Sem estoque</v>
      </c>
      <c r="G719" s="149">
        <f>SUMIF(Entrada!$C$8:$C$3007,$C719,Entrada!$F$8:$F$3007)</f>
        <v>0</v>
      </c>
      <c r="H719" s="150">
        <f>SUMIF(Saída!$C$8:$C$3007,$C719,Saída!$E$8:$E$3007)</f>
        <v>0</v>
      </c>
      <c r="I719" s="151">
        <f>SUMIF(Entrada!$C$8:$C$3007,C719,Entrada!$J$8:$J$3007)</f>
        <v>0</v>
      </c>
      <c r="J719" s="152">
        <f t="shared" si="58"/>
        <v>0</v>
      </c>
      <c r="K719" s="152">
        <f t="shared" si="59"/>
        <v>0</v>
      </c>
      <c r="L719" s="151">
        <f>Inv!K719</f>
        <v>0</v>
      </c>
      <c r="M719" s="153" t="str">
        <f>IFERROR($H719/PG!$E719,"")</f>
        <v/>
      </c>
      <c r="P719" s="26">
        <v>2.8900000000000002E-3</v>
      </c>
      <c r="Q719" s="35">
        <f t="shared" si="60"/>
        <v>2.8900000000000002E-3</v>
      </c>
      <c r="R719" s="26" t="str">
        <f t="shared" si="61"/>
        <v/>
      </c>
    </row>
    <row r="720" spans="2:18" ht="35.1" customHeight="1" thickTop="1" thickBot="1" x14ac:dyDescent="0.3">
      <c r="B720" s="40" t="str">
        <f>IF(PG!B720="","",PG!B720)</f>
        <v/>
      </c>
      <c r="C720" s="147" t="str">
        <f>IF(PG!C720="","",PG!C720)</f>
        <v/>
      </c>
      <c r="D720" s="43" t="str">
        <f>IF(PG!D720="","",PG!D720)</f>
        <v/>
      </c>
      <c r="E720" s="43">
        <f>IF(Inv!E720="",Inv!D720,Inv!E720)</f>
        <v>0</v>
      </c>
      <c r="F720" s="148" t="str">
        <f t="shared" si="57"/>
        <v>Sem estoque</v>
      </c>
      <c r="G720" s="149">
        <f>SUMIF(Entrada!$C$8:$C$3007,$C720,Entrada!$F$8:$F$3007)</f>
        <v>0</v>
      </c>
      <c r="H720" s="150">
        <f>SUMIF(Saída!$C$8:$C$3007,$C720,Saída!$E$8:$E$3007)</f>
        <v>0</v>
      </c>
      <c r="I720" s="151">
        <f>SUMIF(Entrada!$C$8:$C$3007,C720,Entrada!$J$8:$J$3007)</f>
        <v>0</v>
      </c>
      <c r="J720" s="152">
        <f t="shared" si="58"/>
        <v>0</v>
      </c>
      <c r="K720" s="152">
        <f t="shared" si="59"/>
        <v>0</v>
      </c>
      <c r="L720" s="151">
        <f>Inv!K720</f>
        <v>0</v>
      </c>
      <c r="M720" s="153" t="str">
        <f>IFERROR($H720/PG!$E720,"")</f>
        <v/>
      </c>
      <c r="P720" s="26">
        <v>2.8800000000000002E-3</v>
      </c>
      <c r="Q720" s="35">
        <f t="shared" si="60"/>
        <v>2.8800000000000002E-3</v>
      </c>
      <c r="R720" s="26" t="str">
        <f t="shared" si="61"/>
        <v/>
      </c>
    </row>
    <row r="721" spans="2:18" ht="35.1" customHeight="1" thickTop="1" thickBot="1" x14ac:dyDescent="0.3">
      <c r="B721" s="40" t="str">
        <f>IF(PG!B721="","",PG!B721)</f>
        <v/>
      </c>
      <c r="C721" s="147" t="str">
        <f>IF(PG!C721="","",PG!C721)</f>
        <v/>
      </c>
      <c r="D721" s="43" t="str">
        <f>IF(PG!D721="","",PG!D721)</f>
        <v/>
      </c>
      <c r="E721" s="43">
        <f>IF(Inv!E721="",Inv!D721,Inv!E721)</f>
        <v>0</v>
      </c>
      <c r="F721" s="148" t="str">
        <f t="shared" si="57"/>
        <v>Sem estoque</v>
      </c>
      <c r="G721" s="149">
        <f>SUMIF(Entrada!$C$8:$C$3007,$C721,Entrada!$F$8:$F$3007)</f>
        <v>0</v>
      </c>
      <c r="H721" s="150">
        <f>SUMIF(Saída!$C$8:$C$3007,$C721,Saída!$E$8:$E$3007)</f>
        <v>0</v>
      </c>
      <c r="I721" s="151">
        <f>SUMIF(Entrada!$C$8:$C$3007,C721,Entrada!$J$8:$J$3007)</f>
        <v>0</v>
      </c>
      <c r="J721" s="152">
        <f t="shared" si="58"/>
        <v>0</v>
      </c>
      <c r="K721" s="152">
        <f t="shared" si="59"/>
        <v>0</v>
      </c>
      <c r="L721" s="151">
        <f>Inv!K721</f>
        <v>0</v>
      </c>
      <c r="M721" s="153" t="str">
        <f>IFERROR($H721/PG!$E721,"")</f>
        <v/>
      </c>
      <c r="P721" s="26">
        <v>2.8700000000000002E-3</v>
      </c>
      <c r="Q721" s="35">
        <f t="shared" si="60"/>
        <v>2.8700000000000002E-3</v>
      </c>
      <c r="R721" s="26" t="str">
        <f t="shared" si="61"/>
        <v/>
      </c>
    </row>
    <row r="722" spans="2:18" ht="35.1" customHeight="1" thickTop="1" thickBot="1" x14ac:dyDescent="0.3">
      <c r="B722" s="40" t="str">
        <f>IF(PG!B722="","",PG!B722)</f>
        <v/>
      </c>
      <c r="C722" s="147" t="str">
        <f>IF(PG!C722="","",PG!C722)</f>
        <v/>
      </c>
      <c r="D722" s="43" t="str">
        <f>IF(PG!D722="","",PG!D722)</f>
        <v/>
      </c>
      <c r="E722" s="43">
        <f>IF(Inv!E722="",Inv!D722,Inv!E722)</f>
        <v>0</v>
      </c>
      <c r="F722" s="148" t="str">
        <f t="shared" si="57"/>
        <v>Sem estoque</v>
      </c>
      <c r="G722" s="149">
        <f>SUMIF(Entrada!$C$8:$C$3007,$C722,Entrada!$F$8:$F$3007)</f>
        <v>0</v>
      </c>
      <c r="H722" s="150">
        <f>SUMIF(Saída!$C$8:$C$3007,$C722,Saída!$E$8:$E$3007)</f>
        <v>0</v>
      </c>
      <c r="I722" s="151">
        <f>SUMIF(Entrada!$C$8:$C$3007,C722,Entrada!$J$8:$J$3007)</f>
        <v>0</v>
      </c>
      <c r="J722" s="152">
        <f t="shared" si="58"/>
        <v>0</v>
      </c>
      <c r="K722" s="152">
        <f t="shared" si="59"/>
        <v>0</v>
      </c>
      <c r="L722" s="151">
        <f>Inv!K722</f>
        <v>0</v>
      </c>
      <c r="M722" s="153" t="str">
        <f>IFERROR($H722/PG!$E722,"")</f>
        <v/>
      </c>
      <c r="P722" s="26">
        <v>2.8600000000000001E-3</v>
      </c>
      <c r="Q722" s="35">
        <f t="shared" si="60"/>
        <v>2.8600000000000001E-3</v>
      </c>
      <c r="R722" s="26" t="str">
        <f t="shared" si="61"/>
        <v/>
      </c>
    </row>
    <row r="723" spans="2:18" ht="35.1" customHeight="1" thickTop="1" thickBot="1" x14ac:dyDescent="0.3">
      <c r="B723" s="40" t="str">
        <f>IF(PG!B723="","",PG!B723)</f>
        <v/>
      </c>
      <c r="C723" s="147" t="str">
        <f>IF(PG!C723="","",PG!C723)</f>
        <v/>
      </c>
      <c r="D723" s="43" t="str">
        <f>IF(PG!D723="","",PG!D723)</f>
        <v/>
      </c>
      <c r="E723" s="43">
        <f>IF(Inv!E723="",Inv!D723,Inv!E723)</f>
        <v>0</v>
      </c>
      <c r="F723" s="148" t="str">
        <f t="shared" si="57"/>
        <v>Sem estoque</v>
      </c>
      <c r="G723" s="149">
        <f>SUMIF(Entrada!$C$8:$C$3007,$C723,Entrada!$F$8:$F$3007)</f>
        <v>0</v>
      </c>
      <c r="H723" s="150">
        <f>SUMIF(Saída!$C$8:$C$3007,$C723,Saída!$E$8:$E$3007)</f>
        <v>0</v>
      </c>
      <c r="I723" s="151">
        <f>SUMIF(Entrada!$C$8:$C$3007,C723,Entrada!$J$8:$J$3007)</f>
        <v>0</v>
      </c>
      <c r="J723" s="152">
        <f t="shared" si="58"/>
        <v>0</v>
      </c>
      <c r="K723" s="152">
        <f t="shared" si="59"/>
        <v>0</v>
      </c>
      <c r="L723" s="151">
        <f>Inv!K723</f>
        <v>0</v>
      </c>
      <c r="M723" s="153" t="str">
        <f>IFERROR($H723/PG!$E723,"")</f>
        <v/>
      </c>
      <c r="P723" s="26">
        <v>2.8500000000000001E-3</v>
      </c>
      <c r="Q723" s="35">
        <f t="shared" si="60"/>
        <v>2.8500000000000001E-3</v>
      </c>
      <c r="R723" s="26" t="str">
        <f t="shared" si="61"/>
        <v/>
      </c>
    </row>
    <row r="724" spans="2:18" ht="35.1" customHeight="1" thickTop="1" thickBot="1" x14ac:dyDescent="0.3">
      <c r="B724" s="40" t="str">
        <f>IF(PG!B724="","",PG!B724)</f>
        <v/>
      </c>
      <c r="C724" s="147" t="str">
        <f>IF(PG!C724="","",PG!C724)</f>
        <v/>
      </c>
      <c r="D724" s="43" t="str">
        <f>IF(PG!D724="","",PG!D724)</f>
        <v/>
      </c>
      <c r="E724" s="43">
        <f>IF(Inv!E724="",Inv!D724,Inv!E724)</f>
        <v>0</v>
      </c>
      <c r="F724" s="148" t="str">
        <f t="shared" si="57"/>
        <v>Sem estoque</v>
      </c>
      <c r="G724" s="149">
        <f>SUMIF(Entrada!$C$8:$C$3007,$C724,Entrada!$F$8:$F$3007)</f>
        <v>0</v>
      </c>
      <c r="H724" s="150">
        <f>SUMIF(Saída!$C$8:$C$3007,$C724,Saída!$E$8:$E$3007)</f>
        <v>0</v>
      </c>
      <c r="I724" s="151">
        <f>SUMIF(Entrada!$C$8:$C$3007,C724,Entrada!$J$8:$J$3007)</f>
        <v>0</v>
      </c>
      <c r="J724" s="152">
        <f t="shared" si="58"/>
        <v>0</v>
      </c>
      <c r="K724" s="152">
        <f t="shared" si="59"/>
        <v>0</v>
      </c>
      <c r="L724" s="151">
        <f>Inv!K724</f>
        <v>0</v>
      </c>
      <c r="M724" s="153" t="str">
        <f>IFERROR($H724/PG!$E724,"")</f>
        <v/>
      </c>
      <c r="P724" s="26">
        <v>2.8400000000000001E-3</v>
      </c>
      <c r="Q724" s="35">
        <f t="shared" si="60"/>
        <v>2.8400000000000001E-3</v>
      </c>
      <c r="R724" s="26" t="str">
        <f t="shared" si="61"/>
        <v/>
      </c>
    </row>
    <row r="725" spans="2:18" ht="35.1" customHeight="1" thickTop="1" thickBot="1" x14ac:dyDescent="0.3">
      <c r="B725" s="40" t="str">
        <f>IF(PG!B725="","",PG!B725)</f>
        <v/>
      </c>
      <c r="C725" s="147" t="str">
        <f>IF(PG!C725="","",PG!C725)</f>
        <v/>
      </c>
      <c r="D725" s="43" t="str">
        <f>IF(PG!D725="","",PG!D725)</f>
        <v/>
      </c>
      <c r="E725" s="43">
        <f>IF(Inv!E725="",Inv!D725,Inv!E725)</f>
        <v>0</v>
      </c>
      <c r="F725" s="148" t="str">
        <f t="shared" si="57"/>
        <v>Sem estoque</v>
      </c>
      <c r="G725" s="149">
        <f>SUMIF(Entrada!$C$8:$C$3007,$C725,Entrada!$F$8:$F$3007)</f>
        <v>0</v>
      </c>
      <c r="H725" s="150">
        <f>SUMIF(Saída!$C$8:$C$3007,$C725,Saída!$E$8:$E$3007)</f>
        <v>0</v>
      </c>
      <c r="I725" s="151">
        <f>SUMIF(Entrada!$C$8:$C$3007,C725,Entrada!$J$8:$J$3007)</f>
        <v>0</v>
      </c>
      <c r="J725" s="152">
        <f t="shared" si="58"/>
        <v>0</v>
      </c>
      <c r="K725" s="152">
        <f t="shared" si="59"/>
        <v>0</v>
      </c>
      <c r="L725" s="151">
        <f>Inv!K725</f>
        <v>0</v>
      </c>
      <c r="M725" s="153" t="str">
        <f>IFERROR($H725/PG!$E725,"")</f>
        <v/>
      </c>
      <c r="P725" s="26">
        <v>2.8300000000000001E-3</v>
      </c>
      <c r="Q725" s="35">
        <f t="shared" si="60"/>
        <v>2.8300000000000001E-3</v>
      </c>
      <c r="R725" s="26" t="str">
        <f t="shared" si="61"/>
        <v/>
      </c>
    </row>
    <row r="726" spans="2:18" ht="35.1" customHeight="1" thickTop="1" thickBot="1" x14ac:dyDescent="0.3">
      <c r="B726" s="40" t="str">
        <f>IF(PG!B726="","",PG!B726)</f>
        <v/>
      </c>
      <c r="C726" s="147" t="str">
        <f>IF(PG!C726="","",PG!C726)</f>
        <v/>
      </c>
      <c r="D726" s="43" t="str">
        <f>IF(PG!D726="","",PG!D726)</f>
        <v/>
      </c>
      <c r="E726" s="43">
        <f>IF(Inv!E726="",Inv!D726,Inv!E726)</f>
        <v>0</v>
      </c>
      <c r="F726" s="148" t="str">
        <f t="shared" si="57"/>
        <v>Sem estoque</v>
      </c>
      <c r="G726" s="149">
        <f>SUMIF(Entrada!$C$8:$C$3007,$C726,Entrada!$F$8:$F$3007)</f>
        <v>0</v>
      </c>
      <c r="H726" s="150">
        <f>SUMIF(Saída!$C$8:$C$3007,$C726,Saída!$E$8:$E$3007)</f>
        <v>0</v>
      </c>
      <c r="I726" s="151">
        <f>SUMIF(Entrada!$C$8:$C$3007,C726,Entrada!$J$8:$J$3007)</f>
        <v>0</v>
      </c>
      <c r="J726" s="152">
        <f t="shared" si="58"/>
        <v>0</v>
      </c>
      <c r="K726" s="152">
        <f t="shared" si="59"/>
        <v>0</v>
      </c>
      <c r="L726" s="151">
        <f>Inv!K726</f>
        <v>0</v>
      </c>
      <c r="M726" s="153" t="str">
        <f>IFERROR($H726/PG!$E726,"")</f>
        <v/>
      </c>
      <c r="P726" s="26">
        <v>2.82E-3</v>
      </c>
      <c r="Q726" s="35">
        <f t="shared" si="60"/>
        <v>2.82E-3</v>
      </c>
      <c r="R726" s="26" t="str">
        <f t="shared" si="61"/>
        <v/>
      </c>
    </row>
    <row r="727" spans="2:18" ht="35.1" customHeight="1" thickTop="1" thickBot="1" x14ac:dyDescent="0.3">
      <c r="B727" s="40" t="str">
        <f>IF(PG!B727="","",PG!B727)</f>
        <v/>
      </c>
      <c r="C727" s="147" t="str">
        <f>IF(PG!C727="","",PG!C727)</f>
        <v/>
      </c>
      <c r="D727" s="43" t="str">
        <f>IF(PG!D727="","",PG!D727)</f>
        <v/>
      </c>
      <c r="E727" s="43">
        <f>IF(Inv!E727="",Inv!D727,Inv!E727)</f>
        <v>0</v>
      </c>
      <c r="F727" s="148" t="str">
        <f t="shared" si="57"/>
        <v>Sem estoque</v>
      </c>
      <c r="G727" s="149">
        <f>SUMIF(Entrada!$C$8:$C$3007,$C727,Entrada!$F$8:$F$3007)</f>
        <v>0</v>
      </c>
      <c r="H727" s="150">
        <f>SUMIF(Saída!$C$8:$C$3007,$C727,Saída!$E$8:$E$3007)</f>
        <v>0</v>
      </c>
      <c r="I727" s="151">
        <f>SUMIF(Entrada!$C$8:$C$3007,C727,Entrada!$J$8:$J$3007)</f>
        <v>0</v>
      </c>
      <c r="J727" s="152">
        <f t="shared" si="58"/>
        <v>0</v>
      </c>
      <c r="K727" s="152">
        <f t="shared" si="59"/>
        <v>0</v>
      </c>
      <c r="L727" s="151">
        <f>Inv!K727</f>
        <v>0</v>
      </c>
      <c r="M727" s="153" t="str">
        <f>IFERROR($H727/PG!$E727,"")</f>
        <v/>
      </c>
      <c r="P727" s="26">
        <v>2.81E-3</v>
      </c>
      <c r="Q727" s="35">
        <f t="shared" si="60"/>
        <v>2.81E-3</v>
      </c>
      <c r="R727" s="26" t="str">
        <f t="shared" si="61"/>
        <v/>
      </c>
    </row>
    <row r="728" spans="2:18" ht="35.1" customHeight="1" thickTop="1" thickBot="1" x14ac:dyDescent="0.3">
      <c r="B728" s="40" t="str">
        <f>IF(PG!B728="","",PG!B728)</f>
        <v/>
      </c>
      <c r="C728" s="147" t="str">
        <f>IF(PG!C728="","",PG!C728)</f>
        <v/>
      </c>
      <c r="D728" s="43" t="str">
        <f>IF(PG!D728="","",PG!D728)</f>
        <v/>
      </c>
      <c r="E728" s="43">
        <f>IF(Inv!E728="",Inv!D728,Inv!E728)</f>
        <v>0</v>
      </c>
      <c r="F728" s="148" t="str">
        <f t="shared" si="57"/>
        <v>Sem estoque</v>
      </c>
      <c r="G728" s="149">
        <f>SUMIF(Entrada!$C$8:$C$3007,$C728,Entrada!$F$8:$F$3007)</f>
        <v>0</v>
      </c>
      <c r="H728" s="150">
        <f>SUMIF(Saída!$C$8:$C$3007,$C728,Saída!$E$8:$E$3007)</f>
        <v>0</v>
      </c>
      <c r="I728" s="151">
        <f>SUMIF(Entrada!$C$8:$C$3007,C728,Entrada!$J$8:$J$3007)</f>
        <v>0</v>
      </c>
      <c r="J728" s="152">
        <f t="shared" si="58"/>
        <v>0</v>
      </c>
      <c r="K728" s="152">
        <f t="shared" si="59"/>
        <v>0</v>
      </c>
      <c r="L728" s="151">
        <f>Inv!K728</f>
        <v>0</v>
      </c>
      <c r="M728" s="153" t="str">
        <f>IFERROR($H728/PG!$E728,"")</f>
        <v/>
      </c>
      <c r="P728" s="26">
        <v>2.8E-3</v>
      </c>
      <c r="Q728" s="35">
        <f t="shared" si="60"/>
        <v>2.8E-3</v>
      </c>
      <c r="R728" s="26" t="str">
        <f t="shared" si="61"/>
        <v/>
      </c>
    </row>
    <row r="729" spans="2:18" ht="35.1" customHeight="1" thickTop="1" thickBot="1" x14ac:dyDescent="0.3">
      <c r="B729" s="40" t="str">
        <f>IF(PG!B729="","",PG!B729)</f>
        <v/>
      </c>
      <c r="C729" s="147" t="str">
        <f>IF(PG!C729="","",PG!C729)</f>
        <v/>
      </c>
      <c r="D729" s="43" t="str">
        <f>IF(PG!D729="","",PG!D729)</f>
        <v/>
      </c>
      <c r="E729" s="43">
        <f>IF(Inv!E729="",Inv!D729,Inv!E729)</f>
        <v>0</v>
      </c>
      <c r="F729" s="148" t="str">
        <f t="shared" si="57"/>
        <v>Sem estoque</v>
      </c>
      <c r="G729" s="149">
        <f>SUMIF(Entrada!$C$8:$C$3007,$C729,Entrada!$F$8:$F$3007)</f>
        <v>0</v>
      </c>
      <c r="H729" s="150">
        <f>SUMIF(Saída!$C$8:$C$3007,$C729,Saída!$E$8:$E$3007)</f>
        <v>0</v>
      </c>
      <c r="I729" s="151">
        <f>SUMIF(Entrada!$C$8:$C$3007,C729,Entrada!$J$8:$J$3007)</f>
        <v>0</v>
      </c>
      <c r="J729" s="152">
        <f t="shared" si="58"/>
        <v>0</v>
      </c>
      <c r="K729" s="152">
        <f t="shared" si="59"/>
        <v>0</v>
      </c>
      <c r="L729" s="151">
        <f>Inv!K729</f>
        <v>0</v>
      </c>
      <c r="M729" s="153" t="str">
        <f>IFERROR($H729/PG!$E729,"")</f>
        <v/>
      </c>
      <c r="P729" s="26">
        <v>2.7899999999999999E-3</v>
      </c>
      <c r="Q729" s="35">
        <f t="shared" si="60"/>
        <v>2.7899999999999999E-3</v>
      </c>
      <c r="R729" s="26" t="str">
        <f t="shared" si="61"/>
        <v/>
      </c>
    </row>
    <row r="730" spans="2:18" ht="35.1" customHeight="1" thickTop="1" thickBot="1" x14ac:dyDescent="0.3">
      <c r="B730" s="40" t="str">
        <f>IF(PG!B730="","",PG!B730)</f>
        <v/>
      </c>
      <c r="C730" s="147" t="str">
        <f>IF(PG!C730="","",PG!C730)</f>
        <v/>
      </c>
      <c r="D730" s="43" t="str">
        <f>IF(PG!D730="","",PG!D730)</f>
        <v/>
      </c>
      <c r="E730" s="43">
        <f>IF(Inv!E730="",Inv!D730,Inv!E730)</f>
        <v>0</v>
      </c>
      <c r="F730" s="148" t="str">
        <f t="shared" si="57"/>
        <v>Sem estoque</v>
      </c>
      <c r="G730" s="149">
        <f>SUMIF(Entrada!$C$8:$C$3007,$C730,Entrada!$F$8:$F$3007)</f>
        <v>0</v>
      </c>
      <c r="H730" s="150">
        <f>SUMIF(Saída!$C$8:$C$3007,$C730,Saída!$E$8:$E$3007)</f>
        <v>0</v>
      </c>
      <c r="I730" s="151">
        <f>SUMIF(Entrada!$C$8:$C$3007,C730,Entrada!$J$8:$J$3007)</f>
        <v>0</v>
      </c>
      <c r="J730" s="152">
        <f t="shared" si="58"/>
        <v>0</v>
      </c>
      <c r="K730" s="152">
        <f t="shared" si="59"/>
        <v>0</v>
      </c>
      <c r="L730" s="151">
        <f>Inv!K730</f>
        <v>0</v>
      </c>
      <c r="M730" s="153" t="str">
        <f>IFERROR($H730/PG!$E730,"")</f>
        <v/>
      </c>
      <c r="P730" s="26">
        <v>2.7799999999999999E-3</v>
      </c>
      <c r="Q730" s="35">
        <f t="shared" si="60"/>
        <v>2.7799999999999999E-3</v>
      </c>
      <c r="R730" s="26" t="str">
        <f t="shared" si="61"/>
        <v/>
      </c>
    </row>
    <row r="731" spans="2:18" ht="35.1" customHeight="1" thickTop="1" thickBot="1" x14ac:dyDescent="0.3">
      <c r="B731" s="40" t="str">
        <f>IF(PG!B731="","",PG!B731)</f>
        <v/>
      </c>
      <c r="C731" s="147" t="str">
        <f>IF(PG!C731="","",PG!C731)</f>
        <v/>
      </c>
      <c r="D731" s="43" t="str">
        <f>IF(PG!D731="","",PG!D731)</f>
        <v/>
      </c>
      <c r="E731" s="43">
        <f>IF(Inv!E731="",Inv!D731,Inv!E731)</f>
        <v>0</v>
      </c>
      <c r="F731" s="148" t="str">
        <f t="shared" si="57"/>
        <v>Sem estoque</v>
      </c>
      <c r="G731" s="149">
        <f>SUMIF(Entrada!$C$8:$C$3007,$C731,Entrada!$F$8:$F$3007)</f>
        <v>0</v>
      </c>
      <c r="H731" s="150">
        <f>SUMIF(Saída!$C$8:$C$3007,$C731,Saída!$E$8:$E$3007)</f>
        <v>0</v>
      </c>
      <c r="I731" s="151">
        <f>SUMIF(Entrada!$C$8:$C$3007,C731,Entrada!$J$8:$J$3007)</f>
        <v>0</v>
      </c>
      <c r="J731" s="152">
        <f t="shared" si="58"/>
        <v>0</v>
      </c>
      <c r="K731" s="152">
        <f t="shared" si="59"/>
        <v>0</v>
      </c>
      <c r="L731" s="151">
        <f>Inv!K731</f>
        <v>0</v>
      </c>
      <c r="M731" s="153" t="str">
        <f>IFERROR($H731/PG!$E731,"")</f>
        <v/>
      </c>
      <c r="P731" s="26">
        <v>2.7699999999999999E-3</v>
      </c>
      <c r="Q731" s="35">
        <f t="shared" si="60"/>
        <v>2.7699999999999999E-3</v>
      </c>
      <c r="R731" s="26" t="str">
        <f t="shared" si="61"/>
        <v/>
      </c>
    </row>
    <row r="732" spans="2:18" ht="35.1" customHeight="1" thickTop="1" thickBot="1" x14ac:dyDescent="0.3">
      <c r="B732" s="40" t="str">
        <f>IF(PG!B732="","",PG!B732)</f>
        <v/>
      </c>
      <c r="C732" s="147" t="str">
        <f>IF(PG!C732="","",PG!C732)</f>
        <v/>
      </c>
      <c r="D732" s="43" t="str">
        <f>IF(PG!D732="","",PG!D732)</f>
        <v/>
      </c>
      <c r="E732" s="43">
        <f>IF(Inv!E732="",Inv!D732,Inv!E732)</f>
        <v>0</v>
      </c>
      <c r="F732" s="148" t="str">
        <f t="shared" si="57"/>
        <v>Sem estoque</v>
      </c>
      <c r="G732" s="149">
        <f>SUMIF(Entrada!$C$8:$C$3007,$C732,Entrada!$F$8:$F$3007)</f>
        <v>0</v>
      </c>
      <c r="H732" s="150">
        <f>SUMIF(Saída!$C$8:$C$3007,$C732,Saída!$E$8:$E$3007)</f>
        <v>0</v>
      </c>
      <c r="I732" s="151">
        <f>SUMIF(Entrada!$C$8:$C$3007,C732,Entrada!$J$8:$J$3007)</f>
        <v>0</v>
      </c>
      <c r="J732" s="152">
        <f t="shared" si="58"/>
        <v>0</v>
      </c>
      <c r="K732" s="152">
        <f t="shared" si="59"/>
        <v>0</v>
      </c>
      <c r="L732" s="151">
        <f>Inv!K732</f>
        <v>0</v>
      </c>
      <c r="M732" s="153" t="str">
        <f>IFERROR($H732/PG!$E732,"")</f>
        <v/>
      </c>
      <c r="P732" s="26">
        <v>2.7599999999999999E-3</v>
      </c>
      <c r="Q732" s="35">
        <f t="shared" si="60"/>
        <v>2.7599999999999999E-3</v>
      </c>
      <c r="R732" s="26" t="str">
        <f t="shared" si="61"/>
        <v/>
      </c>
    </row>
    <row r="733" spans="2:18" ht="35.1" customHeight="1" thickTop="1" thickBot="1" x14ac:dyDescent="0.3">
      <c r="B733" s="40" t="str">
        <f>IF(PG!B733="","",PG!B733)</f>
        <v/>
      </c>
      <c r="C733" s="147" t="str">
        <f>IF(PG!C733="","",PG!C733)</f>
        <v/>
      </c>
      <c r="D733" s="43" t="str">
        <f>IF(PG!D733="","",PG!D733)</f>
        <v/>
      </c>
      <c r="E733" s="43">
        <f>IF(Inv!E733="",Inv!D733,Inv!E733)</f>
        <v>0</v>
      </c>
      <c r="F733" s="148" t="str">
        <f t="shared" si="57"/>
        <v>Sem estoque</v>
      </c>
      <c r="G733" s="149">
        <f>SUMIF(Entrada!$C$8:$C$3007,$C733,Entrada!$F$8:$F$3007)</f>
        <v>0</v>
      </c>
      <c r="H733" s="150">
        <f>SUMIF(Saída!$C$8:$C$3007,$C733,Saída!$E$8:$E$3007)</f>
        <v>0</v>
      </c>
      <c r="I733" s="151">
        <f>SUMIF(Entrada!$C$8:$C$3007,C733,Entrada!$J$8:$J$3007)</f>
        <v>0</v>
      </c>
      <c r="J733" s="152">
        <f t="shared" si="58"/>
        <v>0</v>
      </c>
      <c r="K733" s="152">
        <f t="shared" si="59"/>
        <v>0</v>
      </c>
      <c r="L733" s="151">
        <f>Inv!K733</f>
        <v>0</v>
      </c>
      <c r="M733" s="153" t="str">
        <f>IFERROR($H733/PG!$E733,"")</f>
        <v/>
      </c>
      <c r="P733" s="26">
        <v>2.7499999999999998E-3</v>
      </c>
      <c r="Q733" s="35">
        <f t="shared" si="60"/>
        <v>2.7499999999999998E-3</v>
      </c>
      <c r="R733" s="26" t="str">
        <f t="shared" si="61"/>
        <v/>
      </c>
    </row>
    <row r="734" spans="2:18" ht="35.1" customHeight="1" thickTop="1" thickBot="1" x14ac:dyDescent="0.3">
      <c r="B734" s="40" t="str">
        <f>IF(PG!B734="","",PG!B734)</f>
        <v/>
      </c>
      <c r="C734" s="147" t="str">
        <f>IF(PG!C734="","",PG!C734)</f>
        <v/>
      </c>
      <c r="D734" s="43" t="str">
        <f>IF(PG!D734="","",PG!D734)</f>
        <v/>
      </c>
      <c r="E734" s="43">
        <f>IF(Inv!E734="",Inv!D734,Inv!E734)</f>
        <v>0</v>
      </c>
      <c r="F734" s="148" t="str">
        <f t="shared" si="57"/>
        <v>Sem estoque</v>
      </c>
      <c r="G734" s="149">
        <f>SUMIF(Entrada!$C$8:$C$3007,$C734,Entrada!$F$8:$F$3007)</f>
        <v>0</v>
      </c>
      <c r="H734" s="150">
        <f>SUMIF(Saída!$C$8:$C$3007,$C734,Saída!$E$8:$E$3007)</f>
        <v>0</v>
      </c>
      <c r="I734" s="151">
        <f>SUMIF(Entrada!$C$8:$C$3007,C734,Entrada!$J$8:$J$3007)</f>
        <v>0</v>
      </c>
      <c r="J734" s="152">
        <f t="shared" si="58"/>
        <v>0</v>
      </c>
      <c r="K734" s="152">
        <f t="shared" si="59"/>
        <v>0</v>
      </c>
      <c r="L734" s="151">
        <f>Inv!K734</f>
        <v>0</v>
      </c>
      <c r="M734" s="153" t="str">
        <f>IFERROR($H734/PG!$E734,"")</f>
        <v/>
      </c>
      <c r="P734" s="26">
        <v>2.7399999999999998E-3</v>
      </c>
      <c r="Q734" s="35">
        <f t="shared" si="60"/>
        <v>2.7399999999999998E-3</v>
      </c>
      <c r="R734" s="26" t="str">
        <f t="shared" si="61"/>
        <v/>
      </c>
    </row>
    <row r="735" spans="2:18" ht="35.1" customHeight="1" thickTop="1" thickBot="1" x14ac:dyDescent="0.3">
      <c r="B735" s="40" t="str">
        <f>IF(PG!B735="","",PG!B735)</f>
        <v/>
      </c>
      <c r="C735" s="147" t="str">
        <f>IF(PG!C735="","",PG!C735)</f>
        <v/>
      </c>
      <c r="D735" s="43" t="str">
        <f>IF(PG!D735="","",PG!D735)</f>
        <v/>
      </c>
      <c r="E735" s="43">
        <f>IF(Inv!E735="",Inv!D735,Inv!E735)</f>
        <v>0</v>
      </c>
      <c r="F735" s="148" t="str">
        <f t="shared" si="57"/>
        <v>Sem estoque</v>
      </c>
      <c r="G735" s="149">
        <f>SUMIF(Entrada!$C$8:$C$3007,$C735,Entrada!$F$8:$F$3007)</f>
        <v>0</v>
      </c>
      <c r="H735" s="150">
        <f>SUMIF(Saída!$C$8:$C$3007,$C735,Saída!$E$8:$E$3007)</f>
        <v>0</v>
      </c>
      <c r="I735" s="151">
        <f>SUMIF(Entrada!$C$8:$C$3007,C735,Entrada!$J$8:$J$3007)</f>
        <v>0</v>
      </c>
      <c r="J735" s="152">
        <f t="shared" si="58"/>
        <v>0</v>
      </c>
      <c r="K735" s="152">
        <f t="shared" si="59"/>
        <v>0</v>
      </c>
      <c r="L735" s="151">
        <f>Inv!K735</f>
        <v>0</v>
      </c>
      <c r="M735" s="153" t="str">
        <f>IFERROR($H735/PG!$E735,"")</f>
        <v/>
      </c>
      <c r="P735" s="26">
        <v>2.7299999999999998E-3</v>
      </c>
      <c r="Q735" s="35">
        <f t="shared" si="60"/>
        <v>2.7299999999999998E-3</v>
      </c>
      <c r="R735" s="26" t="str">
        <f t="shared" si="61"/>
        <v/>
      </c>
    </row>
    <row r="736" spans="2:18" ht="35.1" customHeight="1" thickTop="1" thickBot="1" x14ac:dyDescent="0.3">
      <c r="B736" s="40" t="str">
        <f>IF(PG!B736="","",PG!B736)</f>
        <v/>
      </c>
      <c r="C736" s="147" t="str">
        <f>IF(PG!C736="","",PG!C736)</f>
        <v/>
      </c>
      <c r="D736" s="43" t="str">
        <f>IF(PG!D736="","",PG!D736)</f>
        <v/>
      </c>
      <c r="E736" s="43">
        <f>IF(Inv!E736="",Inv!D736,Inv!E736)</f>
        <v>0</v>
      </c>
      <c r="F736" s="148" t="str">
        <f t="shared" si="57"/>
        <v>Sem estoque</v>
      </c>
      <c r="G736" s="149">
        <f>SUMIF(Entrada!$C$8:$C$3007,$C736,Entrada!$F$8:$F$3007)</f>
        <v>0</v>
      </c>
      <c r="H736" s="150">
        <f>SUMIF(Saída!$C$8:$C$3007,$C736,Saída!$E$8:$E$3007)</f>
        <v>0</v>
      </c>
      <c r="I736" s="151">
        <f>SUMIF(Entrada!$C$8:$C$3007,C736,Entrada!$J$8:$J$3007)</f>
        <v>0</v>
      </c>
      <c r="J736" s="152">
        <f t="shared" si="58"/>
        <v>0</v>
      </c>
      <c r="K736" s="152">
        <f t="shared" si="59"/>
        <v>0</v>
      </c>
      <c r="L736" s="151">
        <f>Inv!K736</f>
        <v>0</v>
      </c>
      <c r="M736" s="153" t="str">
        <f>IFERROR($H736/PG!$E736,"")</f>
        <v/>
      </c>
      <c r="P736" s="26">
        <v>2.7200000000000002E-3</v>
      </c>
      <c r="Q736" s="35">
        <f t="shared" si="60"/>
        <v>2.7200000000000002E-3</v>
      </c>
      <c r="R736" s="26" t="str">
        <f t="shared" si="61"/>
        <v/>
      </c>
    </row>
    <row r="737" spans="2:18" ht="35.1" customHeight="1" thickTop="1" thickBot="1" x14ac:dyDescent="0.3">
      <c r="B737" s="40" t="str">
        <f>IF(PG!B737="","",PG!B737)</f>
        <v/>
      </c>
      <c r="C737" s="147" t="str">
        <f>IF(PG!C737="","",PG!C737)</f>
        <v/>
      </c>
      <c r="D737" s="43" t="str">
        <f>IF(PG!D737="","",PG!D737)</f>
        <v/>
      </c>
      <c r="E737" s="43">
        <f>IF(Inv!E737="",Inv!D737,Inv!E737)</f>
        <v>0</v>
      </c>
      <c r="F737" s="148" t="str">
        <f t="shared" si="57"/>
        <v>Sem estoque</v>
      </c>
      <c r="G737" s="149">
        <f>SUMIF(Entrada!$C$8:$C$3007,$C737,Entrada!$F$8:$F$3007)</f>
        <v>0</v>
      </c>
      <c r="H737" s="150">
        <f>SUMIF(Saída!$C$8:$C$3007,$C737,Saída!$E$8:$E$3007)</f>
        <v>0</v>
      </c>
      <c r="I737" s="151">
        <f>SUMIF(Entrada!$C$8:$C$3007,C737,Entrada!$J$8:$J$3007)</f>
        <v>0</v>
      </c>
      <c r="J737" s="152">
        <f t="shared" si="58"/>
        <v>0</v>
      </c>
      <c r="K737" s="152">
        <f t="shared" si="59"/>
        <v>0</v>
      </c>
      <c r="L737" s="151">
        <f>Inv!K737</f>
        <v>0</v>
      </c>
      <c r="M737" s="153" t="str">
        <f>IFERROR($H737/PG!$E737,"")</f>
        <v/>
      </c>
      <c r="P737" s="26">
        <v>2.7100000000000002E-3</v>
      </c>
      <c r="Q737" s="35">
        <f t="shared" si="60"/>
        <v>2.7100000000000002E-3</v>
      </c>
      <c r="R737" s="26" t="str">
        <f t="shared" si="61"/>
        <v/>
      </c>
    </row>
    <row r="738" spans="2:18" ht="35.1" customHeight="1" thickTop="1" thickBot="1" x14ac:dyDescent="0.3">
      <c r="B738" s="40" t="str">
        <f>IF(PG!B738="","",PG!B738)</f>
        <v/>
      </c>
      <c r="C738" s="147" t="str">
        <f>IF(PG!C738="","",PG!C738)</f>
        <v/>
      </c>
      <c r="D738" s="43" t="str">
        <f>IF(PG!D738="","",PG!D738)</f>
        <v/>
      </c>
      <c r="E738" s="43">
        <f>IF(Inv!E738="",Inv!D738,Inv!E738)</f>
        <v>0</v>
      </c>
      <c r="F738" s="148" t="str">
        <f t="shared" si="57"/>
        <v>Sem estoque</v>
      </c>
      <c r="G738" s="149">
        <f>SUMIF(Entrada!$C$8:$C$3007,$C738,Entrada!$F$8:$F$3007)</f>
        <v>0</v>
      </c>
      <c r="H738" s="150">
        <f>SUMIF(Saída!$C$8:$C$3007,$C738,Saída!$E$8:$E$3007)</f>
        <v>0</v>
      </c>
      <c r="I738" s="151">
        <f>SUMIF(Entrada!$C$8:$C$3007,C738,Entrada!$J$8:$J$3007)</f>
        <v>0</v>
      </c>
      <c r="J738" s="152">
        <f t="shared" si="58"/>
        <v>0</v>
      </c>
      <c r="K738" s="152">
        <f t="shared" si="59"/>
        <v>0</v>
      </c>
      <c r="L738" s="151">
        <f>Inv!K738</f>
        <v>0</v>
      </c>
      <c r="M738" s="153" t="str">
        <f>IFERROR($H738/PG!$E738,"")</f>
        <v/>
      </c>
      <c r="P738" s="26">
        <v>2.7000000000000001E-3</v>
      </c>
      <c r="Q738" s="35">
        <f t="shared" si="60"/>
        <v>2.7000000000000001E-3</v>
      </c>
      <c r="R738" s="26" t="str">
        <f t="shared" si="61"/>
        <v/>
      </c>
    </row>
    <row r="739" spans="2:18" ht="35.1" customHeight="1" thickTop="1" thickBot="1" x14ac:dyDescent="0.3">
      <c r="B739" s="40" t="str">
        <f>IF(PG!B739="","",PG!B739)</f>
        <v/>
      </c>
      <c r="C739" s="147" t="str">
        <f>IF(PG!C739="","",PG!C739)</f>
        <v/>
      </c>
      <c r="D739" s="43" t="str">
        <f>IF(PG!D739="","",PG!D739)</f>
        <v/>
      </c>
      <c r="E739" s="43">
        <f>IF(Inv!E739="",Inv!D739,Inv!E739)</f>
        <v>0</v>
      </c>
      <c r="F739" s="148" t="str">
        <f t="shared" si="57"/>
        <v>Sem estoque</v>
      </c>
      <c r="G739" s="149">
        <f>SUMIF(Entrada!$C$8:$C$3007,$C739,Entrada!$F$8:$F$3007)</f>
        <v>0</v>
      </c>
      <c r="H739" s="150">
        <f>SUMIF(Saída!$C$8:$C$3007,$C739,Saída!$E$8:$E$3007)</f>
        <v>0</v>
      </c>
      <c r="I739" s="151">
        <f>SUMIF(Entrada!$C$8:$C$3007,C739,Entrada!$J$8:$J$3007)</f>
        <v>0</v>
      </c>
      <c r="J739" s="152">
        <f t="shared" si="58"/>
        <v>0</v>
      </c>
      <c r="K739" s="152">
        <f t="shared" si="59"/>
        <v>0</v>
      </c>
      <c r="L739" s="151">
        <f>Inv!K739</f>
        <v>0</v>
      </c>
      <c r="M739" s="153" t="str">
        <f>IFERROR($H739/PG!$E739,"")</f>
        <v/>
      </c>
      <c r="P739" s="26">
        <v>2.6900000000000001E-3</v>
      </c>
      <c r="Q739" s="35">
        <f t="shared" si="60"/>
        <v>2.6900000000000001E-3</v>
      </c>
      <c r="R739" s="26" t="str">
        <f t="shared" si="61"/>
        <v/>
      </c>
    </row>
    <row r="740" spans="2:18" ht="35.1" customHeight="1" thickTop="1" thickBot="1" x14ac:dyDescent="0.3">
      <c r="B740" s="40" t="str">
        <f>IF(PG!B740="","",PG!B740)</f>
        <v/>
      </c>
      <c r="C740" s="147" t="str">
        <f>IF(PG!C740="","",PG!C740)</f>
        <v/>
      </c>
      <c r="D740" s="43" t="str">
        <f>IF(PG!D740="","",PG!D740)</f>
        <v/>
      </c>
      <c r="E740" s="43">
        <f>IF(Inv!E740="",Inv!D740,Inv!E740)</f>
        <v>0</v>
      </c>
      <c r="F740" s="148" t="str">
        <f t="shared" si="57"/>
        <v>Sem estoque</v>
      </c>
      <c r="G740" s="149">
        <f>SUMIF(Entrada!$C$8:$C$3007,$C740,Entrada!$F$8:$F$3007)</f>
        <v>0</v>
      </c>
      <c r="H740" s="150">
        <f>SUMIF(Saída!$C$8:$C$3007,$C740,Saída!$E$8:$E$3007)</f>
        <v>0</v>
      </c>
      <c r="I740" s="151">
        <f>SUMIF(Entrada!$C$8:$C$3007,C740,Entrada!$J$8:$J$3007)</f>
        <v>0</v>
      </c>
      <c r="J740" s="152">
        <f t="shared" si="58"/>
        <v>0</v>
      </c>
      <c r="K740" s="152">
        <f t="shared" si="59"/>
        <v>0</v>
      </c>
      <c r="L740" s="151">
        <f>Inv!K740</f>
        <v>0</v>
      </c>
      <c r="M740" s="153" t="str">
        <f>IFERROR($H740/PG!$E740,"")</f>
        <v/>
      </c>
      <c r="P740" s="26">
        <v>2.6800000000000001E-3</v>
      </c>
      <c r="Q740" s="35">
        <f t="shared" si="60"/>
        <v>2.6800000000000001E-3</v>
      </c>
      <c r="R740" s="26" t="str">
        <f t="shared" si="61"/>
        <v/>
      </c>
    </row>
    <row r="741" spans="2:18" ht="35.1" customHeight="1" thickTop="1" thickBot="1" x14ac:dyDescent="0.3">
      <c r="B741" s="40" t="str">
        <f>IF(PG!B741="","",PG!B741)</f>
        <v/>
      </c>
      <c r="C741" s="147" t="str">
        <f>IF(PG!C741="","",PG!C741)</f>
        <v/>
      </c>
      <c r="D741" s="43" t="str">
        <f>IF(PG!D741="","",PG!D741)</f>
        <v/>
      </c>
      <c r="E741" s="43">
        <f>IF(Inv!E741="",Inv!D741,Inv!E741)</f>
        <v>0</v>
      </c>
      <c r="F741" s="148" t="str">
        <f t="shared" si="57"/>
        <v>Sem estoque</v>
      </c>
      <c r="G741" s="149">
        <f>SUMIF(Entrada!$C$8:$C$3007,$C741,Entrada!$F$8:$F$3007)</f>
        <v>0</v>
      </c>
      <c r="H741" s="150">
        <f>SUMIF(Saída!$C$8:$C$3007,$C741,Saída!$E$8:$E$3007)</f>
        <v>0</v>
      </c>
      <c r="I741" s="151">
        <f>SUMIF(Entrada!$C$8:$C$3007,C741,Entrada!$J$8:$J$3007)</f>
        <v>0</v>
      </c>
      <c r="J741" s="152">
        <f t="shared" si="58"/>
        <v>0</v>
      </c>
      <c r="K741" s="152">
        <f t="shared" si="59"/>
        <v>0</v>
      </c>
      <c r="L741" s="151">
        <f>Inv!K741</f>
        <v>0</v>
      </c>
      <c r="M741" s="153" t="str">
        <f>IFERROR($H741/PG!$E741,"")</f>
        <v/>
      </c>
      <c r="P741" s="26">
        <v>2.6700000000000001E-3</v>
      </c>
      <c r="Q741" s="35">
        <f t="shared" si="60"/>
        <v>2.6700000000000001E-3</v>
      </c>
      <c r="R741" s="26" t="str">
        <f t="shared" si="61"/>
        <v/>
      </c>
    </row>
    <row r="742" spans="2:18" ht="35.1" customHeight="1" thickTop="1" thickBot="1" x14ac:dyDescent="0.3">
      <c r="B742" s="40" t="str">
        <f>IF(PG!B742="","",PG!B742)</f>
        <v/>
      </c>
      <c r="C742" s="147" t="str">
        <f>IF(PG!C742="","",PG!C742)</f>
        <v/>
      </c>
      <c r="D742" s="43" t="str">
        <f>IF(PG!D742="","",PG!D742)</f>
        <v/>
      </c>
      <c r="E742" s="43">
        <f>IF(Inv!E742="",Inv!D742,Inv!E742)</f>
        <v>0</v>
      </c>
      <c r="F742" s="148" t="str">
        <f t="shared" si="57"/>
        <v>Sem estoque</v>
      </c>
      <c r="G742" s="149">
        <f>SUMIF(Entrada!$C$8:$C$3007,$C742,Entrada!$F$8:$F$3007)</f>
        <v>0</v>
      </c>
      <c r="H742" s="150">
        <f>SUMIF(Saída!$C$8:$C$3007,$C742,Saída!$E$8:$E$3007)</f>
        <v>0</v>
      </c>
      <c r="I742" s="151">
        <f>SUMIF(Entrada!$C$8:$C$3007,C742,Entrada!$J$8:$J$3007)</f>
        <v>0</v>
      </c>
      <c r="J742" s="152">
        <f t="shared" si="58"/>
        <v>0</v>
      </c>
      <c r="K742" s="152">
        <f t="shared" si="59"/>
        <v>0</v>
      </c>
      <c r="L742" s="151">
        <f>Inv!K742</f>
        <v>0</v>
      </c>
      <c r="M742" s="153" t="str">
        <f>IFERROR($H742/PG!$E742,"")</f>
        <v/>
      </c>
      <c r="P742" s="26">
        <v>2.66E-3</v>
      </c>
      <c r="Q742" s="35">
        <f t="shared" si="60"/>
        <v>2.66E-3</v>
      </c>
      <c r="R742" s="26" t="str">
        <f t="shared" si="61"/>
        <v/>
      </c>
    </row>
    <row r="743" spans="2:18" ht="35.1" customHeight="1" thickTop="1" thickBot="1" x14ac:dyDescent="0.3">
      <c r="B743" s="40" t="str">
        <f>IF(PG!B743="","",PG!B743)</f>
        <v/>
      </c>
      <c r="C743" s="147" t="str">
        <f>IF(PG!C743="","",PG!C743)</f>
        <v/>
      </c>
      <c r="D743" s="43" t="str">
        <f>IF(PG!D743="","",PG!D743)</f>
        <v/>
      </c>
      <c r="E743" s="43">
        <f>IF(Inv!E743="",Inv!D743,Inv!E743)</f>
        <v>0</v>
      </c>
      <c r="F743" s="148" t="str">
        <f t="shared" si="57"/>
        <v>Sem estoque</v>
      </c>
      <c r="G743" s="149">
        <f>SUMIF(Entrada!$C$8:$C$3007,$C743,Entrada!$F$8:$F$3007)</f>
        <v>0</v>
      </c>
      <c r="H743" s="150">
        <f>SUMIF(Saída!$C$8:$C$3007,$C743,Saída!$E$8:$E$3007)</f>
        <v>0</v>
      </c>
      <c r="I743" s="151">
        <f>SUMIF(Entrada!$C$8:$C$3007,C743,Entrada!$J$8:$J$3007)</f>
        <v>0</v>
      </c>
      <c r="J743" s="152">
        <f t="shared" si="58"/>
        <v>0</v>
      </c>
      <c r="K743" s="152">
        <f t="shared" si="59"/>
        <v>0</v>
      </c>
      <c r="L743" s="151">
        <f>Inv!K743</f>
        <v>0</v>
      </c>
      <c r="M743" s="153" t="str">
        <f>IFERROR($H743/PG!$E743,"")</f>
        <v/>
      </c>
      <c r="P743" s="26">
        <v>2.65E-3</v>
      </c>
      <c r="Q743" s="35">
        <f t="shared" si="60"/>
        <v>2.65E-3</v>
      </c>
      <c r="R743" s="26" t="str">
        <f t="shared" si="61"/>
        <v/>
      </c>
    </row>
    <row r="744" spans="2:18" ht="35.1" customHeight="1" thickTop="1" thickBot="1" x14ac:dyDescent="0.3">
      <c r="B744" s="40" t="str">
        <f>IF(PG!B744="","",PG!B744)</f>
        <v/>
      </c>
      <c r="C744" s="147" t="str">
        <f>IF(PG!C744="","",PG!C744)</f>
        <v/>
      </c>
      <c r="D744" s="43" t="str">
        <f>IF(PG!D744="","",PG!D744)</f>
        <v/>
      </c>
      <c r="E744" s="43">
        <f>IF(Inv!E744="",Inv!D744,Inv!E744)</f>
        <v>0</v>
      </c>
      <c r="F744" s="148" t="str">
        <f t="shared" si="57"/>
        <v>Sem estoque</v>
      </c>
      <c r="G744" s="149">
        <f>SUMIF(Entrada!$C$8:$C$3007,$C744,Entrada!$F$8:$F$3007)</f>
        <v>0</v>
      </c>
      <c r="H744" s="150">
        <f>SUMIF(Saída!$C$8:$C$3007,$C744,Saída!$E$8:$E$3007)</f>
        <v>0</v>
      </c>
      <c r="I744" s="151">
        <f>SUMIF(Entrada!$C$8:$C$3007,C744,Entrada!$J$8:$J$3007)</f>
        <v>0</v>
      </c>
      <c r="J744" s="152">
        <f t="shared" si="58"/>
        <v>0</v>
      </c>
      <c r="K744" s="152">
        <f t="shared" si="59"/>
        <v>0</v>
      </c>
      <c r="L744" s="151">
        <f>Inv!K744</f>
        <v>0</v>
      </c>
      <c r="M744" s="153" t="str">
        <f>IFERROR($H744/PG!$E744,"")</f>
        <v/>
      </c>
      <c r="P744" s="26">
        <v>2.64E-3</v>
      </c>
      <c r="Q744" s="35">
        <f t="shared" si="60"/>
        <v>2.64E-3</v>
      </c>
      <c r="R744" s="26" t="str">
        <f t="shared" si="61"/>
        <v/>
      </c>
    </row>
    <row r="745" spans="2:18" ht="35.1" customHeight="1" thickTop="1" thickBot="1" x14ac:dyDescent="0.3">
      <c r="B745" s="40" t="str">
        <f>IF(PG!B745="","",PG!B745)</f>
        <v/>
      </c>
      <c r="C745" s="147" t="str">
        <f>IF(PG!C745="","",PG!C745)</f>
        <v/>
      </c>
      <c r="D745" s="43" t="str">
        <f>IF(PG!D745="","",PG!D745)</f>
        <v/>
      </c>
      <c r="E745" s="43">
        <f>IF(Inv!E745="",Inv!D745,Inv!E745)</f>
        <v>0</v>
      </c>
      <c r="F745" s="148" t="str">
        <f t="shared" si="57"/>
        <v>Sem estoque</v>
      </c>
      <c r="G745" s="149">
        <f>SUMIF(Entrada!$C$8:$C$3007,$C745,Entrada!$F$8:$F$3007)</f>
        <v>0</v>
      </c>
      <c r="H745" s="150">
        <f>SUMIF(Saída!$C$8:$C$3007,$C745,Saída!$E$8:$E$3007)</f>
        <v>0</v>
      </c>
      <c r="I745" s="151">
        <f>SUMIF(Entrada!$C$8:$C$3007,C745,Entrada!$J$8:$J$3007)</f>
        <v>0</v>
      </c>
      <c r="J745" s="152">
        <f t="shared" si="58"/>
        <v>0</v>
      </c>
      <c r="K745" s="152">
        <f t="shared" si="59"/>
        <v>0</v>
      </c>
      <c r="L745" s="151">
        <f>Inv!K745</f>
        <v>0</v>
      </c>
      <c r="M745" s="153" t="str">
        <f>IFERROR($H745/PG!$E745,"")</f>
        <v/>
      </c>
      <c r="P745" s="26">
        <v>2.63E-3</v>
      </c>
      <c r="Q745" s="35">
        <f t="shared" si="60"/>
        <v>2.63E-3</v>
      </c>
      <c r="R745" s="26" t="str">
        <f t="shared" si="61"/>
        <v/>
      </c>
    </row>
    <row r="746" spans="2:18" ht="35.1" customHeight="1" thickTop="1" thickBot="1" x14ac:dyDescent="0.3">
      <c r="B746" s="40" t="str">
        <f>IF(PG!B746="","",PG!B746)</f>
        <v/>
      </c>
      <c r="C746" s="147" t="str">
        <f>IF(PG!C746="","",PG!C746)</f>
        <v/>
      </c>
      <c r="D746" s="43" t="str">
        <f>IF(PG!D746="","",PG!D746)</f>
        <v/>
      </c>
      <c r="E746" s="43">
        <f>IF(Inv!E746="",Inv!D746,Inv!E746)</f>
        <v>0</v>
      </c>
      <c r="F746" s="148" t="str">
        <f t="shared" si="57"/>
        <v>Sem estoque</v>
      </c>
      <c r="G746" s="149">
        <f>SUMIF(Entrada!$C$8:$C$3007,$C746,Entrada!$F$8:$F$3007)</f>
        <v>0</v>
      </c>
      <c r="H746" s="150">
        <f>SUMIF(Saída!$C$8:$C$3007,$C746,Saída!$E$8:$E$3007)</f>
        <v>0</v>
      </c>
      <c r="I746" s="151">
        <f>SUMIF(Entrada!$C$8:$C$3007,C746,Entrada!$J$8:$J$3007)</f>
        <v>0</v>
      </c>
      <c r="J746" s="152">
        <f t="shared" si="58"/>
        <v>0</v>
      </c>
      <c r="K746" s="152">
        <f t="shared" si="59"/>
        <v>0</v>
      </c>
      <c r="L746" s="151">
        <f>Inv!K746</f>
        <v>0</v>
      </c>
      <c r="M746" s="153" t="str">
        <f>IFERROR($H746/PG!$E746,"")</f>
        <v/>
      </c>
      <c r="P746" s="26">
        <v>2.6199999999999999E-3</v>
      </c>
      <c r="Q746" s="35">
        <f t="shared" si="60"/>
        <v>2.6199999999999999E-3</v>
      </c>
      <c r="R746" s="26" t="str">
        <f t="shared" si="61"/>
        <v/>
      </c>
    </row>
    <row r="747" spans="2:18" ht="35.1" customHeight="1" thickTop="1" thickBot="1" x14ac:dyDescent="0.3">
      <c r="B747" s="40" t="str">
        <f>IF(PG!B747="","",PG!B747)</f>
        <v/>
      </c>
      <c r="C747" s="147" t="str">
        <f>IF(PG!C747="","",PG!C747)</f>
        <v/>
      </c>
      <c r="D747" s="43" t="str">
        <f>IF(PG!D747="","",PG!D747)</f>
        <v/>
      </c>
      <c r="E747" s="43">
        <f>IF(Inv!E747="",Inv!D747,Inv!E747)</f>
        <v>0</v>
      </c>
      <c r="F747" s="148" t="str">
        <f t="shared" si="57"/>
        <v>Sem estoque</v>
      </c>
      <c r="G747" s="149">
        <f>SUMIF(Entrada!$C$8:$C$3007,$C747,Entrada!$F$8:$F$3007)</f>
        <v>0</v>
      </c>
      <c r="H747" s="150">
        <f>SUMIF(Saída!$C$8:$C$3007,$C747,Saída!$E$8:$E$3007)</f>
        <v>0</v>
      </c>
      <c r="I747" s="151">
        <f>SUMIF(Entrada!$C$8:$C$3007,C747,Entrada!$J$8:$J$3007)</f>
        <v>0</v>
      </c>
      <c r="J747" s="152">
        <f t="shared" si="58"/>
        <v>0</v>
      </c>
      <c r="K747" s="152">
        <f t="shared" si="59"/>
        <v>0</v>
      </c>
      <c r="L747" s="151">
        <f>Inv!K747</f>
        <v>0</v>
      </c>
      <c r="M747" s="153" t="str">
        <f>IFERROR($H747/PG!$E747,"")</f>
        <v/>
      </c>
      <c r="P747" s="26">
        <v>2.6099999999999999E-3</v>
      </c>
      <c r="Q747" s="35">
        <f t="shared" si="60"/>
        <v>2.6099999999999999E-3</v>
      </c>
      <c r="R747" s="26" t="str">
        <f t="shared" si="61"/>
        <v/>
      </c>
    </row>
    <row r="748" spans="2:18" ht="35.1" customHeight="1" thickTop="1" thickBot="1" x14ac:dyDescent="0.3">
      <c r="B748" s="40" t="str">
        <f>IF(PG!B748="","",PG!B748)</f>
        <v/>
      </c>
      <c r="C748" s="147" t="str">
        <f>IF(PG!C748="","",PG!C748)</f>
        <v/>
      </c>
      <c r="D748" s="43" t="str">
        <f>IF(PG!D748="","",PG!D748)</f>
        <v/>
      </c>
      <c r="E748" s="43">
        <f>IF(Inv!E748="",Inv!D748,Inv!E748)</f>
        <v>0</v>
      </c>
      <c r="F748" s="148" t="str">
        <f t="shared" si="57"/>
        <v>Sem estoque</v>
      </c>
      <c r="G748" s="149">
        <f>SUMIF(Entrada!$C$8:$C$3007,$C748,Entrada!$F$8:$F$3007)</f>
        <v>0</v>
      </c>
      <c r="H748" s="150">
        <f>SUMIF(Saída!$C$8:$C$3007,$C748,Saída!$E$8:$E$3007)</f>
        <v>0</v>
      </c>
      <c r="I748" s="151">
        <f>SUMIF(Entrada!$C$8:$C$3007,C748,Entrada!$J$8:$J$3007)</f>
        <v>0</v>
      </c>
      <c r="J748" s="152">
        <f t="shared" si="58"/>
        <v>0</v>
      </c>
      <c r="K748" s="152">
        <f t="shared" si="59"/>
        <v>0</v>
      </c>
      <c r="L748" s="151">
        <f>Inv!K748</f>
        <v>0</v>
      </c>
      <c r="M748" s="153" t="str">
        <f>IFERROR($H748/PG!$E748,"")</f>
        <v/>
      </c>
      <c r="P748" s="26">
        <v>2.5999999999999999E-3</v>
      </c>
      <c r="Q748" s="35">
        <f t="shared" si="60"/>
        <v>2.5999999999999999E-3</v>
      </c>
      <c r="R748" s="26" t="str">
        <f t="shared" si="61"/>
        <v/>
      </c>
    </row>
    <row r="749" spans="2:18" ht="35.1" customHeight="1" thickTop="1" thickBot="1" x14ac:dyDescent="0.3">
      <c r="B749" s="40" t="str">
        <f>IF(PG!B749="","",PG!B749)</f>
        <v/>
      </c>
      <c r="C749" s="147" t="str">
        <f>IF(PG!C749="","",PG!C749)</f>
        <v/>
      </c>
      <c r="D749" s="43" t="str">
        <f>IF(PG!D749="","",PG!D749)</f>
        <v/>
      </c>
      <c r="E749" s="43">
        <f>IF(Inv!E749="",Inv!D749,Inv!E749)</f>
        <v>0</v>
      </c>
      <c r="F749" s="148" t="str">
        <f t="shared" si="57"/>
        <v>Sem estoque</v>
      </c>
      <c r="G749" s="149">
        <f>SUMIF(Entrada!$C$8:$C$3007,$C749,Entrada!$F$8:$F$3007)</f>
        <v>0</v>
      </c>
      <c r="H749" s="150">
        <f>SUMIF(Saída!$C$8:$C$3007,$C749,Saída!$E$8:$E$3007)</f>
        <v>0</v>
      </c>
      <c r="I749" s="151">
        <f>SUMIF(Entrada!$C$8:$C$3007,C749,Entrada!$J$8:$J$3007)</f>
        <v>0</v>
      </c>
      <c r="J749" s="152">
        <f t="shared" si="58"/>
        <v>0</v>
      </c>
      <c r="K749" s="152">
        <f t="shared" si="59"/>
        <v>0</v>
      </c>
      <c r="L749" s="151">
        <f>Inv!K749</f>
        <v>0</v>
      </c>
      <c r="M749" s="153" t="str">
        <f>IFERROR($H749/PG!$E749,"")</f>
        <v/>
      </c>
      <c r="P749" s="26">
        <v>2.5899999999999999E-3</v>
      </c>
      <c r="Q749" s="35">
        <f t="shared" si="60"/>
        <v>2.5899999999999999E-3</v>
      </c>
      <c r="R749" s="26" t="str">
        <f t="shared" si="61"/>
        <v/>
      </c>
    </row>
    <row r="750" spans="2:18" ht="35.1" customHeight="1" thickTop="1" thickBot="1" x14ac:dyDescent="0.3">
      <c r="B750" s="40" t="str">
        <f>IF(PG!B750="","",PG!B750)</f>
        <v/>
      </c>
      <c r="C750" s="147" t="str">
        <f>IF(PG!C750="","",PG!C750)</f>
        <v/>
      </c>
      <c r="D750" s="43" t="str">
        <f>IF(PG!D750="","",PG!D750)</f>
        <v/>
      </c>
      <c r="E750" s="43">
        <f>IF(Inv!E750="",Inv!D750,Inv!E750)</f>
        <v>0</v>
      </c>
      <c r="F750" s="148" t="str">
        <f t="shared" si="57"/>
        <v>Sem estoque</v>
      </c>
      <c r="G750" s="149">
        <f>SUMIF(Entrada!$C$8:$C$3007,$C750,Entrada!$F$8:$F$3007)</f>
        <v>0</v>
      </c>
      <c r="H750" s="150">
        <f>SUMIF(Saída!$C$8:$C$3007,$C750,Saída!$E$8:$E$3007)</f>
        <v>0</v>
      </c>
      <c r="I750" s="151">
        <f>SUMIF(Entrada!$C$8:$C$3007,C750,Entrada!$J$8:$J$3007)</f>
        <v>0</v>
      </c>
      <c r="J750" s="152">
        <f t="shared" si="58"/>
        <v>0</v>
      </c>
      <c r="K750" s="152">
        <f t="shared" si="59"/>
        <v>0</v>
      </c>
      <c r="L750" s="151">
        <f>Inv!K750</f>
        <v>0</v>
      </c>
      <c r="M750" s="153" t="str">
        <f>IFERROR($H750/PG!$E750,"")</f>
        <v/>
      </c>
      <c r="P750" s="26">
        <v>2.5799999999999998E-3</v>
      </c>
      <c r="Q750" s="35">
        <f t="shared" si="60"/>
        <v>2.5799999999999998E-3</v>
      </c>
      <c r="R750" s="26" t="str">
        <f t="shared" si="61"/>
        <v/>
      </c>
    </row>
    <row r="751" spans="2:18" ht="35.1" customHeight="1" thickTop="1" thickBot="1" x14ac:dyDescent="0.3">
      <c r="B751" s="40" t="str">
        <f>IF(PG!B751="","",PG!B751)</f>
        <v/>
      </c>
      <c r="C751" s="147" t="str">
        <f>IF(PG!C751="","",PG!C751)</f>
        <v/>
      </c>
      <c r="D751" s="43" t="str">
        <f>IF(PG!D751="","",PG!D751)</f>
        <v/>
      </c>
      <c r="E751" s="43">
        <f>IF(Inv!E751="",Inv!D751,Inv!E751)</f>
        <v>0</v>
      </c>
      <c r="F751" s="148" t="str">
        <f t="shared" si="57"/>
        <v>Sem estoque</v>
      </c>
      <c r="G751" s="149">
        <f>SUMIF(Entrada!$C$8:$C$3007,$C751,Entrada!$F$8:$F$3007)</f>
        <v>0</v>
      </c>
      <c r="H751" s="150">
        <f>SUMIF(Saída!$C$8:$C$3007,$C751,Saída!$E$8:$E$3007)</f>
        <v>0</v>
      </c>
      <c r="I751" s="151">
        <f>SUMIF(Entrada!$C$8:$C$3007,C751,Entrada!$J$8:$J$3007)</f>
        <v>0</v>
      </c>
      <c r="J751" s="152">
        <f t="shared" si="58"/>
        <v>0</v>
      </c>
      <c r="K751" s="152">
        <f t="shared" si="59"/>
        <v>0</v>
      </c>
      <c r="L751" s="151">
        <f>Inv!K751</f>
        <v>0</v>
      </c>
      <c r="M751" s="153" t="str">
        <f>IFERROR($H751/PG!$E751,"")</f>
        <v/>
      </c>
      <c r="P751" s="26">
        <v>2.5699999999999998E-3</v>
      </c>
      <c r="Q751" s="35">
        <f t="shared" si="60"/>
        <v>2.5699999999999998E-3</v>
      </c>
      <c r="R751" s="26" t="str">
        <f t="shared" si="61"/>
        <v/>
      </c>
    </row>
    <row r="752" spans="2:18" ht="35.1" customHeight="1" thickTop="1" thickBot="1" x14ac:dyDescent="0.3">
      <c r="B752" s="40" t="str">
        <f>IF(PG!B752="","",PG!B752)</f>
        <v/>
      </c>
      <c r="C752" s="147" t="str">
        <f>IF(PG!C752="","",PG!C752)</f>
        <v/>
      </c>
      <c r="D752" s="43" t="str">
        <f>IF(PG!D752="","",PG!D752)</f>
        <v/>
      </c>
      <c r="E752" s="43">
        <f>IF(Inv!E752="",Inv!D752,Inv!E752)</f>
        <v>0</v>
      </c>
      <c r="F752" s="148" t="str">
        <f t="shared" si="57"/>
        <v>Sem estoque</v>
      </c>
      <c r="G752" s="149">
        <f>SUMIF(Entrada!$C$8:$C$3007,$C752,Entrada!$F$8:$F$3007)</f>
        <v>0</v>
      </c>
      <c r="H752" s="150">
        <f>SUMIF(Saída!$C$8:$C$3007,$C752,Saída!$E$8:$E$3007)</f>
        <v>0</v>
      </c>
      <c r="I752" s="151">
        <f>SUMIF(Entrada!$C$8:$C$3007,C752,Entrada!$J$8:$J$3007)</f>
        <v>0</v>
      </c>
      <c r="J752" s="152">
        <f t="shared" si="58"/>
        <v>0</v>
      </c>
      <c r="K752" s="152">
        <f t="shared" si="59"/>
        <v>0</v>
      </c>
      <c r="L752" s="151">
        <f>Inv!K752</f>
        <v>0</v>
      </c>
      <c r="M752" s="153" t="str">
        <f>IFERROR($H752/PG!$E752,"")</f>
        <v/>
      </c>
      <c r="P752" s="26">
        <v>2.5600000000000002E-3</v>
      </c>
      <c r="Q752" s="35">
        <f t="shared" si="60"/>
        <v>2.5600000000000002E-3</v>
      </c>
      <c r="R752" s="26" t="str">
        <f t="shared" si="61"/>
        <v/>
      </c>
    </row>
    <row r="753" spans="2:18" ht="35.1" customHeight="1" thickTop="1" thickBot="1" x14ac:dyDescent="0.3">
      <c r="B753" s="40" t="str">
        <f>IF(PG!B753="","",PG!B753)</f>
        <v/>
      </c>
      <c r="C753" s="147" t="str">
        <f>IF(PG!C753="","",PG!C753)</f>
        <v/>
      </c>
      <c r="D753" s="43" t="str">
        <f>IF(PG!D753="","",PG!D753)</f>
        <v/>
      </c>
      <c r="E753" s="43">
        <f>IF(Inv!E753="",Inv!D753,Inv!E753)</f>
        <v>0</v>
      </c>
      <c r="F753" s="148" t="str">
        <f t="shared" si="57"/>
        <v>Sem estoque</v>
      </c>
      <c r="G753" s="149">
        <f>SUMIF(Entrada!$C$8:$C$3007,$C753,Entrada!$F$8:$F$3007)</f>
        <v>0</v>
      </c>
      <c r="H753" s="150">
        <f>SUMIF(Saída!$C$8:$C$3007,$C753,Saída!$E$8:$E$3007)</f>
        <v>0</v>
      </c>
      <c r="I753" s="151">
        <f>SUMIF(Entrada!$C$8:$C$3007,C753,Entrada!$J$8:$J$3007)</f>
        <v>0</v>
      </c>
      <c r="J753" s="152">
        <f t="shared" si="58"/>
        <v>0</v>
      </c>
      <c r="K753" s="152">
        <f t="shared" si="59"/>
        <v>0</v>
      </c>
      <c r="L753" s="151">
        <f>Inv!K753</f>
        <v>0</v>
      </c>
      <c r="M753" s="153" t="str">
        <f>IFERROR($H753/PG!$E753,"")</f>
        <v/>
      </c>
      <c r="P753" s="26">
        <v>2.5500000000000002E-3</v>
      </c>
      <c r="Q753" s="35">
        <f t="shared" si="60"/>
        <v>2.5500000000000002E-3</v>
      </c>
      <c r="R753" s="26" t="str">
        <f t="shared" si="61"/>
        <v/>
      </c>
    </row>
    <row r="754" spans="2:18" ht="35.1" customHeight="1" thickTop="1" thickBot="1" x14ac:dyDescent="0.3">
      <c r="B754" s="40" t="str">
        <f>IF(PG!B754="","",PG!B754)</f>
        <v/>
      </c>
      <c r="C754" s="147" t="str">
        <f>IF(PG!C754="","",PG!C754)</f>
        <v/>
      </c>
      <c r="D754" s="43" t="str">
        <f>IF(PG!D754="","",PG!D754)</f>
        <v/>
      </c>
      <c r="E754" s="43">
        <f>IF(Inv!E754="",Inv!D754,Inv!E754)</f>
        <v>0</v>
      </c>
      <c r="F754" s="148" t="str">
        <f t="shared" si="57"/>
        <v>Sem estoque</v>
      </c>
      <c r="G754" s="149">
        <f>SUMIF(Entrada!$C$8:$C$3007,$C754,Entrada!$F$8:$F$3007)</f>
        <v>0</v>
      </c>
      <c r="H754" s="150">
        <f>SUMIF(Saída!$C$8:$C$3007,$C754,Saída!$E$8:$E$3007)</f>
        <v>0</v>
      </c>
      <c r="I754" s="151">
        <f>SUMIF(Entrada!$C$8:$C$3007,C754,Entrada!$J$8:$J$3007)</f>
        <v>0</v>
      </c>
      <c r="J754" s="152">
        <f t="shared" si="58"/>
        <v>0</v>
      </c>
      <c r="K754" s="152">
        <f t="shared" si="59"/>
        <v>0</v>
      </c>
      <c r="L754" s="151">
        <f>Inv!K754</f>
        <v>0</v>
      </c>
      <c r="M754" s="153" t="str">
        <f>IFERROR($H754/PG!$E754,"")</f>
        <v/>
      </c>
      <c r="P754" s="26">
        <v>2.5400000000000002E-3</v>
      </c>
      <c r="Q754" s="35">
        <f t="shared" si="60"/>
        <v>2.5400000000000002E-3</v>
      </c>
      <c r="R754" s="26" t="str">
        <f t="shared" si="61"/>
        <v/>
      </c>
    </row>
    <row r="755" spans="2:18" ht="35.1" customHeight="1" thickTop="1" thickBot="1" x14ac:dyDescent="0.3">
      <c r="B755" s="40" t="str">
        <f>IF(PG!B755="","",PG!B755)</f>
        <v/>
      </c>
      <c r="C755" s="147" t="str">
        <f>IF(PG!C755="","",PG!C755)</f>
        <v/>
      </c>
      <c r="D755" s="43" t="str">
        <f>IF(PG!D755="","",PG!D755)</f>
        <v/>
      </c>
      <c r="E755" s="43">
        <f>IF(Inv!E755="",Inv!D755,Inv!E755)</f>
        <v>0</v>
      </c>
      <c r="F755" s="148" t="str">
        <f t="shared" si="57"/>
        <v>Sem estoque</v>
      </c>
      <c r="G755" s="149">
        <f>SUMIF(Entrada!$C$8:$C$3007,$C755,Entrada!$F$8:$F$3007)</f>
        <v>0</v>
      </c>
      <c r="H755" s="150">
        <f>SUMIF(Saída!$C$8:$C$3007,$C755,Saída!$E$8:$E$3007)</f>
        <v>0</v>
      </c>
      <c r="I755" s="151">
        <f>SUMIF(Entrada!$C$8:$C$3007,C755,Entrada!$J$8:$J$3007)</f>
        <v>0</v>
      </c>
      <c r="J755" s="152">
        <f t="shared" si="58"/>
        <v>0</v>
      </c>
      <c r="K755" s="152">
        <f t="shared" si="59"/>
        <v>0</v>
      </c>
      <c r="L755" s="151">
        <f>Inv!K755</f>
        <v>0</v>
      </c>
      <c r="M755" s="153" t="str">
        <f>IFERROR($H755/PG!$E755,"")</f>
        <v/>
      </c>
      <c r="P755" s="26">
        <v>2.5300000000000001E-3</v>
      </c>
      <c r="Q755" s="35">
        <f t="shared" si="60"/>
        <v>2.5300000000000001E-3</v>
      </c>
      <c r="R755" s="26" t="str">
        <f t="shared" si="61"/>
        <v/>
      </c>
    </row>
    <row r="756" spans="2:18" ht="35.1" customHeight="1" thickTop="1" thickBot="1" x14ac:dyDescent="0.3">
      <c r="B756" s="40" t="str">
        <f>IF(PG!B756="","",PG!B756)</f>
        <v/>
      </c>
      <c r="C756" s="147" t="str">
        <f>IF(PG!C756="","",PG!C756)</f>
        <v/>
      </c>
      <c r="D756" s="43" t="str">
        <f>IF(PG!D756="","",PG!D756)</f>
        <v/>
      </c>
      <c r="E756" s="43">
        <f>IF(Inv!E756="",Inv!D756,Inv!E756)</f>
        <v>0</v>
      </c>
      <c r="F756" s="148" t="str">
        <f t="shared" si="57"/>
        <v>Sem estoque</v>
      </c>
      <c r="G756" s="149">
        <f>SUMIF(Entrada!$C$8:$C$3007,$C756,Entrada!$F$8:$F$3007)</f>
        <v>0</v>
      </c>
      <c r="H756" s="150">
        <f>SUMIF(Saída!$C$8:$C$3007,$C756,Saída!$E$8:$E$3007)</f>
        <v>0</v>
      </c>
      <c r="I756" s="151">
        <f>SUMIF(Entrada!$C$8:$C$3007,C756,Entrada!$J$8:$J$3007)</f>
        <v>0</v>
      </c>
      <c r="J756" s="152">
        <f t="shared" si="58"/>
        <v>0</v>
      </c>
      <c r="K756" s="152">
        <f t="shared" si="59"/>
        <v>0</v>
      </c>
      <c r="L756" s="151">
        <f>Inv!K756</f>
        <v>0</v>
      </c>
      <c r="M756" s="153" t="str">
        <f>IFERROR($H756/PG!$E756,"")</f>
        <v/>
      </c>
      <c r="P756" s="26">
        <v>2.5200000000000001E-3</v>
      </c>
      <c r="Q756" s="35">
        <f t="shared" si="60"/>
        <v>2.5200000000000001E-3</v>
      </c>
      <c r="R756" s="26" t="str">
        <f t="shared" si="61"/>
        <v/>
      </c>
    </row>
    <row r="757" spans="2:18" ht="35.1" customHeight="1" thickTop="1" thickBot="1" x14ac:dyDescent="0.3">
      <c r="B757" s="40" t="str">
        <f>IF(PG!B757="","",PG!B757)</f>
        <v/>
      </c>
      <c r="C757" s="147" t="str">
        <f>IF(PG!C757="","",PG!C757)</f>
        <v/>
      </c>
      <c r="D757" s="43" t="str">
        <f>IF(PG!D757="","",PG!D757)</f>
        <v/>
      </c>
      <c r="E757" s="43">
        <f>IF(Inv!E757="",Inv!D757,Inv!E757)</f>
        <v>0</v>
      </c>
      <c r="F757" s="148" t="str">
        <f t="shared" si="57"/>
        <v>Sem estoque</v>
      </c>
      <c r="G757" s="149">
        <f>SUMIF(Entrada!$C$8:$C$3007,$C757,Entrada!$F$8:$F$3007)</f>
        <v>0</v>
      </c>
      <c r="H757" s="150">
        <f>SUMIF(Saída!$C$8:$C$3007,$C757,Saída!$E$8:$E$3007)</f>
        <v>0</v>
      </c>
      <c r="I757" s="151">
        <f>SUMIF(Entrada!$C$8:$C$3007,C757,Entrada!$J$8:$J$3007)</f>
        <v>0</v>
      </c>
      <c r="J757" s="152">
        <f t="shared" si="58"/>
        <v>0</v>
      </c>
      <c r="K757" s="152">
        <f t="shared" si="59"/>
        <v>0</v>
      </c>
      <c r="L757" s="151">
        <f>Inv!K757</f>
        <v>0</v>
      </c>
      <c r="M757" s="153" t="str">
        <f>IFERROR($H757/PG!$E757,"")</f>
        <v/>
      </c>
      <c r="P757" s="26">
        <v>2.5100000000000001E-3</v>
      </c>
      <c r="Q757" s="35">
        <f t="shared" si="60"/>
        <v>2.5100000000000001E-3</v>
      </c>
      <c r="R757" s="26" t="str">
        <f t="shared" si="61"/>
        <v/>
      </c>
    </row>
    <row r="758" spans="2:18" ht="35.1" customHeight="1" thickTop="1" thickBot="1" x14ac:dyDescent="0.3">
      <c r="B758" s="40" t="str">
        <f>IF(PG!B758="","",PG!B758)</f>
        <v/>
      </c>
      <c r="C758" s="147" t="str">
        <f>IF(PG!C758="","",PG!C758)</f>
        <v/>
      </c>
      <c r="D758" s="43" t="str">
        <f>IF(PG!D758="","",PG!D758)</f>
        <v/>
      </c>
      <c r="E758" s="43">
        <f>IF(Inv!E758="",Inv!D758,Inv!E758)</f>
        <v>0</v>
      </c>
      <c r="F758" s="148" t="str">
        <f t="shared" si="57"/>
        <v>Sem estoque</v>
      </c>
      <c r="G758" s="149">
        <f>SUMIF(Entrada!$C$8:$C$3007,$C758,Entrada!$F$8:$F$3007)</f>
        <v>0</v>
      </c>
      <c r="H758" s="150">
        <f>SUMIF(Saída!$C$8:$C$3007,$C758,Saída!$E$8:$E$3007)</f>
        <v>0</v>
      </c>
      <c r="I758" s="151">
        <f>SUMIF(Entrada!$C$8:$C$3007,C758,Entrada!$J$8:$J$3007)</f>
        <v>0</v>
      </c>
      <c r="J758" s="152">
        <f t="shared" si="58"/>
        <v>0</v>
      </c>
      <c r="K758" s="152">
        <f t="shared" si="59"/>
        <v>0</v>
      </c>
      <c r="L758" s="151">
        <f>Inv!K758</f>
        <v>0</v>
      </c>
      <c r="M758" s="153" t="str">
        <f>IFERROR($H758/PG!$E758,"")</f>
        <v/>
      </c>
      <c r="P758" s="26">
        <v>2.5000000000000001E-3</v>
      </c>
      <c r="Q758" s="35">
        <f t="shared" si="60"/>
        <v>2.5000000000000001E-3</v>
      </c>
      <c r="R758" s="26" t="str">
        <f t="shared" si="61"/>
        <v/>
      </c>
    </row>
    <row r="759" spans="2:18" ht="35.1" customHeight="1" thickTop="1" thickBot="1" x14ac:dyDescent="0.3">
      <c r="B759" s="40" t="str">
        <f>IF(PG!B759="","",PG!B759)</f>
        <v/>
      </c>
      <c r="C759" s="147" t="str">
        <f>IF(PG!C759="","",PG!C759)</f>
        <v/>
      </c>
      <c r="D759" s="43" t="str">
        <f>IF(PG!D759="","",PG!D759)</f>
        <v/>
      </c>
      <c r="E759" s="43">
        <f>IF(Inv!E759="",Inv!D759,Inv!E759)</f>
        <v>0</v>
      </c>
      <c r="F759" s="148" t="str">
        <f t="shared" si="57"/>
        <v>Sem estoque</v>
      </c>
      <c r="G759" s="149">
        <f>SUMIF(Entrada!$C$8:$C$3007,$C759,Entrada!$F$8:$F$3007)</f>
        <v>0</v>
      </c>
      <c r="H759" s="150">
        <f>SUMIF(Saída!$C$8:$C$3007,$C759,Saída!$E$8:$E$3007)</f>
        <v>0</v>
      </c>
      <c r="I759" s="151">
        <f>SUMIF(Entrada!$C$8:$C$3007,C759,Entrada!$J$8:$J$3007)</f>
        <v>0</v>
      </c>
      <c r="J759" s="152">
        <f t="shared" si="58"/>
        <v>0</v>
      </c>
      <c r="K759" s="152">
        <f t="shared" si="59"/>
        <v>0</v>
      </c>
      <c r="L759" s="151">
        <f>Inv!K759</f>
        <v>0</v>
      </c>
      <c r="M759" s="153" t="str">
        <f>IFERROR($H759/PG!$E759,"")</f>
        <v/>
      </c>
      <c r="P759" s="26">
        <v>2.49E-3</v>
      </c>
      <c r="Q759" s="35">
        <f t="shared" si="60"/>
        <v>2.49E-3</v>
      </c>
      <c r="R759" s="26" t="str">
        <f t="shared" si="61"/>
        <v/>
      </c>
    </row>
    <row r="760" spans="2:18" ht="35.1" customHeight="1" thickTop="1" thickBot="1" x14ac:dyDescent="0.3">
      <c r="B760" s="40" t="str">
        <f>IF(PG!B760="","",PG!B760)</f>
        <v/>
      </c>
      <c r="C760" s="147" t="str">
        <f>IF(PG!C760="","",PG!C760)</f>
        <v/>
      </c>
      <c r="D760" s="43" t="str">
        <f>IF(PG!D760="","",PG!D760)</f>
        <v/>
      </c>
      <c r="E760" s="43">
        <f>IF(Inv!E760="",Inv!D760,Inv!E760)</f>
        <v>0</v>
      </c>
      <c r="F760" s="148" t="str">
        <f t="shared" si="57"/>
        <v>Sem estoque</v>
      </c>
      <c r="G760" s="149">
        <f>SUMIF(Entrada!$C$8:$C$3007,$C760,Entrada!$F$8:$F$3007)</f>
        <v>0</v>
      </c>
      <c r="H760" s="150">
        <f>SUMIF(Saída!$C$8:$C$3007,$C760,Saída!$E$8:$E$3007)</f>
        <v>0</v>
      </c>
      <c r="I760" s="151">
        <f>SUMIF(Entrada!$C$8:$C$3007,C760,Entrada!$J$8:$J$3007)</f>
        <v>0</v>
      </c>
      <c r="J760" s="152">
        <f t="shared" si="58"/>
        <v>0</v>
      </c>
      <c r="K760" s="152">
        <f t="shared" si="59"/>
        <v>0</v>
      </c>
      <c r="L760" s="151">
        <f>Inv!K760</f>
        <v>0</v>
      </c>
      <c r="M760" s="153" t="str">
        <f>IFERROR($H760/PG!$E760,"")</f>
        <v/>
      </c>
      <c r="P760" s="26">
        <v>2.48E-3</v>
      </c>
      <c r="Q760" s="35">
        <f t="shared" si="60"/>
        <v>2.48E-3</v>
      </c>
      <c r="R760" s="26" t="str">
        <f t="shared" si="61"/>
        <v/>
      </c>
    </row>
    <row r="761" spans="2:18" ht="35.1" customHeight="1" thickTop="1" thickBot="1" x14ac:dyDescent="0.3">
      <c r="B761" s="40" t="str">
        <f>IF(PG!B761="","",PG!B761)</f>
        <v/>
      </c>
      <c r="C761" s="147" t="str">
        <f>IF(PG!C761="","",PG!C761)</f>
        <v/>
      </c>
      <c r="D761" s="43" t="str">
        <f>IF(PG!D761="","",PG!D761)</f>
        <v/>
      </c>
      <c r="E761" s="43">
        <f>IF(Inv!E761="",Inv!D761,Inv!E761)</f>
        <v>0</v>
      </c>
      <c r="F761" s="148" t="str">
        <f t="shared" si="57"/>
        <v>Sem estoque</v>
      </c>
      <c r="G761" s="149">
        <f>SUMIF(Entrada!$C$8:$C$3007,$C761,Entrada!$F$8:$F$3007)</f>
        <v>0</v>
      </c>
      <c r="H761" s="150">
        <f>SUMIF(Saída!$C$8:$C$3007,$C761,Saída!$E$8:$E$3007)</f>
        <v>0</v>
      </c>
      <c r="I761" s="151">
        <f>SUMIF(Entrada!$C$8:$C$3007,C761,Entrada!$J$8:$J$3007)</f>
        <v>0</v>
      </c>
      <c r="J761" s="152">
        <f t="shared" si="58"/>
        <v>0</v>
      </c>
      <c r="K761" s="152">
        <f t="shared" si="59"/>
        <v>0</v>
      </c>
      <c r="L761" s="151">
        <f>Inv!K761</f>
        <v>0</v>
      </c>
      <c r="M761" s="153" t="str">
        <f>IFERROR($H761/PG!$E761,"")</f>
        <v/>
      </c>
      <c r="P761" s="26">
        <v>2.47E-3</v>
      </c>
      <c r="Q761" s="35">
        <f t="shared" si="60"/>
        <v>2.47E-3</v>
      </c>
      <c r="R761" s="26" t="str">
        <f t="shared" si="61"/>
        <v/>
      </c>
    </row>
    <row r="762" spans="2:18" ht="35.1" customHeight="1" thickTop="1" thickBot="1" x14ac:dyDescent="0.3">
      <c r="B762" s="40" t="str">
        <f>IF(PG!B762="","",PG!B762)</f>
        <v/>
      </c>
      <c r="C762" s="147" t="str">
        <f>IF(PG!C762="","",PG!C762)</f>
        <v/>
      </c>
      <c r="D762" s="43" t="str">
        <f>IF(PG!D762="","",PG!D762)</f>
        <v/>
      </c>
      <c r="E762" s="43">
        <f>IF(Inv!E762="",Inv!D762,Inv!E762)</f>
        <v>0</v>
      </c>
      <c r="F762" s="148" t="str">
        <f t="shared" si="57"/>
        <v>Sem estoque</v>
      </c>
      <c r="G762" s="149">
        <f>SUMIF(Entrada!$C$8:$C$3007,$C762,Entrada!$F$8:$F$3007)</f>
        <v>0</v>
      </c>
      <c r="H762" s="150">
        <f>SUMIF(Saída!$C$8:$C$3007,$C762,Saída!$E$8:$E$3007)</f>
        <v>0</v>
      </c>
      <c r="I762" s="151">
        <f>SUMIF(Entrada!$C$8:$C$3007,C762,Entrada!$J$8:$J$3007)</f>
        <v>0</v>
      </c>
      <c r="J762" s="152">
        <f t="shared" si="58"/>
        <v>0</v>
      </c>
      <c r="K762" s="152">
        <f t="shared" si="59"/>
        <v>0</v>
      </c>
      <c r="L762" s="151">
        <f>Inv!K762</f>
        <v>0</v>
      </c>
      <c r="M762" s="153" t="str">
        <f>IFERROR($H762/PG!$E762,"")</f>
        <v/>
      </c>
      <c r="P762" s="26">
        <v>2.4599999999999999E-3</v>
      </c>
      <c r="Q762" s="35">
        <f t="shared" si="60"/>
        <v>2.4599999999999999E-3</v>
      </c>
      <c r="R762" s="26" t="str">
        <f t="shared" si="61"/>
        <v/>
      </c>
    </row>
    <row r="763" spans="2:18" ht="35.1" customHeight="1" thickTop="1" thickBot="1" x14ac:dyDescent="0.3">
      <c r="B763" s="40" t="str">
        <f>IF(PG!B763="","",PG!B763)</f>
        <v/>
      </c>
      <c r="C763" s="147" t="str">
        <f>IF(PG!C763="","",PG!C763)</f>
        <v/>
      </c>
      <c r="D763" s="43" t="str">
        <f>IF(PG!D763="","",PG!D763)</f>
        <v/>
      </c>
      <c r="E763" s="43">
        <f>IF(Inv!E763="",Inv!D763,Inv!E763)</f>
        <v>0</v>
      </c>
      <c r="F763" s="148" t="str">
        <f t="shared" si="57"/>
        <v>Sem estoque</v>
      </c>
      <c r="G763" s="149">
        <f>SUMIF(Entrada!$C$8:$C$3007,$C763,Entrada!$F$8:$F$3007)</f>
        <v>0</v>
      </c>
      <c r="H763" s="150">
        <f>SUMIF(Saída!$C$8:$C$3007,$C763,Saída!$E$8:$E$3007)</f>
        <v>0</v>
      </c>
      <c r="I763" s="151">
        <f>SUMIF(Entrada!$C$8:$C$3007,C763,Entrada!$J$8:$J$3007)</f>
        <v>0</v>
      </c>
      <c r="J763" s="152">
        <f t="shared" si="58"/>
        <v>0</v>
      </c>
      <c r="K763" s="152">
        <f t="shared" si="59"/>
        <v>0</v>
      </c>
      <c r="L763" s="151">
        <f>Inv!K763</f>
        <v>0</v>
      </c>
      <c r="M763" s="153" t="str">
        <f>IFERROR($H763/PG!$E763,"")</f>
        <v/>
      </c>
      <c r="P763" s="26">
        <v>2.4499999999999999E-3</v>
      </c>
      <c r="Q763" s="35">
        <f t="shared" si="60"/>
        <v>2.4499999999999999E-3</v>
      </c>
      <c r="R763" s="26" t="str">
        <f t="shared" si="61"/>
        <v/>
      </c>
    </row>
    <row r="764" spans="2:18" ht="35.1" customHeight="1" thickTop="1" thickBot="1" x14ac:dyDescent="0.3">
      <c r="B764" s="40" t="str">
        <f>IF(PG!B764="","",PG!B764)</f>
        <v/>
      </c>
      <c r="C764" s="147" t="str">
        <f>IF(PG!C764="","",PG!C764)</f>
        <v/>
      </c>
      <c r="D764" s="43" t="str">
        <f>IF(PG!D764="","",PG!D764)</f>
        <v/>
      </c>
      <c r="E764" s="43">
        <f>IF(Inv!E764="",Inv!D764,Inv!E764)</f>
        <v>0</v>
      </c>
      <c r="F764" s="148" t="str">
        <f t="shared" si="57"/>
        <v>Sem estoque</v>
      </c>
      <c r="G764" s="149">
        <f>SUMIF(Entrada!$C$8:$C$3007,$C764,Entrada!$F$8:$F$3007)</f>
        <v>0</v>
      </c>
      <c r="H764" s="150">
        <f>SUMIF(Saída!$C$8:$C$3007,$C764,Saída!$E$8:$E$3007)</f>
        <v>0</v>
      </c>
      <c r="I764" s="151">
        <f>SUMIF(Entrada!$C$8:$C$3007,C764,Entrada!$J$8:$J$3007)</f>
        <v>0</v>
      </c>
      <c r="J764" s="152">
        <f t="shared" si="58"/>
        <v>0</v>
      </c>
      <c r="K764" s="152">
        <f t="shared" si="59"/>
        <v>0</v>
      </c>
      <c r="L764" s="151">
        <f>Inv!K764</f>
        <v>0</v>
      </c>
      <c r="M764" s="153" t="str">
        <f>IFERROR($H764/PG!$E764,"")</f>
        <v/>
      </c>
      <c r="P764" s="26">
        <v>2.4399999999999999E-3</v>
      </c>
      <c r="Q764" s="35">
        <f t="shared" si="60"/>
        <v>2.4399999999999999E-3</v>
      </c>
      <c r="R764" s="26" t="str">
        <f t="shared" si="61"/>
        <v/>
      </c>
    </row>
    <row r="765" spans="2:18" ht="35.1" customHeight="1" thickTop="1" thickBot="1" x14ac:dyDescent="0.3">
      <c r="B765" s="40" t="str">
        <f>IF(PG!B765="","",PG!B765)</f>
        <v/>
      </c>
      <c r="C765" s="147" t="str">
        <f>IF(PG!C765="","",PG!C765)</f>
        <v/>
      </c>
      <c r="D765" s="43" t="str">
        <f>IF(PG!D765="","",PG!D765)</f>
        <v/>
      </c>
      <c r="E765" s="43">
        <f>IF(Inv!E765="",Inv!D765,Inv!E765)</f>
        <v>0</v>
      </c>
      <c r="F765" s="148" t="str">
        <f t="shared" si="57"/>
        <v>Sem estoque</v>
      </c>
      <c r="G765" s="149">
        <f>SUMIF(Entrada!$C$8:$C$3007,$C765,Entrada!$F$8:$F$3007)</f>
        <v>0</v>
      </c>
      <c r="H765" s="150">
        <f>SUMIF(Saída!$C$8:$C$3007,$C765,Saída!$E$8:$E$3007)</f>
        <v>0</v>
      </c>
      <c r="I765" s="151">
        <f>SUMIF(Entrada!$C$8:$C$3007,C765,Entrada!$J$8:$J$3007)</f>
        <v>0</v>
      </c>
      <c r="J765" s="152">
        <f t="shared" si="58"/>
        <v>0</v>
      </c>
      <c r="K765" s="152">
        <f t="shared" si="59"/>
        <v>0</v>
      </c>
      <c r="L765" s="151">
        <f>Inv!K765</f>
        <v>0</v>
      </c>
      <c r="M765" s="153" t="str">
        <f>IFERROR($H765/PG!$E765,"")</f>
        <v/>
      </c>
      <c r="P765" s="26">
        <v>2.4299999999999999E-3</v>
      </c>
      <c r="Q765" s="35">
        <f t="shared" si="60"/>
        <v>2.4299999999999999E-3</v>
      </c>
      <c r="R765" s="26" t="str">
        <f t="shared" si="61"/>
        <v/>
      </c>
    </row>
    <row r="766" spans="2:18" ht="35.1" customHeight="1" thickTop="1" thickBot="1" x14ac:dyDescent="0.3">
      <c r="B766" s="40" t="str">
        <f>IF(PG!B766="","",PG!B766)</f>
        <v/>
      </c>
      <c r="C766" s="147" t="str">
        <f>IF(PG!C766="","",PG!C766)</f>
        <v/>
      </c>
      <c r="D766" s="43" t="str">
        <f>IF(PG!D766="","",PG!D766)</f>
        <v/>
      </c>
      <c r="E766" s="43">
        <f>IF(Inv!E766="",Inv!D766,Inv!E766)</f>
        <v>0</v>
      </c>
      <c r="F766" s="148" t="str">
        <f t="shared" si="57"/>
        <v>Sem estoque</v>
      </c>
      <c r="G766" s="149">
        <f>SUMIF(Entrada!$C$8:$C$3007,$C766,Entrada!$F$8:$F$3007)</f>
        <v>0</v>
      </c>
      <c r="H766" s="150">
        <f>SUMIF(Saída!$C$8:$C$3007,$C766,Saída!$E$8:$E$3007)</f>
        <v>0</v>
      </c>
      <c r="I766" s="151">
        <f>SUMIF(Entrada!$C$8:$C$3007,C766,Entrada!$J$8:$J$3007)</f>
        <v>0</v>
      </c>
      <c r="J766" s="152">
        <f t="shared" si="58"/>
        <v>0</v>
      </c>
      <c r="K766" s="152">
        <f t="shared" si="59"/>
        <v>0</v>
      </c>
      <c r="L766" s="151">
        <f>Inv!K766</f>
        <v>0</v>
      </c>
      <c r="M766" s="153" t="str">
        <f>IFERROR($H766/PG!$E766,"")</f>
        <v/>
      </c>
      <c r="P766" s="26">
        <v>2.4199999999999998E-3</v>
      </c>
      <c r="Q766" s="35">
        <f t="shared" si="60"/>
        <v>2.4199999999999998E-3</v>
      </c>
      <c r="R766" s="26" t="str">
        <f t="shared" si="61"/>
        <v/>
      </c>
    </row>
    <row r="767" spans="2:18" ht="35.1" customHeight="1" thickTop="1" thickBot="1" x14ac:dyDescent="0.3">
      <c r="B767" s="40" t="str">
        <f>IF(PG!B767="","",PG!B767)</f>
        <v/>
      </c>
      <c r="C767" s="147" t="str">
        <f>IF(PG!C767="","",PG!C767)</f>
        <v/>
      </c>
      <c r="D767" s="43" t="str">
        <f>IF(PG!D767="","",PG!D767)</f>
        <v/>
      </c>
      <c r="E767" s="43">
        <f>IF(Inv!E767="",Inv!D767,Inv!E767)</f>
        <v>0</v>
      </c>
      <c r="F767" s="148" t="str">
        <f t="shared" si="57"/>
        <v>Sem estoque</v>
      </c>
      <c r="G767" s="149">
        <f>SUMIF(Entrada!$C$8:$C$3007,$C767,Entrada!$F$8:$F$3007)</f>
        <v>0</v>
      </c>
      <c r="H767" s="150">
        <f>SUMIF(Saída!$C$8:$C$3007,$C767,Saída!$E$8:$E$3007)</f>
        <v>0</v>
      </c>
      <c r="I767" s="151">
        <f>SUMIF(Entrada!$C$8:$C$3007,C767,Entrada!$J$8:$J$3007)</f>
        <v>0</v>
      </c>
      <c r="J767" s="152">
        <f t="shared" si="58"/>
        <v>0</v>
      </c>
      <c r="K767" s="152">
        <f t="shared" si="59"/>
        <v>0</v>
      </c>
      <c r="L767" s="151">
        <f>Inv!K767</f>
        <v>0</v>
      </c>
      <c r="M767" s="153" t="str">
        <f>IFERROR($H767/PG!$E767,"")</f>
        <v/>
      </c>
      <c r="P767" s="26">
        <v>2.4099999999999998E-3</v>
      </c>
      <c r="Q767" s="35">
        <f t="shared" si="60"/>
        <v>2.4099999999999998E-3</v>
      </c>
      <c r="R767" s="26" t="str">
        <f t="shared" si="61"/>
        <v/>
      </c>
    </row>
    <row r="768" spans="2:18" ht="35.1" customHeight="1" thickTop="1" thickBot="1" x14ac:dyDescent="0.3">
      <c r="B768" s="40" t="str">
        <f>IF(PG!B768="","",PG!B768)</f>
        <v/>
      </c>
      <c r="C768" s="147" t="str">
        <f>IF(PG!C768="","",PG!C768)</f>
        <v/>
      </c>
      <c r="D768" s="43" t="str">
        <f>IF(PG!D768="","",PG!D768)</f>
        <v/>
      </c>
      <c r="E768" s="43">
        <f>IF(Inv!E768="",Inv!D768,Inv!E768)</f>
        <v>0</v>
      </c>
      <c r="F768" s="148" t="str">
        <f t="shared" si="57"/>
        <v>Sem estoque</v>
      </c>
      <c r="G768" s="149">
        <f>SUMIF(Entrada!$C$8:$C$3007,$C768,Entrada!$F$8:$F$3007)</f>
        <v>0</v>
      </c>
      <c r="H768" s="150">
        <f>SUMIF(Saída!$C$8:$C$3007,$C768,Saída!$E$8:$E$3007)</f>
        <v>0</v>
      </c>
      <c r="I768" s="151">
        <f>SUMIF(Entrada!$C$8:$C$3007,C768,Entrada!$J$8:$J$3007)</f>
        <v>0</v>
      </c>
      <c r="J768" s="152">
        <f t="shared" si="58"/>
        <v>0</v>
      </c>
      <c r="K768" s="152">
        <f t="shared" si="59"/>
        <v>0</v>
      </c>
      <c r="L768" s="151">
        <f>Inv!K768</f>
        <v>0</v>
      </c>
      <c r="M768" s="153" t="str">
        <f>IFERROR($H768/PG!$E768,"")</f>
        <v/>
      </c>
      <c r="P768" s="26">
        <v>2.3999999999999998E-3</v>
      </c>
      <c r="Q768" s="35">
        <f t="shared" si="60"/>
        <v>2.3999999999999998E-3</v>
      </c>
      <c r="R768" s="26" t="str">
        <f t="shared" si="61"/>
        <v/>
      </c>
    </row>
    <row r="769" spans="2:18" ht="35.1" customHeight="1" thickTop="1" thickBot="1" x14ac:dyDescent="0.3">
      <c r="B769" s="40" t="str">
        <f>IF(PG!B769="","",PG!B769)</f>
        <v/>
      </c>
      <c r="C769" s="147" t="str">
        <f>IF(PG!C769="","",PG!C769)</f>
        <v/>
      </c>
      <c r="D769" s="43" t="str">
        <f>IF(PG!D769="","",PG!D769)</f>
        <v/>
      </c>
      <c r="E769" s="43">
        <f>IF(Inv!E769="",Inv!D769,Inv!E769)</f>
        <v>0</v>
      </c>
      <c r="F769" s="148" t="str">
        <f t="shared" si="57"/>
        <v>Sem estoque</v>
      </c>
      <c r="G769" s="149">
        <f>SUMIF(Entrada!$C$8:$C$3007,$C769,Entrada!$F$8:$F$3007)</f>
        <v>0</v>
      </c>
      <c r="H769" s="150">
        <f>SUMIF(Saída!$C$8:$C$3007,$C769,Saída!$E$8:$E$3007)</f>
        <v>0</v>
      </c>
      <c r="I769" s="151">
        <f>SUMIF(Entrada!$C$8:$C$3007,C769,Entrada!$J$8:$J$3007)</f>
        <v>0</v>
      </c>
      <c r="J769" s="152">
        <f t="shared" si="58"/>
        <v>0</v>
      </c>
      <c r="K769" s="152">
        <f t="shared" si="59"/>
        <v>0</v>
      </c>
      <c r="L769" s="151">
        <f>Inv!K769</f>
        <v>0</v>
      </c>
      <c r="M769" s="153" t="str">
        <f>IFERROR($H769/PG!$E769,"")</f>
        <v/>
      </c>
      <c r="P769" s="26">
        <v>2.3900000000000002E-3</v>
      </c>
      <c r="Q769" s="35">
        <f t="shared" si="60"/>
        <v>2.3900000000000002E-3</v>
      </c>
      <c r="R769" s="26" t="str">
        <f t="shared" si="61"/>
        <v/>
      </c>
    </row>
    <row r="770" spans="2:18" ht="35.1" customHeight="1" thickTop="1" thickBot="1" x14ac:dyDescent="0.3">
      <c r="B770" s="40" t="str">
        <f>IF(PG!B770="","",PG!B770)</f>
        <v/>
      </c>
      <c r="C770" s="147" t="str">
        <f>IF(PG!C770="","",PG!C770)</f>
        <v/>
      </c>
      <c r="D770" s="43" t="str">
        <f>IF(PG!D770="","",PG!D770)</f>
        <v/>
      </c>
      <c r="E770" s="43">
        <f>IF(Inv!E770="",Inv!D770,Inv!E770)</f>
        <v>0</v>
      </c>
      <c r="F770" s="148" t="str">
        <f t="shared" si="57"/>
        <v>Sem estoque</v>
      </c>
      <c r="G770" s="149">
        <f>SUMIF(Entrada!$C$8:$C$3007,$C770,Entrada!$F$8:$F$3007)</f>
        <v>0</v>
      </c>
      <c r="H770" s="150">
        <f>SUMIF(Saída!$C$8:$C$3007,$C770,Saída!$E$8:$E$3007)</f>
        <v>0</v>
      </c>
      <c r="I770" s="151">
        <f>SUMIF(Entrada!$C$8:$C$3007,C770,Entrada!$J$8:$J$3007)</f>
        <v>0</v>
      </c>
      <c r="J770" s="152">
        <f t="shared" si="58"/>
        <v>0</v>
      </c>
      <c r="K770" s="152">
        <f t="shared" si="59"/>
        <v>0</v>
      </c>
      <c r="L770" s="151">
        <f>Inv!K770</f>
        <v>0</v>
      </c>
      <c r="M770" s="153" t="str">
        <f>IFERROR($H770/PG!$E770,"")</f>
        <v/>
      </c>
      <c r="P770" s="26">
        <v>2.3800000000000002E-3</v>
      </c>
      <c r="Q770" s="35">
        <f t="shared" si="60"/>
        <v>2.3800000000000002E-3</v>
      </c>
      <c r="R770" s="26" t="str">
        <f t="shared" si="61"/>
        <v/>
      </c>
    </row>
    <row r="771" spans="2:18" ht="35.1" customHeight="1" thickTop="1" thickBot="1" x14ac:dyDescent="0.3">
      <c r="B771" s="40" t="str">
        <f>IF(PG!B771="","",PG!B771)</f>
        <v/>
      </c>
      <c r="C771" s="147" t="str">
        <f>IF(PG!C771="","",PG!C771)</f>
        <v/>
      </c>
      <c r="D771" s="43" t="str">
        <f>IF(PG!D771="","",PG!D771)</f>
        <v/>
      </c>
      <c r="E771" s="43">
        <f>IF(Inv!E771="",Inv!D771,Inv!E771)</f>
        <v>0</v>
      </c>
      <c r="F771" s="148" t="str">
        <f t="shared" si="57"/>
        <v>Sem estoque</v>
      </c>
      <c r="G771" s="149">
        <f>SUMIF(Entrada!$C$8:$C$3007,$C771,Entrada!$F$8:$F$3007)</f>
        <v>0</v>
      </c>
      <c r="H771" s="150">
        <f>SUMIF(Saída!$C$8:$C$3007,$C771,Saída!$E$8:$E$3007)</f>
        <v>0</v>
      </c>
      <c r="I771" s="151">
        <f>SUMIF(Entrada!$C$8:$C$3007,C771,Entrada!$J$8:$J$3007)</f>
        <v>0</v>
      </c>
      <c r="J771" s="152">
        <f t="shared" si="58"/>
        <v>0</v>
      </c>
      <c r="K771" s="152">
        <f t="shared" si="59"/>
        <v>0</v>
      </c>
      <c r="L771" s="151">
        <f>Inv!K771</f>
        <v>0</v>
      </c>
      <c r="M771" s="153" t="str">
        <f>IFERROR($H771/PG!$E771,"")</f>
        <v/>
      </c>
      <c r="P771" s="26">
        <v>2.3700000000000001E-3</v>
      </c>
      <c r="Q771" s="35">
        <f t="shared" si="60"/>
        <v>2.3700000000000001E-3</v>
      </c>
      <c r="R771" s="26" t="str">
        <f t="shared" si="61"/>
        <v/>
      </c>
    </row>
    <row r="772" spans="2:18" ht="35.1" customHeight="1" thickTop="1" thickBot="1" x14ac:dyDescent="0.3">
      <c r="B772" s="40" t="str">
        <f>IF(PG!B772="","",PG!B772)</f>
        <v/>
      </c>
      <c r="C772" s="147" t="str">
        <f>IF(PG!C772="","",PG!C772)</f>
        <v/>
      </c>
      <c r="D772" s="43" t="str">
        <f>IF(PG!D772="","",PG!D772)</f>
        <v/>
      </c>
      <c r="E772" s="43">
        <f>IF(Inv!E772="",Inv!D772,Inv!E772)</f>
        <v>0</v>
      </c>
      <c r="F772" s="148" t="str">
        <f t="shared" si="57"/>
        <v>Sem estoque</v>
      </c>
      <c r="G772" s="149">
        <f>SUMIF(Entrada!$C$8:$C$3007,$C772,Entrada!$F$8:$F$3007)</f>
        <v>0</v>
      </c>
      <c r="H772" s="150">
        <f>SUMIF(Saída!$C$8:$C$3007,$C772,Saída!$E$8:$E$3007)</f>
        <v>0</v>
      </c>
      <c r="I772" s="151">
        <f>SUMIF(Entrada!$C$8:$C$3007,C772,Entrada!$J$8:$J$3007)</f>
        <v>0</v>
      </c>
      <c r="J772" s="152">
        <f t="shared" si="58"/>
        <v>0</v>
      </c>
      <c r="K772" s="152">
        <f t="shared" si="59"/>
        <v>0</v>
      </c>
      <c r="L772" s="151">
        <f>Inv!K772</f>
        <v>0</v>
      </c>
      <c r="M772" s="153" t="str">
        <f>IFERROR($H772/PG!$E772,"")</f>
        <v/>
      </c>
      <c r="P772" s="26">
        <v>2.3600000000000001E-3</v>
      </c>
      <c r="Q772" s="35">
        <f t="shared" si="60"/>
        <v>2.3600000000000001E-3</v>
      </c>
      <c r="R772" s="26" t="str">
        <f t="shared" si="61"/>
        <v/>
      </c>
    </row>
    <row r="773" spans="2:18" ht="35.1" customHeight="1" thickTop="1" thickBot="1" x14ac:dyDescent="0.3">
      <c r="B773" s="40" t="str">
        <f>IF(PG!B773="","",PG!B773)</f>
        <v/>
      </c>
      <c r="C773" s="147" t="str">
        <f>IF(PG!C773="","",PG!C773)</f>
        <v/>
      </c>
      <c r="D773" s="43" t="str">
        <f>IF(PG!D773="","",PG!D773)</f>
        <v/>
      </c>
      <c r="E773" s="43">
        <f>IF(Inv!E773="",Inv!D773,Inv!E773)</f>
        <v>0</v>
      </c>
      <c r="F773" s="148" t="str">
        <f t="shared" si="57"/>
        <v>Sem estoque</v>
      </c>
      <c r="G773" s="149">
        <f>SUMIF(Entrada!$C$8:$C$3007,$C773,Entrada!$F$8:$F$3007)</f>
        <v>0</v>
      </c>
      <c r="H773" s="150">
        <f>SUMIF(Saída!$C$8:$C$3007,$C773,Saída!$E$8:$E$3007)</f>
        <v>0</v>
      </c>
      <c r="I773" s="151">
        <f>SUMIF(Entrada!$C$8:$C$3007,C773,Entrada!$J$8:$J$3007)</f>
        <v>0</v>
      </c>
      <c r="J773" s="152">
        <f t="shared" si="58"/>
        <v>0</v>
      </c>
      <c r="K773" s="152">
        <f t="shared" si="59"/>
        <v>0</v>
      </c>
      <c r="L773" s="151">
        <f>Inv!K773</f>
        <v>0</v>
      </c>
      <c r="M773" s="153" t="str">
        <f>IFERROR($H773/PG!$E773,"")</f>
        <v/>
      </c>
      <c r="P773" s="26">
        <v>2.3500000000000001E-3</v>
      </c>
      <c r="Q773" s="35">
        <f t="shared" si="60"/>
        <v>2.3500000000000001E-3</v>
      </c>
      <c r="R773" s="26" t="str">
        <f t="shared" si="61"/>
        <v/>
      </c>
    </row>
    <row r="774" spans="2:18" ht="35.1" customHeight="1" thickTop="1" thickBot="1" x14ac:dyDescent="0.3">
      <c r="B774" s="40" t="str">
        <f>IF(PG!B774="","",PG!B774)</f>
        <v/>
      </c>
      <c r="C774" s="147" t="str">
        <f>IF(PG!C774="","",PG!C774)</f>
        <v/>
      </c>
      <c r="D774" s="43" t="str">
        <f>IF(PG!D774="","",PG!D774)</f>
        <v/>
      </c>
      <c r="E774" s="43">
        <f>IF(Inv!E774="",Inv!D774,Inv!E774)</f>
        <v>0</v>
      </c>
      <c r="F774" s="148" t="str">
        <f t="shared" si="57"/>
        <v>Sem estoque</v>
      </c>
      <c r="G774" s="149">
        <f>SUMIF(Entrada!$C$8:$C$3007,$C774,Entrada!$F$8:$F$3007)</f>
        <v>0</v>
      </c>
      <c r="H774" s="150">
        <f>SUMIF(Saída!$C$8:$C$3007,$C774,Saída!$E$8:$E$3007)</f>
        <v>0</v>
      </c>
      <c r="I774" s="151">
        <f>SUMIF(Entrada!$C$8:$C$3007,C774,Entrada!$J$8:$J$3007)</f>
        <v>0</v>
      </c>
      <c r="J774" s="152">
        <f t="shared" si="58"/>
        <v>0</v>
      </c>
      <c r="K774" s="152">
        <f t="shared" si="59"/>
        <v>0</v>
      </c>
      <c r="L774" s="151">
        <f>Inv!K774</f>
        <v>0</v>
      </c>
      <c r="M774" s="153" t="str">
        <f>IFERROR($H774/PG!$E774,"")</f>
        <v/>
      </c>
      <c r="P774" s="26">
        <v>2.3400000000000001E-3</v>
      </c>
      <c r="Q774" s="35">
        <f t="shared" si="60"/>
        <v>2.3400000000000001E-3</v>
      </c>
      <c r="R774" s="26" t="str">
        <f t="shared" si="61"/>
        <v/>
      </c>
    </row>
    <row r="775" spans="2:18" ht="35.1" customHeight="1" thickTop="1" thickBot="1" x14ac:dyDescent="0.3">
      <c r="B775" s="40" t="str">
        <f>IF(PG!B775="","",PG!B775)</f>
        <v/>
      </c>
      <c r="C775" s="147" t="str">
        <f>IF(PG!C775="","",PG!C775)</f>
        <v/>
      </c>
      <c r="D775" s="43" t="str">
        <f>IF(PG!D775="","",PG!D775)</f>
        <v/>
      </c>
      <c r="E775" s="43">
        <f>IF(Inv!E775="",Inv!D775,Inv!E775)</f>
        <v>0</v>
      </c>
      <c r="F775" s="148" t="str">
        <f t="shared" si="57"/>
        <v>Sem estoque</v>
      </c>
      <c r="G775" s="149">
        <f>SUMIF(Entrada!$C$8:$C$3007,$C775,Entrada!$F$8:$F$3007)</f>
        <v>0</v>
      </c>
      <c r="H775" s="150">
        <f>SUMIF(Saída!$C$8:$C$3007,$C775,Saída!$E$8:$E$3007)</f>
        <v>0</v>
      </c>
      <c r="I775" s="151">
        <f>SUMIF(Entrada!$C$8:$C$3007,C775,Entrada!$J$8:$J$3007)</f>
        <v>0</v>
      </c>
      <c r="J775" s="152">
        <f t="shared" si="58"/>
        <v>0</v>
      </c>
      <c r="K775" s="152">
        <f t="shared" si="59"/>
        <v>0</v>
      </c>
      <c r="L775" s="151">
        <f>Inv!K775</f>
        <v>0</v>
      </c>
      <c r="M775" s="153" t="str">
        <f>IFERROR($H775/PG!$E775,"")</f>
        <v/>
      </c>
      <c r="P775" s="26">
        <v>2.33E-3</v>
      </c>
      <c r="Q775" s="35">
        <f t="shared" si="60"/>
        <v>2.33E-3</v>
      </c>
      <c r="R775" s="26" t="str">
        <f t="shared" si="61"/>
        <v/>
      </c>
    </row>
    <row r="776" spans="2:18" ht="35.1" customHeight="1" thickTop="1" thickBot="1" x14ac:dyDescent="0.3">
      <c r="B776" s="40" t="str">
        <f>IF(PG!B776="","",PG!B776)</f>
        <v/>
      </c>
      <c r="C776" s="147" t="str">
        <f>IF(PG!C776="","",PG!C776)</f>
        <v/>
      </c>
      <c r="D776" s="43" t="str">
        <f>IF(PG!D776="","",PG!D776)</f>
        <v/>
      </c>
      <c r="E776" s="43">
        <f>IF(Inv!E776="",Inv!D776,Inv!E776)</f>
        <v>0</v>
      </c>
      <c r="F776" s="148" t="str">
        <f t="shared" si="57"/>
        <v>Sem estoque</v>
      </c>
      <c r="G776" s="149">
        <f>SUMIF(Entrada!$C$8:$C$3007,$C776,Entrada!$F$8:$F$3007)</f>
        <v>0</v>
      </c>
      <c r="H776" s="150">
        <f>SUMIF(Saída!$C$8:$C$3007,$C776,Saída!$E$8:$E$3007)</f>
        <v>0</v>
      </c>
      <c r="I776" s="151">
        <f>SUMIF(Entrada!$C$8:$C$3007,C776,Entrada!$J$8:$J$3007)</f>
        <v>0</v>
      </c>
      <c r="J776" s="152">
        <f t="shared" si="58"/>
        <v>0</v>
      </c>
      <c r="K776" s="152">
        <f t="shared" si="59"/>
        <v>0</v>
      </c>
      <c r="L776" s="151">
        <f>Inv!K776</f>
        <v>0</v>
      </c>
      <c r="M776" s="153" t="str">
        <f>IFERROR($H776/PG!$E776,"")</f>
        <v/>
      </c>
      <c r="P776" s="26">
        <v>2.32E-3</v>
      </c>
      <c r="Q776" s="35">
        <f t="shared" si="60"/>
        <v>2.32E-3</v>
      </c>
      <c r="R776" s="26" t="str">
        <f t="shared" si="61"/>
        <v/>
      </c>
    </row>
    <row r="777" spans="2:18" ht="35.1" customHeight="1" thickTop="1" thickBot="1" x14ac:dyDescent="0.3">
      <c r="B777" s="40" t="str">
        <f>IF(PG!B777="","",PG!B777)</f>
        <v/>
      </c>
      <c r="C777" s="147" t="str">
        <f>IF(PG!C777="","",PG!C777)</f>
        <v/>
      </c>
      <c r="D777" s="43" t="str">
        <f>IF(PG!D777="","",PG!D777)</f>
        <v/>
      </c>
      <c r="E777" s="43">
        <f>IF(Inv!E777="",Inv!D777,Inv!E777)</f>
        <v>0</v>
      </c>
      <c r="F777" s="148" t="str">
        <f t="shared" ref="F777:F840" si="62">IFERROR(IF(E777=0,"Sem estoque",IF(E777/D777&lt;0.25,"Quase sem estoque",IF(E777/D777&lt;1.2,"Estoque baixo",IF(E777/D777&lt;2,"Estoque moderado","Estoque confortável")))),"")</f>
        <v>Sem estoque</v>
      </c>
      <c r="G777" s="149">
        <f>SUMIF(Entrada!$C$8:$C$3007,$C777,Entrada!$F$8:$F$3007)</f>
        <v>0</v>
      </c>
      <c r="H777" s="150">
        <f>SUMIF(Saída!$C$8:$C$3007,$C777,Saída!$E$8:$E$3007)</f>
        <v>0</v>
      </c>
      <c r="I777" s="151">
        <f>SUMIF(Entrada!$C$8:$C$3007,C777,Entrada!$J$8:$J$3007)</f>
        <v>0</v>
      </c>
      <c r="J777" s="152">
        <f t="shared" ref="J777:J840" si="63">IFERROR($I777/SUM($I$8:$I$1008),"")</f>
        <v>0</v>
      </c>
      <c r="K777" s="152">
        <f t="shared" ref="K777:K840" si="64">IFERROR($E777/SUM($E$8:$E$1008),"")</f>
        <v>0</v>
      </c>
      <c r="L777" s="151">
        <f>Inv!K777</f>
        <v>0</v>
      </c>
      <c r="M777" s="153" t="str">
        <f>IFERROR($H777/PG!$E777,"")</f>
        <v/>
      </c>
      <c r="P777" s="26">
        <v>2.31E-3</v>
      </c>
      <c r="Q777" s="35">
        <f t="shared" ref="Q777:Q840" si="65">O777+P777</f>
        <v>2.31E-3</v>
      </c>
      <c r="R777" s="26" t="str">
        <f t="shared" ref="R777:R840" si="66">C777</f>
        <v/>
      </c>
    </row>
    <row r="778" spans="2:18" ht="35.1" customHeight="1" thickTop="1" thickBot="1" x14ac:dyDescent="0.3">
      <c r="B778" s="40" t="str">
        <f>IF(PG!B778="","",PG!B778)</f>
        <v/>
      </c>
      <c r="C778" s="147" t="str">
        <f>IF(PG!C778="","",PG!C778)</f>
        <v/>
      </c>
      <c r="D778" s="43" t="str">
        <f>IF(PG!D778="","",PG!D778)</f>
        <v/>
      </c>
      <c r="E778" s="43">
        <f>IF(Inv!E778="",Inv!D778,Inv!E778)</f>
        <v>0</v>
      </c>
      <c r="F778" s="148" t="str">
        <f t="shared" si="62"/>
        <v>Sem estoque</v>
      </c>
      <c r="G778" s="149">
        <f>SUMIF(Entrada!$C$8:$C$3007,$C778,Entrada!$F$8:$F$3007)</f>
        <v>0</v>
      </c>
      <c r="H778" s="150">
        <f>SUMIF(Saída!$C$8:$C$3007,$C778,Saída!$E$8:$E$3007)</f>
        <v>0</v>
      </c>
      <c r="I778" s="151">
        <f>SUMIF(Entrada!$C$8:$C$3007,C778,Entrada!$J$8:$J$3007)</f>
        <v>0</v>
      </c>
      <c r="J778" s="152">
        <f t="shared" si="63"/>
        <v>0</v>
      </c>
      <c r="K778" s="152">
        <f t="shared" si="64"/>
        <v>0</v>
      </c>
      <c r="L778" s="151">
        <f>Inv!K778</f>
        <v>0</v>
      </c>
      <c r="M778" s="153" t="str">
        <f>IFERROR($H778/PG!$E778,"")</f>
        <v/>
      </c>
      <c r="P778" s="26">
        <v>2.3E-3</v>
      </c>
      <c r="Q778" s="35">
        <f t="shared" si="65"/>
        <v>2.3E-3</v>
      </c>
      <c r="R778" s="26" t="str">
        <f t="shared" si="66"/>
        <v/>
      </c>
    </row>
    <row r="779" spans="2:18" ht="35.1" customHeight="1" thickTop="1" thickBot="1" x14ac:dyDescent="0.3">
      <c r="B779" s="40" t="str">
        <f>IF(PG!B779="","",PG!B779)</f>
        <v/>
      </c>
      <c r="C779" s="147" t="str">
        <f>IF(PG!C779="","",PG!C779)</f>
        <v/>
      </c>
      <c r="D779" s="43" t="str">
        <f>IF(PG!D779="","",PG!D779)</f>
        <v/>
      </c>
      <c r="E779" s="43">
        <f>IF(Inv!E779="",Inv!D779,Inv!E779)</f>
        <v>0</v>
      </c>
      <c r="F779" s="148" t="str">
        <f t="shared" si="62"/>
        <v>Sem estoque</v>
      </c>
      <c r="G779" s="149">
        <f>SUMIF(Entrada!$C$8:$C$3007,$C779,Entrada!$F$8:$F$3007)</f>
        <v>0</v>
      </c>
      <c r="H779" s="150">
        <f>SUMIF(Saída!$C$8:$C$3007,$C779,Saída!$E$8:$E$3007)</f>
        <v>0</v>
      </c>
      <c r="I779" s="151">
        <f>SUMIF(Entrada!$C$8:$C$3007,C779,Entrada!$J$8:$J$3007)</f>
        <v>0</v>
      </c>
      <c r="J779" s="152">
        <f t="shared" si="63"/>
        <v>0</v>
      </c>
      <c r="K779" s="152">
        <f t="shared" si="64"/>
        <v>0</v>
      </c>
      <c r="L779" s="151">
        <f>Inv!K779</f>
        <v>0</v>
      </c>
      <c r="M779" s="153" t="str">
        <f>IFERROR($H779/PG!$E779,"")</f>
        <v/>
      </c>
      <c r="P779" s="26">
        <v>2.2899999999999999E-3</v>
      </c>
      <c r="Q779" s="35">
        <f t="shared" si="65"/>
        <v>2.2899999999999999E-3</v>
      </c>
      <c r="R779" s="26" t="str">
        <f t="shared" si="66"/>
        <v/>
      </c>
    </row>
    <row r="780" spans="2:18" ht="35.1" customHeight="1" thickTop="1" thickBot="1" x14ac:dyDescent="0.3">
      <c r="B780" s="40" t="str">
        <f>IF(PG!B780="","",PG!B780)</f>
        <v/>
      </c>
      <c r="C780" s="147" t="str">
        <f>IF(PG!C780="","",PG!C780)</f>
        <v/>
      </c>
      <c r="D780" s="43" t="str">
        <f>IF(PG!D780="","",PG!D780)</f>
        <v/>
      </c>
      <c r="E780" s="43">
        <f>IF(Inv!E780="",Inv!D780,Inv!E780)</f>
        <v>0</v>
      </c>
      <c r="F780" s="148" t="str">
        <f t="shared" si="62"/>
        <v>Sem estoque</v>
      </c>
      <c r="G780" s="149">
        <f>SUMIF(Entrada!$C$8:$C$3007,$C780,Entrada!$F$8:$F$3007)</f>
        <v>0</v>
      </c>
      <c r="H780" s="150">
        <f>SUMIF(Saída!$C$8:$C$3007,$C780,Saída!$E$8:$E$3007)</f>
        <v>0</v>
      </c>
      <c r="I780" s="151">
        <f>SUMIF(Entrada!$C$8:$C$3007,C780,Entrada!$J$8:$J$3007)</f>
        <v>0</v>
      </c>
      <c r="J780" s="152">
        <f t="shared" si="63"/>
        <v>0</v>
      </c>
      <c r="K780" s="152">
        <f t="shared" si="64"/>
        <v>0</v>
      </c>
      <c r="L780" s="151">
        <f>Inv!K780</f>
        <v>0</v>
      </c>
      <c r="M780" s="153" t="str">
        <f>IFERROR($H780/PG!$E780,"")</f>
        <v/>
      </c>
      <c r="P780" s="26">
        <v>2.2799999999999999E-3</v>
      </c>
      <c r="Q780" s="35">
        <f t="shared" si="65"/>
        <v>2.2799999999999999E-3</v>
      </c>
      <c r="R780" s="26" t="str">
        <f t="shared" si="66"/>
        <v/>
      </c>
    </row>
    <row r="781" spans="2:18" ht="35.1" customHeight="1" thickTop="1" thickBot="1" x14ac:dyDescent="0.3">
      <c r="B781" s="40" t="str">
        <f>IF(PG!B781="","",PG!B781)</f>
        <v/>
      </c>
      <c r="C781" s="147" t="str">
        <f>IF(PG!C781="","",PG!C781)</f>
        <v/>
      </c>
      <c r="D781" s="43" t="str">
        <f>IF(PG!D781="","",PG!D781)</f>
        <v/>
      </c>
      <c r="E781" s="43">
        <f>IF(Inv!E781="",Inv!D781,Inv!E781)</f>
        <v>0</v>
      </c>
      <c r="F781" s="148" t="str">
        <f t="shared" si="62"/>
        <v>Sem estoque</v>
      </c>
      <c r="G781" s="149">
        <f>SUMIF(Entrada!$C$8:$C$3007,$C781,Entrada!$F$8:$F$3007)</f>
        <v>0</v>
      </c>
      <c r="H781" s="150">
        <f>SUMIF(Saída!$C$8:$C$3007,$C781,Saída!$E$8:$E$3007)</f>
        <v>0</v>
      </c>
      <c r="I781" s="151">
        <f>SUMIF(Entrada!$C$8:$C$3007,C781,Entrada!$J$8:$J$3007)</f>
        <v>0</v>
      </c>
      <c r="J781" s="152">
        <f t="shared" si="63"/>
        <v>0</v>
      </c>
      <c r="K781" s="152">
        <f t="shared" si="64"/>
        <v>0</v>
      </c>
      <c r="L781" s="151">
        <f>Inv!K781</f>
        <v>0</v>
      </c>
      <c r="M781" s="153" t="str">
        <f>IFERROR($H781/PG!$E781,"")</f>
        <v/>
      </c>
      <c r="P781" s="26">
        <v>2.2699999999999999E-3</v>
      </c>
      <c r="Q781" s="35">
        <f t="shared" si="65"/>
        <v>2.2699999999999999E-3</v>
      </c>
      <c r="R781" s="26" t="str">
        <f t="shared" si="66"/>
        <v/>
      </c>
    </row>
    <row r="782" spans="2:18" ht="35.1" customHeight="1" thickTop="1" thickBot="1" x14ac:dyDescent="0.3">
      <c r="B782" s="40" t="str">
        <f>IF(PG!B782="","",PG!B782)</f>
        <v/>
      </c>
      <c r="C782" s="147" t="str">
        <f>IF(PG!C782="","",PG!C782)</f>
        <v/>
      </c>
      <c r="D782" s="43" t="str">
        <f>IF(PG!D782="","",PG!D782)</f>
        <v/>
      </c>
      <c r="E782" s="43">
        <f>IF(Inv!E782="",Inv!D782,Inv!E782)</f>
        <v>0</v>
      </c>
      <c r="F782" s="148" t="str">
        <f t="shared" si="62"/>
        <v>Sem estoque</v>
      </c>
      <c r="G782" s="149">
        <f>SUMIF(Entrada!$C$8:$C$3007,$C782,Entrada!$F$8:$F$3007)</f>
        <v>0</v>
      </c>
      <c r="H782" s="150">
        <f>SUMIF(Saída!$C$8:$C$3007,$C782,Saída!$E$8:$E$3007)</f>
        <v>0</v>
      </c>
      <c r="I782" s="151">
        <f>SUMIF(Entrada!$C$8:$C$3007,C782,Entrada!$J$8:$J$3007)</f>
        <v>0</v>
      </c>
      <c r="J782" s="152">
        <f t="shared" si="63"/>
        <v>0</v>
      </c>
      <c r="K782" s="152">
        <f t="shared" si="64"/>
        <v>0</v>
      </c>
      <c r="L782" s="151">
        <f>Inv!K782</f>
        <v>0</v>
      </c>
      <c r="M782" s="153" t="str">
        <f>IFERROR($H782/PG!$E782,"")</f>
        <v/>
      </c>
      <c r="P782" s="26">
        <v>2.2599999999999999E-3</v>
      </c>
      <c r="Q782" s="35">
        <f t="shared" si="65"/>
        <v>2.2599999999999999E-3</v>
      </c>
      <c r="R782" s="26" t="str">
        <f t="shared" si="66"/>
        <v/>
      </c>
    </row>
    <row r="783" spans="2:18" ht="35.1" customHeight="1" thickTop="1" thickBot="1" x14ac:dyDescent="0.3">
      <c r="B783" s="40" t="str">
        <f>IF(PG!B783="","",PG!B783)</f>
        <v/>
      </c>
      <c r="C783" s="147" t="str">
        <f>IF(PG!C783="","",PG!C783)</f>
        <v/>
      </c>
      <c r="D783" s="43" t="str">
        <f>IF(PG!D783="","",PG!D783)</f>
        <v/>
      </c>
      <c r="E783" s="43">
        <f>IF(Inv!E783="",Inv!D783,Inv!E783)</f>
        <v>0</v>
      </c>
      <c r="F783" s="148" t="str">
        <f t="shared" si="62"/>
        <v>Sem estoque</v>
      </c>
      <c r="G783" s="149">
        <f>SUMIF(Entrada!$C$8:$C$3007,$C783,Entrada!$F$8:$F$3007)</f>
        <v>0</v>
      </c>
      <c r="H783" s="150">
        <f>SUMIF(Saída!$C$8:$C$3007,$C783,Saída!$E$8:$E$3007)</f>
        <v>0</v>
      </c>
      <c r="I783" s="151">
        <f>SUMIF(Entrada!$C$8:$C$3007,C783,Entrada!$J$8:$J$3007)</f>
        <v>0</v>
      </c>
      <c r="J783" s="152">
        <f t="shared" si="63"/>
        <v>0</v>
      </c>
      <c r="K783" s="152">
        <f t="shared" si="64"/>
        <v>0</v>
      </c>
      <c r="L783" s="151">
        <f>Inv!K783</f>
        <v>0</v>
      </c>
      <c r="M783" s="153" t="str">
        <f>IFERROR($H783/PG!$E783,"")</f>
        <v/>
      </c>
      <c r="P783" s="26">
        <v>2.2499999999999998E-3</v>
      </c>
      <c r="Q783" s="35">
        <f t="shared" si="65"/>
        <v>2.2499999999999998E-3</v>
      </c>
      <c r="R783" s="26" t="str">
        <f t="shared" si="66"/>
        <v/>
      </c>
    </row>
    <row r="784" spans="2:18" ht="35.1" customHeight="1" thickTop="1" thickBot="1" x14ac:dyDescent="0.3">
      <c r="B784" s="40" t="str">
        <f>IF(PG!B784="","",PG!B784)</f>
        <v/>
      </c>
      <c r="C784" s="147" t="str">
        <f>IF(PG!C784="","",PG!C784)</f>
        <v/>
      </c>
      <c r="D784" s="43" t="str">
        <f>IF(PG!D784="","",PG!D784)</f>
        <v/>
      </c>
      <c r="E784" s="43">
        <f>IF(Inv!E784="",Inv!D784,Inv!E784)</f>
        <v>0</v>
      </c>
      <c r="F784" s="148" t="str">
        <f t="shared" si="62"/>
        <v>Sem estoque</v>
      </c>
      <c r="G784" s="149">
        <f>SUMIF(Entrada!$C$8:$C$3007,$C784,Entrada!$F$8:$F$3007)</f>
        <v>0</v>
      </c>
      <c r="H784" s="150">
        <f>SUMIF(Saída!$C$8:$C$3007,$C784,Saída!$E$8:$E$3007)</f>
        <v>0</v>
      </c>
      <c r="I784" s="151">
        <f>SUMIF(Entrada!$C$8:$C$3007,C784,Entrada!$J$8:$J$3007)</f>
        <v>0</v>
      </c>
      <c r="J784" s="152">
        <f t="shared" si="63"/>
        <v>0</v>
      </c>
      <c r="K784" s="152">
        <f t="shared" si="64"/>
        <v>0</v>
      </c>
      <c r="L784" s="151">
        <f>Inv!K784</f>
        <v>0</v>
      </c>
      <c r="M784" s="153" t="str">
        <f>IFERROR($H784/PG!$E784,"")</f>
        <v/>
      </c>
      <c r="P784" s="26">
        <v>2.2399999999999998E-3</v>
      </c>
      <c r="Q784" s="35">
        <f t="shared" si="65"/>
        <v>2.2399999999999998E-3</v>
      </c>
      <c r="R784" s="26" t="str">
        <f t="shared" si="66"/>
        <v/>
      </c>
    </row>
    <row r="785" spans="2:18" ht="35.1" customHeight="1" thickTop="1" thickBot="1" x14ac:dyDescent="0.3">
      <c r="B785" s="40" t="str">
        <f>IF(PG!B785="","",PG!B785)</f>
        <v/>
      </c>
      <c r="C785" s="147" t="str">
        <f>IF(PG!C785="","",PG!C785)</f>
        <v/>
      </c>
      <c r="D785" s="43" t="str">
        <f>IF(PG!D785="","",PG!D785)</f>
        <v/>
      </c>
      <c r="E785" s="43">
        <f>IF(Inv!E785="",Inv!D785,Inv!E785)</f>
        <v>0</v>
      </c>
      <c r="F785" s="148" t="str">
        <f t="shared" si="62"/>
        <v>Sem estoque</v>
      </c>
      <c r="G785" s="149">
        <f>SUMIF(Entrada!$C$8:$C$3007,$C785,Entrada!$F$8:$F$3007)</f>
        <v>0</v>
      </c>
      <c r="H785" s="150">
        <f>SUMIF(Saída!$C$8:$C$3007,$C785,Saída!$E$8:$E$3007)</f>
        <v>0</v>
      </c>
      <c r="I785" s="151">
        <f>SUMIF(Entrada!$C$8:$C$3007,C785,Entrada!$J$8:$J$3007)</f>
        <v>0</v>
      </c>
      <c r="J785" s="152">
        <f t="shared" si="63"/>
        <v>0</v>
      </c>
      <c r="K785" s="152">
        <f t="shared" si="64"/>
        <v>0</v>
      </c>
      <c r="L785" s="151">
        <f>Inv!K785</f>
        <v>0</v>
      </c>
      <c r="M785" s="153" t="str">
        <f>IFERROR($H785/PG!$E785,"")</f>
        <v/>
      </c>
      <c r="P785" s="26">
        <v>2.2300000000000002E-3</v>
      </c>
      <c r="Q785" s="35">
        <f t="shared" si="65"/>
        <v>2.2300000000000002E-3</v>
      </c>
      <c r="R785" s="26" t="str">
        <f t="shared" si="66"/>
        <v/>
      </c>
    </row>
    <row r="786" spans="2:18" ht="35.1" customHeight="1" thickTop="1" thickBot="1" x14ac:dyDescent="0.3">
      <c r="B786" s="40" t="str">
        <f>IF(PG!B786="","",PG!B786)</f>
        <v/>
      </c>
      <c r="C786" s="147" t="str">
        <f>IF(PG!C786="","",PG!C786)</f>
        <v/>
      </c>
      <c r="D786" s="43" t="str">
        <f>IF(PG!D786="","",PG!D786)</f>
        <v/>
      </c>
      <c r="E786" s="43">
        <f>IF(Inv!E786="",Inv!D786,Inv!E786)</f>
        <v>0</v>
      </c>
      <c r="F786" s="148" t="str">
        <f t="shared" si="62"/>
        <v>Sem estoque</v>
      </c>
      <c r="G786" s="149">
        <f>SUMIF(Entrada!$C$8:$C$3007,$C786,Entrada!$F$8:$F$3007)</f>
        <v>0</v>
      </c>
      <c r="H786" s="150">
        <f>SUMIF(Saída!$C$8:$C$3007,$C786,Saída!$E$8:$E$3007)</f>
        <v>0</v>
      </c>
      <c r="I786" s="151">
        <f>SUMIF(Entrada!$C$8:$C$3007,C786,Entrada!$J$8:$J$3007)</f>
        <v>0</v>
      </c>
      <c r="J786" s="152">
        <f t="shared" si="63"/>
        <v>0</v>
      </c>
      <c r="K786" s="152">
        <f t="shared" si="64"/>
        <v>0</v>
      </c>
      <c r="L786" s="151">
        <f>Inv!K786</f>
        <v>0</v>
      </c>
      <c r="M786" s="153" t="str">
        <f>IFERROR($H786/PG!$E786,"")</f>
        <v/>
      </c>
      <c r="P786" s="26">
        <v>2.2200000000000002E-3</v>
      </c>
      <c r="Q786" s="35">
        <f t="shared" si="65"/>
        <v>2.2200000000000002E-3</v>
      </c>
      <c r="R786" s="26" t="str">
        <f t="shared" si="66"/>
        <v/>
      </c>
    </row>
    <row r="787" spans="2:18" ht="35.1" customHeight="1" thickTop="1" thickBot="1" x14ac:dyDescent="0.3">
      <c r="B787" s="40" t="str">
        <f>IF(PG!B787="","",PG!B787)</f>
        <v/>
      </c>
      <c r="C787" s="147" t="str">
        <f>IF(PG!C787="","",PG!C787)</f>
        <v/>
      </c>
      <c r="D787" s="43" t="str">
        <f>IF(PG!D787="","",PG!D787)</f>
        <v/>
      </c>
      <c r="E787" s="43">
        <f>IF(Inv!E787="",Inv!D787,Inv!E787)</f>
        <v>0</v>
      </c>
      <c r="F787" s="148" t="str">
        <f t="shared" si="62"/>
        <v>Sem estoque</v>
      </c>
      <c r="G787" s="149">
        <f>SUMIF(Entrada!$C$8:$C$3007,$C787,Entrada!$F$8:$F$3007)</f>
        <v>0</v>
      </c>
      <c r="H787" s="150">
        <f>SUMIF(Saída!$C$8:$C$3007,$C787,Saída!$E$8:$E$3007)</f>
        <v>0</v>
      </c>
      <c r="I787" s="151">
        <f>SUMIF(Entrada!$C$8:$C$3007,C787,Entrada!$J$8:$J$3007)</f>
        <v>0</v>
      </c>
      <c r="J787" s="152">
        <f t="shared" si="63"/>
        <v>0</v>
      </c>
      <c r="K787" s="152">
        <f t="shared" si="64"/>
        <v>0</v>
      </c>
      <c r="L787" s="151">
        <f>Inv!K787</f>
        <v>0</v>
      </c>
      <c r="M787" s="153" t="str">
        <f>IFERROR($H787/PG!$E787,"")</f>
        <v/>
      </c>
      <c r="P787" s="26">
        <v>2.2100000000000002E-3</v>
      </c>
      <c r="Q787" s="35">
        <f t="shared" si="65"/>
        <v>2.2100000000000002E-3</v>
      </c>
      <c r="R787" s="26" t="str">
        <f t="shared" si="66"/>
        <v/>
      </c>
    </row>
    <row r="788" spans="2:18" ht="35.1" customHeight="1" thickTop="1" thickBot="1" x14ac:dyDescent="0.3">
      <c r="B788" s="40" t="str">
        <f>IF(PG!B788="","",PG!B788)</f>
        <v/>
      </c>
      <c r="C788" s="147" t="str">
        <f>IF(PG!C788="","",PG!C788)</f>
        <v/>
      </c>
      <c r="D788" s="43" t="str">
        <f>IF(PG!D788="","",PG!D788)</f>
        <v/>
      </c>
      <c r="E788" s="43">
        <f>IF(Inv!E788="",Inv!D788,Inv!E788)</f>
        <v>0</v>
      </c>
      <c r="F788" s="148" t="str">
        <f t="shared" si="62"/>
        <v>Sem estoque</v>
      </c>
      <c r="G788" s="149">
        <f>SUMIF(Entrada!$C$8:$C$3007,$C788,Entrada!$F$8:$F$3007)</f>
        <v>0</v>
      </c>
      <c r="H788" s="150">
        <f>SUMIF(Saída!$C$8:$C$3007,$C788,Saída!$E$8:$E$3007)</f>
        <v>0</v>
      </c>
      <c r="I788" s="151">
        <f>SUMIF(Entrada!$C$8:$C$3007,C788,Entrada!$J$8:$J$3007)</f>
        <v>0</v>
      </c>
      <c r="J788" s="152">
        <f t="shared" si="63"/>
        <v>0</v>
      </c>
      <c r="K788" s="152">
        <f t="shared" si="64"/>
        <v>0</v>
      </c>
      <c r="L788" s="151">
        <f>Inv!K788</f>
        <v>0</v>
      </c>
      <c r="M788" s="153" t="str">
        <f>IFERROR($H788/PG!$E788,"")</f>
        <v/>
      </c>
      <c r="P788" s="26">
        <v>2.2000000000000001E-3</v>
      </c>
      <c r="Q788" s="35">
        <f t="shared" si="65"/>
        <v>2.2000000000000001E-3</v>
      </c>
      <c r="R788" s="26" t="str">
        <f t="shared" si="66"/>
        <v/>
      </c>
    </row>
    <row r="789" spans="2:18" ht="35.1" customHeight="1" thickTop="1" thickBot="1" x14ac:dyDescent="0.3">
      <c r="B789" s="40" t="str">
        <f>IF(PG!B789="","",PG!B789)</f>
        <v/>
      </c>
      <c r="C789" s="147" t="str">
        <f>IF(PG!C789="","",PG!C789)</f>
        <v/>
      </c>
      <c r="D789" s="43" t="str">
        <f>IF(PG!D789="","",PG!D789)</f>
        <v/>
      </c>
      <c r="E789" s="43">
        <f>IF(Inv!E789="",Inv!D789,Inv!E789)</f>
        <v>0</v>
      </c>
      <c r="F789" s="148" t="str">
        <f t="shared" si="62"/>
        <v>Sem estoque</v>
      </c>
      <c r="G789" s="149">
        <f>SUMIF(Entrada!$C$8:$C$3007,$C789,Entrada!$F$8:$F$3007)</f>
        <v>0</v>
      </c>
      <c r="H789" s="150">
        <f>SUMIF(Saída!$C$8:$C$3007,$C789,Saída!$E$8:$E$3007)</f>
        <v>0</v>
      </c>
      <c r="I789" s="151">
        <f>SUMIF(Entrada!$C$8:$C$3007,C789,Entrada!$J$8:$J$3007)</f>
        <v>0</v>
      </c>
      <c r="J789" s="152">
        <f t="shared" si="63"/>
        <v>0</v>
      </c>
      <c r="K789" s="152">
        <f t="shared" si="64"/>
        <v>0</v>
      </c>
      <c r="L789" s="151">
        <f>Inv!K789</f>
        <v>0</v>
      </c>
      <c r="M789" s="153" t="str">
        <f>IFERROR($H789/PG!$E789,"")</f>
        <v/>
      </c>
      <c r="P789" s="26">
        <v>2.1900000000000001E-3</v>
      </c>
      <c r="Q789" s="35">
        <f t="shared" si="65"/>
        <v>2.1900000000000001E-3</v>
      </c>
      <c r="R789" s="26" t="str">
        <f t="shared" si="66"/>
        <v/>
      </c>
    </row>
    <row r="790" spans="2:18" ht="35.1" customHeight="1" thickTop="1" thickBot="1" x14ac:dyDescent="0.3">
      <c r="B790" s="40" t="str">
        <f>IF(PG!B790="","",PG!B790)</f>
        <v/>
      </c>
      <c r="C790" s="147" t="str">
        <f>IF(PG!C790="","",PG!C790)</f>
        <v/>
      </c>
      <c r="D790" s="43" t="str">
        <f>IF(PG!D790="","",PG!D790)</f>
        <v/>
      </c>
      <c r="E790" s="43">
        <f>IF(Inv!E790="",Inv!D790,Inv!E790)</f>
        <v>0</v>
      </c>
      <c r="F790" s="148" t="str">
        <f t="shared" si="62"/>
        <v>Sem estoque</v>
      </c>
      <c r="G790" s="149">
        <f>SUMIF(Entrada!$C$8:$C$3007,$C790,Entrada!$F$8:$F$3007)</f>
        <v>0</v>
      </c>
      <c r="H790" s="150">
        <f>SUMIF(Saída!$C$8:$C$3007,$C790,Saída!$E$8:$E$3007)</f>
        <v>0</v>
      </c>
      <c r="I790" s="151">
        <f>SUMIF(Entrada!$C$8:$C$3007,C790,Entrada!$J$8:$J$3007)</f>
        <v>0</v>
      </c>
      <c r="J790" s="152">
        <f t="shared" si="63"/>
        <v>0</v>
      </c>
      <c r="K790" s="152">
        <f t="shared" si="64"/>
        <v>0</v>
      </c>
      <c r="L790" s="151">
        <f>Inv!K790</f>
        <v>0</v>
      </c>
      <c r="M790" s="153" t="str">
        <f>IFERROR($H790/PG!$E790,"")</f>
        <v/>
      </c>
      <c r="P790" s="26">
        <v>2.1800000000000001E-3</v>
      </c>
      <c r="Q790" s="35">
        <f t="shared" si="65"/>
        <v>2.1800000000000001E-3</v>
      </c>
      <c r="R790" s="26" t="str">
        <f t="shared" si="66"/>
        <v/>
      </c>
    </row>
    <row r="791" spans="2:18" ht="35.1" customHeight="1" thickTop="1" thickBot="1" x14ac:dyDescent="0.3">
      <c r="B791" s="40" t="str">
        <f>IF(PG!B791="","",PG!B791)</f>
        <v/>
      </c>
      <c r="C791" s="147" t="str">
        <f>IF(PG!C791="","",PG!C791)</f>
        <v/>
      </c>
      <c r="D791" s="43" t="str">
        <f>IF(PG!D791="","",PG!D791)</f>
        <v/>
      </c>
      <c r="E791" s="43">
        <f>IF(Inv!E791="",Inv!D791,Inv!E791)</f>
        <v>0</v>
      </c>
      <c r="F791" s="148" t="str">
        <f t="shared" si="62"/>
        <v>Sem estoque</v>
      </c>
      <c r="G791" s="149">
        <f>SUMIF(Entrada!$C$8:$C$3007,$C791,Entrada!$F$8:$F$3007)</f>
        <v>0</v>
      </c>
      <c r="H791" s="150">
        <f>SUMIF(Saída!$C$8:$C$3007,$C791,Saída!$E$8:$E$3007)</f>
        <v>0</v>
      </c>
      <c r="I791" s="151">
        <f>SUMIF(Entrada!$C$8:$C$3007,C791,Entrada!$J$8:$J$3007)</f>
        <v>0</v>
      </c>
      <c r="J791" s="152">
        <f t="shared" si="63"/>
        <v>0</v>
      </c>
      <c r="K791" s="152">
        <f t="shared" si="64"/>
        <v>0</v>
      </c>
      <c r="L791" s="151">
        <f>Inv!K791</f>
        <v>0</v>
      </c>
      <c r="M791" s="153" t="str">
        <f>IFERROR($H791/PG!$E791,"")</f>
        <v/>
      </c>
      <c r="P791" s="26">
        <v>2.1700000000000001E-3</v>
      </c>
      <c r="Q791" s="35">
        <f t="shared" si="65"/>
        <v>2.1700000000000001E-3</v>
      </c>
      <c r="R791" s="26" t="str">
        <f t="shared" si="66"/>
        <v/>
      </c>
    </row>
    <row r="792" spans="2:18" ht="35.1" customHeight="1" thickTop="1" thickBot="1" x14ac:dyDescent="0.3">
      <c r="B792" s="40" t="str">
        <f>IF(PG!B792="","",PG!B792)</f>
        <v/>
      </c>
      <c r="C792" s="147" t="str">
        <f>IF(PG!C792="","",PG!C792)</f>
        <v/>
      </c>
      <c r="D792" s="43" t="str">
        <f>IF(PG!D792="","",PG!D792)</f>
        <v/>
      </c>
      <c r="E792" s="43">
        <f>IF(Inv!E792="",Inv!D792,Inv!E792)</f>
        <v>0</v>
      </c>
      <c r="F792" s="148" t="str">
        <f t="shared" si="62"/>
        <v>Sem estoque</v>
      </c>
      <c r="G792" s="149">
        <f>SUMIF(Entrada!$C$8:$C$3007,$C792,Entrada!$F$8:$F$3007)</f>
        <v>0</v>
      </c>
      <c r="H792" s="150">
        <f>SUMIF(Saída!$C$8:$C$3007,$C792,Saída!$E$8:$E$3007)</f>
        <v>0</v>
      </c>
      <c r="I792" s="151">
        <f>SUMIF(Entrada!$C$8:$C$3007,C792,Entrada!$J$8:$J$3007)</f>
        <v>0</v>
      </c>
      <c r="J792" s="152">
        <f t="shared" si="63"/>
        <v>0</v>
      </c>
      <c r="K792" s="152">
        <f t="shared" si="64"/>
        <v>0</v>
      </c>
      <c r="L792" s="151">
        <f>Inv!K792</f>
        <v>0</v>
      </c>
      <c r="M792" s="153" t="str">
        <f>IFERROR($H792/PG!$E792,"")</f>
        <v/>
      </c>
      <c r="P792" s="26">
        <v>2.16E-3</v>
      </c>
      <c r="Q792" s="35">
        <f t="shared" si="65"/>
        <v>2.16E-3</v>
      </c>
      <c r="R792" s="26" t="str">
        <f t="shared" si="66"/>
        <v/>
      </c>
    </row>
    <row r="793" spans="2:18" ht="35.1" customHeight="1" thickTop="1" thickBot="1" x14ac:dyDescent="0.3">
      <c r="B793" s="40" t="str">
        <f>IF(PG!B793="","",PG!B793)</f>
        <v/>
      </c>
      <c r="C793" s="147" t="str">
        <f>IF(PG!C793="","",PG!C793)</f>
        <v/>
      </c>
      <c r="D793" s="43" t="str">
        <f>IF(PG!D793="","",PG!D793)</f>
        <v/>
      </c>
      <c r="E793" s="43">
        <f>IF(Inv!E793="",Inv!D793,Inv!E793)</f>
        <v>0</v>
      </c>
      <c r="F793" s="148" t="str">
        <f t="shared" si="62"/>
        <v>Sem estoque</v>
      </c>
      <c r="G793" s="149">
        <f>SUMIF(Entrada!$C$8:$C$3007,$C793,Entrada!$F$8:$F$3007)</f>
        <v>0</v>
      </c>
      <c r="H793" s="150">
        <f>SUMIF(Saída!$C$8:$C$3007,$C793,Saída!$E$8:$E$3007)</f>
        <v>0</v>
      </c>
      <c r="I793" s="151">
        <f>SUMIF(Entrada!$C$8:$C$3007,C793,Entrada!$J$8:$J$3007)</f>
        <v>0</v>
      </c>
      <c r="J793" s="152">
        <f t="shared" si="63"/>
        <v>0</v>
      </c>
      <c r="K793" s="152">
        <f t="shared" si="64"/>
        <v>0</v>
      </c>
      <c r="L793" s="151">
        <f>Inv!K793</f>
        <v>0</v>
      </c>
      <c r="M793" s="153" t="str">
        <f>IFERROR($H793/PG!$E793,"")</f>
        <v/>
      </c>
      <c r="P793" s="26">
        <v>2.15E-3</v>
      </c>
      <c r="Q793" s="35">
        <f t="shared" si="65"/>
        <v>2.15E-3</v>
      </c>
      <c r="R793" s="26" t="str">
        <f t="shared" si="66"/>
        <v/>
      </c>
    </row>
    <row r="794" spans="2:18" ht="35.1" customHeight="1" thickTop="1" thickBot="1" x14ac:dyDescent="0.3">
      <c r="B794" s="40" t="str">
        <f>IF(PG!B794="","",PG!B794)</f>
        <v/>
      </c>
      <c r="C794" s="147" t="str">
        <f>IF(PG!C794="","",PG!C794)</f>
        <v/>
      </c>
      <c r="D794" s="43" t="str">
        <f>IF(PG!D794="","",PG!D794)</f>
        <v/>
      </c>
      <c r="E794" s="43">
        <f>IF(Inv!E794="",Inv!D794,Inv!E794)</f>
        <v>0</v>
      </c>
      <c r="F794" s="148" t="str">
        <f t="shared" si="62"/>
        <v>Sem estoque</v>
      </c>
      <c r="G794" s="149">
        <f>SUMIF(Entrada!$C$8:$C$3007,$C794,Entrada!$F$8:$F$3007)</f>
        <v>0</v>
      </c>
      <c r="H794" s="150">
        <f>SUMIF(Saída!$C$8:$C$3007,$C794,Saída!$E$8:$E$3007)</f>
        <v>0</v>
      </c>
      <c r="I794" s="151">
        <f>SUMIF(Entrada!$C$8:$C$3007,C794,Entrada!$J$8:$J$3007)</f>
        <v>0</v>
      </c>
      <c r="J794" s="152">
        <f t="shared" si="63"/>
        <v>0</v>
      </c>
      <c r="K794" s="152">
        <f t="shared" si="64"/>
        <v>0</v>
      </c>
      <c r="L794" s="151">
        <f>Inv!K794</f>
        <v>0</v>
      </c>
      <c r="M794" s="153" t="str">
        <f>IFERROR($H794/PG!$E794,"")</f>
        <v/>
      </c>
      <c r="P794" s="26">
        <v>2.14E-3</v>
      </c>
      <c r="Q794" s="35">
        <f t="shared" si="65"/>
        <v>2.14E-3</v>
      </c>
      <c r="R794" s="26" t="str">
        <f t="shared" si="66"/>
        <v/>
      </c>
    </row>
    <row r="795" spans="2:18" ht="35.1" customHeight="1" thickTop="1" thickBot="1" x14ac:dyDescent="0.3">
      <c r="B795" s="40" t="str">
        <f>IF(PG!B795="","",PG!B795)</f>
        <v/>
      </c>
      <c r="C795" s="147" t="str">
        <f>IF(PG!C795="","",PG!C795)</f>
        <v/>
      </c>
      <c r="D795" s="43" t="str">
        <f>IF(PG!D795="","",PG!D795)</f>
        <v/>
      </c>
      <c r="E795" s="43">
        <f>IF(Inv!E795="",Inv!D795,Inv!E795)</f>
        <v>0</v>
      </c>
      <c r="F795" s="148" t="str">
        <f t="shared" si="62"/>
        <v>Sem estoque</v>
      </c>
      <c r="G795" s="149">
        <f>SUMIF(Entrada!$C$8:$C$3007,$C795,Entrada!$F$8:$F$3007)</f>
        <v>0</v>
      </c>
      <c r="H795" s="150">
        <f>SUMIF(Saída!$C$8:$C$3007,$C795,Saída!$E$8:$E$3007)</f>
        <v>0</v>
      </c>
      <c r="I795" s="151">
        <f>SUMIF(Entrada!$C$8:$C$3007,C795,Entrada!$J$8:$J$3007)</f>
        <v>0</v>
      </c>
      <c r="J795" s="152">
        <f t="shared" si="63"/>
        <v>0</v>
      </c>
      <c r="K795" s="152">
        <f t="shared" si="64"/>
        <v>0</v>
      </c>
      <c r="L795" s="151">
        <f>Inv!K795</f>
        <v>0</v>
      </c>
      <c r="M795" s="153" t="str">
        <f>IFERROR($H795/PG!$E795,"")</f>
        <v/>
      </c>
      <c r="P795" s="26">
        <v>2.1299999999999999E-3</v>
      </c>
      <c r="Q795" s="35">
        <f t="shared" si="65"/>
        <v>2.1299999999999999E-3</v>
      </c>
      <c r="R795" s="26" t="str">
        <f t="shared" si="66"/>
        <v/>
      </c>
    </row>
    <row r="796" spans="2:18" ht="35.1" customHeight="1" thickTop="1" thickBot="1" x14ac:dyDescent="0.3">
      <c r="B796" s="40" t="str">
        <f>IF(PG!B796="","",PG!B796)</f>
        <v/>
      </c>
      <c r="C796" s="147" t="str">
        <f>IF(PG!C796="","",PG!C796)</f>
        <v/>
      </c>
      <c r="D796" s="43" t="str">
        <f>IF(PG!D796="","",PG!D796)</f>
        <v/>
      </c>
      <c r="E796" s="43">
        <f>IF(Inv!E796="",Inv!D796,Inv!E796)</f>
        <v>0</v>
      </c>
      <c r="F796" s="148" t="str">
        <f t="shared" si="62"/>
        <v>Sem estoque</v>
      </c>
      <c r="G796" s="149">
        <f>SUMIF(Entrada!$C$8:$C$3007,$C796,Entrada!$F$8:$F$3007)</f>
        <v>0</v>
      </c>
      <c r="H796" s="150">
        <f>SUMIF(Saída!$C$8:$C$3007,$C796,Saída!$E$8:$E$3007)</f>
        <v>0</v>
      </c>
      <c r="I796" s="151">
        <f>SUMIF(Entrada!$C$8:$C$3007,C796,Entrada!$J$8:$J$3007)</f>
        <v>0</v>
      </c>
      <c r="J796" s="152">
        <f t="shared" si="63"/>
        <v>0</v>
      </c>
      <c r="K796" s="152">
        <f t="shared" si="64"/>
        <v>0</v>
      </c>
      <c r="L796" s="151">
        <f>Inv!K796</f>
        <v>0</v>
      </c>
      <c r="M796" s="153" t="str">
        <f>IFERROR($H796/PG!$E796,"")</f>
        <v/>
      </c>
      <c r="P796" s="26">
        <v>2.1199999999999999E-3</v>
      </c>
      <c r="Q796" s="35">
        <f t="shared" si="65"/>
        <v>2.1199999999999999E-3</v>
      </c>
      <c r="R796" s="26" t="str">
        <f t="shared" si="66"/>
        <v/>
      </c>
    </row>
    <row r="797" spans="2:18" ht="35.1" customHeight="1" thickTop="1" thickBot="1" x14ac:dyDescent="0.3">
      <c r="B797" s="40" t="str">
        <f>IF(PG!B797="","",PG!B797)</f>
        <v/>
      </c>
      <c r="C797" s="147" t="str">
        <f>IF(PG!C797="","",PG!C797)</f>
        <v/>
      </c>
      <c r="D797" s="43" t="str">
        <f>IF(PG!D797="","",PG!D797)</f>
        <v/>
      </c>
      <c r="E797" s="43">
        <f>IF(Inv!E797="",Inv!D797,Inv!E797)</f>
        <v>0</v>
      </c>
      <c r="F797" s="148" t="str">
        <f t="shared" si="62"/>
        <v>Sem estoque</v>
      </c>
      <c r="G797" s="149">
        <f>SUMIF(Entrada!$C$8:$C$3007,$C797,Entrada!$F$8:$F$3007)</f>
        <v>0</v>
      </c>
      <c r="H797" s="150">
        <f>SUMIF(Saída!$C$8:$C$3007,$C797,Saída!$E$8:$E$3007)</f>
        <v>0</v>
      </c>
      <c r="I797" s="151">
        <f>SUMIF(Entrada!$C$8:$C$3007,C797,Entrada!$J$8:$J$3007)</f>
        <v>0</v>
      </c>
      <c r="J797" s="152">
        <f t="shared" si="63"/>
        <v>0</v>
      </c>
      <c r="K797" s="152">
        <f t="shared" si="64"/>
        <v>0</v>
      </c>
      <c r="L797" s="151">
        <f>Inv!K797</f>
        <v>0</v>
      </c>
      <c r="M797" s="153" t="str">
        <f>IFERROR($H797/PG!$E797,"")</f>
        <v/>
      </c>
      <c r="P797" s="26">
        <v>2.1099999999999999E-3</v>
      </c>
      <c r="Q797" s="35">
        <f t="shared" si="65"/>
        <v>2.1099999999999999E-3</v>
      </c>
      <c r="R797" s="26" t="str">
        <f t="shared" si="66"/>
        <v/>
      </c>
    </row>
    <row r="798" spans="2:18" ht="35.1" customHeight="1" thickTop="1" thickBot="1" x14ac:dyDescent="0.3">
      <c r="B798" s="40" t="str">
        <f>IF(PG!B798="","",PG!B798)</f>
        <v/>
      </c>
      <c r="C798" s="147" t="str">
        <f>IF(PG!C798="","",PG!C798)</f>
        <v/>
      </c>
      <c r="D798" s="43" t="str">
        <f>IF(PG!D798="","",PG!D798)</f>
        <v/>
      </c>
      <c r="E798" s="43">
        <f>IF(Inv!E798="",Inv!D798,Inv!E798)</f>
        <v>0</v>
      </c>
      <c r="F798" s="148" t="str">
        <f t="shared" si="62"/>
        <v>Sem estoque</v>
      </c>
      <c r="G798" s="149">
        <f>SUMIF(Entrada!$C$8:$C$3007,$C798,Entrada!$F$8:$F$3007)</f>
        <v>0</v>
      </c>
      <c r="H798" s="150">
        <f>SUMIF(Saída!$C$8:$C$3007,$C798,Saída!$E$8:$E$3007)</f>
        <v>0</v>
      </c>
      <c r="I798" s="151">
        <f>SUMIF(Entrada!$C$8:$C$3007,C798,Entrada!$J$8:$J$3007)</f>
        <v>0</v>
      </c>
      <c r="J798" s="152">
        <f t="shared" si="63"/>
        <v>0</v>
      </c>
      <c r="K798" s="152">
        <f t="shared" si="64"/>
        <v>0</v>
      </c>
      <c r="L798" s="151">
        <f>Inv!K798</f>
        <v>0</v>
      </c>
      <c r="M798" s="153" t="str">
        <f>IFERROR($H798/PG!$E798,"")</f>
        <v/>
      </c>
      <c r="P798" s="26">
        <v>2.0999999999999999E-3</v>
      </c>
      <c r="Q798" s="35">
        <f t="shared" si="65"/>
        <v>2.0999999999999999E-3</v>
      </c>
      <c r="R798" s="26" t="str">
        <f t="shared" si="66"/>
        <v/>
      </c>
    </row>
    <row r="799" spans="2:18" ht="35.1" customHeight="1" thickTop="1" thickBot="1" x14ac:dyDescent="0.3">
      <c r="B799" s="40" t="str">
        <f>IF(PG!B799="","",PG!B799)</f>
        <v/>
      </c>
      <c r="C799" s="147" t="str">
        <f>IF(PG!C799="","",PG!C799)</f>
        <v/>
      </c>
      <c r="D799" s="43" t="str">
        <f>IF(PG!D799="","",PG!D799)</f>
        <v/>
      </c>
      <c r="E799" s="43">
        <f>IF(Inv!E799="",Inv!D799,Inv!E799)</f>
        <v>0</v>
      </c>
      <c r="F799" s="148" t="str">
        <f t="shared" si="62"/>
        <v>Sem estoque</v>
      </c>
      <c r="G799" s="149">
        <f>SUMIF(Entrada!$C$8:$C$3007,$C799,Entrada!$F$8:$F$3007)</f>
        <v>0</v>
      </c>
      <c r="H799" s="150">
        <f>SUMIF(Saída!$C$8:$C$3007,$C799,Saída!$E$8:$E$3007)</f>
        <v>0</v>
      </c>
      <c r="I799" s="151">
        <f>SUMIF(Entrada!$C$8:$C$3007,C799,Entrada!$J$8:$J$3007)</f>
        <v>0</v>
      </c>
      <c r="J799" s="152">
        <f t="shared" si="63"/>
        <v>0</v>
      </c>
      <c r="K799" s="152">
        <f t="shared" si="64"/>
        <v>0</v>
      </c>
      <c r="L799" s="151">
        <f>Inv!K799</f>
        <v>0</v>
      </c>
      <c r="M799" s="153" t="str">
        <f>IFERROR($H799/PG!$E799,"")</f>
        <v/>
      </c>
      <c r="P799" s="26">
        <v>2.0899999999999998E-3</v>
      </c>
      <c r="Q799" s="35">
        <f t="shared" si="65"/>
        <v>2.0899999999999998E-3</v>
      </c>
      <c r="R799" s="26" t="str">
        <f t="shared" si="66"/>
        <v/>
      </c>
    </row>
    <row r="800" spans="2:18" ht="35.1" customHeight="1" thickTop="1" thickBot="1" x14ac:dyDescent="0.3">
      <c r="B800" s="40" t="str">
        <f>IF(PG!B800="","",PG!B800)</f>
        <v/>
      </c>
      <c r="C800" s="147" t="str">
        <f>IF(PG!C800="","",PG!C800)</f>
        <v/>
      </c>
      <c r="D800" s="43" t="str">
        <f>IF(PG!D800="","",PG!D800)</f>
        <v/>
      </c>
      <c r="E800" s="43">
        <f>IF(Inv!E800="",Inv!D800,Inv!E800)</f>
        <v>0</v>
      </c>
      <c r="F800" s="148" t="str">
        <f t="shared" si="62"/>
        <v>Sem estoque</v>
      </c>
      <c r="G800" s="149">
        <f>SUMIF(Entrada!$C$8:$C$3007,$C800,Entrada!$F$8:$F$3007)</f>
        <v>0</v>
      </c>
      <c r="H800" s="150">
        <f>SUMIF(Saída!$C$8:$C$3007,$C800,Saída!$E$8:$E$3007)</f>
        <v>0</v>
      </c>
      <c r="I800" s="151">
        <f>SUMIF(Entrada!$C$8:$C$3007,C800,Entrada!$J$8:$J$3007)</f>
        <v>0</v>
      </c>
      <c r="J800" s="152">
        <f t="shared" si="63"/>
        <v>0</v>
      </c>
      <c r="K800" s="152">
        <f t="shared" si="64"/>
        <v>0</v>
      </c>
      <c r="L800" s="151">
        <f>Inv!K800</f>
        <v>0</v>
      </c>
      <c r="M800" s="153" t="str">
        <f>IFERROR($H800/PG!$E800,"")</f>
        <v/>
      </c>
      <c r="P800" s="26">
        <v>2.0799999999999998E-3</v>
      </c>
      <c r="Q800" s="35">
        <f t="shared" si="65"/>
        <v>2.0799999999999998E-3</v>
      </c>
      <c r="R800" s="26" t="str">
        <f t="shared" si="66"/>
        <v/>
      </c>
    </row>
    <row r="801" spans="2:18" ht="35.1" customHeight="1" thickTop="1" thickBot="1" x14ac:dyDescent="0.3">
      <c r="B801" s="40" t="str">
        <f>IF(PG!B801="","",PG!B801)</f>
        <v/>
      </c>
      <c r="C801" s="147" t="str">
        <f>IF(PG!C801="","",PG!C801)</f>
        <v/>
      </c>
      <c r="D801" s="43" t="str">
        <f>IF(PG!D801="","",PG!D801)</f>
        <v/>
      </c>
      <c r="E801" s="43">
        <f>IF(Inv!E801="",Inv!D801,Inv!E801)</f>
        <v>0</v>
      </c>
      <c r="F801" s="148" t="str">
        <f t="shared" si="62"/>
        <v>Sem estoque</v>
      </c>
      <c r="G801" s="149">
        <f>SUMIF(Entrada!$C$8:$C$3007,$C801,Entrada!$F$8:$F$3007)</f>
        <v>0</v>
      </c>
      <c r="H801" s="150">
        <f>SUMIF(Saída!$C$8:$C$3007,$C801,Saída!$E$8:$E$3007)</f>
        <v>0</v>
      </c>
      <c r="I801" s="151">
        <f>SUMIF(Entrada!$C$8:$C$3007,C801,Entrada!$J$8:$J$3007)</f>
        <v>0</v>
      </c>
      <c r="J801" s="152">
        <f t="shared" si="63"/>
        <v>0</v>
      </c>
      <c r="K801" s="152">
        <f t="shared" si="64"/>
        <v>0</v>
      </c>
      <c r="L801" s="151">
        <f>Inv!K801</f>
        <v>0</v>
      </c>
      <c r="M801" s="153" t="str">
        <f>IFERROR($H801/PG!$E801,"")</f>
        <v/>
      </c>
      <c r="P801" s="26">
        <v>2.0699999999999998E-3</v>
      </c>
      <c r="Q801" s="35">
        <f t="shared" si="65"/>
        <v>2.0699999999999998E-3</v>
      </c>
      <c r="R801" s="26" t="str">
        <f t="shared" si="66"/>
        <v/>
      </c>
    </row>
    <row r="802" spans="2:18" ht="35.1" customHeight="1" thickTop="1" thickBot="1" x14ac:dyDescent="0.3">
      <c r="B802" s="40" t="str">
        <f>IF(PG!B802="","",PG!B802)</f>
        <v/>
      </c>
      <c r="C802" s="147" t="str">
        <f>IF(PG!C802="","",PG!C802)</f>
        <v/>
      </c>
      <c r="D802" s="43" t="str">
        <f>IF(PG!D802="","",PG!D802)</f>
        <v/>
      </c>
      <c r="E802" s="43">
        <f>IF(Inv!E802="",Inv!D802,Inv!E802)</f>
        <v>0</v>
      </c>
      <c r="F802" s="148" t="str">
        <f t="shared" si="62"/>
        <v>Sem estoque</v>
      </c>
      <c r="G802" s="149">
        <f>SUMIF(Entrada!$C$8:$C$3007,$C802,Entrada!$F$8:$F$3007)</f>
        <v>0</v>
      </c>
      <c r="H802" s="150">
        <f>SUMIF(Saída!$C$8:$C$3007,$C802,Saída!$E$8:$E$3007)</f>
        <v>0</v>
      </c>
      <c r="I802" s="151">
        <f>SUMIF(Entrada!$C$8:$C$3007,C802,Entrada!$J$8:$J$3007)</f>
        <v>0</v>
      </c>
      <c r="J802" s="152">
        <f t="shared" si="63"/>
        <v>0</v>
      </c>
      <c r="K802" s="152">
        <f t="shared" si="64"/>
        <v>0</v>
      </c>
      <c r="L802" s="151">
        <f>Inv!K802</f>
        <v>0</v>
      </c>
      <c r="M802" s="153" t="str">
        <f>IFERROR($H802/PG!$E802,"")</f>
        <v/>
      </c>
      <c r="P802" s="26">
        <v>2.0600000000000002E-3</v>
      </c>
      <c r="Q802" s="35">
        <f t="shared" si="65"/>
        <v>2.0600000000000002E-3</v>
      </c>
      <c r="R802" s="26" t="str">
        <f t="shared" si="66"/>
        <v/>
      </c>
    </row>
    <row r="803" spans="2:18" ht="35.1" customHeight="1" thickTop="1" thickBot="1" x14ac:dyDescent="0.3">
      <c r="B803" s="40" t="str">
        <f>IF(PG!B803="","",PG!B803)</f>
        <v/>
      </c>
      <c r="C803" s="147" t="str">
        <f>IF(PG!C803="","",PG!C803)</f>
        <v/>
      </c>
      <c r="D803" s="43" t="str">
        <f>IF(PG!D803="","",PG!D803)</f>
        <v/>
      </c>
      <c r="E803" s="43">
        <f>IF(Inv!E803="",Inv!D803,Inv!E803)</f>
        <v>0</v>
      </c>
      <c r="F803" s="148" t="str">
        <f t="shared" si="62"/>
        <v>Sem estoque</v>
      </c>
      <c r="G803" s="149">
        <f>SUMIF(Entrada!$C$8:$C$3007,$C803,Entrada!$F$8:$F$3007)</f>
        <v>0</v>
      </c>
      <c r="H803" s="150">
        <f>SUMIF(Saída!$C$8:$C$3007,$C803,Saída!$E$8:$E$3007)</f>
        <v>0</v>
      </c>
      <c r="I803" s="151">
        <f>SUMIF(Entrada!$C$8:$C$3007,C803,Entrada!$J$8:$J$3007)</f>
        <v>0</v>
      </c>
      <c r="J803" s="152">
        <f t="shared" si="63"/>
        <v>0</v>
      </c>
      <c r="K803" s="152">
        <f t="shared" si="64"/>
        <v>0</v>
      </c>
      <c r="L803" s="151">
        <f>Inv!K803</f>
        <v>0</v>
      </c>
      <c r="M803" s="153" t="str">
        <f>IFERROR($H803/PG!$E803,"")</f>
        <v/>
      </c>
      <c r="P803" s="26">
        <v>2.0500000000000002E-3</v>
      </c>
      <c r="Q803" s="35">
        <f t="shared" si="65"/>
        <v>2.0500000000000002E-3</v>
      </c>
      <c r="R803" s="26" t="str">
        <f t="shared" si="66"/>
        <v/>
      </c>
    </row>
    <row r="804" spans="2:18" ht="35.1" customHeight="1" thickTop="1" thickBot="1" x14ac:dyDescent="0.3">
      <c r="B804" s="40" t="str">
        <f>IF(PG!B804="","",PG!B804)</f>
        <v/>
      </c>
      <c r="C804" s="147" t="str">
        <f>IF(PG!C804="","",PG!C804)</f>
        <v/>
      </c>
      <c r="D804" s="43" t="str">
        <f>IF(PG!D804="","",PG!D804)</f>
        <v/>
      </c>
      <c r="E804" s="43">
        <f>IF(Inv!E804="",Inv!D804,Inv!E804)</f>
        <v>0</v>
      </c>
      <c r="F804" s="148" t="str">
        <f t="shared" si="62"/>
        <v>Sem estoque</v>
      </c>
      <c r="G804" s="149">
        <f>SUMIF(Entrada!$C$8:$C$3007,$C804,Entrada!$F$8:$F$3007)</f>
        <v>0</v>
      </c>
      <c r="H804" s="150">
        <f>SUMIF(Saída!$C$8:$C$3007,$C804,Saída!$E$8:$E$3007)</f>
        <v>0</v>
      </c>
      <c r="I804" s="151">
        <f>SUMIF(Entrada!$C$8:$C$3007,C804,Entrada!$J$8:$J$3007)</f>
        <v>0</v>
      </c>
      <c r="J804" s="152">
        <f t="shared" si="63"/>
        <v>0</v>
      </c>
      <c r="K804" s="152">
        <f t="shared" si="64"/>
        <v>0</v>
      </c>
      <c r="L804" s="151">
        <f>Inv!K804</f>
        <v>0</v>
      </c>
      <c r="M804" s="153" t="str">
        <f>IFERROR($H804/PG!$E804,"")</f>
        <v/>
      </c>
      <c r="P804" s="26">
        <v>2.0400000000000001E-3</v>
      </c>
      <c r="Q804" s="35">
        <f t="shared" si="65"/>
        <v>2.0400000000000001E-3</v>
      </c>
      <c r="R804" s="26" t="str">
        <f t="shared" si="66"/>
        <v/>
      </c>
    </row>
    <row r="805" spans="2:18" ht="35.1" customHeight="1" thickTop="1" thickBot="1" x14ac:dyDescent="0.3">
      <c r="B805" s="40" t="str">
        <f>IF(PG!B805="","",PG!B805)</f>
        <v/>
      </c>
      <c r="C805" s="147" t="str">
        <f>IF(PG!C805="","",PG!C805)</f>
        <v/>
      </c>
      <c r="D805" s="43" t="str">
        <f>IF(PG!D805="","",PG!D805)</f>
        <v/>
      </c>
      <c r="E805" s="43">
        <f>IF(Inv!E805="",Inv!D805,Inv!E805)</f>
        <v>0</v>
      </c>
      <c r="F805" s="148" t="str">
        <f t="shared" si="62"/>
        <v>Sem estoque</v>
      </c>
      <c r="G805" s="149">
        <f>SUMIF(Entrada!$C$8:$C$3007,$C805,Entrada!$F$8:$F$3007)</f>
        <v>0</v>
      </c>
      <c r="H805" s="150">
        <f>SUMIF(Saída!$C$8:$C$3007,$C805,Saída!$E$8:$E$3007)</f>
        <v>0</v>
      </c>
      <c r="I805" s="151">
        <f>SUMIF(Entrada!$C$8:$C$3007,C805,Entrada!$J$8:$J$3007)</f>
        <v>0</v>
      </c>
      <c r="J805" s="152">
        <f t="shared" si="63"/>
        <v>0</v>
      </c>
      <c r="K805" s="152">
        <f t="shared" si="64"/>
        <v>0</v>
      </c>
      <c r="L805" s="151">
        <f>Inv!K805</f>
        <v>0</v>
      </c>
      <c r="M805" s="153" t="str">
        <f>IFERROR($H805/PG!$E805,"")</f>
        <v/>
      </c>
      <c r="P805" s="26">
        <v>2.0300000000000001E-3</v>
      </c>
      <c r="Q805" s="35">
        <f t="shared" si="65"/>
        <v>2.0300000000000001E-3</v>
      </c>
      <c r="R805" s="26" t="str">
        <f t="shared" si="66"/>
        <v/>
      </c>
    </row>
    <row r="806" spans="2:18" ht="35.1" customHeight="1" thickTop="1" thickBot="1" x14ac:dyDescent="0.3">
      <c r="B806" s="40" t="str">
        <f>IF(PG!B806="","",PG!B806)</f>
        <v/>
      </c>
      <c r="C806" s="147" t="str">
        <f>IF(PG!C806="","",PG!C806)</f>
        <v/>
      </c>
      <c r="D806" s="43" t="str">
        <f>IF(PG!D806="","",PG!D806)</f>
        <v/>
      </c>
      <c r="E806" s="43">
        <f>IF(Inv!E806="",Inv!D806,Inv!E806)</f>
        <v>0</v>
      </c>
      <c r="F806" s="148" t="str">
        <f t="shared" si="62"/>
        <v>Sem estoque</v>
      </c>
      <c r="G806" s="149">
        <f>SUMIF(Entrada!$C$8:$C$3007,$C806,Entrada!$F$8:$F$3007)</f>
        <v>0</v>
      </c>
      <c r="H806" s="150">
        <f>SUMIF(Saída!$C$8:$C$3007,$C806,Saída!$E$8:$E$3007)</f>
        <v>0</v>
      </c>
      <c r="I806" s="151">
        <f>SUMIF(Entrada!$C$8:$C$3007,C806,Entrada!$J$8:$J$3007)</f>
        <v>0</v>
      </c>
      <c r="J806" s="152">
        <f t="shared" si="63"/>
        <v>0</v>
      </c>
      <c r="K806" s="152">
        <f t="shared" si="64"/>
        <v>0</v>
      </c>
      <c r="L806" s="151">
        <f>Inv!K806</f>
        <v>0</v>
      </c>
      <c r="M806" s="153" t="str">
        <f>IFERROR($H806/PG!$E806,"")</f>
        <v/>
      </c>
      <c r="P806" s="26">
        <v>2.0200000000000001E-3</v>
      </c>
      <c r="Q806" s="35">
        <f t="shared" si="65"/>
        <v>2.0200000000000001E-3</v>
      </c>
      <c r="R806" s="26" t="str">
        <f t="shared" si="66"/>
        <v/>
      </c>
    </row>
    <row r="807" spans="2:18" ht="35.1" customHeight="1" thickTop="1" thickBot="1" x14ac:dyDescent="0.3">
      <c r="B807" s="40" t="str">
        <f>IF(PG!B807="","",PG!B807)</f>
        <v/>
      </c>
      <c r="C807" s="147" t="str">
        <f>IF(PG!C807="","",PG!C807)</f>
        <v/>
      </c>
      <c r="D807" s="43" t="str">
        <f>IF(PG!D807="","",PG!D807)</f>
        <v/>
      </c>
      <c r="E807" s="43">
        <f>IF(Inv!E807="",Inv!D807,Inv!E807)</f>
        <v>0</v>
      </c>
      <c r="F807" s="148" t="str">
        <f t="shared" si="62"/>
        <v>Sem estoque</v>
      </c>
      <c r="G807" s="149">
        <f>SUMIF(Entrada!$C$8:$C$3007,$C807,Entrada!$F$8:$F$3007)</f>
        <v>0</v>
      </c>
      <c r="H807" s="150">
        <f>SUMIF(Saída!$C$8:$C$3007,$C807,Saída!$E$8:$E$3007)</f>
        <v>0</v>
      </c>
      <c r="I807" s="151">
        <f>SUMIF(Entrada!$C$8:$C$3007,C807,Entrada!$J$8:$J$3007)</f>
        <v>0</v>
      </c>
      <c r="J807" s="152">
        <f t="shared" si="63"/>
        <v>0</v>
      </c>
      <c r="K807" s="152">
        <f t="shared" si="64"/>
        <v>0</v>
      </c>
      <c r="L807" s="151">
        <f>Inv!K807</f>
        <v>0</v>
      </c>
      <c r="M807" s="153" t="str">
        <f>IFERROR($H807/PG!$E807,"")</f>
        <v/>
      </c>
      <c r="P807" s="26">
        <v>2.0100000000000001E-3</v>
      </c>
      <c r="Q807" s="35">
        <f t="shared" si="65"/>
        <v>2.0100000000000001E-3</v>
      </c>
      <c r="R807" s="26" t="str">
        <f t="shared" si="66"/>
        <v/>
      </c>
    </row>
    <row r="808" spans="2:18" ht="35.1" customHeight="1" thickTop="1" thickBot="1" x14ac:dyDescent="0.3">
      <c r="B808" s="40" t="str">
        <f>IF(PG!B808="","",PG!B808)</f>
        <v/>
      </c>
      <c r="C808" s="147" t="str">
        <f>IF(PG!C808="","",PG!C808)</f>
        <v/>
      </c>
      <c r="D808" s="43" t="str">
        <f>IF(PG!D808="","",PG!D808)</f>
        <v/>
      </c>
      <c r="E808" s="43">
        <f>IF(Inv!E808="",Inv!D808,Inv!E808)</f>
        <v>0</v>
      </c>
      <c r="F808" s="148" t="str">
        <f t="shared" si="62"/>
        <v>Sem estoque</v>
      </c>
      <c r="G808" s="149">
        <f>SUMIF(Entrada!$C$8:$C$3007,$C808,Entrada!$F$8:$F$3007)</f>
        <v>0</v>
      </c>
      <c r="H808" s="150">
        <f>SUMIF(Saída!$C$8:$C$3007,$C808,Saída!$E$8:$E$3007)</f>
        <v>0</v>
      </c>
      <c r="I808" s="151">
        <f>SUMIF(Entrada!$C$8:$C$3007,C808,Entrada!$J$8:$J$3007)</f>
        <v>0</v>
      </c>
      <c r="J808" s="152">
        <f t="shared" si="63"/>
        <v>0</v>
      </c>
      <c r="K808" s="152">
        <f t="shared" si="64"/>
        <v>0</v>
      </c>
      <c r="L808" s="151">
        <f>Inv!K808</f>
        <v>0</v>
      </c>
      <c r="M808" s="153" t="str">
        <f>IFERROR($H808/PG!$E808,"")</f>
        <v/>
      </c>
      <c r="P808" s="26">
        <v>2E-3</v>
      </c>
      <c r="Q808" s="35">
        <f t="shared" si="65"/>
        <v>2E-3</v>
      </c>
      <c r="R808" s="26" t="str">
        <f t="shared" si="66"/>
        <v/>
      </c>
    </row>
    <row r="809" spans="2:18" ht="35.1" customHeight="1" thickTop="1" thickBot="1" x14ac:dyDescent="0.3">
      <c r="B809" s="40" t="str">
        <f>IF(PG!B809="","",PG!B809)</f>
        <v/>
      </c>
      <c r="C809" s="147" t="str">
        <f>IF(PG!C809="","",PG!C809)</f>
        <v/>
      </c>
      <c r="D809" s="43" t="str">
        <f>IF(PG!D809="","",PG!D809)</f>
        <v/>
      </c>
      <c r="E809" s="43">
        <f>IF(Inv!E809="",Inv!D809,Inv!E809)</f>
        <v>0</v>
      </c>
      <c r="F809" s="148" t="str">
        <f t="shared" si="62"/>
        <v>Sem estoque</v>
      </c>
      <c r="G809" s="149">
        <f>SUMIF(Entrada!$C$8:$C$3007,$C809,Entrada!$F$8:$F$3007)</f>
        <v>0</v>
      </c>
      <c r="H809" s="150">
        <f>SUMIF(Saída!$C$8:$C$3007,$C809,Saída!$E$8:$E$3007)</f>
        <v>0</v>
      </c>
      <c r="I809" s="151">
        <f>SUMIF(Entrada!$C$8:$C$3007,C809,Entrada!$J$8:$J$3007)</f>
        <v>0</v>
      </c>
      <c r="J809" s="152">
        <f t="shared" si="63"/>
        <v>0</v>
      </c>
      <c r="K809" s="152">
        <f t="shared" si="64"/>
        <v>0</v>
      </c>
      <c r="L809" s="151">
        <f>Inv!K809</f>
        <v>0</v>
      </c>
      <c r="M809" s="153" t="str">
        <f>IFERROR($H809/PG!$E809,"")</f>
        <v/>
      </c>
      <c r="P809" s="26">
        <v>1.99E-3</v>
      </c>
      <c r="Q809" s="35">
        <f t="shared" si="65"/>
        <v>1.99E-3</v>
      </c>
      <c r="R809" s="26" t="str">
        <f t="shared" si="66"/>
        <v/>
      </c>
    </row>
    <row r="810" spans="2:18" ht="35.1" customHeight="1" thickTop="1" thickBot="1" x14ac:dyDescent="0.3">
      <c r="B810" s="40" t="str">
        <f>IF(PG!B810="","",PG!B810)</f>
        <v/>
      </c>
      <c r="C810" s="147" t="str">
        <f>IF(PG!C810="","",PG!C810)</f>
        <v/>
      </c>
      <c r="D810" s="43" t="str">
        <f>IF(PG!D810="","",PG!D810)</f>
        <v/>
      </c>
      <c r="E810" s="43">
        <f>IF(Inv!E810="",Inv!D810,Inv!E810)</f>
        <v>0</v>
      </c>
      <c r="F810" s="148" t="str">
        <f t="shared" si="62"/>
        <v>Sem estoque</v>
      </c>
      <c r="G810" s="149">
        <f>SUMIF(Entrada!$C$8:$C$3007,$C810,Entrada!$F$8:$F$3007)</f>
        <v>0</v>
      </c>
      <c r="H810" s="150">
        <f>SUMIF(Saída!$C$8:$C$3007,$C810,Saída!$E$8:$E$3007)</f>
        <v>0</v>
      </c>
      <c r="I810" s="151">
        <f>SUMIF(Entrada!$C$8:$C$3007,C810,Entrada!$J$8:$J$3007)</f>
        <v>0</v>
      </c>
      <c r="J810" s="152">
        <f t="shared" si="63"/>
        <v>0</v>
      </c>
      <c r="K810" s="152">
        <f t="shared" si="64"/>
        <v>0</v>
      </c>
      <c r="L810" s="151">
        <f>Inv!K810</f>
        <v>0</v>
      </c>
      <c r="M810" s="153" t="str">
        <f>IFERROR($H810/PG!$E810,"")</f>
        <v/>
      </c>
      <c r="P810" s="26">
        <v>1.98E-3</v>
      </c>
      <c r="Q810" s="35">
        <f t="shared" si="65"/>
        <v>1.98E-3</v>
      </c>
      <c r="R810" s="26" t="str">
        <f t="shared" si="66"/>
        <v/>
      </c>
    </row>
    <row r="811" spans="2:18" ht="35.1" customHeight="1" thickTop="1" thickBot="1" x14ac:dyDescent="0.3">
      <c r="B811" s="40" t="str">
        <f>IF(PG!B811="","",PG!B811)</f>
        <v/>
      </c>
      <c r="C811" s="147" t="str">
        <f>IF(PG!C811="","",PG!C811)</f>
        <v/>
      </c>
      <c r="D811" s="43" t="str">
        <f>IF(PG!D811="","",PG!D811)</f>
        <v/>
      </c>
      <c r="E811" s="43">
        <f>IF(Inv!E811="",Inv!D811,Inv!E811)</f>
        <v>0</v>
      </c>
      <c r="F811" s="148" t="str">
        <f t="shared" si="62"/>
        <v>Sem estoque</v>
      </c>
      <c r="G811" s="149">
        <f>SUMIF(Entrada!$C$8:$C$3007,$C811,Entrada!$F$8:$F$3007)</f>
        <v>0</v>
      </c>
      <c r="H811" s="150">
        <f>SUMIF(Saída!$C$8:$C$3007,$C811,Saída!$E$8:$E$3007)</f>
        <v>0</v>
      </c>
      <c r="I811" s="151">
        <f>SUMIF(Entrada!$C$8:$C$3007,C811,Entrada!$J$8:$J$3007)</f>
        <v>0</v>
      </c>
      <c r="J811" s="152">
        <f t="shared" si="63"/>
        <v>0</v>
      </c>
      <c r="K811" s="152">
        <f t="shared" si="64"/>
        <v>0</v>
      </c>
      <c r="L811" s="151">
        <f>Inv!K811</f>
        <v>0</v>
      </c>
      <c r="M811" s="153" t="str">
        <f>IFERROR($H811/PG!$E811,"")</f>
        <v/>
      </c>
      <c r="P811" s="26">
        <v>1.97E-3</v>
      </c>
      <c r="Q811" s="35">
        <f t="shared" si="65"/>
        <v>1.97E-3</v>
      </c>
      <c r="R811" s="26" t="str">
        <f t="shared" si="66"/>
        <v/>
      </c>
    </row>
    <row r="812" spans="2:18" ht="35.1" customHeight="1" thickTop="1" thickBot="1" x14ac:dyDescent="0.3">
      <c r="B812" s="40" t="str">
        <f>IF(PG!B812="","",PG!B812)</f>
        <v/>
      </c>
      <c r="C812" s="147" t="str">
        <f>IF(PG!C812="","",PG!C812)</f>
        <v/>
      </c>
      <c r="D812" s="43" t="str">
        <f>IF(PG!D812="","",PG!D812)</f>
        <v/>
      </c>
      <c r="E812" s="43">
        <f>IF(Inv!E812="",Inv!D812,Inv!E812)</f>
        <v>0</v>
      </c>
      <c r="F812" s="148" t="str">
        <f t="shared" si="62"/>
        <v>Sem estoque</v>
      </c>
      <c r="G812" s="149">
        <f>SUMIF(Entrada!$C$8:$C$3007,$C812,Entrada!$F$8:$F$3007)</f>
        <v>0</v>
      </c>
      <c r="H812" s="150">
        <f>SUMIF(Saída!$C$8:$C$3007,$C812,Saída!$E$8:$E$3007)</f>
        <v>0</v>
      </c>
      <c r="I812" s="151">
        <f>SUMIF(Entrada!$C$8:$C$3007,C812,Entrada!$J$8:$J$3007)</f>
        <v>0</v>
      </c>
      <c r="J812" s="152">
        <f t="shared" si="63"/>
        <v>0</v>
      </c>
      <c r="K812" s="152">
        <f t="shared" si="64"/>
        <v>0</v>
      </c>
      <c r="L812" s="151">
        <f>Inv!K812</f>
        <v>0</v>
      </c>
      <c r="M812" s="153" t="str">
        <f>IFERROR($H812/PG!$E812,"")</f>
        <v/>
      </c>
      <c r="P812" s="26">
        <v>1.9599999999999999E-3</v>
      </c>
      <c r="Q812" s="35">
        <f t="shared" si="65"/>
        <v>1.9599999999999999E-3</v>
      </c>
      <c r="R812" s="26" t="str">
        <f t="shared" si="66"/>
        <v/>
      </c>
    </row>
    <row r="813" spans="2:18" ht="35.1" customHeight="1" thickTop="1" thickBot="1" x14ac:dyDescent="0.3">
      <c r="B813" s="40" t="str">
        <f>IF(PG!B813="","",PG!B813)</f>
        <v/>
      </c>
      <c r="C813" s="147" t="str">
        <f>IF(PG!C813="","",PG!C813)</f>
        <v/>
      </c>
      <c r="D813" s="43" t="str">
        <f>IF(PG!D813="","",PG!D813)</f>
        <v/>
      </c>
      <c r="E813" s="43">
        <f>IF(Inv!E813="",Inv!D813,Inv!E813)</f>
        <v>0</v>
      </c>
      <c r="F813" s="148" t="str">
        <f t="shared" si="62"/>
        <v>Sem estoque</v>
      </c>
      <c r="G813" s="149">
        <f>SUMIF(Entrada!$C$8:$C$3007,$C813,Entrada!$F$8:$F$3007)</f>
        <v>0</v>
      </c>
      <c r="H813" s="150">
        <f>SUMIF(Saída!$C$8:$C$3007,$C813,Saída!$E$8:$E$3007)</f>
        <v>0</v>
      </c>
      <c r="I813" s="151">
        <f>SUMIF(Entrada!$C$8:$C$3007,C813,Entrada!$J$8:$J$3007)</f>
        <v>0</v>
      </c>
      <c r="J813" s="152">
        <f t="shared" si="63"/>
        <v>0</v>
      </c>
      <c r="K813" s="152">
        <f t="shared" si="64"/>
        <v>0</v>
      </c>
      <c r="L813" s="151">
        <f>Inv!K813</f>
        <v>0</v>
      </c>
      <c r="M813" s="153" t="str">
        <f>IFERROR($H813/PG!$E813,"")</f>
        <v/>
      </c>
      <c r="P813" s="26">
        <v>1.9499999999999999E-3</v>
      </c>
      <c r="Q813" s="35">
        <f t="shared" si="65"/>
        <v>1.9499999999999999E-3</v>
      </c>
      <c r="R813" s="26" t="str">
        <f t="shared" si="66"/>
        <v/>
      </c>
    </row>
    <row r="814" spans="2:18" ht="35.1" customHeight="1" thickTop="1" thickBot="1" x14ac:dyDescent="0.3">
      <c r="B814" s="40" t="str">
        <f>IF(PG!B814="","",PG!B814)</f>
        <v/>
      </c>
      <c r="C814" s="147" t="str">
        <f>IF(PG!C814="","",PG!C814)</f>
        <v/>
      </c>
      <c r="D814" s="43" t="str">
        <f>IF(PG!D814="","",PG!D814)</f>
        <v/>
      </c>
      <c r="E814" s="43">
        <f>IF(Inv!E814="",Inv!D814,Inv!E814)</f>
        <v>0</v>
      </c>
      <c r="F814" s="148" t="str">
        <f t="shared" si="62"/>
        <v>Sem estoque</v>
      </c>
      <c r="G814" s="149">
        <f>SUMIF(Entrada!$C$8:$C$3007,$C814,Entrada!$F$8:$F$3007)</f>
        <v>0</v>
      </c>
      <c r="H814" s="150">
        <f>SUMIF(Saída!$C$8:$C$3007,$C814,Saída!$E$8:$E$3007)</f>
        <v>0</v>
      </c>
      <c r="I814" s="151">
        <f>SUMIF(Entrada!$C$8:$C$3007,C814,Entrada!$J$8:$J$3007)</f>
        <v>0</v>
      </c>
      <c r="J814" s="152">
        <f t="shared" si="63"/>
        <v>0</v>
      </c>
      <c r="K814" s="152">
        <f t="shared" si="64"/>
        <v>0</v>
      </c>
      <c r="L814" s="151">
        <f>Inv!K814</f>
        <v>0</v>
      </c>
      <c r="M814" s="153" t="str">
        <f>IFERROR($H814/PG!$E814,"")</f>
        <v/>
      </c>
      <c r="P814" s="26">
        <v>1.9400000000000001E-3</v>
      </c>
      <c r="Q814" s="35">
        <f t="shared" si="65"/>
        <v>1.9400000000000001E-3</v>
      </c>
      <c r="R814" s="26" t="str">
        <f t="shared" si="66"/>
        <v/>
      </c>
    </row>
    <row r="815" spans="2:18" ht="35.1" customHeight="1" thickTop="1" thickBot="1" x14ac:dyDescent="0.3">
      <c r="B815" s="40" t="str">
        <f>IF(PG!B815="","",PG!B815)</f>
        <v/>
      </c>
      <c r="C815" s="147" t="str">
        <f>IF(PG!C815="","",PG!C815)</f>
        <v/>
      </c>
      <c r="D815" s="43" t="str">
        <f>IF(PG!D815="","",PG!D815)</f>
        <v/>
      </c>
      <c r="E815" s="43">
        <f>IF(Inv!E815="",Inv!D815,Inv!E815)</f>
        <v>0</v>
      </c>
      <c r="F815" s="148" t="str">
        <f t="shared" si="62"/>
        <v>Sem estoque</v>
      </c>
      <c r="G815" s="149">
        <f>SUMIF(Entrada!$C$8:$C$3007,$C815,Entrada!$F$8:$F$3007)</f>
        <v>0</v>
      </c>
      <c r="H815" s="150">
        <f>SUMIF(Saída!$C$8:$C$3007,$C815,Saída!$E$8:$E$3007)</f>
        <v>0</v>
      </c>
      <c r="I815" s="151">
        <f>SUMIF(Entrada!$C$8:$C$3007,C815,Entrada!$J$8:$J$3007)</f>
        <v>0</v>
      </c>
      <c r="J815" s="152">
        <f t="shared" si="63"/>
        <v>0</v>
      </c>
      <c r="K815" s="152">
        <f t="shared" si="64"/>
        <v>0</v>
      </c>
      <c r="L815" s="151">
        <f>Inv!K815</f>
        <v>0</v>
      </c>
      <c r="M815" s="153" t="str">
        <f>IFERROR($H815/PG!$E815,"")</f>
        <v/>
      </c>
      <c r="P815" s="26">
        <v>1.9300000000000001E-3</v>
      </c>
      <c r="Q815" s="35">
        <f t="shared" si="65"/>
        <v>1.9300000000000001E-3</v>
      </c>
      <c r="R815" s="26" t="str">
        <f t="shared" si="66"/>
        <v/>
      </c>
    </row>
    <row r="816" spans="2:18" ht="35.1" customHeight="1" thickTop="1" thickBot="1" x14ac:dyDescent="0.3">
      <c r="B816" s="40" t="str">
        <f>IF(PG!B816="","",PG!B816)</f>
        <v/>
      </c>
      <c r="C816" s="147" t="str">
        <f>IF(PG!C816="","",PG!C816)</f>
        <v/>
      </c>
      <c r="D816" s="43" t="str">
        <f>IF(PG!D816="","",PG!D816)</f>
        <v/>
      </c>
      <c r="E816" s="43">
        <f>IF(Inv!E816="",Inv!D816,Inv!E816)</f>
        <v>0</v>
      </c>
      <c r="F816" s="148" t="str">
        <f t="shared" si="62"/>
        <v>Sem estoque</v>
      </c>
      <c r="G816" s="149">
        <f>SUMIF(Entrada!$C$8:$C$3007,$C816,Entrada!$F$8:$F$3007)</f>
        <v>0</v>
      </c>
      <c r="H816" s="150">
        <f>SUMIF(Saída!$C$8:$C$3007,$C816,Saída!$E$8:$E$3007)</f>
        <v>0</v>
      </c>
      <c r="I816" s="151">
        <f>SUMIF(Entrada!$C$8:$C$3007,C816,Entrada!$J$8:$J$3007)</f>
        <v>0</v>
      </c>
      <c r="J816" s="152">
        <f t="shared" si="63"/>
        <v>0</v>
      </c>
      <c r="K816" s="152">
        <f t="shared" si="64"/>
        <v>0</v>
      </c>
      <c r="L816" s="151">
        <f>Inv!K816</f>
        <v>0</v>
      </c>
      <c r="M816" s="153" t="str">
        <f>IFERROR($H816/PG!$E816,"")</f>
        <v/>
      </c>
      <c r="P816" s="26">
        <v>1.92E-3</v>
      </c>
      <c r="Q816" s="35">
        <f t="shared" si="65"/>
        <v>1.92E-3</v>
      </c>
      <c r="R816" s="26" t="str">
        <f t="shared" si="66"/>
        <v/>
      </c>
    </row>
    <row r="817" spans="2:18" ht="35.1" customHeight="1" thickTop="1" thickBot="1" x14ac:dyDescent="0.3">
      <c r="B817" s="40" t="str">
        <f>IF(PG!B817="","",PG!B817)</f>
        <v/>
      </c>
      <c r="C817" s="147" t="str">
        <f>IF(PG!C817="","",PG!C817)</f>
        <v/>
      </c>
      <c r="D817" s="43" t="str">
        <f>IF(PG!D817="","",PG!D817)</f>
        <v/>
      </c>
      <c r="E817" s="43">
        <f>IF(Inv!E817="",Inv!D817,Inv!E817)</f>
        <v>0</v>
      </c>
      <c r="F817" s="148" t="str">
        <f t="shared" si="62"/>
        <v>Sem estoque</v>
      </c>
      <c r="G817" s="149">
        <f>SUMIF(Entrada!$C$8:$C$3007,$C817,Entrada!$F$8:$F$3007)</f>
        <v>0</v>
      </c>
      <c r="H817" s="150">
        <f>SUMIF(Saída!$C$8:$C$3007,$C817,Saída!$E$8:$E$3007)</f>
        <v>0</v>
      </c>
      <c r="I817" s="151">
        <f>SUMIF(Entrada!$C$8:$C$3007,C817,Entrada!$J$8:$J$3007)</f>
        <v>0</v>
      </c>
      <c r="J817" s="152">
        <f t="shared" si="63"/>
        <v>0</v>
      </c>
      <c r="K817" s="152">
        <f t="shared" si="64"/>
        <v>0</v>
      </c>
      <c r="L817" s="151">
        <f>Inv!K817</f>
        <v>0</v>
      </c>
      <c r="M817" s="153" t="str">
        <f>IFERROR($H817/PG!$E817,"")</f>
        <v/>
      </c>
      <c r="P817" s="26">
        <v>1.91E-3</v>
      </c>
      <c r="Q817" s="35">
        <f t="shared" si="65"/>
        <v>1.91E-3</v>
      </c>
      <c r="R817" s="26" t="str">
        <f t="shared" si="66"/>
        <v/>
      </c>
    </row>
    <row r="818" spans="2:18" ht="35.1" customHeight="1" thickTop="1" thickBot="1" x14ac:dyDescent="0.3">
      <c r="B818" s="40" t="str">
        <f>IF(PG!B818="","",PG!B818)</f>
        <v/>
      </c>
      <c r="C818" s="147" t="str">
        <f>IF(PG!C818="","",PG!C818)</f>
        <v/>
      </c>
      <c r="D818" s="43" t="str">
        <f>IF(PG!D818="","",PG!D818)</f>
        <v/>
      </c>
      <c r="E818" s="43">
        <f>IF(Inv!E818="",Inv!D818,Inv!E818)</f>
        <v>0</v>
      </c>
      <c r="F818" s="148" t="str">
        <f t="shared" si="62"/>
        <v>Sem estoque</v>
      </c>
      <c r="G818" s="149">
        <f>SUMIF(Entrada!$C$8:$C$3007,$C818,Entrada!$F$8:$F$3007)</f>
        <v>0</v>
      </c>
      <c r="H818" s="150">
        <f>SUMIF(Saída!$C$8:$C$3007,$C818,Saída!$E$8:$E$3007)</f>
        <v>0</v>
      </c>
      <c r="I818" s="151">
        <f>SUMIF(Entrada!$C$8:$C$3007,C818,Entrada!$J$8:$J$3007)</f>
        <v>0</v>
      </c>
      <c r="J818" s="152">
        <f t="shared" si="63"/>
        <v>0</v>
      </c>
      <c r="K818" s="152">
        <f t="shared" si="64"/>
        <v>0</v>
      </c>
      <c r="L818" s="151">
        <f>Inv!K818</f>
        <v>0</v>
      </c>
      <c r="M818" s="153" t="str">
        <f>IFERROR($H818/PG!$E818,"")</f>
        <v/>
      </c>
      <c r="P818" s="26">
        <v>1.9E-3</v>
      </c>
      <c r="Q818" s="35">
        <f t="shared" si="65"/>
        <v>1.9E-3</v>
      </c>
      <c r="R818" s="26" t="str">
        <f t="shared" si="66"/>
        <v/>
      </c>
    </row>
    <row r="819" spans="2:18" ht="35.1" customHeight="1" thickTop="1" thickBot="1" x14ac:dyDescent="0.3">
      <c r="B819" s="40" t="str">
        <f>IF(PG!B819="","",PG!B819)</f>
        <v/>
      </c>
      <c r="C819" s="147" t="str">
        <f>IF(PG!C819="","",PG!C819)</f>
        <v/>
      </c>
      <c r="D819" s="43" t="str">
        <f>IF(PG!D819="","",PG!D819)</f>
        <v/>
      </c>
      <c r="E819" s="43">
        <f>IF(Inv!E819="",Inv!D819,Inv!E819)</f>
        <v>0</v>
      </c>
      <c r="F819" s="148" t="str">
        <f t="shared" si="62"/>
        <v>Sem estoque</v>
      </c>
      <c r="G819" s="149">
        <f>SUMIF(Entrada!$C$8:$C$3007,$C819,Entrada!$F$8:$F$3007)</f>
        <v>0</v>
      </c>
      <c r="H819" s="150">
        <f>SUMIF(Saída!$C$8:$C$3007,$C819,Saída!$E$8:$E$3007)</f>
        <v>0</v>
      </c>
      <c r="I819" s="151">
        <f>SUMIF(Entrada!$C$8:$C$3007,C819,Entrada!$J$8:$J$3007)</f>
        <v>0</v>
      </c>
      <c r="J819" s="152">
        <f t="shared" si="63"/>
        <v>0</v>
      </c>
      <c r="K819" s="152">
        <f t="shared" si="64"/>
        <v>0</v>
      </c>
      <c r="L819" s="151">
        <f>Inv!K819</f>
        <v>0</v>
      </c>
      <c r="M819" s="153" t="str">
        <f>IFERROR($H819/PG!$E819,"")</f>
        <v/>
      </c>
      <c r="P819" s="26">
        <v>1.89E-3</v>
      </c>
      <c r="Q819" s="35">
        <f t="shared" si="65"/>
        <v>1.89E-3</v>
      </c>
      <c r="R819" s="26" t="str">
        <f t="shared" si="66"/>
        <v/>
      </c>
    </row>
    <row r="820" spans="2:18" ht="35.1" customHeight="1" thickTop="1" thickBot="1" x14ac:dyDescent="0.3">
      <c r="B820" s="40" t="str">
        <f>IF(PG!B820="","",PG!B820)</f>
        <v/>
      </c>
      <c r="C820" s="147" t="str">
        <f>IF(PG!C820="","",PG!C820)</f>
        <v/>
      </c>
      <c r="D820" s="43" t="str">
        <f>IF(PG!D820="","",PG!D820)</f>
        <v/>
      </c>
      <c r="E820" s="43">
        <f>IF(Inv!E820="",Inv!D820,Inv!E820)</f>
        <v>0</v>
      </c>
      <c r="F820" s="148" t="str">
        <f t="shared" si="62"/>
        <v>Sem estoque</v>
      </c>
      <c r="G820" s="149">
        <f>SUMIF(Entrada!$C$8:$C$3007,$C820,Entrada!$F$8:$F$3007)</f>
        <v>0</v>
      </c>
      <c r="H820" s="150">
        <f>SUMIF(Saída!$C$8:$C$3007,$C820,Saída!$E$8:$E$3007)</f>
        <v>0</v>
      </c>
      <c r="I820" s="151">
        <f>SUMIF(Entrada!$C$8:$C$3007,C820,Entrada!$J$8:$J$3007)</f>
        <v>0</v>
      </c>
      <c r="J820" s="152">
        <f t="shared" si="63"/>
        <v>0</v>
      </c>
      <c r="K820" s="152">
        <f t="shared" si="64"/>
        <v>0</v>
      </c>
      <c r="L820" s="151">
        <f>Inv!K820</f>
        <v>0</v>
      </c>
      <c r="M820" s="153" t="str">
        <f>IFERROR($H820/PG!$E820,"")</f>
        <v/>
      </c>
      <c r="P820" s="26">
        <v>1.8799999999999999E-3</v>
      </c>
      <c r="Q820" s="35">
        <f t="shared" si="65"/>
        <v>1.8799999999999999E-3</v>
      </c>
      <c r="R820" s="26" t="str">
        <f t="shared" si="66"/>
        <v/>
      </c>
    </row>
    <row r="821" spans="2:18" ht="35.1" customHeight="1" thickTop="1" thickBot="1" x14ac:dyDescent="0.3">
      <c r="B821" s="40" t="str">
        <f>IF(PG!B821="","",PG!B821)</f>
        <v/>
      </c>
      <c r="C821" s="147" t="str">
        <f>IF(PG!C821="","",PG!C821)</f>
        <v/>
      </c>
      <c r="D821" s="43" t="str">
        <f>IF(PG!D821="","",PG!D821)</f>
        <v/>
      </c>
      <c r="E821" s="43">
        <f>IF(Inv!E821="",Inv!D821,Inv!E821)</f>
        <v>0</v>
      </c>
      <c r="F821" s="148" t="str">
        <f t="shared" si="62"/>
        <v>Sem estoque</v>
      </c>
      <c r="G821" s="149">
        <f>SUMIF(Entrada!$C$8:$C$3007,$C821,Entrada!$F$8:$F$3007)</f>
        <v>0</v>
      </c>
      <c r="H821" s="150">
        <f>SUMIF(Saída!$C$8:$C$3007,$C821,Saída!$E$8:$E$3007)</f>
        <v>0</v>
      </c>
      <c r="I821" s="151">
        <f>SUMIF(Entrada!$C$8:$C$3007,C821,Entrada!$J$8:$J$3007)</f>
        <v>0</v>
      </c>
      <c r="J821" s="152">
        <f t="shared" si="63"/>
        <v>0</v>
      </c>
      <c r="K821" s="152">
        <f t="shared" si="64"/>
        <v>0</v>
      </c>
      <c r="L821" s="151">
        <f>Inv!K821</f>
        <v>0</v>
      </c>
      <c r="M821" s="153" t="str">
        <f>IFERROR($H821/PG!$E821,"")</f>
        <v/>
      </c>
      <c r="P821" s="26">
        <v>1.8699999999999999E-3</v>
      </c>
      <c r="Q821" s="35">
        <f t="shared" si="65"/>
        <v>1.8699999999999999E-3</v>
      </c>
      <c r="R821" s="26" t="str">
        <f t="shared" si="66"/>
        <v/>
      </c>
    </row>
    <row r="822" spans="2:18" ht="35.1" customHeight="1" thickTop="1" thickBot="1" x14ac:dyDescent="0.3">
      <c r="B822" s="40" t="str">
        <f>IF(PG!B822="","",PG!B822)</f>
        <v/>
      </c>
      <c r="C822" s="147" t="str">
        <f>IF(PG!C822="","",PG!C822)</f>
        <v/>
      </c>
      <c r="D822" s="43" t="str">
        <f>IF(PG!D822="","",PG!D822)</f>
        <v/>
      </c>
      <c r="E822" s="43">
        <f>IF(Inv!E822="",Inv!D822,Inv!E822)</f>
        <v>0</v>
      </c>
      <c r="F822" s="148" t="str">
        <f t="shared" si="62"/>
        <v>Sem estoque</v>
      </c>
      <c r="G822" s="149">
        <f>SUMIF(Entrada!$C$8:$C$3007,$C822,Entrada!$F$8:$F$3007)</f>
        <v>0</v>
      </c>
      <c r="H822" s="150">
        <f>SUMIF(Saída!$C$8:$C$3007,$C822,Saída!$E$8:$E$3007)</f>
        <v>0</v>
      </c>
      <c r="I822" s="151">
        <f>SUMIF(Entrada!$C$8:$C$3007,C822,Entrada!$J$8:$J$3007)</f>
        <v>0</v>
      </c>
      <c r="J822" s="152">
        <f t="shared" si="63"/>
        <v>0</v>
      </c>
      <c r="K822" s="152">
        <f t="shared" si="64"/>
        <v>0</v>
      </c>
      <c r="L822" s="151">
        <f>Inv!K822</f>
        <v>0</v>
      </c>
      <c r="M822" s="153" t="str">
        <f>IFERROR($H822/PG!$E822,"")</f>
        <v/>
      </c>
      <c r="P822" s="26">
        <v>1.8600000000000001E-3</v>
      </c>
      <c r="Q822" s="35">
        <f t="shared" si="65"/>
        <v>1.8600000000000001E-3</v>
      </c>
      <c r="R822" s="26" t="str">
        <f t="shared" si="66"/>
        <v/>
      </c>
    </row>
    <row r="823" spans="2:18" ht="35.1" customHeight="1" thickTop="1" thickBot="1" x14ac:dyDescent="0.3">
      <c r="B823" s="40" t="str">
        <f>IF(PG!B823="","",PG!B823)</f>
        <v/>
      </c>
      <c r="C823" s="147" t="str">
        <f>IF(PG!C823="","",PG!C823)</f>
        <v/>
      </c>
      <c r="D823" s="43" t="str">
        <f>IF(PG!D823="","",PG!D823)</f>
        <v/>
      </c>
      <c r="E823" s="43">
        <f>IF(Inv!E823="",Inv!D823,Inv!E823)</f>
        <v>0</v>
      </c>
      <c r="F823" s="148" t="str">
        <f t="shared" si="62"/>
        <v>Sem estoque</v>
      </c>
      <c r="G823" s="149">
        <f>SUMIF(Entrada!$C$8:$C$3007,$C823,Entrada!$F$8:$F$3007)</f>
        <v>0</v>
      </c>
      <c r="H823" s="150">
        <f>SUMIF(Saída!$C$8:$C$3007,$C823,Saída!$E$8:$E$3007)</f>
        <v>0</v>
      </c>
      <c r="I823" s="151">
        <f>SUMIF(Entrada!$C$8:$C$3007,C823,Entrada!$J$8:$J$3007)</f>
        <v>0</v>
      </c>
      <c r="J823" s="152">
        <f t="shared" si="63"/>
        <v>0</v>
      </c>
      <c r="K823" s="152">
        <f t="shared" si="64"/>
        <v>0</v>
      </c>
      <c r="L823" s="151">
        <f>Inv!K823</f>
        <v>0</v>
      </c>
      <c r="M823" s="153" t="str">
        <f>IFERROR($H823/PG!$E823,"")</f>
        <v/>
      </c>
      <c r="P823" s="26">
        <v>1.8500000000000001E-3</v>
      </c>
      <c r="Q823" s="35">
        <f t="shared" si="65"/>
        <v>1.8500000000000001E-3</v>
      </c>
      <c r="R823" s="26" t="str">
        <f t="shared" si="66"/>
        <v/>
      </c>
    </row>
    <row r="824" spans="2:18" ht="35.1" customHeight="1" thickTop="1" thickBot="1" x14ac:dyDescent="0.3">
      <c r="B824" s="40" t="str">
        <f>IF(PG!B824="","",PG!B824)</f>
        <v/>
      </c>
      <c r="C824" s="147" t="str">
        <f>IF(PG!C824="","",PG!C824)</f>
        <v/>
      </c>
      <c r="D824" s="43" t="str">
        <f>IF(PG!D824="","",PG!D824)</f>
        <v/>
      </c>
      <c r="E824" s="43">
        <f>IF(Inv!E824="",Inv!D824,Inv!E824)</f>
        <v>0</v>
      </c>
      <c r="F824" s="148" t="str">
        <f t="shared" si="62"/>
        <v>Sem estoque</v>
      </c>
      <c r="G824" s="149">
        <f>SUMIF(Entrada!$C$8:$C$3007,$C824,Entrada!$F$8:$F$3007)</f>
        <v>0</v>
      </c>
      <c r="H824" s="150">
        <f>SUMIF(Saída!$C$8:$C$3007,$C824,Saída!$E$8:$E$3007)</f>
        <v>0</v>
      </c>
      <c r="I824" s="151">
        <f>SUMIF(Entrada!$C$8:$C$3007,C824,Entrada!$J$8:$J$3007)</f>
        <v>0</v>
      </c>
      <c r="J824" s="152">
        <f t="shared" si="63"/>
        <v>0</v>
      </c>
      <c r="K824" s="152">
        <f t="shared" si="64"/>
        <v>0</v>
      </c>
      <c r="L824" s="151">
        <f>Inv!K824</f>
        <v>0</v>
      </c>
      <c r="M824" s="153" t="str">
        <f>IFERROR($H824/PG!$E824,"")</f>
        <v/>
      </c>
      <c r="P824" s="26">
        <v>1.8400000000000001E-3</v>
      </c>
      <c r="Q824" s="35">
        <f t="shared" si="65"/>
        <v>1.8400000000000001E-3</v>
      </c>
      <c r="R824" s="26" t="str">
        <f t="shared" si="66"/>
        <v/>
      </c>
    </row>
    <row r="825" spans="2:18" ht="35.1" customHeight="1" thickTop="1" thickBot="1" x14ac:dyDescent="0.3">
      <c r="B825" s="40" t="str">
        <f>IF(PG!B825="","",PG!B825)</f>
        <v/>
      </c>
      <c r="C825" s="147" t="str">
        <f>IF(PG!C825="","",PG!C825)</f>
        <v/>
      </c>
      <c r="D825" s="43" t="str">
        <f>IF(PG!D825="","",PG!D825)</f>
        <v/>
      </c>
      <c r="E825" s="43">
        <f>IF(Inv!E825="",Inv!D825,Inv!E825)</f>
        <v>0</v>
      </c>
      <c r="F825" s="148" t="str">
        <f t="shared" si="62"/>
        <v>Sem estoque</v>
      </c>
      <c r="G825" s="149">
        <f>SUMIF(Entrada!$C$8:$C$3007,$C825,Entrada!$F$8:$F$3007)</f>
        <v>0</v>
      </c>
      <c r="H825" s="150">
        <f>SUMIF(Saída!$C$8:$C$3007,$C825,Saída!$E$8:$E$3007)</f>
        <v>0</v>
      </c>
      <c r="I825" s="151">
        <f>SUMIF(Entrada!$C$8:$C$3007,C825,Entrada!$J$8:$J$3007)</f>
        <v>0</v>
      </c>
      <c r="J825" s="152">
        <f t="shared" si="63"/>
        <v>0</v>
      </c>
      <c r="K825" s="152">
        <f t="shared" si="64"/>
        <v>0</v>
      </c>
      <c r="L825" s="151">
        <f>Inv!K825</f>
        <v>0</v>
      </c>
      <c r="M825" s="153" t="str">
        <f>IFERROR($H825/PG!$E825,"")</f>
        <v/>
      </c>
      <c r="P825" s="26">
        <v>1.83E-3</v>
      </c>
      <c r="Q825" s="35">
        <f t="shared" si="65"/>
        <v>1.83E-3</v>
      </c>
      <c r="R825" s="26" t="str">
        <f t="shared" si="66"/>
        <v/>
      </c>
    </row>
    <row r="826" spans="2:18" ht="35.1" customHeight="1" thickTop="1" thickBot="1" x14ac:dyDescent="0.3">
      <c r="B826" s="40" t="str">
        <f>IF(PG!B826="","",PG!B826)</f>
        <v/>
      </c>
      <c r="C826" s="147" t="str">
        <f>IF(PG!C826="","",PG!C826)</f>
        <v/>
      </c>
      <c r="D826" s="43" t="str">
        <f>IF(PG!D826="","",PG!D826)</f>
        <v/>
      </c>
      <c r="E826" s="43">
        <f>IF(Inv!E826="",Inv!D826,Inv!E826)</f>
        <v>0</v>
      </c>
      <c r="F826" s="148" t="str">
        <f t="shared" si="62"/>
        <v>Sem estoque</v>
      </c>
      <c r="G826" s="149">
        <f>SUMIF(Entrada!$C$8:$C$3007,$C826,Entrada!$F$8:$F$3007)</f>
        <v>0</v>
      </c>
      <c r="H826" s="150">
        <f>SUMIF(Saída!$C$8:$C$3007,$C826,Saída!$E$8:$E$3007)</f>
        <v>0</v>
      </c>
      <c r="I826" s="151">
        <f>SUMIF(Entrada!$C$8:$C$3007,C826,Entrada!$J$8:$J$3007)</f>
        <v>0</v>
      </c>
      <c r="J826" s="152">
        <f t="shared" si="63"/>
        <v>0</v>
      </c>
      <c r="K826" s="152">
        <f t="shared" si="64"/>
        <v>0</v>
      </c>
      <c r="L826" s="151">
        <f>Inv!K826</f>
        <v>0</v>
      </c>
      <c r="M826" s="153" t="str">
        <f>IFERROR($H826/PG!$E826,"")</f>
        <v/>
      </c>
      <c r="P826" s="26">
        <v>1.82E-3</v>
      </c>
      <c r="Q826" s="35">
        <f t="shared" si="65"/>
        <v>1.82E-3</v>
      </c>
      <c r="R826" s="26" t="str">
        <f t="shared" si="66"/>
        <v/>
      </c>
    </row>
    <row r="827" spans="2:18" ht="35.1" customHeight="1" thickTop="1" thickBot="1" x14ac:dyDescent="0.3">
      <c r="B827" s="40" t="str">
        <f>IF(PG!B827="","",PG!B827)</f>
        <v/>
      </c>
      <c r="C827" s="147" t="str">
        <f>IF(PG!C827="","",PG!C827)</f>
        <v/>
      </c>
      <c r="D827" s="43" t="str">
        <f>IF(PG!D827="","",PG!D827)</f>
        <v/>
      </c>
      <c r="E827" s="43">
        <f>IF(Inv!E827="",Inv!D827,Inv!E827)</f>
        <v>0</v>
      </c>
      <c r="F827" s="148" t="str">
        <f t="shared" si="62"/>
        <v>Sem estoque</v>
      </c>
      <c r="G827" s="149">
        <f>SUMIF(Entrada!$C$8:$C$3007,$C827,Entrada!$F$8:$F$3007)</f>
        <v>0</v>
      </c>
      <c r="H827" s="150">
        <f>SUMIF(Saída!$C$8:$C$3007,$C827,Saída!$E$8:$E$3007)</f>
        <v>0</v>
      </c>
      <c r="I827" s="151">
        <f>SUMIF(Entrada!$C$8:$C$3007,C827,Entrada!$J$8:$J$3007)</f>
        <v>0</v>
      </c>
      <c r="J827" s="152">
        <f t="shared" si="63"/>
        <v>0</v>
      </c>
      <c r="K827" s="152">
        <f t="shared" si="64"/>
        <v>0</v>
      </c>
      <c r="L827" s="151">
        <f>Inv!K827</f>
        <v>0</v>
      </c>
      <c r="M827" s="153" t="str">
        <f>IFERROR($H827/PG!$E827,"")</f>
        <v/>
      </c>
      <c r="P827" s="26">
        <v>1.81E-3</v>
      </c>
      <c r="Q827" s="35">
        <f t="shared" si="65"/>
        <v>1.81E-3</v>
      </c>
      <c r="R827" s="26" t="str">
        <f t="shared" si="66"/>
        <v/>
      </c>
    </row>
    <row r="828" spans="2:18" ht="35.1" customHeight="1" thickTop="1" thickBot="1" x14ac:dyDescent="0.3">
      <c r="B828" s="40" t="str">
        <f>IF(PG!B828="","",PG!B828)</f>
        <v/>
      </c>
      <c r="C828" s="147" t="str">
        <f>IF(PG!C828="","",PG!C828)</f>
        <v/>
      </c>
      <c r="D828" s="43" t="str">
        <f>IF(PG!D828="","",PG!D828)</f>
        <v/>
      </c>
      <c r="E828" s="43">
        <f>IF(Inv!E828="",Inv!D828,Inv!E828)</f>
        <v>0</v>
      </c>
      <c r="F828" s="148" t="str">
        <f t="shared" si="62"/>
        <v>Sem estoque</v>
      </c>
      <c r="G828" s="149">
        <f>SUMIF(Entrada!$C$8:$C$3007,$C828,Entrada!$F$8:$F$3007)</f>
        <v>0</v>
      </c>
      <c r="H828" s="150">
        <f>SUMIF(Saída!$C$8:$C$3007,$C828,Saída!$E$8:$E$3007)</f>
        <v>0</v>
      </c>
      <c r="I828" s="151">
        <f>SUMIF(Entrada!$C$8:$C$3007,C828,Entrada!$J$8:$J$3007)</f>
        <v>0</v>
      </c>
      <c r="J828" s="152">
        <f t="shared" si="63"/>
        <v>0</v>
      </c>
      <c r="K828" s="152">
        <f t="shared" si="64"/>
        <v>0</v>
      </c>
      <c r="L828" s="151">
        <f>Inv!K828</f>
        <v>0</v>
      </c>
      <c r="M828" s="153" t="str">
        <f>IFERROR($H828/PG!$E828,"")</f>
        <v/>
      </c>
      <c r="P828" s="26">
        <v>1.8E-3</v>
      </c>
      <c r="Q828" s="35">
        <f t="shared" si="65"/>
        <v>1.8E-3</v>
      </c>
      <c r="R828" s="26" t="str">
        <f t="shared" si="66"/>
        <v/>
      </c>
    </row>
    <row r="829" spans="2:18" ht="35.1" customHeight="1" thickTop="1" thickBot="1" x14ac:dyDescent="0.3">
      <c r="B829" s="40" t="str">
        <f>IF(PG!B829="","",PG!B829)</f>
        <v/>
      </c>
      <c r="C829" s="147" t="str">
        <f>IF(PG!C829="","",PG!C829)</f>
        <v/>
      </c>
      <c r="D829" s="43" t="str">
        <f>IF(PG!D829="","",PG!D829)</f>
        <v/>
      </c>
      <c r="E829" s="43">
        <f>IF(Inv!E829="",Inv!D829,Inv!E829)</f>
        <v>0</v>
      </c>
      <c r="F829" s="148" t="str">
        <f t="shared" si="62"/>
        <v>Sem estoque</v>
      </c>
      <c r="G829" s="149">
        <f>SUMIF(Entrada!$C$8:$C$3007,$C829,Entrada!$F$8:$F$3007)</f>
        <v>0</v>
      </c>
      <c r="H829" s="150">
        <f>SUMIF(Saída!$C$8:$C$3007,$C829,Saída!$E$8:$E$3007)</f>
        <v>0</v>
      </c>
      <c r="I829" s="151">
        <f>SUMIF(Entrada!$C$8:$C$3007,C829,Entrada!$J$8:$J$3007)</f>
        <v>0</v>
      </c>
      <c r="J829" s="152">
        <f t="shared" si="63"/>
        <v>0</v>
      </c>
      <c r="K829" s="152">
        <f t="shared" si="64"/>
        <v>0</v>
      </c>
      <c r="L829" s="151">
        <f>Inv!K829</f>
        <v>0</v>
      </c>
      <c r="M829" s="153" t="str">
        <f>IFERROR($H829/PG!$E829,"")</f>
        <v/>
      </c>
      <c r="P829" s="26">
        <v>1.7899999999999999E-3</v>
      </c>
      <c r="Q829" s="35">
        <f t="shared" si="65"/>
        <v>1.7899999999999999E-3</v>
      </c>
      <c r="R829" s="26" t="str">
        <f t="shared" si="66"/>
        <v/>
      </c>
    </row>
    <row r="830" spans="2:18" ht="35.1" customHeight="1" thickTop="1" thickBot="1" x14ac:dyDescent="0.3">
      <c r="B830" s="40" t="str">
        <f>IF(PG!B830="","",PG!B830)</f>
        <v/>
      </c>
      <c r="C830" s="147" t="str">
        <f>IF(PG!C830="","",PG!C830)</f>
        <v/>
      </c>
      <c r="D830" s="43" t="str">
        <f>IF(PG!D830="","",PG!D830)</f>
        <v/>
      </c>
      <c r="E830" s="43">
        <f>IF(Inv!E830="",Inv!D830,Inv!E830)</f>
        <v>0</v>
      </c>
      <c r="F830" s="148" t="str">
        <f t="shared" si="62"/>
        <v>Sem estoque</v>
      </c>
      <c r="G830" s="149">
        <f>SUMIF(Entrada!$C$8:$C$3007,$C830,Entrada!$F$8:$F$3007)</f>
        <v>0</v>
      </c>
      <c r="H830" s="150">
        <f>SUMIF(Saída!$C$8:$C$3007,$C830,Saída!$E$8:$E$3007)</f>
        <v>0</v>
      </c>
      <c r="I830" s="151">
        <f>SUMIF(Entrada!$C$8:$C$3007,C830,Entrada!$J$8:$J$3007)</f>
        <v>0</v>
      </c>
      <c r="J830" s="152">
        <f t="shared" si="63"/>
        <v>0</v>
      </c>
      <c r="K830" s="152">
        <f t="shared" si="64"/>
        <v>0</v>
      </c>
      <c r="L830" s="151">
        <f>Inv!K830</f>
        <v>0</v>
      </c>
      <c r="M830" s="153" t="str">
        <f>IFERROR($H830/PG!$E830,"")</f>
        <v/>
      </c>
      <c r="P830" s="26">
        <v>1.7799999999999999E-3</v>
      </c>
      <c r="Q830" s="35">
        <f t="shared" si="65"/>
        <v>1.7799999999999999E-3</v>
      </c>
      <c r="R830" s="26" t="str">
        <f t="shared" si="66"/>
        <v/>
      </c>
    </row>
    <row r="831" spans="2:18" ht="35.1" customHeight="1" thickTop="1" thickBot="1" x14ac:dyDescent="0.3">
      <c r="B831" s="40" t="str">
        <f>IF(PG!B831="","",PG!B831)</f>
        <v/>
      </c>
      <c r="C831" s="147" t="str">
        <f>IF(PG!C831="","",PG!C831)</f>
        <v/>
      </c>
      <c r="D831" s="43" t="str">
        <f>IF(PG!D831="","",PG!D831)</f>
        <v/>
      </c>
      <c r="E831" s="43">
        <f>IF(Inv!E831="",Inv!D831,Inv!E831)</f>
        <v>0</v>
      </c>
      <c r="F831" s="148" t="str">
        <f t="shared" si="62"/>
        <v>Sem estoque</v>
      </c>
      <c r="G831" s="149">
        <f>SUMIF(Entrada!$C$8:$C$3007,$C831,Entrada!$F$8:$F$3007)</f>
        <v>0</v>
      </c>
      <c r="H831" s="150">
        <f>SUMIF(Saída!$C$8:$C$3007,$C831,Saída!$E$8:$E$3007)</f>
        <v>0</v>
      </c>
      <c r="I831" s="151">
        <f>SUMIF(Entrada!$C$8:$C$3007,C831,Entrada!$J$8:$J$3007)</f>
        <v>0</v>
      </c>
      <c r="J831" s="152">
        <f t="shared" si="63"/>
        <v>0</v>
      </c>
      <c r="K831" s="152">
        <f t="shared" si="64"/>
        <v>0</v>
      </c>
      <c r="L831" s="151">
        <f>Inv!K831</f>
        <v>0</v>
      </c>
      <c r="M831" s="153" t="str">
        <f>IFERROR($H831/PG!$E831,"")</f>
        <v/>
      </c>
      <c r="P831" s="26">
        <v>1.7700000000000001E-3</v>
      </c>
      <c r="Q831" s="35">
        <f t="shared" si="65"/>
        <v>1.7700000000000001E-3</v>
      </c>
      <c r="R831" s="26" t="str">
        <f t="shared" si="66"/>
        <v/>
      </c>
    </row>
    <row r="832" spans="2:18" ht="35.1" customHeight="1" thickTop="1" thickBot="1" x14ac:dyDescent="0.3">
      <c r="B832" s="40" t="str">
        <f>IF(PG!B832="","",PG!B832)</f>
        <v/>
      </c>
      <c r="C832" s="147" t="str">
        <f>IF(PG!C832="","",PG!C832)</f>
        <v/>
      </c>
      <c r="D832" s="43" t="str">
        <f>IF(PG!D832="","",PG!D832)</f>
        <v/>
      </c>
      <c r="E832" s="43">
        <f>IF(Inv!E832="",Inv!D832,Inv!E832)</f>
        <v>0</v>
      </c>
      <c r="F832" s="148" t="str">
        <f t="shared" si="62"/>
        <v>Sem estoque</v>
      </c>
      <c r="G832" s="149">
        <f>SUMIF(Entrada!$C$8:$C$3007,$C832,Entrada!$F$8:$F$3007)</f>
        <v>0</v>
      </c>
      <c r="H832" s="150">
        <f>SUMIF(Saída!$C$8:$C$3007,$C832,Saída!$E$8:$E$3007)</f>
        <v>0</v>
      </c>
      <c r="I832" s="151">
        <f>SUMIF(Entrada!$C$8:$C$3007,C832,Entrada!$J$8:$J$3007)</f>
        <v>0</v>
      </c>
      <c r="J832" s="152">
        <f t="shared" si="63"/>
        <v>0</v>
      </c>
      <c r="K832" s="152">
        <f t="shared" si="64"/>
        <v>0</v>
      </c>
      <c r="L832" s="151">
        <f>Inv!K832</f>
        <v>0</v>
      </c>
      <c r="M832" s="153" t="str">
        <f>IFERROR($H832/PG!$E832,"")</f>
        <v/>
      </c>
      <c r="P832" s="26">
        <v>1.7600000000000001E-3</v>
      </c>
      <c r="Q832" s="35">
        <f t="shared" si="65"/>
        <v>1.7600000000000001E-3</v>
      </c>
      <c r="R832" s="26" t="str">
        <f t="shared" si="66"/>
        <v/>
      </c>
    </row>
    <row r="833" spans="2:18" ht="35.1" customHeight="1" thickTop="1" thickBot="1" x14ac:dyDescent="0.3">
      <c r="B833" s="40" t="str">
        <f>IF(PG!B833="","",PG!B833)</f>
        <v/>
      </c>
      <c r="C833" s="147" t="str">
        <f>IF(PG!C833="","",PG!C833)</f>
        <v/>
      </c>
      <c r="D833" s="43" t="str">
        <f>IF(PG!D833="","",PG!D833)</f>
        <v/>
      </c>
      <c r="E833" s="43">
        <f>IF(Inv!E833="",Inv!D833,Inv!E833)</f>
        <v>0</v>
      </c>
      <c r="F833" s="148" t="str">
        <f t="shared" si="62"/>
        <v>Sem estoque</v>
      </c>
      <c r="G833" s="149">
        <f>SUMIF(Entrada!$C$8:$C$3007,$C833,Entrada!$F$8:$F$3007)</f>
        <v>0</v>
      </c>
      <c r="H833" s="150">
        <f>SUMIF(Saída!$C$8:$C$3007,$C833,Saída!$E$8:$E$3007)</f>
        <v>0</v>
      </c>
      <c r="I833" s="151">
        <f>SUMIF(Entrada!$C$8:$C$3007,C833,Entrada!$J$8:$J$3007)</f>
        <v>0</v>
      </c>
      <c r="J833" s="152">
        <f t="shared" si="63"/>
        <v>0</v>
      </c>
      <c r="K833" s="152">
        <f t="shared" si="64"/>
        <v>0</v>
      </c>
      <c r="L833" s="151">
        <f>Inv!K833</f>
        <v>0</v>
      </c>
      <c r="M833" s="153" t="str">
        <f>IFERROR($H833/PG!$E833,"")</f>
        <v/>
      </c>
      <c r="P833" s="26">
        <v>1.75E-3</v>
      </c>
      <c r="Q833" s="35">
        <f t="shared" si="65"/>
        <v>1.75E-3</v>
      </c>
      <c r="R833" s="26" t="str">
        <f t="shared" si="66"/>
        <v/>
      </c>
    </row>
    <row r="834" spans="2:18" ht="35.1" customHeight="1" thickTop="1" thickBot="1" x14ac:dyDescent="0.3">
      <c r="B834" s="40" t="str">
        <f>IF(PG!B834="","",PG!B834)</f>
        <v/>
      </c>
      <c r="C834" s="147" t="str">
        <f>IF(PG!C834="","",PG!C834)</f>
        <v/>
      </c>
      <c r="D834" s="43" t="str">
        <f>IF(PG!D834="","",PG!D834)</f>
        <v/>
      </c>
      <c r="E834" s="43">
        <f>IF(Inv!E834="",Inv!D834,Inv!E834)</f>
        <v>0</v>
      </c>
      <c r="F834" s="148" t="str">
        <f t="shared" si="62"/>
        <v>Sem estoque</v>
      </c>
      <c r="G834" s="149">
        <f>SUMIF(Entrada!$C$8:$C$3007,$C834,Entrada!$F$8:$F$3007)</f>
        <v>0</v>
      </c>
      <c r="H834" s="150">
        <f>SUMIF(Saída!$C$8:$C$3007,$C834,Saída!$E$8:$E$3007)</f>
        <v>0</v>
      </c>
      <c r="I834" s="151">
        <f>SUMIF(Entrada!$C$8:$C$3007,C834,Entrada!$J$8:$J$3007)</f>
        <v>0</v>
      </c>
      <c r="J834" s="152">
        <f t="shared" si="63"/>
        <v>0</v>
      </c>
      <c r="K834" s="152">
        <f t="shared" si="64"/>
        <v>0</v>
      </c>
      <c r="L834" s="151">
        <f>Inv!K834</f>
        <v>0</v>
      </c>
      <c r="M834" s="153" t="str">
        <f>IFERROR($H834/PG!$E834,"")</f>
        <v/>
      </c>
      <c r="P834" s="26">
        <v>1.74E-3</v>
      </c>
      <c r="Q834" s="35">
        <f t="shared" si="65"/>
        <v>1.74E-3</v>
      </c>
      <c r="R834" s="26" t="str">
        <f t="shared" si="66"/>
        <v/>
      </c>
    </row>
    <row r="835" spans="2:18" ht="35.1" customHeight="1" thickTop="1" thickBot="1" x14ac:dyDescent="0.3">
      <c r="B835" s="40" t="str">
        <f>IF(PG!B835="","",PG!B835)</f>
        <v/>
      </c>
      <c r="C835" s="147" t="str">
        <f>IF(PG!C835="","",PG!C835)</f>
        <v/>
      </c>
      <c r="D835" s="43" t="str">
        <f>IF(PG!D835="","",PG!D835)</f>
        <v/>
      </c>
      <c r="E835" s="43">
        <f>IF(Inv!E835="",Inv!D835,Inv!E835)</f>
        <v>0</v>
      </c>
      <c r="F835" s="148" t="str">
        <f t="shared" si="62"/>
        <v>Sem estoque</v>
      </c>
      <c r="G835" s="149">
        <f>SUMIF(Entrada!$C$8:$C$3007,$C835,Entrada!$F$8:$F$3007)</f>
        <v>0</v>
      </c>
      <c r="H835" s="150">
        <f>SUMIF(Saída!$C$8:$C$3007,$C835,Saída!$E$8:$E$3007)</f>
        <v>0</v>
      </c>
      <c r="I835" s="151">
        <f>SUMIF(Entrada!$C$8:$C$3007,C835,Entrada!$J$8:$J$3007)</f>
        <v>0</v>
      </c>
      <c r="J835" s="152">
        <f t="shared" si="63"/>
        <v>0</v>
      </c>
      <c r="K835" s="152">
        <f t="shared" si="64"/>
        <v>0</v>
      </c>
      <c r="L835" s="151">
        <f>Inv!K835</f>
        <v>0</v>
      </c>
      <c r="M835" s="153" t="str">
        <f>IFERROR($H835/PG!$E835,"")</f>
        <v/>
      </c>
      <c r="P835" s="26">
        <v>1.73E-3</v>
      </c>
      <c r="Q835" s="35">
        <f t="shared" si="65"/>
        <v>1.73E-3</v>
      </c>
      <c r="R835" s="26" t="str">
        <f t="shared" si="66"/>
        <v/>
      </c>
    </row>
    <row r="836" spans="2:18" ht="35.1" customHeight="1" thickTop="1" thickBot="1" x14ac:dyDescent="0.3">
      <c r="B836" s="40" t="str">
        <f>IF(PG!B836="","",PG!B836)</f>
        <v/>
      </c>
      <c r="C836" s="147" t="str">
        <f>IF(PG!C836="","",PG!C836)</f>
        <v/>
      </c>
      <c r="D836" s="43" t="str">
        <f>IF(PG!D836="","",PG!D836)</f>
        <v/>
      </c>
      <c r="E836" s="43">
        <f>IF(Inv!E836="",Inv!D836,Inv!E836)</f>
        <v>0</v>
      </c>
      <c r="F836" s="148" t="str">
        <f t="shared" si="62"/>
        <v>Sem estoque</v>
      </c>
      <c r="G836" s="149">
        <f>SUMIF(Entrada!$C$8:$C$3007,$C836,Entrada!$F$8:$F$3007)</f>
        <v>0</v>
      </c>
      <c r="H836" s="150">
        <f>SUMIF(Saída!$C$8:$C$3007,$C836,Saída!$E$8:$E$3007)</f>
        <v>0</v>
      </c>
      <c r="I836" s="151">
        <f>SUMIF(Entrada!$C$8:$C$3007,C836,Entrada!$J$8:$J$3007)</f>
        <v>0</v>
      </c>
      <c r="J836" s="152">
        <f t="shared" si="63"/>
        <v>0</v>
      </c>
      <c r="K836" s="152">
        <f t="shared" si="64"/>
        <v>0</v>
      </c>
      <c r="L836" s="151">
        <f>Inv!K836</f>
        <v>0</v>
      </c>
      <c r="M836" s="153" t="str">
        <f>IFERROR($H836/PG!$E836,"")</f>
        <v/>
      </c>
      <c r="P836" s="26">
        <v>1.72E-3</v>
      </c>
      <c r="Q836" s="35">
        <f t="shared" si="65"/>
        <v>1.72E-3</v>
      </c>
      <c r="R836" s="26" t="str">
        <f t="shared" si="66"/>
        <v/>
      </c>
    </row>
    <row r="837" spans="2:18" ht="35.1" customHeight="1" thickTop="1" thickBot="1" x14ac:dyDescent="0.3">
      <c r="B837" s="40" t="str">
        <f>IF(PG!B837="","",PG!B837)</f>
        <v/>
      </c>
      <c r="C837" s="147" t="str">
        <f>IF(PG!C837="","",PG!C837)</f>
        <v/>
      </c>
      <c r="D837" s="43" t="str">
        <f>IF(PG!D837="","",PG!D837)</f>
        <v/>
      </c>
      <c r="E837" s="43">
        <f>IF(Inv!E837="",Inv!D837,Inv!E837)</f>
        <v>0</v>
      </c>
      <c r="F837" s="148" t="str">
        <f t="shared" si="62"/>
        <v>Sem estoque</v>
      </c>
      <c r="G837" s="149">
        <f>SUMIF(Entrada!$C$8:$C$3007,$C837,Entrada!$F$8:$F$3007)</f>
        <v>0</v>
      </c>
      <c r="H837" s="150">
        <f>SUMIF(Saída!$C$8:$C$3007,$C837,Saída!$E$8:$E$3007)</f>
        <v>0</v>
      </c>
      <c r="I837" s="151">
        <f>SUMIF(Entrada!$C$8:$C$3007,C837,Entrada!$J$8:$J$3007)</f>
        <v>0</v>
      </c>
      <c r="J837" s="152">
        <f t="shared" si="63"/>
        <v>0</v>
      </c>
      <c r="K837" s="152">
        <f t="shared" si="64"/>
        <v>0</v>
      </c>
      <c r="L837" s="151">
        <f>Inv!K837</f>
        <v>0</v>
      </c>
      <c r="M837" s="153" t="str">
        <f>IFERROR($H837/PG!$E837,"")</f>
        <v/>
      </c>
      <c r="P837" s="26">
        <v>1.7099999999999999E-3</v>
      </c>
      <c r="Q837" s="35">
        <f t="shared" si="65"/>
        <v>1.7099999999999999E-3</v>
      </c>
      <c r="R837" s="26" t="str">
        <f t="shared" si="66"/>
        <v/>
      </c>
    </row>
    <row r="838" spans="2:18" ht="35.1" customHeight="1" thickTop="1" thickBot="1" x14ac:dyDescent="0.3">
      <c r="B838" s="40" t="str">
        <f>IF(PG!B838="","",PG!B838)</f>
        <v/>
      </c>
      <c r="C838" s="147" t="str">
        <f>IF(PG!C838="","",PG!C838)</f>
        <v/>
      </c>
      <c r="D838" s="43" t="str">
        <f>IF(PG!D838="","",PG!D838)</f>
        <v/>
      </c>
      <c r="E838" s="43">
        <f>IF(Inv!E838="",Inv!D838,Inv!E838)</f>
        <v>0</v>
      </c>
      <c r="F838" s="148" t="str">
        <f t="shared" si="62"/>
        <v>Sem estoque</v>
      </c>
      <c r="G838" s="149">
        <f>SUMIF(Entrada!$C$8:$C$3007,$C838,Entrada!$F$8:$F$3007)</f>
        <v>0</v>
      </c>
      <c r="H838" s="150">
        <f>SUMIF(Saída!$C$8:$C$3007,$C838,Saída!$E$8:$E$3007)</f>
        <v>0</v>
      </c>
      <c r="I838" s="151">
        <f>SUMIF(Entrada!$C$8:$C$3007,C838,Entrada!$J$8:$J$3007)</f>
        <v>0</v>
      </c>
      <c r="J838" s="152">
        <f t="shared" si="63"/>
        <v>0</v>
      </c>
      <c r="K838" s="152">
        <f t="shared" si="64"/>
        <v>0</v>
      </c>
      <c r="L838" s="151">
        <f>Inv!K838</f>
        <v>0</v>
      </c>
      <c r="M838" s="153" t="str">
        <f>IFERROR($H838/PG!$E838,"")</f>
        <v/>
      </c>
      <c r="P838" s="26">
        <v>1.6999999999999999E-3</v>
      </c>
      <c r="Q838" s="35">
        <f t="shared" si="65"/>
        <v>1.6999999999999999E-3</v>
      </c>
      <c r="R838" s="26" t="str">
        <f t="shared" si="66"/>
        <v/>
      </c>
    </row>
    <row r="839" spans="2:18" ht="35.1" customHeight="1" thickTop="1" thickBot="1" x14ac:dyDescent="0.3">
      <c r="B839" s="40" t="str">
        <f>IF(PG!B839="","",PG!B839)</f>
        <v/>
      </c>
      <c r="C839" s="147" t="str">
        <f>IF(PG!C839="","",PG!C839)</f>
        <v/>
      </c>
      <c r="D839" s="43" t="str">
        <f>IF(PG!D839="","",PG!D839)</f>
        <v/>
      </c>
      <c r="E839" s="43">
        <f>IF(Inv!E839="",Inv!D839,Inv!E839)</f>
        <v>0</v>
      </c>
      <c r="F839" s="148" t="str">
        <f t="shared" si="62"/>
        <v>Sem estoque</v>
      </c>
      <c r="G839" s="149">
        <f>SUMIF(Entrada!$C$8:$C$3007,$C839,Entrada!$F$8:$F$3007)</f>
        <v>0</v>
      </c>
      <c r="H839" s="150">
        <f>SUMIF(Saída!$C$8:$C$3007,$C839,Saída!$E$8:$E$3007)</f>
        <v>0</v>
      </c>
      <c r="I839" s="151">
        <f>SUMIF(Entrada!$C$8:$C$3007,C839,Entrada!$J$8:$J$3007)</f>
        <v>0</v>
      </c>
      <c r="J839" s="152">
        <f t="shared" si="63"/>
        <v>0</v>
      </c>
      <c r="K839" s="152">
        <f t="shared" si="64"/>
        <v>0</v>
      </c>
      <c r="L839" s="151">
        <f>Inv!K839</f>
        <v>0</v>
      </c>
      <c r="M839" s="153" t="str">
        <f>IFERROR($H839/PG!$E839,"")</f>
        <v/>
      </c>
      <c r="P839" s="26">
        <v>1.6900000000000001E-3</v>
      </c>
      <c r="Q839" s="35">
        <f t="shared" si="65"/>
        <v>1.6900000000000001E-3</v>
      </c>
      <c r="R839" s="26" t="str">
        <f t="shared" si="66"/>
        <v/>
      </c>
    </row>
    <row r="840" spans="2:18" ht="35.1" customHeight="1" thickTop="1" thickBot="1" x14ac:dyDescent="0.3">
      <c r="B840" s="40" t="str">
        <f>IF(PG!B840="","",PG!B840)</f>
        <v/>
      </c>
      <c r="C840" s="147" t="str">
        <f>IF(PG!C840="","",PG!C840)</f>
        <v/>
      </c>
      <c r="D840" s="43" t="str">
        <f>IF(PG!D840="","",PG!D840)</f>
        <v/>
      </c>
      <c r="E840" s="43">
        <f>IF(Inv!E840="",Inv!D840,Inv!E840)</f>
        <v>0</v>
      </c>
      <c r="F840" s="148" t="str">
        <f t="shared" si="62"/>
        <v>Sem estoque</v>
      </c>
      <c r="G840" s="149">
        <f>SUMIF(Entrada!$C$8:$C$3007,$C840,Entrada!$F$8:$F$3007)</f>
        <v>0</v>
      </c>
      <c r="H840" s="150">
        <f>SUMIF(Saída!$C$8:$C$3007,$C840,Saída!$E$8:$E$3007)</f>
        <v>0</v>
      </c>
      <c r="I840" s="151">
        <f>SUMIF(Entrada!$C$8:$C$3007,C840,Entrada!$J$8:$J$3007)</f>
        <v>0</v>
      </c>
      <c r="J840" s="152">
        <f t="shared" si="63"/>
        <v>0</v>
      </c>
      <c r="K840" s="152">
        <f t="shared" si="64"/>
        <v>0</v>
      </c>
      <c r="L840" s="151">
        <f>Inv!K840</f>
        <v>0</v>
      </c>
      <c r="M840" s="153" t="str">
        <f>IFERROR($H840/PG!$E840,"")</f>
        <v/>
      </c>
      <c r="P840" s="26">
        <v>1.6800000000000001E-3</v>
      </c>
      <c r="Q840" s="35">
        <f t="shared" si="65"/>
        <v>1.6800000000000001E-3</v>
      </c>
      <c r="R840" s="26" t="str">
        <f t="shared" si="66"/>
        <v/>
      </c>
    </row>
    <row r="841" spans="2:18" ht="35.1" customHeight="1" thickTop="1" thickBot="1" x14ac:dyDescent="0.3">
      <c r="B841" s="40" t="str">
        <f>IF(PG!B841="","",PG!B841)</f>
        <v/>
      </c>
      <c r="C841" s="147" t="str">
        <f>IF(PG!C841="","",PG!C841)</f>
        <v/>
      </c>
      <c r="D841" s="43" t="str">
        <f>IF(PG!D841="","",PG!D841)</f>
        <v/>
      </c>
      <c r="E841" s="43">
        <f>IF(Inv!E841="",Inv!D841,Inv!E841)</f>
        <v>0</v>
      </c>
      <c r="F841" s="148" t="str">
        <f t="shared" ref="F841:F904" si="67">IFERROR(IF(E841=0,"Sem estoque",IF(E841/D841&lt;0.25,"Quase sem estoque",IF(E841/D841&lt;1.2,"Estoque baixo",IF(E841/D841&lt;2,"Estoque moderado","Estoque confortável")))),"")</f>
        <v>Sem estoque</v>
      </c>
      <c r="G841" s="149">
        <f>SUMIF(Entrada!$C$8:$C$3007,$C841,Entrada!$F$8:$F$3007)</f>
        <v>0</v>
      </c>
      <c r="H841" s="150">
        <f>SUMIF(Saída!$C$8:$C$3007,$C841,Saída!$E$8:$E$3007)</f>
        <v>0</v>
      </c>
      <c r="I841" s="151">
        <f>SUMIF(Entrada!$C$8:$C$3007,C841,Entrada!$J$8:$J$3007)</f>
        <v>0</v>
      </c>
      <c r="J841" s="152">
        <f t="shared" ref="J841:J904" si="68">IFERROR($I841/SUM($I$8:$I$1008),"")</f>
        <v>0</v>
      </c>
      <c r="K841" s="152">
        <f t="shared" ref="K841:K904" si="69">IFERROR($E841/SUM($E$8:$E$1008),"")</f>
        <v>0</v>
      </c>
      <c r="L841" s="151">
        <f>Inv!K841</f>
        <v>0</v>
      </c>
      <c r="M841" s="153" t="str">
        <f>IFERROR($H841/PG!$E841,"")</f>
        <v/>
      </c>
      <c r="P841" s="26">
        <v>1.67E-3</v>
      </c>
      <c r="Q841" s="35">
        <f t="shared" ref="Q841:Q904" si="70">O841+P841</f>
        <v>1.67E-3</v>
      </c>
      <c r="R841" s="26" t="str">
        <f t="shared" ref="R841:R904" si="71">C841</f>
        <v/>
      </c>
    </row>
    <row r="842" spans="2:18" ht="35.1" customHeight="1" thickTop="1" thickBot="1" x14ac:dyDescent="0.3">
      <c r="B842" s="40" t="str">
        <f>IF(PG!B842="","",PG!B842)</f>
        <v/>
      </c>
      <c r="C842" s="147" t="str">
        <f>IF(PG!C842="","",PG!C842)</f>
        <v/>
      </c>
      <c r="D842" s="43" t="str">
        <f>IF(PG!D842="","",PG!D842)</f>
        <v/>
      </c>
      <c r="E842" s="43">
        <f>IF(Inv!E842="",Inv!D842,Inv!E842)</f>
        <v>0</v>
      </c>
      <c r="F842" s="148" t="str">
        <f t="shared" si="67"/>
        <v>Sem estoque</v>
      </c>
      <c r="G842" s="149">
        <f>SUMIF(Entrada!$C$8:$C$3007,$C842,Entrada!$F$8:$F$3007)</f>
        <v>0</v>
      </c>
      <c r="H842" s="150">
        <f>SUMIF(Saída!$C$8:$C$3007,$C842,Saída!$E$8:$E$3007)</f>
        <v>0</v>
      </c>
      <c r="I842" s="151">
        <f>SUMIF(Entrada!$C$8:$C$3007,C842,Entrada!$J$8:$J$3007)</f>
        <v>0</v>
      </c>
      <c r="J842" s="152">
        <f t="shared" si="68"/>
        <v>0</v>
      </c>
      <c r="K842" s="152">
        <f t="shared" si="69"/>
        <v>0</v>
      </c>
      <c r="L842" s="151">
        <f>Inv!K842</f>
        <v>0</v>
      </c>
      <c r="M842" s="153" t="str">
        <f>IFERROR($H842/PG!$E842,"")</f>
        <v/>
      </c>
      <c r="P842" s="26">
        <v>1.66E-3</v>
      </c>
      <c r="Q842" s="35">
        <f t="shared" si="70"/>
        <v>1.66E-3</v>
      </c>
      <c r="R842" s="26" t="str">
        <f t="shared" si="71"/>
        <v/>
      </c>
    </row>
    <row r="843" spans="2:18" ht="35.1" customHeight="1" thickTop="1" thickBot="1" x14ac:dyDescent="0.3">
      <c r="B843" s="40" t="str">
        <f>IF(PG!B843="","",PG!B843)</f>
        <v/>
      </c>
      <c r="C843" s="147" t="str">
        <f>IF(PG!C843="","",PG!C843)</f>
        <v/>
      </c>
      <c r="D843" s="43" t="str">
        <f>IF(PG!D843="","",PG!D843)</f>
        <v/>
      </c>
      <c r="E843" s="43">
        <f>IF(Inv!E843="",Inv!D843,Inv!E843)</f>
        <v>0</v>
      </c>
      <c r="F843" s="148" t="str">
        <f t="shared" si="67"/>
        <v>Sem estoque</v>
      </c>
      <c r="G843" s="149">
        <f>SUMIF(Entrada!$C$8:$C$3007,$C843,Entrada!$F$8:$F$3007)</f>
        <v>0</v>
      </c>
      <c r="H843" s="150">
        <f>SUMIF(Saída!$C$8:$C$3007,$C843,Saída!$E$8:$E$3007)</f>
        <v>0</v>
      </c>
      <c r="I843" s="151">
        <f>SUMIF(Entrada!$C$8:$C$3007,C843,Entrada!$J$8:$J$3007)</f>
        <v>0</v>
      </c>
      <c r="J843" s="152">
        <f t="shared" si="68"/>
        <v>0</v>
      </c>
      <c r="K843" s="152">
        <f t="shared" si="69"/>
        <v>0</v>
      </c>
      <c r="L843" s="151">
        <f>Inv!K843</f>
        <v>0</v>
      </c>
      <c r="M843" s="153" t="str">
        <f>IFERROR($H843/PG!$E843,"")</f>
        <v/>
      </c>
      <c r="P843" s="26">
        <v>1.65E-3</v>
      </c>
      <c r="Q843" s="35">
        <f t="shared" si="70"/>
        <v>1.65E-3</v>
      </c>
      <c r="R843" s="26" t="str">
        <f t="shared" si="71"/>
        <v/>
      </c>
    </row>
    <row r="844" spans="2:18" ht="35.1" customHeight="1" thickTop="1" thickBot="1" x14ac:dyDescent="0.3">
      <c r="B844" s="40" t="str">
        <f>IF(PG!B844="","",PG!B844)</f>
        <v/>
      </c>
      <c r="C844" s="147" t="str">
        <f>IF(PG!C844="","",PG!C844)</f>
        <v/>
      </c>
      <c r="D844" s="43" t="str">
        <f>IF(PG!D844="","",PG!D844)</f>
        <v/>
      </c>
      <c r="E844" s="43">
        <f>IF(Inv!E844="",Inv!D844,Inv!E844)</f>
        <v>0</v>
      </c>
      <c r="F844" s="148" t="str">
        <f t="shared" si="67"/>
        <v>Sem estoque</v>
      </c>
      <c r="G844" s="149">
        <f>SUMIF(Entrada!$C$8:$C$3007,$C844,Entrada!$F$8:$F$3007)</f>
        <v>0</v>
      </c>
      <c r="H844" s="150">
        <f>SUMIF(Saída!$C$8:$C$3007,$C844,Saída!$E$8:$E$3007)</f>
        <v>0</v>
      </c>
      <c r="I844" s="151">
        <f>SUMIF(Entrada!$C$8:$C$3007,C844,Entrada!$J$8:$J$3007)</f>
        <v>0</v>
      </c>
      <c r="J844" s="152">
        <f t="shared" si="68"/>
        <v>0</v>
      </c>
      <c r="K844" s="152">
        <f t="shared" si="69"/>
        <v>0</v>
      </c>
      <c r="L844" s="151">
        <f>Inv!K844</f>
        <v>0</v>
      </c>
      <c r="M844" s="153" t="str">
        <f>IFERROR($H844/PG!$E844,"")</f>
        <v/>
      </c>
      <c r="P844" s="26">
        <v>1.64E-3</v>
      </c>
      <c r="Q844" s="35">
        <f t="shared" si="70"/>
        <v>1.64E-3</v>
      </c>
      <c r="R844" s="26" t="str">
        <f t="shared" si="71"/>
        <v/>
      </c>
    </row>
    <row r="845" spans="2:18" ht="35.1" customHeight="1" thickTop="1" thickBot="1" x14ac:dyDescent="0.3">
      <c r="B845" s="40" t="str">
        <f>IF(PG!B845="","",PG!B845)</f>
        <v/>
      </c>
      <c r="C845" s="147" t="str">
        <f>IF(PG!C845="","",PG!C845)</f>
        <v/>
      </c>
      <c r="D845" s="43" t="str">
        <f>IF(PG!D845="","",PG!D845)</f>
        <v/>
      </c>
      <c r="E845" s="43">
        <f>IF(Inv!E845="",Inv!D845,Inv!E845)</f>
        <v>0</v>
      </c>
      <c r="F845" s="148" t="str">
        <f t="shared" si="67"/>
        <v>Sem estoque</v>
      </c>
      <c r="G845" s="149">
        <f>SUMIF(Entrada!$C$8:$C$3007,$C845,Entrada!$F$8:$F$3007)</f>
        <v>0</v>
      </c>
      <c r="H845" s="150">
        <f>SUMIF(Saída!$C$8:$C$3007,$C845,Saída!$E$8:$E$3007)</f>
        <v>0</v>
      </c>
      <c r="I845" s="151">
        <f>SUMIF(Entrada!$C$8:$C$3007,C845,Entrada!$J$8:$J$3007)</f>
        <v>0</v>
      </c>
      <c r="J845" s="152">
        <f t="shared" si="68"/>
        <v>0</v>
      </c>
      <c r="K845" s="152">
        <f t="shared" si="69"/>
        <v>0</v>
      </c>
      <c r="L845" s="151">
        <f>Inv!K845</f>
        <v>0</v>
      </c>
      <c r="M845" s="153" t="str">
        <f>IFERROR($H845/PG!$E845,"")</f>
        <v/>
      </c>
      <c r="P845" s="26">
        <v>1.6299999999999999E-3</v>
      </c>
      <c r="Q845" s="35">
        <f t="shared" si="70"/>
        <v>1.6299999999999999E-3</v>
      </c>
      <c r="R845" s="26" t="str">
        <f t="shared" si="71"/>
        <v/>
      </c>
    </row>
    <row r="846" spans="2:18" ht="35.1" customHeight="1" thickTop="1" thickBot="1" x14ac:dyDescent="0.3">
      <c r="B846" s="40" t="str">
        <f>IF(PG!B846="","",PG!B846)</f>
        <v/>
      </c>
      <c r="C846" s="147" t="str">
        <f>IF(PG!C846="","",PG!C846)</f>
        <v/>
      </c>
      <c r="D846" s="43" t="str">
        <f>IF(PG!D846="","",PG!D846)</f>
        <v/>
      </c>
      <c r="E846" s="43">
        <f>IF(Inv!E846="",Inv!D846,Inv!E846)</f>
        <v>0</v>
      </c>
      <c r="F846" s="148" t="str">
        <f t="shared" si="67"/>
        <v>Sem estoque</v>
      </c>
      <c r="G846" s="149">
        <f>SUMIF(Entrada!$C$8:$C$3007,$C846,Entrada!$F$8:$F$3007)</f>
        <v>0</v>
      </c>
      <c r="H846" s="150">
        <f>SUMIF(Saída!$C$8:$C$3007,$C846,Saída!$E$8:$E$3007)</f>
        <v>0</v>
      </c>
      <c r="I846" s="151">
        <f>SUMIF(Entrada!$C$8:$C$3007,C846,Entrada!$J$8:$J$3007)</f>
        <v>0</v>
      </c>
      <c r="J846" s="152">
        <f t="shared" si="68"/>
        <v>0</v>
      </c>
      <c r="K846" s="152">
        <f t="shared" si="69"/>
        <v>0</v>
      </c>
      <c r="L846" s="151">
        <f>Inv!K846</f>
        <v>0</v>
      </c>
      <c r="M846" s="153" t="str">
        <f>IFERROR($H846/PG!$E846,"")</f>
        <v/>
      </c>
      <c r="P846" s="26">
        <v>1.6199999999999999E-3</v>
      </c>
      <c r="Q846" s="35">
        <f t="shared" si="70"/>
        <v>1.6199999999999999E-3</v>
      </c>
      <c r="R846" s="26" t="str">
        <f t="shared" si="71"/>
        <v/>
      </c>
    </row>
    <row r="847" spans="2:18" ht="35.1" customHeight="1" thickTop="1" thickBot="1" x14ac:dyDescent="0.3">
      <c r="B847" s="40" t="str">
        <f>IF(PG!B847="","",PG!B847)</f>
        <v/>
      </c>
      <c r="C847" s="147" t="str">
        <f>IF(PG!C847="","",PG!C847)</f>
        <v/>
      </c>
      <c r="D847" s="43" t="str">
        <f>IF(PG!D847="","",PG!D847)</f>
        <v/>
      </c>
      <c r="E847" s="43">
        <f>IF(Inv!E847="",Inv!D847,Inv!E847)</f>
        <v>0</v>
      </c>
      <c r="F847" s="148" t="str">
        <f t="shared" si="67"/>
        <v>Sem estoque</v>
      </c>
      <c r="G847" s="149">
        <f>SUMIF(Entrada!$C$8:$C$3007,$C847,Entrada!$F$8:$F$3007)</f>
        <v>0</v>
      </c>
      <c r="H847" s="150">
        <f>SUMIF(Saída!$C$8:$C$3007,$C847,Saída!$E$8:$E$3007)</f>
        <v>0</v>
      </c>
      <c r="I847" s="151">
        <f>SUMIF(Entrada!$C$8:$C$3007,C847,Entrada!$J$8:$J$3007)</f>
        <v>0</v>
      </c>
      <c r="J847" s="152">
        <f t="shared" si="68"/>
        <v>0</v>
      </c>
      <c r="K847" s="152">
        <f t="shared" si="69"/>
        <v>0</v>
      </c>
      <c r="L847" s="151">
        <f>Inv!K847</f>
        <v>0</v>
      </c>
      <c r="M847" s="153" t="str">
        <f>IFERROR($H847/PG!$E847,"")</f>
        <v/>
      </c>
      <c r="P847" s="26">
        <v>1.6100000000000001E-3</v>
      </c>
      <c r="Q847" s="35">
        <f t="shared" si="70"/>
        <v>1.6100000000000001E-3</v>
      </c>
      <c r="R847" s="26" t="str">
        <f t="shared" si="71"/>
        <v/>
      </c>
    </row>
    <row r="848" spans="2:18" ht="35.1" customHeight="1" thickTop="1" thickBot="1" x14ac:dyDescent="0.3">
      <c r="B848" s="40" t="str">
        <f>IF(PG!B848="","",PG!B848)</f>
        <v/>
      </c>
      <c r="C848" s="147" t="str">
        <f>IF(PG!C848="","",PG!C848)</f>
        <v/>
      </c>
      <c r="D848" s="43" t="str">
        <f>IF(PG!D848="","",PG!D848)</f>
        <v/>
      </c>
      <c r="E848" s="43">
        <f>IF(Inv!E848="",Inv!D848,Inv!E848)</f>
        <v>0</v>
      </c>
      <c r="F848" s="148" t="str">
        <f t="shared" si="67"/>
        <v>Sem estoque</v>
      </c>
      <c r="G848" s="149">
        <f>SUMIF(Entrada!$C$8:$C$3007,$C848,Entrada!$F$8:$F$3007)</f>
        <v>0</v>
      </c>
      <c r="H848" s="150">
        <f>SUMIF(Saída!$C$8:$C$3007,$C848,Saída!$E$8:$E$3007)</f>
        <v>0</v>
      </c>
      <c r="I848" s="151">
        <f>SUMIF(Entrada!$C$8:$C$3007,C848,Entrada!$J$8:$J$3007)</f>
        <v>0</v>
      </c>
      <c r="J848" s="152">
        <f t="shared" si="68"/>
        <v>0</v>
      </c>
      <c r="K848" s="152">
        <f t="shared" si="69"/>
        <v>0</v>
      </c>
      <c r="L848" s="151">
        <f>Inv!K848</f>
        <v>0</v>
      </c>
      <c r="M848" s="153" t="str">
        <f>IFERROR($H848/PG!$E848,"")</f>
        <v/>
      </c>
      <c r="P848" s="26">
        <v>1.6000000000000001E-3</v>
      </c>
      <c r="Q848" s="35">
        <f t="shared" si="70"/>
        <v>1.6000000000000001E-3</v>
      </c>
      <c r="R848" s="26" t="str">
        <f t="shared" si="71"/>
        <v/>
      </c>
    </row>
    <row r="849" spans="2:18" ht="35.1" customHeight="1" thickTop="1" thickBot="1" x14ac:dyDescent="0.3">
      <c r="B849" s="40" t="str">
        <f>IF(PG!B849="","",PG!B849)</f>
        <v/>
      </c>
      <c r="C849" s="147" t="str">
        <f>IF(PG!C849="","",PG!C849)</f>
        <v/>
      </c>
      <c r="D849" s="43" t="str">
        <f>IF(PG!D849="","",PG!D849)</f>
        <v/>
      </c>
      <c r="E849" s="43">
        <f>IF(Inv!E849="",Inv!D849,Inv!E849)</f>
        <v>0</v>
      </c>
      <c r="F849" s="148" t="str">
        <f t="shared" si="67"/>
        <v>Sem estoque</v>
      </c>
      <c r="G849" s="149">
        <f>SUMIF(Entrada!$C$8:$C$3007,$C849,Entrada!$F$8:$F$3007)</f>
        <v>0</v>
      </c>
      <c r="H849" s="150">
        <f>SUMIF(Saída!$C$8:$C$3007,$C849,Saída!$E$8:$E$3007)</f>
        <v>0</v>
      </c>
      <c r="I849" s="151">
        <f>SUMIF(Entrada!$C$8:$C$3007,C849,Entrada!$J$8:$J$3007)</f>
        <v>0</v>
      </c>
      <c r="J849" s="152">
        <f t="shared" si="68"/>
        <v>0</v>
      </c>
      <c r="K849" s="152">
        <f t="shared" si="69"/>
        <v>0</v>
      </c>
      <c r="L849" s="151">
        <f>Inv!K849</f>
        <v>0</v>
      </c>
      <c r="M849" s="153" t="str">
        <f>IFERROR($H849/PG!$E849,"")</f>
        <v/>
      </c>
      <c r="P849" s="26">
        <v>1.5900000000000001E-3</v>
      </c>
      <c r="Q849" s="35">
        <f t="shared" si="70"/>
        <v>1.5900000000000001E-3</v>
      </c>
      <c r="R849" s="26" t="str">
        <f t="shared" si="71"/>
        <v/>
      </c>
    </row>
    <row r="850" spans="2:18" ht="35.1" customHeight="1" thickTop="1" thickBot="1" x14ac:dyDescent="0.3">
      <c r="B850" s="40" t="str">
        <f>IF(PG!B850="","",PG!B850)</f>
        <v/>
      </c>
      <c r="C850" s="147" t="str">
        <f>IF(PG!C850="","",PG!C850)</f>
        <v/>
      </c>
      <c r="D850" s="43" t="str">
        <f>IF(PG!D850="","",PG!D850)</f>
        <v/>
      </c>
      <c r="E850" s="43">
        <f>IF(Inv!E850="",Inv!D850,Inv!E850)</f>
        <v>0</v>
      </c>
      <c r="F850" s="148" t="str">
        <f t="shared" si="67"/>
        <v>Sem estoque</v>
      </c>
      <c r="G850" s="149">
        <f>SUMIF(Entrada!$C$8:$C$3007,$C850,Entrada!$F$8:$F$3007)</f>
        <v>0</v>
      </c>
      <c r="H850" s="150">
        <f>SUMIF(Saída!$C$8:$C$3007,$C850,Saída!$E$8:$E$3007)</f>
        <v>0</v>
      </c>
      <c r="I850" s="151">
        <f>SUMIF(Entrada!$C$8:$C$3007,C850,Entrada!$J$8:$J$3007)</f>
        <v>0</v>
      </c>
      <c r="J850" s="152">
        <f t="shared" si="68"/>
        <v>0</v>
      </c>
      <c r="K850" s="152">
        <f t="shared" si="69"/>
        <v>0</v>
      </c>
      <c r="L850" s="151">
        <f>Inv!K850</f>
        <v>0</v>
      </c>
      <c r="M850" s="153" t="str">
        <f>IFERROR($H850/PG!$E850,"")</f>
        <v/>
      </c>
      <c r="P850" s="26">
        <v>1.58E-3</v>
      </c>
      <c r="Q850" s="35">
        <f t="shared" si="70"/>
        <v>1.58E-3</v>
      </c>
      <c r="R850" s="26" t="str">
        <f t="shared" si="71"/>
        <v/>
      </c>
    </row>
    <row r="851" spans="2:18" ht="35.1" customHeight="1" thickTop="1" thickBot="1" x14ac:dyDescent="0.3">
      <c r="B851" s="40" t="str">
        <f>IF(PG!B851="","",PG!B851)</f>
        <v/>
      </c>
      <c r="C851" s="147" t="str">
        <f>IF(PG!C851="","",PG!C851)</f>
        <v/>
      </c>
      <c r="D851" s="43" t="str">
        <f>IF(PG!D851="","",PG!D851)</f>
        <v/>
      </c>
      <c r="E851" s="43">
        <f>IF(Inv!E851="",Inv!D851,Inv!E851)</f>
        <v>0</v>
      </c>
      <c r="F851" s="148" t="str">
        <f t="shared" si="67"/>
        <v>Sem estoque</v>
      </c>
      <c r="G851" s="149">
        <f>SUMIF(Entrada!$C$8:$C$3007,$C851,Entrada!$F$8:$F$3007)</f>
        <v>0</v>
      </c>
      <c r="H851" s="150">
        <f>SUMIF(Saída!$C$8:$C$3007,$C851,Saída!$E$8:$E$3007)</f>
        <v>0</v>
      </c>
      <c r="I851" s="151">
        <f>SUMIF(Entrada!$C$8:$C$3007,C851,Entrada!$J$8:$J$3007)</f>
        <v>0</v>
      </c>
      <c r="J851" s="152">
        <f t="shared" si="68"/>
        <v>0</v>
      </c>
      <c r="K851" s="152">
        <f t="shared" si="69"/>
        <v>0</v>
      </c>
      <c r="L851" s="151">
        <f>Inv!K851</f>
        <v>0</v>
      </c>
      <c r="M851" s="153" t="str">
        <f>IFERROR($H851/PG!$E851,"")</f>
        <v/>
      </c>
      <c r="P851" s="26">
        <v>1.57E-3</v>
      </c>
      <c r="Q851" s="35">
        <f t="shared" si="70"/>
        <v>1.57E-3</v>
      </c>
      <c r="R851" s="26" t="str">
        <f t="shared" si="71"/>
        <v/>
      </c>
    </row>
    <row r="852" spans="2:18" ht="35.1" customHeight="1" thickTop="1" thickBot="1" x14ac:dyDescent="0.3">
      <c r="B852" s="40" t="str">
        <f>IF(PG!B852="","",PG!B852)</f>
        <v/>
      </c>
      <c r="C852" s="147" t="str">
        <f>IF(PG!C852="","",PG!C852)</f>
        <v/>
      </c>
      <c r="D852" s="43" t="str">
        <f>IF(PG!D852="","",PG!D852)</f>
        <v/>
      </c>
      <c r="E852" s="43">
        <f>IF(Inv!E852="",Inv!D852,Inv!E852)</f>
        <v>0</v>
      </c>
      <c r="F852" s="148" t="str">
        <f t="shared" si="67"/>
        <v>Sem estoque</v>
      </c>
      <c r="G852" s="149">
        <f>SUMIF(Entrada!$C$8:$C$3007,$C852,Entrada!$F$8:$F$3007)</f>
        <v>0</v>
      </c>
      <c r="H852" s="150">
        <f>SUMIF(Saída!$C$8:$C$3007,$C852,Saída!$E$8:$E$3007)</f>
        <v>0</v>
      </c>
      <c r="I852" s="151">
        <f>SUMIF(Entrada!$C$8:$C$3007,C852,Entrada!$J$8:$J$3007)</f>
        <v>0</v>
      </c>
      <c r="J852" s="152">
        <f t="shared" si="68"/>
        <v>0</v>
      </c>
      <c r="K852" s="152">
        <f t="shared" si="69"/>
        <v>0</v>
      </c>
      <c r="L852" s="151">
        <f>Inv!K852</f>
        <v>0</v>
      </c>
      <c r="M852" s="153" t="str">
        <f>IFERROR($H852/PG!$E852,"")</f>
        <v/>
      </c>
      <c r="P852" s="26">
        <v>1.56E-3</v>
      </c>
      <c r="Q852" s="35">
        <f t="shared" si="70"/>
        <v>1.56E-3</v>
      </c>
      <c r="R852" s="26" t="str">
        <f t="shared" si="71"/>
        <v/>
      </c>
    </row>
    <row r="853" spans="2:18" ht="35.1" customHeight="1" thickTop="1" thickBot="1" x14ac:dyDescent="0.3">
      <c r="B853" s="40" t="str">
        <f>IF(PG!B853="","",PG!B853)</f>
        <v/>
      </c>
      <c r="C853" s="147" t="str">
        <f>IF(PG!C853="","",PG!C853)</f>
        <v/>
      </c>
      <c r="D853" s="43" t="str">
        <f>IF(PG!D853="","",PG!D853)</f>
        <v/>
      </c>
      <c r="E853" s="43">
        <f>IF(Inv!E853="",Inv!D853,Inv!E853)</f>
        <v>0</v>
      </c>
      <c r="F853" s="148" t="str">
        <f t="shared" si="67"/>
        <v>Sem estoque</v>
      </c>
      <c r="G853" s="149">
        <f>SUMIF(Entrada!$C$8:$C$3007,$C853,Entrada!$F$8:$F$3007)</f>
        <v>0</v>
      </c>
      <c r="H853" s="150">
        <f>SUMIF(Saída!$C$8:$C$3007,$C853,Saída!$E$8:$E$3007)</f>
        <v>0</v>
      </c>
      <c r="I853" s="151">
        <f>SUMIF(Entrada!$C$8:$C$3007,C853,Entrada!$J$8:$J$3007)</f>
        <v>0</v>
      </c>
      <c r="J853" s="152">
        <f t="shared" si="68"/>
        <v>0</v>
      </c>
      <c r="K853" s="152">
        <f t="shared" si="69"/>
        <v>0</v>
      </c>
      <c r="L853" s="151">
        <f>Inv!K853</f>
        <v>0</v>
      </c>
      <c r="M853" s="153" t="str">
        <f>IFERROR($H853/PG!$E853,"")</f>
        <v/>
      </c>
      <c r="P853" s="26">
        <v>1.5499999999999999E-3</v>
      </c>
      <c r="Q853" s="35">
        <f t="shared" si="70"/>
        <v>1.5499999999999999E-3</v>
      </c>
      <c r="R853" s="26" t="str">
        <f t="shared" si="71"/>
        <v/>
      </c>
    </row>
    <row r="854" spans="2:18" ht="35.1" customHeight="1" thickTop="1" thickBot="1" x14ac:dyDescent="0.3">
      <c r="B854" s="40" t="str">
        <f>IF(PG!B854="","",PG!B854)</f>
        <v/>
      </c>
      <c r="C854" s="147" t="str">
        <f>IF(PG!C854="","",PG!C854)</f>
        <v/>
      </c>
      <c r="D854" s="43" t="str">
        <f>IF(PG!D854="","",PG!D854)</f>
        <v/>
      </c>
      <c r="E854" s="43">
        <f>IF(Inv!E854="",Inv!D854,Inv!E854)</f>
        <v>0</v>
      </c>
      <c r="F854" s="148" t="str">
        <f t="shared" si="67"/>
        <v>Sem estoque</v>
      </c>
      <c r="G854" s="149">
        <f>SUMIF(Entrada!$C$8:$C$3007,$C854,Entrada!$F$8:$F$3007)</f>
        <v>0</v>
      </c>
      <c r="H854" s="150">
        <f>SUMIF(Saída!$C$8:$C$3007,$C854,Saída!$E$8:$E$3007)</f>
        <v>0</v>
      </c>
      <c r="I854" s="151">
        <f>SUMIF(Entrada!$C$8:$C$3007,C854,Entrada!$J$8:$J$3007)</f>
        <v>0</v>
      </c>
      <c r="J854" s="152">
        <f t="shared" si="68"/>
        <v>0</v>
      </c>
      <c r="K854" s="152">
        <f t="shared" si="69"/>
        <v>0</v>
      </c>
      <c r="L854" s="151">
        <f>Inv!K854</f>
        <v>0</v>
      </c>
      <c r="M854" s="153" t="str">
        <f>IFERROR($H854/PG!$E854,"")</f>
        <v/>
      </c>
      <c r="P854" s="26">
        <v>1.5399999999999999E-3</v>
      </c>
      <c r="Q854" s="35">
        <f t="shared" si="70"/>
        <v>1.5399999999999999E-3</v>
      </c>
      <c r="R854" s="26" t="str">
        <f t="shared" si="71"/>
        <v/>
      </c>
    </row>
    <row r="855" spans="2:18" ht="35.1" customHeight="1" thickTop="1" thickBot="1" x14ac:dyDescent="0.3">
      <c r="B855" s="40" t="str">
        <f>IF(PG!B855="","",PG!B855)</f>
        <v/>
      </c>
      <c r="C855" s="147" t="str">
        <f>IF(PG!C855="","",PG!C855)</f>
        <v/>
      </c>
      <c r="D855" s="43" t="str">
        <f>IF(PG!D855="","",PG!D855)</f>
        <v/>
      </c>
      <c r="E855" s="43">
        <f>IF(Inv!E855="",Inv!D855,Inv!E855)</f>
        <v>0</v>
      </c>
      <c r="F855" s="148" t="str">
        <f t="shared" si="67"/>
        <v>Sem estoque</v>
      </c>
      <c r="G855" s="149">
        <f>SUMIF(Entrada!$C$8:$C$3007,$C855,Entrada!$F$8:$F$3007)</f>
        <v>0</v>
      </c>
      <c r="H855" s="150">
        <f>SUMIF(Saída!$C$8:$C$3007,$C855,Saída!$E$8:$E$3007)</f>
        <v>0</v>
      </c>
      <c r="I855" s="151">
        <f>SUMIF(Entrada!$C$8:$C$3007,C855,Entrada!$J$8:$J$3007)</f>
        <v>0</v>
      </c>
      <c r="J855" s="152">
        <f t="shared" si="68"/>
        <v>0</v>
      </c>
      <c r="K855" s="152">
        <f t="shared" si="69"/>
        <v>0</v>
      </c>
      <c r="L855" s="151">
        <f>Inv!K855</f>
        <v>0</v>
      </c>
      <c r="M855" s="153" t="str">
        <f>IFERROR($H855/PG!$E855,"")</f>
        <v/>
      </c>
      <c r="P855" s="26">
        <v>1.5299999999999999E-3</v>
      </c>
      <c r="Q855" s="35">
        <f t="shared" si="70"/>
        <v>1.5299999999999999E-3</v>
      </c>
      <c r="R855" s="26" t="str">
        <f t="shared" si="71"/>
        <v/>
      </c>
    </row>
    <row r="856" spans="2:18" ht="35.1" customHeight="1" thickTop="1" thickBot="1" x14ac:dyDescent="0.3">
      <c r="B856" s="40" t="str">
        <f>IF(PG!B856="","",PG!B856)</f>
        <v/>
      </c>
      <c r="C856" s="147" t="str">
        <f>IF(PG!C856="","",PG!C856)</f>
        <v/>
      </c>
      <c r="D856" s="43" t="str">
        <f>IF(PG!D856="","",PG!D856)</f>
        <v/>
      </c>
      <c r="E856" s="43">
        <f>IF(Inv!E856="",Inv!D856,Inv!E856)</f>
        <v>0</v>
      </c>
      <c r="F856" s="148" t="str">
        <f t="shared" si="67"/>
        <v>Sem estoque</v>
      </c>
      <c r="G856" s="149">
        <f>SUMIF(Entrada!$C$8:$C$3007,$C856,Entrada!$F$8:$F$3007)</f>
        <v>0</v>
      </c>
      <c r="H856" s="150">
        <f>SUMIF(Saída!$C$8:$C$3007,$C856,Saída!$E$8:$E$3007)</f>
        <v>0</v>
      </c>
      <c r="I856" s="151">
        <f>SUMIF(Entrada!$C$8:$C$3007,C856,Entrada!$J$8:$J$3007)</f>
        <v>0</v>
      </c>
      <c r="J856" s="152">
        <f t="shared" si="68"/>
        <v>0</v>
      </c>
      <c r="K856" s="152">
        <f t="shared" si="69"/>
        <v>0</v>
      </c>
      <c r="L856" s="151">
        <f>Inv!K856</f>
        <v>0</v>
      </c>
      <c r="M856" s="153" t="str">
        <f>IFERROR($H856/PG!$E856,"")</f>
        <v/>
      </c>
      <c r="P856" s="26">
        <v>1.5200000000000001E-3</v>
      </c>
      <c r="Q856" s="35">
        <f t="shared" si="70"/>
        <v>1.5200000000000001E-3</v>
      </c>
      <c r="R856" s="26" t="str">
        <f t="shared" si="71"/>
        <v/>
      </c>
    </row>
    <row r="857" spans="2:18" ht="35.1" customHeight="1" thickTop="1" thickBot="1" x14ac:dyDescent="0.3">
      <c r="B857" s="40" t="str">
        <f>IF(PG!B857="","",PG!B857)</f>
        <v/>
      </c>
      <c r="C857" s="147" t="str">
        <f>IF(PG!C857="","",PG!C857)</f>
        <v/>
      </c>
      <c r="D857" s="43" t="str">
        <f>IF(PG!D857="","",PG!D857)</f>
        <v/>
      </c>
      <c r="E857" s="43">
        <f>IF(Inv!E857="",Inv!D857,Inv!E857)</f>
        <v>0</v>
      </c>
      <c r="F857" s="148" t="str">
        <f t="shared" si="67"/>
        <v>Sem estoque</v>
      </c>
      <c r="G857" s="149">
        <f>SUMIF(Entrada!$C$8:$C$3007,$C857,Entrada!$F$8:$F$3007)</f>
        <v>0</v>
      </c>
      <c r="H857" s="150">
        <f>SUMIF(Saída!$C$8:$C$3007,$C857,Saída!$E$8:$E$3007)</f>
        <v>0</v>
      </c>
      <c r="I857" s="151">
        <f>SUMIF(Entrada!$C$8:$C$3007,C857,Entrada!$J$8:$J$3007)</f>
        <v>0</v>
      </c>
      <c r="J857" s="152">
        <f t="shared" si="68"/>
        <v>0</v>
      </c>
      <c r="K857" s="152">
        <f t="shared" si="69"/>
        <v>0</v>
      </c>
      <c r="L857" s="151">
        <f>Inv!K857</f>
        <v>0</v>
      </c>
      <c r="M857" s="153" t="str">
        <f>IFERROR($H857/PG!$E857,"")</f>
        <v/>
      </c>
      <c r="P857" s="26">
        <v>1.5100000000000001E-3</v>
      </c>
      <c r="Q857" s="35">
        <f t="shared" si="70"/>
        <v>1.5100000000000001E-3</v>
      </c>
      <c r="R857" s="26" t="str">
        <f t="shared" si="71"/>
        <v/>
      </c>
    </row>
    <row r="858" spans="2:18" ht="35.1" customHeight="1" thickTop="1" thickBot="1" x14ac:dyDescent="0.3">
      <c r="B858" s="40" t="str">
        <f>IF(PG!B858="","",PG!B858)</f>
        <v/>
      </c>
      <c r="C858" s="147" t="str">
        <f>IF(PG!C858="","",PG!C858)</f>
        <v/>
      </c>
      <c r="D858" s="43" t="str">
        <f>IF(PG!D858="","",PG!D858)</f>
        <v/>
      </c>
      <c r="E858" s="43">
        <f>IF(Inv!E858="",Inv!D858,Inv!E858)</f>
        <v>0</v>
      </c>
      <c r="F858" s="148" t="str">
        <f t="shared" si="67"/>
        <v>Sem estoque</v>
      </c>
      <c r="G858" s="149">
        <f>SUMIF(Entrada!$C$8:$C$3007,$C858,Entrada!$F$8:$F$3007)</f>
        <v>0</v>
      </c>
      <c r="H858" s="150">
        <f>SUMIF(Saída!$C$8:$C$3007,$C858,Saída!$E$8:$E$3007)</f>
        <v>0</v>
      </c>
      <c r="I858" s="151">
        <f>SUMIF(Entrada!$C$8:$C$3007,C858,Entrada!$J$8:$J$3007)</f>
        <v>0</v>
      </c>
      <c r="J858" s="152">
        <f t="shared" si="68"/>
        <v>0</v>
      </c>
      <c r="K858" s="152">
        <f t="shared" si="69"/>
        <v>0</v>
      </c>
      <c r="L858" s="151">
        <f>Inv!K858</f>
        <v>0</v>
      </c>
      <c r="M858" s="153" t="str">
        <f>IFERROR($H858/PG!$E858,"")</f>
        <v/>
      </c>
      <c r="P858" s="26">
        <v>1.5E-3</v>
      </c>
      <c r="Q858" s="35">
        <f t="shared" si="70"/>
        <v>1.5E-3</v>
      </c>
      <c r="R858" s="26" t="str">
        <f t="shared" si="71"/>
        <v/>
      </c>
    </row>
    <row r="859" spans="2:18" ht="35.1" customHeight="1" thickTop="1" thickBot="1" x14ac:dyDescent="0.3">
      <c r="B859" s="40" t="str">
        <f>IF(PG!B859="","",PG!B859)</f>
        <v/>
      </c>
      <c r="C859" s="147" t="str">
        <f>IF(PG!C859="","",PG!C859)</f>
        <v/>
      </c>
      <c r="D859" s="43" t="str">
        <f>IF(PG!D859="","",PG!D859)</f>
        <v/>
      </c>
      <c r="E859" s="43">
        <f>IF(Inv!E859="",Inv!D859,Inv!E859)</f>
        <v>0</v>
      </c>
      <c r="F859" s="148" t="str">
        <f t="shared" si="67"/>
        <v>Sem estoque</v>
      </c>
      <c r="G859" s="149">
        <f>SUMIF(Entrada!$C$8:$C$3007,$C859,Entrada!$F$8:$F$3007)</f>
        <v>0</v>
      </c>
      <c r="H859" s="150">
        <f>SUMIF(Saída!$C$8:$C$3007,$C859,Saída!$E$8:$E$3007)</f>
        <v>0</v>
      </c>
      <c r="I859" s="151">
        <f>SUMIF(Entrada!$C$8:$C$3007,C859,Entrada!$J$8:$J$3007)</f>
        <v>0</v>
      </c>
      <c r="J859" s="152">
        <f t="shared" si="68"/>
        <v>0</v>
      </c>
      <c r="K859" s="152">
        <f t="shared" si="69"/>
        <v>0</v>
      </c>
      <c r="L859" s="151">
        <f>Inv!K859</f>
        <v>0</v>
      </c>
      <c r="M859" s="153" t="str">
        <f>IFERROR($H859/PG!$E859,"")</f>
        <v/>
      </c>
      <c r="P859" s="26">
        <v>1.49E-3</v>
      </c>
      <c r="Q859" s="35">
        <f t="shared" si="70"/>
        <v>1.49E-3</v>
      </c>
      <c r="R859" s="26" t="str">
        <f t="shared" si="71"/>
        <v/>
      </c>
    </row>
    <row r="860" spans="2:18" ht="35.1" customHeight="1" thickTop="1" thickBot="1" x14ac:dyDescent="0.3">
      <c r="B860" s="40" t="str">
        <f>IF(PG!B860="","",PG!B860)</f>
        <v/>
      </c>
      <c r="C860" s="147" t="str">
        <f>IF(PG!C860="","",PG!C860)</f>
        <v/>
      </c>
      <c r="D860" s="43" t="str">
        <f>IF(PG!D860="","",PG!D860)</f>
        <v/>
      </c>
      <c r="E860" s="43">
        <f>IF(Inv!E860="",Inv!D860,Inv!E860)</f>
        <v>0</v>
      </c>
      <c r="F860" s="148" t="str">
        <f t="shared" si="67"/>
        <v>Sem estoque</v>
      </c>
      <c r="G860" s="149">
        <f>SUMIF(Entrada!$C$8:$C$3007,$C860,Entrada!$F$8:$F$3007)</f>
        <v>0</v>
      </c>
      <c r="H860" s="150">
        <f>SUMIF(Saída!$C$8:$C$3007,$C860,Saída!$E$8:$E$3007)</f>
        <v>0</v>
      </c>
      <c r="I860" s="151">
        <f>SUMIF(Entrada!$C$8:$C$3007,C860,Entrada!$J$8:$J$3007)</f>
        <v>0</v>
      </c>
      <c r="J860" s="152">
        <f t="shared" si="68"/>
        <v>0</v>
      </c>
      <c r="K860" s="152">
        <f t="shared" si="69"/>
        <v>0</v>
      </c>
      <c r="L860" s="151">
        <f>Inv!K860</f>
        <v>0</v>
      </c>
      <c r="M860" s="153" t="str">
        <f>IFERROR($H860/PG!$E860,"")</f>
        <v/>
      </c>
      <c r="P860" s="26">
        <v>1.48E-3</v>
      </c>
      <c r="Q860" s="35">
        <f t="shared" si="70"/>
        <v>1.48E-3</v>
      </c>
      <c r="R860" s="26" t="str">
        <f t="shared" si="71"/>
        <v/>
      </c>
    </row>
    <row r="861" spans="2:18" ht="35.1" customHeight="1" thickTop="1" thickBot="1" x14ac:dyDescent="0.3">
      <c r="B861" s="40" t="str">
        <f>IF(PG!B861="","",PG!B861)</f>
        <v/>
      </c>
      <c r="C861" s="147" t="str">
        <f>IF(PG!C861="","",PG!C861)</f>
        <v/>
      </c>
      <c r="D861" s="43" t="str">
        <f>IF(PG!D861="","",PG!D861)</f>
        <v/>
      </c>
      <c r="E861" s="43">
        <f>IF(Inv!E861="",Inv!D861,Inv!E861)</f>
        <v>0</v>
      </c>
      <c r="F861" s="148" t="str">
        <f t="shared" si="67"/>
        <v>Sem estoque</v>
      </c>
      <c r="G861" s="149">
        <f>SUMIF(Entrada!$C$8:$C$3007,$C861,Entrada!$F$8:$F$3007)</f>
        <v>0</v>
      </c>
      <c r="H861" s="150">
        <f>SUMIF(Saída!$C$8:$C$3007,$C861,Saída!$E$8:$E$3007)</f>
        <v>0</v>
      </c>
      <c r="I861" s="151">
        <f>SUMIF(Entrada!$C$8:$C$3007,C861,Entrada!$J$8:$J$3007)</f>
        <v>0</v>
      </c>
      <c r="J861" s="152">
        <f t="shared" si="68"/>
        <v>0</v>
      </c>
      <c r="K861" s="152">
        <f t="shared" si="69"/>
        <v>0</v>
      </c>
      <c r="L861" s="151">
        <f>Inv!K861</f>
        <v>0</v>
      </c>
      <c r="M861" s="153" t="str">
        <f>IFERROR($H861/PG!$E861,"")</f>
        <v/>
      </c>
      <c r="P861" s="26">
        <v>1.47E-3</v>
      </c>
      <c r="Q861" s="35">
        <f t="shared" si="70"/>
        <v>1.47E-3</v>
      </c>
      <c r="R861" s="26" t="str">
        <f t="shared" si="71"/>
        <v/>
      </c>
    </row>
    <row r="862" spans="2:18" ht="35.1" customHeight="1" thickTop="1" thickBot="1" x14ac:dyDescent="0.3">
      <c r="B862" s="40" t="str">
        <f>IF(PG!B862="","",PG!B862)</f>
        <v/>
      </c>
      <c r="C862" s="147" t="str">
        <f>IF(PG!C862="","",PG!C862)</f>
        <v/>
      </c>
      <c r="D862" s="43" t="str">
        <f>IF(PG!D862="","",PG!D862)</f>
        <v/>
      </c>
      <c r="E862" s="43">
        <f>IF(Inv!E862="",Inv!D862,Inv!E862)</f>
        <v>0</v>
      </c>
      <c r="F862" s="148" t="str">
        <f t="shared" si="67"/>
        <v>Sem estoque</v>
      </c>
      <c r="G862" s="149">
        <f>SUMIF(Entrada!$C$8:$C$3007,$C862,Entrada!$F$8:$F$3007)</f>
        <v>0</v>
      </c>
      <c r="H862" s="150">
        <f>SUMIF(Saída!$C$8:$C$3007,$C862,Saída!$E$8:$E$3007)</f>
        <v>0</v>
      </c>
      <c r="I862" s="151">
        <f>SUMIF(Entrada!$C$8:$C$3007,C862,Entrada!$J$8:$J$3007)</f>
        <v>0</v>
      </c>
      <c r="J862" s="152">
        <f t="shared" si="68"/>
        <v>0</v>
      </c>
      <c r="K862" s="152">
        <f t="shared" si="69"/>
        <v>0</v>
      </c>
      <c r="L862" s="151">
        <f>Inv!K862</f>
        <v>0</v>
      </c>
      <c r="M862" s="153" t="str">
        <f>IFERROR($H862/PG!$E862,"")</f>
        <v/>
      </c>
      <c r="P862" s="26">
        <v>1.4599999999999999E-3</v>
      </c>
      <c r="Q862" s="35">
        <f t="shared" si="70"/>
        <v>1.4599999999999999E-3</v>
      </c>
      <c r="R862" s="26" t="str">
        <f t="shared" si="71"/>
        <v/>
      </c>
    </row>
    <row r="863" spans="2:18" ht="35.1" customHeight="1" thickTop="1" thickBot="1" x14ac:dyDescent="0.3">
      <c r="B863" s="40" t="str">
        <f>IF(PG!B863="","",PG!B863)</f>
        <v/>
      </c>
      <c r="C863" s="147" t="str">
        <f>IF(PG!C863="","",PG!C863)</f>
        <v/>
      </c>
      <c r="D863" s="43" t="str">
        <f>IF(PG!D863="","",PG!D863)</f>
        <v/>
      </c>
      <c r="E863" s="43">
        <f>IF(Inv!E863="",Inv!D863,Inv!E863)</f>
        <v>0</v>
      </c>
      <c r="F863" s="148" t="str">
        <f t="shared" si="67"/>
        <v>Sem estoque</v>
      </c>
      <c r="G863" s="149">
        <f>SUMIF(Entrada!$C$8:$C$3007,$C863,Entrada!$F$8:$F$3007)</f>
        <v>0</v>
      </c>
      <c r="H863" s="150">
        <f>SUMIF(Saída!$C$8:$C$3007,$C863,Saída!$E$8:$E$3007)</f>
        <v>0</v>
      </c>
      <c r="I863" s="151">
        <f>SUMIF(Entrada!$C$8:$C$3007,C863,Entrada!$J$8:$J$3007)</f>
        <v>0</v>
      </c>
      <c r="J863" s="152">
        <f t="shared" si="68"/>
        <v>0</v>
      </c>
      <c r="K863" s="152">
        <f t="shared" si="69"/>
        <v>0</v>
      </c>
      <c r="L863" s="151">
        <f>Inv!K863</f>
        <v>0</v>
      </c>
      <c r="M863" s="153" t="str">
        <f>IFERROR($H863/PG!$E863,"")</f>
        <v/>
      </c>
      <c r="P863" s="26">
        <v>1.4499999999999999E-3</v>
      </c>
      <c r="Q863" s="35">
        <f t="shared" si="70"/>
        <v>1.4499999999999999E-3</v>
      </c>
      <c r="R863" s="26" t="str">
        <f t="shared" si="71"/>
        <v/>
      </c>
    </row>
    <row r="864" spans="2:18" ht="35.1" customHeight="1" thickTop="1" thickBot="1" x14ac:dyDescent="0.3">
      <c r="B864" s="40" t="str">
        <f>IF(PG!B864="","",PG!B864)</f>
        <v/>
      </c>
      <c r="C864" s="147" t="str">
        <f>IF(PG!C864="","",PG!C864)</f>
        <v/>
      </c>
      <c r="D864" s="43" t="str">
        <f>IF(PG!D864="","",PG!D864)</f>
        <v/>
      </c>
      <c r="E864" s="43">
        <f>IF(Inv!E864="",Inv!D864,Inv!E864)</f>
        <v>0</v>
      </c>
      <c r="F864" s="148" t="str">
        <f t="shared" si="67"/>
        <v>Sem estoque</v>
      </c>
      <c r="G864" s="149">
        <f>SUMIF(Entrada!$C$8:$C$3007,$C864,Entrada!$F$8:$F$3007)</f>
        <v>0</v>
      </c>
      <c r="H864" s="150">
        <f>SUMIF(Saída!$C$8:$C$3007,$C864,Saída!$E$8:$E$3007)</f>
        <v>0</v>
      </c>
      <c r="I864" s="151">
        <f>SUMIF(Entrada!$C$8:$C$3007,C864,Entrada!$J$8:$J$3007)</f>
        <v>0</v>
      </c>
      <c r="J864" s="152">
        <f t="shared" si="68"/>
        <v>0</v>
      </c>
      <c r="K864" s="152">
        <f t="shared" si="69"/>
        <v>0</v>
      </c>
      <c r="L864" s="151">
        <f>Inv!K864</f>
        <v>0</v>
      </c>
      <c r="M864" s="153" t="str">
        <f>IFERROR($H864/PG!$E864,"")</f>
        <v/>
      </c>
      <c r="P864" s="26">
        <v>1.4400000000000001E-3</v>
      </c>
      <c r="Q864" s="35">
        <f t="shared" si="70"/>
        <v>1.4400000000000001E-3</v>
      </c>
      <c r="R864" s="26" t="str">
        <f t="shared" si="71"/>
        <v/>
      </c>
    </row>
    <row r="865" spans="2:18" ht="35.1" customHeight="1" thickTop="1" thickBot="1" x14ac:dyDescent="0.3">
      <c r="B865" s="40" t="str">
        <f>IF(PG!B865="","",PG!B865)</f>
        <v/>
      </c>
      <c r="C865" s="147" t="str">
        <f>IF(PG!C865="","",PG!C865)</f>
        <v/>
      </c>
      <c r="D865" s="43" t="str">
        <f>IF(PG!D865="","",PG!D865)</f>
        <v/>
      </c>
      <c r="E865" s="43">
        <f>IF(Inv!E865="",Inv!D865,Inv!E865)</f>
        <v>0</v>
      </c>
      <c r="F865" s="148" t="str">
        <f t="shared" si="67"/>
        <v>Sem estoque</v>
      </c>
      <c r="G865" s="149">
        <f>SUMIF(Entrada!$C$8:$C$3007,$C865,Entrada!$F$8:$F$3007)</f>
        <v>0</v>
      </c>
      <c r="H865" s="150">
        <f>SUMIF(Saída!$C$8:$C$3007,$C865,Saída!$E$8:$E$3007)</f>
        <v>0</v>
      </c>
      <c r="I865" s="151">
        <f>SUMIF(Entrada!$C$8:$C$3007,C865,Entrada!$J$8:$J$3007)</f>
        <v>0</v>
      </c>
      <c r="J865" s="152">
        <f t="shared" si="68"/>
        <v>0</v>
      </c>
      <c r="K865" s="152">
        <f t="shared" si="69"/>
        <v>0</v>
      </c>
      <c r="L865" s="151">
        <f>Inv!K865</f>
        <v>0</v>
      </c>
      <c r="M865" s="153" t="str">
        <f>IFERROR($H865/PG!$E865,"")</f>
        <v/>
      </c>
      <c r="P865" s="26">
        <v>1.4300000000000001E-3</v>
      </c>
      <c r="Q865" s="35">
        <f t="shared" si="70"/>
        <v>1.4300000000000001E-3</v>
      </c>
      <c r="R865" s="26" t="str">
        <f t="shared" si="71"/>
        <v/>
      </c>
    </row>
    <row r="866" spans="2:18" ht="35.1" customHeight="1" thickTop="1" thickBot="1" x14ac:dyDescent="0.3">
      <c r="B866" s="40" t="str">
        <f>IF(PG!B866="","",PG!B866)</f>
        <v/>
      </c>
      <c r="C866" s="147" t="str">
        <f>IF(PG!C866="","",PG!C866)</f>
        <v/>
      </c>
      <c r="D866" s="43" t="str">
        <f>IF(PG!D866="","",PG!D866)</f>
        <v/>
      </c>
      <c r="E866" s="43">
        <f>IF(Inv!E866="",Inv!D866,Inv!E866)</f>
        <v>0</v>
      </c>
      <c r="F866" s="148" t="str">
        <f t="shared" si="67"/>
        <v>Sem estoque</v>
      </c>
      <c r="G866" s="149">
        <f>SUMIF(Entrada!$C$8:$C$3007,$C866,Entrada!$F$8:$F$3007)</f>
        <v>0</v>
      </c>
      <c r="H866" s="150">
        <f>SUMIF(Saída!$C$8:$C$3007,$C866,Saída!$E$8:$E$3007)</f>
        <v>0</v>
      </c>
      <c r="I866" s="151">
        <f>SUMIF(Entrada!$C$8:$C$3007,C866,Entrada!$J$8:$J$3007)</f>
        <v>0</v>
      </c>
      <c r="J866" s="152">
        <f t="shared" si="68"/>
        <v>0</v>
      </c>
      <c r="K866" s="152">
        <f t="shared" si="69"/>
        <v>0</v>
      </c>
      <c r="L866" s="151">
        <f>Inv!K866</f>
        <v>0</v>
      </c>
      <c r="M866" s="153" t="str">
        <f>IFERROR($H866/PG!$E866,"")</f>
        <v/>
      </c>
      <c r="P866" s="26">
        <v>1.42E-3</v>
      </c>
      <c r="Q866" s="35">
        <f t="shared" si="70"/>
        <v>1.42E-3</v>
      </c>
      <c r="R866" s="26" t="str">
        <f t="shared" si="71"/>
        <v/>
      </c>
    </row>
    <row r="867" spans="2:18" ht="35.1" customHeight="1" thickTop="1" thickBot="1" x14ac:dyDescent="0.3">
      <c r="B867" s="40" t="str">
        <f>IF(PG!B867="","",PG!B867)</f>
        <v/>
      </c>
      <c r="C867" s="147" t="str">
        <f>IF(PG!C867="","",PG!C867)</f>
        <v/>
      </c>
      <c r="D867" s="43" t="str">
        <f>IF(PG!D867="","",PG!D867)</f>
        <v/>
      </c>
      <c r="E867" s="43">
        <f>IF(Inv!E867="",Inv!D867,Inv!E867)</f>
        <v>0</v>
      </c>
      <c r="F867" s="148" t="str">
        <f t="shared" si="67"/>
        <v>Sem estoque</v>
      </c>
      <c r="G867" s="149">
        <f>SUMIF(Entrada!$C$8:$C$3007,$C867,Entrada!$F$8:$F$3007)</f>
        <v>0</v>
      </c>
      <c r="H867" s="150">
        <f>SUMIF(Saída!$C$8:$C$3007,$C867,Saída!$E$8:$E$3007)</f>
        <v>0</v>
      </c>
      <c r="I867" s="151">
        <f>SUMIF(Entrada!$C$8:$C$3007,C867,Entrada!$J$8:$J$3007)</f>
        <v>0</v>
      </c>
      <c r="J867" s="152">
        <f t="shared" si="68"/>
        <v>0</v>
      </c>
      <c r="K867" s="152">
        <f t="shared" si="69"/>
        <v>0</v>
      </c>
      <c r="L867" s="151">
        <f>Inv!K867</f>
        <v>0</v>
      </c>
      <c r="M867" s="153" t="str">
        <f>IFERROR($H867/PG!$E867,"")</f>
        <v/>
      </c>
      <c r="P867" s="26">
        <v>1.41E-3</v>
      </c>
      <c r="Q867" s="35">
        <f t="shared" si="70"/>
        <v>1.41E-3</v>
      </c>
      <c r="R867" s="26" t="str">
        <f t="shared" si="71"/>
        <v/>
      </c>
    </row>
    <row r="868" spans="2:18" ht="35.1" customHeight="1" thickTop="1" thickBot="1" x14ac:dyDescent="0.3">
      <c r="B868" s="40" t="str">
        <f>IF(PG!B868="","",PG!B868)</f>
        <v/>
      </c>
      <c r="C868" s="147" t="str">
        <f>IF(PG!C868="","",PG!C868)</f>
        <v/>
      </c>
      <c r="D868" s="43" t="str">
        <f>IF(PG!D868="","",PG!D868)</f>
        <v/>
      </c>
      <c r="E868" s="43">
        <f>IF(Inv!E868="",Inv!D868,Inv!E868)</f>
        <v>0</v>
      </c>
      <c r="F868" s="148" t="str">
        <f t="shared" si="67"/>
        <v>Sem estoque</v>
      </c>
      <c r="G868" s="149">
        <f>SUMIF(Entrada!$C$8:$C$3007,$C868,Entrada!$F$8:$F$3007)</f>
        <v>0</v>
      </c>
      <c r="H868" s="150">
        <f>SUMIF(Saída!$C$8:$C$3007,$C868,Saída!$E$8:$E$3007)</f>
        <v>0</v>
      </c>
      <c r="I868" s="151">
        <f>SUMIF(Entrada!$C$8:$C$3007,C868,Entrada!$J$8:$J$3007)</f>
        <v>0</v>
      </c>
      <c r="J868" s="152">
        <f t="shared" si="68"/>
        <v>0</v>
      </c>
      <c r="K868" s="152">
        <f t="shared" si="69"/>
        <v>0</v>
      </c>
      <c r="L868" s="151">
        <f>Inv!K868</f>
        <v>0</v>
      </c>
      <c r="M868" s="153" t="str">
        <f>IFERROR($H868/PG!$E868,"")</f>
        <v/>
      </c>
      <c r="P868" s="26">
        <v>1.4E-3</v>
      </c>
      <c r="Q868" s="35">
        <f t="shared" si="70"/>
        <v>1.4E-3</v>
      </c>
      <c r="R868" s="26" t="str">
        <f t="shared" si="71"/>
        <v/>
      </c>
    </row>
    <row r="869" spans="2:18" ht="35.1" customHeight="1" thickTop="1" thickBot="1" x14ac:dyDescent="0.3">
      <c r="B869" s="40" t="str">
        <f>IF(PG!B869="","",PG!B869)</f>
        <v/>
      </c>
      <c r="C869" s="147" t="str">
        <f>IF(PG!C869="","",PG!C869)</f>
        <v/>
      </c>
      <c r="D869" s="43" t="str">
        <f>IF(PG!D869="","",PG!D869)</f>
        <v/>
      </c>
      <c r="E869" s="43">
        <f>IF(Inv!E869="",Inv!D869,Inv!E869)</f>
        <v>0</v>
      </c>
      <c r="F869" s="148" t="str">
        <f t="shared" si="67"/>
        <v>Sem estoque</v>
      </c>
      <c r="G869" s="149">
        <f>SUMIF(Entrada!$C$8:$C$3007,$C869,Entrada!$F$8:$F$3007)</f>
        <v>0</v>
      </c>
      <c r="H869" s="150">
        <f>SUMIF(Saída!$C$8:$C$3007,$C869,Saída!$E$8:$E$3007)</f>
        <v>0</v>
      </c>
      <c r="I869" s="151">
        <f>SUMIF(Entrada!$C$8:$C$3007,C869,Entrada!$J$8:$J$3007)</f>
        <v>0</v>
      </c>
      <c r="J869" s="152">
        <f t="shared" si="68"/>
        <v>0</v>
      </c>
      <c r="K869" s="152">
        <f t="shared" si="69"/>
        <v>0</v>
      </c>
      <c r="L869" s="151">
        <f>Inv!K869</f>
        <v>0</v>
      </c>
      <c r="M869" s="153" t="str">
        <f>IFERROR($H869/PG!$E869,"")</f>
        <v/>
      </c>
      <c r="P869" s="26">
        <v>1.39E-3</v>
      </c>
      <c r="Q869" s="35">
        <f t="shared" si="70"/>
        <v>1.39E-3</v>
      </c>
      <c r="R869" s="26" t="str">
        <f t="shared" si="71"/>
        <v/>
      </c>
    </row>
    <row r="870" spans="2:18" ht="35.1" customHeight="1" thickTop="1" thickBot="1" x14ac:dyDescent="0.3">
      <c r="B870" s="40" t="str">
        <f>IF(PG!B870="","",PG!B870)</f>
        <v/>
      </c>
      <c r="C870" s="147" t="str">
        <f>IF(PG!C870="","",PG!C870)</f>
        <v/>
      </c>
      <c r="D870" s="43" t="str">
        <f>IF(PG!D870="","",PG!D870)</f>
        <v/>
      </c>
      <c r="E870" s="43">
        <f>IF(Inv!E870="",Inv!D870,Inv!E870)</f>
        <v>0</v>
      </c>
      <c r="F870" s="148" t="str">
        <f t="shared" si="67"/>
        <v>Sem estoque</v>
      </c>
      <c r="G870" s="149">
        <f>SUMIF(Entrada!$C$8:$C$3007,$C870,Entrada!$F$8:$F$3007)</f>
        <v>0</v>
      </c>
      <c r="H870" s="150">
        <f>SUMIF(Saída!$C$8:$C$3007,$C870,Saída!$E$8:$E$3007)</f>
        <v>0</v>
      </c>
      <c r="I870" s="151">
        <f>SUMIF(Entrada!$C$8:$C$3007,C870,Entrada!$J$8:$J$3007)</f>
        <v>0</v>
      </c>
      <c r="J870" s="152">
        <f t="shared" si="68"/>
        <v>0</v>
      </c>
      <c r="K870" s="152">
        <f t="shared" si="69"/>
        <v>0</v>
      </c>
      <c r="L870" s="151">
        <f>Inv!K870</f>
        <v>0</v>
      </c>
      <c r="M870" s="153" t="str">
        <f>IFERROR($H870/PG!$E870,"")</f>
        <v/>
      </c>
      <c r="P870" s="26">
        <v>1.3799999999999999E-3</v>
      </c>
      <c r="Q870" s="35">
        <f t="shared" si="70"/>
        <v>1.3799999999999999E-3</v>
      </c>
      <c r="R870" s="26" t="str">
        <f t="shared" si="71"/>
        <v/>
      </c>
    </row>
    <row r="871" spans="2:18" ht="35.1" customHeight="1" thickTop="1" thickBot="1" x14ac:dyDescent="0.3">
      <c r="B871" s="40" t="str">
        <f>IF(PG!B871="","",PG!B871)</f>
        <v/>
      </c>
      <c r="C871" s="147" t="str">
        <f>IF(PG!C871="","",PG!C871)</f>
        <v/>
      </c>
      <c r="D871" s="43" t="str">
        <f>IF(PG!D871="","",PG!D871)</f>
        <v/>
      </c>
      <c r="E871" s="43">
        <f>IF(Inv!E871="",Inv!D871,Inv!E871)</f>
        <v>0</v>
      </c>
      <c r="F871" s="148" t="str">
        <f t="shared" si="67"/>
        <v>Sem estoque</v>
      </c>
      <c r="G871" s="149">
        <f>SUMIF(Entrada!$C$8:$C$3007,$C871,Entrada!$F$8:$F$3007)</f>
        <v>0</v>
      </c>
      <c r="H871" s="150">
        <f>SUMIF(Saída!$C$8:$C$3007,$C871,Saída!$E$8:$E$3007)</f>
        <v>0</v>
      </c>
      <c r="I871" s="151">
        <f>SUMIF(Entrada!$C$8:$C$3007,C871,Entrada!$J$8:$J$3007)</f>
        <v>0</v>
      </c>
      <c r="J871" s="152">
        <f t="shared" si="68"/>
        <v>0</v>
      </c>
      <c r="K871" s="152">
        <f t="shared" si="69"/>
        <v>0</v>
      </c>
      <c r="L871" s="151">
        <f>Inv!K871</f>
        <v>0</v>
      </c>
      <c r="M871" s="153" t="str">
        <f>IFERROR($H871/PG!$E871,"")</f>
        <v/>
      </c>
      <c r="P871" s="26">
        <v>1.3699999999999999E-3</v>
      </c>
      <c r="Q871" s="35">
        <f t="shared" si="70"/>
        <v>1.3699999999999999E-3</v>
      </c>
      <c r="R871" s="26" t="str">
        <f t="shared" si="71"/>
        <v/>
      </c>
    </row>
    <row r="872" spans="2:18" ht="35.1" customHeight="1" thickTop="1" thickBot="1" x14ac:dyDescent="0.3">
      <c r="B872" s="40" t="str">
        <f>IF(PG!B872="","",PG!B872)</f>
        <v/>
      </c>
      <c r="C872" s="147" t="str">
        <f>IF(PG!C872="","",PG!C872)</f>
        <v/>
      </c>
      <c r="D872" s="43" t="str">
        <f>IF(PG!D872="","",PG!D872)</f>
        <v/>
      </c>
      <c r="E872" s="43">
        <f>IF(Inv!E872="",Inv!D872,Inv!E872)</f>
        <v>0</v>
      </c>
      <c r="F872" s="148" t="str">
        <f t="shared" si="67"/>
        <v>Sem estoque</v>
      </c>
      <c r="G872" s="149">
        <f>SUMIF(Entrada!$C$8:$C$3007,$C872,Entrada!$F$8:$F$3007)</f>
        <v>0</v>
      </c>
      <c r="H872" s="150">
        <f>SUMIF(Saída!$C$8:$C$3007,$C872,Saída!$E$8:$E$3007)</f>
        <v>0</v>
      </c>
      <c r="I872" s="151">
        <f>SUMIF(Entrada!$C$8:$C$3007,C872,Entrada!$J$8:$J$3007)</f>
        <v>0</v>
      </c>
      <c r="J872" s="152">
        <f t="shared" si="68"/>
        <v>0</v>
      </c>
      <c r="K872" s="152">
        <f t="shared" si="69"/>
        <v>0</v>
      </c>
      <c r="L872" s="151">
        <f>Inv!K872</f>
        <v>0</v>
      </c>
      <c r="M872" s="153" t="str">
        <f>IFERROR($H872/PG!$E872,"")</f>
        <v/>
      </c>
      <c r="P872" s="26">
        <v>1.3600000000000001E-3</v>
      </c>
      <c r="Q872" s="35">
        <f t="shared" si="70"/>
        <v>1.3600000000000001E-3</v>
      </c>
      <c r="R872" s="26" t="str">
        <f t="shared" si="71"/>
        <v/>
      </c>
    </row>
    <row r="873" spans="2:18" ht="35.1" customHeight="1" thickTop="1" thickBot="1" x14ac:dyDescent="0.3">
      <c r="B873" s="40" t="str">
        <f>IF(PG!B873="","",PG!B873)</f>
        <v/>
      </c>
      <c r="C873" s="147" t="str">
        <f>IF(PG!C873="","",PG!C873)</f>
        <v/>
      </c>
      <c r="D873" s="43" t="str">
        <f>IF(PG!D873="","",PG!D873)</f>
        <v/>
      </c>
      <c r="E873" s="43">
        <f>IF(Inv!E873="",Inv!D873,Inv!E873)</f>
        <v>0</v>
      </c>
      <c r="F873" s="148" t="str">
        <f t="shared" si="67"/>
        <v>Sem estoque</v>
      </c>
      <c r="G873" s="149">
        <f>SUMIF(Entrada!$C$8:$C$3007,$C873,Entrada!$F$8:$F$3007)</f>
        <v>0</v>
      </c>
      <c r="H873" s="150">
        <f>SUMIF(Saída!$C$8:$C$3007,$C873,Saída!$E$8:$E$3007)</f>
        <v>0</v>
      </c>
      <c r="I873" s="151">
        <f>SUMIF(Entrada!$C$8:$C$3007,C873,Entrada!$J$8:$J$3007)</f>
        <v>0</v>
      </c>
      <c r="J873" s="152">
        <f t="shared" si="68"/>
        <v>0</v>
      </c>
      <c r="K873" s="152">
        <f t="shared" si="69"/>
        <v>0</v>
      </c>
      <c r="L873" s="151">
        <f>Inv!K873</f>
        <v>0</v>
      </c>
      <c r="M873" s="153" t="str">
        <f>IFERROR($H873/PG!$E873,"")</f>
        <v/>
      </c>
      <c r="P873" s="26">
        <v>1.3500000000000001E-3</v>
      </c>
      <c r="Q873" s="35">
        <f t="shared" si="70"/>
        <v>1.3500000000000001E-3</v>
      </c>
      <c r="R873" s="26" t="str">
        <f t="shared" si="71"/>
        <v/>
      </c>
    </row>
    <row r="874" spans="2:18" ht="35.1" customHeight="1" thickTop="1" thickBot="1" x14ac:dyDescent="0.3">
      <c r="B874" s="40" t="str">
        <f>IF(PG!B874="","",PG!B874)</f>
        <v/>
      </c>
      <c r="C874" s="147" t="str">
        <f>IF(PG!C874="","",PG!C874)</f>
        <v/>
      </c>
      <c r="D874" s="43" t="str">
        <f>IF(PG!D874="","",PG!D874)</f>
        <v/>
      </c>
      <c r="E874" s="43">
        <f>IF(Inv!E874="",Inv!D874,Inv!E874)</f>
        <v>0</v>
      </c>
      <c r="F874" s="148" t="str">
        <f t="shared" si="67"/>
        <v>Sem estoque</v>
      </c>
      <c r="G874" s="149">
        <f>SUMIF(Entrada!$C$8:$C$3007,$C874,Entrada!$F$8:$F$3007)</f>
        <v>0</v>
      </c>
      <c r="H874" s="150">
        <f>SUMIF(Saída!$C$8:$C$3007,$C874,Saída!$E$8:$E$3007)</f>
        <v>0</v>
      </c>
      <c r="I874" s="151">
        <f>SUMIF(Entrada!$C$8:$C$3007,C874,Entrada!$J$8:$J$3007)</f>
        <v>0</v>
      </c>
      <c r="J874" s="152">
        <f t="shared" si="68"/>
        <v>0</v>
      </c>
      <c r="K874" s="152">
        <f t="shared" si="69"/>
        <v>0</v>
      </c>
      <c r="L874" s="151">
        <f>Inv!K874</f>
        <v>0</v>
      </c>
      <c r="M874" s="153" t="str">
        <f>IFERROR($H874/PG!$E874,"")</f>
        <v/>
      </c>
      <c r="P874" s="26">
        <v>1.34E-3</v>
      </c>
      <c r="Q874" s="35">
        <f t="shared" si="70"/>
        <v>1.34E-3</v>
      </c>
      <c r="R874" s="26" t="str">
        <f t="shared" si="71"/>
        <v/>
      </c>
    </row>
    <row r="875" spans="2:18" ht="35.1" customHeight="1" thickTop="1" thickBot="1" x14ac:dyDescent="0.3">
      <c r="B875" s="40" t="str">
        <f>IF(PG!B875="","",PG!B875)</f>
        <v/>
      </c>
      <c r="C875" s="147" t="str">
        <f>IF(PG!C875="","",PG!C875)</f>
        <v/>
      </c>
      <c r="D875" s="43" t="str">
        <f>IF(PG!D875="","",PG!D875)</f>
        <v/>
      </c>
      <c r="E875" s="43">
        <f>IF(Inv!E875="",Inv!D875,Inv!E875)</f>
        <v>0</v>
      </c>
      <c r="F875" s="148" t="str">
        <f t="shared" si="67"/>
        <v>Sem estoque</v>
      </c>
      <c r="G875" s="149">
        <f>SUMIF(Entrada!$C$8:$C$3007,$C875,Entrada!$F$8:$F$3007)</f>
        <v>0</v>
      </c>
      <c r="H875" s="150">
        <f>SUMIF(Saída!$C$8:$C$3007,$C875,Saída!$E$8:$E$3007)</f>
        <v>0</v>
      </c>
      <c r="I875" s="151">
        <f>SUMIF(Entrada!$C$8:$C$3007,C875,Entrada!$J$8:$J$3007)</f>
        <v>0</v>
      </c>
      <c r="J875" s="152">
        <f t="shared" si="68"/>
        <v>0</v>
      </c>
      <c r="K875" s="152">
        <f t="shared" si="69"/>
        <v>0</v>
      </c>
      <c r="L875" s="151">
        <f>Inv!K875</f>
        <v>0</v>
      </c>
      <c r="M875" s="153" t="str">
        <f>IFERROR($H875/PG!$E875,"")</f>
        <v/>
      </c>
      <c r="P875" s="26">
        <v>1.33E-3</v>
      </c>
      <c r="Q875" s="35">
        <f t="shared" si="70"/>
        <v>1.33E-3</v>
      </c>
      <c r="R875" s="26" t="str">
        <f t="shared" si="71"/>
        <v/>
      </c>
    </row>
    <row r="876" spans="2:18" ht="35.1" customHeight="1" thickTop="1" thickBot="1" x14ac:dyDescent="0.3">
      <c r="B876" s="40" t="str">
        <f>IF(PG!B876="","",PG!B876)</f>
        <v/>
      </c>
      <c r="C876" s="147" t="str">
        <f>IF(PG!C876="","",PG!C876)</f>
        <v/>
      </c>
      <c r="D876" s="43" t="str">
        <f>IF(PG!D876="","",PG!D876)</f>
        <v/>
      </c>
      <c r="E876" s="43">
        <f>IF(Inv!E876="",Inv!D876,Inv!E876)</f>
        <v>0</v>
      </c>
      <c r="F876" s="148" t="str">
        <f t="shared" si="67"/>
        <v>Sem estoque</v>
      </c>
      <c r="G876" s="149">
        <f>SUMIF(Entrada!$C$8:$C$3007,$C876,Entrada!$F$8:$F$3007)</f>
        <v>0</v>
      </c>
      <c r="H876" s="150">
        <f>SUMIF(Saída!$C$8:$C$3007,$C876,Saída!$E$8:$E$3007)</f>
        <v>0</v>
      </c>
      <c r="I876" s="151">
        <f>SUMIF(Entrada!$C$8:$C$3007,C876,Entrada!$J$8:$J$3007)</f>
        <v>0</v>
      </c>
      <c r="J876" s="152">
        <f t="shared" si="68"/>
        <v>0</v>
      </c>
      <c r="K876" s="152">
        <f t="shared" si="69"/>
        <v>0</v>
      </c>
      <c r="L876" s="151">
        <f>Inv!K876</f>
        <v>0</v>
      </c>
      <c r="M876" s="153" t="str">
        <f>IFERROR($H876/PG!$E876,"")</f>
        <v/>
      </c>
      <c r="P876" s="26">
        <v>1.32E-3</v>
      </c>
      <c r="Q876" s="35">
        <f t="shared" si="70"/>
        <v>1.32E-3</v>
      </c>
      <c r="R876" s="26" t="str">
        <f t="shared" si="71"/>
        <v/>
      </c>
    </row>
    <row r="877" spans="2:18" ht="35.1" customHeight="1" thickTop="1" thickBot="1" x14ac:dyDescent="0.3">
      <c r="B877" s="40" t="str">
        <f>IF(PG!B877="","",PG!B877)</f>
        <v/>
      </c>
      <c r="C877" s="147" t="str">
        <f>IF(PG!C877="","",PG!C877)</f>
        <v/>
      </c>
      <c r="D877" s="43" t="str">
        <f>IF(PG!D877="","",PG!D877)</f>
        <v/>
      </c>
      <c r="E877" s="43">
        <f>IF(Inv!E877="",Inv!D877,Inv!E877)</f>
        <v>0</v>
      </c>
      <c r="F877" s="148" t="str">
        <f t="shared" si="67"/>
        <v>Sem estoque</v>
      </c>
      <c r="G877" s="149">
        <f>SUMIF(Entrada!$C$8:$C$3007,$C877,Entrada!$F$8:$F$3007)</f>
        <v>0</v>
      </c>
      <c r="H877" s="150">
        <f>SUMIF(Saída!$C$8:$C$3007,$C877,Saída!$E$8:$E$3007)</f>
        <v>0</v>
      </c>
      <c r="I877" s="151">
        <f>SUMIF(Entrada!$C$8:$C$3007,C877,Entrada!$J$8:$J$3007)</f>
        <v>0</v>
      </c>
      <c r="J877" s="152">
        <f t="shared" si="68"/>
        <v>0</v>
      </c>
      <c r="K877" s="152">
        <f t="shared" si="69"/>
        <v>0</v>
      </c>
      <c r="L877" s="151">
        <f>Inv!K877</f>
        <v>0</v>
      </c>
      <c r="M877" s="153" t="str">
        <f>IFERROR($H877/PG!$E877,"")</f>
        <v/>
      </c>
      <c r="P877" s="26">
        <v>1.31E-3</v>
      </c>
      <c r="Q877" s="35">
        <f t="shared" si="70"/>
        <v>1.31E-3</v>
      </c>
      <c r="R877" s="26" t="str">
        <f t="shared" si="71"/>
        <v/>
      </c>
    </row>
    <row r="878" spans="2:18" ht="35.1" customHeight="1" thickTop="1" thickBot="1" x14ac:dyDescent="0.3">
      <c r="B878" s="40" t="str">
        <f>IF(PG!B878="","",PG!B878)</f>
        <v/>
      </c>
      <c r="C878" s="147" t="str">
        <f>IF(PG!C878="","",PG!C878)</f>
        <v/>
      </c>
      <c r="D878" s="43" t="str">
        <f>IF(PG!D878="","",PG!D878)</f>
        <v/>
      </c>
      <c r="E878" s="43">
        <f>IF(Inv!E878="",Inv!D878,Inv!E878)</f>
        <v>0</v>
      </c>
      <c r="F878" s="148" t="str">
        <f t="shared" si="67"/>
        <v>Sem estoque</v>
      </c>
      <c r="G878" s="149">
        <f>SUMIF(Entrada!$C$8:$C$3007,$C878,Entrada!$F$8:$F$3007)</f>
        <v>0</v>
      </c>
      <c r="H878" s="150">
        <f>SUMIF(Saída!$C$8:$C$3007,$C878,Saída!$E$8:$E$3007)</f>
        <v>0</v>
      </c>
      <c r="I878" s="151">
        <f>SUMIF(Entrada!$C$8:$C$3007,C878,Entrada!$J$8:$J$3007)</f>
        <v>0</v>
      </c>
      <c r="J878" s="152">
        <f t="shared" si="68"/>
        <v>0</v>
      </c>
      <c r="K878" s="152">
        <f t="shared" si="69"/>
        <v>0</v>
      </c>
      <c r="L878" s="151">
        <f>Inv!K878</f>
        <v>0</v>
      </c>
      <c r="M878" s="153" t="str">
        <f>IFERROR($H878/PG!$E878,"")</f>
        <v/>
      </c>
      <c r="P878" s="26">
        <v>1.2999999999999999E-3</v>
      </c>
      <c r="Q878" s="35">
        <f t="shared" si="70"/>
        <v>1.2999999999999999E-3</v>
      </c>
      <c r="R878" s="26" t="str">
        <f t="shared" si="71"/>
        <v/>
      </c>
    </row>
    <row r="879" spans="2:18" ht="35.1" customHeight="1" thickTop="1" thickBot="1" x14ac:dyDescent="0.3">
      <c r="B879" s="40" t="str">
        <f>IF(PG!B879="","",PG!B879)</f>
        <v/>
      </c>
      <c r="C879" s="147" t="str">
        <f>IF(PG!C879="","",PG!C879)</f>
        <v/>
      </c>
      <c r="D879" s="43" t="str">
        <f>IF(PG!D879="","",PG!D879)</f>
        <v/>
      </c>
      <c r="E879" s="43">
        <f>IF(Inv!E879="",Inv!D879,Inv!E879)</f>
        <v>0</v>
      </c>
      <c r="F879" s="148" t="str">
        <f t="shared" si="67"/>
        <v>Sem estoque</v>
      </c>
      <c r="G879" s="149">
        <f>SUMIF(Entrada!$C$8:$C$3007,$C879,Entrada!$F$8:$F$3007)</f>
        <v>0</v>
      </c>
      <c r="H879" s="150">
        <f>SUMIF(Saída!$C$8:$C$3007,$C879,Saída!$E$8:$E$3007)</f>
        <v>0</v>
      </c>
      <c r="I879" s="151">
        <f>SUMIF(Entrada!$C$8:$C$3007,C879,Entrada!$J$8:$J$3007)</f>
        <v>0</v>
      </c>
      <c r="J879" s="152">
        <f t="shared" si="68"/>
        <v>0</v>
      </c>
      <c r="K879" s="152">
        <f t="shared" si="69"/>
        <v>0</v>
      </c>
      <c r="L879" s="151">
        <f>Inv!K879</f>
        <v>0</v>
      </c>
      <c r="M879" s="153" t="str">
        <f>IFERROR($H879/PG!$E879,"")</f>
        <v/>
      </c>
      <c r="P879" s="26">
        <v>1.2899999999999999E-3</v>
      </c>
      <c r="Q879" s="35">
        <f t="shared" si="70"/>
        <v>1.2899999999999999E-3</v>
      </c>
      <c r="R879" s="26" t="str">
        <f t="shared" si="71"/>
        <v/>
      </c>
    </row>
    <row r="880" spans="2:18" ht="35.1" customHeight="1" thickTop="1" thickBot="1" x14ac:dyDescent="0.3">
      <c r="B880" s="40" t="str">
        <f>IF(PG!B880="","",PG!B880)</f>
        <v/>
      </c>
      <c r="C880" s="147" t="str">
        <f>IF(PG!C880="","",PG!C880)</f>
        <v/>
      </c>
      <c r="D880" s="43" t="str">
        <f>IF(PG!D880="","",PG!D880)</f>
        <v/>
      </c>
      <c r="E880" s="43">
        <f>IF(Inv!E880="",Inv!D880,Inv!E880)</f>
        <v>0</v>
      </c>
      <c r="F880" s="148" t="str">
        <f t="shared" si="67"/>
        <v>Sem estoque</v>
      </c>
      <c r="G880" s="149">
        <f>SUMIF(Entrada!$C$8:$C$3007,$C880,Entrada!$F$8:$F$3007)</f>
        <v>0</v>
      </c>
      <c r="H880" s="150">
        <f>SUMIF(Saída!$C$8:$C$3007,$C880,Saída!$E$8:$E$3007)</f>
        <v>0</v>
      </c>
      <c r="I880" s="151">
        <f>SUMIF(Entrada!$C$8:$C$3007,C880,Entrada!$J$8:$J$3007)</f>
        <v>0</v>
      </c>
      <c r="J880" s="152">
        <f t="shared" si="68"/>
        <v>0</v>
      </c>
      <c r="K880" s="152">
        <f t="shared" si="69"/>
        <v>0</v>
      </c>
      <c r="L880" s="151">
        <f>Inv!K880</f>
        <v>0</v>
      </c>
      <c r="M880" s="153" t="str">
        <f>IFERROR($H880/PG!$E880,"")</f>
        <v/>
      </c>
      <c r="P880" s="26">
        <v>1.2800000000000001E-3</v>
      </c>
      <c r="Q880" s="35">
        <f t="shared" si="70"/>
        <v>1.2800000000000001E-3</v>
      </c>
      <c r="R880" s="26" t="str">
        <f t="shared" si="71"/>
        <v/>
      </c>
    </row>
    <row r="881" spans="2:18" ht="35.1" customHeight="1" thickTop="1" thickBot="1" x14ac:dyDescent="0.3">
      <c r="B881" s="40" t="str">
        <f>IF(PG!B881="","",PG!B881)</f>
        <v/>
      </c>
      <c r="C881" s="147" t="str">
        <f>IF(PG!C881="","",PG!C881)</f>
        <v/>
      </c>
      <c r="D881" s="43" t="str">
        <f>IF(PG!D881="","",PG!D881)</f>
        <v/>
      </c>
      <c r="E881" s="43">
        <f>IF(Inv!E881="",Inv!D881,Inv!E881)</f>
        <v>0</v>
      </c>
      <c r="F881" s="148" t="str">
        <f t="shared" si="67"/>
        <v>Sem estoque</v>
      </c>
      <c r="G881" s="149">
        <f>SUMIF(Entrada!$C$8:$C$3007,$C881,Entrada!$F$8:$F$3007)</f>
        <v>0</v>
      </c>
      <c r="H881" s="150">
        <f>SUMIF(Saída!$C$8:$C$3007,$C881,Saída!$E$8:$E$3007)</f>
        <v>0</v>
      </c>
      <c r="I881" s="151">
        <f>SUMIF(Entrada!$C$8:$C$3007,C881,Entrada!$J$8:$J$3007)</f>
        <v>0</v>
      </c>
      <c r="J881" s="152">
        <f t="shared" si="68"/>
        <v>0</v>
      </c>
      <c r="K881" s="152">
        <f t="shared" si="69"/>
        <v>0</v>
      </c>
      <c r="L881" s="151">
        <f>Inv!K881</f>
        <v>0</v>
      </c>
      <c r="M881" s="153" t="str">
        <f>IFERROR($H881/PG!$E881,"")</f>
        <v/>
      </c>
      <c r="P881" s="26">
        <v>1.2700000000000001E-3</v>
      </c>
      <c r="Q881" s="35">
        <f t="shared" si="70"/>
        <v>1.2700000000000001E-3</v>
      </c>
      <c r="R881" s="26" t="str">
        <f t="shared" si="71"/>
        <v/>
      </c>
    </row>
    <row r="882" spans="2:18" ht="35.1" customHeight="1" thickTop="1" thickBot="1" x14ac:dyDescent="0.3">
      <c r="B882" s="40" t="str">
        <f>IF(PG!B882="","",PG!B882)</f>
        <v/>
      </c>
      <c r="C882" s="147" t="str">
        <f>IF(PG!C882="","",PG!C882)</f>
        <v/>
      </c>
      <c r="D882" s="43" t="str">
        <f>IF(PG!D882="","",PG!D882)</f>
        <v/>
      </c>
      <c r="E882" s="43">
        <f>IF(Inv!E882="",Inv!D882,Inv!E882)</f>
        <v>0</v>
      </c>
      <c r="F882" s="148" t="str">
        <f t="shared" si="67"/>
        <v>Sem estoque</v>
      </c>
      <c r="G882" s="149">
        <f>SUMIF(Entrada!$C$8:$C$3007,$C882,Entrada!$F$8:$F$3007)</f>
        <v>0</v>
      </c>
      <c r="H882" s="150">
        <f>SUMIF(Saída!$C$8:$C$3007,$C882,Saída!$E$8:$E$3007)</f>
        <v>0</v>
      </c>
      <c r="I882" s="151">
        <f>SUMIF(Entrada!$C$8:$C$3007,C882,Entrada!$J$8:$J$3007)</f>
        <v>0</v>
      </c>
      <c r="J882" s="152">
        <f t="shared" si="68"/>
        <v>0</v>
      </c>
      <c r="K882" s="152">
        <f t="shared" si="69"/>
        <v>0</v>
      </c>
      <c r="L882" s="151">
        <f>Inv!K882</f>
        <v>0</v>
      </c>
      <c r="M882" s="153" t="str">
        <f>IFERROR($H882/PG!$E882,"")</f>
        <v/>
      </c>
      <c r="P882" s="26">
        <v>1.2600000000000001E-3</v>
      </c>
      <c r="Q882" s="35">
        <f t="shared" si="70"/>
        <v>1.2600000000000001E-3</v>
      </c>
      <c r="R882" s="26" t="str">
        <f t="shared" si="71"/>
        <v/>
      </c>
    </row>
    <row r="883" spans="2:18" ht="35.1" customHeight="1" thickTop="1" thickBot="1" x14ac:dyDescent="0.3">
      <c r="B883" s="40" t="str">
        <f>IF(PG!B883="","",PG!B883)</f>
        <v/>
      </c>
      <c r="C883" s="147" t="str">
        <f>IF(PG!C883="","",PG!C883)</f>
        <v/>
      </c>
      <c r="D883" s="43" t="str">
        <f>IF(PG!D883="","",PG!D883)</f>
        <v/>
      </c>
      <c r="E883" s="43">
        <f>IF(Inv!E883="",Inv!D883,Inv!E883)</f>
        <v>0</v>
      </c>
      <c r="F883" s="148" t="str">
        <f t="shared" si="67"/>
        <v>Sem estoque</v>
      </c>
      <c r="G883" s="149">
        <f>SUMIF(Entrada!$C$8:$C$3007,$C883,Entrada!$F$8:$F$3007)</f>
        <v>0</v>
      </c>
      <c r="H883" s="150">
        <f>SUMIF(Saída!$C$8:$C$3007,$C883,Saída!$E$8:$E$3007)</f>
        <v>0</v>
      </c>
      <c r="I883" s="151">
        <f>SUMIF(Entrada!$C$8:$C$3007,C883,Entrada!$J$8:$J$3007)</f>
        <v>0</v>
      </c>
      <c r="J883" s="152">
        <f t="shared" si="68"/>
        <v>0</v>
      </c>
      <c r="K883" s="152">
        <f t="shared" si="69"/>
        <v>0</v>
      </c>
      <c r="L883" s="151">
        <f>Inv!K883</f>
        <v>0</v>
      </c>
      <c r="M883" s="153" t="str">
        <f>IFERROR($H883/PG!$E883,"")</f>
        <v/>
      </c>
      <c r="P883" s="26">
        <v>1.25E-3</v>
      </c>
      <c r="Q883" s="35">
        <f t="shared" si="70"/>
        <v>1.25E-3</v>
      </c>
      <c r="R883" s="26" t="str">
        <f t="shared" si="71"/>
        <v/>
      </c>
    </row>
    <row r="884" spans="2:18" ht="35.1" customHeight="1" thickTop="1" thickBot="1" x14ac:dyDescent="0.3">
      <c r="B884" s="40" t="str">
        <f>IF(PG!B884="","",PG!B884)</f>
        <v/>
      </c>
      <c r="C884" s="147" t="str">
        <f>IF(PG!C884="","",PG!C884)</f>
        <v/>
      </c>
      <c r="D884" s="43" t="str">
        <f>IF(PG!D884="","",PG!D884)</f>
        <v/>
      </c>
      <c r="E884" s="43">
        <f>IF(Inv!E884="",Inv!D884,Inv!E884)</f>
        <v>0</v>
      </c>
      <c r="F884" s="148" t="str">
        <f t="shared" si="67"/>
        <v>Sem estoque</v>
      </c>
      <c r="G884" s="149">
        <f>SUMIF(Entrada!$C$8:$C$3007,$C884,Entrada!$F$8:$F$3007)</f>
        <v>0</v>
      </c>
      <c r="H884" s="150">
        <f>SUMIF(Saída!$C$8:$C$3007,$C884,Saída!$E$8:$E$3007)</f>
        <v>0</v>
      </c>
      <c r="I884" s="151">
        <f>SUMIF(Entrada!$C$8:$C$3007,C884,Entrada!$J$8:$J$3007)</f>
        <v>0</v>
      </c>
      <c r="J884" s="152">
        <f t="shared" si="68"/>
        <v>0</v>
      </c>
      <c r="K884" s="152">
        <f t="shared" si="69"/>
        <v>0</v>
      </c>
      <c r="L884" s="151">
        <f>Inv!K884</f>
        <v>0</v>
      </c>
      <c r="M884" s="153" t="str">
        <f>IFERROR($H884/PG!$E884,"")</f>
        <v/>
      </c>
      <c r="P884" s="26">
        <v>1.24E-3</v>
      </c>
      <c r="Q884" s="35">
        <f t="shared" si="70"/>
        <v>1.24E-3</v>
      </c>
      <c r="R884" s="26" t="str">
        <f t="shared" si="71"/>
        <v/>
      </c>
    </row>
    <row r="885" spans="2:18" ht="35.1" customHeight="1" thickTop="1" thickBot="1" x14ac:dyDescent="0.3">
      <c r="B885" s="40" t="str">
        <f>IF(PG!B885="","",PG!B885)</f>
        <v/>
      </c>
      <c r="C885" s="147" t="str">
        <f>IF(PG!C885="","",PG!C885)</f>
        <v/>
      </c>
      <c r="D885" s="43" t="str">
        <f>IF(PG!D885="","",PG!D885)</f>
        <v/>
      </c>
      <c r="E885" s="43">
        <f>IF(Inv!E885="",Inv!D885,Inv!E885)</f>
        <v>0</v>
      </c>
      <c r="F885" s="148" t="str">
        <f t="shared" si="67"/>
        <v>Sem estoque</v>
      </c>
      <c r="G885" s="149">
        <f>SUMIF(Entrada!$C$8:$C$3007,$C885,Entrada!$F$8:$F$3007)</f>
        <v>0</v>
      </c>
      <c r="H885" s="150">
        <f>SUMIF(Saída!$C$8:$C$3007,$C885,Saída!$E$8:$E$3007)</f>
        <v>0</v>
      </c>
      <c r="I885" s="151">
        <f>SUMIF(Entrada!$C$8:$C$3007,C885,Entrada!$J$8:$J$3007)</f>
        <v>0</v>
      </c>
      <c r="J885" s="152">
        <f t="shared" si="68"/>
        <v>0</v>
      </c>
      <c r="K885" s="152">
        <f t="shared" si="69"/>
        <v>0</v>
      </c>
      <c r="L885" s="151">
        <f>Inv!K885</f>
        <v>0</v>
      </c>
      <c r="M885" s="153" t="str">
        <f>IFERROR($H885/PG!$E885,"")</f>
        <v/>
      </c>
      <c r="P885" s="26">
        <v>1.23E-3</v>
      </c>
      <c r="Q885" s="35">
        <f t="shared" si="70"/>
        <v>1.23E-3</v>
      </c>
      <c r="R885" s="26" t="str">
        <f t="shared" si="71"/>
        <v/>
      </c>
    </row>
    <row r="886" spans="2:18" ht="35.1" customHeight="1" thickTop="1" thickBot="1" x14ac:dyDescent="0.3">
      <c r="B886" s="40" t="str">
        <f>IF(PG!B886="","",PG!B886)</f>
        <v/>
      </c>
      <c r="C886" s="147" t="str">
        <f>IF(PG!C886="","",PG!C886)</f>
        <v/>
      </c>
      <c r="D886" s="43" t="str">
        <f>IF(PG!D886="","",PG!D886)</f>
        <v/>
      </c>
      <c r="E886" s="43">
        <f>IF(Inv!E886="",Inv!D886,Inv!E886)</f>
        <v>0</v>
      </c>
      <c r="F886" s="148" t="str">
        <f t="shared" si="67"/>
        <v>Sem estoque</v>
      </c>
      <c r="G886" s="149">
        <f>SUMIF(Entrada!$C$8:$C$3007,$C886,Entrada!$F$8:$F$3007)</f>
        <v>0</v>
      </c>
      <c r="H886" s="150">
        <f>SUMIF(Saída!$C$8:$C$3007,$C886,Saída!$E$8:$E$3007)</f>
        <v>0</v>
      </c>
      <c r="I886" s="151">
        <f>SUMIF(Entrada!$C$8:$C$3007,C886,Entrada!$J$8:$J$3007)</f>
        <v>0</v>
      </c>
      <c r="J886" s="152">
        <f t="shared" si="68"/>
        <v>0</v>
      </c>
      <c r="K886" s="152">
        <f t="shared" si="69"/>
        <v>0</v>
      </c>
      <c r="L886" s="151">
        <f>Inv!K886</f>
        <v>0</v>
      </c>
      <c r="M886" s="153" t="str">
        <f>IFERROR($H886/PG!$E886,"")</f>
        <v/>
      </c>
      <c r="P886" s="26">
        <v>1.2199999999999999E-3</v>
      </c>
      <c r="Q886" s="35">
        <f t="shared" si="70"/>
        <v>1.2199999999999999E-3</v>
      </c>
      <c r="R886" s="26" t="str">
        <f t="shared" si="71"/>
        <v/>
      </c>
    </row>
    <row r="887" spans="2:18" ht="35.1" customHeight="1" thickTop="1" thickBot="1" x14ac:dyDescent="0.3">
      <c r="B887" s="40" t="str">
        <f>IF(PG!B887="","",PG!B887)</f>
        <v/>
      </c>
      <c r="C887" s="147" t="str">
        <f>IF(PG!C887="","",PG!C887)</f>
        <v/>
      </c>
      <c r="D887" s="43" t="str">
        <f>IF(PG!D887="","",PG!D887)</f>
        <v/>
      </c>
      <c r="E887" s="43">
        <f>IF(Inv!E887="",Inv!D887,Inv!E887)</f>
        <v>0</v>
      </c>
      <c r="F887" s="148" t="str">
        <f t="shared" si="67"/>
        <v>Sem estoque</v>
      </c>
      <c r="G887" s="149">
        <f>SUMIF(Entrada!$C$8:$C$3007,$C887,Entrada!$F$8:$F$3007)</f>
        <v>0</v>
      </c>
      <c r="H887" s="150">
        <f>SUMIF(Saída!$C$8:$C$3007,$C887,Saída!$E$8:$E$3007)</f>
        <v>0</v>
      </c>
      <c r="I887" s="151">
        <f>SUMIF(Entrada!$C$8:$C$3007,C887,Entrada!$J$8:$J$3007)</f>
        <v>0</v>
      </c>
      <c r="J887" s="152">
        <f t="shared" si="68"/>
        <v>0</v>
      </c>
      <c r="K887" s="152">
        <f t="shared" si="69"/>
        <v>0</v>
      </c>
      <c r="L887" s="151">
        <f>Inv!K887</f>
        <v>0</v>
      </c>
      <c r="M887" s="153" t="str">
        <f>IFERROR($H887/PG!$E887,"")</f>
        <v/>
      </c>
      <c r="P887" s="26">
        <v>1.2099999999999999E-3</v>
      </c>
      <c r="Q887" s="35">
        <f t="shared" si="70"/>
        <v>1.2099999999999999E-3</v>
      </c>
      <c r="R887" s="26" t="str">
        <f t="shared" si="71"/>
        <v/>
      </c>
    </row>
    <row r="888" spans="2:18" ht="35.1" customHeight="1" thickTop="1" thickBot="1" x14ac:dyDescent="0.3">
      <c r="B888" s="40" t="str">
        <f>IF(PG!B888="","",PG!B888)</f>
        <v/>
      </c>
      <c r="C888" s="147" t="str">
        <f>IF(PG!C888="","",PG!C888)</f>
        <v/>
      </c>
      <c r="D888" s="43" t="str">
        <f>IF(PG!D888="","",PG!D888)</f>
        <v/>
      </c>
      <c r="E888" s="43">
        <f>IF(Inv!E888="",Inv!D888,Inv!E888)</f>
        <v>0</v>
      </c>
      <c r="F888" s="148" t="str">
        <f t="shared" si="67"/>
        <v>Sem estoque</v>
      </c>
      <c r="G888" s="149">
        <f>SUMIF(Entrada!$C$8:$C$3007,$C888,Entrada!$F$8:$F$3007)</f>
        <v>0</v>
      </c>
      <c r="H888" s="150">
        <f>SUMIF(Saída!$C$8:$C$3007,$C888,Saída!$E$8:$E$3007)</f>
        <v>0</v>
      </c>
      <c r="I888" s="151">
        <f>SUMIF(Entrada!$C$8:$C$3007,C888,Entrada!$J$8:$J$3007)</f>
        <v>0</v>
      </c>
      <c r="J888" s="152">
        <f t="shared" si="68"/>
        <v>0</v>
      </c>
      <c r="K888" s="152">
        <f t="shared" si="69"/>
        <v>0</v>
      </c>
      <c r="L888" s="151">
        <f>Inv!K888</f>
        <v>0</v>
      </c>
      <c r="M888" s="153" t="str">
        <f>IFERROR($H888/PG!$E888,"")</f>
        <v/>
      </c>
      <c r="P888" s="26">
        <v>1.1999999999999999E-3</v>
      </c>
      <c r="Q888" s="35">
        <f t="shared" si="70"/>
        <v>1.1999999999999999E-3</v>
      </c>
      <c r="R888" s="26" t="str">
        <f t="shared" si="71"/>
        <v/>
      </c>
    </row>
    <row r="889" spans="2:18" ht="35.1" customHeight="1" thickTop="1" thickBot="1" x14ac:dyDescent="0.3">
      <c r="B889" s="40" t="str">
        <f>IF(PG!B889="","",PG!B889)</f>
        <v/>
      </c>
      <c r="C889" s="147" t="str">
        <f>IF(PG!C889="","",PG!C889)</f>
        <v/>
      </c>
      <c r="D889" s="43" t="str">
        <f>IF(PG!D889="","",PG!D889)</f>
        <v/>
      </c>
      <c r="E889" s="43">
        <f>IF(Inv!E889="",Inv!D889,Inv!E889)</f>
        <v>0</v>
      </c>
      <c r="F889" s="148" t="str">
        <f t="shared" si="67"/>
        <v>Sem estoque</v>
      </c>
      <c r="G889" s="149">
        <f>SUMIF(Entrada!$C$8:$C$3007,$C889,Entrada!$F$8:$F$3007)</f>
        <v>0</v>
      </c>
      <c r="H889" s="150">
        <f>SUMIF(Saída!$C$8:$C$3007,$C889,Saída!$E$8:$E$3007)</f>
        <v>0</v>
      </c>
      <c r="I889" s="151">
        <f>SUMIF(Entrada!$C$8:$C$3007,C889,Entrada!$J$8:$J$3007)</f>
        <v>0</v>
      </c>
      <c r="J889" s="152">
        <f t="shared" si="68"/>
        <v>0</v>
      </c>
      <c r="K889" s="152">
        <f t="shared" si="69"/>
        <v>0</v>
      </c>
      <c r="L889" s="151">
        <f>Inv!K889</f>
        <v>0</v>
      </c>
      <c r="M889" s="153" t="str">
        <f>IFERROR($H889/PG!$E889,"")</f>
        <v/>
      </c>
      <c r="P889" s="26">
        <v>1.1900000000000001E-3</v>
      </c>
      <c r="Q889" s="35">
        <f t="shared" si="70"/>
        <v>1.1900000000000001E-3</v>
      </c>
      <c r="R889" s="26" t="str">
        <f t="shared" si="71"/>
        <v/>
      </c>
    </row>
    <row r="890" spans="2:18" ht="35.1" customHeight="1" thickTop="1" thickBot="1" x14ac:dyDescent="0.3">
      <c r="B890" s="40" t="str">
        <f>IF(PG!B890="","",PG!B890)</f>
        <v/>
      </c>
      <c r="C890" s="147" t="str">
        <f>IF(PG!C890="","",PG!C890)</f>
        <v/>
      </c>
      <c r="D890" s="43" t="str">
        <f>IF(PG!D890="","",PG!D890)</f>
        <v/>
      </c>
      <c r="E890" s="43">
        <f>IF(Inv!E890="",Inv!D890,Inv!E890)</f>
        <v>0</v>
      </c>
      <c r="F890" s="148" t="str">
        <f t="shared" si="67"/>
        <v>Sem estoque</v>
      </c>
      <c r="G890" s="149">
        <f>SUMIF(Entrada!$C$8:$C$3007,$C890,Entrada!$F$8:$F$3007)</f>
        <v>0</v>
      </c>
      <c r="H890" s="150">
        <f>SUMIF(Saída!$C$8:$C$3007,$C890,Saída!$E$8:$E$3007)</f>
        <v>0</v>
      </c>
      <c r="I890" s="151">
        <f>SUMIF(Entrada!$C$8:$C$3007,C890,Entrada!$J$8:$J$3007)</f>
        <v>0</v>
      </c>
      <c r="J890" s="152">
        <f t="shared" si="68"/>
        <v>0</v>
      </c>
      <c r="K890" s="152">
        <f t="shared" si="69"/>
        <v>0</v>
      </c>
      <c r="L890" s="151">
        <f>Inv!K890</f>
        <v>0</v>
      </c>
      <c r="M890" s="153" t="str">
        <f>IFERROR($H890/PG!$E890,"")</f>
        <v/>
      </c>
      <c r="P890" s="26">
        <v>1.1800000000000001E-3</v>
      </c>
      <c r="Q890" s="35">
        <f t="shared" si="70"/>
        <v>1.1800000000000001E-3</v>
      </c>
      <c r="R890" s="26" t="str">
        <f t="shared" si="71"/>
        <v/>
      </c>
    </row>
    <row r="891" spans="2:18" ht="35.1" customHeight="1" thickTop="1" thickBot="1" x14ac:dyDescent="0.3">
      <c r="B891" s="40" t="str">
        <f>IF(PG!B891="","",PG!B891)</f>
        <v/>
      </c>
      <c r="C891" s="147" t="str">
        <f>IF(PG!C891="","",PG!C891)</f>
        <v/>
      </c>
      <c r="D891" s="43" t="str">
        <f>IF(PG!D891="","",PG!D891)</f>
        <v/>
      </c>
      <c r="E891" s="43">
        <f>IF(Inv!E891="",Inv!D891,Inv!E891)</f>
        <v>0</v>
      </c>
      <c r="F891" s="148" t="str">
        <f t="shared" si="67"/>
        <v>Sem estoque</v>
      </c>
      <c r="G891" s="149">
        <f>SUMIF(Entrada!$C$8:$C$3007,$C891,Entrada!$F$8:$F$3007)</f>
        <v>0</v>
      </c>
      <c r="H891" s="150">
        <f>SUMIF(Saída!$C$8:$C$3007,$C891,Saída!$E$8:$E$3007)</f>
        <v>0</v>
      </c>
      <c r="I891" s="151">
        <f>SUMIF(Entrada!$C$8:$C$3007,C891,Entrada!$J$8:$J$3007)</f>
        <v>0</v>
      </c>
      <c r="J891" s="152">
        <f t="shared" si="68"/>
        <v>0</v>
      </c>
      <c r="K891" s="152">
        <f t="shared" si="69"/>
        <v>0</v>
      </c>
      <c r="L891" s="151">
        <f>Inv!K891</f>
        <v>0</v>
      </c>
      <c r="M891" s="153" t="str">
        <f>IFERROR($H891/PG!$E891,"")</f>
        <v/>
      </c>
      <c r="P891" s="26">
        <v>1.17E-3</v>
      </c>
      <c r="Q891" s="35">
        <f t="shared" si="70"/>
        <v>1.17E-3</v>
      </c>
      <c r="R891" s="26" t="str">
        <f t="shared" si="71"/>
        <v/>
      </c>
    </row>
    <row r="892" spans="2:18" ht="35.1" customHeight="1" thickTop="1" thickBot="1" x14ac:dyDescent="0.3">
      <c r="B892" s="40" t="str">
        <f>IF(PG!B892="","",PG!B892)</f>
        <v/>
      </c>
      <c r="C892" s="147" t="str">
        <f>IF(PG!C892="","",PG!C892)</f>
        <v/>
      </c>
      <c r="D892" s="43" t="str">
        <f>IF(PG!D892="","",PG!D892)</f>
        <v/>
      </c>
      <c r="E892" s="43">
        <f>IF(Inv!E892="",Inv!D892,Inv!E892)</f>
        <v>0</v>
      </c>
      <c r="F892" s="148" t="str">
        <f t="shared" si="67"/>
        <v>Sem estoque</v>
      </c>
      <c r="G892" s="149">
        <f>SUMIF(Entrada!$C$8:$C$3007,$C892,Entrada!$F$8:$F$3007)</f>
        <v>0</v>
      </c>
      <c r="H892" s="150">
        <f>SUMIF(Saída!$C$8:$C$3007,$C892,Saída!$E$8:$E$3007)</f>
        <v>0</v>
      </c>
      <c r="I892" s="151">
        <f>SUMIF(Entrada!$C$8:$C$3007,C892,Entrada!$J$8:$J$3007)</f>
        <v>0</v>
      </c>
      <c r="J892" s="152">
        <f t="shared" si="68"/>
        <v>0</v>
      </c>
      <c r="K892" s="152">
        <f t="shared" si="69"/>
        <v>0</v>
      </c>
      <c r="L892" s="151">
        <f>Inv!K892</f>
        <v>0</v>
      </c>
      <c r="M892" s="153" t="str">
        <f>IFERROR($H892/PG!$E892,"")</f>
        <v/>
      </c>
      <c r="P892" s="26">
        <v>1.16E-3</v>
      </c>
      <c r="Q892" s="35">
        <f t="shared" si="70"/>
        <v>1.16E-3</v>
      </c>
      <c r="R892" s="26" t="str">
        <f t="shared" si="71"/>
        <v/>
      </c>
    </row>
    <row r="893" spans="2:18" ht="35.1" customHeight="1" thickTop="1" thickBot="1" x14ac:dyDescent="0.3">
      <c r="B893" s="40" t="str">
        <f>IF(PG!B893="","",PG!B893)</f>
        <v/>
      </c>
      <c r="C893" s="147" t="str">
        <f>IF(PG!C893="","",PG!C893)</f>
        <v/>
      </c>
      <c r="D893" s="43" t="str">
        <f>IF(PG!D893="","",PG!D893)</f>
        <v/>
      </c>
      <c r="E893" s="43">
        <f>IF(Inv!E893="",Inv!D893,Inv!E893)</f>
        <v>0</v>
      </c>
      <c r="F893" s="148" t="str">
        <f t="shared" si="67"/>
        <v>Sem estoque</v>
      </c>
      <c r="G893" s="149">
        <f>SUMIF(Entrada!$C$8:$C$3007,$C893,Entrada!$F$8:$F$3007)</f>
        <v>0</v>
      </c>
      <c r="H893" s="150">
        <f>SUMIF(Saída!$C$8:$C$3007,$C893,Saída!$E$8:$E$3007)</f>
        <v>0</v>
      </c>
      <c r="I893" s="151">
        <f>SUMIF(Entrada!$C$8:$C$3007,C893,Entrada!$J$8:$J$3007)</f>
        <v>0</v>
      </c>
      <c r="J893" s="152">
        <f t="shared" si="68"/>
        <v>0</v>
      </c>
      <c r="K893" s="152">
        <f t="shared" si="69"/>
        <v>0</v>
      </c>
      <c r="L893" s="151">
        <f>Inv!K893</f>
        <v>0</v>
      </c>
      <c r="M893" s="153" t="str">
        <f>IFERROR($H893/PG!$E893,"")</f>
        <v/>
      </c>
      <c r="P893" s="26">
        <v>1.15E-3</v>
      </c>
      <c r="Q893" s="35">
        <f t="shared" si="70"/>
        <v>1.15E-3</v>
      </c>
      <c r="R893" s="26" t="str">
        <f t="shared" si="71"/>
        <v/>
      </c>
    </row>
    <row r="894" spans="2:18" ht="35.1" customHeight="1" thickTop="1" thickBot="1" x14ac:dyDescent="0.3">
      <c r="B894" s="40" t="str">
        <f>IF(PG!B894="","",PG!B894)</f>
        <v/>
      </c>
      <c r="C894" s="147" t="str">
        <f>IF(PG!C894="","",PG!C894)</f>
        <v/>
      </c>
      <c r="D894" s="43" t="str">
        <f>IF(PG!D894="","",PG!D894)</f>
        <v/>
      </c>
      <c r="E894" s="43">
        <f>IF(Inv!E894="",Inv!D894,Inv!E894)</f>
        <v>0</v>
      </c>
      <c r="F894" s="148" t="str">
        <f t="shared" si="67"/>
        <v>Sem estoque</v>
      </c>
      <c r="G894" s="149">
        <f>SUMIF(Entrada!$C$8:$C$3007,$C894,Entrada!$F$8:$F$3007)</f>
        <v>0</v>
      </c>
      <c r="H894" s="150">
        <f>SUMIF(Saída!$C$8:$C$3007,$C894,Saída!$E$8:$E$3007)</f>
        <v>0</v>
      </c>
      <c r="I894" s="151">
        <f>SUMIF(Entrada!$C$8:$C$3007,C894,Entrada!$J$8:$J$3007)</f>
        <v>0</v>
      </c>
      <c r="J894" s="152">
        <f t="shared" si="68"/>
        <v>0</v>
      </c>
      <c r="K894" s="152">
        <f t="shared" si="69"/>
        <v>0</v>
      </c>
      <c r="L894" s="151">
        <f>Inv!K894</f>
        <v>0</v>
      </c>
      <c r="M894" s="153" t="str">
        <f>IFERROR($H894/PG!$E894,"")</f>
        <v/>
      </c>
      <c r="P894" s="26">
        <v>1.14E-3</v>
      </c>
      <c r="Q894" s="35">
        <f t="shared" si="70"/>
        <v>1.14E-3</v>
      </c>
      <c r="R894" s="26" t="str">
        <f t="shared" si="71"/>
        <v/>
      </c>
    </row>
    <row r="895" spans="2:18" ht="35.1" customHeight="1" thickTop="1" thickBot="1" x14ac:dyDescent="0.3">
      <c r="B895" s="40" t="str">
        <f>IF(PG!B895="","",PG!B895)</f>
        <v/>
      </c>
      <c r="C895" s="147" t="str">
        <f>IF(PG!C895="","",PG!C895)</f>
        <v/>
      </c>
      <c r="D895" s="43" t="str">
        <f>IF(PG!D895="","",PG!D895)</f>
        <v/>
      </c>
      <c r="E895" s="43">
        <f>IF(Inv!E895="",Inv!D895,Inv!E895)</f>
        <v>0</v>
      </c>
      <c r="F895" s="148" t="str">
        <f t="shared" si="67"/>
        <v>Sem estoque</v>
      </c>
      <c r="G895" s="149">
        <f>SUMIF(Entrada!$C$8:$C$3007,$C895,Entrada!$F$8:$F$3007)</f>
        <v>0</v>
      </c>
      <c r="H895" s="150">
        <f>SUMIF(Saída!$C$8:$C$3007,$C895,Saída!$E$8:$E$3007)</f>
        <v>0</v>
      </c>
      <c r="I895" s="151">
        <f>SUMIF(Entrada!$C$8:$C$3007,C895,Entrada!$J$8:$J$3007)</f>
        <v>0</v>
      </c>
      <c r="J895" s="152">
        <f t="shared" si="68"/>
        <v>0</v>
      </c>
      <c r="K895" s="152">
        <f t="shared" si="69"/>
        <v>0</v>
      </c>
      <c r="L895" s="151">
        <f>Inv!K895</f>
        <v>0</v>
      </c>
      <c r="M895" s="153" t="str">
        <f>IFERROR($H895/PG!$E895,"")</f>
        <v/>
      </c>
      <c r="P895" s="26">
        <v>1.1299999999999999E-3</v>
      </c>
      <c r="Q895" s="35">
        <f t="shared" si="70"/>
        <v>1.1299999999999999E-3</v>
      </c>
      <c r="R895" s="26" t="str">
        <f t="shared" si="71"/>
        <v/>
      </c>
    </row>
    <row r="896" spans="2:18" ht="35.1" customHeight="1" thickTop="1" thickBot="1" x14ac:dyDescent="0.3">
      <c r="B896" s="40" t="str">
        <f>IF(PG!B896="","",PG!B896)</f>
        <v/>
      </c>
      <c r="C896" s="147" t="str">
        <f>IF(PG!C896="","",PG!C896)</f>
        <v/>
      </c>
      <c r="D896" s="43" t="str">
        <f>IF(PG!D896="","",PG!D896)</f>
        <v/>
      </c>
      <c r="E896" s="43">
        <f>IF(Inv!E896="",Inv!D896,Inv!E896)</f>
        <v>0</v>
      </c>
      <c r="F896" s="148" t="str">
        <f t="shared" si="67"/>
        <v>Sem estoque</v>
      </c>
      <c r="G896" s="149">
        <f>SUMIF(Entrada!$C$8:$C$3007,$C896,Entrada!$F$8:$F$3007)</f>
        <v>0</v>
      </c>
      <c r="H896" s="150">
        <f>SUMIF(Saída!$C$8:$C$3007,$C896,Saída!$E$8:$E$3007)</f>
        <v>0</v>
      </c>
      <c r="I896" s="151">
        <f>SUMIF(Entrada!$C$8:$C$3007,C896,Entrada!$J$8:$J$3007)</f>
        <v>0</v>
      </c>
      <c r="J896" s="152">
        <f t="shared" si="68"/>
        <v>0</v>
      </c>
      <c r="K896" s="152">
        <f t="shared" si="69"/>
        <v>0</v>
      </c>
      <c r="L896" s="151">
        <f>Inv!K896</f>
        <v>0</v>
      </c>
      <c r="M896" s="153" t="str">
        <f>IFERROR($H896/PG!$E896,"")</f>
        <v/>
      </c>
      <c r="P896" s="26">
        <v>1.1199999999999999E-3</v>
      </c>
      <c r="Q896" s="35">
        <f t="shared" si="70"/>
        <v>1.1199999999999999E-3</v>
      </c>
      <c r="R896" s="26" t="str">
        <f t="shared" si="71"/>
        <v/>
      </c>
    </row>
    <row r="897" spans="2:18" ht="35.1" customHeight="1" thickTop="1" thickBot="1" x14ac:dyDescent="0.3">
      <c r="B897" s="40" t="str">
        <f>IF(PG!B897="","",PG!B897)</f>
        <v/>
      </c>
      <c r="C897" s="147" t="str">
        <f>IF(PG!C897="","",PG!C897)</f>
        <v/>
      </c>
      <c r="D897" s="43" t="str">
        <f>IF(PG!D897="","",PG!D897)</f>
        <v/>
      </c>
      <c r="E897" s="43">
        <f>IF(Inv!E897="",Inv!D897,Inv!E897)</f>
        <v>0</v>
      </c>
      <c r="F897" s="148" t="str">
        <f t="shared" si="67"/>
        <v>Sem estoque</v>
      </c>
      <c r="G897" s="149">
        <f>SUMIF(Entrada!$C$8:$C$3007,$C897,Entrada!$F$8:$F$3007)</f>
        <v>0</v>
      </c>
      <c r="H897" s="150">
        <f>SUMIF(Saída!$C$8:$C$3007,$C897,Saída!$E$8:$E$3007)</f>
        <v>0</v>
      </c>
      <c r="I897" s="151">
        <f>SUMIF(Entrada!$C$8:$C$3007,C897,Entrada!$J$8:$J$3007)</f>
        <v>0</v>
      </c>
      <c r="J897" s="152">
        <f t="shared" si="68"/>
        <v>0</v>
      </c>
      <c r="K897" s="152">
        <f t="shared" si="69"/>
        <v>0</v>
      </c>
      <c r="L897" s="151">
        <f>Inv!K897</f>
        <v>0</v>
      </c>
      <c r="M897" s="153" t="str">
        <f>IFERROR($H897/PG!$E897,"")</f>
        <v/>
      </c>
      <c r="P897" s="26">
        <v>1.1100000000000001E-3</v>
      </c>
      <c r="Q897" s="35">
        <f t="shared" si="70"/>
        <v>1.1100000000000001E-3</v>
      </c>
      <c r="R897" s="26" t="str">
        <f t="shared" si="71"/>
        <v/>
      </c>
    </row>
    <row r="898" spans="2:18" ht="35.1" customHeight="1" thickTop="1" thickBot="1" x14ac:dyDescent="0.3">
      <c r="B898" s="40" t="str">
        <f>IF(PG!B898="","",PG!B898)</f>
        <v/>
      </c>
      <c r="C898" s="147" t="str">
        <f>IF(PG!C898="","",PG!C898)</f>
        <v/>
      </c>
      <c r="D898" s="43" t="str">
        <f>IF(PG!D898="","",PG!D898)</f>
        <v/>
      </c>
      <c r="E898" s="43">
        <f>IF(Inv!E898="",Inv!D898,Inv!E898)</f>
        <v>0</v>
      </c>
      <c r="F898" s="148" t="str">
        <f t="shared" si="67"/>
        <v>Sem estoque</v>
      </c>
      <c r="G898" s="149">
        <f>SUMIF(Entrada!$C$8:$C$3007,$C898,Entrada!$F$8:$F$3007)</f>
        <v>0</v>
      </c>
      <c r="H898" s="150">
        <f>SUMIF(Saída!$C$8:$C$3007,$C898,Saída!$E$8:$E$3007)</f>
        <v>0</v>
      </c>
      <c r="I898" s="151">
        <f>SUMIF(Entrada!$C$8:$C$3007,C898,Entrada!$J$8:$J$3007)</f>
        <v>0</v>
      </c>
      <c r="J898" s="152">
        <f t="shared" si="68"/>
        <v>0</v>
      </c>
      <c r="K898" s="152">
        <f t="shared" si="69"/>
        <v>0</v>
      </c>
      <c r="L898" s="151">
        <f>Inv!K898</f>
        <v>0</v>
      </c>
      <c r="M898" s="153" t="str">
        <f>IFERROR($H898/PG!$E898,"")</f>
        <v/>
      </c>
      <c r="P898" s="26">
        <v>1.1000000000000001E-3</v>
      </c>
      <c r="Q898" s="35">
        <f t="shared" si="70"/>
        <v>1.1000000000000001E-3</v>
      </c>
      <c r="R898" s="26" t="str">
        <f t="shared" si="71"/>
        <v/>
      </c>
    </row>
    <row r="899" spans="2:18" ht="35.1" customHeight="1" thickTop="1" thickBot="1" x14ac:dyDescent="0.3">
      <c r="B899" s="40" t="str">
        <f>IF(PG!B899="","",PG!B899)</f>
        <v/>
      </c>
      <c r="C899" s="147" t="str">
        <f>IF(PG!C899="","",PG!C899)</f>
        <v/>
      </c>
      <c r="D899" s="43" t="str">
        <f>IF(PG!D899="","",PG!D899)</f>
        <v/>
      </c>
      <c r="E899" s="43">
        <f>IF(Inv!E899="",Inv!D899,Inv!E899)</f>
        <v>0</v>
      </c>
      <c r="F899" s="148" t="str">
        <f t="shared" si="67"/>
        <v>Sem estoque</v>
      </c>
      <c r="G899" s="149">
        <f>SUMIF(Entrada!$C$8:$C$3007,$C899,Entrada!$F$8:$F$3007)</f>
        <v>0</v>
      </c>
      <c r="H899" s="150">
        <f>SUMIF(Saída!$C$8:$C$3007,$C899,Saída!$E$8:$E$3007)</f>
        <v>0</v>
      </c>
      <c r="I899" s="151">
        <f>SUMIF(Entrada!$C$8:$C$3007,C899,Entrada!$J$8:$J$3007)</f>
        <v>0</v>
      </c>
      <c r="J899" s="152">
        <f t="shared" si="68"/>
        <v>0</v>
      </c>
      <c r="K899" s="152">
        <f t="shared" si="69"/>
        <v>0</v>
      </c>
      <c r="L899" s="151">
        <f>Inv!K899</f>
        <v>0</v>
      </c>
      <c r="M899" s="153" t="str">
        <f>IFERROR($H899/PG!$E899,"")</f>
        <v/>
      </c>
      <c r="P899" s="26">
        <v>1.09E-3</v>
      </c>
      <c r="Q899" s="35">
        <f t="shared" si="70"/>
        <v>1.09E-3</v>
      </c>
      <c r="R899" s="26" t="str">
        <f t="shared" si="71"/>
        <v/>
      </c>
    </row>
    <row r="900" spans="2:18" ht="35.1" customHeight="1" thickTop="1" thickBot="1" x14ac:dyDescent="0.3">
      <c r="B900" s="40" t="str">
        <f>IF(PG!B900="","",PG!B900)</f>
        <v/>
      </c>
      <c r="C900" s="147" t="str">
        <f>IF(PG!C900="","",PG!C900)</f>
        <v/>
      </c>
      <c r="D900" s="43" t="str">
        <f>IF(PG!D900="","",PG!D900)</f>
        <v/>
      </c>
      <c r="E900" s="43">
        <f>IF(Inv!E900="",Inv!D900,Inv!E900)</f>
        <v>0</v>
      </c>
      <c r="F900" s="148" t="str">
        <f t="shared" si="67"/>
        <v>Sem estoque</v>
      </c>
      <c r="G900" s="149">
        <f>SUMIF(Entrada!$C$8:$C$3007,$C900,Entrada!$F$8:$F$3007)</f>
        <v>0</v>
      </c>
      <c r="H900" s="150">
        <f>SUMIF(Saída!$C$8:$C$3007,$C900,Saída!$E$8:$E$3007)</f>
        <v>0</v>
      </c>
      <c r="I900" s="151">
        <f>SUMIF(Entrada!$C$8:$C$3007,C900,Entrada!$J$8:$J$3007)</f>
        <v>0</v>
      </c>
      <c r="J900" s="152">
        <f t="shared" si="68"/>
        <v>0</v>
      </c>
      <c r="K900" s="152">
        <f t="shared" si="69"/>
        <v>0</v>
      </c>
      <c r="L900" s="151">
        <f>Inv!K900</f>
        <v>0</v>
      </c>
      <c r="M900" s="153" t="str">
        <f>IFERROR($H900/PG!$E900,"")</f>
        <v/>
      </c>
      <c r="P900" s="26">
        <v>1.08E-3</v>
      </c>
      <c r="Q900" s="35">
        <f t="shared" si="70"/>
        <v>1.08E-3</v>
      </c>
      <c r="R900" s="26" t="str">
        <f t="shared" si="71"/>
        <v/>
      </c>
    </row>
    <row r="901" spans="2:18" ht="35.1" customHeight="1" thickTop="1" thickBot="1" x14ac:dyDescent="0.3">
      <c r="B901" s="40" t="str">
        <f>IF(PG!B901="","",PG!B901)</f>
        <v/>
      </c>
      <c r="C901" s="147" t="str">
        <f>IF(PG!C901="","",PG!C901)</f>
        <v/>
      </c>
      <c r="D901" s="43" t="str">
        <f>IF(PG!D901="","",PG!D901)</f>
        <v/>
      </c>
      <c r="E901" s="43">
        <f>IF(Inv!E901="",Inv!D901,Inv!E901)</f>
        <v>0</v>
      </c>
      <c r="F901" s="148" t="str">
        <f t="shared" si="67"/>
        <v>Sem estoque</v>
      </c>
      <c r="G901" s="149">
        <f>SUMIF(Entrada!$C$8:$C$3007,$C901,Entrada!$F$8:$F$3007)</f>
        <v>0</v>
      </c>
      <c r="H901" s="150">
        <f>SUMIF(Saída!$C$8:$C$3007,$C901,Saída!$E$8:$E$3007)</f>
        <v>0</v>
      </c>
      <c r="I901" s="151">
        <f>SUMIF(Entrada!$C$8:$C$3007,C901,Entrada!$J$8:$J$3007)</f>
        <v>0</v>
      </c>
      <c r="J901" s="152">
        <f t="shared" si="68"/>
        <v>0</v>
      </c>
      <c r="K901" s="152">
        <f t="shared" si="69"/>
        <v>0</v>
      </c>
      <c r="L901" s="151">
        <f>Inv!K901</f>
        <v>0</v>
      </c>
      <c r="M901" s="153" t="str">
        <f>IFERROR($H901/PG!$E901,"")</f>
        <v/>
      </c>
      <c r="P901" s="26">
        <v>1.07E-3</v>
      </c>
      <c r="Q901" s="35">
        <f t="shared" si="70"/>
        <v>1.07E-3</v>
      </c>
      <c r="R901" s="26" t="str">
        <f t="shared" si="71"/>
        <v/>
      </c>
    </row>
    <row r="902" spans="2:18" ht="35.1" customHeight="1" thickTop="1" thickBot="1" x14ac:dyDescent="0.3">
      <c r="B902" s="40" t="str">
        <f>IF(PG!B902="","",PG!B902)</f>
        <v/>
      </c>
      <c r="C902" s="147" t="str">
        <f>IF(PG!C902="","",PG!C902)</f>
        <v/>
      </c>
      <c r="D902" s="43" t="str">
        <f>IF(PG!D902="","",PG!D902)</f>
        <v/>
      </c>
      <c r="E902" s="43">
        <f>IF(Inv!E902="",Inv!D902,Inv!E902)</f>
        <v>0</v>
      </c>
      <c r="F902" s="148" t="str">
        <f t="shared" si="67"/>
        <v>Sem estoque</v>
      </c>
      <c r="G902" s="149">
        <f>SUMIF(Entrada!$C$8:$C$3007,$C902,Entrada!$F$8:$F$3007)</f>
        <v>0</v>
      </c>
      <c r="H902" s="150">
        <f>SUMIF(Saída!$C$8:$C$3007,$C902,Saída!$E$8:$E$3007)</f>
        <v>0</v>
      </c>
      <c r="I902" s="151">
        <f>SUMIF(Entrada!$C$8:$C$3007,C902,Entrada!$J$8:$J$3007)</f>
        <v>0</v>
      </c>
      <c r="J902" s="152">
        <f t="shared" si="68"/>
        <v>0</v>
      </c>
      <c r="K902" s="152">
        <f t="shared" si="69"/>
        <v>0</v>
      </c>
      <c r="L902" s="151">
        <f>Inv!K902</f>
        <v>0</v>
      </c>
      <c r="M902" s="153" t="str">
        <f>IFERROR($H902/PG!$E902,"")</f>
        <v/>
      </c>
      <c r="P902" s="26">
        <v>1.06E-3</v>
      </c>
      <c r="Q902" s="35">
        <f t="shared" si="70"/>
        <v>1.06E-3</v>
      </c>
      <c r="R902" s="26" t="str">
        <f t="shared" si="71"/>
        <v/>
      </c>
    </row>
    <row r="903" spans="2:18" ht="35.1" customHeight="1" thickTop="1" thickBot="1" x14ac:dyDescent="0.3">
      <c r="B903" s="40" t="str">
        <f>IF(PG!B903="","",PG!B903)</f>
        <v/>
      </c>
      <c r="C903" s="147" t="str">
        <f>IF(PG!C903="","",PG!C903)</f>
        <v/>
      </c>
      <c r="D903" s="43" t="str">
        <f>IF(PG!D903="","",PG!D903)</f>
        <v/>
      </c>
      <c r="E903" s="43">
        <f>IF(Inv!E903="",Inv!D903,Inv!E903)</f>
        <v>0</v>
      </c>
      <c r="F903" s="148" t="str">
        <f t="shared" si="67"/>
        <v>Sem estoque</v>
      </c>
      <c r="G903" s="149">
        <f>SUMIF(Entrada!$C$8:$C$3007,$C903,Entrada!$F$8:$F$3007)</f>
        <v>0</v>
      </c>
      <c r="H903" s="150">
        <f>SUMIF(Saída!$C$8:$C$3007,$C903,Saída!$E$8:$E$3007)</f>
        <v>0</v>
      </c>
      <c r="I903" s="151">
        <f>SUMIF(Entrada!$C$8:$C$3007,C903,Entrada!$J$8:$J$3007)</f>
        <v>0</v>
      </c>
      <c r="J903" s="152">
        <f t="shared" si="68"/>
        <v>0</v>
      </c>
      <c r="K903" s="152">
        <f t="shared" si="69"/>
        <v>0</v>
      </c>
      <c r="L903" s="151">
        <f>Inv!K903</f>
        <v>0</v>
      </c>
      <c r="M903" s="153" t="str">
        <f>IFERROR($H903/PG!$E903,"")</f>
        <v/>
      </c>
      <c r="P903" s="26">
        <v>1.0499999999999999E-3</v>
      </c>
      <c r="Q903" s="35">
        <f t="shared" si="70"/>
        <v>1.0499999999999999E-3</v>
      </c>
      <c r="R903" s="26" t="str">
        <f t="shared" si="71"/>
        <v/>
      </c>
    </row>
    <row r="904" spans="2:18" ht="35.1" customHeight="1" thickTop="1" thickBot="1" x14ac:dyDescent="0.3">
      <c r="B904" s="40" t="str">
        <f>IF(PG!B904="","",PG!B904)</f>
        <v/>
      </c>
      <c r="C904" s="147" t="str">
        <f>IF(PG!C904="","",PG!C904)</f>
        <v/>
      </c>
      <c r="D904" s="43" t="str">
        <f>IF(PG!D904="","",PG!D904)</f>
        <v/>
      </c>
      <c r="E904" s="43">
        <f>IF(Inv!E904="",Inv!D904,Inv!E904)</f>
        <v>0</v>
      </c>
      <c r="F904" s="148" t="str">
        <f t="shared" si="67"/>
        <v>Sem estoque</v>
      </c>
      <c r="G904" s="149">
        <f>SUMIF(Entrada!$C$8:$C$3007,$C904,Entrada!$F$8:$F$3007)</f>
        <v>0</v>
      </c>
      <c r="H904" s="150">
        <f>SUMIF(Saída!$C$8:$C$3007,$C904,Saída!$E$8:$E$3007)</f>
        <v>0</v>
      </c>
      <c r="I904" s="151">
        <f>SUMIF(Entrada!$C$8:$C$3007,C904,Entrada!$J$8:$J$3007)</f>
        <v>0</v>
      </c>
      <c r="J904" s="152">
        <f t="shared" si="68"/>
        <v>0</v>
      </c>
      <c r="K904" s="152">
        <f t="shared" si="69"/>
        <v>0</v>
      </c>
      <c r="L904" s="151">
        <f>Inv!K904</f>
        <v>0</v>
      </c>
      <c r="M904" s="153" t="str">
        <f>IFERROR($H904/PG!$E904,"")</f>
        <v/>
      </c>
      <c r="P904" s="26">
        <v>1.0399999999999999E-3</v>
      </c>
      <c r="Q904" s="35">
        <f t="shared" si="70"/>
        <v>1.0399999999999999E-3</v>
      </c>
      <c r="R904" s="26" t="str">
        <f t="shared" si="71"/>
        <v/>
      </c>
    </row>
    <row r="905" spans="2:18" ht="35.1" customHeight="1" thickTop="1" thickBot="1" x14ac:dyDescent="0.3">
      <c r="B905" s="40" t="str">
        <f>IF(PG!B905="","",PG!B905)</f>
        <v/>
      </c>
      <c r="C905" s="147" t="str">
        <f>IF(PG!C905="","",PG!C905)</f>
        <v/>
      </c>
      <c r="D905" s="43" t="str">
        <f>IF(PG!D905="","",PG!D905)</f>
        <v/>
      </c>
      <c r="E905" s="43">
        <f>IF(Inv!E905="",Inv!D905,Inv!E905)</f>
        <v>0</v>
      </c>
      <c r="F905" s="148" t="str">
        <f t="shared" ref="F905:F968" si="72">IFERROR(IF(E905=0,"Sem estoque",IF(E905/D905&lt;0.25,"Quase sem estoque",IF(E905/D905&lt;1.2,"Estoque baixo",IF(E905/D905&lt;2,"Estoque moderado","Estoque confortável")))),"")</f>
        <v>Sem estoque</v>
      </c>
      <c r="G905" s="149">
        <f>SUMIF(Entrada!$C$8:$C$3007,$C905,Entrada!$F$8:$F$3007)</f>
        <v>0</v>
      </c>
      <c r="H905" s="150">
        <f>SUMIF(Saída!$C$8:$C$3007,$C905,Saída!$E$8:$E$3007)</f>
        <v>0</v>
      </c>
      <c r="I905" s="151">
        <f>SUMIF(Entrada!$C$8:$C$3007,C905,Entrada!$J$8:$J$3007)</f>
        <v>0</v>
      </c>
      <c r="J905" s="152">
        <f t="shared" ref="J905:J968" si="73">IFERROR($I905/SUM($I$8:$I$1008),"")</f>
        <v>0</v>
      </c>
      <c r="K905" s="152">
        <f t="shared" ref="K905:K968" si="74">IFERROR($E905/SUM($E$8:$E$1008),"")</f>
        <v>0</v>
      </c>
      <c r="L905" s="151">
        <f>Inv!K905</f>
        <v>0</v>
      </c>
      <c r="M905" s="153" t="str">
        <f>IFERROR($H905/PG!$E905,"")</f>
        <v/>
      </c>
      <c r="P905" s="26">
        <v>1.0300000000000001E-3</v>
      </c>
      <c r="Q905" s="35">
        <f t="shared" ref="Q905:Q968" si="75">O905+P905</f>
        <v>1.0300000000000001E-3</v>
      </c>
      <c r="R905" s="26" t="str">
        <f t="shared" ref="R905:R968" si="76">C905</f>
        <v/>
      </c>
    </row>
    <row r="906" spans="2:18" ht="35.1" customHeight="1" thickTop="1" thickBot="1" x14ac:dyDescent="0.3">
      <c r="B906" s="40" t="str">
        <f>IF(PG!B906="","",PG!B906)</f>
        <v/>
      </c>
      <c r="C906" s="147" t="str">
        <f>IF(PG!C906="","",PG!C906)</f>
        <v/>
      </c>
      <c r="D906" s="43" t="str">
        <f>IF(PG!D906="","",PG!D906)</f>
        <v/>
      </c>
      <c r="E906" s="43">
        <f>IF(Inv!E906="",Inv!D906,Inv!E906)</f>
        <v>0</v>
      </c>
      <c r="F906" s="148" t="str">
        <f t="shared" si="72"/>
        <v>Sem estoque</v>
      </c>
      <c r="G906" s="149">
        <f>SUMIF(Entrada!$C$8:$C$3007,$C906,Entrada!$F$8:$F$3007)</f>
        <v>0</v>
      </c>
      <c r="H906" s="150">
        <f>SUMIF(Saída!$C$8:$C$3007,$C906,Saída!$E$8:$E$3007)</f>
        <v>0</v>
      </c>
      <c r="I906" s="151">
        <f>SUMIF(Entrada!$C$8:$C$3007,C906,Entrada!$J$8:$J$3007)</f>
        <v>0</v>
      </c>
      <c r="J906" s="152">
        <f t="shared" si="73"/>
        <v>0</v>
      </c>
      <c r="K906" s="152">
        <f t="shared" si="74"/>
        <v>0</v>
      </c>
      <c r="L906" s="151">
        <f>Inv!K906</f>
        <v>0</v>
      </c>
      <c r="M906" s="153" t="str">
        <f>IFERROR($H906/PG!$E906,"")</f>
        <v/>
      </c>
      <c r="P906" s="26">
        <v>1.0200000000000001E-3</v>
      </c>
      <c r="Q906" s="35">
        <f t="shared" si="75"/>
        <v>1.0200000000000001E-3</v>
      </c>
      <c r="R906" s="26" t="str">
        <f t="shared" si="76"/>
        <v/>
      </c>
    </row>
    <row r="907" spans="2:18" ht="35.1" customHeight="1" thickTop="1" thickBot="1" x14ac:dyDescent="0.3">
      <c r="B907" s="40" t="str">
        <f>IF(PG!B907="","",PG!B907)</f>
        <v/>
      </c>
      <c r="C907" s="147" t="str">
        <f>IF(PG!C907="","",PG!C907)</f>
        <v/>
      </c>
      <c r="D907" s="43" t="str">
        <f>IF(PG!D907="","",PG!D907)</f>
        <v/>
      </c>
      <c r="E907" s="43">
        <f>IF(Inv!E907="",Inv!D907,Inv!E907)</f>
        <v>0</v>
      </c>
      <c r="F907" s="148" t="str">
        <f t="shared" si="72"/>
        <v>Sem estoque</v>
      </c>
      <c r="G907" s="149">
        <f>SUMIF(Entrada!$C$8:$C$3007,$C907,Entrada!$F$8:$F$3007)</f>
        <v>0</v>
      </c>
      <c r="H907" s="150">
        <f>SUMIF(Saída!$C$8:$C$3007,$C907,Saída!$E$8:$E$3007)</f>
        <v>0</v>
      </c>
      <c r="I907" s="151">
        <f>SUMIF(Entrada!$C$8:$C$3007,C907,Entrada!$J$8:$J$3007)</f>
        <v>0</v>
      </c>
      <c r="J907" s="152">
        <f t="shared" si="73"/>
        <v>0</v>
      </c>
      <c r="K907" s="152">
        <f t="shared" si="74"/>
        <v>0</v>
      </c>
      <c r="L907" s="151">
        <f>Inv!K907</f>
        <v>0</v>
      </c>
      <c r="M907" s="153" t="str">
        <f>IFERROR($H907/PG!$E907,"")</f>
        <v/>
      </c>
      <c r="P907" s="26">
        <v>1.01E-3</v>
      </c>
      <c r="Q907" s="35">
        <f t="shared" si="75"/>
        <v>1.01E-3</v>
      </c>
      <c r="R907" s="26" t="str">
        <f t="shared" si="76"/>
        <v/>
      </c>
    </row>
    <row r="908" spans="2:18" ht="35.1" customHeight="1" thickTop="1" thickBot="1" x14ac:dyDescent="0.3">
      <c r="B908" s="40" t="str">
        <f>IF(PG!B908="","",PG!B908)</f>
        <v/>
      </c>
      <c r="C908" s="147" t="str">
        <f>IF(PG!C908="","",PG!C908)</f>
        <v/>
      </c>
      <c r="D908" s="43" t="str">
        <f>IF(PG!D908="","",PG!D908)</f>
        <v/>
      </c>
      <c r="E908" s="43">
        <f>IF(Inv!E908="",Inv!D908,Inv!E908)</f>
        <v>0</v>
      </c>
      <c r="F908" s="148" t="str">
        <f t="shared" si="72"/>
        <v>Sem estoque</v>
      </c>
      <c r="G908" s="149">
        <f>SUMIF(Entrada!$C$8:$C$3007,$C908,Entrada!$F$8:$F$3007)</f>
        <v>0</v>
      </c>
      <c r="H908" s="150">
        <f>SUMIF(Saída!$C$8:$C$3007,$C908,Saída!$E$8:$E$3007)</f>
        <v>0</v>
      </c>
      <c r="I908" s="151">
        <f>SUMIF(Entrada!$C$8:$C$3007,C908,Entrada!$J$8:$J$3007)</f>
        <v>0</v>
      </c>
      <c r="J908" s="152">
        <f t="shared" si="73"/>
        <v>0</v>
      </c>
      <c r="K908" s="152">
        <f t="shared" si="74"/>
        <v>0</v>
      </c>
      <c r="L908" s="151">
        <f>Inv!K908</f>
        <v>0</v>
      </c>
      <c r="M908" s="153" t="str">
        <f>IFERROR($H908/PG!$E908,"")</f>
        <v/>
      </c>
      <c r="P908" s="26">
        <v>1E-3</v>
      </c>
      <c r="Q908" s="35">
        <f t="shared" si="75"/>
        <v>1E-3</v>
      </c>
      <c r="R908" s="26" t="str">
        <f t="shared" si="76"/>
        <v/>
      </c>
    </row>
    <row r="909" spans="2:18" ht="35.1" customHeight="1" thickTop="1" thickBot="1" x14ac:dyDescent="0.3">
      <c r="B909" s="40" t="str">
        <f>IF(PG!B909="","",PG!B909)</f>
        <v/>
      </c>
      <c r="C909" s="147" t="str">
        <f>IF(PG!C909="","",PG!C909)</f>
        <v/>
      </c>
      <c r="D909" s="43" t="str">
        <f>IF(PG!D909="","",PG!D909)</f>
        <v/>
      </c>
      <c r="E909" s="43">
        <f>IF(Inv!E909="",Inv!D909,Inv!E909)</f>
        <v>0</v>
      </c>
      <c r="F909" s="148" t="str">
        <f t="shared" si="72"/>
        <v>Sem estoque</v>
      </c>
      <c r="G909" s="149">
        <f>SUMIF(Entrada!$C$8:$C$3007,$C909,Entrada!$F$8:$F$3007)</f>
        <v>0</v>
      </c>
      <c r="H909" s="150">
        <f>SUMIF(Saída!$C$8:$C$3007,$C909,Saída!$E$8:$E$3007)</f>
        <v>0</v>
      </c>
      <c r="I909" s="151">
        <f>SUMIF(Entrada!$C$8:$C$3007,C909,Entrada!$J$8:$J$3007)</f>
        <v>0</v>
      </c>
      <c r="J909" s="152">
        <f t="shared" si="73"/>
        <v>0</v>
      </c>
      <c r="K909" s="152">
        <f t="shared" si="74"/>
        <v>0</v>
      </c>
      <c r="L909" s="151">
        <f>Inv!K909</f>
        <v>0</v>
      </c>
      <c r="M909" s="153" t="str">
        <f>IFERROR($H909/PG!$E909,"")</f>
        <v/>
      </c>
      <c r="P909" s="26">
        <v>9.8999999999999999E-4</v>
      </c>
      <c r="Q909" s="35">
        <f t="shared" si="75"/>
        <v>9.8999999999999999E-4</v>
      </c>
      <c r="R909" s="26" t="str">
        <f t="shared" si="76"/>
        <v/>
      </c>
    </row>
    <row r="910" spans="2:18" ht="35.1" customHeight="1" thickTop="1" thickBot="1" x14ac:dyDescent="0.3">
      <c r="B910" s="40" t="str">
        <f>IF(PG!B910="","",PG!B910)</f>
        <v/>
      </c>
      <c r="C910" s="147" t="str">
        <f>IF(PG!C910="","",PG!C910)</f>
        <v/>
      </c>
      <c r="D910" s="43" t="str">
        <f>IF(PG!D910="","",PG!D910)</f>
        <v/>
      </c>
      <c r="E910" s="43">
        <f>IF(Inv!E910="",Inv!D910,Inv!E910)</f>
        <v>0</v>
      </c>
      <c r="F910" s="148" t="str">
        <f t="shared" si="72"/>
        <v>Sem estoque</v>
      </c>
      <c r="G910" s="149">
        <f>SUMIF(Entrada!$C$8:$C$3007,$C910,Entrada!$F$8:$F$3007)</f>
        <v>0</v>
      </c>
      <c r="H910" s="150">
        <f>SUMIF(Saída!$C$8:$C$3007,$C910,Saída!$E$8:$E$3007)</f>
        <v>0</v>
      </c>
      <c r="I910" s="151">
        <f>SUMIF(Entrada!$C$8:$C$3007,C910,Entrada!$J$8:$J$3007)</f>
        <v>0</v>
      </c>
      <c r="J910" s="152">
        <f t="shared" si="73"/>
        <v>0</v>
      </c>
      <c r="K910" s="152">
        <f t="shared" si="74"/>
        <v>0</v>
      </c>
      <c r="L910" s="151">
        <f>Inv!K910</f>
        <v>0</v>
      </c>
      <c r="M910" s="153" t="str">
        <f>IFERROR($H910/PG!$E910,"")</f>
        <v/>
      </c>
      <c r="P910" s="26">
        <v>9.7999999999999997E-4</v>
      </c>
      <c r="Q910" s="35">
        <f t="shared" si="75"/>
        <v>9.7999999999999997E-4</v>
      </c>
      <c r="R910" s="26" t="str">
        <f t="shared" si="76"/>
        <v/>
      </c>
    </row>
    <row r="911" spans="2:18" ht="35.1" customHeight="1" thickTop="1" thickBot="1" x14ac:dyDescent="0.3">
      <c r="B911" s="40" t="str">
        <f>IF(PG!B911="","",PG!B911)</f>
        <v/>
      </c>
      <c r="C911" s="147" t="str">
        <f>IF(PG!C911="","",PG!C911)</f>
        <v/>
      </c>
      <c r="D911" s="43" t="str">
        <f>IF(PG!D911="","",PG!D911)</f>
        <v/>
      </c>
      <c r="E911" s="43">
        <f>IF(Inv!E911="",Inv!D911,Inv!E911)</f>
        <v>0</v>
      </c>
      <c r="F911" s="148" t="str">
        <f t="shared" si="72"/>
        <v>Sem estoque</v>
      </c>
      <c r="G911" s="149">
        <f>SUMIF(Entrada!$C$8:$C$3007,$C911,Entrada!$F$8:$F$3007)</f>
        <v>0</v>
      </c>
      <c r="H911" s="150">
        <f>SUMIF(Saída!$C$8:$C$3007,$C911,Saída!$E$8:$E$3007)</f>
        <v>0</v>
      </c>
      <c r="I911" s="151">
        <f>SUMIF(Entrada!$C$8:$C$3007,C911,Entrada!$J$8:$J$3007)</f>
        <v>0</v>
      </c>
      <c r="J911" s="152">
        <f t="shared" si="73"/>
        <v>0</v>
      </c>
      <c r="K911" s="152">
        <f t="shared" si="74"/>
        <v>0</v>
      </c>
      <c r="L911" s="151">
        <f>Inv!K911</f>
        <v>0</v>
      </c>
      <c r="M911" s="153" t="str">
        <f>IFERROR($H911/PG!$E911,"")</f>
        <v/>
      </c>
      <c r="P911" s="26">
        <v>9.7000000000000005E-4</v>
      </c>
      <c r="Q911" s="35">
        <f t="shared" si="75"/>
        <v>9.7000000000000005E-4</v>
      </c>
      <c r="R911" s="26" t="str">
        <f t="shared" si="76"/>
        <v/>
      </c>
    </row>
    <row r="912" spans="2:18" ht="35.1" customHeight="1" thickTop="1" thickBot="1" x14ac:dyDescent="0.3">
      <c r="B912" s="40" t="str">
        <f>IF(PG!B912="","",PG!B912)</f>
        <v/>
      </c>
      <c r="C912" s="147" t="str">
        <f>IF(PG!C912="","",PG!C912)</f>
        <v/>
      </c>
      <c r="D912" s="43" t="str">
        <f>IF(PG!D912="","",PG!D912)</f>
        <v/>
      </c>
      <c r="E912" s="43">
        <f>IF(Inv!E912="",Inv!D912,Inv!E912)</f>
        <v>0</v>
      </c>
      <c r="F912" s="148" t="str">
        <f t="shared" si="72"/>
        <v>Sem estoque</v>
      </c>
      <c r="G912" s="149">
        <f>SUMIF(Entrada!$C$8:$C$3007,$C912,Entrada!$F$8:$F$3007)</f>
        <v>0</v>
      </c>
      <c r="H912" s="150">
        <f>SUMIF(Saída!$C$8:$C$3007,$C912,Saída!$E$8:$E$3007)</f>
        <v>0</v>
      </c>
      <c r="I912" s="151">
        <f>SUMIF(Entrada!$C$8:$C$3007,C912,Entrada!$J$8:$J$3007)</f>
        <v>0</v>
      </c>
      <c r="J912" s="152">
        <f t="shared" si="73"/>
        <v>0</v>
      </c>
      <c r="K912" s="152">
        <f t="shared" si="74"/>
        <v>0</v>
      </c>
      <c r="L912" s="151">
        <f>Inv!K912</f>
        <v>0</v>
      </c>
      <c r="M912" s="153" t="str">
        <f>IFERROR($H912/PG!$E912,"")</f>
        <v/>
      </c>
      <c r="P912" s="26">
        <v>9.6000000000000002E-4</v>
      </c>
      <c r="Q912" s="35">
        <f t="shared" si="75"/>
        <v>9.6000000000000002E-4</v>
      </c>
      <c r="R912" s="26" t="str">
        <f t="shared" si="76"/>
        <v/>
      </c>
    </row>
    <row r="913" spans="2:18" ht="35.1" customHeight="1" thickTop="1" thickBot="1" x14ac:dyDescent="0.3">
      <c r="B913" s="40" t="str">
        <f>IF(PG!B913="","",PG!B913)</f>
        <v/>
      </c>
      <c r="C913" s="147" t="str">
        <f>IF(PG!C913="","",PG!C913)</f>
        <v/>
      </c>
      <c r="D913" s="43" t="str">
        <f>IF(PG!D913="","",PG!D913)</f>
        <v/>
      </c>
      <c r="E913" s="43">
        <f>IF(Inv!E913="",Inv!D913,Inv!E913)</f>
        <v>0</v>
      </c>
      <c r="F913" s="148" t="str">
        <f t="shared" si="72"/>
        <v>Sem estoque</v>
      </c>
      <c r="G913" s="149">
        <f>SUMIF(Entrada!$C$8:$C$3007,$C913,Entrada!$F$8:$F$3007)</f>
        <v>0</v>
      </c>
      <c r="H913" s="150">
        <f>SUMIF(Saída!$C$8:$C$3007,$C913,Saída!$E$8:$E$3007)</f>
        <v>0</v>
      </c>
      <c r="I913" s="151">
        <f>SUMIF(Entrada!$C$8:$C$3007,C913,Entrada!$J$8:$J$3007)</f>
        <v>0</v>
      </c>
      <c r="J913" s="152">
        <f t="shared" si="73"/>
        <v>0</v>
      </c>
      <c r="K913" s="152">
        <f t="shared" si="74"/>
        <v>0</v>
      </c>
      <c r="L913" s="151">
        <f>Inv!K913</f>
        <v>0</v>
      </c>
      <c r="M913" s="153" t="str">
        <f>IFERROR($H913/PG!$E913,"")</f>
        <v/>
      </c>
      <c r="P913" s="26">
        <v>9.5E-4</v>
      </c>
      <c r="Q913" s="35">
        <f t="shared" si="75"/>
        <v>9.5E-4</v>
      </c>
      <c r="R913" s="26" t="str">
        <f t="shared" si="76"/>
        <v/>
      </c>
    </row>
    <row r="914" spans="2:18" ht="35.1" customHeight="1" thickTop="1" thickBot="1" x14ac:dyDescent="0.3">
      <c r="B914" s="40" t="str">
        <f>IF(PG!B914="","",PG!B914)</f>
        <v/>
      </c>
      <c r="C914" s="147" t="str">
        <f>IF(PG!C914="","",PG!C914)</f>
        <v/>
      </c>
      <c r="D914" s="43" t="str">
        <f>IF(PG!D914="","",PG!D914)</f>
        <v/>
      </c>
      <c r="E914" s="43">
        <f>IF(Inv!E914="",Inv!D914,Inv!E914)</f>
        <v>0</v>
      </c>
      <c r="F914" s="148" t="str">
        <f t="shared" si="72"/>
        <v>Sem estoque</v>
      </c>
      <c r="G914" s="149">
        <f>SUMIF(Entrada!$C$8:$C$3007,$C914,Entrada!$F$8:$F$3007)</f>
        <v>0</v>
      </c>
      <c r="H914" s="150">
        <f>SUMIF(Saída!$C$8:$C$3007,$C914,Saída!$E$8:$E$3007)</f>
        <v>0</v>
      </c>
      <c r="I914" s="151">
        <f>SUMIF(Entrada!$C$8:$C$3007,C914,Entrada!$J$8:$J$3007)</f>
        <v>0</v>
      </c>
      <c r="J914" s="152">
        <f t="shared" si="73"/>
        <v>0</v>
      </c>
      <c r="K914" s="152">
        <f t="shared" si="74"/>
        <v>0</v>
      </c>
      <c r="L914" s="151">
        <f>Inv!K914</f>
        <v>0</v>
      </c>
      <c r="M914" s="153" t="str">
        <f>IFERROR($H914/PG!$E914,"")</f>
        <v/>
      </c>
      <c r="P914" s="26">
        <v>9.3999999999999997E-4</v>
      </c>
      <c r="Q914" s="35">
        <f t="shared" si="75"/>
        <v>9.3999999999999997E-4</v>
      </c>
      <c r="R914" s="26" t="str">
        <f t="shared" si="76"/>
        <v/>
      </c>
    </row>
    <row r="915" spans="2:18" ht="35.1" customHeight="1" thickTop="1" thickBot="1" x14ac:dyDescent="0.3">
      <c r="B915" s="40" t="str">
        <f>IF(PG!B915="","",PG!B915)</f>
        <v/>
      </c>
      <c r="C915" s="147" t="str">
        <f>IF(PG!C915="","",PG!C915)</f>
        <v/>
      </c>
      <c r="D915" s="43" t="str">
        <f>IF(PG!D915="","",PG!D915)</f>
        <v/>
      </c>
      <c r="E915" s="43">
        <f>IF(Inv!E915="",Inv!D915,Inv!E915)</f>
        <v>0</v>
      </c>
      <c r="F915" s="148" t="str">
        <f t="shared" si="72"/>
        <v>Sem estoque</v>
      </c>
      <c r="G915" s="149">
        <f>SUMIF(Entrada!$C$8:$C$3007,$C915,Entrada!$F$8:$F$3007)</f>
        <v>0</v>
      </c>
      <c r="H915" s="150">
        <f>SUMIF(Saída!$C$8:$C$3007,$C915,Saída!$E$8:$E$3007)</f>
        <v>0</v>
      </c>
      <c r="I915" s="151">
        <f>SUMIF(Entrada!$C$8:$C$3007,C915,Entrada!$J$8:$J$3007)</f>
        <v>0</v>
      </c>
      <c r="J915" s="152">
        <f t="shared" si="73"/>
        <v>0</v>
      </c>
      <c r="K915" s="152">
        <f t="shared" si="74"/>
        <v>0</v>
      </c>
      <c r="L915" s="151">
        <f>Inv!K915</f>
        <v>0</v>
      </c>
      <c r="M915" s="153" t="str">
        <f>IFERROR($H915/PG!$E915,"")</f>
        <v/>
      </c>
      <c r="P915" s="26">
        <v>9.3000000000000005E-4</v>
      </c>
      <c r="Q915" s="35">
        <f t="shared" si="75"/>
        <v>9.3000000000000005E-4</v>
      </c>
      <c r="R915" s="26" t="str">
        <f t="shared" si="76"/>
        <v/>
      </c>
    </row>
    <row r="916" spans="2:18" ht="35.1" customHeight="1" thickTop="1" thickBot="1" x14ac:dyDescent="0.3">
      <c r="B916" s="40" t="str">
        <f>IF(PG!B916="","",PG!B916)</f>
        <v/>
      </c>
      <c r="C916" s="147" t="str">
        <f>IF(PG!C916="","",PG!C916)</f>
        <v/>
      </c>
      <c r="D916" s="43" t="str">
        <f>IF(PG!D916="","",PG!D916)</f>
        <v/>
      </c>
      <c r="E916" s="43">
        <f>IF(Inv!E916="",Inv!D916,Inv!E916)</f>
        <v>0</v>
      </c>
      <c r="F916" s="148" t="str">
        <f t="shared" si="72"/>
        <v>Sem estoque</v>
      </c>
      <c r="G916" s="149">
        <f>SUMIF(Entrada!$C$8:$C$3007,$C916,Entrada!$F$8:$F$3007)</f>
        <v>0</v>
      </c>
      <c r="H916" s="150">
        <f>SUMIF(Saída!$C$8:$C$3007,$C916,Saída!$E$8:$E$3007)</f>
        <v>0</v>
      </c>
      <c r="I916" s="151">
        <f>SUMIF(Entrada!$C$8:$C$3007,C916,Entrada!$J$8:$J$3007)</f>
        <v>0</v>
      </c>
      <c r="J916" s="152">
        <f t="shared" si="73"/>
        <v>0</v>
      </c>
      <c r="K916" s="152">
        <f t="shared" si="74"/>
        <v>0</v>
      </c>
      <c r="L916" s="151">
        <f>Inv!K916</f>
        <v>0</v>
      </c>
      <c r="M916" s="153" t="str">
        <f>IFERROR($H916/PG!$E916,"")</f>
        <v/>
      </c>
      <c r="P916" s="26">
        <v>9.2000000000000003E-4</v>
      </c>
      <c r="Q916" s="35">
        <f t="shared" si="75"/>
        <v>9.2000000000000003E-4</v>
      </c>
      <c r="R916" s="26" t="str">
        <f t="shared" si="76"/>
        <v/>
      </c>
    </row>
    <row r="917" spans="2:18" ht="35.1" customHeight="1" thickTop="1" thickBot="1" x14ac:dyDescent="0.3">
      <c r="B917" s="40" t="str">
        <f>IF(PG!B917="","",PG!B917)</f>
        <v/>
      </c>
      <c r="C917" s="147" t="str">
        <f>IF(PG!C917="","",PG!C917)</f>
        <v/>
      </c>
      <c r="D917" s="43" t="str">
        <f>IF(PG!D917="","",PG!D917)</f>
        <v/>
      </c>
      <c r="E917" s="43">
        <f>IF(Inv!E917="",Inv!D917,Inv!E917)</f>
        <v>0</v>
      </c>
      <c r="F917" s="148" t="str">
        <f t="shared" si="72"/>
        <v>Sem estoque</v>
      </c>
      <c r="G917" s="149">
        <f>SUMIF(Entrada!$C$8:$C$3007,$C917,Entrada!$F$8:$F$3007)</f>
        <v>0</v>
      </c>
      <c r="H917" s="150">
        <f>SUMIF(Saída!$C$8:$C$3007,$C917,Saída!$E$8:$E$3007)</f>
        <v>0</v>
      </c>
      <c r="I917" s="151">
        <f>SUMIF(Entrada!$C$8:$C$3007,C917,Entrada!$J$8:$J$3007)</f>
        <v>0</v>
      </c>
      <c r="J917" s="152">
        <f t="shared" si="73"/>
        <v>0</v>
      </c>
      <c r="K917" s="152">
        <f t="shared" si="74"/>
        <v>0</v>
      </c>
      <c r="L917" s="151">
        <f>Inv!K917</f>
        <v>0</v>
      </c>
      <c r="M917" s="153" t="str">
        <f>IFERROR($H917/PG!$E917,"")</f>
        <v/>
      </c>
      <c r="P917" s="26">
        <v>9.1E-4</v>
      </c>
      <c r="Q917" s="35">
        <f t="shared" si="75"/>
        <v>9.1E-4</v>
      </c>
      <c r="R917" s="26" t="str">
        <f t="shared" si="76"/>
        <v/>
      </c>
    </row>
    <row r="918" spans="2:18" ht="35.1" customHeight="1" thickTop="1" thickBot="1" x14ac:dyDescent="0.3">
      <c r="B918" s="40" t="str">
        <f>IF(PG!B918="","",PG!B918)</f>
        <v/>
      </c>
      <c r="C918" s="147" t="str">
        <f>IF(PG!C918="","",PG!C918)</f>
        <v/>
      </c>
      <c r="D918" s="43" t="str">
        <f>IF(PG!D918="","",PG!D918)</f>
        <v/>
      </c>
      <c r="E918" s="43">
        <f>IF(Inv!E918="",Inv!D918,Inv!E918)</f>
        <v>0</v>
      </c>
      <c r="F918" s="148" t="str">
        <f t="shared" si="72"/>
        <v>Sem estoque</v>
      </c>
      <c r="G918" s="149">
        <f>SUMIF(Entrada!$C$8:$C$3007,$C918,Entrada!$F$8:$F$3007)</f>
        <v>0</v>
      </c>
      <c r="H918" s="150">
        <f>SUMIF(Saída!$C$8:$C$3007,$C918,Saída!$E$8:$E$3007)</f>
        <v>0</v>
      </c>
      <c r="I918" s="151">
        <f>SUMIF(Entrada!$C$8:$C$3007,C918,Entrada!$J$8:$J$3007)</f>
        <v>0</v>
      </c>
      <c r="J918" s="152">
        <f t="shared" si="73"/>
        <v>0</v>
      </c>
      <c r="K918" s="152">
        <f t="shared" si="74"/>
        <v>0</v>
      </c>
      <c r="L918" s="151">
        <f>Inv!K918</f>
        <v>0</v>
      </c>
      <c r="M918" s="153" t="str">
        <f>IFERROR($H918/PG!$E918,"")</f>
        <v/>
      </c>
      <c r="P918" s="26">
        <v>8.9999999999999998E-4</v>
      </c>
      <c r="Q918" s="35">
        <f t="shared" si="75"/>
        <v>8.9999999999999998E-4</v>
      </c>
      <c r="R918" s="26" t="str">
        <f t="shared" si="76"/>
        <v/>
      </c>
    </row>
    <row r="919" spans="2:18" ht="35.1" customHeight="1" thickTop="1" thickBot="1" x14ac:dyDescent="0.3">
      <c r="B919" s="40" t="str">
        <f>IF(PG!B919="","",PG!B919)</f>
        <v/>
      </c>
      <c r="C919" s="147" t="str">
        <f>IF(PG!C919="","",PG!C919)</f>
        <v/>
      </c>
      <c r="D919" s="43" t="str">
        <f>IF(PG!D919="","",PG!D919)</f>
        <v/>
      </c>
      <c r="E919" s="43">
        <f>IF(Inv!E919="",Inv!D919,Inv!E919)</f>
        <v>0</v>
      </c>
      <c r="F919" s="148" t="str">
        <f t="shared" si="72"/>
        <v>Sem estoque</v>
      </c>
      <c r="G919" s="149">
        <f>SUMIF(Entrada!$C$8:$C$3007,$C919,Entrada!$F$8:$F$3007)</f>
        <v>0</v>
      </c>
      <c r="H919" s="150">
        <f>SUMIF(Saída!$C$8:$C$3007,$C919,Saída!$E$8:$E$3007)</f>
        <v>0</v>
      </c>
      <c r="I919" s="151">
        <f>SUMIF(Entrada!$C$8:$C$3007,C919,Entrada!$J$8:$J$3007)</f>
        <v>0</v>
      </c>
      <c r="J919" s="152">
        <f t="shared" si="73"/>
        <v>0</v>
      </c>
      <c r="K919" s="152">
        <f t="shared" si="74"/>
        <v>0</v>
      </c>
      <c r="L919" s="151">
        <f>Inv!K919</f>
        <v>0</v>
      </c>
      <c r="M919" s="153" t="str">
        <f>IFERROR($H919/PG!$E919,"")</f>
        <v/>
      </c>
      <c r="P919" s="26">
        <v>8.8999999999999995E-4</v>
      </c>
      <c r="Q919" s="35">
        <f t="shared" si="75"/>
        <v>8.8999999999999995E-4</v>
      </c>
      <c r="R919" s="26" t="str">
        <f t="shared" si="76"/>
        <v/>
      </c>
    </row>
    <row r="920" spans="2:18" ht="35.1" customHeight="1" thickTop="1" thickBot="1" x14ac:dyDescent="0.3">
      <c r="B920" s="40" t="str">
        <f>IF(PG!B920="","",PG!B920)</f>
        <v/>
      </c>
      <c r="C920" s="147" t="str">
        <f>IF(PG!C920="","",PG!C920)</f>
        <v/>
      </c>
      <c r="D920" s="43" t="str">
        <f>IF(PG!D920="","",PG!D920)</f>
        <v/>
      </c>
      <c r="E920" s="43">
        <f>IF(Inv!E920="",Inv!D920,Inv!E920)</f>
        <v>0</v>
      </c>
      <c r="F920" s="148" t="str">
        <f t="shared" si="72"/>
        <v>Sem estoque</v>
      </c>
      <c r="G920" s="149">
        <f>SUMIF(Entrada!$C$8:$C$3007,$C920,Entrada!$F$8:$F$3007)</f>
        <v>0</v>
      </c>
      <c r="H920" s="150">
        <f>SUMIF(Saída!$C$8:$C$3007,$C920,Saída!$E$8:$E$3007)</f>
        <v>0</v>
      </c>
      <c r="I920" s="151">
        <f>SUMIF(Entrada!$C$8:$C$3007,C920,Entrada!$J$8:$J$3007)</f>
        <v>0</v>
      </c>
      <c r="J920" s="152">
        <f t="shared" si="73"/>
        <v>0</v>
      </c>
      <c r="K920" s="152">
        <f t="shared" si="74"/>
        <v>0</v>
      </c>
      <c r="L920" s="151">
        <f>Inv!K920</f>
        <v>0</v>
      </c>
      <c r="M920" s="153" t="str">
        <f>IFERROR($H920/PG!$E920,"")</f>
        <v/>
      </c>
      <c r="P920" s="26">
        <v>8.8000000000000003E-4</v>
      </c>
      <c r="Q920" s="35">
        <f t="shared" si="75"/>
        <v>8.8000000000000003E-4</v>
      </c>
      <c r="R920" s="26" t="str">
        <f t="shared" si="76"/>
        <v/>
      </c>
    </row>
    <row r="921" spans="2:18" ht="35.1" customHeight="1" thickTop="1" thickBot="1" x14ac:dyDescent="0.3">
      <c r="B921" s="40" t="str">
        <f>IF(PG!B921="","",PG!B921)</f>
        <v/>
      </c>
      <c r="C921" s="147" t="str">
        <f>IF(PG!C921="","",PG!C921)</f>
        <v/>
      </c>
      <c r="D921" s="43" t="str">
        <f>IF(PG!D921="","",PG!D921)</f>
        <v/>
      </c>
      <c r="E921" s="43">
        <f>IF(Inv!E921="",Inv!D921,Inv!E921)</f>
        <v>0</v>
      </c>
      <c r="F921" s="148" t="str">
        <f t="shared" si="72"/>
        <v>Sem estoque</v>
      </c>
      <c r="G921" s="149">
        <f>SUMIF(Entrada!$C$8:$C$3007,$C921,Entrada!$F$8:$F$3007)</f>
        <v>0</v>
      </c>
      <c r="H921" s="150">
        <f>SUMIF(Saída!$C$8:$C$3007,$C921,Saída!$E$8:$E$3007)</f>
        <v>0</v>
      </c>
      <c r="I921" s="151">
        <f>SUMIF(Entrada!$C$8:$C$3007,C921,Entrada!$J$8:$J$3007)</f>
        <v>0</v>
      </c>
      <c r="J921" s="152">
        <f t="shared" si="73"/>
        <v>0</v>
      </c>
      <c r="K921" s="152">
        <f t="shared" si="74"/>
        <v>0</v>
      </c>
      <c r="L921" s="151">
        <f>Inv!K921</f>
        <v>0</v>
      </c>
      <c r="M921" s="153" t="str">
        <f>IFERROR($H921/PG!$E921,"")</f>
        <v/>
      </c>
      <c r="P921" s="26">
        <v>8.7000000000000001E-4</v>
      </c>
      <c r="Q921" s="35">
        <f t="shared" si="75"/>
        <v>8.7000000000000001E-4</v>
      </c>
      <c r="R921" s="26" t="str">
        <f t="shared" si="76"/>
        <v/>
      </c>
    </row>
    <row r="922" spans="2:18" ht="35.1" customHeight="1" thickTop="1" thickBot="1" x14ac:dyDescent="0.3">
      <c r="B922" s="40" t="str">
        <f>IF(PG!B922="","",PG!B922)</f>
        <v/>
      </c>
      <c r="C922" s="147" t="str">
        <f>IF(PG!C922="","",PG!C922)</f>
        <v/>
      </c>
      <c r="D922" s="43" t="str">
        <f>IF(PG!D922="","",PG!D922)</f>
        <v/>
      </c>
      <c r="E922" s="43">
        <f>IF(Inv!E922="",Inv!D922,Inv!E922)</f>
        <v>0</v>
      </c>
      <c r="F922" s="148" t="str">
        <f t="shared" si="72"/>
        <v>Sem estoque</v>
      </c>
      <c r="G922" s="149">
        <f>SUMIF(Entrada!$C$8:$C$3007,$C922,Entrada!$F$8:$F$3007)</f>
        <v>0</v>
      </c>
      <c r="H922" s="150">
        <f>SUMIF(Saída!$C$8:$C$3007,$C922,Saída!$E$8:$E$3007)</f>
        <v>0</v>
      </c>
      <c r="I922" s="151">
        <f>SUMIF(Entrada!$C$8:$C$3007,C922,Entrada!$J$8:$J$3007)</f>
        <v>0</v>
      </c>
      <c r="J922" s="152">
        <f t="shared" si="73"/>
        <v>0</v>
      </c>
      <c r="K922" s="152">
        <f t="shared" si="74"/>
        <v>0</v>
      </c>
      <c r="L922" s="151">
        <f>Inv!K922</f>
        <v>0</v>
      </c>
      <c r="M922" s="153" t="str">
        <f>IFERROR($H922/PG!$E922,"")</f>
        <v/>
      </c>
      <c r="P922" s="26">
        <v>8.5999999999999998E-4</v>
      </c>
      <c r="Q922" s="35">
        <f t="shared" si="75"/>
        <v>8.5999999999999998E-4</v>
      </c>
      <c r="R922" s="26" t="str">
        <f t="shared" si="76"/>
        <v/>
      </c>
    </row>
    <row r="923" spans="2:18" ht="35.1" customHeight="1" thickTop="1" thickBot="1" x14ac:dyDescent="0.3">
      <c r="B923" s="40" t="str">
        <f>IF(PG!B923="","",PG!B923)</f>
        <v/>
      </c>
      <c r="C923" s="147" t="str">
        <f>IF(PG!C923="","",PG!C923)</f>
        <v/>
      </c>
      <c r="D923" s="43" t="str">
        <f>IF(PG!D923="","",PG!D923)</f>
        <v/>
      </c>
      <c r="E923" s="43">
        <f>IF(Inv!E923="",Inv!D923,Inv!E923)</f>
        <v>0</v>
      </c>
      <c r="F923" s="148" t="str">
        <f t="shared" si="72"/>
        <v>Sem estoque</v>
      </c>
      <c r="G923" s="149">
        <f>SUMIF(Entrada!$C$8:$C$3007,$C923,Entrada!$F$8:$F$3007)</f>
        <v>0</v>
      </c>
      <c r="H923" s="150">
        <f>SUMIF(Saída!$C$8:$C$3007,$C923,Saída!$E$8:$E$3007)</f>
        <v>0</v>
      </c>
      <c r="I923" s="151">
        <f>SUMIF(Entrada!$C$8:$C$3007,C923,Entrada!$J$8:$J$3007)</f>
        <v>0</v>
      </c>
      <c r="J923" s="152">
        <f t="shared" si="73"/>
        <v>0</v>
      </c>
      <c r="K923" s="152">
        <f t="shared" si="74"/>
        <v>0</v>
      </c>
      <c r="L923" s="151">
        <f>Inv!K923</f>
        <v>0</v>
      </c>
      <c r="M923" s="153" t="str">
        <f>IFERROR($H923/PG!$E923,"")</f>
        <v/>
      </c>
      <c r="P923" s="26">
        <v>8.4999999999999995E-4</v>
      </c>
      <c r="Q923" s="35">
        <f t="shared" si="75"/>
        <v>8.4999999999999995E-4</v>
      </c>
      <c r="R923" s="26" t="str">
        <f t="shared" si="76"/>
        <v/>
      </c>
    </row>
    <row r="924" spans="2:18" ht="35.1" customHeight="1" thickTop="1" thickBot="1" x14ac:dyDescent="0.3">
      <c r="B924" s="40" t="str">
        <f>IF(PG!B924="","",PG!B924)</f>
        <v/>
      </c>
      <c r="C924" s="147" t="str">
        <f>IF(PG!C924="","",PG!C924)</f>
        <v/>
      </c>
      <c r="D924" s="43" t="str">
        <f>IF(PG!D924="","",PG!D924)</f>
        <v/>
      </c>
      <c r="E924" s="43">
        <f>IF(Inv!E924="",Inv!D924,Inv!E924)</f>
        <v>0</v>
      </c>
      <c r="F924" s="148" t="str">
        <f t="shared" si="72"/>
        <v>Sem estoque</v>
      </c>
      <c r="G924" s="149">
        <f>SUMIF(Entrada!$C$8:$C$3007,$C924,Entrada!$F$8:$F$3007)</f>
        <v>0</v>
      </c>
      <c r="H924" s="150">
        <f>SUMIF(Saída!$C$8:$C$3007,$C924,Saída!$E$8:$E$3007)</f>
        <v>0</v>
      </c>
      <c r="I924" s="151">
        <f>SUMIF(Entrada!$C$8:$C$3007,C924,Entrada!$J$8:$J$3007)</f>
        <v>0</v>
      </c>
      <c r="J924" s="152">
        <f t="shared" si="73"/>
        <v>0</v>
      </c>
      <c r="K924" s="152">
        <f t="shared" si="74"/>
        <v>0</v>
      </c>
      <c r="L924" s="151">
        <f>Inv!K924</f>
        <v>0</v>
      </c>
      <c r="M924" s="153" t="str">
        <f>IFERROR($H924/PG!$E924,"")</f>
        <v/>
      </c>
      <c r="P924" s="26">
        <v>8.4000000000000003E-4</v>
      </c>
      <c r="Q924" s="35">
        <f t="shared" si="75"/>
        <v>8.4000000000000003E-4</v>
      </c>
      <c r="R924" s="26" t="str">
        <f t="shared" si="76"/>
        <v/>
      </c>
    </row>
    <row r="925" spans="2:18" ht="35.1" customHeight="1" thickTop="1" thickBot="1" x14ac:dyDescent="0.3">
      <c r="B925" s="40" t="str">
        <f>IF(PG!B925="","",PG!B925)</f>
        <v/>
      </c>
      <c r="C925" s="147" t="str">
        <f>IF(PG!C925="","",PG!C925)</f>
        <v/>
      </c>
      <c r="D925" s="43" t="str">
        <f>IF(PG!D925="","",PG!D925)</f>
        <v/>
      </c>
      <c r="E925" s="43">
        <f>IF(Inv!E925="",Inv!D925,Inv!E925)</f>
        <v>0</v>
      </c>
      <c r="F925" s="148" t="str">
        <f t="shared" si="72"/>
        <v>Sem estoque</v>
      </c>
      <c r="G925" s="149">
        <f>SUMIF(Entrada!$C$8:$C$3007,$C925,Entrada!$F$8:$F$3007)</f>
        <v>0</v>
      </c>
      <c r="H925" s="150">
        <f>SUMIF(Saída!$C$8:$C$3007,$C925,Saída!$E$8:$E$3007)</f>
        <v>0</v>
      </c>
      <c r="I925" s="151">
        <f>SUMIF(Entrada!$C$8:$C$3007,C925,Entrada!$J$8:$J$3007)</f>
        <v>0</v>
      </c>
      <c r="J925" s="152">
        <f t="shared" si="73"/>
        <v>0</v>
      </c>
      <c r="K925" s="152">
        <f t="shared" si="74"/>
        <v>0</v>
      </c>
      <c r="L925" s="151">
        <f>Inv!K925</f>
        <v>0</v>
      </c>
      <c r="M925" s="153" t="str">
        <f>IFERROR($H925/PG!$E925,"")</f>
        <v/>
      </c>
      <c r="P925" s="26">
        <v>8.3000000000000001E-4</v>
      </c>
      <c r="Q925" s="35">
        <f t="shared" si="75"/>
        <v>8.3000000000000001E-4</v>
      </c>
      <c r="R925" s="26" t="str">
        <f t="shared" si="76"/>
        <v/>
      </c>
    </row>
    <row r="926" spans="2:18" ht="35.1" customHeight="1" thickTop="1" thickBot="1" x14ac:dyDescent="0.3">
      <c r="B926" s="40" t="str">
        <f>IF(PG!B926="","",PG!B926)</f>
        <v/>
      </c>
      <c r="C926" s="147" t="str">
        <f>IF(PG!C926="","",PG!C926)</f>
        <v/>
      </c>
      <c r="D926" s="43" t="str">
        <f>IF(PG!D926="","",PG!D926)</f>
        <v/>
      </c>
      <c r="E926" s="43">
        <f>IF(Inv!E926="",Inv!D926,Inv!E926)</f>
        <v>0</v>
      </c>
      <c r="F926" s="148" t="str">
        <f t="shared" si="72"/>
        <v>Sem estoque</v>
      </c>
      <c r="G926" s="149">
        <f>SUMIF(Entrada!$C$8:$C$3007,$C926,Entrada!$F$8:$F$3007)</f>
        <v>0</v>
      </c>
      <c r="H926" s="150">
        <f>SUMIF(Saída!$C$8:$C$3007,$C926,Saída!$E$8:$E$3007)</f>
        <v>0</v>
      </c>
      <c r="I926" s="151">
        <f>SUMIF(Entrada!$C$8:$C$3007,C926,Entrada!$J$8:$J$3007)</f>
        <v>0</v>
      </c>
      <c r="J926" s="152">
        <f t="shared" si="73"/>
        <v>0</v>
      </c>
      <c r="K926" s="152">
        <f t="shared" si="74"/>
        <v>0</v>
      </c>
      <c r="L926" s="151">
        <f>Inv!K926</f>
        <v>0</v>
      </c>
      <c r="M926" s="153" t="str">
        <f>IFERROR($H926/PG!$E926,"")</f>
        <v/>
      </c>
      <c r="P926" s="26">
        <v>8.1999999999999998E-4</v>
      </c>
      <c r="Q926" s="35">
        <f t="shared" si="75"/>
        <v>8.1999999999999998E-4</v>
      </c>
      <c r="R926" s="26" t="str">
        <f t="shared" si="76"/>
        <v/>
      </c>
    </row>
    <row r="927" spans="2:18" ht="35.1" customHeight="1" thickTop="1" thickBot="1" x14ac:dyDescent="0.3">
      <c r="B927" s="40" t="str">
        <f>IF(PG!B927="","",PG!B927)</f>
        <v/>
      </c>
      <c r="C927" s="147" t="str">
        <f>IF(PG!C927="","",PG!C927)</f>
        <v/>
      </c>
      <c r="D927" s="43" t="str">
        <f>IF(PG!D927="","",PG!D927)</f>
        <v/>
      </c>
      <c r="E927" s="43">
        <f>IF(Inv!E927="",Inv!D927,Inv!E927)</f>
        <v>0</v>
      </c>
      <c r="F927" s="148" t="str">
        <f t="shared" si="72"/>
        <v>Sem estoque</v>
      </c>
      <c r="G927" s="149">
        <f>SUMIF(Entrada!$C$8:$C$3007,$C927,Entrada!$F$8:$F$3007)</f>
        <v>0</v>
      </c>
      <c r="H927" s="150">
        <f>SUMIF(Saída!$C$8:$C$3007,$C927,Saída!$E$8:$E$3007)</f>
        <v>0</v>
      </c>
      <c r="I927" s="151">
        <f>SUMIF(Entrada!$C$8:$C$3007,C927,Entrada!$J$8:$J$3007)</f>
        <v>0</v>
      </c>
      <c r="J927" s="152">
        <f t="shared" si="73"/>
        <v>0</v>
      </c>
      <c r="K927" s="152">
        <f t="shared" si="74"/>
        <v>0</v>
      </c>
      <c r="L927" s="151">
        <f>Inv!K927</f>
        <v>0</v>
      </c>
      <c r="M927" s="153" t="str">
        <f>IFERROR($H927/PG!$E927,"")</f>
        <v/>
      </c>
      <c r="P927" s="26">
        <v>8.0999999999999996E-4</v>
      </c>
      <c r="Q927" s="35">
        <f t="shared" si="75"/>
        <v>8.0999999999999996E-4</v>
      </c>
      <c r="R927" s="26" t="str">
        <f t="shared" si="76"/>
        <v/>
      </c>
    </row>
    <row r="928" spans="2:18" ht="35.1" customHeight="1" thickTop="1" thickBot="1" x14ac:dyDescent="0.3">
      <c r="B928" s="40" t="str">
        <f>IF(PG!B928="","",PG!B928)</f>
        <v/>
      </c>
      <c r="C928" s="147" t="str">
        <f>IF(PG!C928="","",PG!C928)</f>
        <v/>
      </c>
      <c r="D928" s="43" t="str">
        <f>IF(PG!D928="","",PG!D928)</f>
        <v/>
      </c>
      <c r="E928" s="43">
        <f>IF(Inv!E928="",Inv!D928,Inv!E928)</f>
        <v>0</v>
      </c>
      <c r="F928" s="148" t="str">
        <f t="shared" si="72"/>
        <v>Sem estoque</v>
      </c>
      <c r="G928" s="149">
        <f>SUMIF(Entrada!$C$8:$C$3007,$C928,Entrada!$F$8:$F$3007)</f>
        <v>0</v>
      </c>
      <c r="H928" s="150">
        <f>SUMIF(Saída!$C$8:$C$3007,$C928,Saída!$E$8:$E$3007)</f>
        <v>0</v>
      </c>
      <c r="I928" s="151">
        <f>SUMIF(Entrada!$C$8:$C$3007,C928,Entrada!$J$8:$J$3007)</f>
        <v>0</v>
      </c>
      <c r="J928" s="152">
        <f t="shared" si="73"/>
        <v>0</v>
      </c>
      <c r="K928" s="152">
        <f t="shared" si="74"/>
        <v>0</v>
      </c>
      <c r="L928" s="151">
        <f>Inv!K928</f>
        <v>0</v>
      </c>
      <c r="M928" s="153" t="str">
        <f>IFERROR($H928/PG!$E928,"")</f>
        <v/>
      </c>
      <c r="P928" s="26">
        <v>8.0000000000000004E-4</v>
      </c>
      <c r="Q928" s="35">
        <f t="shared" si="75"/>
        <v>8.0000000000000004E-4</v>
      </c>
      <c r="R928" s="26" t="str">
        <f t="shared" si="76"/>
        <v/>
      </c>
    </row>
    <row r="929" spans="2:18" ht="35.1" customHeight="1" thickTop="1" thickBot="1" x14ac:dyDescent="0.3">
      <c r="B929" s="40" t="str">
        <f>IF(PG!B929="","",PG!B929)</f>
        <v/>
      </c>
      <c r="C929" s="147" t="str">
        <f>IF(PG!C929="","",PG!C929)</f>
        <v/>
      </c>
      <c r="D929" s="43" t="str">
        <f>IF(PG!D929="","",PG!D929)</f>
        <v/>
      </c>
      <c r="E929" s="43">
        <f>IF(Inv!E929="",Inv!D929,Inv!E929)</f>
        <v>0</v>
      </c>
      <c r="F929" s="148" t="str">
        <f t="shared" si="72"/>
        <v>Sem estoque</v>
      </c>
      <c r="G929" s="149">
        <f>SUMIF(Entrada!$C$8:$C$3007,$C929,Entrada!$F$8:$F$3007)</f>
        <v>0</v>
      </c>
      <c r="H929" s="150">
        <f>SUMIF(Saída!$C$8:$C$3007,$C929,Saída!$E$8:$E$3007)</f>
        <v>0</v>
      </c>
      <c r="I929" s="151">
        <f>SUMIF(Entrada!$C$8:$C$3007,C929,Entrada!$J$8:$J$3007)</f>
        <v>0</v>
      </c>
      <c r="J929" s="152">
        <f t="shared" si="73"/>
        <v>0</v>
      </c>
      <c r="K929" s="152">
        <f t="shared" si="74"/>
        <v>0</v>
      </c>
      <c r="L929" s="151">
        <f>Inv!K929</f>
        <v>0</v>
      </c>
      <c r="M929" s="153" t="str">
        <f>IFERROR($H929/PG!$E929,"")</f>
        <v/>
      </c>
      <c r="P929" s="26">
        <v>7.9000000000000001E-4</v>
      </c>
      <c r="Q929" s="35">
        <f t="shared" si="75"/>
        <v>7.9000000000000001E-4</v>
      </c>
      <c r="R929" s="26" t="str">
        <f t="shared" si="76"/>
        <v/>
      </c>
    </row>
    <row r="930" spans="2:18" ht="35.1" customHeight="1" thickTop="1" thickBot="1" x14ac:dyDescent="0.3">
      <c r="B930" s="40" t="str">
        <f>IF(PG!B930="","",PG!B930)</f>
        <v/>
      </c>
      <c r="C930" s="147" t="str">
        <f>IF(PG!C930="","",PG!C930)</f>
        <v/>
      </c>
      <c r="D930" s="43" t="str">
        <f>IF(PG!D930="","",PG!D930)</f>
        <v/>
      </c>
      <c r="E930" s="43">
        <f>IF(Inv!E930="",Inv!D930,Inv!E930)</f>
        <v>0</v>
      </c>
      <c r="F930" s="148" t="str">
        <f t="shared" si="72"/>
        <v>Sem estoque</v>
      </c>
      <c r="G930" s="149">
        <f>SUMIF(Entrada!$C$8:$C$3007,$C930,Entrada!$F$8:$F$3007)</f>
        <v>0</v>
      </c>
      <c r="H930" s="150">
        <f>SUMIF(Saída!$C$8:$C$3007,$C930,Saída!$E$8:$E$3007)</f>
        <v>0</v>
      </c>
      <c r="I930" s="151">
        <f>SUMIF(Entrada!$C$8:$C$3007,C930,Entrada!$J$8:$J$3007)</f>
        <v>0</v>
      </c>
      <c r="J930" s="152">
        <f t="shared" si="73"/>
        <v>0</v>
      </c>
      <c r="K930" s="152">
        <f t="shared" si="74"/>
        <v>0</v>
      </c>
      <c r="L930" s="151">
        <f>Inv!K930</f>
        <v>0</v>
      </c>
      <c r="M930" s="153" t="str">
        <f>IFERROR($H930/PG!$E930,"")</f>
        <v/>
      </c>
      <c r="P930" s="26">
        <v>7.7999999999999999E-4</v>
      </c>
      <c r="Q930" s="35">
        <f t="shared" si="75"/>
        <v>7.7999999999999999E-4</v>
      </c>
      <c r="R930" s="26" t="str">
        <f t="shared" si="76"/>
        <v/>
      </c>
    </row>
    <row r="931" spans="2:18" ht="35.1" customHeight="1" thickTop="1" thickBot="1" x14ac:dyDescent="0.3">
      <c r="B931" s="40" t="str">
        <f>IF(PG!B931="","",PG!B931)</f>
        <v/>
      </c>
      <c r="C931" s="147" t="str">
        <f>IF(PG!C931="","",PG!C931)</f>
        <v/>
      </c>
      <c r="D931" s="43" t="str">
        <f>IF(PG!D931="","",PG!D931)</f>
        <v/>
      </c>
      <c r="E931" s="43">
        <f>IF(Inv!E931="",Inv!D931,Inv!E931)</f>
        <v>0</v>
      </c>
      <c r="F931" s="148" t="str">
        <f t="shared" si="72"/>
        <v>Sem estoque</v>
      </c>
      <c r="G931" s="149">
        <f>SUMIF(Entrada!$C$8:$C$3007,$C931,Entrada!$F$8:$F$3007)</f>
        <v>0</v>
      </c>
      <c r="H931" s="150">
        <f>SUMIF(Saída!$C$8:$C$3007,$C931,Saída!$E$8:$E$3007)</f>
        <v>0</v>
      </c>
      <c r="I931" s="151">
        <f>SUMIF(Entrada!$C$8:$C$3007,C931,Entrada!$J$8:$J$3007)</f>
        <v>0</v>
      </c>
      <c r="J931" s="152">
        <f t="shared" si="73"/>
        <v>0</v>
      </c>
      <c r="K931" s="152">
        <f t="shared" si="74"/>
        <v>0</v>
      </c>
      <c r="L931" s="151">
        <f>Inv!K931</f>
        <v>0</v>
      </c>
      <c r="M931" s="153" t="str">
        <f>IFERROR($H931/PG!$E931,"")</f>
        <v/>
      </c>
      <c r="P931" s="26">
        <v>7.6999999999999996E-4</v>
      </c>
      <c r="Q931" s="35">
        <f t="shared" si="75"/>
        <v>7.6999999999999996E-4</v>
      </c>
      <c r="R931" s="26" t="str">
        <f t="shared" si="76"/>
        <v/>
      </c>
    </row>
    <row r="932" spans="2:18" ht="35.1" customHeight="1" thickTop="1" thickBot="1" x14ac:dyDescent="0.3">
      <c r="B932" s="40" t="str">
        <f>IF(PG!B932="","",PG!B932)</f>
        <v/>
      </c>
      <c r="C932" s="147" t="str">
        <f>IF(PG!C932="","",PG!C932)</f>
        <v/>
      </c>
      <c r="D932" s="43" t="str">
        <f>IF(PG!D932="","",PG!D932)</f>
        <v/>
      </c>
      <c r="E932" s="43">
        <f>IF(Inv!E932="",Inv!D932,Inv!E932)</f>
        <v>0</v>
      </c>
      <c r="F932" s="148" t="str">
        <f t="shared" si="72"/>
        <v>Sem estoque</v>
      </c>
      <c r="G932" s="149">
        <f>SUMIF(Entrada!$C$8:$C$3007,$C932,Entrada!$F$8:$F$3007)</f>
        <v>0</v>
      </c>
      <c r="H932" s="150">
        <f>SUMIF(Saída!$C$8:$C$3007,$C932,Saída!$E$8:$E$3007)</f>
        <v>0</v>
      </c>
      <c r="I932" s="151">
        <f>SUMIF(Entrada!$C$8:$C$3007,C932,Entrada!$J$8:$J$3007)</f>
        <v>0</v>
      </c>
      <c r="J932" s="152">
        <f t="shared" si="73"/>
        <v>0</v>
      </c>
      <c r="K932" s="152">
        <f t="shared" si="74"/>
        <v>0</v>
      </c>
      <c r="L932" s="151">
        <f>Inv!K932</f>
        <v>0</v>
      </c>
      <c r="M932" s="153" t="str">
        <f>IFERROR($H932/PG!$E932,"")</f>
        <v/>
      </c>
      <c r="P932" s="26">
        <v>7.6000000000000004E-4</v>
      </c>
      <c r="Q932" s="35">
        <f t="shared" si="75"/>
        <v>7.6000000000000004E-4</v>
      </c>
      <c r="R932" s="26" t="str">
        <f t="shared" si="76"/>
        <v/>
      </c>
    </row>
    <row r="933" spans="2:18" ht="35.1" customHeight="1" thickTop="1" thickBot="1" x14ac:dyDescent="0.3">
      <c r="B933" s="40" t="str">
        <f>IF(PG!B933="","",PG!B933)</f>
        <v/>
      </c>
      <c r="C933" s="147" t="str">
        <f>IF(PG!C933="","",PG!C933)</f>
        <v/>
      </c>
      <c r="D933" s="43" t="str">
        <f>IF(PG!D933="","",PG!D933)</f>
        <v/>
      </c>
      <c r="E933" s="43">
        <f>IF(Inv!E933="",Inv!D933,Inv!E933)</f>
        <v>0</v>
      </c>
      <c r="F933" s="148" t="str">
        <f t="shared" si="72"/>
        <v>Sem estoque</v>
      </c>
      <c r="G933" s="149">
        <f>SUMIF(Entrada!$C$8:$C$3007,$C933,Entrada!$F$8:$F$3007)</f>
        <v>0</v>
      </c>
      <c r="H933" s="150">
        <f>SUMIF(Saída!$C$8:$C$3007,$C933,Saída!$E$8:$E$3007)</f>
        <v>0</v>
      </c>
      <c r="I933" s="151">
        <f>SUMIF(Entrada!$C$8:$C$3007,C933,Entrada!$J$8:$J$3007)</f>
        <v>0</v>
      </c>
      <c r="J933" s="152">
        <f t="shared" si="73"/>
        <v>0</v>
      </c>
      <c r="K933" s="152">
        <f t="shared" si="74"/>
        <v>0</v>
      </c>
      <c r="L933" s="151">
        <f>Inv!K933</f>
        <v>0</v>
      </c>
      <c r="M933" s="153" t="str">
        <f>IFERROR($H933/PG!$E933,"")</f>
        <v/>
      </c>
      <c r="P933" s="26">
        <v>7.5000000000000002E-4</v>
      </c>
      <c r="Q933" s="35">
        <f t="shared" si="75"/>
        <v>7.5000000000000002E-4</v>
      </c>
      <c r="R933" s="26" t="str">
        <f t="shared" si="76"/>
        <v/>
      </c>
    </row>
    <row r="934" spans="2:18" ht="35.1" customHeight="1" thickTop="1" thickBot="1" x14ac:dyDescent="0.3">
      <c r="B934" s="40" t="str">
        <f>IF(PG!B934="","",PG!B934)</f>
        <v/>
      </c>
      <c r="C934" s="147" t="str">
        <f>IF(PG!C934="","",PG!C934)</f>
        <v/>
      </c>
      <c r="D934" s="43" t="str">
        <f>IF(PG!D934="","",PG!D934)</f>
        <v/>
      </c>
      <c r="E934" s="43">
        <f>IF(Inv!E934="",Inv!D934,Inv!E934)</f>
        <v>0</v>
      </c>
      <c r="F934" s="148" t="str">
        <f t="shared" si="72"/>
        <v>Sem estoque</v>
      </c>
      <c r="G934" s="149">
        <f>SUMIF(Entrada!$C$8:$C$3007,$C934,Entrada!$F$8:$F$3007)</f>
        <v>0</v>
      </c>
      <c r="H934" s="150">
        <f>SUMIF(Saída!$C$8:$C$3007,$C934,Saída!$E$8:$E$3007)</f>
        <v>0</v>
      </c>
      <c r="I934" s="151">
        <f>SUMIF(Entrada!$C$8:$C$3007,C934,Entrada!$J$8:$J$3007)</f>
        <v>0</v>
      </c>
      <c r="J934" s="152">
        <f t="shared" si="73"/>
        <v>0</v>
      </c>
      <c r="K934" s="152">
        <f t="shared" si="74"/>
        <v>0</v>
      </c>
      <c r="L934" s="151">
        <f>Inv!K934</f>
        <v>0</v>
      </c>
      <c r="M934" s="153" t="str">
        <f>IFERROR($H934/PG!$E934,"")</f>
        <v/>
      </c>
      <c r="P934" s="26">
        <v>7.3999999999999999E-4</v>
      </c>
      <c r="Q934" s="35">
        <f t="shared" si="75"/>
        <v>7.3999999999999999E-4</v>
      </c>
      <c r="R934" s="26" t="str">
        <f t="shared" si="76"/>
        <v/>
      </c>
    </row>
    <row r="935" spans="2:18" ht="35.1" customHeight="1" thickTop="1" thickBot="1" x14ac:dyDescent="0.3">
      <c r="B935" s="40" t="str">
        <f>IF(PG!B935="","",PG!B935)</f>
        <v/>
      </c>
      <c r="C935" s="147" t="str">
        <f>IF(PG!C935="","",PG!C935)</f>
        <v/>
      </c>
      <c r="D935" s="43" t="str">
        <f>IF(PG!D935="","",PG!D935)</f>
        <v/>
      </c>
      <c r="E935" s="43">
        <f>IF(Inv!E935="",Inv!D935,Inv!E935)</f>
        <v>0</v>
      </c>
      <c r="F935" s="148" t="str">
        <f t="shared" si="72"/>
        <v>Sem estoque</v>
      </c>
      <c r="G935" s="149">
        <f>SUMIF(Entrada!$C$8:$C$3007,$C935,Entrada!$F$8:$F$3007)</f>
        <v>0</v>
      </c>
      <c r="H935" s="150">
        <f>SUMIF(Saída!$C$8:$C$3007,$C935,Saída!$E$8:$E$3007)</f>
        <v>0</v>
      </c>
      <c r="I935" s="151">
        <f>SUMIF(Entrada!$C$8:$C$3007,C935,Entrada!$J$8:$J$3007)</f>
        <v>0</v>
      </c>
      <c r="J935" s="152">
        <f t="shared" si="73"/>
        <v>0</v>
      </c>
      <c r="K935" s="152">
        <f t="shared" si="74"/>
        <v>0</v>
      </c>
      <c r="L935" s="151">
        <f>Inv!K935</f>
        <v>0</v>
      </c>
      <c r="M935" s="153" t="str">
        <f>IFERROR($H935/PG!$E935,"")</f>
        <v/>
      </c>
      <c r="P935" s="26">
        <v>7.2999999999999996E-4</v>
      </c>
      <c r="Q935" s="35">
        <f t="shared" si="75"/>
        <v>7.2999999999999996E-4</v>
      </c>
      <c r="R935" s="26" t="str">
        <f t="shared" si="76"/>
        <v/>
      </c>
    </row>
    <row r="936" spans="2:18" ht="35.1" customHeight="1" thickTop="1" thickBot="1" x14ac:dyDescent="0.3">
      <c r="B936" s="40" t="str">
        <f>IF(PG!B936="","",PG!B936)</f>
        <v/>
      </c>
      <c r="C936" s="147" t="str">
        <f>IF(PG!C936="","",PG!C936)</f>
        <v/>
      </c>
      <c r="D936" s="43" t="str">
        <f>IF(PG!D936="","",PG!D936)</f>
        <v/>
      </c>
      <c r="E936" s="43">
        <f>IF(Inv!E936="",Inv!D936,Inv!E936)</f>
        <v>0</v>
      </c>
      <c r="F936" s="148" t="str">
        <f t="shared" si="72"/>
        <v>Sem estoque</v>
      </c>
      <c r="G936" s="149">
        <f>SUMIF(Entrada!$C$8:$C$3007,$C936,Entrada!$F$8:$F$3007)</f>
        <v>0</v>
      </c>
      <c r="H936" s="150">
        <f>SUMIF(Saída!$C$8:$C$3007,$C936,Saída!$E$8:$E$3007)</f>
        <v>0</v>
      </c>
      <c r="I936" s="151">
        <f>SUMIF(Entrada!$C$8:$C$3007,C936,Entrada!$J$8:$J$3007)</f>
        <v>0</v>
      </c>
      <c r="J936" s="152">
        <f t="shared" si="73"/>
        <v>0</v>
      </c>
      <c r="K936" s="152">
        <f t="shared" si="74"/>
        <v>0</v>
      </c>
      <c r="L936" s="151">
        <f>Inv!K936</f>
        <v>0</v>
      </c>
      <c r="M936" s="153" t="str">
        <f>IFERROR($H936/PG!$E936,"")</f>
        <v/>
      </c>
      <c r="P936" s="26">
        <v>7.2000000000000005E-4</v>
      </c>
      <c r="Q936" s="35">
        <f t="shared" si="75"/>
        <v>7.2000000000000005E-4</v>
      </c>
      <c r="R936" s="26" t="str">
        <f t="shared" si="76"/>
        <v/>
      </c>
    </row>
    <row r="937" spans="2:18" ht="35.1" customHeight="1" thickTop="1" thickBot="1" x14ac:dyDescent="0.3">
      <c r="B937" s="40" t="str">
        <f>IF(PG!B937="","",PG!B937)</f>
        <v/>
      </c>
      <c r="C937" s="147" t="str">
        <f>IF(PG!C937="","",PG!C937)</f>
        <v/>
      </c>
      <c r="D937" s="43" t="str">
        <f>IF(PG!D937="","",PG!D937)</f>
        <v/>
      </c>
      <c r="E937" s="43">
        <f>IF(Inv!E937="",Inv!D937,Inv!E937)</f>
        <v>0</v>
      </c>
      <c r="F937" s="148" t="str">
        <f t="shared" si="72"/>
        <v>Sem estoque</v>
      </c>
      <c r="G937" s="149">
        <f>SUMIF(Entrada!$C$8:$C$3007,$C937,Entrada!$F$8:$F$3007)</f>
        <v>0</v>
      </c>
      <c r="H937" s="150">
        <f>SUMIF(Saída!$C$8:$C$3007,$C937,Saída!$E$8:$E$3007)</f>
        <v>0</v>
      </c>
      <c r="I937" s="151">
        <f>SUMIF(Entrada!$C$8:$C$3007,C937,Entrada!$J$8:$J$3007)</f>
        <v>0</v>
      </c>
      <c r="J937" s="152">
        <f t="shared" si="73"/>
        <v>0</v>
      </c>
      <c r="K937" s="152">
        <f t="shared" si="74"/>
        <v>0</v>
      </c>
      <c r="L937" s="151">
        <f>Inv!K937</f>
        <v>0</v>
      </c>
      <c r="M937" s="153" t="str">
        <f>IFERROR($H937/PG!$E937,"")</f>
        <v/>
      </c>
      <c r="P937" s="26">
        <v>7.1000000000000002E-4</v>
      </c>
      <c r="Q937" s="35">
        <f t="shared" si="75"/>
        <v>7.1000000000000002E-4</v>
      </c>
      <c r="R937" s="26" t="str">
        <f t="shared" si="76"/>
        <v/>
      </c>
    </row>
    <row r="938" spans="2:18" ht="35.1" customHeight="1" thickTop="1" thickBot="1" x14ac:dyDescent="0.3">
      <c r="B938" s="40" t="str">
        <f>IF(PG!B938="","",PG!B938)</f>
        <v/>
      </c>
      <c r="C938" s="147" t="str">
        <f>IF(PG!C938="","",PG!C938)</f>
        <v/>
      </c>
      <c r="D938" s="43" t="str">
        <f>IF(PG!D938="","",PG!D938)</f>
        <v/>
      </c>
      <c r="E938" s="43">
        <f>IF(Inv!E938="",Inv!D938,Inv!E938)</f>
        <v>0</v>
      </c>
      <c r="F938" s="148" t="str">
        <f t="shared" si="72"/>
        <v>Sem estoque</v>
      </c>
      <c r="G938" s="149">
        <f>SUMIF(Entrada!$C$8:$C$3007,$C938,Entrada!$F$8:$F$3007)</f>
        <v>0</v>
      </c>
      <c r="H938" s="150">
        <f>SUMIF(Saída!$C$8:$C$3007,$C938,Saída!$E$8:$E$3007)</f>
        <v>0</v>
      </c>
      <c r="I938" s="151">
        <f>SUMIF(Entrada!$C$8:$C$3007,C938,Entrada!$J$8:$J$3007)</f>
        <v>0</v>
      </c>
      <c r="J938" s="152">
        <f t="shared" si="73"/>
        <v>0</v>
      </c>
      <c r="K938" s="152">
        <f t="shared" si="74"/>
        <v>0</v>
      </c>
      <c r="L938" s="151">
        <f>Inv!K938</f>
        <v>0</v>
      </c>
      <c r="M938" s="153" t="str">
        <f>IFERROR($H938/PG!$E938,"")</f>
        <v/>
      </c>
      <c r="P938" s="26">
        <v>6.9999999999999999E-4</v>
      </c>
      <c r="Q938" s="35">
        <f t="shared" si="75"/>
        <v>6.9999999999999999E-4</v>
      </c>
      <c r="R938" s="26" t="str">
        <f t="shared" si="76"/>
        <v/>
      </c>
    </row>
    <row r="939" spans="2:18" ht="35.1" customHeight="1" thickTop="1" thickBot="1" x14ac:dyDescent="0.3">
      <c r="B939" s="40" t="str">
        <f>IF(PG!B939="","",PG!B939)</f>
        <v/>
      </c>
      <c r="C939" s="147" t="str">
        <f>IF(PG!C939="","",PG!C939)</f>
        <v/>
      </c>
      <c r="D939" s="43" t="str">
        <f>IF(PG!D939="","",PG!D939)</f>
        <v/>
      </c>
      <c r="E939" s="43">
        <f>IF(Inv!E939="",Inv!D939,Inv!E939)</f>
        <v>0</v>
      </c>
      <c r="F939" s="148" t="str">
        <f t="shared" si="72"/>
        <v>Sem estoque</v>
      </c>
      <c r="G939" s="149">
        <f>SUMIF(Entrada!$C$8:$C$3007,$C939,Entrada!$F$8:$F$3007)</f>
        <v>0</v>
      </c>
      <c r="H939" s="150">
        <f>SUMIF(Saída!$C$8:$C$3007,$C939,Saída!$E$8:$E$3007)</f>
        <v>0</v>
      </c>
      <c r="I939" s="151">
        <f>SUMIF(Entrada!$C$8:$C$3007,C939,Entrada!$J$8:$J$3007)</f>
        <v>0</v>
      </c>
      <c r="J939" s="152">
        <f t="shared" si="73"/>
        <v>0</v>
      </c>
      <c r="K939" s="152">
        <f t="shared" si="74"/>
        <v>0</v>
      </c>
      <c r="L939" s="151">
        <f>Inv!K939</f>
        <v>0</v>
      </c>
      <c r="M939" s="153" t="str">
        <f>IFERROR($H939/PG!$E939,"")</f>
        <v/>
      </c>
      <c r="P939" s="26">
        <v>6.8999999999999997E-4</v>
      </c>
      <c r="Q939" s="35">
        <f t="shared" si="75"/>
        <v>6.8999999999999997E-4</v>
      </c>
      <c r="R939" s="26" t="str">
        <f t="shared" si="76"/>
        <v/>
      </c>
    </row>
    <row r="940" spans="2:18" ht="35.1" customHeight="1" thickTop="1" thickBot="1" x14ac:dyDescent="0.3">
      <c r="B940" s="40" t="str">
        <f>IF(PG!B940="","",PG!B940)</f>
        <v/>
      </c>
      <c r="C940" s="147" t="str">
        <f>IF(PG!C940="","",PG!C940)</f>
        <v/>
      </c>
      <c r="D940" s="43" t="str">
        <f>IF(PG!D940="","",PG!D940)</f>
        <v/>
      </c>
      <c r="E940" s="43">
        <f>IF(Inv!E940="",Inv!D940,Inv!E940)</f>
        <v>0</v>
      </c>
      <c r="F940" s="148" t="str">
        <f t="shared" si="72"/>
        <v>Sem estoque</v>
      </c>
      <c r="G940" s="149">
        <f>SUMIF(Entrada!$C$8:$C$3007,$C940,Entrada!$F$8:$F$3007)</f>
        <v>0</v>
      </c>
      <c r="H940" s="150">
        <f>SUMIF(Saída!$C$8:$C$3007,$C940,Saída!$E$8:$E$3007)</f>
        <v>0</v>
      </c>
      <c r="I940" s="151">
        <f>SUMIF(Entrada!$C$8:$C$3007,C940,Entrada!$J$8:$J$3007)</f>
        <v>0</v>
      </c>
      <c r="J940" s="152">
        <f t="shared" si="73"/>
        <v>0</v>
      </c>
      <c r="K940" s="152">
        <f t="shared" si="74"/>
        <v>0</v>
      </c>
      <c r="L940" s="151">
        <f>Inv!K940</f>
        <v>0</v>
      </c>
      <c r="M940" s="153" t="str">
        <f>IFERROR($H940/PG!$E940,"")</f>
        <v/>
      </c>
      <c r="P940" s="26">
        <v>6.8000000000000005E-4</v>
      </c>
      <c r="Q940" s="35">
        <f t="shared" si="75"/>
        <v>6.8000000000000005E-4</v>
      </c>
      <c r="R940" s="26" t="str">
        <f t="shared" si="76"/>
        <v/>
      </c>
    </row>
    <row r="941" spans="2:18" ht="35.1" customHeight="1" thickTop="1" thickBot="1" x14ac:dyDescent="0.3">
      <c r="B941" s="40" t="str">
        <f>IF(PG!B941="","",PG!B941)</f>
        <v/>
      </c>
      <c r="C941" s="147" t="str">
        <f>IF(PG!C941="","",PG!C941)</f>
        <v/>
      </c>
      <c r="D941" s="43" t="str">
        <f>IF(PG!D941="","",PG!D941)</f>
        <v/>
      </c>
      <c r="E941" s="43">
        <f>IF(Inv!E941="",Inv!D941,Inv!E941)</f>
        <v>0</v>
      </c>
      <c r="F941" s="148" t="str">
        <f t="shared" si="72"/>
        <v>Sem estoque</v>
      </c>
      <c r="G941" s="149">
        <f>SUMIF(Entrada!$C$8:$C$3007,$C941,Entrada!$F$8:$F$3007)</f>
        <v>0</v>
      </c>
      <c r="H941" s="150">
        <f>SUMIF(Saída!$C$8:$C$3007,$C941,Saída!$E$8:$E$3007)</f>
        <v>0</v>
      </c>
      <c r="I941" s="151">
        <f>SUMIF(Entrada!$C$8:$C$3007,C941,Entrada!$J$8:$J$3007)</f>
        <v>0</v>
      </c>
      <c r="J941" s="152">
        <f t="shared" si="73"/>
        <v>0</v>
      </c>
      <c r="K941" s="152">
        <f t="shared" si="74"/>
        <v>0</v>
      </c>
      <c r="L941" s="151">
        <f>Inv!K941</f>
        <v>0</v>
      </c>
      <c r="M941" s="153" t="str">
        <f>IFERROR($H941/PG!$E941,"")</f>
        <v/>
      </c>
      <c r="P941" s="26">
        <v>6.7000000000000002E-4</v>
      </c>
      <c r="Q941" s="35">
        <f t="shared" si="75"/>
        <v>6.7000000000000002E-4</v>
      </c>
      <c r="R941" s="26" t="str">
        <f t="shared" si="76"/>
        <v/>
      </c>
    </row>
    <row r="942" spans="2:18" ht="35.1" customHeight="1" thickTop="1" thickBot="1" x14ac:dyDescent="0.3">
      <c r="B942" s="40" t="str">
        <f>IF(PG!B942="","",PG!B942)</f>
        <v/>
      </c>
      <c r="C942" s="147" t="str">
        <f>IF(PG!C942="","",PG!C942)</f>
        <v/>
      </c>
      <c r="D942" s="43" t="str">
        <f>IF(PG!D942="","",PG!D942)</f>
        <v/>
      </c>
      <c r="E942" s="43">
        <f>IF(Inv!E942="",Inv!D942,Inv!E942)</f>
        <v>0</v>
      </c>
      <c r="F942" s="148" t="str">
        <f t="shared" si="72"/>
        <v>Sem estoque</v>
      </c>
      <c r="G942" s="149">
        <f>SUMIF(Entrada!$C$8:$C$3007,$C942,Entrada!$F$8:$F$3007)</f>
        <v>0</v>
      </c>
      <c r="H942" s="150">
        <f>SUMIF(Saída!$C$8:$C$3007,$C942,Saída!$E$8:$E$3007)</f>
        <v>0</v>
      </c>
      <c r="I942" s="151">
        <f>SUMIF(Entrada!$C$8:$C$3007,C942,Entrada!$J$8:$J$3007)</f>
        <v>0</v>
      </c>
      <c r="J942" s="152">
        <f t="shared" si="73"/>
        <v>0</v>
      </c>
      <c r="K942" s="152">
        <f t="shared" si="74"/>
        <v>0</v>
      </c>
      <c r="L942" s="151">
        <f>Inv!K942</f>
        <v>0</v>
      </c>
      <c r="M942" s="153" t="str">
        <f>IFERROR($H942/PG!$E942,"")</f>
        <v/>
      </c>
      <c r="P942" s="26">
        <v>6.6E-4</v>
      </c>
      <c r="Q942" s="35">
        <f t="shared" si="75"/>
        <v>6.6E-4</v>
      </c>
      <c r="R942" s="26" t="str">
        <f t="shared" si="76"/>
        <v/>
      </c>
    </row>
    <row r="943" spans="2:18" ht="35.1" customHeight="1" thickTop="1" thickBot="1" x14ac:dyDescent="0.3">
      <c r="B943" s="40" t="str">
        <f>IF(PG!B943="","",PG!B943)</f>
        <v/>
      </c>
      <c r="C943" s="147" t="str">
        <f>IF(PG!C943="","",PG!C943)</f>
        <v/>
      </c>
      <c r="D943" s="43" t="str">
        <f>IF(PG!D943="","",PG!D943)</f>
        <v/>
      </c>
      <c r="E943" s="43">
        <f>IF(Inv!E943="",Inv!D943,Inv!E943)</f>
        <v>0</v>
      </c>
      <c r="F943" s="148" t="str">
        <f t="shared" si="72"/>
        <v>Sem estoque</v>
      </c>
      <c r="G943" s="149">
        <f>SUMIF(Entrada!$C$8:$C$3007,$C943,Entrada!$F$8:$F$3007)</f>
        <v>0</v>
      </c>
      <c r="H943" s="150">
        <f>SUMIF(Saída!$C$8:$C$3007,$C943,Saída!$E$8:$E$3007)</f>
        <v>0</v>
      </c>
      <c r="I943" s="151">
        <f>SUMIF(Entrada!$C$8:$C$3007,C943,Entrada!$J$8:$J$3007)</f>
        <v>0</v>
      </c>
      <c r="J943" s="152">
        <f t="shared" si="73"/>
        <v>0</v>
      </c>
      <c r="K943" s="152">
        <f t="shared" si="74"/>
        <v>0</v>
      </c>
      <c r="L943" s="151">
        <f>Inv!K943</f>
        <v>0</v>
      </c>
      <c r="M943" s="153" t="str">
        <f>IFERROR($H943/PG!$E943,"")</f>
        <v/>
      </c>
      <c r="P943" s="26">
        <v>6.4999999999999997E-4</v>
      </c>
      <c r="Q943" s="35">
        <f t="shared" si="75"/>
        <v>6.4999999999999997E-4</v>
      </c>
      <c r="R943" s="26" t="str">
        <f t="shared" si="76"/>
        <v/>
      </c>
    </row>
    <row r="944" spans="2:18" ht="35.1" customHeight="1" thickTop="1" thickBot="1" x14ac:dyDescent="0.3">
      <c r="B944" s="40" t="str">
        <f>IF(PG!B944="","",PG!B944)</f>
        <v/>
      </c>
      <c r="C944" s="147" t="str">
        <f>IF(PG!C944="","",PG!C944)</f>
        <v/>
      </c>
      <c r="D944" s="43" t="str">
        <f>IF(PG!D944="","",PG!D944)</f>
        <v/>
      </c>
      <c r="E944" s="43">
        <f>IF(Inv!E944="",Inv!D944,Inv!E944)</f>
        <v>0</v>
      </c>
      <c r="F944" s="148" t="str">
        <f t="shared" si="72"/>
        <v>Sem estoque</v>
      </c>
      <c r="G944" s="149">
        <f>SUMIF(Entrada!$C$8:$C$3007,$C944,Entrada!$F$8:$F$3007)</f>
        <v>0</v>
      </c>
      <c r="H944" s="150">
        <f>SUMIF(Saída!$C$8:$C$3007,$C944,Saída!$E$8:$E$3007)</f>
        <v>0</v>
      </c>
      <c r="I944" s="151">
        <f>SUMIF(Entrada!$C$8:$C$3007,C944,Entrada!$J$8:$J$3007)</f>
        <v>0</v>
      </c>
      <c r="J944" s="152">
        <f t="shared" si="73"/>
        <v>0</v>
      </c>
      <c r="K944" s="152">
        <f t="shared" si="74"/>
        <v>0</v>
      </c>
      <c r="L944" s="151">
        <f>Inv!K944</f>
        <v>0</v>
      </c>
      <c r="M944" s="153" t="str">
        <f>IFERROR($H944/PG!$E944,"")</f>
        <v/>
      </c>
      <c r="P944" s="26">
        <v>6.4000000000000005E-4</v>
      </c>
      <c r="Q944" s="35">
        <f t="shared" si="75"/>
        <v>6.4000000000000005E-4</v>
      </c>
      <c r="R944" s="26" t="str">
        <f t="shared" si="76"/>
        <v/>
      </c>
    </row>
    <row r="945" spans="2:18" ht="35.1" customHeight="1" thickTop="1" thickBot="1" x14ac:dyDescent="0.3">
      <c r="B945" s="40" t="str">
        <f>IF(PG!B945="","",PG!B945)</f>
        <v/>
      </c>
      <c r="C945" s="147" t="str">
        <f>IF(PG!C945="","",PG!C945)</f>
        <v/>
      </c>
      <c r="D945" s="43" t="str">
        <f>IF(PG!D945="","",PG!D945)</f>
        <v/>
      </c>
      <c r="E945" s="43">
        <f>IF(Inv!E945="",Inv!D945,Inv!E945)</f>
        <v>0</v>
      </c>
      <c r="F945" s="148" t="str">
        <f t="shared" si="72"/>
        <v>Sem estoque</v>
      </c>
      <c r="G945" s="149">
        <f>SUMIF(Entrada!$C$8:$C$3007,$C945,Entrada!$F$8:$F$3007)</f>
        <v>0</v>
      </c>
      <c r="H945" s="150">
        <f>SUMIF(Saída!$C$8:$C$3007,$C945,Saída!$E$8:$E$3007)</f>
        <v>0</v>
      </c>
      <c r="I945" s="151">
        <f>SUMIF(Entrada!$C$8:$C$3007,C945,Entrada!$J$8:$J$3007)</f>
        <v>0</v>
      </c>
      <c r="J945" s="152">
        <f t="shared" si="73"/>
        <v>0</v>
      </c>
      <c r="K945" s="152">
        <f t="shared" si="74"/>
        <v>0</v>
      </c>
      <c r="L945" s="151">
        <f>Inv!K945</f>
        <v>0</v>
      </c>
      <c r="M945" s="153" t="str">
        <f>IFERROR($H945/PG!$E945,"")</f>
        <v/>
      </c>
      <c r="P945" s="26">
        <v>6.3000000000000003E-4</v>
      </c>
      <c r="Q945" s="35">
        <f t="shared" si="75"/>
        <v>6.3000000000000003E-4</v>
      </c>
      <c r="R945" s="26" t="str">
        <f t="shared" si="76"/>
        <v/>
      </c>
    </row>
    <row r="946" spans="2:18" ht="35.1" customHeight="1" thickTop="1" thickBot="1" x14ac:dyDescent="0.3">
      <c r="B946" s="40" t="str">
        <f>IF(PG!B946="","",PG!B946)</f>
        <v/>
      </c>
      <c r="C946" s="147" t="str">
        <f>IF(PG!C946="","",PG!C946)</f>
        <v/>
      </c>
      <c r="D946" s="43" t="str">
        <f>IF(PG!D946="","",PG!D946)</f>
        <v/>
      </c>
      <c r="E946" s="43">
        <f>IF(Inv!E946="",Inv!D946,Inv!E946)</f>
        <v>0</v>
      </c>
      <c r="F946" s="148" t="str">
        <f t="shared" si="72"/>
        <v>Sem estoque</v>
      </c>
      <c r="G946" s="149">
        <f>SUMIF(Entrada!$C$8:$C$3007,$C946,Entrada!$F$8:$F$3007)</f>
        <v>0</v>
      </c>
      <c r="H946" s="150">
        <f>SUMIF(Saída!$C$8:$C$3007,$C946,Saída!$E$8:$E$3007)</f>
        <v>0</v>
      </c>
      <c r="I946" s="151">
        <f>SUMIF(Entrada!$C$8:$C$3007,C946,Entrada!$J$8:$J$3007)</f>
        <v>0</v>
      </c>
      <c r="J946" s="152">
        <f t="shared" si="73"/>
        <v>0</v>
      </c>
      <c r="K946" s="152">
        <f t="shared" si="74"/>
        <v>0</v>
      </c>
      <c r="L946" s="151">
        <f>Inv!K946</f>
        <v>0</v>
      </c>
      <c r="M946" s="153" t="str">
        <f>IFERROR($H946/PG!$E946,"")</f>
        <v/>
      </c>
      <c r="P946" s="26">
        <v>6.2E-4</v>
      </c>
      <c r="Q946" s="35">
        <f t="shared" si="75"/>
        <v>6.2E-4</v>
      </c>
      <c r="R946" s="26" t="str">
        <f t="shared" si="76"/>
        <v/>
      </c>
    </row>
    <row r="947" spans="2:18" ht="35.1" customHeight="1" thickTop="1" thickBot="1" x14ac:dyDescent="0.3">
      <c r="B947" s="40" t="str">
        <f>IF(PG!B947="","",PG!B947)</f>
        <v/>
      </c>
      <c r="C947" s="147" t="str">
        <f>IF(PG!C947="","",PG!C947)</f>
        <v/>
      </c>
      <c r="D947" s="43" t="str">
        <f>IF(PG!D947="","",PG!D947)</f>
        <v/>
      </c>
      <c r="E947" s="43">
        <f>IF(Inv!E947="",Inv!D947,Inv!E947)</f>
        <v>0</v>
      </c>
      <c r="F947" s="148" t="str">
        <f t="shared" si="72"/>
        <v>Sem estoque</v>
      </c>
      <c r="G947" s="149">
        <f>SUMIF(Entrada!$C$8:$C$3007,$C947,Entrada!$F$8:$F$3007)</f>
        <v>0</v>
      </c>
      <c r="H947" s="150">
        <f>SUMIF(Saída!$C$8:$C$3007,$C947,Saída!$E$8:$E$3007)</f>
        <v>0</v>
      </c>
      <c r="I947" s="151">
        <f>SUMIF(Entrada!$C$8:$C$3007,C947,Entrada!$J$8:$J$3007)</f>
        <v>0</v>
      </c>
      <c r="J947" s="152">
        <f t="shared" si="73"/>
        <v>0</v>
      </c>
      <c r="K947" s="152">
        <f t="shared" si="74"/>
        <v>0</v>
      </c>
      <c r="L947" s="151">
        <f>Inv!K947</f>
        <v>0</v>
      </c>
      <c r="M947" s="153" t="str">
        <f>IFERROR($H947/PG!$E947,"")</f>
        <v/>
      </c>
      <c r="P947" s="26">
        <v>6.0999999999999997E-4</v>
      </c>
      <c r="Q947" s="35">
        <f t="shared" si="75"/>
        <v>6.0999999999999997E-4</v>
      </c>
      <c r="R947" s="26" t="str">
        <f t="shared" si="76"/>
        <v/>
      </c>
    </row>
    <row r="948" spans="2:18" ht="35.1" customHeight="1" thickTop="1" thickBot="1" x14ac:dyDescent="0.3">
      <c r="B948" s="40" t="str">
        <f>IF(PG!B948="","",PG!B948)</f>
        <v/>
      </c>
      <c r="C948" s="147" t="str">
        <f>IF(PG!C948="","",PG!C948)</f>
        <v/>
      </c>
      <c r="D948" s="43" t="str">
        <f>IF(PG!D948="","",PG!D948)</f>
        <v/>
      </c>
      <c r="E948" s="43">
        <f>IF(Inv!E948="",Inv!D948,Inv!E948)</f>
        <v>0</v>
      </c>
      <c r="F948" s="148" t="str">
        <f t="shared" si="72"/>
        <v>Sem estoque</v>
      </c>
      <c r="G948" s="149">
        <f>SUMIF(Entrada!$C$8:$C$3007,$C948,Entrada!$F$8:$F$3007)</f>
        <v>0</v>
      </c>
      <c r="H948" s="150">
        <f>SUMIF(Saída!$C$8:$C$3007,$C948,Saída!$E$8:$E$3007)</f>
        <v>0</v>
      </c>
      <c r="I948" s="151">
        <f>SUMIF(Entrada!$C$8:$C$3007,C948,Entrada!$J$8:$J$3007)</f>
        <v>0</v>
      </c>
      <c r="J948" s="152">
        <f t="shared" si="73"/>
        <v>0</v>
      </c>
      <c r="K948" s="152">
        <f t="shared" si="74"/>
        <v>0</v>
      </c>
      <c r="L948" s="151">
        <f>Inv!K948</f>
        <v>0</v>
      </c>
      <c r="M948" s="153" t="str">
        <f>IFERROR($H948/PG!$E948,"")</f>
        <v/>
      </c>
      <c r="P948" s="26">
        <v>5.9999999999999995E-4</v>
      </c>
      <c r="Q948" s="35">
        <f t="shared" si="75"/>
        <v>5.9999999999999995E-4</v>
      </c>
      <c r="R948" s="26" t="str">
        <f t="shared" si="76"/>
        <v/>
      </c>
    </row>
    <row r="949" spans="2:18" ht="35.1" customHeight="1" thickTop="1" thickBot="1" x14ac:dyDescent="0.3">
      <c r="B949" s="40" t="str">
        <f>IF(PG!B949="","",PG!B949)</f>
        <v/>
      </c>
      <c r="C949" s="147" t="str">
        <f>IF(PG!C949="","",PG!C949)</f>
        <v/>
      </c>
      <c r="D949" s="43" t="str">
        <f>IF(PG!D949="","",PG!D949)</f>
        <v/>
      </c>
      <c r="E949" s="43">
        <f>IF(Inv!E949="",Inv!D949,Inv!E949)</f>
        <v>0</v>
      </c>
      <c r="F949" s="148" t="str">
        <f t="shared" si="72"/>
        <v>Sem estoque</v>
      </c>
      <c r="G949" s="149">
        <f>SUMIF(Entrada!$C$8:$C$3007,$C949,Entrada!$F$8:$F$3007)</f>
        <v>0</v>
      </c>
      <c r="H949" s="150">
        <f>SUMIF(Saída!$C$8:$C$3007,$C949,Saída!$E$8:$E$3007)</f>
        <v>0</v>
      </c>
      <c r="I949" s="151">
        <f>SUMIF(Entrada!$C$8:$C$3007,C949,Entrada!$J$8:$J$3007)</f>
        <v>0</v>
      </c>
      <c r="J949" s="152">
        <f t="shared" si="73"/>
        <v>0</v>
      </c>
      <c r="K949" s="152">
        <f t="shared" si="74"/>
        <v>0</v>
      </c>
      <c r="L949" s="151">
        <f>Inv!K949</f>
        <v>0</v>
      </c>
      <c r="M949" s="153" t="str">
        <f>IFERROR($H949/PG!$E949,"")</f>
        <v/>
      </c>
      <c r="P949" s="26">
        <v>5.9000000000000003E-4</v>
      </c>
      <c r="Q949" s="35">
        <f t="shared" si="75"/>
        <v>5.9000000000000003E-4</v>
      </c>
      <c r="R949" s="26" t="str">
        <f t="shared" si="76"/>
        <v/>
      </c>
    </row>
    <row r="950" spans="2:18" ht="35.1" customHeight="1" thickTop="1" thickBot="1" x14ac:dyDescent="0.3">
      <c r="B950" s="40" t="str">
        <f>IF(PG!B950="","",PG!B950)</f>
        <v/>
      </c>
      <c r="C950" s="147" t="str">
        <f>IF(PG!C950="","",PG!C950)</f>
        <v/>
      </c>
      <c r="D950" s="43" t="str">
        <f>IF(PG!D950="","",PG!D950)</f>
        <v/>
      </c>
      <c r="E950" s="43">
        <f>IF(Inv!E950="",Inv!D950,Inv!E950)</f>
        <v>0</v>
      </c>
      <c r="F950" s="148" t="str">
        <f t="shared" si="72"/>
        <v>Sem estoque</v>
      </c>
      <c r="G950" s="149">
        <f>SUMIF(Entrada!$C$8:$C$3007,$C950,Entrada!$F$8:$F$3007)</f>
        <v>0</v>
      </c>
      <c r="H950" s="150">
        <f>SUMIF(Saída!$C$8:$C$3007,$C950,Saída!$E$8:$E$3007)</f>
        <v>0</v>
      </c>
      <c r="I950" s="151">
        <f>SUMIF(Entrada!$C$8:$C$3007,C950,Entrada!$J$8:$J$3007)</f>
        <v>0</v>
      </c>
      <c r="J950" s="152">
        <f t="shared" si="73"/>
        <v>0</v>
      </c>
      <c r="K950" s="152">
        <f t="shared" si="74"/>
        <v>0</v>
      </c>
      <c r="L950" s="151">
        <f>Inv!K950</f>
        <v>0</v>
      </c>
      <c r="M950" s="153" t="str">
        <f>IFERROR($H950/PG!$E950,"")</f>
        <v/>
      </c>
      <c r="P950" s="26">
        <v>5.8E-4</v>
      </c>
      <c r="Q950" s="35">
        <f t="shared" si="75"/>
        <v>5.8E-4</v>
      </c>
      <c r="R950" s="26" t="str">
        <f t="shared" si="76"/>
        <v/>
      </c>
    </row>
    <row r="951" spans="2:18" ht="35.1" customHeight="1" thickTop="1" thickBot="1" x14ac:dyDescent="0.3">
      <c r="B951" s="40" t="str">
        <f>IF(PG!B951="","",PG!B951)</f>
        <v/>
      </c>
      <c r="C951" s="147" t="str">
        <f>IF(PG!C951="","",PG!C951)</f>
        <v/>
      </c>
      <c r="D951" s="43" t="str">
        <f>IF(PG!D951="","",PG!D951)</f>
        <v/>
      </c>
      <c r="E951" s="43">
        <f>IF(Inv!E951="",Inv!D951,Inv!E951)</f>
        <v>0</v>
      </c>
      <c r="F951" s="148" t="str">
        <f t="shared" si="72"/>
        <v>Sem estoque</v>
      </c>
      <c r="G951" s="149">
        <f>SUMIF(Entrada!$C$8:$C$3007,$C951,Entrada!$F$8:$F$3007)</f>
        <v>0</v>
      </c>
      <c r="H951" s="150">
        <f>SUMIF(Saída!$C$8:$C$3007,$C951,Saída!$E$8:$E$3007)</f>
        <v>0</v>
      </c>
      <c r="I951" s="151">
        <f>SUMIF(Entrada!$C$8:$C$3007,C951,Entrada!$J$8:$J$3007)</f>
        <v>0</v>
      </c>
      <c r="J951" s="152">
        <f t="shared" si="73"/>
        <v>0</v>
      </c>
      <c r="K951" s="152">
        <f t="shared" si="74"/>
        <v>0</v>
      </c>
      <c r="L951" s="151">
        <f>Inv!K951</f>
        <v>0</v>
      </c>
      <c r="M951" s="153" t="str">
        <f>IFERROR($H951/PG!$E951,"")</f>
        <v/>
      </c>
      <c r="P951" s="26">
        <v>5.6999999999999998E-4</v>
      </c>
      <c r="Q951" s="35">
        <f t="shared" si="75"/>
        <v>5.6999999999999998E-4</v>
      </c>
      <c r="R951" s="26" t="str">
        <f t="shared" si="76"/>
        <v/>
      </c>
    </row>
    <row r="952" spans="2:18" ht="35.1" customHeight="1" thickTop="1" thickBot="1" x14ac:dyDescent="0.3">
      <c r="B952" s="40" t="str">
        <f>IF(PG!B952="","",PG!B952)</f>
        <v/>
      </c>
      <c r="C952" s="147" t="str">
        <f>IF(PG!C952="","",PG!C952)</f>
        <v/>
      </c>
      <c r="D952" s="43" t="str">
        <f>IF(PG!D952="","",PG!D952)</f>
        <v/>
      </c>
      <c r="E952" s="43">
        <f>IF(Inv!E952="",Inv!D952,Inv!E952)</f>
        <v>0</v>
      </c>
      <c r="F952" s="148" t="str">
        <f t="shared" si="72"/>
        <v>Sem estoque</v>
      </c>
      <c r="G952" s="149">
        <f>SUMIF(Entrada!$C$8:$C$3007,$C952,Entrada!$F$8:$F$3007)</f>
        <v>0</v>
      </c>
      <c r="H952" s="150">
        <f>SUMIF(Saída!$C$8:$C$3007,$C952,Saída!$E$8:$E$3007)</f>
        <v>0</v>
      </c>
      <c r="I952" s="151">
        <f>SUMIF(Entrada!$C$8:$C$3007,C952,Entrada!$J$8:$J$3007)</f>
        <v>0</v>
      </c>
      <c r="J952" s="152">
        <f t="shared" si="73"/>
        <v>0</v>
      </c>
      <c r="K952" s="152">
        <f t="shared" si="74"/>
        <v>0</v>
      </c>
      <c r="L952" s="151">
        <f>Inv!K952</f>
        <v>0</v>
      </c>
      <c r="M952" s="153" t="str">
        <f>IFERROR($H952/PG!$E952,"")</f>
        <v/>
      </c>
      <c r="P952" s="26">
        <v>5.5999999999999995E-4</v>
      </c>
      <c r="Q952" s="35">
        <f t="shared" si="75"/>
        <v>5.5999999999999995E-4</v>
      </c>
      <c r="R952" s="26" t="str">
        <f t="shared" si="76"/>
        <v/>
      </c>
    </row>
    <row r="953" spans="2:18" ht="35.1" customHeight="1" thickTop="1" thickBot="1" x14ac:dyDescent="0.3">
      <c r="B953" s="40" t="str">
        <f>IF(PG!B953="","",PG!B953)</f>
        <v/>
      </c>
      <c r="C953" s="147" t="str">
        <f>IF(PG!C953="","",PG!C953)</f>
        <v/>
      </c>
      <c r="D953" s="43" t="str">
        <f>IF(PG!D953="","",PG!D953)</f>
        <v/>
      </c>
      <c r="E953" s="43">
        <f>IF(Inv!E953="",Inv!D953,Inv!E953)</f>
        <v>0</v>
      </c>
      <c r="F953" s="148" t="str">
        <f t="shared" si="72"/>
        <v>Sem estoque</v>
      </c>
      <c r="G953" s="149">
        <f>SUMIF(Entrada!$C$8:$C$3007,$C953,Entrada!$F$8:$F$3007)</f>
        <v>0</v>
      </c>
      <c r="H953" s="150">
        <f>SUMIF(Saída!$C$8:$C$3007,$C953,Saída!$E$8:$E$3007)</f>
        <v>0</v>
      </c>
      <c r="I953" s="151">
        <f>SUMIF(Entrada!$C$8:$C$3007,C953,Entrada!$J$8:$J$3007)</f>
        <v>0</v>
      </c>
      <c r="J953" s="152">
        <f t="shared" si="73"/>
        <v>0</v>
      </c>
      <c r="K953" s="152">
        <f t="shared" si="74"/>
        <v>0</v>
      </c>
      <c r="L953" s="151">
        <f>Inv!K953</f>
        <v>0</v>
      </c>
      <c r="M953" s="153" t="str">
        <f>IFERROR($H953/PG!$E953,"")</f>
        <v/>
      </c>
      <c r="P953" s="26">
        <v>5.5000000000000003E-4</v>
      </c>
      <c r="Q953" s="35">
        <f t="shared" si="75"/>
        <v>5.5000000000000003E-4</v>
      </c>
      <c r="R953" s="26" t="str">
        <f t="shared" si="76"/>
        <v/>
      </c>
    </row>
    <row r="954" spans="2:18" ht="35.1" customHeight="1" thickTop="1" thickBot="1" x14ac:dyDescent="0.3">
      <c r="B954" s="40" t="str">
        <f>IF(PG!B954="","",PG!B954)</f>
        <v/>
      </c>
      <c r="C954" s="147" t="str">
        <f>IF(PG!C954="","",PG!C954)</f>
        <v/>
      </c>
      <c r="D954" s="43" t="str">
        <f>IF(PG!D954="","",PG!D954)</f>
        <v/>
      </c>
      <c r="E954" s="43">
        <f>IF(Inv!E954="",Inv!D954,Inv!E954)</f>
        <v>0</v>
      </c>
      <c r="F954" s="148" t="str">
        <f t="shared" si="72"/>
        <v>Sem estoque</v>
      </c>
      <c r="G954" s="149">
        <f>SUMIF(Entrada!$C$8:$C$3007,$C954,Entrada!$F$8:$F$3007)</f>
        <v>0</v>
      </c>
      <c r="H954" s="150">
        <f>SUMIF(Saída!$C$8:$C$3007,$C954,Saída!$E$8:$E$3007)</f>
        <v>0</v>
      </c>
      <c r="I954" s="151">
        <f>SUMIF(Entrada!$C$8:$C$3007,C954,Entrada!$J$8:$J$3007)</f>
        <v>0</v>
      </c>
      <c r="J954" s="152">
        <f t="shared" si="73"/>
        <v>0</v>
      </c>
      <c r="K954" s="152">
        <f t="shared" si="74"/>
        <v>0</v>
      </c>
      <c r="L954" s="151">
        <f>Inv!K954</f>
        <v>0</v>
      </c>
      <c r="M954" s="153" t="str">
        <f>IFERROR($H954/PG!$E954,"")</f>
        <v/>
      </c>
      <c r="P954" s="26">
        <v>5.4000000000000001E-4</v>
      </c>
      <c r="Q954" s="35">
        <f t="shared" si="75"/>
        <v>5.4000000000000001E-4</v>
      </c>
      <c r="R954" s="26" t="str">
        <f t="shared" si="76"/>
        <v/>
      </c>
    </row>
    <row r="955" spans="2:18" ht="35.1" customHeight="1" thickTop="1" thickBot="1" x14ac:dyDescent="0.3">
      <c r="B955" s="40" t="str">
        <f>IF(PG!B955="","",PG!B955)</f>
        <v/>
      </c>
      <c r="C955" s="147" t="str">
        <f>IF(PG!C955="","",PG!C955)</f>
        <v/>
      </c>
      <c r="D955" s="43" t="str">
        <f>IF(PG!D955="","",PG!D955)</f>
        <v/>
      </c>
      <c r="E955" s="43">
        <f>IF(Inv!E955="",Inv!D955,Inv!E955)</f>
        <v>0</v>
      </c>
      <c r="F955" s="148" t="str">
        <f t="shared" si="72"/>
        <v>Sem estoque</v>
      </c>
      <c r="G955" s="149">
        <f>SUMIF(Entrada!$C$8:$C$3007,$C955,Entrada!$F$8:$F$3007)</f>
        <v>0</v>
      </c>
      <c r="H955" s="150">
        <f>SUMIF(Saída!$C$8:$C$3007,$C955,Saída!$E$8:$E$3007)</f>
        <v>0</v>
      </c>
      <c r="I955" s="151">
        <f>SUMIF(Entrada!$C$8:$C$3007,C955,Entrada!$J$8:$J$3007)</f>
        <v>0</v>
      </c>
      <c r="J955" s="152">
        <f t="shared" si="73"/>
        <v>0</v>
      </c>
      <c r="K955" s="152">
        <f t="shared" si="74"/>
        <v>0</v>
      </c>
      <c r="L955" s="151">
        <f>Inv!K955</f>
        <v>0</v>
      </c>
      <c r="M955" s="153" t="str">
        <f>IFERROR($H955/PG!$E955,"")</f>
        <v/>
      </c>
      <c r="P955" s="26">
        <v>5.2999999999999998E-4</v>
      </c>
      <c r="Q955" s="35">
        <f t="shared" si="75"/>
        <v>5.2999999999999998E-4</v>
      </c>
      <c r="R955" s="26" t="str">
        <f t="shared" si="76"/>
        <v/>
      </c>
    </row>
    <row r="956" spans="2:18" ht="35.1" customHeight="1" thickTop="1" thickBot="1" x14ac:dyDescent="0.3">
      <c r="B956" s="40" t="str">
        <f>IF(PG!B956="","",PG!B956)</f>
        <v/>
      </c>
      <c r="C956" s="147" t="str">
        <f>IF(PG!C956="","",PG!C956)</f>
        <v/>
      </c>
      <c r="D956" s="43" t="str">
        <f>IF(PG!D956="","",PG!D956)</f>
        <v/>
      </c>
      <c r="E956" s="43">
        <f>IF(Inv!E956="",Inv!D956,Inv!E956)</f>
        <v>0</v>
      </c>
      <c r="F956" s="148" t="str">
        <f t="shared" si="72"/>
        <v>Sem estoque</v>
      </c>
      <c r="G956" s="149">
        <f>SUMIF(Entrada!$C$8:$C$3007,$C956,Entrada!$F$8:$F$3007)</f>
        <v>0</v>
      </c>
      <c r="H956" s="150">
        <f>SUMIF(Saída!$C$8:$C$3007,$C956,Saída!$E$8:$E$3007)</f>
        <v>0</v>
      </c>
      <c r="I956" s="151">
        <f>SUMIF(Entrada!$C$8:$C$3007,C956,Entrada!$J$8:$J$3007)</f>
        <v>0</v>
      </c>
      <c r="J956" s="152">
        <f t="shared" si="73"/>
        <v>0</v>
      </c>
      <c r="K956" s="152">
        <f t="shared" si="74"/>
        <v>0</v>
      </c>
      <c r="L956" s="151">
        <f>Inv!K956</f>
        <v>0</v>
      </c>
      <c r="M956" s="153" t="str">
        <f>IFERROR($H956/PG!$E956,"")</f>
        <v/>
      </c>
      <c r="P956" s="26">
        <v>5.1999999999999995E-4</v>
      </c>
      <c r="Q956" s="35">
        <f t="shared" si="75"/>
        <v>5.1999999999999995E-4</v>
      </c>
      <c r="R956" s="26" t="str">
        <f t="shared" si="76"/>
        <v/>
      </c>
    </row>
    <row r="957" spans="2:18" ht="35.1" customHeight="1" thickTop="1" thickBot="1" x14ac:dyDescent="0.3">
      <c r="B957" s="40" t="str">
        <f>IF(PG!B957="","",PG!B957)</f>
        <v/>
      </c>
      <c r="C957" s="147" t="str">
        <f>IF(PG!C957="","",PG!C957)</f>
        <v/>
      </c>
      <c r="D957" s="43" t="str">
        <f>IF(PG!D957="","",PG!D957)</f>
        <v/>
      </c>
      <c r="E957" s="43">
        <f>IF(Inv!E957="",Inv!D957,Inv!E957)</f>
        <v>0</v>
      </c>
      <c r="F957" s="148" t="str">
        <f t="shared" si="72"/>
        <v>Sem estoque</v>
      </c>
      <c r="G957" s="149">
        <f>SUMIF(Entrada!$C$8:$C$3007,$C957,Entrada!$F$8:$F$3007)</f>
        <v>0</v>
      </c>
      <c r="H957" s="150">
        <f>SUMIF(Saída!$C$8:$C$3007,$C957,Saída!$E$8:$E$3007)</f>
        <v>0</v>
      </c>
      <c r="I957" s="151">
        <f>SUMIF(Entrada!$C$8:$C$3007,C957,Entrada!$J$8:$J$3007)</f>
        <v>0</v>
      </c>
      <c r="J957" s="152">
        <f t="shared" si="73"/>
        <v>0</v>
      </c>
      <c r="K957" s="152">
        <f t="shared" si="74"/>
        <v>0</v>
      </c>
      <c r="L957" s="151">
        <f>Inv!K957</f>
        <v>0</v>
      </c>
      <c r="M957" s="153" t="str">
        <f>IFERROR($H957/PG!$E957,"")</f>
        <v/>
      </c>
      <c r="P957" s="26">
        <v>5.1000000000000004E-4</v>
      </c>
      <c r="Q957" s="35">
        <f t="shared" si="75"/>
        <v>5.1000000000000004E-4</v>
      </c>
      <c r="R957" s="26" t="str">
        <f t="shared" si="76"/>
        <v/>
      </c>
    </row>
    <row r="958" spans="2:18" ht="35.1" customHeight="1" thickTop="1" thickBot="1" x14ac:dyDescent="0.3">
      <c r="B958" s="40" t="str">
        <f>IF(PG!B958="","",PG!B958)</f>
        <v/>
      </c>
      <c r="C958" s="147" t="str">
        <f>IF(PG!C958="","",PG!C958)</f>
        <v/>
      </c>
      <c r="D958" s="43" t="str">
        <f>IF(PG!D958="","",PG!D958)</f>
        <v/>
      </c>
      <c r="E958" s="43">
        <f>IF(Inv!E958="",Inv!D958,Inv!E958)</f>
        <v>0</v>
      </c>
      <c r="F958" s="148" t="str">
        <f t="shared" si="72"/>
        <v>Sem estoque</v>
      </c>
      <c r="G958" s="149">
        <f>SUMIF(Entrada!$C$8:$C$3007,$C958,Entrada!$F$8:$F$3007)</f>
        <v>0</v>
      </c>
      <c r="H958" s="150">
        <f>SUMIF(Saída!$C$8:$C$3007,$C958,Saída!$E$8:$E$3007)</f>
        <v>0</v>
      </c>
      <c r="I958" s="151">
        <f>SUMIF(Entrada!$C$8:$C$3007,C958,Entrada!$J$8:$J$3007)</f>
        <v>0</v>
      </c>
      <c r="J958" s="152">
        <f t="shared" si="73"/>
        <v>0</v>
      </c>
      <c r="K958" s="152">
        <f t="shared" si="74"/>
        <v>0</v>
      </c>
      <c r="L958" s="151">
        <f>Inv!K958</f>
        <v>0</v>
      </c>
      <c r="M958" s="153" t="str">
        <f>IFERROR($H958/PG!$E958,"")</f>
        <v/>
      </c>
      <c r="P958" s="26">
        <v>5.0000000000000001E-4</v>
      </c>
      <c r="Q958" s="35">
        <f t="shared" si="75"/>
        <v>5.0000000000000001E-4</v>
      </c>
      <c r="R958" s="26" t="str">
        <f t="shared" si="76"/>
        <v/>
      </c>
    </row>
    <row r="959" spans="2:18" ht="35.1" customHeight="1" thickTop="1" thickBot="1" x14ac:dyDescent="0.3">
      <c r="B959" s="40" t="str">
        <f>IF(PG!B959="","",PG!B959)</f>
        <v/>
      </c>
      <c r="C959" s="147" t="str">
        <f>IF(PG!C959="","",PG!C959)</f>
        <v/>
      </c>
      <c r="D959" s="43" t="str">
        <f>IF(PG!D959="","",PG!D959)</f>
        <v/>
      </c>
      <c r="E959" s="43">
        <f>IF(Inv!E959="",Inv!D959,Inv!E959)</f>
        <v>0</v>
      </c>
      <c r="F959" s="148" t="str">
        <f t="shared" si="72"/>
        <v>Sem estoque</v>
      </c>
      <c r="G959" s="149">
        <f>SUMIF(Entrada!$C$8:$C$3007,$C959,Entrada!$F$8:$F$3007)</f>
        <v>0</v>
      </c>
      <c r="H959" s="150">
        <f>SUMIF(Saída!$C$8:$C$3007,$C959,Saída!$E$8:$E$3007)</f>
        <v>0</v>
      </c>
      <c r="I959" s="151">
        <f>SUMIF(Entrada!$C$8:$C$3007,C959,Entrada!$J$8:$J$3007)</f>
        <v>0</v>
      </c>
      <c r="J959" s="152">
        <f t="shared" si="73"/>
        <v>0</v>
      </c>
      <c r="K959" s="152">
        <f t="shared" si="74"/>
        <v>0</v>
      </c>
      <c r="L959" s="151">
        <f>Inv!K959</f>
        <v>0</v>
      </c>
      <c r="M959" s="153" t="str">
        <f>IFERROR($H959/PG!$E959,"")</f>
        <v/>
      </c>
      <c r="P959" s="26">
        <v>4.8999999999999998E-4</v>
      </c>
      <c r="Q959" s="35">
        <f t="shared" si="75"/>
        <v>4.8999999999999998E-4</v>
      </c>
      <c r="R959" s="26" t="str">
        <f t="shared" si="76"/>
        <v/>
      </c>
    </row>
    <row r="960" spans="2:18" ht="35.1" customHeight="1" thickTop="1" thickBot="1" x14ac:dyDescent="0.3">
      <c r="B960" s="40" t="str">
        <f>IF(PG!B960="","",PG!B960)</f>
        <v/>
      </c>
      <c r="C960" s="147" t="str">
        <f>IF(PG!C960="","",PG!C960)</f>
        <v/>
      </c>
      <c r="D960" s="43" t="str">
        <f>IF(PG!D960="","",PG!D960)</f>
        <v/>
      </c>
      <c r="E960" s="43">
        <f>IF(Inv!E960="",Inv!D960,Inv!E960)</f>
        <v>0</v>
      </c>
      <c r="F960" s="148" t="str">
        <f t="shared" si="72"/>
        <v>Sem estoque</v>
      </c>
      <c r="G960" s="149">
        <f>SUMIF(Entrada!$C$8:$C$3007,$C960,Entrada!$F$8:$F$3007)</f>
        <v>0</v>
      </c>
      <c r="H960" s="150">
        <f>SUMIF(Saída!$C$8:$C$3007,$C960,Saída!$E$8:$E$3007)</f>
        <v>0</v>
      </c>
      <c r="I960" s="151">
        <f>SUMIF(Entrada!$C$8:$C$3007,C960,Entrada!$J$8:$J$3007)</f>
        <v>0</v>
      </c>
      <c r="J960" s="152">
        <f t="shared" si="73"/>
        <v>0</v>
      </c>
      <c r="K960" s="152">
        <f t="shared" si="74"/>
        <v>0</v>
      </c>
      <c r="L960" s="151">
        <f>Inv!K960</f>
        <v>0</v>
      </c>
      <c r="M960" s="153" t="str">
        <f>IFERROR($H960/PG!$E960,"")</f>
        <v/>
      </c>
      <c r="P960" s="26">
        <v>4.8000000000000001E-4</v>
      </c>
      <c r="Q960" s="35">
        <f t="shared" si="75"/>
        <v>4.8000000000000001E-4</v>
      </c>
      <c r="R960" s="26" t="str">
        <f t="shared" si="76"/>
        <v/>
      </c>
    </row>
    <row r="961" spans="2:18" ht="35.1" customHeight="1" thickTop="1" thickBot="1" x14ac:dyDescent="0.3">
      <c r="B961" s="40" t="str">
        <f>IF(PG!B961="","",PG!B961)</f>
        <v/>
      </c>
      <c r="C961" s="147" t="str">
        <f>IF(PG!C961="","",PG!C961)</f>
        <v/>
      </c>
      <c r="D961" s="43" t="str">
        <f>IF(PG!D961="","",PG!D961)</f>
        <v/>
      </c>
      <c r="E961" s="43">
        <f>IF(Inv!E961="",Inv!D961,Inv!E961)</f>
        <v>0</v>
      </c>
      <c r="F961" s="148" t="str">
        <f t="shared" si="72"/>
        <v>Sem estoque</v>
      </c>
      <c r="G961" s="149">
        <f>SUMIF(Entrada!$C$8:$C$3007,$C961,Entrada!$F$8:$F$3007)</f>
        <v>0</v>
      </c>
      <c r="H961" s="150">
        <f>SUMIF(Saída!$C$8:$C$3007,$C961,Saída!$E$8:$E$3007)</f>
        <v>0</v>
      </c>
      <c r="I961" s="151">
        <f>SUMIF(Entrada!$C$8:$C$3007,C961,Entrada!$J$8:$J$3007)</f>
        <v>0</v>
      </c>
      <c r="J961" s="152">
        <f t="shared" si="73"/>
        <v>0</v>
      </c>
      <c r="K961" s="152">
        <f t="shared" si="74"/>
        <v>0</v>
      </c>
      <c r="L961" s="151">
        <f>Inv!K961</f>
        <v>0</v>
      </c>
      <c r="M961" s="153" t="str">
        <f>IFERROR($H961/PG!$E961,"")</f>
        <v/>
      </c>
      <c r="P961" s="26">
        <v>4.6999999999999999E-4</v>
      </c>
      <c r="Q961" s="35">
        <f t="shared" si="75"/>
        <v>4.6999999999999999E-4</v>
      </c>
      <c r="R961" s="26" t="str">
        <f t="shared" si="76"/>
        <v/>
      </c>
    </row>
    <row r="962" spans="2:18" ht="35.1" customHeight="1" thickTop="1" thickBot="1" x14ac:dyDescent="0.3">
      <c r="B962" s="40" t="str">
        <f>IF(PG!B962="","",PG!B962)</f>
        <v/>
      </c>
      <c r="C962" s="147" t="str">
        <f>IF(PG!C962="","",PG!C962)</f>
        <v/>
      </c>
      <c r="D962" s="43" t="str">
        <f>IF(PG!D962="","",PG!D962)</f>
        <v/>
      </c>
      <c r="E962" s="43">
        <f>IF(Inv!E962="",Inv!D962,Inv!E962)</f>
        <v>0</v>
      </c>
      <c r="F962" s="148" t="str">
        <f t="shared" si="72"/>
        <v>Sem estoque</v>
      </c>
      <c r="G962" s="149">
        <f>SUMIF(Entrada!$C$8:$C$3007,$C962,Entrada!$F$8:$F$3007)</f>
        <v>0</v>
      </c>
      <c r="H962" s="150">
        <f>SUMIF(Saída!$C$8:$C$3007,$C962,Saída!$E$8:$E$3007)</f>
        <v>0</v>
      </c>
      <c r="I962" s="151">
        <f>SUMIF(Entrada!$C$8:$C$3007,C962,Entrada!$J$8:$J$3007)</f>
        <v>0</v>
      </c>
      <c r="J962" s="152">
        <f t="shared" si="73"/>
        <v>0</v>
      </c>
      <c r="K962" s="152">
        <f t="shared" si="74"/>
        <v>0</v>
      </c>
      <c r="L962" s="151">
        <f>Inv!K962</f>
        <v>0</v>
      </c>
      <c r="M962" s="153" t="str">
        <f>IFERROR($H962/PG!$E962,"")</f>
        <v/>
      </c>
      <c r="P962" s="26">
        <v>4.6000000000000001E-4</v>
      </c>
      <c r="Q962" s="35">
        <f t="shared" si="75"/>
        <v>4.6000000000000001E-4</v>
      </c>
      <c r="R962" s="26" t="str">
        <f t="shared" si="76"/>
        <v/>
      </c>
    </row>
    <row r="963" spans="2:18" ht="35.1" customHeight="1" thickTop="1" thickBot="1" x14ac:dyDescent="0.3">
      <c r="B963" s="40" t="str">
        <f>IF(PG!B963="","",PG!B963)</f>
        <v/>
      </c>
      <c r="C963" s="147" t="str">
        <f>IF(PG!C963="","",PG!C963)</f>
        <v/>
      </c>
      <c r="D963" s="43" t="str">
        <f>IF(PG!D963="","",PG!D963)</f>
        <v/>
      </c>
      <c r="E963" s="43">
        <f>IF(Inv!E963="",Inv!D963,Inv!E963)</f>
        <v>0</v>
      </c>
      <c r="F963" s="148" t="str">
        <f t="shared" si="72"/>
        <v>Sem estoque</v>
      </c>
      <c r="G963" s="149">
        <f>SUMIF(Entrada!$C$8:$C$3007,$C963,Entrada!$F$8:$F$3007)</f>
        <v>0</v>
      </c>
      <c r="H963" s="150">
        <f>SUMIF(Saída!$C$8:$C$3007,$C963,Saída!$E$8:$E$3007)</f>
        <v>0</v>
      </c>
      <c r="I963" s="151">
        <f>SUMIF(Entrada!$C$8:$C$3007,C963,Entrada!$J$8:$J$3007)</f>
        <v>0</v>
      </c>
      <c r="J963" s="152">
        <f t="shared" si="73"/>
        <v>0</v>
      </c>
      <c r="K963" s="152">
        <f t="shared" si="74"/>
        <v>0</v>
      </c>
      <c r="L963" s="151">
        <f>Inv!K963</f>
        <v>0</v>
      </c>
      <c r="M963" s="153" t="str">
        <f>IFERROR($H963/PG!$E963,"")</f>
        <v/>
      </c>
      <c r="P963" s="26">
        <v>4.4999999999999999E-4</v>
      </c>
      <c r="Q963" s="35">
        <f t="shared" si="75"/>
        <v>4.4999999999999999E-4</v>
      </c>
      <c r="R963" s="26" t="str">
        <f t="shared" si="76"/>
        <v/>
      </c>
    </row>
    <row r="964" spans="2:18" ht="35.1" customHeight="1" thickTop="1" thickBot="1" x14ac:dyDescent="0.3">
      <c r="B964" s="40" t="str">
        <f>IF(PG!B964="","",PG!B964)</f>
        <v/>
      </c>
      <c r="C964" s="147" t="str">
        <f>IF(PG!C964="","",PG!C964)</f>
        <v/>
      </c>
      <c r="D964" s="43" t="str">
        <f>IF(PG!D964="","",PG!D964)</f>
        <v/>
      </c>
      <c r="E964" s="43">
        <f>IF(Inv!E964="",Inv!D964,Inv!E964)</f>
        <v>0</v>
      </c>
      <c r="F964" s="148" t="str">
        <f t="shared" si="72"/>
        <v>Sem estoque</v>
      </c>
      <c r="G964" s="149">
        <f>SUMIF(Entrada!$C$8:$C$3007,$C964,Entrada!$F$8:$F$3007)</f>
        <v>0</v>
      </c>
      <c r="H964" s="150">
        <f>SUMIF(Saída!$C$8:$C$3007,$C964,Saída!$E$8:$E$3007)</f>
        <v>0</v>
      </c>
      <c r="I964" s="151">
        <f>SUMIF(Entrada!$C$8:$C$3007,C964,Entrada!$J$8:$J$3007)</f>
        <v>0</v>
      </c>
      <c r="J964" s="152">
        <f t="shared" si="73"/>
        <v>0</v>
      </c>
      <c r="K964" s="152">
        <f t="shared" si="74"/>
        <v>0</v>
      </c>
      <c r="L964" s="151">
        <f>Inv!K964</f>
        <v>0</v>
      </c>
      <c r="M964" s="153" t="str">
        <f>IFERROR($H964/PG!$E964,"")</f>
        <v/>
      </c>
      <c r="P964" s="26">
        <v>4.4000000000000002E-4</v>
      </c>
      <c r="Q964" s="35">
        <f t="shared" si="75"/>
        <v>4.4000000000000002E-4</v>
      </c>
      <c r="R964" s="26" t="str">
        <f t="shared" si="76"/>
        <v/>
      </c>
    </row>
    <row r="965" spans="2:18" ht="35.1" customHeight="1" thickTop="1" thickBot="1" x14ac:dyDescent="0.3">
      <c r="B965" s="40" t="str">
        <f>IF(PG!B965="","",PG!B965)</f>
        <v/>
      </c>
      <c r="C965" s="147" t="str">
        <f>IF(PG!C965="","",PG!C965)</f>
        <v/>
      </c>
      <c r="D965" s="43" t="str">
        <f>IF(PG!D965="","",PG!D965)</f>
        <v/>
      </c>
      <c r="E965" s="43">
        <f>IF(Inv!E965="",Inv!D965,Inv!E965)</f>
        <v>0</v>
      </c>
      <c r="F965" s="148" t="str">
        <f t="shared" si="72"/>
        <v>Sem estoque</v>
      </c>
      <c r="G965" s="149">
        <f>SUMIF(Entrada!$C$8:$C$3007,$C965,Entrada!$F$8:$F$3007)</f>
        <v>0</v>
      </c>
      <c r="H965" s="150">
        <f>SUMIF(Saída!$C$8:$C$3007,$C965,Saída!$E$8:$E$3007)</f>
        <v>0</v>
      </c>
      <c r="I965" s="151">
        <f>SUMIF(Entrada!$C$8:$C$3007,C965,Entrada!$J$8:$J$3007)</f>
        <v>0</v>
      </c>
      <c r="J965" s="152">
        <f t="shared" si="73"/>
        <v>0</v>
      </c>
      <c r="K965" s="152">
        <f t="shared" si="74"/>
        <v>0</v>
      </c>
      <c r="L965" s="151">
        <f>Inv!K965</f>
        <v>0</v>
      </c>
      <c r="M965" s="153" t="str">
        <f>IFERROR($H965/PG!$E965,"")</f>
        <v/>
      </c>
      <c r="P965" s="26">
        <v>4.2999999999999999E-4</v>
      </c>
      <c r="Q965" s="35">
        <f t="shared" si="75"/>
        <v>4.2999999999999999E-4</v>
      </c>
      <c r="R965" s="26" t="str">
        <f t="shared" si="76"/>
        <v/>
      </c>
    </row>
    <row r="966" spans="2:18" ht="35.1" customHeight="1" thickTop="1" thickBot="1" x14ac:dyDescent="0.3">
      <c r="B966" s="40" t="str">
        <f>IF(PG!B966="","",PG!B966)</f>
        <v/>
      </c>
      <c r="C966" s="147" t="str">
        <f>IF(PG!C966="","",PG!C966)</f>
        <v/>
      </c>
      <c r="D966" s="43" t="str">
        <f>IF(PG!D966="","",PG!D966)</f>
        <v/>
      </c>
      <c r="E966" s="43">
        <f>IF(Inv!E966="",Inv!D966,Inv!E966)</f>
        <v>0</v>
      </c>
      <c r="F966" s="148" t="str">
        <f t="shared" si="72"/>
        <v>Sem estoque</v>
      </c>
      <c r="G966" s="149">
        <f>SUMIF(Entrada!$C$8:$C$3007,$C966,Entrada!$F$8:$F$3007)</f>
        <v>0</v>
      </c>
      <c r="H966" s="150">
        <f>SUMIF(Saída!$C$8:$C$3007,$C966,Saída!$E$8:$E$3007)</f>
        <v>0</v>
      </c>
      <c r="I966" s="151">
        <f>SUMIF(Entrada!$C$8:$C$3007,C966,Entrada!$J$8:$J$3007)</f>
        <v>0</v>
      </c>
      <c r="J966" s="152">
        <f t="shared" si="73"/>
        <v>0</v>
      </c>
      <c r="K966" s="152">
        <f t="shared" si="74"/>
        <v>0</v>
      </c>
      <c r="L966" s="151">
        <f>Inv!K966</f>
        <v>0</v>
      </c>
      <c r="M966" s="153" t="str">
        <f>IFERROR($H966/PG!$E966,"")</f>
        <v/>
      </c>
      <c r="P966" s="26">
        <v>4.2000000000000002E-4</v>
      </c>
      <c r="Q966" s="35">
        <f t="shared" si="75"/>
        <v>4.2000000000000002E-4</v>
      </c>
      <c r="R966" s="26" t="str">
        <f t="shared" si="76"/>
        <v/>
      </c>
    </row>
    <row r="967" spans="2:18" ht="35.1" customHeight="1" thickTop="1" thickBot="1" x14ac:dyDescent="0.3">
      <c r="B967" s="40" t="str">
        <f>IF(PG!B967="","",PG!B967)</f>
        <v/>
      </c>
      <c r="C967" s="147" t="str">
        <f>IF(PG!C967="","",PG!C967)</f>
        <v/>
      </c>
      <c r="D967" s="43" t="str">
        <f>IF(PG!D967="","",PG!D967)</f>
        <v/>
      </c>
      <c r="E967" s="43">
        <f>IF(Inv!E967="",Inv!D967,Inv!E967)</f>
        <v>0</v>
      </c>
      <c r="F967" s="148" t="str">
        <f t="shared" si="72"/>
        <v>Sem estoque</v>
      </c>
      <c r="G967" s="149">
        <f>SUMIF(Entrada!$C$8:$C$3007,$C967,Entrada!$F$8:$F$3007)</f>
        <v>0</v>
      </c>
      <c r="H967" s="150">
        <f>SUMIF(Saída!$C$8:$C$3007,$C967,Saída!$E$8:$E$3007)</f>
        <v>0</v>
      </c>
      <c r="I967" s="151">
        <f>SUMIF(Entrada!$C$8:$C$3007,C967,Entrada!$J$8:$J$3007)</f>
        <v>0</v>
      </c>
      <c r="J967" s="152">
        <f t="shared" si="73"/>
        <v>0</v>
      </c>
      <c r="K967" s="152">
        <f t="shared" si="74"/>
        <v>0</v>
      </c>
      <c r="L967" s="151">
        <f>Inv!K967</f>
        <v>0</v>
      </c>
      <c r="M967" s="153" t="str">
        <f>IFERROR($H967/PG!$E967,"")</f>
        <v/>
      </c>
      <c r="P967" s="26">
        <v>4.0999999999999999E-4</v>
      </c>
      <c r="Q967" s="35">
        <f t="shared" si="75"/>
        <v>4.0999999999999999E-4</v>
      </c>
      <c r="R967" s="26" t="str">
        <f t="shared" si="76"/>
        <v/>
      </c>
    </row>
    <row r="968" spans="2:18" ht="35.1" customHeight="1" thickTop="1" thickBot="1" x14ac:dyDescent="0.3">
      <c r="B968" s="40" t="str">
        <f>IF(PG!B968="","",PG!B968)</f>
        <v/>
      </c>
      <c r="C968" s="147" t="str">
        <f>IF(PG!C968="","",PG!C968)</f>
        <v/>
      </c>
      <c r="D968" s="43" t="str">
        <f>IF(PG!D968="","",PG!D968)</f>
        <v/>
      </c>
      <c r="E968" s="43">
        <f>IF(Inv!E968="",Inv!D968,Inv!E968)</f>
        <v>0</v>
      </c>
      <c r="F968" s="148" t="str">
        <f t="shared" si="72"/>
        <v>Sem estoque</v>
      </c>
      <c r="G968" s="149">
        <f>SUMIF(Entrada!$C$8:$C$3007,$C968,Entrada!$F$8:$F$3007)</f>
        <v>0</v>
      </c>
      <c r="H968" s="150">
        <f>SUMIF(Saída!$C$8:$C$3007,$C968,Saída!$E$8:$E$3007)</f>
        <v>0</v>
      </c>
      <c r="I968" s="151">
        <f>SUMIF(Entrada!$C$8:$C$3007,C968,Entrada!$J$8:$J$3007)</f>
        <v>0</v>
      </c>
      <c r="J968" s="152">
        <f t="shared" si="73"/>
        <v>0</v>
      </c>
      <c r="K968" s="152">
        <f t="shared" si="74"/>
        <v>0</v>
      </c>
      <c r="L968" s="151">
        <f>Inv!K968</f>
        <v>0</v>
      </c>
      <c r="M968" s="153" t="str">
        <f>IFERROR($H968/PG!$E968,"")</f>
        <v/>
      </c>
      <c r="P968" s="26">
        <v>4.0000000000000002E-4</v>
      </c>
      <c r="Q968" s="35">
        <f t="shared" si="75"/>
        <v>4.0000000000000002E-4</v>
      </c>
      <c r="R968" s="26" t="str">
        <f t="shared" si="76"/>
        <v/>
      </c>
    </row>
    <row r="969" spans="2:18" ht="35.1" customHeight="1" thickTop="1" thickBot="1" x14ac:dyDescent="0.3">
      <c r="B969" s="40" t="str">
        <f>IF(PG!B969="","",PG!B969)</f>
        <v/>
      </c>
      <c r="C969" s="147" t="str">
        <f>IF(PG!C969="","",PG!C969)</f>
        <v/>
      </c>
      <c r="D969" s="43" t="str">
        <f>IF(PG!D969="","",PG!D969)</f>
        <v/>
      </c>
      <c r="E969" s="43">
        <f>IF(Inv!E969="",Inv!D969,Inv!E969)</f>
        <v>0</v>
      </c>
      <c r="F969" s="148" t="str">
        <f t="shared" ref="F969:F1007" si="77">IFERROR(IF(E969=0,"Sem estoque",IF(E969/D969&lt;0.25,"Quase sem estoque",IF(E969/D969&lt;1.2,"Estoque baixo",IF(E969/D969&lt;2,"Estoque moderado","Estoque confortável")))),"")</f>
        <v>Sem estoque</v>
      </c>
      <c r="G969" s="149">
        <f>SUMIF(Entrada!$C$8:$C$3007,$C969,Entrada!$F$8:$F$3007)</f>
        <v>0</v>
      </c>
      <c r="H969" s="150">
        <f>SUMIF(Saída!$C$8:$C$3007,$C969,Saída!$E$8:$E$3007)</f>
        <v>0</v>
      </c>
      <c r="I969" s="151">
        <f>SUMIF(Entrada!$C$8:$C$3007,C969,Entrada!$J$8:$J$3007)</f>
        <v>0</v>
      </c>
      <c r="J969" s="152">
        <f t="shared" ref="J969:J1007" si="78">IFERROR($I969/SUM($I$8:$I$1008),"")</f>
        <v>0</v>
      </c>
      <c r="K969" s="152">
        <f t="shared" ref="K969:K1007" si="79">IFERROR($E969/SUM($E$8:$E$1008),"")</f>
        <v>0</v>
      </c>
      <c r="L969" s="151">
        <f>Inv!K969</f>
        <v>0</v>
      </c>
      <c r="M969" s="153" t="str">
        <f>IFERROR($H969/PG!$E969,"")</f>
        <v/>
      </c>
      <c r="P969" s="26">
        <v>3.8999999999999999E-4</v>
      </c>
      <c r="Q969" s="35">
        <f t="shared" ref="Q969:Q1007" si="80">O969+P969</f>
        <v>3.8999999999999999E-4</v>
      </c>
      <c r="R969" s="26" t="str">
        <f t="shared" ref="R969:R1007" si="81">C969</f>
        <v/>
      </c>
    </row>
    <row r="970" spans="2:18" ht="35.1" customHeight="1" thickTop="1" thickBot="1" x14ac:dyDescent="0.3">
      <c r="B970" s="40" t="str">
        <f>IF(PG!B970="","",PG!B970)</f>
        <v/>
      </c>
      <c r="C970" s="147" t="str">
        <f>IF(PG!C970="","",PG!C970)</f>
        <v/>
      </c>
      <c r="D970" s="43" t="str">
        <f>IF(PG!D970="","",PG!D970)</f>
        <v/>
      </c>
      <c r="E970" s="43">
        <f>IF(Inv!E970="",Inv!D970,Inv!E970)</f>
        <v>0</v>
      </c>
      <c r="F970" s="148" t="str">
        <f t="shared" si="77"/>
        <v>Sem estoque</v>
      </c>
      <c r="G970" s="149">
        <f>SUMIF(Entrada!$C$8:$C$3007,$C970,Entrada!$F$8:$F$3007)</f>
        <v>0</v>
      </c>
      <c r="H970" s="150">
        <f>SUMIF(Saída!$C$8:$C$3007,$C970,Saída!$E$8:$E$3007)</f>
        <v>0</v>
      </c>
      <c r="I970" s="151">
        <f>SUMIF(Entrada!$C$8:$C$3007,C970,Entrada!$J$8:$J$3007)</f>
        <v>0</v>
      </c>
      <c r="J970" s="152">
        <f t="shared" si="78"/>
        <v>0</v>
      </c>
      <c r="K970" s="152">
        <f t="shared" si="79"/>
        <v>0</v>
      </c>
      <c r="L970" s="151">
        <f>Inv!K970</f>
        <v>0</v>
      </c>
      <c r="M970" s="153" t="str">
        <f>IFERROR($H970/PG!$E970,"")</f>
        <v/>
      </c>
      <c r="P970" s="26">
        <v>3.8000000000000002E-4</v>
      </c>
      <c r="Q970" s="35">
        <f t="shared" si="80"/>
        <v>3.8000000000000002E-4</v>
      </c>
      <c r="R970" s="26" t="str">
        <f t="shared" si="81"/>
        <v/>
      </c>
    </row>
    <row r="971" spans="2:18" ht="35.1" customHeight="1" thickTop="1" thickBot="1" x14ac:dyDescent="0.3">
      <c r="B971" s="40" t="str">
        <f>IF(PG!B971="","",PG!B971)</f>
        <v/>
      </c>
      <c r="C971" s="147" t="str">
        <f>IF(PG!C971="","",PG!C971)</f>
        <v/>
      </c>
      <c r="D971" s="43" t="str">
        <f>IF(PG!D971="","",PG!D971)</f>
        <v/>
      </c>
      <c r="E971" s="43">
        <f>IF(Inv!E971="",Inv!D971,Inv!E971)</f>
        <v>0</v>
      </c>
      <c r="F971" s="148" t="str">
        <f t="shared" si="77"/>
        <v>Sem estoque</v>
      </c>
      <c r="G971" s="149">
        <f>SUMIF(Entrada!$C$8:$C$3007,$C971,Entrada!$F$8:$F$3007)</f>
        <v>0</v>
      </c>
      <c r="H971" s="150">
        <f>SUMIF(Saída!$C$8:$C$3007,$C971,Saída!$E$8:$E$3007)</f>
        <v>0</v>
      </c>
      <c r="I971" s="151">
        <f>SUMIF(Entrada!$C$8:$C$3007,C971,Entrada!$J$8:$J$3007)</f>
        <v>0</v>
      </c>
      <c r="J971" s="152">
        <f t="shared" si="78"/>
        <v>0</v>
      </c>
      <c r="K971" s="152">
        <f t="shared" si="79"/>
        <v>0</v>
      </c>
      <c r="L971" s="151">
        <f>Inv!K971</f>
        <v>0</v>
      </c>
      <c r="M971" s="153" t="str">
        <f>IFERROR($H971/PG!$E971,"")</f>
        <v/>
      </c>
      <c r="P971" s="26">
        <v>3.6999999999999999E-4</v>
      </c>
      <c r="Q971" s="35">
        <f t="shared" si="80"/>
        <v>3.6999999999999999E-4</v>
      </c>
      <c r="R971" s="26" t="str">
        <f t="shared" si="81"/>
        <v/>
      </c>
    </row>
    <row r="972" spans="2:18" ht="35.1" customHeight="1" thickTop="1" thickBot="1" x14ac:dyDescent="0.3">
      <c r="B972" s="40" t="str">
        <f>IF(PG!B972="","",PG!B972)</f>
        <v/>
      </c>
      <c r="C972" s="147" t="str">
        <f>IF(PG!C972="","",PG!C972)</f>
        <v/>
      </c>
      <c r="D972" s="43" t="str">
        <f>IF(PG!D972="","",PG!D972)</f>
        <v/>
      </c>
      <c r="E972" s="43">
        <f>IF(Inv!E972="",Inv!D972,Inv!E972)</f>
        <v>0</v>
      </c>
      <c r="F972" s="148" t="str">
        <f t="shared" si="77"/>
        <v>Sem estoque</v>
      </c>
      <c r="G972" s="149">
        <f>SUMIF(Entrada!$C$8:$C$3007,$C972,Entrada!$F$8:$F$3007)</f>
        <v>0</v>
      </c>
      <c r="H972" s="150">
        <f>SUMIF(Saída!$C$8:$C$3007,$C972,Saída!$E$8:$E$3007)</f>
        <v>0</v>
      </c>
      <c r="I972" s="151">
        <f>SUMIF(Entrada!$C$8:$C$3007,C972,Entrada!$J$8:$J$3007)</f>
        <v>0</v>
      </c>
      <c r="J972" s="152">
        <f t="shared" si="78"/>
        <v>0</v>
      </c>
      <c r="K972" s="152">
        <f t="shared" si="79"/>
        <v>0</v>
      </c>
      <c r="L972" s="151">
        <f>Inv!K972</f>
        <v>0</v>
      </c>
      <c r="M972" s="153" t="str">
        <f>IFERROR($H972/PG!$E972,"")</f>
        <v/>
      </c>
      <c r="P972" s="26">
        <v>3.6000000000000002E-4</v>
      </c>
      <c r="Q972" s="35">
        <f t="shared" si="80"/>
        <v>3.6000000000000002E-4</v>
      </c>
      <c r="R972" s="26" t="str">
        <f t="shared" si="81"/>
        <v/>
      </c>
    </row>
    <row r="973" spans="2:18" ht="35.1" customHeight="1" thickTop="1" thickBot="1" x14ac:dyDescent="0.3">
      <c r="B973" s="40" t="str">
        <f>IF(PG!B973="","",PG!B973)</f>
        <v/>
      </c>
      <c r="C973" s="147" t="str">
        <f>IF(PG!C973="","",PG!C973)</f>
        <v/>
      </c>
      <c r="D973" s="43" t="str">
        <f>IF(PG!D973="","",PG!D973)</f>
        <v/>
      </c>
      <c r="E973" s="43">
        <f>IF(Inv!E973="",Inv!D973,Inv!E973)</f>
        <v>0</v>
      </c>
      <c r="F973" s="148" t="str">
        <f t="shared" si="77"/>
        <v>Sem estoque</v>
      </c>
      <c r="G973" s="149">
        <f>SUMIF(Entrada!$C$8:$C$3007,$C973,Entrada!$F$8:$F$3007)</f>
        <v>0</v>
      </c>
      <c r="H973" s="150">
        <f>SUMIF(Saída!$C$8:$C$3007,$C973,Saída!$E$8:$E$3007)</f>
        <v>0</v>
      </c>
      <c r="I973" s="151">
        <f>SUMIF(Entrada!$C$8:$C$3007,C973,Entrada!$J$8:$J$3007)</f>
        <v>0</v>
      </c>
      <c r="J973" s="152">
        <f t="shared" si="78"/>
        <v>0</v>
      </c>
      <c r="K973" s="152">
        <f t="shared" si="79"/>
        <v>0</v>
      </c>
      <c r="L973" s="151">
        <f>Inv!K973</f>
        <v>0</v>
      </c>
      <c r="M973" s="153" t="str">
        <f>IFERROR($H973/PG!$E973,"")</f>
        <v/>
      </c>
      <c r="P973" s="26">
        <v>3.5E-4</v>
      </c>
      <c r="Q973" s="35">
        <f t="shared" si="80"/>
        <v>3.5E-4</v>
      </c>
      <c r="R973" s="26" t="str">
        <f t="shared" si="81"/>
        <v/>
      </c>
    </row>
    <row r="974" spans="2:18" ht="35.1" customHeight="1" thickTop="1" thickBot="1" x14ac:dyDescent="0.3">
      <c r="B974" s="40" t="str">
        <f>IF(PG!B974="","",PG!B974)</f>
        <v/>
      </c>
      <c r="C974" s="147" t="str">
        <f>IF(PG!C974="","",PG!C974)</f>
        <v/>
      </c>
      <c r="D974" s="43" t="str">
        <f>IF(PG!D974="","",PG!D974)</f>
        <v/>
      </c>
      <c r="E974" s="43">
        <f>IF(Inv!E974="",Inv!D974,Inv!E974)</f>
        <v>0</v>
      </c>
      <c r="F974" s="148" t="str">
        <f t="shared" si="77"/>
        <v>Sem estoque</v>
      </c>
      <c r="G974" s="149">
        <f>SUMIF(Entrada!$C$8:$C$3007,$C974,Entrada!$F$8:$F$3007)</f>
        <v>0</v>
      </c>
      <c r="H974" s="150">
        <f>SUMIF(Saída!$C$8:$C$3007,$C974,Saída!$E$8:$E$3007)</f>
        <v>0</v>
      </c>
      <c r="I974" s="151">
        <f>SUMIF(Entrada!$C$8:$C$3007,C974,Entrada!$J$8:$J$3007)</f>
        <v>0</v>
      </c>
      <c r="J974" s="152">
        <f t="shared" si="78"/>
        <v>0</v>
      </c>
      <c r="K974" s="152">
        <f t="shared" si="79"/>
        <v>0</v>
      </c>
      <c r="L974" s="151">
        <f>Inv!K974</f>
        <v>0</v>
      </c>
      <c r="M974" s="153" t="str">
        <f>IFERROR($H974/PG!$E974,"")</f>
        <v/>
      </c>
      <c r="P974" s="26">
        <v>3.4000000000000002E-4</v>
      </c>
      <c r="Q974" s="35">
        <f t="shared" si="80"/>
        <v>3.4000000000000002E-4</v>
      </c>
      <c r="R974" s="26" t="str">
        <f t="shared" si="81"/>
        <v/>
      </c>
    </row>
    <row r="975" spans="2:18" ht="35.1" customHeight="1" thickTop="1" thickBot="1" x14ac:dyDescent="0.3">
      <c r="B975" s="40" t="str">
        <f>IF(PG!B975="","",PG!B975)</f>
        <v/>
      </c>
      <c r="C975" s="147" t="str">
        <f>IF(PG!C975="","",PG!C975)</f>
        <v/>
      </c>
      <c r="D975" s="43" t="str">
        <f>IF(PG!D975="","",PG!D975)</f>
        <v/>
      </c>
      <c r="E975" s="43">
        <f>IF(Inv!E975="",Inv!D975,Inv!E975)</f>
        <v>0</v>
      </c>
      <c r="F975" s="148" t="str">
        <f t="shared" si="77"/>
        <v>Sem estoque</v>
      </c>
      <c r="G975" s="149">
        <f>SUMIF(Entrada!$C$8:$C$3007,$C975,Entrada!$F$8:$F$3007)</f>
        <v>0</v>
      </c>
      <c r="H975" s="150">
        <f>SUMIF(Saída!$C$8:$C$3007,$C975,Saída!$E$8:$E$3007)</f>
        <v>0</v>
      </c>
      <c r="I975" s="151">
        <f>SUMIF(Entrada!$C$8:$C$3007,C975,Entrada!$J$8:$J$3007)</f>
        <v>0</v>
      </c>
      <c r="J975" s="152">
        <f t="shared" si="78"/>
        <v>0</v>
      </c>
      <c r="K975" s="152">
        <f t="shared" si="79"/>
        <v>0</v>
      </c>
      <c r="L975" s="151">
        <f>Inv!K975</f>
        <v>0</v>
      </c>
      <c r="M975" s="153" t="str">
        <f>IFERROR($H975/PG!$E975,"")</f>
        <v/>
      </c>
      <c r="P975" s="26">
        <v>3.3E-4</v>
      </c>
      <c r="Q975" s="35">
        <f t="shared" si="80"/>
        <v>3.3E-4</v>
      </c>
      <c r="R975" s="26" t="str">
        <f t="shared" si="81"/>
        <v/>
      </c>
    </row>
    <row r="976" spans="2:18" ht="35.1" customHeight="1" thickTop="1" thickBot="1" x14ac:dyDescent="0.3">
      <c r="B976" s="40" t="str">
        <f>IF(PG!B976="","",PG!B976)</f>
        <v/>
      </c>
      <c r="C976" s="147" t="str">
        <f>IF(PG!C976="","",PG!C976)</f>
        <v/>
      </c>
      <c r="D976" s="43" t="str">
        <f>IF(PG!D976="","",PG!D976)</f>
        <v/>
      </c>
      <c r="E976" s="43">
        <f>IF(Inv!E976="",Inv!D976,Inv!E976)</f>
        <v>0</v>
      </c>
      <c r="F976" s="148" t="str">
        <f t="shared" si="77"/>
        <v>Sem estoque</v>
      </c>
      <c r="G976" s="149">
        <f>SUMIF(Entrada!$C$8:$C$3007,$C976,Entrada!$F$8:$F$3007)</f>
        <v>0</v>
      </c>
      <c r="H976" s="150">
        <f>SUMIF(Saída!$C$8:$C$3007,$C976,Saída!$E$8:$E$3007)</f>
        <v>0</v>
      </c>
      <c r="I976" s="151">
        <f>SUMIF(Entrada!$C$8:$C$3007,C976,Entrada!$J$8:$J$3007)</f>
        <v>0</v>
      </c>
      <c r="J976" s="152">
        <f t="shared" si="78"/>
        <v>0</v>
      </c>
      <c r="K976" s="152">
        <f t="shared" si="79"/>
        <v>0</v>
      </c>
      <c r="L976" s="151">
        <f>Inv!K976</f>
        <v>0</v>
      </c>
      <c r="M976" s="153" t="str">
        <f>IFERROR($H976/PG!$E976,"")</f>
        <v/>
      </c>
      <c r="P976" s="26">
        <v>3.2000000000000003E-4</v>
      </c>
      <c r="Q976" s="35">
        <f t="shared" si="80"/>
        <v>3.2000000000000003E-4</v>
      </c>
      <c r="R976" s="26" t="str">
        <f t="shared" si="81"/>
        <v/>
      </c>
    </row>
    <row r="977" spans="2:18" ht="35.1" customHeight="1" thickTop="1" thickBot="1" x14ac:dyDescent="0.3">
      <c r="B977" s="40" t="str">
        <f>IF(PG!B977="","",PG!B977)</f>
        <v/>
      </c>
      <c r="C977" s="147" t="str">
        <f>IF(PG!C977="","",PG!C977)</f>
        <v/>
      </c>
      <c r="D977" s="43" t="str">
        <f>IF(PG!D977="","",PG!D977)</f>
        <v/>
      </c>
      <c r="E977" s="43">
        <f>IF(Inv!E977="",Inv!D977,Inv!E977)</f>
        <v>0</v>
      </c>
      <c r="F977" s="148" t="str">
        <f t="shared" si="77"/>
        <v>Sem estoque</v>
      </c>
      <c r="G977" s="149">
        <f>SUMIF(Entrada!$C$8:$C$3007,$C977,Entrada!$F$8:$F$3007)</f>
        <v>0</v>
      </c>
      <c r="H977" s="150">
        <f>SUMIF(Saída!$C$8:$C$3007,$C977,Saída!$E$8:$E$3007)</f>
        <v>0</v>
      </c>
      <c r="I977" s="151">
        <f>SUMIF(Entrada!$C$8:$C$3007,C977,Entrada!$J$8:$J$3007)</f>
        <v>0</v>
      </c>
      <c r="J977" s="152">
        <f t="shared" si="78"/>
        <v>0</v>
      </c>
      <c r="K977" s="152">
        <f t="shared" si="79"/>
        <v>0</v>
      </c>
      <c r="L977" s="151">
        <f>Inv!K977</f>
        <v>0</v>
      </c>
      <c r="M977" s="153" t="str">
        <f>IFERROR($H977/PG!$E977,"")</f>
        <v/>
      </c>
      <c r="P977" s="26">
        <v>3.1E-4</v>
      </c>
      <c r="Q977" s="35">
        <f t="shared" si="80"/>
        <v>3.1E-4</v>
      </c>
      <c r="R977" s="26" t="str">
        <f t="shared" si="81"/>
        <v/>
      </c>
    </row>
    <row r="978" spans="2:18" ht="35.1" customHeight="1" thickTop="1" thickBot="1" x14ac:dyDescent="0.3">
      <c r="B978" s="40" t="str">
        <f>IF(PG!B978="","",PG!B978)</f>
        <v/>
      </c>
      <c r="C978" s="147" t="str">
        <f>IF(PG!C978="","",PG!C978)</f>
        <v/>
      </c>
      <c r="D978" s="43" t="str">
        <f>IF(PG!D978="","",PG!D978)</f>
        <v/>
      </c>
      <c r="E978" s="43">
        <f>IF(Inv!E978="",Inv!D978,Inv!E978)</f>
        <v>0</v>
      </c>
      <c r="F978" s="148" t="str">
        <f t="shared" si="77"/>
        <v>Sem estoque</v>
      </c>
      <c r="G978" s="149">
        <f>SUMIF(Entrada!$C$8:$C$3007,$C978,Entrada!$F$8:$F$3007)</f>
        <v>0</v>
      </c>
      <c r="H978" s="150">
        <f>SUMIF(Saída!$C$8:$C$3007,$C978,Saída!$E$8:$E$3007)</f>
        <v>0</v>
      </c>
      <c r="I978" s="151">
        <f>SUMIF(Entrada!$C$8:$C$3007,C978,Entrada!$J$8:$J$3007)</f>
        <v>0</v>
      </c>
      <c r="J978" s="152">
        <f t="shared" si="78"/>
        <v>0</v>
      </c>
      <c r="K978" s="152">
        <f t="shared" si="79"/>
        <v>0</v>
      </c>
      <c r="L978" s="151">
        <f>Inv!K978</f>
        <v>0</v>
      </c>
      <c r="M978" s="153" t="str">
        <f>IFERROR($H978/PG!$E978,"")</f>
        <v/>
      </c>
      <c r="P978" s="26">
        <v>2.9999999999999997E-4</v>
      </c>
      <c r="Q978" s="35">
        <f t="shared" si="80"/>
        <v>2.9999999999999997E-4</v>
      </c>
      <c r="R978" s="26" t="str">
        <f t="shared" si="81"/>
        <v/>
      </c>
    </row>
    <row r="979" spans="2:18" ht="35.1" customHeight="1" thickTop="1" thickBot="1" x14ac:dyDescent="0.3">
      <c r="B979" s="40" t="str">
        <f>IF(PG!B979="","",PG!B979)</f>
        <v/>
      </c>
      <c r="C979" s="147" t="str">
        <f>IF(PG!C979="","",PG!C979)</f>
        <v/>
      </c>
      <c r="D979" s="43" t="str">
        <f>IF(PG!D979="","",PG!D979)</f>
        <v/>
      </c>
      <c r="E979" s="43">
        <f>IF(Inv!E979="",Inv!D979,Inv!E979)</f>
        <v>0</v>
      </c>
      <c r="F979" s="148" t="str">
        <f t="shared" si="77"/>
        <v>Sem estoque</v>
      </c>
      <c r="G979" s="149">
        <f>SUMIF(Entrada!$C$8:$C$3007,$C979,Entrada!$F$8:$F$3007)</f>
        <v>0</v>
      </c>
      <c r="H979" s="150">
        <f>SUMIF(Saída!$C$8:$C$3007,$C979,Saída!$E$8:$E$3007)</f>
        <v>0</v>
      </c>
      <c r="I979" s="151">
        <f>SUMIF(Entrada!$C$8:$C$3007,C979,Entrada!$J$8:$J$3007)</f>
        <v>0</v>
      </c>
      <c r="J979" s="152">
        <f t="shared" si="78"/>
        <v>0</v>
      </c>
      <c r="K979" s="152">
        <f t="shared" si="79"/>
        <v>0</v>
      </c>
      <c r="L979" s="151">
        <f>Inv!K979</f>
        <v>0</v>
      </c>
      <c r="M979" s="153" t="str">
        <f>IFERROR($H979/PG!$E979,"")</f>
        <v/>
      </c>
      <c r="P979" s="26">
        <v>2.9E-4</v>
      </c>
      <c r="Q979" s="35">
        <f t="shared" si="80"/>
        <v>2.9E-4</v>
      </c>
      <c r="R979" s="26" t="str">
        <f t="shared" si="81"/>
        <v/>
      </c>
    </row>
    <row r="980" spans="2:18" ht="35.1" customHeight="1" thickTop="1" thickBot="1" x14ac:dyDescent="0.3">
      <c r="B980" s="40" t="str">
        <f>IF(PG!B980="","",PG!B980)</f>
        <v/>
      </c>
      <c r="C980" s="147" t="str">
        <f>IF(PG!C980="","",PG!C980)</f>
        <v/>
      </c>
      <c r="D980" s="43" t="str">
        <f>IF(PG!D980="","",PG!D980)</f>
        <v/>
      </c>
      <c r="E980" s="43">
        <f>IF(Inv!E980="",Inv!D980,Inv!E980)</f>
        <v>0</v>
      </c>
      <c r="F980" s="148" t="str">
        <f t="shared" si="77"/>
        <v>Sem estoque</v>
      </c>
      <c r="G980" s="149">
        <f>SUMIF(Entrada!$C$8:$C$3007,$C980,Entrada!$F$8:$F$3007)</f>
        <v>0</v>
      </c>
      <c r="H980" s="150">
        <f>SUMIF(Saída!$C$8:$C$3007,$C980,Saída!$E$8:$E$3007)</f>
        <v>0</v>
      </c>
      <c r="I980" s="151">
        <f>SUMIF(Entrada!$C$8:$C$3007,C980,Entrada!$J$8:$J$3007)</f>
        <v>0</v>
      </c>
      <c r="J980" s="152">
        <f t="shared" si="78"/>
        <v>0</v>
      </c>
      <c r="K980" s="152">
        <f t="shared" si="79"/>
        <v>0</v>
      </c>
      <c r="L980" s="151">
        <f>Inv!K980</f>
        <v>0</v>
      </c>
      <c r="M980" s="153" t="str">
        <f>IFERROR($H980/PG!$E980,"")</f>
        <v/>
      </c>
      <c r="P980" s="26">
        <v>2.7999999999999998E-4</v>
      </c>
      <c r="Q980" s="35">
        <f t="shared" si="80"/>
        <v>2.7999999999999998E-4</v>
      </c>
      <c r="R980" s="26" t="str">
        <f t="shared" si="81"/>
        <v/>
      </c>
    </row>
    <row r="981" spans="2:18" ht="35.1" customHeight="1" thickTop="1" thickBot="1" x14ac:dyDescent="0.3">
      <c r="B981" s="40" t="str">
        <f>IF(PG!B981="","",PG!B981)</f>
        <v/>
      </c>
      <c r="C981" s="147" t="str">
        <f>IF(PG!C981="","",PG!C981)</f>
        <v/>
      </c>
      <c r="D981" s="43" t="str">
        <f>IF(PG!D981="","",PG!D981)</f>
        <v/>
      </c>
      <c r="E981" s="43">
        <f>IF(Inv!E981="",Inv!D981,Inv!E981)</f>
        <v>0</v>
      </c>
      <c r="F981" s="148" t="str">
        <f t="shared" si="77"/>
        <v>Sem estoque</v>
      </c>
      <c r="G981" s="149">
        <f>SUMIF(Entrada!$C$8:$C$3007,$C981,Entrada!$F$8:$F$3007)</f>
        <v>0</v>
      </c>
      <c r="H981" s="150">
        <f>SUMIF(Saída!$C$8:$C$3007,$C981,Saída!$E$8:$E$3007)</f>
        <v>0</v>
      </c>
      <c r="I981" s="151">
        <f>SUMIF(Entrada!$C$8:$C$3007,C981,Entrada!$J$8:$J$3007)</f>
        <v>0</v>
      </c>
      <c r="J981" s="152">
        <f t="shared" si="78"/>
        <v>0</v>
      </c>
      <c r="K981" s="152">
        <f t="shared" si="79"/>
        <v>0</v>
      </c>
      <c r="L981" s="151">
        <f>Inv!K981</f>
        <v>0</v>
      </c>
      <c r="M981" s="153" t="str">
        <f>IFERROR($H981/PG!$E981,"")</f>
        <v/>
      </c>
      <c r="P981" s="26">
        <v>2.7E-4</v>
      </c>
      <c r="Q981" s="35">
        <f t="shared" si="80"/>
        <v>2.7E-4</v>
      </c>
      <c r="R981" s="26" t="str">
        <f t="shared" si="81"/>
        <v/>
      </c>
    </row>
    <row r="982" spans="2:18" ht="35.1" customHeight="1" thickTop="1" thickBot="1" x14ac:dyDescent="0.3">
      <c r="B982" s="40" t="str">
        <f>IF(PG!B982="","",PG!B982)</f>
        <v/>
      </c>
      <c r="C982" s="147" t="str">
        <f>IF(PG!C982="","",PG!C982)</f>
        <v/>
      </c>
      <c r="D982" s="43" t="str">
        <f>IF(PG!D982="","",PG!D982)</f>
        <v/>
      </c>
      <c r="E982" s="43">
        <f>IF(Inv!E982="",Inv!D982,Inv!E982)</f>
        <v>0</v>
      </c>
      <c r="F982" s="148" t="str">
        <f t="shared" si="77"/>
        <v>Sem estoque</v>
      </c>
      <c r="G982" s="149">
        <f>SUMIF(Entrada!$C$8:$C$3007,$C982,Entrada!$F$8:$F$3007)</f>
        <v>0</v>
      </c>
      <c r="H982" s="150">
        <f>SUMIF(Saída!$C$8:$C$3007,$C982,Saída!$E$8:$E$3007)</f>
        <v>0</v>
      </c>
      <c r="I982" s="151">
        <f>SUMIF(Entrada!$C$8:$C$3007,C982,Entrada!$J$8:$J$3007)</f>
        <v>0</v>
      </c>
      <c r="J982" s="152">
        <f t="shared" si="78"/>
        <v>0</v>
      </c>
      <c r="K982" s="152">
        <f t="shared" si="79"/>
        <v>0</v>
      </c>
      <c r="L982" s="151">
        <f>Inv!K982</f>
        <v>0</v>
      </c>
      <c r="M982" s="153" t="str">
        <f>IFERROR($H982/PG!$E982,"")</f>
        <v/>
      </c>
      <c r="P982" s="26">
        <v>2.5999999999999998E-4</v>
      </c>
      <c r="Q982" s="35">
        <f t="shared" si="80"/>
        <v>2.5999999999999998E-4</v>
      </c>
      <c r="R982" s="26" t="str">
        <f t="shared" si="81"/>
        <v/>
      </c>
    </row>
    <row r="983" spans="2:18" ht="35.1" customHeight="1" thickTop="1" thickBot="1" x14ac:dyDescent="0.3">
      <c r="B983" s="40" t="str">
        <f>IF(PG!B983="","",PG!B983)</f>
        <v/>
      </c>
      <c r="C983" s="147" t="str">
        <f>IF(PG!C983="","",PG!C983)</f>
        <v/>
      </c>
      <c r="D983" s="43" t="str">
        <f>IF(PG!D983="","",PG!D983)</f>
        <v/>
      </c>
      <c r="E983" s="43">
        <f>IF(Inv!E983="",Inv!D983,Inv!E983)</f>
        <v>0</v>
      </c>
      <c r="F983" s="148" t="str">
        <f t="shared" si="77"/>
        <v>Sem estoque</v>
      </c>
      <c r="G983" s="149">
        <f>SUMIF(Entrada!$C$8:$C$3007,$C983,Entrada!$F$8:$F$3007)</f>
        <v>0</v>
      </c>
      <c r="H983" s="150">
        <f>SUMIF(Saída!$C$8:$C$3007,$C983,Saída!$E$8:$E$3007)</f>
        <v>0</v>
      </c>
      <c r="I983" s="151">
        <f>SUMIF(Entrada!$C$8:$C$3007,C983,Entrada!$J$8:$J$3007)</f>
        <v>0</v>
      </c>
      <c r="J983" s="152">
        <f t="shared" si="78"/>
        <v>0</v>
      </c>
      <c r="K983" s="152">
        <f t="shared" si="79"/>
        <v>0</v>
      </c>
      <c r="L983" s="151">
        <f>Inv!K983</f>
        <v>0</v>
      </c>
      <c r="M983" s="153" t="str">
        <f>IFERROR($H983/PG!$E983,"")</f>
        <v/>
      </c>
      <c r="P983" s="26">
        <v>2.5000000000000001E-4</v>
      </c>
      <c r="Q983" s="35">
        <f t="shared" si="80"/>
        <v>2.5000000000000001E-4</v>
      </c>
      <c r="R983" s="26" t="str">
        <f t="shared" si="81"/>
        <v/>
      </c>
    </row>
    <row r="984" spans="2:18" ht="35.1" customHeight="1" thickTop="1" thickBot="1" x14ac:dyDescent="0.3">
      <c r="B984" s="40" t="str">
        <f>IF(PG!B984="","",PG!B984)</f>
        <v/>
      </c>
      <c r="C984" s="147" t="str">
        <f>IF(PG!C984="","",PG!C984)</f>
        <v/>
      </c>
      <c r="D984" s="43" t="str">
        <f>IF(PG!D984="","",PG!D984)</f>
        <v/>
      </c>
      <c r="E984" s="43">
        <f>IF(Inv!E984="",Inv!D984,Inv!E984)</f>
        <v>0</v>
      </c>
      <c r="F984" s="148" t="str">
        <f t="shared" si="77"/>
        <v>Sem estoque</v>
      </c>
      <c r="G984" s="149">
        <f>SUMIF(Entrada!$C$8:$C$3007,$C984,Entrada!$F$8:$F$3007)</f>
        <v>0</v>
      </c>
      <c r="H984" s="150">
        <f>SUMIF(Saída!$C$8:$C$3007,$C984,Saída!$E$8:$E$3007)</f>
        <v>0</v>
      </c>
      <c r="I984" s="151">
        <f>SUMIF(Entrada!$C$8:$C$3007,C984,Entrada!$J$8:$J$3007)</f>
        <v>0</v>
      </c>
      <c r="J984" s="152">
        <f t="shared" si="78"/>
        <v>0</v>
      </c>
      <c r="K984" s="152">
        <f t="shared" si="79"/>
        <v>0</v>
      </c>
      <c r="L984" s="151">
        <f>Inv!K984</f>
        <v>0</v>
      </c>
      <c r="M984" s="153" t="str">
        <f>IFERROR($H984/PG!$E984,"")</f>
        <v/>
      </c>
      <c r="P984" s="26">
        <v>2.4000000000000001E-4</v>
      </c>
      <c r="Q984" s="35">
        <f t="shared" si="80"/>
        <v>2.4000000000000001E-4</v>
      </c>
      <c r="R984" s="26" t="str">
        <f t="shared" si="81"/>
        <v/>
      </c>
    </row>
    <row r="985" spans="2:18" ht="35.1" customHeight="1" thickTop="1" thickBot="1" x14ac:dyDescent="0.3">
      <c r="B985" s="40" t="str">
        <f>IF(PG!B985="","",PG!B985)</f>
        <v/>
      </c>
      <c r="C985" s="147" t="str">
        <f>IF(PG!C985="","",PG!C985)</f>
        <v/>
      </c>
      <c r="D985" s="43" t="str">
        <f>IF(PG!D985="","",PG!D985)</f>
        <v/>
      </c>
      <c r="E985" s="43">
        <f>IF(Inv!E985="",Inv!D985,Inv!E985)</f>
        <v>0</v>
      </c>
      <c r="F985" s="148" t="str">
        <f t="shared" si="77"/>
        <v>Sem estoque</v>
      </c>
      <c r="G985" s="149">
        <f>SUMIF(Entrada!$C$8:$C$3007,$C985,Entrada!$F$8:$F$3007)</f>
        <v>0</v>
      </c>
      <c r="H985" s="150">
        <f>SUMIF(Saída!$C$8:$C$3007,$C985,Saída!$E$8:$E$3007)</f>
        <v>0</v>
      </c>
      <c r="I985" s="151">
        <f>SUMIF(Entrada!$C$8:$C$3007,C985,Entrada!$J$8:$J$3007)</f>
        <v>0</v>
      </c>
      <c r="J985" s="152">
        <f t="shared" si="78"/>
        <v>0</v>
      </c>
      <c r="K985" s="152">
        <f t="shared" si="79"/>
        <v>0</v>
      </c>
      <c r="L985" s="151">
        <f>Inv!K985</f>
        <v>0</v>
      </c>
      <c r="M985" s="153" t="str">
        <f>IFERROR($H985/PG!$E985,"")</f>
        <v/>
      </c>
      <c r="P985" s="26">
        <v>2.3000000000000001E-4</v>
      </c>
      <c r="Q985" s="35">
        <f t="shared" si="80"/>
        <v>2.3000000000000001E-4</v>
      </c>
      <c r="R985" s="26" t="str">
        <f t="shared" si="81"/>
        <v/>
      </c>
    </row>
    <row r="986" spans="2:18" ht="35.1" customHeight="1" thickTop="1" thickBot="1" x14ac:dyDescent="0.3">
      <c r="B986" s="40" t="str">
        <f>IF(PG!B986="","",PG!B986)</f>
        <v/>
      </c>
      <c r="C986" s="147" t="str">
        <f>IF(PG!C986="","",PG!C986)</f>
        <v/>
      </c>
      <c r="D986" s="43" t="str">
        <f>IF(PG!D986="","",PG!D986)</f>
        <v/>
      </c>
      <c r="E986" s="43">
        <f>IF(Inv!E986="",Inv!D986,Inv!E986)</f>
        <v>0</v>
      </c>
      <c r="F986" s="148" t="str">
        <f t="shared" si="77"/>
        <v>Sem estoque</v>
      </c>
      <c r="G986" s="149">
        <f>SUMIF(Entrada!$C$8:$C$3007,$C986,Entrada!$F$8:$F$3007)</f>
        <v>0</v>
      </c>
      <c r="H986" s="150">
        <f>SUMIF(Saída!$C$8:$C$3007,$C986,Saída!$E$8:$E$3007)</f>
        <v>0</v>
      </c>
      <c r="I986" s="151">
        <f>SUMIF(Entrada!$C$8:$C$3007,C986,Entrada!$J$8:$J$3007)</f>
        <v>0</v>
      </c>
      <c r="J986" s="152">
        <f t="shared" si="78"/>
        <v>0</v>
      </c>
      <c r="K986" s="152">
        <f t="shared" si="79"/>
        <v>0</v>
      </c>
      <c r="L986" s="151">
        <f>Inv!K986</f>
        <v>0</v>
      </c>
      <c r="M986" s="153" t="str">
        <f>IFERROR($H986/PG!$E986,"")</f>
        <v/>
      </c>
      <c r="P986" s="26">
        <v>2.2000000000000001E-4</v>
      </c>
      <c r="Q986" s="35">
        <f t="shared" si="80"/>
        <v>2.2000000000000001E-4</v>
      </c>
      <c r="R986" s="26" t="str">
        <f t="shared" si="81"/>
        <v/>
      </c>
    </row>
    <row r="987" spans="2:18" ht="35.1" customHeight="1" thickTop="1" thickBot="1" x14ac:dyDescent="0.3">
      <c r="B987" s="40" t="str">
        <f>IF(PG!B987="","",PG!B987)</f>
        <v/>
      </c>
      <c r="C987" s="147" t="str">
        <f>IF(PG!C987="","",PG!C987)</f>
        <v/>
      </c>
      <c r="D987" s="43" t="str">
        <f>IF(PG!D987="","",PG!D987)</f>
        <v/>
      </c>
      <c r="E987" s="43">
        <f>IF(Inv!E987="",Inv!D987,Inv!E987)</f>
        <v>0</v>
      </c>
      <c r="F987" s="148" t="str">
        <f t="shared" si="77"/>
        <v>Sem estoque</v>
      </c>
      <c r="G987" s="149">
        <f>SUMIF(Entrada!$C$8:$C$3007,$C987,Entrada!$F$8:$F$3007)</f>
        <v>0</v>
      </c>
      <c r="H987" s="150">
        <f>SUMIF(Saída!$C$8:$C$3007,$C987,Saída!$E$8:$E$3007)</f>
        <v>0</v>
      </c>
      <c r="I987" s="151">
        <f>SUMIF(Entrada!$C$8:$C$3007,C987,Entrada!$J$8:$J$3007)</f>
        <v>0</v>
      </c>
      <c r="J987" s="152">
        <f t="shared" si="78"/>
        <v>0</v>
      </c>
      <c r="K987" s="152">
        <f t="shared" si="79"/>
        <v>0</v>
      </c>
      <c r="L987" s="151">
        <f>Inv!K987</f>
        <v>0</v>
      </c>
      <c r="M987" s="153" t="str">
        <f>IFERROR($H987/PG!$E987,"")</f>
        <v/>
      </c>
      <c r="P987" s="26">
        <v>2.1000000000000001E-4</v>
      </c>
      <c r="Q987" s="35">
        <f t="shared" si="80"/>
        <v>2.1000000000000001E-4</v>
      </c>
      <c r="R987" s="26" t="str">
        <f t="shared" si="81"/>
        <v/>
      </c>
    </row>
    <row r="988" spans="2:18" ht="35.1" customHeight="1" thickTop="1" thickBot="1" x14ac:dyDescent="0.3">
      <c r="B988" s="40" t="str">
        <f>IF(PG!B988="","",PG!B988)</f>
        <v/>
      </c>
      <c r="C988" s="147" t="str">
        <f>IF(PG!C988="","",PG!C988)</f>
        <v/>
      </c>
      <c r="D988" s="43" t="str">
        <f>IF(PG!D988="","",PG!D988)</f>
        <v/>
      </c>
      <c r="E988" s="43">
        <f>IF(Inv!E988="",Inv!D988,Inv!E988)</f>
        <v>0</v>
      </c>
      <c r="F988" s="148" t="str">
        <f t="shared" si="77"/>
        <v>Sem estoque</v>
      </c>
      <c r="G988" s="149">
        <f>SUMIF(Entrada!$C$8:$C$3007,$C988,Entrada!$F$8:$F$3007)</f>
        <v>0</v>
      </c>
      <c r="H988" s="150">
        <f>SUMIF(Saída!$C$8:$C$3007,$C988,Saída!$E$8:$E$3007)</f>
        <v>0</v>
      </c>
      <c r="I988" s="151">
        <f>SUMIF(Entrada!$C$8:$C$3007,C988,Entrada!$J$8:$J$3007)</f>
        <v>0</v>
      </c>
      <c r="J988" s="152">
        <f t="shared" si="78"/>
        <v>0</v>
      </c>
      <c r="K988" s="152">
        <f t="shared" si="79"/>
        <v>0</v>
      </c>
      <c r="L988" s="151">
        <f>Inv!K988</f>
        <v>0</v>
      </c>
      <c r="M988" s="153" t="str">
        <f>IFERROR($H988/PG!$E988,"")</f>
        <v/>
      </c>
      <c r="P988" s="26">
        <v>2.0000000000000001E-4</v>
      </c>
      <c r="Q988" s="35">
        <f t="shared" si="80"/>
        <v>2.0000000000000001E-4</v>
      </c>
      <c r="R988" s="26" t="str">
        <f t="shared" si="81"/>
        <v/>
      </c>
    </row>
    <row r="989" spans="2:18" ht="35.1" customHeight="1" thickTop="1" thickBot="1" x14ac:dyDescent="0.3">
      <c r="B989" s="40" t="str">
        <f>IF(PG!B989="","",PG!B989)</f>
        <v/>
      </c>
      <c r="C989" s="147" t="str">
        <f>IF(PG!C989="","",PG!C989)</f>
        <v/>
      </c>
      <c r="D989" s="43" t="str">
        <f>IF(PG!D989="","",PG!D989)</f>
        <v/>
      </c>
      <c r="E989" s="43">
        <f>IF(Inv!E989="",Inv!D989,Inv!E989)</f>
        <v>0</v>
      </c>
      <c r="F989" s="148" t="str">
        <f t="shared" si="77"/>
        <v>Sem estoque</v>
      </c>
      <c r="G989" s="149">
        <f>SUMIF(Entrada!$C$8:$C$3007,$C989,Entrada!$F$8:$F$3007)</f>
        <v>0</v>
      </c>
      <c r="H989" s="150">
        <f>SUMIF(Saída!$C$8:$C$3007,$C989,Saída!$E$8:$E$3007)</f>
        <v>0</v>
      </c>
      <c r="I989" s="151">
        <f>SUMIF(Entrada!$C$8:$C$3007,C989,Entrada!$J$8:$J$3007)</f>
        <v>0</v>
      </c>
      <c r="J989" s="152">
        <f t="shared" si="78"/>
        <v>0</v>
      </c>
      <c r="K989" s="152">
        <f t="shared" si="79"/>
        <v>0</v>
      </c>
      <c r="L989" s="151">
        <f>Inv!K989</f>
        <v>0</v>
      </c>
      <c r="M989" s="153" t="str">
        <f>IFERROR($H989/PG!$E989,"")</f>
        <v/>
      </c>
      <c r="P989" s="26">
        <v>1.9000000000000001E-4</v>
      </c>
      <c r="Q989" s="35">
        <f t="shared" si="80"/>
        <v>1.9000000000000001E-4</v>
      </c>
      <c r="R989" s="26" t="str">
        <f t="shared" si="81"/>
        <v/>
      </c>
    </row>
    <row r="990" spans="2:18" ht="35.1" customHeight="1" thickTop="1" thickBot="1" x14ac:dyDescent="0.3">
      <c r="B990" s="40" t="str">
        <f>IF(PG!B990="","",PG!B990)</f>
        <v/>
      </c>
      <c r="C990" s="147" t="str">
        <f>IF(PG!C990="","",PG!C990)</f>
        <v/>
      </c>
      <c r="D990" s="43" t="str">
        <f>IF(PG!D990="","",PG!D990)</f>
        <v/>
      </c>
      <c r="E990" s="43">
        <f>IF(Inv!E990="",Inv!D990,Inv!E990)</f>
        <v>0</v>
      </c>
      <c r="F990" s="148" t="str">
        <f t="shared" si="77"/>
        <v>Sem estoque</v>
      </c>
      <c r="G990" s="149">
        <f>SUMIF(Entrada!$C$8:$C$3007,$C990,Entrada!$F$8:$F$3007)</f>
        <v>0</v>
      </c>
      <c r="H990" s="150">
        <f>SUMIF(Saída!$C$8:$C$3007,$C990,Saída!$E$8:$E$3007)</f>
        <v>0</v>
      </c>
      <c r="I990" s="151">
        <f>SUMIF(Entrada!$C$8:$C$3007,C990,Entrada!$J$8:$J$3007)</f>
        <v>0</v>
      </c>
      <c r="J990" s="152">
        <f t="shared" si="78"/>
        <v>0</v>
      </c>
      <c r="K990" s="152">
        <f t="shared" si="79"/>
        <v>0</v>
      </c>
      <c r="L990" s="151">
        <f>Inv!K990</f>
        <v>0</v>
      </c>
      <c r="M990" s="153" t="str">
        <f>IFERROR($H990/PG!$E990,"")</f>
        <v/>
      </c>
      <c r="P990" s="26">
        <v>1.8000000000000001E-4</v>
      </c>
      <c r="Q990" s="35">
        <f t="shared" si="80"/>
        <v>1.8000000000000001E-4</v>
      </c>
      <c r="R990" s="26" t="str">
        <f t="shared" si="81"/>
        <v/>
      </c>
    </row>
    <row r="991" spans="2:18" ht="35.1" customHeight="1" thickTop="1" thickBot="1" x14ac:dyDescent="0.3">
      <c r="B991" s="40" t="str">
        <f>IF(PG!B991="","",PG!B991)</f>
        <v/>
      </c>
      <c r="C991" s="147" t="str">
        <f>IF(PG!C991="","",PG!C991)</f>
        <v/>
      </c>
      <c r="D991" s="43" t="str">
        <f>IF(PG!D991="","",PG!D991)</f>
        <v/>
      </c>
      <c r="E991" s="43">
        <f>IF(Inv!E991="",Inv!D991,Inv!E991)</f>
        <v>0</v>
      </c>
      <c r="F991" s="148" t="str">
        <f t="shared" si="77"/>
        <v>Sem estoque</v>
      </c>
      <c r="G991" s="149">
        <f>SUMIF(Entrada!$C$8:$C$3007,$C991,Entrada!$F$8:$F$3007)</f>
        <v>0</v>
      </c>
      <c r="H991" s="150">
        <f>SUMIF(Saída!$C$8:$C$3007,$C991,Saída!$E$8:$E$3007)</f>
        <v>0</v>
      </c>
      <c r="I991" s="151">
        <f>SUMIF(Entrada!$C$8:$C$3007,C991,Entrada!$J$8:$J$3007)</f>
        <v>0</v>
      </c>
      <c r="J991" s="152">
        <f t="shared" si="78"/>
        <v>0</v>
      </c>
      <c r="K991" s="152">
        <f t="shared" si="79"/>
        <v>0</v>
      </c>
      <c r="L991" s="151">
        <f>Inv!K991</f>
        <v>0</v>
      </c>
      <c r="M991" s="153" t="str">
        <f>IFERROR($H991/PG!$E991,"")</f>
        <v/>
      </c>
      <c r="P991" s="26">
        <v>1.7000000000000001E-4</v>
      </c>
      <c r="Q991" s="35">
        <f t="shared" si="80"/>
        <v>1.7000000000000001E-4</v>
      </c>
      <c r="R991" s="26" t="str">
        <f t="shared" si="81"/>
        <v/>
      </c>
    </row>
    <row r="992" spans="2:18" ht="35.1" customHeight="1" thickTop="1" thickBot="1" x14ac:dyDescent="0.3">
      <c r="B992" s="40" t="str">
        <f>IF(PG!B992="","",PG!B992)</f>
        <v/>
      </c>
      <c r="C992" s="147" t="str">
        <f>IF(PG!C992="","",PG!C992)</f>
        <v/>
      </c>
      <c r="D992" s="43" t="str">
        <f>IF(PG!D992="","",PG!D992)</f>
        <v/>
      </c>
      <c r="E992" s="43">
        <f>IF(Inv!E992="",Inv!D992,Inv!E992)</f>
        <v>0</v>
      </c>
      <c r="F992" s="148" t="str">
        <f t="shared" si="77"/>
        <v>Sem estoque</v>
      </c>
      <c r="G992" s="149">
        <f>SUMIF(Entrada!$C$8:$C$3007,$C992,Entrada!$F$8:$F$3007)</f>
        <v>0</v>
      </c>
      <c r="H992" s="150">
        <f>SUMIF(Saída!$C$8:$C$3007,$C992,Saída!$E$8:$E$3007)</f>
        <v>0</v>
      </c>
      <c r="I992" s="151">
        <f>SUMIF(Entrada!$C$8:$C$3007,C992,Entrada!$J$8:$J$3007)</f>
        <v>0</v>
      </c>
      <c r="J992" s="152">
        <f t="shared" si="78"/>
        <v>0</v>
      </c>
      <c r="K992" s="152">
        <f t="shared" si="79"/>
        <v>0</v>
      </c>
      <c r="L992" s="151">
        <f>Inv!K992</f>
        <v>0</v>
      </c>
      <c r="M992" s="153" t="str">
        <f>IFERROR($H992/PG!$E992,"")</f>
        <v/>
      </c>
      <c r="P992" s="26">
        <v>1.6000000000000001E-4</v>
      </c>
      <c r="Q992" s="35">
        <f t="shared" si="80"/>
        <v>1.6000000000000001E-4</v>
      </c>
      <c r="R992" s="26" t="str">
        <f t="shared" si="81"/>
        <v/>
      </c>
    </row>
    <row r="993" spans="2:18" ht="35.1" customHeight="1" thickTop="1" thickBot="1" x14ac:dyDescent="0.3">
      <c r="B993" s="40" t="str">
        <f>IF(PG!B993="","",PG!B993)</f>
        <v/>
      </c>
      <c r="C993" s="147" t="str">
        <f>IF(PG!C993="","",PG!C993)</f>
        <v/>
      </c>
      <c r="D993" s="43" t="str">
        <f>IF(PG!D993="","",PG!D993)</f>
        <v/>
      </c>
      <c r="E993" s="43">
        <f>IF(Inv!E993="",Inv!D993,Inv!E993)</f>
        <v>0</v>
      </c>
      <c r="F993" s="148" t="str">
        <f t="shared" si="77"/>
        <v>Sem estoque</v>
      </c>
      <c r="G993" s="149">
        <f>SUMIF(Entrada!$C$8:$C$3007,$C993,Entrada!$F$8:$F$3007)</f>
        <v>0</v>
      </c>
      <c r="H993" s="150">
        <f>SUMIF(Saída!$C$8:$C$3007,$C993,Saída!$E$8:$E$3007)</f>
        <v>0</v>
      </c>
      <c r="I993" s="151">
        <f>SUMIF(Entrada!$C$8:$C$3007,C993,Entrada!$J$8:$J$3007)</f>
        <v>0</v>
      </c>
      <c r="J993" s="152">
        <f t="shared" si="78"/>
        <v>0</v>
      </c>
      <c r="K993" s="152">
        <f t="shared" si="79"/>
        <v>0</v>
      </c>
      <c r="L993" s="151">
        <f>Inv!K993</f>
        <v>0</v>
      </c>
      <c r="M993" s="153" t="str">
        <f>IFERROR($H993/PG!$E993,"")</f>
        <v/>
      </c>
      <c r="P993" s="26">
        <v>1.4999999999999999E-4</v>
      </c>
      <c r="Q993" s="35">
        <f t="shared" si="80"/>
        <v>1.4999999999999999E-4</v>
      </c>
      <c r="R993" s="26" t="str">
        <f t="shared" si="81"/>
        <v/>
      </c>
    </row>
    <row r="994" spans="2:18" ht="35.1" customHeight="1" thickTop="1" thickBot="1" x14ac:dyDescent="0.3">
      <c r="B994" s="40" t="str">
        <f>IF(PG!B994="","",PG!B994)</f>
        <v/>
      </c>
      <c r="C994" s="147" t="str">
        <f>IF(PG!C994="","",PG!C994)</f>
        <v/>
      </c>
      <c r="D994" s="43" t="str">
        <f>IF(PG!D994="","",PG!D994)</f>
        <v/>
      </c>
      <c r="E994" s="43">
        <f>IF(Inv!E994="",Inv!D994,Inv!E994)</f>
        <v>0</v>
      </c>
      <c r="F994" s="148" t="str">
        <f t="shared" si="77"/>
        <v>Sem estoque</v>
      </c>
      <c r="G994" s="149">
        <f>SUMIF(Entrada!$C$8:$C$3007,$C994,Entrada!$F$8:$F$3007)</f>
        <v>0</v>
      </c>
      <c r="H994" s="150">
        <f>SUMIF(Saída!$C$8:$C$3007,$C994,Saída!$E$8:$E$3007)</f>
        <v>0</v>
      </c>
      <c r="I994" s="151">
        <f>SUMIF(Entrada!$C$8:$C$3007,C994,Entrada!$J$8:$J$3007)</f>
        <v>0</v>
      </c>
      <c r="J994" s="152">
        <f t="shared" si="78"/>
        <v>0</v>
      </c>
      <c r="K994" s="152">
        <f t="shared" si="79"/>
        <v>0</v>
      </c>
      <c r="L994" s="151">
        <f>Inv!K994</f>
        <v>0</v>
      </c>
      <c r="M994" s="153" t="str">
        <f>IFERROR($H994/PG!$E994,"")</f>
        <v/>
      </c>
      <c r="P994" s="26">
        <v>1.3999999999999999E-4</v>
      </c>
      <c r="Q994" s="35">
        <f t="shared" si="80"/>
        <v>1.3999999999999999E-4</v>
      </c>
      <c r="R994" s="26" t="str">
        <f t="shared" si="81"/>
        <v/>
      </c>
    </row>
    <row r="995" spans="2:18" ht="35.1" customHeight="1" thickTop="1" thickBot="1" x14ac:dyDescent="0.3">
      <c r="B995" s="40" t="str">
        <f>IF(PG!B995="","",PG!B995)</f>
        <v/>
      </c>
      <c r="C995" s="147" t="str">
        <f>IF(PG!C995="","",PG!C995)</f>
        <v/>
      </c>
      <c r="D995" s="43" t="str">
        <f>IF(PG!D995="","",PG!D995)</f>
        <v/>
      </c>
      <c r="E995" s="43">
        <f>IF(Inv!E995="",Inv!D995,Inv!E995)</f>
        <v>0</v>
      </c>
      <c r="F995" s="148" t="str">
        <f t="shared" si="77"/>
        <v>Sem estoque</v>
      </c>
      <c r="G995" s="149">
        <f>SUMIF(Entrada!$C$8:$C$3007,$C995,Entrada!$F$8:$F$3007)</f>
        <v>0</v>
      </c>
      <c r="H995" s="150">
        <f>SUMIF(Saída!$C$8:$C$3007,$C995,Saída!$E$8:$E$3007)</f>
        <v>0</v>
      </c>
      <c r="I995" s="151">
        <f>SUMIF(Entrada!$C$8:$C$3007,C995,Entrada!$J$8:$J$3007)</f>
        <v>0</v>
      </c>
      <c r="J995" s="152">
        <f t="shared" si="78"/>
        <v>0</v>
      </c>
      <c r="K995" s="152">
        <f t="shared" si="79"/>
        <v>0</v>
      </c>
      <c r="L995" s="151">
        <f>Inv!K995</f>
        <v>0</v>
      </c>
      <c r="M995" s="153" t="str">
        <f>IFERROR($H995/PG!$E995,"")</f>
        <v/>
      </c>
      <c r="P995" s="26">
        <v>1.2999999999999999E-4</v>
      </c>
      <c r="Q995" s="35">
        <f t="shared" si="80"/>
        <v>1.2999999999999999E-4</v>
      </c>
      <c r="R995" s="26" t="str">
        <f t="shared" si="81"/>
        <v/>
      </c>
    </row>
    <row r="996" spans="2:18" ht="35.1" customHeight="1" thickTop="1" thickBot="1" x14ac:dyDescent="0.3">
      <c r="B996" s="40" t="str">
        <f>IF(PG!B996="","",PG!B996)</f>
        <v/>
      </c>
      <c r="C996" s="147" t="str">
        <f>IF(PG!C996="","",PG!C996)</f>
        <v/>
      </c>
      <c r="D996" s="43" t="str">
        <f>IF(PG!D996="","",PG!D996)</f>
        <v/>
      </c>
      <c r="E996" s="43">
        <f>IF(Inv!E996="",Inv!D996,Inv!E996)</f>
        <v>0</v>
      </c>
      <c r="F996" s="148" t="str">
        <f t="shared" si="77"/>
        <v>Sem estoque</v>
      </c>
      <c r="G996" s="149">
        <f>SUMIF(Entrada!$C$8:$C$3007,$C996,Entrada!$F$8:$F$3007)</f>
        <v>0</v>
      </c>
      <c r="H996" s="150">
        <f>SUMIF(Saída!$C$8:$C$3007,$C996,Saída!$E$8:$E$3007)</f>
        <v>0</v>
      </c>
      <c r="I996" s="151">
        <f>SUMIF(Entrada!$C$8:$C$3007,C996,Entrada!$J$8:$J$3007)</f>
        <v>0</v>
      </c>
      <c r="J996" s="152">
        <f t="shared" si="78"/>
        <v>0</v>
      </c>
      <c r="K996" s="152">
        <f t="shared" si="79"/>
        <v>0</v>
      </c>
      <c r="L996" s="151">
        <f>Inv!K996</f>
        <v>0</v>
      </c>
      <c r="M996" s="153" t="str">
        <f>IFERROR($H996/PG!$E996,"")</f>
        <v/>
      </c>
      <c r="P996" s="26">
        <v>1.2E-4</v>
      </c>
      <c r="Q996" s="35">
        <f t="shared" si="80"/>
        <v>1.2E-4</v>
      </c>
      <c r="R996" s="26" t="str">
        <f t="shared" si="81"/>
        <v/>
      </c>
    </row>
    <row r="997" spans="2:18" ht="35.1" customHeight="1" thickTop="1" thickBot="1" x14ac:dyDescent="0.3">
      <c r="B997" s="40" t="str">
        <f>IF(PG!B997="","",PG!B997)</f>
        <v/>
      </c>
      <c r="C997" s="147" t="str">
        <f>IF(PG!C997="","",PG!C997)</f>
        <v/>
      </c>
      <c r="D997" s="43" t="str">
        <f>IF(PG!D997="","",PG!D997)</f>
        <v/>
      </c>
      <c r="E997" s="43">
        <f>IF(Inv!E997="",Inv!D997,Inv!E997)</f>
        <v>0</v>
      </c>
      <c r="F997" s="148" t="str">
        <f t="shared" si="77"/>
        <v>Sem estoque</v>
      </c>
      <c r="G997" s="149">
        <f>SUMIF(Entrada!$C$8:$C$3007,$C997,Entrada!$F$8:$F$3007)</f>
        <v>0</v>
      </c>
      <c r="H997" s="150">
        <f>SUMIF(Saída!$C$8:$C$3007,$C997,Saída!$E$8:$E$3007)</f>
        <v>0</v>
      </c>
      <c r="I997" s="151">
        <f>SUMIF(Entrada!$C$8:$C$3007,C997,Entrada!$J$8:$J$3007)</f>
        <v>0</v>
      </c>
      <c r="J997" s="152">
        <f t="shared" si="78"/>
        <v>0</v>
      </c>
      <c r="K997" s="152">
        <f t="shared" si="79"/>
        <v>0</v>
      </c>
      <c r="L997" s="151">
        <f>Inv!K997</f>
        <v>0</v>
      </c>
      <c r="M997" s="153" t="str">
        <f>IFERROR($H997/PG!$E997,"")</f>
        <v/>
      </c>
      <c r="P997" s="26">
        <v>1.1E-4</v>
      </c>
      <c r="Q997" s="35">
        <f t="shared" si="80"/>
        <v>1.1E-4</v>
      </c>
      <c r="R997" s="26" t="str">
        <f t="shared" si="81"/>
        <v/>
      </c>
    </row>
    <row r="998" spans="2:18" ht="35.1" customHeight="1" thickTop="1" thickBot="1" x14ac:dyDescent="0.3">
      <c r="B998" s="40" t="str">
        <f>IF(PG!B998="","",PG!B998)</f>
        <v/>
      </c>
      <c r="C998" s="147" t="str">
        <f>IF(PG!C998="","",PG!C998)</f>
        <v/>
      </c>
      <c r="D998" s="43" t="str">
        <f>IF(PG!D998="","",PG!D998)</f>
        <v/>
      </c>
      <c r="E998" s="43">
        <f>IF(Inv!E998="",Inv!D998,Inv!E998)</f>
        <v>0</v>
      </c>
      <c r="F998" s="148" t="str">
        <f t="shared" si="77"/>
        <v>Sem estoque</v>
      </c>
      <c r="G998" s="149">
        <f>SUMIF(Entrada!$C$8:$C$3007,$C998,Entrada!$F$8:$F$3007)</f>
        <v>0</v>
      </c>
      <c r="H998" s="150">
        <f>SUMIF(Saída!$C$8:$C$3007,$C998,Saída!$E$8:$E$3007)</f>
        <v>0</v>
      </c>
      <c r="I998" s="151">
        <f>SUMIF(Entrada!$C$8:$C$3007,C998,Entrada!$J$8:$J$3007)</f>
        <v>0</v>
      </c>
      <c r="J998" s="152">
        <f t="shared" si="78"/>
        <v>0</v>
      </c>
      <c r="K998" s="152">
        <f t="shared" si="79"/>
        <v>0</v>
      </c>
      <c r="L998" s="151">
        <f>Inv!K998</f>
        <v>0</v>
      </c>
      <c r="M998" s="153" t="str">
        <f>IFERROR($H998/PG!$E998,"")</f>
        <v/>
      </c>
      <c r="P998" s="26">
        <v>1E-4</v>
      </c>
      <c r="Q998" s="35">
        <f t="shared" si="80"/>
        <v>1E-4</v>
      </c>
      <c r="R998" s="26" t="str">
        <f t="shared" si="81"/>
        <v/>
      </c>
    </row>
    <row r="999" spans="2:18" ht="35.1" customHeight="1" thickTop="1" thickBot="1" x14ac:dyDescent="0.3">
      <c r="B999" s="40" t="str">
        <f>IF(PG!B999="","",PG!B999)</f>
        <v/>
      </c>
      <c r="C999" s="147" t="str">
        <f>IF(PG!C999="","",PG!C999)</f>
        <v/>
      </c>
      <c r="D999" s="43" t="str">
        <f>IF(PG!D999="","",PG!D999)</f>
        <v/>
      </c>
      <c r="E999" s="43">
        <f>IF(Inv!E999="",Inv!D999,Inv!E999)</f>
        <v>0</v>
      </c>
      <c r="F999" s="148" t="str">
        <f t="shared" si="77"/>
        <v>Sem estoque</v>
      </c>
      <c r="G999" s="149">
        <f>SUMIF(Entrada!$C$8:$C$3007,$C999,Entrada!$F$8:$F$3007)</f>
        <v>0</v>
      </c>
      <c r="H999" s="150">
        <f>SUMIF(Saída!$C$8:$C$3007,$C999,Saída!$E$8:$E$3007)</f>
        <v>0</v>
      </c>
      <c r="I999" s="151">
        <f>SUMIF(Entrada!$C$8:$C$3007,C999,Entrada!$J$8:$J$3007)</f>
        <v>0</v>
      </c>
      <c r="J999" s="152">
        <f t="shared" si="78"/>
        <v>0</v>
      </c>
      <c r="K999" s="152">
        <f t="shared" si="79"/>
        <v>0</v>
      </c>
      <c r="L999" s="151">
        <f>Inv!K999</f>
        <v>0</v>
      </c>
      <c r="M999" s="153" t="str">
        <f>IFERROR($H999/PG!$E999,"")</f>
        <v/>
      </c>
      <c r="P999" s="26">
        <v>9.0000000000000006E-5</v>
      </c>
      <c r="Q999" s="35">
        <f t="shared" si="80"/>
        <v>9.0000000000000006E-5</v>
      </c>
      <c r="R999" s="26" t="str">
        <f t="shared" si="81"/>
        <v/>
      </c>
    </row>
    <row r="1000" spans="2:18" ht="35.1" customHeight="1" thickTop="1" thickBot="1" x14ac:dyDescent="0.3">
      <c r="B1000" s="40" t="str">
        <f>IF(PG!B1000="","",PG!B1000)</f>
        <v/>
      </c>
      <c r="C1000" s="147" t="str">
        <f>IF(PG!C1000="","",PG!C1000)</f>
        <v/>
      </c>
      <c r="D1000" s="43" t="str">
        <f>IF(PG!D1000="","",PG!D1000)</f>
        <v/>
      </c>
      <c r="E1000" s="43">
        <f>IF(Inv!E1000="",Inv!D1000,Inv!E1000)</f>
        <v>0</v>
      </c>
      <c r="F1000" s="148" t="str">
        <f t="shared" si="77"/>
        <v>Sem estoque</v>
      </c>
      <c r="G1000" s="149">
        <f>SUMIF(Entrada!$C$8:$C$3007,$C1000,Entrada!$F$8:$F$3007)</f>
        <v>0</v>
      </c>
      <c r="H1000" s="150">
        <f>SUMIF(Saída!$C$8:$C$3007,$C1000,Saída!$E$8:$E$3007)</f>
        <v>0</v>
      </c>
      <c r="I1000" s="151">
        <f>SUMIF(Entrada!$C$8:$C$3007,C1000,Entrada!$J$8:$J$3007)</f>
        <v>0</v>
      </c>
      <c r="J1000" s="152">
        <f t="shared" si="78"/>
        <v>0</v>
      </c>
      <c r="K1000" s="152">
        <f t="shared" si="79"/>
        <v>0</v>
      </c>
      <c r="L1000" s="151">
        <f>Inv!K1000</f>
        <v>0</v>
      </c>
      <c r="M1000" s="153" t="str">
        <f>IFERROR($H1000/PG!$E1000,"")</f>
        <v/>
      </c>
      <c r="P1000" s="26">
        <v>8.0000000000000007E-5</v>
      </c>
      <c r="Q1000" s="35">
        <f t="shared" si="80"/>
        <v>8.0000000000000007E-5</v>
      </c>
      <c r="R1000" s="26" t="str">
        <f t="shared" si="81"/>
        <v/>
      </c>
    </row>
    <row r="1001" spans="2:18" ht="35.1" customHeight="1" thickTop="1" thickBot="1" x14ac:dyDescent="0.3">
      <c r="B1001" s="40" t="str">
        <f>IF(PG!B1001="","",PG!B1001)</f>
        <v/>
      </c>
      <c r="C1001" s="147" t="str">
        <f>IF(PG!C1001="","",PG!C1001)</f>
        <v/>
      </c>
      <c r="D1001" s="43" t="str">
        <f>IF(PG!D1001="","",PG!D1001)</f>
        <v/>
      </c>
      <c r="E1001" s="43">
        <f>IF(Inv!E1001="",Inv!D1001,Inv!E1001)</f>
        <v>0</v>
      </c>
      <c r="F1001" s="148" t="str">
        <f t="shared" si="77"/>
        <v>Sem estoque</v>
      </c>
      <c r="G1001" s="149">
        <f>SUMIF(Entrada!$C$8:$C$3007,$C1001,Entrada!$F$8:$F$3007)</f>
        <v>0</v>
      </c>
      <c r="H1001" s="150">
        <f>SUMIF(Saída!$C$8:$C$3007,$C1001,Saída!$E$8:$E$3007)</f>
        <v>0</v>
      </c>
      <c r="I1001" s="151">
        <f>SUMIF(Entrada!$C$8:$C$3007,C1001,Entrada!$J$8:$J$3007)</f>
        <v>0</v>
      </c>
      <c r="J1001" s="152">
        <f t="shared" si="78"/>
        <v>0</v>
      </c>
      <c r="K1001" s="152">
        <f t="shared" si="79"/>
        <v>0</v>
      </c>
      <c r="L1001" s="151">
        <f>Inv!K1001</f>
        <v>0</v>
      </c>
      <c r="M1001" s="153" t="str">
        <f>IFERROR($H1001/PG!$E1001,"")</f>
        <v/>
      </c>
      <c r="P1001" s="26">
        <v>6.9999999999999994E-5</v>
      </c>
      <c r="Q1001" s="35">
        <f t="shared" si="80"/>
        <v>6.9999999999999994E-5</v>
      </c>
      <c r="R1001" s="26" t="str">
        <f t="shared" si="81"/>
        <v/>
      </c>
    </row>
    <row r="1002" spans="2:18" ht="35.1" customHeight="1" thickTop="1" thickBot="1" x14ac:dyDescent="0.3">
      <c r="B1002" s="40" t="str">
        <f>IF(PG!B1002="","",PG!B1002)</f>
        <v/>
      </c>
      <c r="C1002" s="147" t="str">
        <f>IF(PG!C1002="","",PG!C1002)</f>
        <v/>
      </c>
      <c r="D1002" s="43" t="str">
        <f>IF(PG!D1002="","",PG!D1002)</f>
        <v/>
      </c>
      <c r="E1002" s="43">
        <f>IF(Inv!E1002="",Inv!D1002,Inv!E1002)</f>
        <v>0</v>
      </c>
      <c r="F1002" s="148" t="str">
        <f t="shared" si="77"/>
        <v>Sem estoque</v>
      </c>
      <c r="G1002" s="149">
        <f>SUMIF(Entrada!$C$8:$C$3007,$C1002,Entrada!$F$8:$F$3007)</f>
        <v>0</v>
      </c>
      <c r="H1002" s="150">
        <f>SUMIF(Saída!$C$8:$C$3007,$C1002,Saída!$E$8:$E$3007)</f>
        <v>0</v>
      </c>
      <c r="I1002" s="151">
        <f>SUMIF(Entrada!$C$8:$C$3007,C1002,Entrada!$J$8:$J$3007)</f>
        <v>0</v>
      </c>
      <c r="J1002" s="152">
        <f t="shared" si="78"/>
        <v>0</v>
      </c>
      <c r="K1002" s="152">
        <f t="shared" si="79"/>
        <v>0</v>
      </c>
      <c r="L1002" s="151">
        <f>Inv!K1002</f>
        <v>0</v>
      </c>
      <c r="M1002" s="153" t="str">
        <f>IFERROR($H1002/PG!$E1002,"")</f>
        <v/>
      </c>
      <c r="P1002" s="26">
        <v>6.0000000000000002E-5</v>
      </c>
      <c r="Q1002" s="35">
        <f t="shared" si="80"/>
        <v>6.0000000000000002E-5</v>
      </c>
      <c r="R1002" s="26" t="str">
        <f t="shared" si="81"/>
        <v/>
      </c>
    </row>
    <row r="1003" spans="2:18" ht="35.1" customHeight="1" thickTop="1" thickBot="1" x14ac:dyDescent="0.3">
      <c r="B1003" s="40" t="str">
        <f>IF(PG!B1003="","",PG!B1003)</f>
        <v/>
      </c>
      <c r="C1003" s="147" t="str">
        <f>IF(PG!C1003="","",PG!C1003)</f>
        <v/>
      </c>
      <c r="D1003" s="43" t="str">
        <f>IF(PG!D1003="","",PG!D1003)</f>
        <v/>
      </c>
      <c r="E1003" s="43">
        <f>IF(Inv!E1003="",Inv!D1003,Inv!E1003)</f>
        <v>0</v>
      </c>
      <c r="F1003" s="148" t="str">
        <f t="shared" si="77"/>
        <v>Sem estoque</v>
      </c>
      <c r="G1003" s="149">
        <f>SUMIF(Entrada!$C$8:$C$3007,$C1003,Entrada!$F$8:$F$3007)</f>
        <v>0</v>
      </c>
      <c r="H1003" s="150">
        <f>SUMIF(Saída!$C$8:$C$3007,$C1003,Saída!$E$8:$E$3007)</f>
        <v>0</v>
      </c>
      <c r="I1003" s="151">
        <f>SUMIF(Entrada!$C$8:$C$3007,C1003,Entrada!$J$8:$J$3007)</f>
        <v>0</v>
      </c>
      <c r="J1003" s="152">
        <f t="shared" si="78"/>
        <v>0</v>
      </c>
      <c r="K1003" s="152">
        <f t="shared" si="79"/>
        <v>0</v>
      </c>
      <c r="L1003" s="151">
        <f>Inv!K1003</f>
        <v>0</v>
      </c>
      <c r="M1003" s="153" t="str">
        <f>IFERROR($H1003/PG!$E1003,"")</f>
        <v/>
      </c>
      <c r="P1003" s="26">
        <v>5.0000000000000002E-5</v>
      </c>
      <c r="Q1003" s="35">
        <f t="shared" si="80"/>
        <v>5.0000000000000002E-5</v>
      </c>
      <c r="R1003" s="26" t="str">
        <f t="shared" si="81"/>
        <v/>
      </c>
    </row>
    <row r="1004" spans="2:18" ht="35.1" customHeight="1" thickTop="1" thickBot="1" x14ac:dyDescent="0.3">
      <c r="B1004" s="40" t="str">
        <f>IF(PG!B1004="","",PG!B1004)</f>
        <v/>
      </c>
      <c r="C1004" s="147" t="str">
        <f>IF(PG!C1004="","",PG!C1004)</f>
        <v/>
      </c>
      <c r="D1004" s="43" t="str">
        <f>IF(PG!D1004="","",PG!D1004)</f>
        <v/>
      </c>
      <c r="E1004" s="43">
        <f>IF(Inv!E1004="",Inv!D1004,Inv!E1004)</f>
        <v>0</v>
      </c>
      <c r="F1004" s="148" t="str">
        <f t="shared" si="77"/>
        <v>Sem estoque</v>
      </c>
      <c r="G1004" s="149">
        <f>SUMIF(Entrada!$C$8:$C$3007,$C1004,Entrada!$F$8:$F$3007)</f>
        <v>0</v>
      </c>
      <c r="H1004" s="150">
        <f>SUMIF(Saída!$C$8:$C$3007,$C1004,Saída!$E$8:$E$3007)</f>
        <v>0</v>
      </c>
      <c r="I1004" s="151">
        <f>SUMIF(Entrada!$C$8:$C$3007,C1004,Entrada!$J$8:$J$3007)</f>
        <v>0</v>
      </c>
      <c r="J1004" s="152">
        <f t="shared" si="78"/>
        <v>0</v>
      </c>
      <c r="K1004" s="152">
        <f t="shared" si="79"/>
        <v>0</v>
      </c>
      <c r="L1004" s="151">
        <f>Inv!K1004</f>
        <v>0</v>
      </c>
      <c r="M1004" s="153" t="str">
        <f>IFERROR($H1004/PG!$E1004,"")</f>
        <v/>
      </c>
      <c r="P1004" s="26">
        <v>4.0000000000000003E-5</v>
      </c>
      <c r="Q1004" s="35">
        <f t="shared" si="80"/>
        <v>4.0000000000000003E-5</v>
      </c>
      <c r="R1004" s="26" t="str">
        <f t="shared" si="81"/>
        <v/>
      </c>
    </row>
    <row r="1005" spans="2:18" ht="35.1" customHeight="1" thickTop="1" thickBot="1" x14ac:dyDescent="0.3">
      <c r="B1005" s="40" t="str">
        <f>IF(PG!B1005="","",PG!B1005)</f>
        <v/>
      </c>
      <c r="C1005" s="147" t="str">
        <f>IF(PG!C1005="","",PG!C1005)</f>
        <v/>
      </c>
      <c r="D1005" s="43" t="str">
        <f>IF(PG!D1005="","",PG!D1005)</f>
        <v/>
      </c>
      <c r="E1005" s="43">
        <f>IF(Inv!E1005="",Inv!D1005,Inv!E1005)</f>
        <v>0</v>
      </c>
      <c r="F1005" s="148" t="str">
        <f t="shared" si="77"/>
        <v>Sem estoque</v>
      </c>
      <c r="G1005" s="149">
        <f>SUMIF(Entrada!$C$8:$C$3007,$C1005,Entrada!$F$8:$F$3007)</f>
        <v>0</v>
      </c>
      <c r="H1005" s="150">
        <f>SUMIF(Saída!$C$8:$C$3007,$C1005,Saída!$E$8:$E$3007)</f>
        <v>0</v>
      </c>
      <c r="I1005" s="151">
        <f>SUMIF(Entrada!$C$8:$C$3007,C1005,Entrada!$J$8:$J$3007)</f>
        <v>0</v>
      </c>
      <c r="J1005" s="152">
        <f t="shared" si="78"/>
        <v>0</v>
      </c>
      <c r="K1005" s="152">
        <f t="shared" si="79"/>
        <v>0</v>
      </c>
      <c r="L1005" s="151">
        <f>Inv!K1005</f>
        <v>0</v>
      </c>
      <c r="M1005" s="153" t="str">
        <f>IFERROR($H1005/PG!$E1005,"")</f>
        <v/>
      </c>
      <c r="P1005" s="26">
        <v>3.0000000000000001E-5</v>
      </c>
      <c r="Q1005" s="35">
        <f t="shared" si="80"/>
        <v>3.0000000000000001E-5</v>
      </c>
      <c r="R1005" s="26" t="str">
        <f t="shared" si="81"/>
        <v/>
      </c>
    </row>
    <row r="1006" spans="2:18" ht="35.1" customHeight="1" thickTop="1" thickBot="1" x14ac:dyDescent="0.3">
      <c r="B1006" s="40" t="str">
        <f>IF(PG!B1006="","",PG!B1006)</f>
        <v/>
      </c>
      <c r="C1006" s="147" t="str">
        <f>IF(PG!C1006="","",PG!C1006)</f>
        <v/>
      </c>
      <c r="D1006" s="43" t="str">
        <f>IF(PG!D1006="","",PG!D1006)</f>
        <v/>
      </c>
      <c r="E1006" s="43">
        <f>IF(Inv!E1006="",Inv!D1006,Inv!E1006)</f>
        <v>0</v>
      </c>
      <c r="F1006" s="148" t="str">
        <f t="shared" si="77"/>
        <v>Sem estoque</v>
      </c>
      <c r="G1006" s="149">
        <f>SUMIF(Entrada!$C$8:$C$3007,$C1006,Entrada!$F$8:$F$3007)</f>
        <v>0</v>
      </c>
      <c r="H1006" s="150">
        <f>SUMIF(Saída!$C$8:$C$3007,$C1006,Saída!$E$8:$E$3007)</f>
        <v>0</v>
      </c>
      <c r="I1006" s="151">
        <f>SUMIF(Entrada!$C$8:$C$3007,C1006,Entrada!$J$8:$J$3007)</f>
        <v>0</v>
      </c>
      <c r="J1006" s="152">
        <f t="shared" si="78"/>
        <v>0</v>
      </c>
      <c r="K1006" s="152">
        <f t="shared" si="79"/>
        <v>0</v>
      </c>
      <c r="L1006" s="151">
        <f>Inv!K1006</f>
        <v>0</v>
      </c>
      <c r="M1006" s="153" t="str">
        <f>IFERROR($H1006/PG!$E1006,"")</f>
        <v/>
      </c>
      <c r="P1006" s="26">
        <v>2.0000000000000002E-5</v>
      </c>
      <c r="Q1006" s="35">
        <f t="shared" si="80"/>
        <v>2.0000000000000002E-5</v>
      </c>
      <c r="R1006" s="26" t="str">
        <f t="shared" si="81"/>
        <v/>
      </c>
    </row>
    <row r="1007" spans="2:18" ht="35.1" customHeight="1" thickTop="1" thickBot="1" x14ac:dyDescent="0.3">
      <c r="B1007" s="40" t="str">
        <f>IF(PG!B1007="","",PG!B1007)</f>
        <v/>
      </c>
      <c r="C1007" s="147" t="str">
        <f>IF(PG!C1007="","",PG!C1007)</f>
        <v/>
      </c>
      <c r="D1007" s="43" t="str">
        <f>IF(PG!D1007="","",PG!D1007)</f>
        <v/>
      </c>
      <c r="E1007" s="43">
        <f>IF(Inv!E1007="",Inv!D1007,Inv!E1007)</f>
        <v>0</v>
      </c>
      <c r="F1007" s="148" t="str">
        <f t="shared" si="77"/>
        <v>Sem estoque</v>
      </c>
      <c r="G1007" s="149">
        <f>SUMIF(Entrada!$C$8:$C$3007,$C1007,Entrada!$F$8:$F$3007)</f>
        <v>0</v>
      </c>
      <c r="H1007" s="150">
        <f>SUMIF(Saída!$C$8:$C$3007,$C1007,Saída!$E$8:$E$3007)</f>
        <v>0</v>
      </c>
      <c r="I1007" s="151">
        <f>SUMIF(Entrada!$C$8:$C$3007,C1007,Entrada!$J$8:$J$3007)</f>
        <v>0</v>
      </c>
      <c r="J1007" s="152">
        <f t="shared" si="78"/>
        <v>0</v>
      </c>
      <c r="K1007" s="152">
        <f t="shared" si="79"/>
        <v>0</v>
      </c>
      <c r="L1007" s="151">
        <f>Inv!K1007</f>
        <v>0</v>
      </c>
      <c r="M1007" s="153" t="str">
        <f>IFERROR($H1007/PG!$E1007,"")</f>
        <v/>
      </c>
      <c r="P1007" s="26">
        <v>1.0000000000000001E-5</v>
      </c>
      <c r="Q1007" s="35">
        <f t="shared" si="80"/>
        <v>1.0000000000000001E-5</v>
      </c>
      <c r="R1007" s="26" t="str">
        <f t="shared" si="81"/>
        <v/>
      </c>
    </row>
    <row r="1008" spans="2:18" ht="15.75" thickTop="1" x14ac:dyDescent="0.25"/>
  </sheetData>
  <sheetProtection password="9004" sheet="1" objects="1" scenarios="1" selectLockedCells="1"/>
  <mergeCells count="1">
    <mergeCell ref="B6:M6"/>
  </mergeCells>
  <conditionalFormatting sqref="B8:M1007">
    <cfRule type="expression" dxfId="15" priority="1">
      <formula>$B8=""</formula>
    </cfRule>
  </conditionalFormatting>
  <pageMargins left="0.25" right="0.25" top="0.75" bottom="0.75" header="0.3" footer="0.3"/>
  <pageSetup paperSize="9" scale="73" orientation="landscape" horizontalDpi="4294967293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4"/>
  <dimension ref="A1:AB100"/>
  <sheetViews>
    <sheetView showGridLines="0" zoomScaleNormal="100" workbookViewId="0"/>
  </sheetViews>
  <sheetFormatPr defaultColWidth="9.140625" defaultRowHeight="15" x14ac:dyDescent="0.25"/>
  <cols>
    <col min="1" max="1" width="3.85546875" style="24" customWidth="1"/>
    <col min="2" max="2" width="20.7109375" style="154" customWidth="1"/>
    <col min="3" max="5" width="15.7109375" style="154" customWidth="1"/>
    <col min="6" max="6" width="3.140625" style="24" customWidth="1"/>
    <col min="7" max="7" width="30.7109375" style="154" customWidth="1"/>
    <col min="8" max="9" width="15.7109375" style="154" customWidth="1"/>
    <col min="10" max="10" width="9.140625" style="24" customWidth="1"/>
    <col min="11" max="11" width="9.28515625" style="28" customWidth="1"/>
    <col min="12" max="12" width="20.140625" style="28" bestFit="1" customWidth="1"/>
    <col min="13" max="13" width="13.28515625" style="28" bestFit="1" customWidth="1"/>
    <col min="14" max="14" width="9.140625" style="29" customWidth="1"/>
    <col min="15" max="25" width="9.140625" style="24" customWidth="1"/>
    <col min="26" max="16384" width="9.140625" style="24"/>
  </cols>
  <sheetData>
    <row r="1" spans="1:28" s="155" customFormat="1" ht="32.25" customHeight="1" x14ac:dyDescent="0.25">
      <c r="A1" s="13"/>
      <c r="B1" s="13"/>
      <c r="C1" s="13"/>
      <c r="D1" s="13"/>
      <c r="E1" s="13"/>
      <c r="F1" s="13"/>
      <c r="G1" s="13"/>
      <c r="H1" s="13"/>
      <c r="I1" s="13"/>
      <c r="K1" s="14"/>
      <c r="L1" s="14"/>
      <c r="M1" s="14"/>
    </row>
    <row r="2" spans="1:28" s="156" customFormat="1" ht="22.5" customHeight="1" x14ac:dyDescent="0.25">
      <c r="A2" s="15"/>
      <c r="B2" s="15"/>
      <c r="C2" s="15"/>
      <c r="D2" s="15"/>
      <c r="E2" s="15"/>
      <c r="F2" s="15"/>
      <c r="G2" s="15"/>
      <c r="H2" s="15"/>
      <c r="I2" s="15"/>
      <c r="K2" s="16"/>
      <c r="L2" s="16"/>
      <c r="M2" s="16"/>
    </row>
    <row r="3" spans="1:28" s="157" customFormat="1" ht="15.75" x14ac:dyDescent="0.25">
      <c r="A3" s="17"/>
      <c r="B3" s="17"/>
      <c r="C3" s="17"/>
      <c r="D3" s="17"/>
      <c r="E3" s="17"/>
      <c r="F3" s="17"/>
      <c r="G3" s="17"/>
      <c r="H3" s="17"/>
      <c r="I3" s="17"/>
      <c r="K3" s="18"/>
      <c r="L3" s="18"/>
      <c r="M3" s="18"/>
    </row>
    <row r="4" spans="1:28" ht="23.25" x14ac:dyDescent="0.35">
      <c r="A4" s="21"/>
      <c r="B4" s="30" t="s">
        <v>10</v>
      </c>
      <c r="C4" s="21"/>
      <c r="D4" s="21"/>
      <c r="E4" s="21"/>
      <c r="F4" s="21"/>
      <c r="G4" s="21"/>
      <c r="H4" s="21"/>
      <c r="I4" s="21"/>
      <c r="J4" s="19"/>
      <c r="K4" s="37"/>
      <c r="L4" s="37"/>
      <c r="M4" s="37"/>
      <c r="N4" s="158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23"/>
      <c r="AA4" s="23"/>
      <c r="AB4" s="23"/>
    </row>
    <row r="5" spans="1:28" ht="15.75" thickBot="1" x14ac:dyDescent="0.3">
      <c r="A5" s="25"/>
      <c r="B5" s="32"/>
      <c r="C5" s="32"/>
      <c r="D5" s="32"/>
      <c r="E5" s="32"/>
      <c r="F5" s="25"/>
      <c r="G5" s="32"/>
      <c r="H5" s="32"/>
      <c r="I5" s="32"/>
    </row>
    <row r="6" spans="1:28" ht="30" customHeight="1" thickTop="1" thickBot="1" x14ac:dyDescent="0.3">
      <c r="A6" s="25"/>
      <c r="B6" s="208" t="s">
        <v>166</v>
      </c>
      <c r="C6" s="208"/>
      <c r="D6" s="208"/>
      <c r="E6" s="208"/>
      <c r="F6" s="25"/>
      <c r="G6" s="208" t="s">
        <v>96</v>
      </c>
      <c r="H6" s="208"/>
      <c r="I6" s="208"/>
    </row>
    <row r="7" spans="1:28" ht="30" customHeight="1" thickTop="1" thickBot="1" x14ac:dyDescent="0.3">
      <c r="A7" s="25"/>
      <c r="B7" s="209" t="s">
        <v>97</v>
      </c>
      <c r="C7" s="209"/>
      <c r="D7" s="210">
        <f>COUNTA(PG!C8:C1007)</f>
        <v>1</v>
      </c>
      <c r="E7" s="210"/>
      <c r="F7" s="25"/>
      <c r="G7" s="208"/>
      <c r="H7" s="208"/>
      <c r="I7" s="208"/>
    </row>
    <row r="8" spans="1:28" ht="30" customHeight="1" thickTop="1" thickBot="1" x14ac:dyDescent="0.3">
      <c r="A8" s="25"/>
      <c r="B8" s="206" t="s">
        <v>98</v>
      </c>
      <c r="C8" s="206"/>
      <c r="D8" s="211">
        <f>SUM(PG!M8:M1007)</f>
        <v>20</v>
      </c>
      <c r="E8" s="211"/>
      <c r="F8" s="25"/>
      <c r="G8" s="212" t="s">
        <v>41</v>
      </c>
      <c r="H8" s="213" t="s">
        <v>167</v>
      </c>
      <c r="I8" s="213" t="s">
        <v>89</v>
      </c>
    </row>
    <row r="9" spans="1:28" ht="30" customHeight="1" thickTop="1" thickBot="1" x14ac:dyDescent="0.3">
      <c r="A9" s="25"/>
      <c r="B9" s="206" t="s">
        <v>100</v>
      </c>
      <c r="C9" s="206"/>
      <c r="D9" s="207">
        <f>Saída!J10</f>
        <v>50</v>
      </c>
      <c r="E9" s="207"/>
      <c r="F9" s="25"/>
      <c r="G9" s="212"/>
      <c r="H9" s="213"/>
      <c r="I9" s="213"/>
    </row>
    <row r="10" spans="1:28" ht="35.1" customHeight="1" thickTop="1" thickBot="1" x14ac:dyDescent="0.3">
      <c r="A10" s="25"/>
      <c r="B10" s="32"/>
      <c r="C10" s="32"/>
      <c r="D10" s="32"/>
      <c r="E10" s="32"/>
      <c r="F10" s="25"/>
      <c r="G10" s="38" t="str">
        <f>L10</f>
        <v>Prego</v>
      </c>
      <c r="H10" s="39">
        <f>IF(G10="","",M10)</f>
        <v>1</v>
      </c>
      <c r="I10" s="40" t="str">
        <f>IF(H10="","",IF(H10&lt;0.5,"C",IF(H10&lt;0.8,"B","A")))</f>
        <v>A</v>
      </c>
      <c r="K10" s="28">
        <v>1</v>
      </c>
      <c r="L10" s="28" t="str">
        <f>VLOOKUP(LARGE('RC'!$Q$8:$Q$1007,K10),'RC'!$Q$8:$R$1007,2,FALSE)</f>
        <v>Prego</v>
      </c>
      <c r="M10" s="28">
        <f>VLOOKUP(L10,'RC'!$C$8:$J$1007,8,FALSE)</f>
        <v>1</v>
      </c>
    </row>
    <row r="11" spans="1:28" ht="35.1" customHeight="1" thickTop="1" thickBot="1" x14ac:dyDescent="0.3">
      <c r="A11" s="25"/>
      <c r="B11" s="41" t="s">
        <v>168</v>
      </c>
      <c r="C11" s="42" t="s">
        <v>170</v>
      </c>
      <c r="D11" s="42" t="s">
        <v>171</v>
      </c>
      <c r="E11" s="42" t="s">
        <v>169</v>
      </c>
      <c r="F11" s="25"/>
      <c r="G11" s="38" t="str">
        <f t="shared" ref="G11:G24" si="0">L11</f>
        <v/>
      </c>
      <c r="H11" s="39" t="str">
        <f t="shared" ref="H11:H24" si="1">IF(G11="","",M11)</f>
        <v/>
      </c>
      <c r="I11" s="40" t="str">
        <f t="shared" ref="I11:I24" si="2">IF(H11="","",IF(H11&lt;0.5,"C",IF(H11&lt;0.8,"B","A")))</f>
        <v/>
      </c>
      <c r="K11" s="28">
        <v>2</v>
      </c>
      <c r="L11" s="28" t="str">
        <f>VLOOKUP(LARGE('RC'!$Q$8:$Q$1007,K11),'RC'!$Q$8:$R$1007,2,FALSE)</f>
        <v/>
      </c>
      <c r="M11" s="28">
        <f>VLOOKUP(L11,'RC'!$C$8:$J$1007,8,FALSE)</f>
        <v>0</v>
      </c>
    </row>
    <row r="12" spans="1:28" ht="35.1" customHeight="1" thickTop="1" thickBot="1" x14ac:dyDescent="0.3">
      <c r="A12" s="25"/>
      <c r="B12" s="27" t="s">
        <v>74</v>
      </c>
      <c r="C12" s="43">
        <f>SUMIF(Entrada!$A$8:$A$3007,F12,Entrada!$F$8:$F$3007)</f>
        <v>0</v>
      </c>
      <c r="D12" s="43">
        <f>SUMIF(Saída!$A$8:$A$3007,F12,Saída!$E$8:$E$3007)</f>
        <v>0</v>
      </c>
      <c r="E12" s="43">
        <f>C12-D12</f>
        <v>0</v>
      </c>
      <c r="F12" s="26">
        <v>1</v>
      </c>
      <c r="G12" s="38" t="str">
        <f t="shared" si="0"/>
        <v/>
      </c>
      <c r="H12" s="39" t="str">
        <f t="shared" si="1"/>
        <v/>
      </c>
      <c r="I12" s="40" t="str">
        <f t="shared" si="2"/>
        <v/>
      </c>
      <c r="K12" s="28">
        <v>3</v>
      </c>
      <c r="L12" s="28" t="str">
        <f>VLOOKUP(LARGE('RC'!$Q$8:$Q$1007,K12),'RC'!$Q$8:$R$1007,2,FALSE)</f>
        <v/>
      </c>
      <c r="M12" s="28">
        <f>VLOOKUP(L12,'RC'!$C$8:$J$1007,8,FALSE)</f>
        <v>0</v>
      </c>
    </row>
    <row r="13" spans="1:28" ht="35.1" customHeight="1" thickTop="1" thickBot="1" x14ac:dyDescent="0.3">
      <c r="A13" s="25"/>
      <c r="B13" s="27" t="s">
        <v>75</v>
      </c>
      <c r="C13" s="43">
        <f>SUMIF(Entrada!$A$8:$A$3007,F13,Entrada!$F$8:$F$3007)</f>
        <v>0</v>
      </c>
      <c r="D13" s="43">
        <f>SUMIF(Saída!$A$8:$A$3007,F13,Saída!$E$8:$E$3007)</f>
        <v>0</v>
      </c>
      <c r="E13" s="43">
        <f>(C13+E12)-D13</f>
        <v>0</v>
      </c>
      <c r="F13" s="26">
        <v>2</v>
      </c>
      <c r="G13" s="38" t="str">
        <f t="shared" si="0"/>
        <v/>
      </c>
      <c r="H13" s="39" t="str">
        <f t="shared" si="1"/>
        <v/>
      </c>
      <c r="I13" s="40" t="str">
        <f t="shared" si="2"/>
        <v/>
      </c>
      <c r="K13" s="28">
        <v>4</v>
      </c>
      <c r="L13" s="28" t="str">
        <f>VLOOKUP(LARGE('RC'!$Q$8:$Q$1007,K13),'RC'!$Q$8:$R$1007,2,FALSE)</f>
        <v/>
      </c>
      <c r="M13" s="28">
        <f>VLOOKUP(L13,'RC'!$C$8:$J$1007,8,FALSE)</f>
        <v>0</v>
      </c>
    </row>
    <row r="14" spans="1:28" ht="35.1" customHeight="1" thickTop="1" thickBot="1" x14ac:dyDescent="0.3">
      <c r="A14" s="25"/>
      <c r="B14" s="27" t="s">
        <v>76</v>
      </c>
      <c r="C14" s="43">
        <f>SUMIF(Entrada!$A$8:$A$3007,F14,Entrada!$F$8:$F$3007)</f>
        <v>0</v>
      </c>
      <c r="D14" s="43">
        <f>SUMIF(Saída!$A$8:$A$3007,F14,Saída!$E$8:$E$3007)</f>
        <v>0</v>
      </c>
      <c r="E14" s="43">
        <f t="shared" ref="E14:E23" si="3">(C14+E13)-D14</f>
        <v>0</v>
      </c>
      <c r="F14" s="26">
        <v>3</v>
      </c>
      <c r="G14" s="38" t="str">
        <f t="shared" si="0"/>
        <v/>
      </c>
      <c r="H14" s="39" t="str">
        <f t="shared" si="1"/>
        <v/>
      </c>
      <c r="I14" s="40" t="str">
        <f t="shared" si="2"/>
        <v/>
      </c>
      <c r="K14" s="28">
        <v>5</v>
      </c>
      <c r="L14" s="28" t="str">
        <f>VLOOKUP(LARGE('RC'!$Q$8:$Q$1007,K14),'RC'!$Q$8:$R$1007,2,FALSE)</f>
        <v/>
      </c>
      <c r="M14" s="28">
        <f>VLOOKUP(L14,'RC'!$C$8:$J$1007,8,FALSE)</f>
        <v>0</v>
      </c>
    </row>
    <row r="15" spans="1:28" ht="35.1" customHeight="1" thickTop="1" thickBot="1" x14ac:dyDescent="0.3">
      <c r="A15" s="25"/>
      <c r="B15" s="27" t="s">
        <v>77</v>
      </c>
      <c r="C15" s="43">
        <f>SUMIF(Entrada!$A$8:$A$3007,F15,Entrada!$F$8:$F$3007)</f>
        <v>0</v>
      </c>
      <c r="D15" s="43">
        <f>SUMIF(Saída!$A$8:$A$3007,F15,Saída!$E$8:$E$3007)</f>
        <v>0</v>
      </c>
      <c r="E15" s="43">
        <f t="shared" si="3"/>
        <v>0</v>
      </c>
      <c r="F15" s="26">
        <v>4</v>
      </c>
      <c r="G15" s="38" t="str">
        <f t="shared" si="0"/>
        <v/>
      </c>
      <c r="H15" s="39" t="str">
        <f t="shared" si="1"/>
        <v/>
      </c>
      <c r="I15" s="40" t="str">
        <f t="shared" si="2"/>
        <v/>
      </c>
      <c r="K15" s="28">
        <v>6</v>
      </c>
      <c r="L15" s="28" t="str">
        <f>VLOOKUP(LARGE('RC'!$Q$8:$Q$1007,K15),'RC'!$Q$8:$R$1007,2,FALSE)</f>
        <v/>
      </c>
      <c r="M15" s="28">
        <f>VLOOKUP(L15,'RC'!$C$8:$J$1007,8,FALSE)</f>
        <v>0</v>
      </c>
    </row>
    <row r="16" spans="1:28" ht="35.1" customHeight="1" thickTop="1" thickBot="1" x14ac:dyDescent="0.3">
      <c r="A16" s="25"/>
      <c r="B16" s="27" t="s">
        <v>78</v>
      </c>
      <c r="C16" s="43">
        <f>SUMIF(Entrada!$A$8:$A$3007,F16,Entrada!$F$8:$F$3007)</f>
        <v>0</v>
      </c>
      <c r="D16" s="43">
        <f>SUMIF(Saída!$A$8:$A$3007,F16,Saída!$E$8:$E$3007)</f>
        <v>0</v>
      </c>
      <c r="E16" s="43">
        <f t="shared" si="3"/>
        <v>0</v>
      </c>
      <c r="F16" s="26">
        <v>5</v>
      </c>
      <c r="G16" s="38" t="str">
        <f t="shared" si="0"/>
        <v/>
      </c>
      <c r="H16" s="39" t="str">
        <f t="shared" si="1"/>
        <v/>
      </c>
      <c r="I16" s="40" t="str">
        <f t="shared" si="2"/>
        <v/>
      </c>
      <c r="K16" s="28">
        <v>7</v>
      </c>
      <c r="L16" s="28" t="str">
        <f>VLOOKUP(LARGE('RC'!$Q$8:$Q$1007,K16),'RC'!$Q$8:$R$1007,2,FALSE)</f>
        <v/>
      </c>
      <c r="M16" s="28">
        <f>VLOOKUP(L16,'RC'!$C$8:$J$1007,8,FALSE)</f>
        <v>0</v>
      </c>
    </row>
    <row r="17" spans="1:13" ht="35.1" customHeight="1" thickTop="1" thickBot="1" x14ac:dyDescent="0.3">
      <c r="A17" s="25"/>
      <c r="B17" s="27" t="s">
        <v>79</v>
      </c>
      <c r="C17" s="43">
        <f>SUMIF(Entrada!$A$8:$A$3007,F17,Entrada!$F$8:$F$3007)</f>
        <v>0</v>
      </c>
      <c r="D17" s="43">
        <f>SUMIF(Saída!$A$8:$A$3007,F17,Saída!$E$8:$E$3007)</f>
        <v>0</v>
      </c>
      <c r="E17" s="43">
        <f t="shared" si="3"/>
        <v>0</v>
      </c>
      <c r="F17" s="26">
        <v>6</v>
      </c>
      <c r="G17" s="38" t="str">
        <f t="shared" si="0"/>
        <v/>
      </c>
      <c r="H17" s="39" t="str">
        <f t="shared" si="1"/>
        <v/>
      </c>
      <c r="I17" s="40" t="str">
        <f t="shared" si="2"/>
        <v/>
      </c>
      <c r="K17" s="28">
        <v>8</v>
      </c>
      <c r="L17" s="28" t="str">
        <f>VLOOKUP(LARGE('RC'!$Q$8:$Q$1007,K17),'RC'!$Q$8:$R$1007,2,FALSE)</f>
        <v/>
      </c>
      <c r="M17" s="28">
        <f>VLOOKUP(L17,'RC'!$C$8:$J$1007,8,FALSE)</f>
        <v>0</v>
      </c>
    </row>
    <row r="18" spans="1:13" ht="35.1" customHeight="1" thickTop="1" thickBot="1" x14ac:dyDescent="0.3">
      <c r="A18" s="25"/>
      <c r="B18" s="27" t="s">
        <v>80</v>
      </c>
      <c r="C18" s="43">
        <f>SUMIF(Entrada!$A$8:$A$3007,F18,Entrada!$F$8:$F$3007)</f>
        <v>0</v>
      </c>
      <c r="D18" s="43">
        <f>SUMIF(Saída!$A$8:$A$3007,F18,Saída!$E$8:$E$3007)</f>
        <v>0</v>
      </c>
      <c r="E18" s="43">
        <f t="shared" si="3"/>
        <v>0</v>
      </c>
      <c r="F18" s="26">
        <v>7</v>
      </c>
      <c r="G18" s="38" t="str">
        <f t="shared" si="0"/>
        <v/>
      </c>
      <c r="H18" s="39" t="str">
        <f t="shared" si="1"/>
        <v/>
      </c>
      <c r="I18" s="40" t="str">
        <f t="shared" si="2"/>
        <v/>
      </c>
      <c r="K18" s="28">
        <v>9</v>
      </c>
      <c r="L18" s="28" t="str">
        <f>VLOOKUP(LARGE('RC'!$Q$8:$Q$1007,K18),'RC'!$Q$8:$R$1007,2,FALSE)</f>
        <v/>
      </c>
      <c r="M18" s="28">
        <f>VLOOKUP(L18,'RC'!$C$8:$J$1007,8,FALSE)</f>
        <v>0</v>
      </c>
    </row>
    <row r="19" spans="1:13" ht="35.1" customHeight="1" thickTop="1" thickBot="1" x14ac:dyDescent="0.3">
      <c r="A19" s="25"/>
      <c r="B19" s="27" t="s">
        <v>81</v>
      </c>
      <c r="C19" s="43">
        <f>SUMIF(Entrada!$A$8:$A$3007,F19,Entrada!$F$8:$F$3007)</f>
        <v>0</v>
      </c>
      <c r="D19" s="43">
        <f>SUMIF(Saída!$A$8:$A$3007,F19,Saída!$E$8:$E$3007)</f>
        <v>0</v>
      </c>
      <c r="E19" s="43">
        <f t="shared" si="3"/>
        <v>0</v>
      </c>
      <c r="F19" s="26">
        <v>8</v>
      </c>
      <c r="G19" s="38" t="str">
        <f t="shared" si="0"/>
        <v/>
      </c>
      <c r="H19" s="39" t="str">
        <f t="shared" si="1"/>
        <v/>
      </c>
      <c r="I19" s="40" t="str">
        <f t="shared" si="2"/>
        <v/>
      </c>
      <c r="K19" s="28">
        <v>10</v>
      </c>
      <c r="L19" s="28" t="str">
        <f>VLOOKUP(LARGE('RC'!$Q$8:$Q$1007,K19),'RC'!$Q$8:$R$1007,2,FALSE)</f>
        <v/>
      </c>
      <c r="M19" s="28">
        <f>VLOOKUP(L19,'RC'!$C$8:$J$1007,8,FALSE)</f>
        <v>0</v>
      </c>
    </row>
    <row r="20" spans="1:13" ht="35.1" customHeight="1" thickTop="1" thickBot="1" x14ac:dyDescent="0.3">
      <c r="A20" s="25"/>
      <c r="B20" s="27" t="s">
        <v>83</v>
      </c>
      <c r="C20" s="43">
        <f>SUMIF(Entrada!$A$8:$A$3007,F20,Entrada!$F$8:$F$3007)</f>
        <v>5</v>
      </c>
      <c r="D20" s="43">
        <f>SUMIF(Saída!$A$8:$A$3007,F20,Saída!$E$8:$E$3007)</f>
        <v>5</v>
      </c>
      <c r="E20" s="43">
        <f t="shared" si="3"/>
        <v>0</v>
      </c>
      <c r="F20" s="26">
        <v>9</v>
      </c>
      <c r="G20" s="38" t="str">
        <f t="shared" si="0"/>
        <v/>
      </c>
      <c r="H20" s="39" t="str">
        <f t="shared" si="1"/>
        <v/>
      </c>
      <c r="I20" s="40" t="str">
        <f t="shared" si="2"/>
        <v/>
      </c>
      <c r="K20" s="28">
        <v>11</v>
      </c>
      <c r="L20" s="28" t="str">
        <f>VLOOKUP(LARGE('RC'!$Q$8:$Q$1007,K20),'RC'!$Q$8:$R$1007,2,FALSE)</f>
        <v/>
      </c>
      <c r="M20" s="28">
        <f>VLOOKUP(L20,'RC'!$C$8:$J$1007,8,FALSE)</f>
        <v>0</v>
      </c>
    </row>
    <row r="21" spans="1:13" ht="35.1" customHeight="1" thickTop="1" thickBot="1" x14ac:dyDescent="0.3">
      <c r="A21" s="25"/>
      <c r="B21" s="27" t="s">
        <v>84</v>
      </c>
      <c r="C21" s="43">
        <f>SUMIF(Entrada!$A$8:$A$3007,F21,Entrada!$F$8:$F$3007)</f>
        <v>0</v>
      </c>
      <c r="D21" s="43">
        <f>SUMIF(Saída!$A$8:$A$3007,F21,Saída!$E$8:$E$3007)</f>
        <v>0</v>
      </c>
      <c r="E21" s="43">
        <f t="shared" si="3"/>
        <v>0</v>
      </c>
      <c r="F21" s="26">
        <v>10</v>
      </c>
      <c r="G21" s="38" t="str">
        <f t="shared" si="0"/>
        <v/>
      </c>
      <c r="H21" s="39" t="str">
        <f t="shared" si="1"/>
        <v/>
      </c>
      <c r="I21" s="40" t="str">
        <f t="shared" si="2"/>
        <v/>
      </c>
      <c r="K21" s="28">
        <v>12</v>
      </c>
      <c r="L21" s="28" t="str">
        <f>VLOOKUP(LARGE('RC'!$Q$8:$Q$1007,K21),'RC'!$Q$8:$R$1007,2,FALSE)</f>
        <v/>
      </c>
      <c r="M21" s="28">
        <f>VLOOKUP(L21,'RC'!$C$8:$J$1007,8,FALSE)</f>
        <v>0</v>
      </c>
    </row>
    <row r="22" spans="1:13" ht="35.1" customHeight="1" thickTop="1" thickBot="1" x14ac:dyDescent="0.3">
      <c r="A22" s="25"/>
      <c r="B22" s="27" t="s">
        <v>85</v>
      </c>
      <c r="C22" s="43">
        <f>SUMIF(Entrada!$A$8:$A$3007,F22,Entrada!$F$8:$F$3007)</f>
        <v>0</v>
      </c>
      <c r="D22" s="43">
        <f>SUMIF(Saída!$A$8:$A$3007,F22,Saída!$E$8:$E$3007)</f>
        <v>0</v>
      </c>
      <c r="E22" s="43">
        <f t="shared" si="3"/>
        <v>0</v>
      </c>
      <c r="F22" s="26">
        <v>11</v>
      </c>
      <c r="G22" s="38" t="str">
        <f t="shared" si="0"/>
        <v/>
      </c>
      <c r="H22" s="39" t="str">
        <f t="shared" si="1"/>
        <v/>
      </c>
      <c r="I22" s="40" t="str">
        <f t="shared" si="2"/>
        <v/>
      </c>
      <c r="K22" s="28">
        <v>13</v>
      </c>
      <c r="L22" s="28" t="str">
        <f>VLOOKUP(LARGE('RC'!$Q$8:$Q$1007,K22),'RC'!$Q$8:$R$1007,2,FALSE)</f>
        <v/>
      </c>
      <c r="M22" s="28">
        <f>VLOOKUP(L22,'RC'!$C$8:$J$1007,8,FALSE)</f>
        <v>0</v>
      </c>
    </row>
    <row r="23" spans="1:13" ht="35.1" customHeight="1" thickTop="1" thickBot="1" x14ac:dyDescent="0.3">
      <c r="A23" s="25"/>
      <c r="B23" s="27" t="s">
        <v>86</v>
      </c>
      <c r="C23" s="43">
        <f>SUMIF(Entrada!$A$8:$A$3007,F23,Entrada!$F$8:$F$3007)</f>
        <v>0</v>
      </c>
      <c r="D23" s="43">
        <f>SUMIF(Saída!$A$8:$A$3007,F23,Saída!$E$8:$E$3007)</f>
        <v>0</v>
      </c>
      <c r="E23" s="43">
        <f t="shared" si="3"/>
        <v>0</v>
      </c>
      <c r="F23" s="26">
        <v>12</v>
      </c>
      <c r="G23" s="38" t="str">
        <f t="shared" si="0"/>
        <v/>
      </c>
      <c r="H23" s="39" t="str">
        <f t="shared" si="1"/>
        <v/>
      </c>
      <c r="I23" s="40" t="str">
        <f t="shared" si="2"/>
        <v/>
      </c>
      <c r="K23" s="28">
        <v>14</v>
      </c>
      <c r="L23" s="28" t="str">
        <f>VLOOKUP(LARGE('RC'!$Q$8:$Q$1007,K23),'RC'!$Q$8:$R$1007,2,FALSE)</f>
        <v/>
      </c>
      <c r="M23" s="28">
        <f>VLOOKUP(L23,'RC'!$C$8:$J$1007,8,FALSE)</f>
        <v>0</v>
      </c>
    </row>
    <row r="24" spans="1:13" ht="35.1" customHeight="1" thickTop="1" thickBot="1" x14ac:dyDescent="0.3">
      <c r="A24" s="25"/>
      <c r="B24" s="41" t="s">
        <v>88</v>
      </c>
      <c r="C24" s="44">
        <f>SUM(C12:C23)</f>
        <v>5</v>
      </c>
      <c r="D24" s="44">
        <f>SUM(D12:D23)</f>
        <v>5</v>
      </c>
      <c r="E24" s="44">
        <f>E23+SUM(PG!$E$8:$E$1007)</f>
        <v>20</v>
      </c>
      <c r="F24" s="25"/>
      <c r="G24" s="38" t="str">
        <f t="shared" si="0"/>
        <v/>
      </c>
      <c r="H24" s="39" t="str">
        <f t="shared" si="1"/>
        <v/>
      </c>
      <c r="I24" s="40" t="str">
        <f t="shared" si="2"/>
        <v/>
      </c>
      <c r="K24" s="28">
        <v>15</v>
      </c>
      <c r="L24" s="28" t="str">
        <f>VLOOKUP(LARGE('RC'!$Q$8:$Q$1007,K24),'RC'!$Q$8:$R$1007,2,FALSE)</f>
        <v/>
      </c>
      <c r="M24" s="28">
        <f>VLOOKUP(L24,'RC'!$C$8:$J$1007,8,FALSE)</f>
        <v>0</v>
      </c>
    </row>
    <row r="25" spans="1:13" ht="30" customHeight="1" thickTop="1" x14ac:dyDescent="0.25"/>
    <row r="26" spans="1:13" ht="30" customHeight="1" x14ac:dyDescent="0.25"/>
    <row r="27" spans="1:13" ht="30" customHeight="1" x14ac:dyDescent="0.25">
      <c r="F27" s="26"/>
    </row>
    <row r="28" spans="1:13" ht="30" customHeight="1" x14ac:dyDescent="0.25">
      <c r="F28" s="26"/>
    </row>
    <row r="29" spans="1:13" ht="30" customHeight="1" x14ac:dyDescent="0.25">
      <c r="F29" s="26"/>
    </row>
    <row r="30" spans="1:13" ht="30" customHeight="1" x14ac:dyDescent="0.25">
      <c r="F30" s="26"/>
    </row>
    <row r="31" spans="1:13" ht="30" customHeight="1" x14ac:dyDescent="0.25">
      <c r="F31" s="26"/>
    </row>
    <row r="32" spans="1:13" ht="30" customHeight="1" x14ac:dyDescent="0.25">
      <c r="F32" s="26"/>
    </row>
    <row r="33" spans="6:6" ht="30" customHeight="1" x14ac:dyDescent="0.25">
      <c r="F33" s="26"/>
    </row>
    <row r="34" spans="6:6" ht="30" customHeight="1" x14ac:dyDescent="0.25">
      <c r="F34" s="26"/>
    </row>
    <row r="35" spans="6:6" ht="30" customHeight="1" x14ac:dyDescent="0.25">
      <c r="F35" s="26"/>
    </row>
    <row r="36" spans="6:6" ht="30" customHeight="1" x14ac:dyDescent="0.25">
      <c r="F36" s="26"/>
    </row>
    <row r="37" spans="6:6" ht="30" customHeight="1" x14ac:dyDescent="0.25">
      <c r="F37" s="26"/>
    </row>
    <row r="38" spans="6:6" ht="30" customHeight="1" x14ac:dyDescent="0.25">
      <c r="F38" s="26"/>
    </row>
    <row r="39" spans="6:6" ht="30" customHeight="1" x14ac:dyDescent="0.25">
      <c r="F39" s="25"/>
    </row>
    <row r="40" spans="6:6" ht="30" customHeight="1" x14ac:dyDescent="0.25"/>
    <row r="41" spans="6:6" ht="30" customHeight="1" x14ac:dyDescent="0.25"/>
    <row r="42" spans="6:6" ht="30" customHeight="1" x14ac:dyDescent="0.25"/>
    <row r="43" spans="6:6" ht="30" customHeight="1" x14ac:dyDescent="0.25"/>
    <row r="44" spans="6:6" ht="30" customHeight="1" x14ac:dyDescent="0.25"/>
    <row r="45" spans="6:6" ht="30" customHeight="1" x14ac:dyDescent="0.25"/>
    <row r="46" spans="6:6" ht="30" customHeight="1" x14ac:dyDescent="0.25"/>
    <row r="47" spans="6:6" ht="30" customHeight="1" x14ac:dyDescent="0.25"/>
    <row r="48" spans="6:6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  <row r="57" ht="30" customHeight="1" x14ac:dyDescent="0.25"/>
    <row r="58" ht="30" customHeight="1" x14ac:dyDescent="0.25"/>
    <row r="59" ht="30" customHeight="1" x14ac:dyDescent="0.25"/>
    <row r="60" ht="30" customHeight="1" x14ac:dyDescent="0.25"/>
    <row r="61" ht="30" customHeight="1" x14ac:dyDescent="0.25"/>
    <row r="62" ht="30" customHeight="1" x14ac:dyDescent="0.25"/>
    <row r="63" ht="30" customHeight="1" x14ac:dyDescent="0.25"/>
    <row r="64" ht="30" customHeight="1" x14ac:dyDescent="0.25"/>
    <row r="65" ht="30" customHeight="1" x14ac:dyDescent="0.25"/>
    <row r="66" ht="30" customHeight="1" x14ac:dyDescent="0.25"/>
    <row r="67" ht="30" customHeight="1" x14ac:dyDescent="0.25"/>
    <row r="68" ht="30" customHeight="1" x14ac:dyDescent="0.25"/>
    <row r="69" ht="30" customHeight="1" x14ac:dyDescent="0.25"/>
    <row r="70" ht="30" customHeight="1" x14ac:dyDescent="0.25"/>
    <row r="71" ht="30" customHeight="1" x14ac:dyDescent="0.25"/>
    <row r="72" ht="30" customHeight="1" x14ac:dyDescent="0.25"/>
    <row r="73" ht="30" customHeight="1" x14ac:dyDescent="0.25"/>
    <row r="74" ht="30" customHeight="1" x14ac:dyDescent="0.25"/>
    <row r="75" ht="30" customHeight="1" x14ac:dyDescent="0.25"/>
    <row r="76" ht="30" customHeight="1" x14ac:dyDescent="0.25"/>
    <row r="77" ht="30" customHeight="1" x14ac:dyDescent="0.25"/>
    <row r="78" ht="30" customHeight="1" x14ac:dyDescent="0.25"/>
    <row r="79" ht="30" customHeight="1" x14ac:dyDescent="0.25"/>
    <row r="80" ht="30" customHeight="1" x14ac:dyDescent="0.25"/>
    <row r="81" ht="30" customHeight="1" x14ac:dyDescent="0.25"/>
    <row r="82" ht="30" customHeight="1" x14ac:dyDescent="0.25"/>
    <row r="83" ht="30" customHeight="1" x14ac:dyDescent="0.25"/>
    <row r="84" ht="30" customHeight="1" x14ac:dyDescent="0.25"/>
    <row r="85" ht="30" customHeight="1" x14ac:dyDescent="0.25"/>
    <row r="86" ht="30" customHeight="1" x14ac:dyDescent="0.25"/>
    <row r="87" ht="30" customHeight="1" x14ac:dyDescent="0.25"/>
    <row r="88" ht="30" customHeight="1" x14ac:dyDescent="0.25"/>
    <row r="89" ht="30" customHeight="1" x14ac:dyDescent="0.25"/>
    <row r="90" ht="30" customHeight="1" x14ac:dyDescent="0.25"/>
    <row r="91" ht="30" customHeight="1" x14ac:dyDescent="0.25"/>
    <row r="92" ht="30" customHeight="1" x14ac:dyDescent="0.25"/>
    <row r="93" ht="30" customHeight="1" x14ac:dyDescent="0.25"/>
    <row r="94" ht="30" customHeight="1" x14ac:dyDescent="0.25"/>
    <row r="95" ht="30" customHeight="1" x14ac:dyDescent="0.25"/>
    <row r="96" ht="30" customHeight="1" x14ac:dyDescent="0.25"/>
    <row r="97" ht="30" customHeight="1" x14ac:dyDescent="0.25"/>
    <row r="98" ht="30" customHeight="1" x14ac:dyDescent="0.25"/>
    <row r="99" ht="30" customHeight="1" x14ac:dyDescent="0.25"/>
    <row r="100" ht="30" customHeight="1" x14ac:dyDescent="0.25"/>
  </sheetData>
  <sheetProtection password="9004" sheet="1" objects="1" scenarios="1" selectLockedCells="1"/>
  <mergeCells count="11">
    <mergeCell ref="B9:C9"/>
    <mergeCell ref="D9:E9"/>
    <mergeCell ref="B6:E6"/>
    <mergeCell ref="G6:I7"/>
    <mergeCell ref="B7:C7"/>
    <mergeCell ref="D7:E7"/>
    <mergeCell ref="B8:C8"/>
    <mergeCell ref="D8:E8"/>
    <mergeCell ref="G8:G9"/>
    <mergeCell ref="H8:H9"/>
    <mergeCell ref="I8:I9"/>
  </mergeCells>
  <conditionalFormatting sqref="I10:I24">
    <cfRule type="cellIs" dxfId="14" priority="1" operator="equal">
      <formula>"A"</formula>
    </cfRule>
    <cfRule type="cellIs" dxfId="13" priority="2" operator="equal">
      <formula>"B"</formula>
    </cfRule>
    <cfRule type="cellIs" dxfId="12" priority="3" operator="equal">
      <formula>"C"</formula>
    </cfRule>
  </conditionalFormatting>
  <pageMargins left="0.23622047244094491" right="0.23622047244094491" top="0.74803149606299213" bottom="0.74803149606299213" header="0.31496062992125984" footer="0.31496062992125984"/>
  <pageSetup paperSize="9" scale="74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/>
  <dimension ref="A1:AB2005"/>
  <sheetViews>
    <sheetView showGridLines="0" zoomScaleNormal="100" workbookViewId="0">
      <selection activeCell="C6" sqref="C6:E6"/>
    </sheetView>
  </sheetViews>
  <sheetFormatPr defaultColWidth="9.140625" defaultRowHeight="15" customHeight="1" x14ac:dyDescent="0.25"/>
  <cols>
    <col min="1" max="1" width="3.85546875" style="25" customWidth="1"/>
    <col min="2" max="2" width="30.7109375" style="25" customWidth="1"/>
    <col min="3" max="3" width="20.7109375" style="32" customWidth="1"/>
    <col min="4" max="4" width="3.140625" style="25" customWidth="1"/>
    <col min="5" max="5" width="20.7109375" style="32" customWidth="1"/>
    <col min="6" max="8" width="15.7109375" style="32" customWidth="1"/>
    <col min="9" max="9" width="3.28515625" style="26" bestFit="1" customWidth="1"/>
    <col min="10" max="10" width="20.140625" style="26" bestFit="1" customWidth="1"/>
    <col min="11" max="12" width="9.140625" style="26" customWidth="1"/>
    <col min="13" max="13" width="16.7109375" style="26" bestFit="1" customWidth="1"/>
    <col min="14" max="14" width="16.5703125" style="26" bestFit="1" customWidth="1"/>
    <col min="15" max="15" width="34.42578125" style="26" bestFit="1" customWidth="1"/>
    <col min="16" max="16" width="12.140625" style="26" bestFit="1" customWidth="1"/>
    <col min="17" max="17" width="12" style="26" bestFit="1" customWidth="1"/>
    <col min="18" max="18" width="8.85546875" style="26" bestFit="1" customWidth="1"/>
    <col min="19" max="19" width="9.140625" style="26" customWidth="1"/>
    <col min="20" max="20" width="13.5703125" style="26" bestFit="1" customWidth="1"/>
    <col min="21" max="21" width="28.42578125" style="26" bestFit="1" customWidth="1"/>
    <col min="22" max="23" width="7.140625" style="26" bestFit="1" customWidth="1"/>
    <col min="24" max="24" width="17.28515625" style="26" bestFit="1" customWidth="1"/>
    <col min="25" max="25" width="9.140625" style="26" customWidth="1"/>
    <col min="26" max="28" width="9.140625" style="26"/>
    <col min="29" max="16384" width="9.140625" style="24"/>
  </cols>
  <sheetData>
    <row r="1" spans="1:28" s="13" customFormat="1" ht="32.25" customHeight="1" x14ac:dyDescent="0.25"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</row>
    <row r="2" spans="1:28" s="15" customFormat="1" ht="22.5" customHeight="1" x14ac:dyDescent="0.25"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28" s="17" customFormat="1" ht="15.75" x14ac:dyDescent="0.25"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</row>
    <row r="4" spans="1:28" ht="23.25" x14ac:dyDescent="0.35">
      <c r="A4" s="21"/>
      <c r="B4" s="20" t="s">
        <v>10</v>
      </c>
      <c r="C4" s="21"/>
      <c r="D4" s="21"/>
      <c r="E4" s="21"/>
      <c r="F4" s="21"/>
      <c r="G4" s="21"/>
      <c r="H4" s="21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5"/>
      <c r="AA4" s="45"/>
      <c r="AB4" s="45"/>
    </row>
    <row r="5" spans="1:28" ht="15.75" thickBot="1" x14ac:dyDescent="0.3">
      <c r="M5" s="46" t="s">
        <v>114</v>
      </c>
      <c r="N5" s="46" t="s">
        <v>115</v>
      </c>
      <c r="O5" s="46" t="s">
        <v>110</v>
      </c>
      <c r="P5" s="46" t="s">
        <v>111</v>
      </c>
      <c r="Q5" s="46" t="s">
        <v>117</v>
      </c>
      <c r="R5" s="46" t="s">
        <v>113</v>
      </c>
      <c r="S5" s="46"/>
      <c r="T5" s="46" t="s">
        <v>112</v>
      </c>
      <c r="U5" s="26">
        <v>3</v>
      </c>
      <c r="V5" s="26">
        <v>4</v>
      </c>
      <c r="W5" s="46">
        <v>5</v>
      </c>
    </row>
    <row r="6" spans="1:28" ht="30" customHeight="1" thickTop="1" thickBot="1" x14ac:dyDescent="0.3">
      <c r="B6" s="168" t="s">
        <v>70</v>
      </c>
      <c r="C6" s="214" t="s">
        <v>123</v>
      </c>
      <c r="D6" s="214"/>
      <c r="E6" s="215"/>
      <c r="J6" s="26" t="str">
        <f>IF(PG!C8="","-",PG!C8)</f>
        <v>Prego</v>
      </c>
      <c r="M6" s="46" t="str">
        <f>IFERROR(P6+R6,"")</f>
        <v/>
      </c>
      <c r="N6" s="46" t="str">
        <f>IFERROR(Q6+R6,"")</f>
        <v/>
      </c>
      <c r="O6" s="46" t="str">
        <f>IF(PI_For!B8=0,"Não cadastrado",PI_For!B8)</f>
        <v>Casa de Ferramentas Luz</v>
      </c>
      <c r="P6" s="46" t="str">
        <f>IFERROR(AVERAGEIFS(Entrada!$E$8:$E$3007,Entrada!$C$8:$C$3007,$C$6,Entrada!$G$8:$G$3007,O6),"")</f>
        <v/>
      </c>
      <c r="Q6" s="46" t="str">
        <f>IFERROR(AVERAGEIFS(Entrada!$H$8:$H$3007,Entrada!$C$8:$C$3007,$C$6,Entrada!$G$8:$G$3007,O6),"")</f>
        <v/>
      </c>
      <c r="R6" s="46">
        <v>1.0000000000000001E-5</v>
      </c>
      <c r="T6" s="26">
        <v>1</v>
      </c>
      <c r="U6" s="26" t="str">
        <f>IFERROR(VLOOKUP(SMALL($M$6:$M$2005,$T6),$M$6:$Q$2005,U$5,FALSE),"")</f>
        <v/>
      </c>
      <c r="V6" s="26" t="str">
        <f>IFERROR(VLOOKUP(SMALL($M$6:$M$2005,$T6),$M$6:$Q$2005,V$5,FALSE),"")</f>
        <v/>
      </c>
      <c r="W6" s="26" t="str">
        <f>IFERROR(VLOOKUP(SMALL($M$6:$M$2005,$T6),$M$6:$Q$2005,W$5,FALSE),"")</f>
        <v/>
      </c>
    </row>
    <row r="7" spans="1:28" ht="16.5" thickTop="1" thickBot="1" x14ac:dyDescent="0.3">
      <c r="J7" s="26" t="str">
        <f>IF(PG!C9="","-",PG!C9)</f>
        <v>-</v>
      </c>
      <c r="M7" s="46" t="str">
        <f t="shared" ref="M7:M70" si="0">IFERROR(P7+R7,"")</f>
        <v/>
      </c>
      <c r="N7" s="46" t="str">
        <f t="shared" ref="N7:N70" si="1">IFERROR(Q7+R7,"")</f>
        <v/>
      </c>
      <c r="O7" s="46" t="str">
        <f>IF(PI_For!B9=0,"Não cadastrado",PI_For!B9)</f>
        <v>Não cadastrado</v>
      </c>
      <c r="P7" s="46" t="str">
        <f>IFERROR(AVERAGEIFS(Entrada!$E$8:$E$3007,Entrada!$C$8:$C$3007,$C$6,Entrada!$G$8:$G$3007,O7),"")</f>
        <v/>
      </c>
      <c r="Q7" s="46" t="str">
        <f>IFERROR(AVERAGEIFS(Entrada!$H$8:$H$3007,Entrada!$C$8:$C$3007,$C$6,Entrada!$G$8:$G$3007,O7),"")</f>
        <v/>
      </c>
      <c r="R7" s="46">
        <v>2.0000000000000002E-5</v>
      </c>
      <c r="T7" s="26">
        <v>2</v>
      </c>
      <c r="U7" s="26" t="str">
        <f t="shared" ref="U7:W9" si="2">IFERROR(VLOOKUP(SMALL($M$6:$M$2005,$T7),$M$6:$Q$2005,U$5,FALSE),"")</f>
        <v/>
      </c>
      <c r="V7" s="26" t="str">
        <f t="shared" si="2"/>
        <v/>
      </c>
      <c r="W7" s="26" t="str">
        <f t="shared" si="2"/>
        <v/>
      </c>
    </row>
    <row r="8" spans="1:28" ht="33" thickTop="1" thickBot="1" x14ac:dyDescent="0.3">
      <c r="B8" s="216" t="s">
        <v>71</v>
      </c>
      <c r="C8" s="217"/>
      <c r="E8" s="41" t="s">
        <v>72</v>
      </c>
      <c r="F8" s="42" t="s">
        <v>170</v>
      </c>
      <c r="G8" s="42" t="s">
        <v>171</v>
      </c>
      <c r="H8" s="42" t="s">
        <v>169</v>
      </c>
      <c r="J8" s="26" t="str">
        <f>IF(PG!C10="","-",PG!C10)</f>
        <v>-</v>
      </c>
      <c r="M8" s="46" t="str">
        <f t="shared" si="0"/>
        <v/>
      </c>
      <c r="N8" s="46" t="str">
        <f t="shared" si="1"/>
        <v/>
      </c>
      <c r="O8" s="46" t="str">
        <f>IF(PI_For!B10=0,"Não cadastrado",PI_For!B10)</f>
        <v>Não cadastrado</v>
      </c>
      <c r="P8" s="46" t="str">
        <f>IFERROR(AVERAGEIFS(Entrada!$E$8:$E$3007,Entrada!$C$8:$C$3007,$C$6,Entrada!$G$8:$G$3007,O8),"")</f>
        <v/>
      </c>
      <c r="Q8" s="46" t="str">
        <f>IFERROR(AVERAGEIFS(Entrada!$H$8:$H$3007,Entrada!$C$8:$C$3007,$C$6,Entrada!$G$8:$G$3007,O8),"")</f>
        <v/>
      </c>
      <c r="R8" s="46">
        <v>3.0000000000000001E-5</v>
      </c>
      <c r="T8" s="26">
        <v>3</v>
      </c>
      <c r="U8" s="26" t="str">
        <f t="shared" si="2"/>
        <v/>
      </c>
      <c r="V8" s="26" t="str">
        <f t="shared" si="2"/>
        <v/>
      </c>
      <c r="W8" s="26" t="str">
        <f t="shared" si="2"/>
        <v/>
      </c>
    </row>
    <row r="9" spans="1:28" ht="35.1" customHeight="1" thickTop="1" thickBot="1" x14ac:dyDescent="0.3">
      <c r="B9" s="165" t="s">
        <v>25</v>
      </c>
      <c r="C9" s="166" t="str">
        <f>IFERROR(INDEX(PG!$B$8:$B$1007,VLOOKUP($C$6,PG!$C$8:$H$1007,6,FALSE),0),"")</f>
        <v>0001</v>
      </c>
      <c r="E9" s="167" t="s">
        <v>74</v>
      </c>
      <c r="F9" s="43">
        <f>SUMIFS(Entrada!$F$8:$F$3007,Entrada!$C$8:$C$3007,$C$6,Entrada!$A$8:$A$3007,I9)</f>
        <v>0</v>
      </c>
      <c r="G9" s="43">
        <f>SUMIFS(Saída!$E$8:$E$3007,Saída!$C$8:$C$3007,$C$6,Saída!$A$8:$A$3007,I9)</f>
        <v>0</v>
      </c>
      <c r="H9" s="43">
        <f>IF($C$6=0,"",IFERROR(F9-G9,""))</f>
        <v>0</v>
      </c>
      <c r="I9" s="26">
        <v>1</v>
      </c>
      <c r="J9" s="26" t="str">
        <f>IF(PG!C11="","-",PG!C11)</f>
        <v>-</v>
      </c>
      <c r="M9" s="46" t="str">
        <f t="shared" si="0"/>
        <v/>
      </c>
      <c r="N9" s="46" t="str">
        <f t="shared" si="1"/>
        <v/>
      </c>
      <c r="O9" s="46" t="str">
        <f>IF(PI_For!B11=0,"Não cadastrado",PI_For!B11)</f>
        <v>Não cadastrado</v>
      </c>
      <c r="P9" s="46" t="str">
        <f>IFERROR(AVERAGEIFS(Entrada!$E$8:$E$3007,Entrada!$C$8:$C$3007,$C$6,Entrada!$G$8:$G$3007,O9),"")</f>
        <v/>
      </c>
      <c r="Q9" s="46" t="str">
        <f>IFERROR(AVERAGEIFS(Entrada!$H$8:$H$3007,Entrada!$C$8:$C$3007,$C$6,Entrada!$G$8:$G$3007,O9),"")</f>
        <v/>
      </c>
      <c r="R9" s="46">
        <v>4.0000000000000003E-5</v>
      </c>
      <c r="T9" s="26">
        <v>4</v>
      </c>
      <c r="U9" s="26" t="str">
        <f t="shared" si="2"/>
        <v/>
      </c>
      <c r="V9" s="26" t="str">
        <f t="shared" si="2"/>
        <v/>
      </c>
      <c r="W9" s="26" t="str">
        <f t="shared" si="2"/>
        <v/>
      </c>
    </row>
    <row r="10" spans="1:28" ht="35.1" customHeight="1" thickTop="1" thickBot="1" x14ac:dyDescent="0.3">
      <c r="B10" s="165" t="s">
        <v>27</v>
      </c>
      <c r="C10" s="47">
        <f>IFERROR(INDEX(PG!$B$8:$D$1007,VLOOKUP($C$6,PG!$C$8:$H$1007,6,FALSE),3),"")</f>
        <v>5</v>
      </c>
      <c r="E10" s="167" t="s">
        <v>75</v>
      </c>
      <c r="F10" s="43">
        <f>SUMIFS(Entrada!$F$8:$F$3007,Entrada!$C$8:$C$3007,$C$6,Entrada!$A$8:$A$3007,I10)</f>
        <v>0</v>
      </c>
      <c r="G10" s="43">
        <f>SUMIFS(Saída!$E$8:$E$3007,Saída!$C$8:$C$3007,$C$6,Saída!$A$8:$A$3007,I10)</f>
        <v>0</v>
      </c>
      <c r="H10" s="43">
        <f>IF($C$6=0,"",IFERROR((F10+H9)-G10,""))</f>
        <v>0</v>
      </c>
      <c r="I10" s="26">
        <v>2</v>
      </c>
      <c r="J10" s="26" t="str">
        <f>IF(PG!C12="","-",PG!C12)</f>
        <v>-</v>
      </c>
      <c r="M10" s="46" t="str">
        <f t="shared" si="0"/>
        <v/>
      </c>
      <c r="N10" s="46" t="str">
        <f t="shared" si="1"/>
        <v/>
      </c>
      <c r="O10" s="46" t="str">
        <f>IF(PI_For!B12=0,"Não cadastrado",PI_For!B12)</f>
        <v>Não cadastrado</v>
      </c>
      <c r="P10" s="46" t="str">
        <f>IFERROR(AVERAGEIFS(Entrada!$E$8:$E$3007,Entrada!$C$8:$C$3007,$C$6,Entrada!$G$8:$G$3007,O10),"")</f>
        <v/>
      </c>
      <c r="Q10" s="46" t="str">
        <f>IFERROR(AVERAGEIFS(Entrada!$H$8:$H$3007,Entrada!$C$8:$C$3007,$C$6,Entrada!$G$8:$G$3007,O10),"")</f>
        <v/>
      </c>
      <c r="R10" s="46">
        <v>5.0000000000000002E-5</v>
      </c>
    </row>
    <row r="11" spans="1:28" ht="35.1" customHeight="1" thickTop="1" thickBot="1" x14ac:dyDescent="0.3">
      <c r="B11" s="165" t="s">
        <v>50</v>
      </c>
      <c r="C11" s="47">
        <f>IFERROR(INDEX(PG!$B$8:'PG'!$M$1007,VLOOKUP($C$6,PG!$C$8:$H$1007,6,FALSE),12),"")</f>
        <v>20</v>
      </c>
      <c r="E11" s="167" t="s">
        <v>76</v>
      </c>
      <c r="F11" s="43">
        <f>SUMIFS(Entrada!$F$8:$F$3007,Entrada!$C$8:$C$3007,$C$6,Entrada!$A$8:$A$3007,I11)</f>
        <v>0</v>
      </c>
      <c r="G11" s="43">
        <f>SUMIFS(Saída!$E$8:$E$3007,Saída!$C$8:$C$3007,$C$6,Saída!$A$8:$A$3007,I11)</f>
        <v>0</v>
      </c>
      <c r="H11" s="43">
        <f t="shared" ref="H11:H20" si="3">IF($C$6=0,"",IFERROR((F11+H10)-G11,""))</f>
        <v>0</v>
      </c>
      <c r="I11" s="26">
        <v>3</v>
      </c>
      <c r="J11" s="26" t="str">
        <f>IF(PG!C13="","-",PG!C13)</f>
        <v>-</v>
      </c>
      <c r="M11" s="46" t="str">
        <f t="shared" si="0"/>
        <v/>
      </c>
      <c r="N11" s="46" t="str">
        <f t="shared" si="1"/>
        <v/>
      </c>
      <c r="O11" s="46" t="str">
        <f>IF(PI_For!B13=0,"Não cadastrado",PI_For!B13)</f>
        <v>Não cadastrado</v>
      </c>
      <c r="P11" s="46" t="str">
        <f>IFERROR(AVERAGEIFS(Entrada!$E$8:$E$3007,Entrada!$C$8:$C$3007,$C$6,Entrada!$G$8:$G$3007,O11),"")</f>
        <v/>
      </c>
      <c r="Q11" s="46" t="str">
        <f>IFERROR(AVERAGEIFS(Entrada!$H$8:$H$3007,Entrada!$C$8:$C$3007,$C$6,Entrada!$G$8:$G$3007,O11),"")</f>
        <v/>
      </c>
      <c r="R11" s="46">
        <v>6.0000000000000002E-5</v>
      </c>
      <c r="T11" s="46" t="s">
        <v>116</v>
      </c>
      <c r="U11" s="26">
        <v>2</v>
      </c>
      <c r="V11" s="26">
        <v>3</v>
      </c>
      <c r="W11" s="26">
        <v>4</v>
      </c>
    </row>
    <row r="12" spans="1:28" ht="35.1" customHeight="1" thickTop="1" thickBot="1" x14ac:dyDescent="0.3">
      <c r="B12" s="165" t="s">
        <v>62</v>
      </c>
      <c r="C12" s="48" t="str">
        <f>IFERROR(VLOOKUP($C$6,'RC'!$C$8:$F$108,4,FALSE),"")</f>
        <v>Estoque confortável</v>
      </c>
      <c r="E12" s="167" t="s">
        <v>77</v>
      </c>
      <c r="F12" s="43">
        <f>SUMIFS(Entrada!$F$8:$F$3007,Entrada!$C$8:$C$3007,$C$6,Entrada!$A$8:$A$3007,I12)</f>
        <v>0</v>
      </c>
      <c r="G12" s="43">
        <f>SUMIFS(Saída!$E$8:$E$3007,Saída!$C$8:$C$3007,$C$6,Saída!$A$8:$A$3007,I12)</f>
        <v>0</v>
      </c>
      <c r="H12" s="43">
        <f t="shared" si="3"/>
        <v>0</v>
      </c>
      <c r="I12" s="26">
        <v>4</v>
      </c>
      <c r="J12" s="26" t="str">
        <f>IF(PG!C14="","-",PG!C14)</f>
        <v>-</v>
      </c>
      <c r="M12" s="46" t="str">
        <f t="shared" si="0"/>
        <v/>
      </c>
      <c r="N12" s="46" t="str">
        <f t="shared" si="1"/>
        <v/>
      </c>
      <c r="O12" s="46" t="str">
        <f>IF(PI_For!B14=0,"Não cadastrado",PI_For!B14)</f>
        <v>Não cadastrado</v>
      </c>
      <c r="P12" s="46" t="str">
        <f>IFERROR(AVERAGEIFS(Entrada!$E$8:$E$3007,Entrada!$C$8:$C$3007,$C$6,Entrada!$G$8:$G$3007,O12),"")</f>
        <v/>
      </c>
      <c r="Q12" s="46" t="str">
        <f>IFERROR(AVERAGEIFS(Entrada!$H$8:$H$3007,Entrada!$C$8:$C$3007,$C$6,Entrada!$G$8:$G$3007,O12),"")</f>
        <v/>
      </c>
      <c r="R12" s="46">
        <v>6.9999999999999994E-5</v>
      </c>
      <c r="T12" s="26">
        <v>1</v>
      </c>
      <c r="U12" s="26" t="str">
        <f>IFERROR(VLOOKUP(SMALL($N$6:$N$2005,$T12),$N$6:$Q$2005,U$11,FALSE),"")</f>
        <v/>
      </c>
      <c r="V12" s="26" t="str">
        <f>IFERROR(VLOOKUP(SMALL($N$6:$N$2005,$T12),$N$6:$Q$2005,V$11,FALSE),"")</f>
        <v/>
      </c>
      <c r="W12" s="26" t="str">
        <f>IFERROR(VLOOKUP(SMALL($N$6:$N$2005,$T12),$N$6:$Q$2005,W$11,FALSE),"")</f>
        <v/>
      </c>
    </row>
    <row r="13" spans="1:28" ht="35.1" customHeight="1" thickTop="1" thickBot="1" x14ac:dyDescent="0.3">
      <c r="B13" s="165" t="s">
        <v>63</v>
      </c>
      <c r="C13" s="47">
        <f>F21</f>
        <v>5</v>
      </c>
      <c r="E13" s="167" t="s">
        <v>78</v>
      </c>
      <c r="F13" s="43">
        <f>SUMIFS(Entrada!$F$8:$F$3007,Entrada!$C$8:$C$3007,$C$6,Entrada!$A$8:$A$3007,I13)</f>
        <v>0</v>
      </c>
      <c r="G13" s="43">
        <f>SUMIFS(Saída!$E$8:$E$3007,Saída!$C$8:$C$3007,$C$6,Saída!$A$8:$A$3007,I13)</f>
        <v>0</v>
      </c>
      <c r="H13" s="43">
        <f t="shared" si="3"/>
        <v>0</v>
      </c>
      <c r="I13" s="26">
        <v>5</v>
      </c>
      <c r="J13" s="26" t="str">
        <f>IF(PG!C15="","-",PG!C15)</f>
        <v>-</v>
      </c>
      <c r="M13" s="46" t="str">
        <f t="shared" si="0"/>
        <v/>
      </c>
      <c r="N13" s="46" t="str">
        <f t="shared" si="1"/>
        <v/>
      </c>
      <c r="O13" s="46" t="str">
        <f>IF(PI_For!B15=0,"Não cadastrado",PI_For!B15)</f>
        <v>Não cadastrado</v>
      </c>
      <c r="P13" s="46" t="str">
        <f>IFERROR(AVERAGEIFS(Entrada!$E$8:$E$3007,Entrada!$C$8:$C$3007,$C$6,Entrada!$G$8:$G$3007,O13),"")</f>
        <v/>
      </c>
      <c r="Q13" s="46" t="str">
        <f>IFERROR(AVERAGEIFS(Entrada!$H$8:$H$3007,Entrada!$C$8:$C$3007,$C$6,Entrada!$G$8:$G$3007,O13),"")</f>
        <v/>
      </c>
      <c r="R13" s="46">
        <v>8.0000000000000007E-5</v>
      </c>
      <c r="T13" s="26">
        <v>2</v>
      </c>
      <c r="U13" s="26" t="str">
        <f t="shared" ref="U13:W15" si="4">IFERROR(VLOOKUP(SMALL($N$6:$N$2005,$T13),$N$6:$Q$2005,U$11,FALSE),"")</f>
        <v/>
      </c>
      <c r="V13" s="26" t="str">
        <f t="shared" si="4"/>
        <v/>
      </c>
      <c r="W13" s="26" t="str">
        <f t="shared" si="4"/>
        <v/>
      </c>
    </row>
    <row r="14" spans="1:28" ht="35.1" customHeight="1" thickTop="1" thickBot="1" x14ac:dyDescent="0.3">
      <c r="B14" s="165" t="s">
        <v>64</v>
      </c>
      <c r="C14" s="47">
        <f>G21</f>
        <v>5</v>
      </c>
      <c r="E14" s="167" t="s">
        <v>79</v>
      </c>
      <c r="F14" s="43">
        <f>SUMIFS(Entrada!$F$8:$F$3007,Entrada!$C$8:$C$3007,$C$6,Entrada!$A$8:$A$3007,I14)</f>
        <v>0</v>
      </c>
      <c r="G14" s="43">
        <f>SUMIFS(Saída!$E$8:$E$3007,Saída!$C$8:$C$3007,$C$6,Saída!$A$8:$A$3007,I14)</f>
        <v>0</v>
      </c>
      <c r="H14" s="43">
        <f t="shared" si="3"/>
        <v>0</v>
      </c>
      <c r="I14" s="26">
        <v>6</v>
      </c>
      <c r="J14" s="26" t="str">
        <f>IF(PG!C16="","-",PG!C16)</f>
        <v>-</v>
      </c>
      <c r="M14" s="46" t="str">
        <f t="shared" si="0"/>
        <v/>
      </c>
      <c r="N14" s="46" t="str">
        <f t="shared" si="1"/>
        <v/>
      </c>
      <c r="O14" s="46" t="str">
        <f>IF(PI_For!B16=0,"Não cadastrado",PI_For!B16)</f>
        <v>Não cadastrado</v>
      </c>
      <c r="P14" s="46" t="str">
        <f>IFERROR(AVERAGEIFS(Entrada!$E$8:$E$3007,Entrada!$C$8:$C$3007,$C$6,Entrada!$G$8:$G$3007,O14),"")</f>
        <v/>
      </c>
      <c r="Q14" s="46" t="str">
        <f>IFERROR(AVERAGEIFS(Entrada!$H$8:$H$3007,Entrada!$C$8:$C$3007,$C$6,Entrada!$G$8:$G$3007,O14),"")</f>
        <v/>
      </c>
      <c r="R14" s="46">
        <v>9.0000000000000006E-5</v>
      </c>
      <c r="T14" s="26">
        <v>3</v>
      </c>
      <c r="U14" s="26" t="str">
        <f t="shared" si="4"/>
        <v/>
      </c>
      <c r="V14" s="26" t="str">
        <f t="shared" si="4"/>
        <v/>
      </c>
      <c r="W14" s="26" t="str">
        <f t="shared" si="4"/>
        <v/>
      </c>
    </row>
    <row r="15" spans="1:28" ht="35.1" customHeight="1" thickTop="1" thickBot="1" x14ac:dyDescent="0.3">
      <c r="B15" s="164" t="s">
        <v>66</v>
      </c>
      <c r="C15" s="49">
        <f>IFERROR(VLOOKUP($C$6,'RC'!$C$8:$K$108,8,FALSE),"")</f>
        <v>1</v>
      </c>
      <c r="E15" s="167" t="s">
        <v>80</v>
      </c>
      <c r="F15" s="43">
        <f>SUMIFS(Entrada!$F$8:$F$3007,Entrada!$C$8:$C$3007,$C$6,Entrada!$A$8:$A$3007,I15)</f>
        <v>0</v>
      </c>
      <c r="G15" s="43">
        <f>SUMIFS(Saída!$E$8:$E$3007,Saída!$C$8:$C$3007,$C$6,Saída!$A$8:$A$3007,I15)</f>
        <v>0</v>
      </c>
      <c r="H15" s="43">
        <f t="shared" si="3"/>
        <v>0</v>
      </c>
      <c r="I15" s="26">
        <v>7</v>
      </c>
      <c r="J15" s="26" t="str">
        <f>IF(PG!C17="","-",PG!C17)</f>
        <v>-</v>
      </c>
      <c r="M15" s="46" t="str">
        <f t="shared" si="0"/>
        <v/>
      </c>
      <c r="N15" s="46" t="str">
        <f t="shared" si="1"/>
        <v/>
      </c>
      <c r="O15" s="46" t="str">
        <f>IF(PI_For!B17=0,"Não cadastrado",PI_For!B17)</f>
        <v>Não cadastrado</v>
      </c>
      <c r="P15" s="46" t="str">
        <f>IFERROR(AVERAGEIFS(Entrada!$E$8:$E$3007,Entrada!$C$8:$C$3007,$C$6,Entrada!$G$8:$G$3007,O15),"")</f>
        <v/>
      </c>
      <c r="Q15" s="46" t="str">
        <f>IFERROR(AVERAGEIFS(Entrada!$H$8:$H$3007,Entrada!$C$8:$C$3007,$C$6,Entrada!$G$8:$G$3007,O15),"")</f>
        <v/>
      </c>
      <c r="R15" s="46">
        <v>1E-4</v>
      </c>
      <c r="T15" s="26">
        <v>4</v>
      </c>
      <c r="U15" s="26" t="str">
        <f t="shared" si="4"/>
        <v/>
      </c>
      <c r="V15" s="26" t="str">
        <f t="shared" si="4"/>
        <v/>
      </c>
      <c r="W15" s="26" t="str">
        <f t="shared" si="4"/>
        <v/>
      </c>
    </row>
    <row r="16" spans="1:28" ht="35.1" customHeight="1" thickTop="1" thickBot="1" x14ac:dyDescent="0.3">
      <c r="B16" s="164" t="s">
        <v>67</v>
      </c>
      <c r="C16" s="49">
        <f>IFERROR(VLOOKUP($C$6,'RC'!$C$8:$K$108,9,FALSE),"")</f>
        <v>1</v>
      </c>
      <c r="E16" s="167" t="s">
        <v>81</v>
      </c>
      <c r="F16" s="43">
        <f>SUMIFS(Entrada!$F$8:$F$3007,Entrada!$C$8:$C$3007,$C$6,Entrada!$A$8:$A$3007,I16)</f>
        <v>0</v>
      </c>
      <c r="G16" s="43">
        <f>SUMIFS(Saída!$E$8:$E$3007,Saída!$C$8:$C$3007,$C$6,Saída!$A$8:$A$3007,I16)</f>
        <v>0</v>
      </c>
      <c r="H16" s="43">
        <f t="shared" si="3"/>
        <v>0</v>
      </c>
      <c r="I16" s="26">
        <v>8</v>
      </c>
      <c r="J16" s="26" t="str">
        <f>IF(PG!C18="","-",PG!C18)</f>
        <v>-</v>
      </c>
      <c r="M16" s="46" t="str">
        <f t="shared" si="0"/>
        <v/>
      </c>
      <c r="N16" s="46" t="str">
        <f t="shared" si="1"/>
        <v/>
      </c>
      <c r="O16" s="46" t="str">
        <f>IF(PI_For!B18=0,"Não cadastrado",PI_For!B18)</f>
        <v>Não cadastrado</v>
      </c>
      <c r="P16" s="46" t="str">
        <f>IFERROR(AVERAGEIFS(Entrada!$E$8:$E$3007,Entrada!$C$8:$C$3007,$C$6,Entrada!$G$8:$G$3007,O16),"")</f>
        <v/>
      </c>
      <c r="Q16" s="46" t="str">
        <f>IFERROR(AVERAGEIFS(Entrada!$H$8:$H$3007,Entrada!$C$8:$C$3007,$C$6,Entrada!$G$8:$G$3007,O16),"")</f>
        <v/>
      </c>
      <c r="R16" s="46">
        <v>1.1E-4</v>
      </c>
    </row>
    <row r="17" spans="2:18" ht="35.1" customHeight="1" thickTop="1" thickBot="1" x14ac:dyDescent="0.3">
      <c r="B17" s="165" t="s">
        <v>82</v>
      </c>
      <c r="C17" s="50">
        <f>IFERROR(VLOOKUP($C$6,'RC'!$C$8:$L$108,10,FALSE),"")</f>
        <v>2.5</v>
      </c>
      <c r="E17" s="167" t="s">
        <v>83</v>
      </c>
      <c r="F17" s="43">
        <f>SUMIFS(Entrada!$F$8:$F$3007,Entrada!$C$8:$C$3007,$C$6,Entrada!$A$8:$A$3007,I17)</f>
        <v>5</v>
      </c>
      <c r="G17" s="43">
        <f>SUMIFS(Saída!$E$8:$E$3007,Saída!$C$8:$C$3007,$C$6,Saída!$A$8:$A$3007,I17)</f>
        <v>5</v>
      </c>
      <c r="H17" s="43">
        <f t="shared" si="3"/>
        <v>0</v>
      </c>
      <c r="I17" s="26">
        <v>9</v>
      </c>
      <c r="J17" s="26" t="str">
        <f>IF(PG!C19="","-",PG!C19)</f>
        <v>-</v>
      </c>
      <c r="M17" s="46" t="str">
        <f t="shared" si="0"/>
        <v/>
      </c>
      <c r="N17" s="46" t="str">
        <f t="shared" si="1"/>
        <v/>
      </c>
      <c r="O17" s="46" t="str">
        <f>IF(PI_For!B19=0,"Não cadastrado",PI_For!B19)</f>
        <v>Não cadastrado</v>
      </c>
      <c r="P17" s="46" t="str">
        <f>IFERROR(AVERAGEIFS(Entrada!$E$8:$E$3007,Entrada!$C$8:$C$3007,$C$6,Entrada!$G$8:$G$3007,O17),"")</f>
        <v/>
      </c>
      <c r="Q17" s="46" t="str">
        <f>IFERROR(AVERAGEIFS(Entrada!$H$8:$H$3007,Entrada!$C$8:$C$3007,$C$6,Entrada!$G$8:$G$3007,O17),"")</f>
        <v/>
      </c>
      <c r="R17" s="46">
        <v>1.2E-4</v>
      </c>
    </row>
    <row r="18" spans="2:18" ht="35.1" customHeight="1" thickTop="1" thickBot="1" x14ac:dyDescent="0.3">
      <c r="B18" s="164" t="s">
        <v>94</v>
      </c>
      <c r="C18" s="51">
        <f>IFERROR(VLOOKUP($C$6,'RC'!$C$8:$I$108,7,FALSE)/12,"")</f>
        <v>1.0416666666666667</v>
      </c>
      <c r="E18" s="167" t="s">
        <v>84</v>
      </c>
      <c r="F18" s="43">
        <f>SUMIFS(Entrada!$F$8:$F$3007,Entrada!$C$8:$C$3007,$C$6,Entrada!$A$8:$A$3007,I18)</f>
        <v>0</v>
      </c>
      <c r="G18" s="43">
        <f>SUMIFS(Saída!$E$8:$E$3007,Saída!$C$8:$C$3007,$C$6,Saída!$A$8:$A$3007,I18)</f>
        <v>0</v>
      </c>
      <c r="H18" s="43">
        <f t="shared" si="3"/>
        <v>0</v>
      </c>
      <c r="I18" s="26">
        <v>10</v>
      </c>
      <c r="J18" s="26" t="str">
        <f>IF(PG!C20="","-",PG!C20)</f>
        <v>-</v>
      </c>
      <c r="M18" s="46" t="str">
        <f t="shared" si="0"/>
        <v/>
      </c>
      <c r="N18" s="46" t="str">
        <f t="shared" si="1"/>
        <v/>
      </c>
      <c r="O18" s="46" t="str">
        <f>IF(PI_For!B20=0,"Não cadastrado",PI_For!B20)</f>
        <v>Não cadastrado</v>
      </c>
      <c r="P18" s="46" t="str">
        <f>IFERROR(AVERAGEIFS(Entrada!$E$8:$E$3007,Entrada!$C$8:$C$3007,$C$6,Entrada!$G$8:$G$3007,O18),"")</f>
        <v/>
      </c>
      <c r="Q18" s="46" t="str">
        <f>IFERROR(AVERAGEIFS(Entrada!$H$8:$H$3007,Entrada!$C$8:$C$3007,$C$6,Entrada!$G$8:$G$3007,O18),"")</f>
        <v/>
      </c>
      <c r="R18" s="46">
        <v>1.2999999999999999E-4</v>
      </c>
    </row>
    <row r="19" spans="2:18" ht="35.1" customHeight="1" thickTop="1" thickBot="1" x14ac:dyDescent="0.3">
      <c r="B19" s="164" t="s">
        <v>69</v>
      </c>
      <c r="C19" s="257">
        <f>IFERROR(VLOOKUP($C$6,'RC'!$C$8:$M$108,11,FALSE),"")</f>
        <v>0.25</v>
      </c>
      <c r="E19" s="167" t="s">
        <v>85</v>
      </c>
      <c r="F19" s="43">
        <f>SUMIFS(Entrada!$F$8:$F$3007,Entrada!$C$8:$C$3007,$C$6,Entrada!$A$8:$A$3007,I19)</f>
        <v>0</v>
      </c>
      <c r="G19" s="43">
        <f>SUMIFS(Saída!$E$8:$E$3007,Saída!$C$8:$C$3007,$C$6,Saída!$A$8:$A$3007,I19)</f>
        <v>0</v>
      </c>
      <c r="H19" s="43">
        <f t="shared" si="3"/>
        <v>0</v>
      </c>
      <c r="I19" s="26">
        <v>11</v>
      </c>
      <c r="J19" s="26" t="str">
        <f>IF(PG!C21="","-",PG!C21)</f>
        <v>-</v>
      </c>
      <c r="M19" s="46" t="str">
        <f t="shared" si="0"/>
        <v/>
      </c>
      <c r="N19" s="46" t="str">
        <f t="shared" si="1"/>
        <v/>
      </c>
      <c r="O19" s="46" t="str">
        <f>IF(PI_For!B21=0,"Não cadastrado",PI_For!B21)</f>
        <v>Não cadastrado</v>
      </c>
      <c r="P19" s="46" t="str">
        <f>IFERROR(AVERAGEIFS(Entrada!$E$8:$E$3007,Entrada!$C$8:$C$3007,$C$6,Entrada!$G$8:$G$3007,O19),"")</f>
        <v/>
      </c>
      <c r="Q19" s="46" t="str">
        <f>IFERROR(AVERAGEIFS(Entrada!$H$8:$H$3007,Entrada!$C$8:$C$3007,$C$6,Entrada!$G$8:$G$3007,O19),"")</f>
        <v/>
      </c>
      <c r="R19" s="46">
        <v>1.3999999999999999E-4</v>
      </c>
    </row>
    <row r="20" spans="2:18" ht="35.1" customHeight="1" thickTop="1" thickBot="1" x14ac:dyDescent="0.3">
      <c r="B20" s="164" t="s">
        <v>87</v>
      </c>
      <c r="C20" s="47">
        <f>IFERROR(AVERAGEIF(Entrada!$C$8:$C$3007,RC_ind!$C$6,Entrada!$H$8:$H$3007),"")</f>
        <v>15</v>
      </c>
      <c r="E20" s="167" t="s">
        <v>86</v>
      </c>
      <c r="F20" s="43">
        <f>SUMIFS(Entrada!$F$8:$F$3007,Entrada!$C$8:$C$3007,$C$6,Entrada!$A$8:$A$3007,I20)</f>
        <v>0</v>
      </c>
      <c r="G20" s="43">
        <f>SUMIFS(Saída!$E$8:$E$3007,Saída!$C$8:$C$3007,$C$6,Saída!$A$8:$A$3007,I20)</f>
        <v>0</v>
      </c>
      <c r="H20" s="43">
        <f t="shared" si="3"/>
        <v>0</v>
      </c>
      <c r="I20" s="26">
        <v>12</v>
      </c>
      <c r="J20" s="26" t="str">
        <f>IF(PG!C22="","-",PG!C22)</f>
        <v>-</v>
      </c>
      <c r="M20" s="46" t="str">
        <f t="shared" si="0"/>
        <v/>
      </c>
      <c r="N20" s="46" t="str">
        <f t="shared" si="1"/>
        <v/>
      </c>
      <c r="O20" s="46" t="str">
        <f>IF(PI_For!B22=0,"Não cadastrado",PI_For!B22)</f>
        <v>Não cadastrado</v>
      </c>
      <c r="P20" s="46" t="str">
        <f>IFERROR(AVERAGEIFS(Entrada!$E$8:$E$3007,Entrada!$C$8:$C$3007,$C$6,Entrada!$G$8:$G$3007,O20),"")</f>
        <v/>
      </c>
      <c r="Q20" s="46" t="str">
        <f>IFERROR(AVERAGEIFS(Entrada!$H$8:$H$3007,Entrada!$C$8:$C$3007,$C$6,Entrada!$G$8:$G$3007,O20),"")</f>
        <v/>
      </c>
      <c r="R20" s="46">
        <v>1.4999999999999999E-4</v>
      </c>
    </row>
    <row r="21" spans="2:18" ht="35.1" customHeight="1" thickTop="1" thickBot="1" x14ac:dyDescent="0.3">
      <c r="B21" s="165" t="s">
        <v>89</v>
      </c>
      <c r="C21" s="40" t="str">
        <f>IF(C6="","",IF(C15&lt;0.5,"C",IF(C15&lt;0.8,"B","A")))</f>
        <v>A</v>
      </c>
      <c r="E21" s="41" t="s">
        <v>88</v>
      </c>
      <c r="F21" s="44">
        <f>SUM(F9:F20)</f>
        <v>5</v>
      </c>
      <c r="G21" s="44">
        <f>SUM(G9:G20)</f>
        <v>5</v>
      </c>
      <c r="H21" s="44">
        <f>H20+VLOOKUP($C$6,PG!$C$8:$E$1007,3,FALSE)</f>
        <v>20</v>
      </c>
      <c r="I21" s="24"/>
      <c r="J21" s="26" t="str">
        <f>IF(PG!C23="","-",PG!C23)</f>
        <v>-</v>
      </c>
      <c r="M21" s="46" t="str">
        <f t="shared" si="0"/>
        <v/>
      </c>
      <c r="N21" s="46" t="str">
        <f t="shared" si="1"/>
        <v/>
      </c>
      <c r="O21" s="46" t="str">
        <f>IF(PI_For!B23=0,"Não cadastrado",PI_For!B23)</f>
        <v>Não cadastrado</v>
      </c>
      <c r="P21" s="46" t="str">
        <f>IFERROR(AVERAGEIFS(Entrada!$E$8:$E$3007,Entrada!$C$8:$C$3007,$C$6,Entrada!$G$8:$G$3007,O21),"")</f>
        <v/>
      </c>
      <c r="Q21" s="46" t="str">
        <f>IFERROR(AVERAGEIFS(Entrada!$H$8:$H$3007,Entrada!$C$8:$C$3007,$C$6,Entrada!$G$8:$G$3007,O21),"")</f>
        <v/>
      </c>
      <c r="R21" s="46">
        <v>1.6000000000000001E-4</v>
      </c>
    </row>
    <row r="22" spans="2:18" ht="30" customHeight="1" thickTop="1" thickBot="1" x14ac:dyDescent="0.3">
      <c r="I22" s="24"/>
      <c r="J22" s="26" t="str">
        <f>IF(PG!C24="","-",PG!C24)</f>
        <v>-</v>
      </c>
      <c r="M22" s="46" t="str">
        <f t="shared" si="0"/>
        <v/>
      </c>
      <c r="N22" s="46" t="str">
        <f t="shared" si="1"/>
        <v/>
      </c>
      <c r="O22" s="46" t="str">
        <f>IF(PI_For!B24=0,"Não cadastrado",PI_For!B24)</f>
        <v>Não cadastrado</v>
      </c>
      <c r="P22" s="46" t="str">
        <f>IFERROR(AVERAGEIFS(Entrada!$E$8:$E$3007,Entrada!$C$8:$C$3007,$C$6,Entrada!$G$8:$G$3007,O22),"")</f>
        <v/>
      </c>
      <c r="Q22" s="46" t="str">
        <f>IFERROR(AVERAGEIFS(Entrada!$H$8:$H$3007,Entrada!$C$8:$C$3007,$C$6,Entrada!$G$8:$G$3007,O22),"")</f>
        <v/>
      </c>
      <c r="R22" s="46">
        <v>1.7000000000000001E-4</v>
      </c>
    </row>
    <row r="23" spans="2:18" ht="30" customHeight="1" thickTop="1" thickBot="1" x14ac:dyDescent="0.3">
      <c r="B23" s="218" t="s">
        <v>90</v>
      </c>
      <c r="C23" s="219"/>
      <c r="D23" s="214" t="s">
        <v>176</v>
      </c>
      <c r="E23" s="214"/>
      <c r="F23" s="215"/>
      <c r="I23" s="24"/>
      <c r="J23" s="26" t="str">
        <f>IF(PG!C25="","-",PG!C25)</f>
        <v>-</v>
      </c>
      <c r="M23" s="46" t="str">
        <f t="shared" si="0"/>
        <v/>
      </c>
      <c r="N23" s="46" t="str">
        <f t="shared" si="1"/>
        <v/>
      </c>
      <c r="O23" s="46" t="str">
        <f>IF(PI_For!B25=0,"Não cadastrado",PI_For!B25)</f>
        <v>Não cadastrado</v>
      </c>
      <c r="P23" s="46" t="str">
        <f>IFERROR(AVERAGEIFS(Entrada!$E$8:$E$3007,Entrada!$C$8:$C$3007,$C$6,Entrada!$G$8:$G$3007,O23),"")</f>
        <v/>
      </c>
      <c r="Q23" s="46" t="str">
        <f>IFERROR(AVERAGEIFS(Entrada!$H$8:$H$3007,Entrada!$C$8:$C$3007,$C$6,Entrada!$G$8:$G$3007,O23),"")</f>
        <v/>
      </c>
      <c r="R23" s="46">
        <v>1.8000000000000001E-4</v>
      </c>
    </row>
    <row r="24" spans="2:18" ht="8.1" customHeight="1" thickTop="1" thickBot="1" x14ac:dyDescent="0.3">
      <c r="I24" s="24"/>
      <c r="J24" s="26" t="str">
        <f>IF(PG!C26="","-",PG!C26)</f>
        <v>-</v>
      </c>
      <c r="M24" s="46" t="str">
        <f t="shared" si="0"/>
        <v/>
      </c>
      <c r="N24" s="46" t="str">
        <f t="shared" si="1"/>
        <v/>
      </c>
      <c r="O24" s="46" t="str">
        <f>IF(PI_For!B26=0,"Não cadastrado",PI_For!B26)</f>
        <v>Não cadastrado</v>
      </c>
      <c r="P24" s="46" t="str">
        <f>IFERROR(AVERAGEIFS(Entrada!$E$8:$E$3007,Entrada!$C$8:$C$3007,$C$6,Entrada!$G$8:$G$3007,O24),"")</f>
        <v/>
      </c>
      <c r="Q24" s="46" t="str">
        <f>IFERROR(AVERAGEIFS(Entrada!$H$8:$H$3007,Entrada!$C$8:$C$3007,$C$6,Entrada!$G$8:$G$3007,O24),"")</f>
        <v/>
      </c>
      <c r="R24" s="46">
        <v>1.9000000000000001E-4</v>
      </c>
    </row>
    <row r="25" spans="2:18" ht="35.1" customHeight="1" thickTop="1" thickBot="1" x14ac:dyDescent="0.3">
      <c r="B25" s="208" t="s">
        <v>91</v>
      </c>
      <c r="C25" s="208"/>
      <c r="D25" s="208"/>
      <c r="E25" s="208"/>
      <c r="F25" s="208"/>
      <c r="G25" s="42" t="s">
        <v>92</v>
      </c>
      <c r="H25" s="41" t="s">
        <v>93</v>
      </c>
      <c r="I25" s="24"/>
      <c r="J25" s="26" t="str">
        <f>IF(PG!C27="","-",PG!C27)</f>
        <v>-</v>
      </c>
      <c r="M25" s="46" t="str">
        <f t="shared" si="0"/>
        <v/>
      </c>
      <c r="N25" s="46" t="str">
        <f t="shared" si="1"/>
        <v/>
      </c>
      <c r="O25" s="46" t="str">
        <f>IF(PI_For!B27=0,"Não cadastrado",PI_For!B27)</f>
        <v>Não cadastrado</v>
      </c>
      <c r="P25" s="46" t="str">
        <f>IFERROR(AVERAGEIFS(Entrada!$E$8:$E$3007,Entrada!$C$8:$C$3007,$C$6,Entrada!$G$8:$G$3007,O25),"")</f>
        <v/>
      </c>
      <c r="Q25" s="46" t="str">
        <f>IFERROR(AVERAGEIFS(Entrada!$H$8:$H$3007,Entrada!$C$8:$C$3007,$C$6,Entrada!$G$8:$G$3007,O25),"")</f>
        <v/>
      </c>
      <c r="R25" s="46">
        <v>2.0000000000000001E-4</v>
      </c>
    </row>
    <row r="26" spans="2:18" ht="30" customHeight="1" thickTop="1" thickBot="1" x14ac:dyDescent="0.3">
      <c r="B26" s="209" t="str">
        <f>IFERROR(IF($D$23=0,"",IF($D$23="Melhor prazo de entrega",U12,U6)),"")</f>
        <v/>
      </c>
      <c r="C26" s="209"/>
      <c r="D26" s="209"/>
      <c r="E26" s="209"/>
      <c r="F26" s="209"/>
      <c r="G26" s="52" t="str">
        <f>IFERROR(IF($D$23=0,"",ROUND(IF($D$23="Melhor prazo de entrega",W12,W6),0)&amp;" dia(s)"),"")</f>
        <v/>
      </c>
      <c r="H26" s="53" t="str">
        <f>IFERROR(IF($D$23=0,"",IF($D$23="Melhor prazo de entrega",V12,V6)),"")</f>
        <v/>
      </c>
      <c r="I26" s="24"/>
      <c r="J26" s="26" t="str">
        <f>IF(PG!C28="","-",PG!C28)</f>
        <v>-</v>
      </c>
      <c r="M26" s="46" t="str">
        <f t="shared" si="0"/>
        <v/>
      </c>
      <c r="N26" s="46" t="str">
        <f t="shared" si="1"/>
        <v/>
      </c>
      <c r="O26" s="46" t="str">
        <f>IF(PI_For!B28=0,"Não cadastrado",PI_For!B28)</f>
        <v>Não cadastrado</v>
      </c>
      <c r="P26" s="46" t="str">
        <f>IFERROR(AVERAGEIFS(Entrada!$E$8:$E$3007,Entrada!$C$8:$C$3007,$C$6,Entrada!$G$8:$G$3007,O26),"")</f>
        <v/>
      </c>
      <c r="Q26" s="46" t="str">
        <f>IFERROR(AVERAGEIFS(Entrada!$H$8:$H$3007,Entrada!$C$8:$C$3007,$C$6,Entrada!$G$8:$G$3007,O26),"")</f>
        <v/>
      </c>
      <c r="R26" s="46">
        <v>2.1000000000000001E-4</v>
      </c>
    </row>
    <row r="27" spans="2:18" ht="30" customHeight="1" thickTop="1" thickBot="1" x14ac:dyDescent="0.3">
      <c r="B27" s="209" t="str">
        <f>IFERROR(IF($D$23=0,"",IF($D$23="Melhor prazo de entrega",U13,U7)),"")</f>
        <v/>
      </c>
      <c r="C27" s="209"/>
      <c r="D27" s="209"/>
      <c r="E27" s="209"/>
      <c r="F27" s="209"/>
      <c r="G27" s="52" t="str">
        <f>IFERROR(IF($D$23=0,"",ROUND(IF($D$23="Melhor prazo de entrega",W13,W7),0)&amp;" dia(s)"),"")</f>
        <v/>
      </c>
      <c r="H27" s="53" t="str">
        <f>IFERROR(IF($D$23=0,"",IF($D$23="Melhor prazo de entrega",V13,V7)),"")</f>
        <v/>
      </c>
      <c r="I27" s="24"/>
      <c r="J27" s="26" t="str">
        <f>IF(PG!C29="","-",PG!C29)</f>
        <v>-</v>
      </c>
      <c r="M27" s="46" t="str">
        <f t="shared" si="0"/>
        <v/>
      </c>
      <c r="N27" s="46" t="str">
        <f t="shared" si="1"/>
        <v/>
      </c>
      <c r="O27" s="46" t="str">
        <f>IF(PI_For!B29=0,"Não cadastrado",PI_For!B29)</f>
        <v>Não cadastrado</v>
      </c>
      <c r="P27" s="46" t="str">
        <f>IFERROR(AVERAGEIFS(Entrada!$E$8:$E$3007,Entrada!$C$8:$C$3007,$C$6,Entrada!$G$8:$G$3007,O27),"")</f>
        <v/>
      </c>
      <c r="Q27" s="46" t="str">
        <f>IFERROR(AVERAGEIFS(Entrada!$H$8:$H$3007,Entrada!$C$8:$C$3007,$C$6,Entrada!$G$8:$G$3007,O27),"")</f>
        <v/>
      </c>
      <c r="R27" s="46">
        <v>2.2000000000000001E-4</v>
      </c>
    </row>
    <row r="28" spans="2:18" ht="30" customHeight="1" thickTop="1" thickBot="1" x14ac:dyDescent="0.3">
      <c r="B28" s="209" t="str">
        <f>IFERROR(IF($D$23=0,"",IF($D$23="Melhor prazo de entrega",U14,U8)),"")</f>
        <v/>
      </c>
      <c r="C28" s="209"/>
      <c r="D28" s="209"/>
      <c r="E28" s="209"/>
      <c r="F28" s="209"/>
      <c r="G28" s="52" t="str">
        <f>IFERROR(IF($D$23=0,"",ROUND(IF($D$23="Melhor prazo de entrega",W14,W8),0)&amp;" dia(s)"),"")</f>
        <v/>
      </c>
      <c r="H28" s="53" t="str">
        <f>IFERROR(IF($D$23=0,"",IF($D$23="Melhor prazo de entrega",V14,V8)),"")</f>
        <v/>
      </c>
      <c r="I28" s="24"/>
      <c r="J28" s="26" t="str">
        <f>IF(PG!C30="","-",PG!C30)</f>
        <v>-</v>
      </c>
      <c r="M28" s="46" t="str">
        <f t="shared" si="0"/>
        <v/>
      </c>
      <c r="N28" s="46" t="str">
        <f t="shared" si="1"/>
        <v/>
      </c>
      <c r="O28" s="46" t="str">
        <f>IF(PI_For!B30=0,"Não cadastrado",PI_For!B30)</f>
        <v>Não cadastrado</v>
      </c>
      <c r="P28" s="46" t="str">
        <f>IFERROR(AVERAGEIFS(Entrada!$E$8:$E$3007,Entrada!$C$8:$C$3007,$C$6,Entrada!$G$8:$G$3007,O28),"")</f>
        <v/>
      </c>
      <c r="Q28" s="46" t="str">
        <f>IFERROR(AVERAGEIFS(Entrada!$H$8:$H$3007,Entrada!$C$8:$C$3007,$C$6,Entrada!$G$8:$G$3007,O28),"")</f>
        <v/>
      </c>
      <c r="R28" s="46">
        <v>2.3000000000000001E-4</v>
      </c>
    </row>
    <row r="29" spans="2:18" ht="30" customHeight="1" thickTop="1" thickBot="1" x14ac:dyDescent="0.3">
      <c r="B29" s="209" t="str">
        <f>IFERROR(IF($D$23=0,"",IF($D$23="Melhor prazo de entrega",U15,U9)),"")</f>
        <v/>
      </c>
      <c r="C29" s="209"/>
      <c r="D29" s="209"/>
      <c r="E29" s="209"/>
      <c r="F29" s="209"/>
      <c r="G29" s="52" t="str">
        <f>IFERROR(IF($D$23=0,"",ROUND(IF($D$23="Melhor prazo de entrega",W15,W9),0)&amp;" dia(s)"),"")</f>
        <v/>
      </c>
      <c r="H29" s="53" t="str">
        <f>IFERROR(IF($D$23=0,"",IF($D$23="Melhor prazo de entrega",V15,V9)),"")</f>
        <v/>
      </c>
      <c r="I29" s="24"/>
      <c r="J29" s="26" t="str">
        <f>IF(PG!C31="","-",PG!C31)</f>
        <v>-</v>
      </c>
      <c r="M29" s="46" t="str">
        <f t="shared" si="0"/>
        <v/>
      </c>
      <c r="N29" s="46" t="str">
        <f t="shared" si="1"/>
        <v/>
      </c>
      <c r="O29" s="46" t="str">
        <f>IF(PI_For!B31=0,"Não cadastrado",PI_For!B31)</f>
        <v>Não cadastrado</v>
      </c>
      <c r="P29" s="46" t="str">
        <f>IFERROR(AVERAGEIFS(Entrada!$E$8:$E$3007,Entrada!$C$8:$C$3007,$C$6,Entrada!$G$8:$G$3007,O29),"")</f>
        <v/>
      </c>
      <c r="Q29" s="46" t="str">
        <f>IFERROR(AVERAGEIFS(Entrada!$H$8:$H$3007,Entrada!$C$8:$C$3007,$C$6,Entrada!$G$8:$G$3007,O29),"")</f>
        <v/>
      </c>
      <c r="R29" s="46">
        <v>2.4000000000000001E-4</v>
      </c>
    </row>
    <row r="30" spans="2:18" ht="30" customHeight="1" thickTop="1" x14ac:dyDescent="0.25">
      <c r="J30" s="26" t="str">
        <f>IF(PG!C32="","-",PG!C32)</f>
        <v>-</v>
      </c>
      <c r="M30" s="46" t="str">
        <f t="shared" si="0"/>
        <v/>
      </c>
      <c r="N30" s="46" t="str">
        <f t="shared" si="1"/>
        <v/>
      </c>
      <c r="O30" s="46" t="str">
        <f>IF(PI_For!B32=0,"Não cadastrado",PI_For!B32)</f>
        <v>Não cadastrado</v>
      </c>
      <c r="P30" s="46" t="str">
        <f>IFERROR(AVERAGEIFS(Entrada!$E$8:$E$3007,Entrada!$C$8:$C$3007,$C$6,Entrada!$G$8:$G$3007,O30),"")</f>
        <v/>
      </c>
      <c r="Q30" s="46" t="str">
        <f>IFERROR(AVERAGEIFS(Entrada!$H$8:$H$3007,Entrada!$C$8:$C$3007,$C$6,Entrada!$G$8:$G$3007,O30),"")</f>
        <v/>
      </c>
      <c r="R30" s="46">
        <v>2.5000000000000001E-4</v>
      </c>
    </row>
    <row r="31" spans="2:18" ht="30" customHeight="1" x14ac:dyDescent="0.25">
      <c r="J31" s="26" t="str">
        <f>IF(PG!C33="","-",PG!C33)</f>
        <v>-</v>
      </c>
      <c r="M31" s="46" t="str">
        <f t="shared" si="0"/>
        <v/>
      </c>
      <c r="N31" s="46" t="str">
        <f t="shared" si="1"/>
        <v/>
      </c>
      <c r="O31" s="46" t="str">
        <f>IF(PI_For!B33=0,"Não cadastrado",PI_For!B33)</f>
        <v>Não cadastrado</v>
      </c>
      <c r="P31" s="46" t="str">
        <f>IFERROR(AVERAGEIFS(Entrada!$E$8:$E$3007,Entrada!$C$8:$C$3007,$C$6,Entrada!$G$8:$G$3007,O31),"")</f>
        <v/>
      </c>
      <c r="Q31" s="46" t="str">
        <f>IFERROR(AVERAGEIFS(Entrada!$H$8:$H$3007,Entrada!$C$8:$C$3007,$C$6,Entrada!$G$8:$G$3007,O31),"")</f>
        <v/>
      </c>
      <c r="R31" s="46">
        <v>2.5999999999999998E-4</v>
      </c>
    </row>
    <row r="32" spans="2:18" ht="30" customHeight="1" x14ac:dyDescent="0.25">
      <c r="J32" s="26" t="str">
        <f>IF(PG!C34="","-",PG!C34)</f>
        <v>-</v>
      </c>
      <c r="M32" s="46" t="str">
        <f t="shared" si="0"/>
        <v/>
      </c>
      <c r="N32" s="46" t="str">
        <f t="shared" si="1"/>
        <v/>
      </c>
      <c r="O32" s="46" t="str">
        <f>IF(PI_For!B34=0,"Não cadastrado",PI_For!B34)</f>
        <v>Não cadastrado</v>
      </c>
      <c r="P32" s="46" t="str">
        <f>IFERROR(AVERAGEIFS(Entrada!$E$8:$E$3007,Entrada!$C$8:$C$3007,$C$6,Entrada!$G$8:$G$3007,O32),"")</f>
        <v/>
      </c>
      <c r="Q32" s="46" t="str">
        <f>IFERROR(AVERAGEIFS(Entrada!$H$8:$H$3007,Entrada!$C$8:$C$3007,$C$6,Entrada!$G$8:$G$3007,O32),"")</f>
        <v/>
      </c>
      <c r="R32" s="46">
        <v>2.7E-4</v>
      </c>
    </row>
    <row r="33" spans="10:18" ht="30" customHeight="1" x14ac:dyDescent="0.25">
      <c r="J33" s="26" t="str">
        <f>IF(PG!C35="","-",PG!C35)</f>
        <v>-</v>
      </c>
      <c r="M33" s="46" t="str">
        <f t="shared" si="0"/>
        <v/>
      </c>
      <c r="N33" s="46" t="str">
        <f t="shared" si="1"/>
        <v/>
      </c>
      <c r="O33" s="46" t="str">
        <f>IF(PI_For!B35=0,"Não cadastrado",PI_For!B35)</f>
        <v>Não cadastrado</v>
      </c>
      <c r="P33" s="46" t="str">
        <f>IFERROR(AVERAGEIFS(Entrada!$E$8:$E$3007,Entrada!$C$8:$C$3007,$C$6,Entrada!$G$8:$G$3007,O33),"")</f>
        <v/>
      </c>
      <c r="Q33" s="46" t="str">
        <f>IFERROR(AVERAGEIFS(Entrada!$H$8:$H$3007,Entrada!$C$8:$C$3007,$C$6,Entrada!$G$8:$G$3007,O33),"")</f>
        <v/>
      </c>
      <c r="R33" s="46">
        <v>2.7999999999999998E-4</v>
      </c>
    </row>
    <row r="34" spans="10:18" ht="30" customHeight="1" x14ac:dyDescent="0.25">
      <c r="J34" s="26" t="str">
        <f>IF(PG!C36="","-",PG!C36)</f>
        <v>-</v>
      </c>
      <c r="M34" s="46" t="str">
        <f t="shared" si="0"/>
        <v/>
      </c>
      <c r="N34" s="46" t="str">
        <f t="shared" si="1"/>
        <v/>
      </c>
      <c r="O34" s="46" t="str">
        <f>IF(PI_For!B36=0,"Não cadastrado",PI_For!B36)</f>
        <v>Não cadastrado</v>
      </c>
      <c r="P34" s="46" t="str">
        <f>IFERROR(AVERAGEIFS(Entrada!$E$8:$E$3007,Entrada!$C$8:$C$3007,$C$6,Entrada!$G$8:$G$3007,O34),"")</f>
        <v/>
      </c>
      <c r="Q34" s="46" t="str">
        <f>IFERROR(AVERAGEIFS(Entrada!$H$8:$H$3007,Entrada!$C$8:$C$3007,$C$6,Entrada!$G$8:$G$3007,O34),"")</f>
        <v/>
      </c>
      <c r="R34" s="46">
        <v>2.9E-4</v>
      </c>
    </row>
    <row r="35" spans="10:18" ht="30" customHeight="1" x14ac:dyDescent="0.25">
      <c r="J35" s="26" t="str">
        <f>IF(PG!C37="","-",PG!C37)</f>
        <v>-</v>
      </c>
      <c r="M35" s="46" t="str">
        <f t="shared" si="0"/>
        <v/>
      </c>
      <c r="N35" s="46" t="str">
        <f t="shared" si="1"/>
        <v/>
      </c>
      <c r="O35" s="46" t="str">
        <f>IF(PI_For!B37=0,"Não cadastrado",PI_For!B37)</f>
        <v>Não cadastrado</v>
      </c>
      <c r="P35" s="46" t="str">
        <f>IFERROR(AVERAGEIFS(Entrada!$E$8:$E$3007,Entrada!$C$8:$C$3007,$C$6,Entrada!$G$8:$G$3007,O35),"")</f>
        <v/>
      </c>
      <c r="Q35" s="46" t="str">
        <f>IFERROR(AVERAGEIFS(Entrada!$H$8:$H$3007,Entrada!$C$8:$C$3007,$C$6,Entrada!$G$8:$G$3007,O35),"")</f>
        <v/>
      </c>
      <c r="R35" s="46">
        <v>2.9999999999999997E-4</v>
      </c>
    </row>
    <row r="36" spans="10:18" ht="30" customHeight="1" x14ac:dyDescent="0.25">
      <c r="J36" s="26" t="str">
        <f>IF(PG!C38="","-",PG!C38)</f>
        <v>-</v>
      </c>
      <c r="M36" s="46" t="str">
        <f t="shared" si="0"/>
        <v/>
      </c>
      <c r="N36" s="46" t="str">
        <f t="shared" si="1"/>
        <v/>
      </c>
      <c r="O36" s="46" t="str">
        <f>IF(PI_For!B38=0,"Não cadastrado",PI_For!B38)</f>
        <v>Não cadastrado</v>
      </c>
      <c r="P36" s="46" t="str">
        <f>IFERROR(AVERAGEIFS(Entrada!$E$8:$E$3007,Entrada!$C$8:$C$3007,$C$6,Entrada!$G$8:$G$3007,O36),"")</f>
        <v/>
      </c>
      <c r="Q36" s="46" t="str">
        <f>IFERROR(AVERAGEIFS(Entrada!$H$8:$H$3007,Entrada!$C$8:$C$3007,$C$6,Entrada!$G$8:$G$3007,O36),"")</f>
        <v/>
      </c>
      <c r="R36" s="46">
        <v>3.1E-4</v>
      </c>
    </row>
    <row r="37" spans="10:18" ht="30" customHeight="1" x14ac:dyDescent="0.25">
      <c r="J37" s="26" t="str">
        <f>IF(PG!C39="","-",PG!C39)</f>
        <v>-</v>
      </c>
      <c r="M37" s="46" t="str">
        <f t="shared" si="0"/>
        <v/>
      </c>
      <c r="N37" s="46" t="str">
        <f t="shared" si="1"/>
        <v/>
      </c>
      <c r="O37" s="46" t="str">
        <f>IF(PI_For!B39=0,"Não cadastrado",PI_For!B39)</f>
        <v>Não cadastrado</v>
      </c>
      <c r="P37" s="46" t="str">
        <f>IFERROR(AVERAGEIFS(Entrada!$E$8:$E$3007,Entrada!$C$8:$C$3007,$C$6,Entrada!$G$8:$G$3007,O37),"")</f>
        <v/>
      </c>
      <c r="Q37" s="46" t="str">
        <f>IFERROR(AVERAGEIFS(Entrada!$H$8:$H$3007,Entrada!$C$8:$C$3007,$C$6,Entrada!$G$8:$G$3007,O37),"")</f>
        <v/>
      </c>
      <c r="R37" s="46">
        <v>3.2000000000000003E-4</v>
      </c>
    </row>
    <row r="38" spans="10:18" ht="30" customHeight="1" x14ac:dyDescent="0.25">
      <c r="J38" s="26" t="str">
        <f>IF(PG!C40="","-",PG!C40)</f>
        <v>-</v>
      </c>
      <c r="M38" s="46" t="str">
        <f t="shared" si="0"/>
        <v/>
      </c>
      <c r="N38" s="46" t="str">
        <f t="shared" si="1"/>
        <v/>
      </c>
      <c r="O38" s="46" t="str">
        <f>IF(PI_For!B40=0,"Não cadastrado",PI_For!B40)</f>
        <v>Não cadastrado</v>
      </c>
      <c r="P38" s="46" t="str">
        <f>IFERROR(AVERAGEIFS(Entrada!$E$8:$E$3007,Entrada!$C$8:$C$3007,$C$6,Entrada!$G$8:$G$3007,O38),"")</f>
        <v/>
      </c>
      <c r="Q38" s="46" t="str">
        <f>IFERROR(AVERAGEIFS(Entrada!$H$8:$H$3007,Entrada!$C$8:$C$3007,$C$6,Entrada!$G$8:$G$3007,O38),"")</f>
        <v/>
      </c>
      <c r="R38" s="46">
        <v>3.3E-4</v>
      </c>
    </row>
    <row r="39" spans="10:18" ht="30" customHeight="1" x14ac:dyDescent="0.25">
      <c r="J39" s="26" t="str">
        <f>IF(PG!C41="","-",PG!C41)</f>
        <v>-</v>
      </c>
      <c r="M39" s="46" t="str">
        <f t="shared" si="0"/>
        <v/>
      </c>
      <c r="N39" s="46" t="str">
        <f t="shared" si="1"/>
        <v/>
      </c>
      <c r="O39" s="46" t="str">
        <f>IF(PI_For!B41=0,"Não cadastrado",PI_For!B41)</f>
        <v>Não cadastrado</v>
      </c>
      <c r="P39" s="46" t="str">
        <f>IFERROR(AVERAGEIFS(Entrada!$E$8:$E$3007,Entrada!$C$8:$C$3007,$C$6,Entrada!$G$8:$G$3007,O39),"")</f>
        <v/>
      </c>
      <c r="Q39" s="46" t="str">
        <f>IFERROR(AVERAGEIFS(Entrada!$H$8:$H$3007,Entrada!$C$8:$C$3007,$C$6,Entrada!$G$8:$G$3007,O39),"")</f>
        <v/>
      </c>
      <c r="R39" s="46">
        <v>3.4000000000000002E-4</v>
      </c>
    </row>
    <row r="40" spans="10:18" ht="30" customHeight="1" x14ac:dyDescent="0.25">
      <c r="J40" s="26" t="str">
        <f>IF(PG!C42="","-",PG!C42)</f>
        <v>-</v>
      </c>
      <c r="M40" s="46" t="str">
        <f t="shared" si="0"/>
        <v/>
      </c>
      <c r="N40" s="46" t="str">
        <f t="shared" si="1"/>
        <v/>
      </c>
      <c r="O40" s="46" t="str">
        <f>IF(PI_For!B42=0,"Não cadastrado",PI_For!B42)</f>
        <v>Não cadastrado</v>
      </c>
      <c r="P40" s="46" t="str">
        <f>IFERROR(AVERAGEIFS(Entrada!$E$8:$E$3007,Entrada!$C$8:$C$3007,$C$6,Entrada!$G$8:$G$3007,O40),"")</f>
        <v/>
      </c>
      <c r="Q40" s="46" t="str">
        <f>IFERROR(AVERAGEIFS(Entrada!$H$8:$H$3007,Entrada!$C$8:$C$3007,$C$6,Entrada!$G$8:$G$3007,O40),"")</f>
        <v/>
      </c>
      <c r="R40" s="46">
        <v>3.5E-4</v>
      </c>
    </row>
    <row r="41" spans="10:18" ht="30" customHeight="1" x14ac:dyDescent="0.25">
      <c r="J41" s="26" t="str">
        <f>IF(PG!C43="","-",PG!C43)</f>
        <v>-</v>
      </c>
      <c r="M41" s="46" t="str">
        <f t="shared" si="0"/>
        <v/>
      </c>
      <c r="N41" s="46" t="str">
        <f t="shared" si="1"/>
        <v/>
      </c>
      <c r="O41" s="46" t="str">
        <f>IF(PI_For!B43=0,"Não cadastrado",PI_For!B43)</f>
        <v>Não cadastrado</v>
      </c>
      <c r="P41" s="46" t="str">
        <f>IFERROR(AVERAGEIFS(Entrada!$E$8:$E$3007,Entrada!$C$8:$C$3007,$C$6,Entrada!$G$8:$G$3007,O41),"")</f>
        <v/>
      </c>
      <c r="Q41" s="46" t="str">
        <f>IFERROR(AVERAGEIFS(Entrada!$H$8:$H$3007,Entrada!$C$8:$C$3007,$C$6,Entrada!$G$8:$G$3007,O41),"")</f>
        <v/>
      </c>
      <c r="R41" s="46">
        <v>3.6000000000000002E-4</v>
      </c>
    </row>
    <row r="42" spans="10:18" ht="30" customHeight="1" x14ac:dyDescent="0.25">
      <c r="J42" s="26" t="str">
        <f>IF(PG!C44="","-",PG!C44)</f>
        <v>-</v>
      </c>
      <c r="M42" s="46" t="str">
        <f t="shared" si="0"/>
        <v/>
      </c>
      <c r="N42" s="46" t="str">
        <f t="shared" si="1"/>
        <v/>
      </c>
      <c r="O42" s="46" t="str">
        <f>IF(PI_For!B44=0,"Não cadastrado",PI_For!B44)</f>
        <v>Não cadastrado</v>
      </c>
      <c r="P42" s="46" t="str">
        <f>IFERROR(AVERAGEIFS(Entrada!$E$8:$E$3007,Entrada!$C$8:$C$3007,$C$6,Entrada!$G$8:$G$3007,O42),"")</f>
        <v/>
      </c>
      <c r="Q42" s="46" t="str">
        <f>IFERROR(AVERAGEIFS(Entrada!$H$8:$H$3007,Entrada!$C$8:$C$3007,$C$6,Entrada!$G$8:$G$3007,O42),"")</f>
        <v/>
      </c>
      <c r="R42" s="46">
        <v>3.6999999999999999E-4</v>
      </c>
    </row>
    <row r="43" spans="10:18" ht="30" customHeight="1" x14ac:dyDescent="0.25">
      <c r="J43" s="26" t="str">
        <f>IF(PG!C45="","-",PG!C45)</f>
        <v>-</v>
      </c>
      <c r="M43" s="46" t="str">
        <f t="shared" si="0"/>
        <v/>
      </c>
      <c r="N43" s="46" t="str">
        <f t="shared" si="1"/>
        <v/>
      </c>
      <c r="O43" s="46" t="str">
        <f>IF(PI_For!B45=0,"Não cadastrado",PI_For!B45)</f>
        <v>Não cadastrado</v>
      </c>
      <c r="P43" s="46" t="str">
        <f>IFERROR(AVERAGEIFS(Entrada!$E$8:$E$3007,Entrada!$C$8:$C$3007,$C$6,Entrada!$G$8:$G$3007,O43),"")</f>
        <v/>
      </c>
      <c r="Q43" s="46" t="str">
        <f>IFERROR(AVERAGEIFS(Entrada!$H$8:$H$3007,Entrada!$C$8:$C$3007,$C$6,Entrada!$G$8:$G$3007,O43),"")</f>
        <v/>
      </c>
      <c r="R43" s="46">
        <v>3.8000000000000002E-4</v>
      </c>
    </row>
    <row r="44" spans="10:18" ht="30" customHeight="1" x14ac:dyDescent="0.25">
      <c r="J44" s="26" t="str">
        <f>IF(PG!C46="","-",PG!C46)</f>
        <v>-</v>
      </c>
      <c r="M44" s="46" t="str">
        <f t="shared" si="0"/>
        <v/>
      </c>
      <c r="N44" s="46" t="str">
        <f t="shared" si="1"/>
        <v/>
      </c>
      <c r="O44" s="46" t="str">
        <f>IF(PI_For!B46=0,"Não cadastrado",PI_For!B46)</f>
        <v>Não cadastrado</v>
      </c>
      <c r="P44" s="46" t="str">
        <f>IFERROR(AVERAGEIFS(Entrada!$E$8:$E$3007,Entrada!$C$8:$C$3007,$C$6,Entrada!$G$8:$G$3007,O44),"")</f>
        <v/>
      </c>
      <c r="Q44" s="46" t="str">
        <f>IFERROR(AVERAGEIFS(Entrada!$H$8:$H$3007,Entrada!$C$8:$C$3007,$C$6,Entrada!$G$8:$G$3007,O44),"")</f>
        <v/>
      </c>
      <c r="R44" s="46">
        <v>3.8999999999999999E-4</v>
      </c>
    </row>
    <row r="45" spans="10:18" ht="30" customHeight="1" x14ac:dyDescent="0.25">
      <c r="J45" s="26" t="str">
        <f>IF(PG!C47="","-",PG!C47)</f>
        <v>-</v>
      </c>
      <c r="M45" s="46" t="str">
        <f t="shared" si="0"/>
        <v/>
      </c>
      <c r="N45" s="46" t="str">
        <f t="shared" si="1"/>
        <v/>
      </c>
      <c r="O45" s="46" t="str">
        <f>IF(PI_For!B47=0,"Não cadastrado",PI_For!B47)</f>
        <v>Não cadastrado</v>
      </c>
      <c r="P45" s="46" t="str">
        <f>IFERROR(AVERAGEIFS(Entrada!$E$8:$E$3007,Entrada!$C$8:$C$3007,$C$6,Entrada!$G$8:$G$3007,O45),"")</f>
        <v/>
      </c>
      <c r="Q45" s="46" t="str">
        <f>IFERROR(AVERAGEIFS(Entrada!$H$8:$H$3007,Entrada!$C$8:$C$3007,$C$6,Entrada!$G$8:$G$3007,O45),"")</f>
        <v/>
      </c>
      <c r="R45" s="46">
        <v>4.0000000000000002E-4</v>
      </c>
    </row>
    <row r="46" spans="10:18" ht="30" customHeight="1" x14ac:dyDescent="0.25">
      <c r="J46" s="26" t="str">
        <f>IF(PG!C48="","-",PG!C48)</f>
        <v>-</v>
      </c>
      <c r="M46" s="46" t="str">
        <f t="shared" si="0"/>
        <v/>
      </c>
      <c r="N46" s="46" t="str">
        <f t="shared" si="1"/>
        <v/>
      </c>
      <c r="O46" s="46" t="str">
        <f>IF(PI_For!B48=0,"Não cadastrado",PI_For!B48)</f>
        <v>Não cadastrado</v>
      </c>
      <c r="P46" s="46" t="str">
        <f>IFERROR(AVERAGEIFS(Entrada!$E$8:$E$3007,Entrada!$C$8:$C$3007,$C$6,Entrada!$G$8:$G$3007,O46),"")</f>
        <v/>
      </c>
      <c r="Q46" s="46" t="str">
        <f>IFERROR(AVERAGEIFS(Entrada!$H$8:$H$3007,Entrada!$C$8:$C$3007,$C$6,Entrada!$G$8:$G$3007,O46),"")</f>
        <v/>
      </c>
      <c r="R46" s="46">
        <v>4.0999999999999999E-4</v>
      </c>
    </row>
    <row r="47" spans="10:18" ht="30" customHeight="1" x14ac:dyDescent="0.25">
      <c r="J47" s="26" t="str">
        <f>IF(PG!C49="","-",PG!C49)</f>
        <v>-</v>
      </c>
      <c r="M47" s="46" t="str">
        <f t="shared" si="0"/>
        <v/>
      </c>
      <c r="N47" s="46" t="str">
        <f t="shared" si="1"/>
        <v/>
      </c>
      <c r="O47" s="46" t="str">
        <f>IF(PI_For!B49=0,"Não cadastrado",PI_For!B49)</f>
        <v>Não cadastrado</v>
      </c>
      <c r="P47" s="46" t="str">
        <f>IFERROR(AVERAGEIFS(Entrada!$E$8:$E$3007,Entrada!$C$8:$C$3007,$C$6,Entrada!$G$8:$G$3007,O47),"")</f>
        <v/>
      </c>
      <c r="Q47" s="46" t="str">
        <f>IFERROR(AVERAGEIFS(Entrada!$H$8:$H$3007,Entrada!$C$8:$C$3007,$C$6,Entrada!$G$8:$G$3007,O47),"")</f>
        <v/>
      </c>
      <c r="R47" s="46">
        <v>4.2000000000000002E-4</v>
      </c>
    </row>
    <row r="48" spans="10:18" ht="30" customHeight="1" x14ac:dyDescent="0.25">
      <c r="J48" s="26" t="str">
        <f>IF(PG!C50="","-",PG!C50)</f>
        <v>-</v>
      </c>
      <c r="M48" s="46" t="str">
        <f t="shared" si="0"/>
        <v/>
      </c>
      <c r="N48" s="46" t="str">
        <f t="shared" si="1"/>
        <v/>
      </c>
      <c r="O48" s="46" t="str">
        <f>IF(PI_For!B50=0,"Não cadastrado",PI_For!B50)</f>
        <v>Não cadastrado</v>
      </c>
      <c r="P48" s="46" t="str">
        <f>IFERROR(AVERAGEIFS(Entrada!$E$8:$E$3007,Entrada!$C$8:$C$3007,$C$6,Entrada!$G$8:$G$3007,O48),"")</f>
        <v/>
      </c>
      <c r="Q48" s="46" t="str">
        <f>IFERROR(AVERAGEIFS(Entrada!$H$8:$H$3007,Entrada!$C$8:$C$3007,$C$6,Entrada!$G$8:$G$3007,O48),"")</f>
        <v/>
      </c>
      <c r="R48" s="46">
        <v>4.2999999999999999E-4</v>
      </c>
    </row>
    <row r="49" spans="10:18" ht="30" customHeight="1" x14ac:dyDescent="0.25">
      <c r="J49" s="26" t="str">
        <f>IF(PG!C51="","-",PG!C51)</f>
        <v>-</v>
      </c>
      <c r="M49" s="46" t="str">
        <f t="shared" si="0"/>
        <v/>
      </c>
      <c r="N49" s="46" t="str">
        <f t="shared" si="1"/>
        <v/>
      </c>
      <c r="O49" s="46" t="str">
        <f>IF(PI_For!B51=0,"Não cadastrado",PI_For!B51)</f>
        <v>Não cadastrado</v>
      </c>
      <c r="P49" s="46" t="str">
        <f>IFERROR(AVERAGEIFS(Entrada!$E$8:$E$3007,Entrada!$C$8:$C$3007,$C$6,Entrada!$G$8:$G$3007,O49),"")</f>
        <v/>
      </c>
      <c r="Q49" s="46" t="str">
        <f>IFERROR(AVERAGEIFS(Entrada!$H$8:$H$3007,Entrada!$C$8:$C$3007,$C$6,Entrada!$G$8:$G$3007,O49),"")</f>
        <v/>
      </c>
      <c r="R49" s="46">
        <v>4.4000000000000002E-4</v>
      </c>
    </row>
    <row r="50" spans="10:18" ht="30" customHeight="1" x14ac:dyDescent="0.25">
      <c r="J50" s="26" t="str">
        <f>IF(PG!C52="","-",PG!C52)</f>
        <v>-</v>
      </c>
      <c r="M50" s="46" t="str">
        <f t="shared" si="0"/>
        <v/>
      </c>
      <c r="N50" s="46" t="str">
        <f t="shared" si="1"/>
        <v/>
      </c>
      <c r="O50" s="46" t="str">
        <f>IF(PI_For!B52=0,"Não cadastrado",PI_For!B52)</f>
        <v>Não cadastrado</v>
      </c>
      <c r="P50" s="46" t="str">
        <f>IFERROR(AVERAGEIFS(Entrada!$E$8:$E$3007,Entrada!$C$8:$C$3007,$C$6,Entrada!$G$8:$G$3007,O50),"")</f>
        <v/>
      </c>
      <c r="Q50" s="46" t="str">
        <f>IFERROR(AVERAGEIFS(Entrada!$H$8:$H$3007,Entrada!$C$8:$C$3007,$C$6,Entrada!$G$8:$G$3007,O50),"")</f>
        <v/>
      </c>
      <c r="R50" s="46">
        <v>4.4999999999999999E-4</v>
      </c>
    </row>
    <row r="51" spans="10:18" ht="30" customHeight="1" x14ac:dyDescent="0.25">
      <c r="J51" s="26" t="str">
        <f>IF(PG!C53="","-",PG!C53)</f>
        <v>-</v>
      </c>
      <c r="M51" s="46" t="str">
        <f t="shared" si="0"/>
        <v/>
      </c>
      <c r="N51" s="46" t="str">
        <f t="shared" si="1"/>
        <v/>
      </c>
      <c r="O51" s="46" t="str">
        <f>IF(PI_For!B53=0,"Não cadastrado",PI_For!B53)</f>
        <v>Não cadastrado</v>
      </c>
      <c r="P51" s="46" t="str">
        <f>IFERROR(AVERAGEIFS(Entrada!$E$8:$E$3007,Entrada!$C$8:$C$3007,$C$6,Entrada!$G$8:$G$3007,O51),"")</f>
        <v/>
      </c>
      <c r="Q51" s="46" t="str">
        <f>IFERROR(AVERAGEIFS(Entrada!$H$8:$H$3007,Entrada!$C$8:$C$3007,$C$6,Entrada!$G$8:$G$3007,O51),"")</f>
        <v/>
      </c>
      <c r="R51" s="46">
        <v>4.6000000000000001E-4</v>
      </c>
    </row>
    <row r="52" spans="10:18" ht="30" customHeight="1" x14ac:dyDescent="0.25">
      <c r="J52" s="26" t="str">
        <f>IF(PG!C54="","-",PG!C54)</f>
        <v>-</v>
      </c>
      <c r="M52" s="46" t="str">
        <f t="shared" si="0"/>
        <v/>
      </c>
      <c r="N52" s="46" t="str">
        <f t="shared" si="1"/>
        <v/>
      </c>
      <c r="O52" s="46" t="str">
        <f>IF(PI_For!B54=0,"Não cadastrado",PI_For!B54)</f>
        <v>Não cadastrado</v>
      </c>
      <c r="P52" s="46" t="str">
        <f>IFERROR(AVERAGEIFS(Entrada!$E$8:$E$3007,Entrada!$C$8:$C$3007,$C$6,Entrada!$G$8:$G$3007,O52),"")</f>
        <v/>
      </c>
      <c r="Q52" s="46" t="str">
        <f>IFERROR(AVERAGEIFS(Entrada!$H$8:$H$3007,Entrada!$C$8:$C$3007,$C$6,Entrada!$G$8:$G$3007,O52),"")</f>
        <v/>
      </c>
      <c r="R52" s="46">
        <v>4.6999999999999999E-4</v>
      </c>
    </row>
    <row r="53" spans="10:18" ht="30" customHeight="1" x14ac:dyDescent="0.25">
      <c r="J53" s="26" t="str">
        <f>IF(PG!C55="","-",PG!C55)</f>
        <v>-</v>
      </c>
      <c r="M53" s="46" t="str">
        <f t="shared" si="0"/>
        <v/>
      </c>
      <c r="N53" s="46" t="str">
        <f t="shared" si="1"/>
        <v/>
      </c>
      <c r="O53" s="46" t="str">
        <f>IF(PI_For!B55=0,"Não cadastrado",PI_For!B55)</f>
        <v>Não cadastrado</v>
      </c>
      <c r="P53" s="46" t="str">
        <f>IFERROR(AVERAGEIFS(Entrada!$E$8:$E$3007,Entrada!$C$8:$C$3007,$C$6,Entrada!$G$8:$G$3007,O53),"")</f>
        <v/>
      </c>
      <c r="Q53" s="46" t="str">
        <f>IFERROR(AVERAGEIFS(Entrada!$H$8:$H$3007,Entrada!$C$8:$C$3007,$C$6,Entrada!$G$8:$G$3007,O53),"")</f>
        <v/>
      </c>
      <c r="R53" s="46">
        <v>4.8000000000000001E-4</v>
      </c>
    </row>
    <row r="54" spans="10:18" ht="30" customHeight="1" x14ac:dyDescent="0.25">
      <c r="J54" s="26" t="str">
        <f>IF(PG!C56="","-",PG!C56)</f>
        <v>-</v>
      </c>
      <c r="M54" s="46" t="str">
        <f t="shared" si="0"/>
        <v/>
      </c>
      <c r="N54" s="46" t="str">
        <f t="shared" si="1"/>
        <v/>
      </c>
      <c r="O54" s="46" t="str">
        <f>IF(PI_For!B56=0,"Não cadastrado",PI_For!B56)</f>
        <v>Não cadastrado</v>
      </c>
      <c r="P54" s="46" t="str">
        <f>IFERROR(AVERAGEIFS(Entrada!$E$8:$E$3007,Entrada!$C$8:$C$3007,$C$6,Entrada!$G$8:$G$3007,O54),"")</f>
        <v/>
      </c>
      <c r="Q54" s="46" t="str">
        <f>IFERROR(AVERAGEIFS(Entrada!$H$8:$H$3007,Entrada!$C$8:$C$3007,$C$6,Entrada!$G$8:$G$3007,O54),"")</f>
        <v/>
      </c>
      <c r="R54" s="46">
        <v>4.8999999999999998E-4</v>
      </c>
    </row>
    <row r="55" spans="10:18" ht="30" customHeight="1" x14ac:dyDescent="0.25">
      <c r="J55" s="26" t="str">
        <f>IF(PG!C57="","-",PG!C57)</f>
        <v>-</v>
      </c>
      <c r="M55" s="46" t="str">
        <f t="shared" si="0"/>
        <v/>
      </c>
      <c r="N55" s="46" t="str">
        <f t="shared" si="1"/>
        <v/>
      </c>
      <c r="O55" s="46" t="str">
        <f>IF(PI_For!B57=0,"Não cadastrado",PI_For!B57)</f>
        <v>Não cadastrado</v>
      </c>
      <c r="P55" s="46" t="str">
        <f>IFERROR(AVERAGEIFS(Entrada!$E$8:$E$3007,Entrada!$C$8:$C$3007,$C$6,Entrada!$G$8:$G$3007,O55),"")</f>
        <v/>
      </c>
      <c r="Q55" s="46" t="str">
        <f>IFERROR(AVERAGEIFS(Entrada!$H$8:$H$3007,Entrada!$C$8:$C$3007,$C$6,Entrada!$G$8:$G$3007,O55),"")</f>
        <v/>
      </c>
      <c r="R55" s="46">
        <v>5.0000000000000001E-4</v>
      </c>
    </row>
    <row r="56" spans="10:18" ht="30" customHeight="1" x14ac:dyDescent="0.25">
      <c r="J56" s="26" t="str">
        <f>IF(PG!C58="","-",PG!C58)</f>
        <v>-</v>
      </c>
      <c r="M56" s="46" t="str">
        <f t="shared" si="0"/>
        <v/>
      </c>
      <c r="N56" s="46" t="str">
        <f t="shared" si="1"/>
        <v/>
      </c>
      <c r="O56" s="46" t="str">
        <f>IF(PI_For!B58=0,"Não cadastrado",PI_For!B58)</f>
        <v>Não cadastrado</v>
      </c>
      <c r="P56" s="46" t="str">
        <f>IFERROR(AVERAGEIFS(Entrada!$E$8:$E$3007,Entrada!$C$8:$C$3007,$C$6,Entrada!$G$8:$G$3007,O56),"")</f>
        <v/>
      </c>
      <c r="Q56" s="46" t="str">
        <f>IFERROR(AVERAGEIFS(Entrada!$H$8:$H$3007,Entrada!$C$8:$C$3007,$C$6,Entrada!$G$8:$G$3007,O56),"")</f>
        <v/>
      </c>
      <c r="R56" s="46">
        <v>5.1000000000000004E-4</v>
      </c>
    </row>
    <row r="57" spans="10:18" ht="30" customHeight="1" x14ac:dyDescent="0.25">
      <c r="J57" s="26" t="str">
        <f>IF(PG!C59="","-",PG!C59)</f>
        <v>-</v>
      </c>
      <c r="M57" s="46" t="str">
        <f t="shared" si="0"/>
        <v/>
      </c>
      <c r="N57" s="46" t="str">
        <f t="shared" si="1"/>
        <v/>
      </c>
      <c r="O57" s="46" t="str">
        <f>IF(PI_For!B59=0,"Não cadastrado",PI_For!B59)</f>
        <v>Não cadastrado</v>
      </c>
      <c r="P57" s="46" t="str">
        <f>IFERROR(AVERAGEIFS(Entrada!$E$8:$E$3007,Entrada!$C$8:$C$3007,$C$6,Entrada!$G$8:$G$3007,O57),"")</f>
        <v/>
      </c>
      <c r="Q57" s="46" t="str">
        <f>IFERROR(AVERAGEIFS(Entrada!$H$8:$H$3007,Entrada!$C$8:$C$3007,$C$6,Entrada!$G$8:$G$3007,O57),"")</f>
        <v/>
      </c>
      <c r="R57" s="46">
        <v>5.1999999999999995E-4</v>
      </c>
    </row>
    <row r="58" spans="10:18" ht="30" customHeight="1" x14ac:dyDescent="0.25">
      <c r="J58" s="26" t="str">
        <f>IF(PG!C60="","-",PG!C60)</f>
        <v>-</v>
      </c>
      <c r="M58" s="46" t="str">
        <f t="shared" si="0"/>
        <v/>
      </c>
      <c r="N58" s="46" t="str">
        <f t="shared" si="1"/>
        <v/>
      </c>
      <c r="O58" s="46" t="str">
        <f>IF(PI_For!B60=0,"Não cadastrado",PI_For!B60)</f>
        <v>Não cadastrado</v>
      </c>
      <c r="P58" s="46" t="str">
        <f>IFERROR(AVERAGEIFS(Entrada!$E$8:$E$3007,Entrada!$C$8:$C$3007,$C$6,Entrada!$G$8:$G$3007,O58),"")</f>
        <v/>
      </c>
      <c r="Q58" s="46" t="str">
        <f>IFERROR(AVERAGEIFS(Entrada!$H$8:$H$3007,Entrada!$C$8:$C$3007,$C$6,Entrada!$G$8:$G$3007,O58),"")</f>
        <v/>
      </c>
      <c r="R58" s="46">
        <v>5.2999999999999998E-4</v>
      </c>
    </row>
    <row r="59" spans="10:18" ht="30" customHeight="1" x14ac:dyDescent="0.25">
      <c r="J59" s="26" t="str">
        <f>IF(PG!C61="","-",PG!C61)</f>
        <v>-</v>
      </c>
      <c r="M59" s="46" t="str">
        <f t="shared" si="0"/>
        <v/>
      </c>
      <c r="N59" s="46" t="str">
        <f t="shared" si="1"/>
        <v/>
      </c>
      <c r="O59" s="46" t="str">
        <f>IF(PI_For!B61=0,"Não cadastrado",PI_For!B61)</f>
        <v>Não cadastrado</v>
      </c>
      <c r="P59" s="46" t="str">
        <f>IFERROR(AVERAGEIFS(Entrada!$E$8:$E$3007,Entrada!$C$8:$C$3007,$C$6,Entrada!$G$8:$G$3007,O59),"")</f>
        <v/>
      </c>
      <c r="Q59" s="46" t="str">
        <f>IFERROR(AVERAGEIFS(Entrada!$H$8:$H$3007,Entrada!$C$8:$C$3007,$C$6,Entrada!$G$8:$G$3007,O59),"")</f>
        <v/>
      </c>
      <c r="R59" s="46">
        <v>5.4000000000000001E-4</v>
      </c>
    </row>
    <row r="60" spans="10:18" ht="30" customHeight="1" x14ac:dyDescent="0.25">
      <c r="J60" s="26" t="str">
        <f>IF(PG!C62="","-",PG!C62)</f>
        <v>-</v>
      </c>
      <c r="M60" s="46" t="str">
        <f t="shared" si="0"/>
        <v/>
      </c>
      <c r="N60" s="46" t="str">
        <f t="shared" si="1"/>
        <v/>
      </c>
      <c r="O60" s="46" t="str">
        <f>IF(PI_For!B62=0,"Não cadastrado",PI_For!B62)</f>
        <v>Não cadastrado</v>
      </c>
      <c r="P60" s="46" t="str">
        <f>IFERROR(AVERAGEIFS(Entrada!$E$8:$E$3007,Entrada!$C$8:$C$3007,$C$6,Entrada!$G$8:$G$3007,O60),"")</f>
        <v/>
      </c>
      <c r="Q60" s="46" t="str">
        <f>IFERROR(AVERAGEIFS(Entrada!$H$8:$H$3007,Entrada!$C$8:$C$3007,$C$6,Entrada!$G$8:$G$3007,O60),"")</f>
        <v/>
      </c>
      <c r="R60" s="46">
        <v>5.5000000000000003E-4</v>
      </c>
    </row>
    <row r="61" spans="10:18" ht="30" customHeight="1" x14ac:dyDescent="0.25">
      <c r="J61" s="26" t="str">
        <f>IF(PG!C63="","-",PG!C63)</f>
        <v>-</v>
      </c>
      <c r="M61" s="46" t="str">
        <f t="shared" si="0"/>
        <v/>
      </c>
      <c r="N61" s="46" t="str">
        <f t="shared" si="1"/>
        <v/>
      </c>
      <c r="O61" s="46" t="str">
        <f>IF(PI_For!B63=0,"Não cadastrado",PI_For!B63)</f>
        <v>Não cadastrado</v>
      </c>
      <c r="P61" s="46" t="str">
        <f>IFERROR(AVERAGEIFS(Entrada!$E$8:$E$3007,Entrada!$C$8:$C$3007,$C$6,Entrada!$G$8:$G$3007,O61),"")</f>
        <v/>
      </c>
      <c r="Q61" s="46" t="str">
        <f>IFERROR(AVERAGEIFS(Entrada!$H$8:$H$3007,Entrada!$C$8:$C$3007,$C$6,Entrada!$G$8:$G$3007,O61),"")</f>
        <v/>
      </c>
      <c r="R61" s="46">
        <v>5.5999999999999995E-4</v>
      </c>
    </row>
    <row r="62" spans="10:18" ht="30" customHeight="1" x14ac:dyDescent="0.25">
      <c r="J62" s="26" t="str">
        <f>IF(PG!C64="","-",PG!C64)</f>
        <v>-</v>
      </c>
      <c r="M62" s="46" t="str">
        <f t="shared" si="0"/>
        <v/>
      </c>
      <c r="N62" s="46" t="str">
        <f t="shared" si="1"/>
        <v/>
      </c>
      <c r="O62" s="46" t="str">
        <f>IF(PI_For!B64=0,"Não cadastrado",PI_For!B64)</f>
        <v>Não cadastrado</v>
      </c>
      <c r="P62" s="46" t="str">
        <f>IFERROR(AVERAGEIFS(Entrada!$E$8:$E$3007,Entrada!$C$8:$C$3007,$C$6,Entrada!$G$8:$G$3007,O62),"")</f>
        <v/>
      </c>
      <c r="Q62" s="46" t="str">
        <f>IFERROR(AVERAGEIFS(Entrada!$H$8:$H$3007,Entrada!$C$8:$C$3007,$C$6,Entrada!$G$8:$G$3007,O62),"")</f>
        <v/>
      </c>
      <c r="R62" s="46">
        <v>5.6999999999999998E-4</v>
      </c>
    </row>
    <row r="63" spans="10:18" ht="30" customHeight="1" x14ac:dyDescent="0.25">
      <c r="J63" s="26" t="str">
        <f>IF(PG!C65="","-",PG!C65)</f>
        <v>-</v>
      </c>
      <c r="M63" s="46" t="str">
        <f t="shared" si="0"/>
        <v/>
      </c>
      <c r="N63" s="46" t="str">
        <f t="shared" si="1"/>
        <v/>
      </c>
      <c r="O63" s="46" t="str">
        <f>IF(PI_For!B65=0,"Não cadastrado",PI_For!B65)</f>
        <v>Não cadastrado</v>
      </c>
      <c r="P63" s="46" t="str">
        <f>IFERROR(AVERAGEIFS(Entrada!$E$8:$E$3007,Entrada!$C$8:$C$3007,$C$6,Entrada!$G$8:$G$3007,O63),"")</f>
        <v/>
      </c>
      <c r="Q63" s="46" t="str">
        <f>IFERROR(AVERAGEIFS(Entrada!$H$8:$H$3007,Entrada!$C$8:$C$3007,$C$6,Entrada!$G$8:$G$3007,O63),"")</f>
        <v/>
      </c>
      <c r="R63" s="46">
        <v>5.8E-4</v>
      </c>
    </row>
    <row r="64" spans="10:18" ht="30" customHeight="1" x14ac:dyDescent="0.25">
      <c r="J64" s="26" t="str">
        <f>IF(PG!C66="","-",PG!C66)</f>
        <v>-</v>
      </c>
      <c r="M64" s="46" t="str">
        <f t="shared" si="0"/>
        <v/>
      </c>
      <c r="N64" s="46" t="str">
        <f t="shared" si="1"/>
        <v/>
      </c>
      <c r="O64" s="46" t="str">
        <f>IF(PI_For!B66=0,"Não cadastrado",PI_For!B66)</f>
        <v>Não cadastrado</v>
      </c>
      <c r="P64" s="46" t="str">
        <f>IFERROR(AVERAGEIFS(Entrada!$E$8:$E$3007,Entrada!$C$8:$C$3007,$C$6,Entrada!$G$8:$G$3007,O64),"")</f>
        <v/>
      </c>
      <c r="Q64" s="46" t="str">
        <f>IFERROR(AVERAGEIFS(Entrada!$H$8:$H$3007,Entrada!$C$8:$C$3007,$C$6,Entrada!$G$8:$G$3007,O64),"")</f>
        <v/>
      </c>
      <c r="R64" s="46">
        <v>5.9000000000000003E-4</v>
      </c>
    </row>
    <row r="65" spans="10:18" ht="30" customHeight="1" x14ac:dyDescent="0.25">
      <c r="J65" s="26" t="str">
        <f>IF(PG!C67="","-",PG!C67)</f>
        <v>-</v>
      </c>
      <c r="M65" s="46" t="str">
        <f t="shared" si="0"/>
        <v/>
      </c>
      <c r="N65" s="46" t="str">
        <f t="shared" si="1"/>
        <v/>
      </c>
      <c r="O65" s="46" t="str">
        <f>IF(PI_For!B67=0,"Não cadastrado",PI_For!B67)</f>
        <v>Não cadastrado</v>
      </c>
      <c r="P65" s="46" t="str">
        <f>IFERROR(AVERAGEIFS(Entrada!$E$8:$E$3007,Entrada!$C$8:$C$3007,$C$6,Entrada!$G$8:$G$3007,O65),"")</f>
        <v/>
      </c>
      <c r="Q65" s="46" t="str">
        <f>IFERROR(AVERAGEIFS(Entrada!$H$8:$H$3007,Entrada!$C$8:$C$3007,$C$6,Entrada!$G$8:$G$3007,O65),"")</f>
        <v/>
      </c>
      <c r="R65" s="46">
        <v>5.9999999999999995E-4</v>
      </c>
    </row>
    <row r="66" spans="10:18" ht="30" customHeight="1" x14ac:dyDescent="0.25">
      <c r="J66" s="26" t="str">
        <f>IF(PG!C68="","-",PG!C68)</f>
        <v>-</v>
      </c>
      <c r="M66" s="46" t="str">
        <f t="shared" si="0"/>
        <v/>
      </c>
      <c r="N66" s="46" t="str">
        <f t="shared" si="1"/>
        <v/>
      </c>
      <c r="O66" s="46" t="str">
        <f>IF(PI_For!B68=0,"Não cadastrado",PI_For!B68)</f>
        <v>Não cadastrado</v>
      </c>
      <c r="P66" s="46" t="str">
        <f>IFERROR(AVERAGEIFS(Entrada!$E$8:$E$3007,Entrada!$C$8:$C$3007,$C$6,Entrada!$G$8:$G$3007,O66),"")</f>
        <v/>
      </c>
      <c r="Q66" s="46" t="str">
        <f>IFERROR(AVERAGEIFS(Entrada!$H$8:$H$3007,Entrada!$C$8:$C$3007,$C$6,Entrada!$G$8:$G$3007,O66),"")</f>
        <v/>
      </c>
      <c r="R66" s="46">
        <v>6.0999999999999997E-4</v>
      </c>
    </row>
    <row r="67" spans="10:18" ht="30" customHeight="1" x14ac:dyDescent="0.25">
      <c r="J67" s="26" t="str">
        <f>IF(PG!C69="","-",PG!C69)</f>
        <v>-</v>
      </c>
      <c r="M67" s="46" t="str">
        <f t="shared" si="0"/>
        <v/>
      </c>
      <c r="N67" s="46" t="str">
        <f t="shared" si="1"/>
        <v/>
      </c>
      <c r="O67" s="46" t="str">
        <f>IF(PI_For!B69=0,"Não cadastrado",PI_For!B69)</f>
        <v>Não cadastrado</v>
      </c>
      <c r="P67" s="46" t="str">
        <f>IFERROR(AVERAGEIFS(Entrada!$E$8:$E$3007,Entrada!$C$8:$C$3007,$C$6,Entrada!$G$8:$G$3007,O67),"")</f>
        <v/>
      </c>
      <c r="Q67" s="46" t="str">
        <f>IFERROR(AVERAGEIFS(Entrada!$H$8:$H$3007,Entrada!$C$8:$C$3007,$C$6,Entrada!$G$8:$G$3007,O67),"")</f>
        <v/>
      </c>
      <c r="R67" s="46">
        <v>6.2E-4</v>
      </c>
    </row>
    <row r="68" spans="10:18" ht="30" customHeight="1" x14ac:dyDescent="0.25">
      <c r="J68" s="26" t="str">
        <f>IF(PG!C70="","-",PG!C70)</f>
        <v>-</v>
      </c>
      <c r="M68" s="46" t="str">
        <f t="shared" si="0"/>
        <v/>
      </c>
      <c r="N68" s="46" t="str">
        <f t="shared" si="1"/>
        <v/>
      </c>
      <c r="O68" s="46" t="str">
        <f>IF(PI_For!B70=0,"Não cadastrado",PI_For!B70)</f>
        <v>Não cadastrado</v>
      </c>
      <c r="P68" s="46" t="str">
        <f>IFERROR(AVERAGEIFS(Entrada!$E$8:$E$3007,Entrada!$C$8:$C$3007,$C$6,Entrada!$G$8:$G$3007,O68),"")</f>
        <v/>
      </c>
      <c r="Q68" s="46" t="str">
        <f>IFERROR(AVERAGEIFS(Entrada!$H$8:$H$3007,Entrada!$C$8:$C$3007,$C$6,Entrada!$G$8:$G$3007,O68),"")</f>
        <v/>
      </c>
      <c r="R68" s="46">
        <v>6.3000000000000003E-4</v>
      </c>
    </row>
    <row r="69" spans="10:18" ht="30" customHeight="1" x14ac:dyDescent="0.25">
      <c r="J69" s="26" t="str">
        <f>IF(PG!C71="","-",PG!C71)</f>
        <v>-</v>
      </c>
      <c r="M69" s="46" t="str">
        <f t="shared" si="0"/>
        <v/>
      </c>
      <c r="N69" s="46" t="str">
        <f t="shared" si="1"/>
        <v/>
      </c>
      <c r="O69" s="46" t="str">
        <f>IF(PI_For!B71=0,"Não cadastrado",PI_For!B71)</f>
        <v>Não cadastrado</v>
      </c>
      <c r="P69" s="46" t="str">
        <f>IFERROR(AVERAGEIFS(Entrada!$E$8:$E$3007,Entrada!$C$8:$C$3007,$C$6,Entrada!$G$8:$G$3007,O69),"")</f>
        <v/>
      </c>
      <c r="Q69" s="46" t="str">
        <f>IFERROR(AVERAGEIFS(Entrada!$H$8:$H$3007,Entrada!$C$8:$C$3007,$C$6,Entrada!$G$8:$G$3007,O69),"")</f>
        <v/>
      </c>
      <c r="R69" s="46">
        <v>6.4000000000000005E-4</v>
      </c>
    </row>
    <row r="70" spans="10:18" ht="30" customHeight="1" x14ac:dyDescent="0.25">
      <c r="J70" s="26" t="str">
        <f>IF(PG!C72="","-",PG!C72)</f>
        <v>-</v>
      </c>
      <c r="M70" s="46" t="str">
        <f t="shared" si="0"/>
        <v/>
      </c>
      <c r="N70" s="46" t="str">
        <f t="shared" si="1"/>
        <v/>
      </c>
      <c r="O70" s="46" t="str">
        <f>IF(PI_For!B72=0,"Não cadastrado",PI_For!B72)</f>
        <v>Não cadastrado</v>
      </c>
      <c r="P70" s="46" t="str">
        <f>IFERROR(AVERAGEIFS(Entrada!$E$8:$E$3007,Entrada!$C$8:$C$3007,$C$6,Entrada!$G$8:$G$3007,O70),"")</f>
        <v/>
      </c>
      <c r="Q70" s="46" t="str">
        <f>IFERROR(AVERAGEIFS(Entrada!$H$8:$H$3007,Entrada!$C$8:$C$3007,$C$6,Entrada!$G$8:$G$3007,O70),"")</f>
        <v/>
      </c>
      <c r="R70" s="46">
        <v>6.4999999999999997E-4</v>
      </c>
    </row>
    <row r="71" spans="10:18" ht="30" customHeight="1" x14ac:dyDescent="0.25">
      <c r="J71" s="26" t="str">
        <f>IF(PG!C73="","-",PG!C73)</f>
        <v>-</v>
      </c>
      <c r="M71" s="46" t="str">
        <f t="shared" ref="M71:M134" si="5">IFERROR(P71+R71,"")</f>
        <v/>
      </c>
      <c r="N71" s="46" t="str">
        <f t="shared" ref="N71:N134" si="6">IFERROR(Q71+R71,"")</f>
        <v/>
      </c>
      <c r="O71" s="46" t="str">
        <f>IF(PI_For!B73=0,"Não cadastrado",PI_For!B73)</f>
        <v>Não cadastrado</v>
      </c>
      <c r="P71" s="46" t="str">
        <f>IFERROR(AVERAGEIFS(Entrada!$E$8:$E$3007,Entrada!$C$8:$C$3007,$C$6,Entrada!$G$8:$G$3007,O71),"")</f>
        <v/>
      </c>
      <c r="Q71" s="46" t="str">
        <f>IFERROR(AVERAGEIFS(Entrada!$H$8:$H$3007,Entrada!$C$8:$C$3007,$C$6,Entrada!$G$8:$G$3007,O71),"")</f>
        <v/>
      </c>
      <c r="R71" s="46">
        <v>6.6E-4</v>
      </c>
    </row>
    <row r="72" spans="10:18" ht="30" customHeight="1" x14ac:dyDescent="0.25">
      <c r="J72" s="26" t="str">
        <f>IF(PG!C74="","-",PG!C74)</f>
        <v>-</v>
      </c>
      <c r="M72" s="46" t="str">
        <f t="shared" si="5"/>
        <v/>
      </c>
      <c r="N72" s="46" t="str">
        <f t="shared" si="6"/>
        <v/>
      </c>
      <c r="O72" s="46" t="str">
        <f>IF(PI_For!B74=0,"Não cadastrado",PI_For!B74)</f>
        <v>Não cadastrado</v>
      </c>
      <c r="P72" s="46" t="str">
        <f>IFERROR(AVERAGEIFS(Entrada!$E$8:$E$3007,Entrada!$C$8:$C$3007,$C$6,Entrada!$G$8:$G$3007,O72),"")</f>
        <v/>
      </c>
      <c r="Q72" s="46" t="str">
        <f>IFERROR(AVERAGEIFS(Entrada!$H$8:$H$3007,Entrada!$C$8:$C$3007,$C$6,Entrada!$G$8:$G$3007,O72),"")</f>
        <v/>
      </c>
      <c r="R72" s="46">
        <v>6.7000000000000002E-4</v>
      </c>
    </row>
    <row r="73" spans="10:18" ht="30" customHeight="1" x14ac:dyDescent="0.25">
      <c r="J73" s="26" t="str">
        <f>IF(PG!C75="","-",PG!C75)</f>
        <v>-</v>
      </c>
      <c r="M73" s="46" t="str">
        <f t="shared" si="5"/>
        <v/>
      </c>
      <c r="N73" s="46" t="str">
        <f t="shared" si="6"/>
        <v/>
      </c>
      <c r="O73" s="46" t="str">
        <f>IF(PI_For!B75=0,"Não cadastrado",PI_For!B75)</f>
        <v>Não cadastrado</v>
      </c>
      <c r="P73" s="46" t="str">
        <f>IFERROR(AVERAGEIFS(Entrada!$E$8:$E$3007,Entrada!$C$8:$C$3007,$C$6,Entrada!$G$8:$G$3007,O73),"")</f>
        <v/>
      </c>
      <c r="Q73" s="46" t="str">
        <f>IFERROR(AVERAGEIFS(Entrada!$H$8:$H$3007,Entrada!$C$8:$C$3007,$C$6,Entrada!$G$8:$G$3007,O73),"")</f>
        <v/>
      </c>
      <c r="R73" s="46">
        <v>6.8000000000000005E-4</v>
      </c>
    </row>
    <row r="74" spans="10:18" ht="30" customHeight="1" x14ac:dyDescent="0.25">
      <c r="J74" s="26" t="str">
        <f>IF(PG!C76="","-",PG!C76)</f>
        <v>-</v>
      </c>
      <c r="M74" s="46" t="str">
        <f t="shared" si="5"/>
        <v/>
      </c>
      <c r="N74" s="46" t="str">
        <f t="shared" si="6"/>
        <v/>
      </c>
      <c r="O74" s="46" t="str">
        <f>IF(PI_For!B76=0,"Não cadastrado",PI_For!B76)</f>
        <v>Não cadastrado</v>
      </c>
      <c r="P74" s="46" t="str">
        <f>IFERROR(AVERAGEIFS(Entrada!$E$8:$E$3007,Entrada!$C$8:$C$3007,$C$6,Entrada!$G$8:$G$3007,O74),"")</f>
        <v/>
      </c>
      <c r="Q74" s="46" t="str">
        <f>IFERROR(AVERAGEIFS(Entrada!$H$8:$H$3007,Entrada!$C$8:$C$3007,$C$6,Entrada!$G$8:$G$3007,O74),"")</f>
        <v/>
      </c>
      <c r="R74" s="46">
        <v>6.8999999999999997E-4</v>
      </c>
    </row>
    <row r="75" spans="10:18" ht="30" customHeight="1" x14ac:dyDescent="0.25">
      <c r="J75" s="26" t="str">
        <f>IF(PG!C77="","-",PG!C77)</f>
        <v>-</v>
      </c>
      <c r="M75" s="46" t="str">
        <f t="shared" si="5"/>
        <v/>
      </c>
      <c r="N75" s="46" t="str">
        <f t="shared" si="6"/>
        <v/>
      </c>
      <c r="O75" s="46" t="str">
        <f>IF(PI_For!B77=0,"Não cadastrado",PI_For!B77)</f>
        <v>Não cadastrado</v>
      </c>
      <c r="P75" s="46" t="str">
        <f>IFERROR(AVERAGEIFS(Entrada!$E$8:$E$3007,Entrada!$C$8:$C$3007,$C$6,Entrada!$G$8:$G$3007,O75),"")</f>
        <v/>
      </c>
      <c r="Q75" s="46" t="str">
        <f>IFERROR(AVERAGEIFS(Entrada!$H$8:$H$3007,Entrada!$C$8:$C$3007,$C$6,Entrada!$G$8:$G$3007,O75),"")</f>
        <v/>
      </c>
      <c r="R75" s="46">
        <v>6.9999999999999999E-4</v>
      </c>
    </row>
    <row r="76" spans="10:18" ht="30" customHeight="1" x14ac:dyDescent="0.25">
      <c r="J76" s="26" t="str">
        <f>IF(PG!C78="","-",PG!C78)</f>
        <v>-</v>
      </c>
      <c r="M76" s="46" t="str">
        <f t="shared" si="5"/>
        <v/>
      </c>
      <c r="N76" s="46" t="str">
        <f t="shared" si="6"/>
        <v/>
      </c>
      <c r="O76" s="46" t="str">
        <f>IF(PI_For!B78=0,"Não cadastrado",PI_For!B78)</f>
        <v>Não cadastrado</v>
      </c>
      <c r="P76" s="46" t="str">
        <f>IFERROR(AVERAGEIFS(Entrada!$E$8:$E$3007,Entrada!$C$8:$C$3007,$C$6,Entrada!$G$8:$G$3007,O76),"")</f>
        <v/>
      </c>
      <c r="Q76" s="46" t="str">
        <f>IFERROR(AVERAGEIFS(Entrada!$H$8:$H$3007,Entrada!$C$8:$C$3007,$C$6,Entrada!$G$8:$G$3007,O76),"")</f>
        <v/>
      </c>
      <c r="R76" s="46">
        <v>7.1000000000000002E-4</v>
      </c>
    </row>
    <row r="77" spans="10:18" ht="30" customHeight="1" x14ac:dyDescent="0.25">
      <c r="J77" s="26" t="str">
        <f>IF(PG!C79="","-",PG!C79)</f>
        <v>-</v>
      </c>
      <c r="M77" s="46" t="str">
        <f t="shared" si="5"/>
        <v/>
      </c>
      <c r="N77" s="46" t="str">
        <f t="shared" si="6"/>
        <v/>
      </c>
      <c r="O77" s="46" t="str">
        <f>IF(PI_For!B79=0,"Não cadastrado",PI_For!B79)</f>
        <v>Não cadastrado</v>
      </c>
      <c r="P77" s="46" t="str">
        <f>IFERROR(AVERAGEIFS(Entrada!$E$8:$E$3007,Entrada!$C$8:$C$3007,$C$6,Entrada!$G$8:$G$3007,O77),"")</f>
        <v/>
      </c>
      <c r="Q77" s="46" t="str">
        <f>IFERROR(AVERAGEIFS(Entrada!$H$8:$H$3007,Entrada!$C$8:$C$3007,$C$6,Entrada!$G$8:$G$3007,O77),"")</f>
        <v/>
      </c>
      <c r="R77" s="46">
        <v>7.2000000000000005E-4</v>
      </c>
    </row>
    <row r="78" spans="10:18" ht="30" customHeight="1" x14ac:dyDescent="0.25">
      <c r="J78" s="26" t="str">
        <f>IF(PG!C80="","-",PG!C80)</f>
        <v>-</v>
      </c>
      <c r="M78" s="46" t="str">
        <f t="shared" si="5"/>
        <v/>
      </c>
      <c r="N78" s="46" t="str">
        <f t="shared" si="6"/>
        <v/>
      </c>
      <c r="O78" s="46" t="str">
        <f>IF(PI_For!B80=0,"Não cadastrado",PI_For!B80)</f>
        <v>Não cadastrado</v>
      </c>
      <c r="P78" s="46" t="str">
        <f>IFERROR(AVERAGEIFS(Entrada!$E$8:$E$3007,Entrada!$C$8:$C$3007,$C$6,Entrada!$G$8:$G$3007,O78),"")</f>
        <v/>
      </c>
      <c r="Q78" s="46" t="str">
        <f>IFERROR(AVERAGEIFS(Entrada!$H$8:$H$3007,Entrada!$C$8:$C$3007,$C$6,Entrada!$G$8:$G$3007,O78),"")</f>
        <v/>
      </c>
      <c r="R78" s="46">
        <v>7.2999999999999996E-4</v>
      </c>
    </row>
    <row r="79" spans="10:18" ht="30" customHeight="1" x14ac:dyDescent="0.25">
      <c r="J79" s="26" t="str">
        <f>IF(PG!C81="","-",PG!C81)</f>
        <v>-</v>
      </c>
      <c r="M79" s="46" t="str">
        <f t="shared" si="5"/>
        <v/>
      </c>
      <c r="N79" s="46" t="str">
        <f t="shared" si="6"/>
        <v/>
      </c>
      <c r="O79" s="46" t="str">
        <f>IF(PI_For!B81=0,"Não cadastrado",PI_For!B81)</f>
        <v>Não cadastrado</v>
      </c>
      <c r="P79" s="46" t="str">
        <f>IFERROR(AVERAGEIFS(Entrada!$E$8:$E$3007,Entrada!$C$8:$C$3007,$C$6,Entrada!$G$8:$G$3007,O79),"")</f>
        <v/>
      </c>
      <c r="Q79" s="46" t="str">
        <f>IFERROR(AVERAGEIFS(Entrada!$H$8:$H$3007,Entrada!$C$8:$C$3007,$C$6,Entrada!$G$8:$G$3007,O79),"")</f>
        <v/>
      </c>
      <c r="R79" s="46">
        <v>7.3999999999999999E-4</v>
      </c>
    </row>
    <row r="80" spans="10:18" ht="30" customHeight="1" x14ac:dyDescent="0.25">
      <c r="J80" s="26" t="str">
        <f>IF(PG!C82="","-",PG!C82)</f>
        <v>-</v>
      </c>
      <c r="M80" s="46" t="str">
        <f t="shared" si="5"/>
        <v/>
      </c>
      <c r="N80" s="46" t="str">
        <f t="shared" si="6"/>
        <v/>
      </c>
      <c r="O80" s="46" t="str">
        <f>IF(PI_For!B82=0,"Não cadastrado",PI_For!B82)</f>
        <v>Não cadastrado</v>
      </c>
      <c r="P80" s="46" t="str">
        <f>IFERROR(AVERAGEIFS(Entrada!$E$8:$E$3007,Entrada!$C$8:$C$3007,$C$6,Entrada!$G$8:$G$3007,O80),"")</f>
        <v/>
      </c>
      <c r="Q80" s="46" t="str">
        <f>IFERROR(AVERAGEIFS(Entrada!$H$8:$H$3007,Entrada!$C$8:$C$3007,$C$6,Entrada!$G$8:$G$3007,O80),"")</f>
        <v/>
      </c>
      <c r="R80" s="46">
        <v>7.5000000000000002E-4</v>
      </c>
    </row>
    <row r="81" spans="10:18" ht="30" customHeight="1" x14ac:dyDescent="0.25">
      <c r="J81" s="26" t="str">
        <f>IF(PG!C83="","-",PG!C83)</f>
        <v>-</v>
      </c>
      <c r="M81" s="46" t="str">
        <f t="shared" si="5"/>
        <v/>
      </c>
      <c r="N81" s="46" t="str">
        <f t="shared" si="6"/>
        <v/>
      </c>
      <c r="O81" s="46" t="str">
        <f>IF(PI_For!B83=0,"Não cadastrado",PI_For!B83)</f>
        <v>Não cadastrado</v>
      </c>
      <c r="P81" s="46" t="str">
        <f>IFERROR(AVERAGEIFS(Entrada!$E$8:$E$3007,Entrada!$C$8:$C$3007,$C$6,Entrada!$G$8:$G$3007,O81),"")</f>
        <v/>
      </c>
      <c r="Q81" s="46" t="str">
        <f>IFERROR(AVERAGEIFS(Entrada!$H$8:$H$3007,Entrada!$C$8:$C$3007,$C$6,Entrada!$G$8:$G$3007,O81),"")</f>
        <v/>
      </c>
      <c r="R81" s="46">
        <v>7.6000000000000004E-4</v>
      </c>
    </row>
    <row r="82" spans="10:18" ht="30" customHeight="1" x14ac:dyDescent="0.25">
      <c r="J82" s="26" t="str">
        <f>IF(PG!C84="","-",PG!C84)</f>
        <v>-</v>
      </c>
      <c r="M82" s="46" t="str">
        <f t="shared" si="5"/>
        <v/>
      </c>
      <c r="N82" s="46" t="str">
        <f t="shared" si="6"/>
        <v/>
      </c>
      <c r="O82" s="46" t="str">
        <f>IF(PI_For!B84=0,"Não cadastrado",PI_For!B84)</f>
        <v>Não cadastrado</v>
      </c>
      <c r="P82" s="46" t="str">
        <f>IFERROR(AVERAGEIFS(Entrada!$E$8:$E$3007,Entrada!$C$8:$C$3007,$C$6,Entrada!$G$8:$G$3007,O82),"")</f>
        <v/>
      </c>
      <c r="Q82" s="46" t="str">
        <f>IFERROR(AVERAGEIFS(Entrada!$H$8:$H$3007,Entrada!$C$8:$C$3007,$C$6,Entrada!$G$8:$G$3007,O82),"")</f>
        <v/>
      </c>
      <c r="R82" s="46">
        <v>7.6999999999999996E-4</v>
      </c>
    </row>
    <row r="83" spans="10:18" ht="30" customHeight="1" x14ac:dyDescent="0.25">
      <c r="J83" s="26" t="str">
        <f>IF(PG!C85="","-",PG!C85)</f>
        <v>-</v>
      </c>
      <c r="M83" s="46" t="str">
        <f t="shared" si="5"/>
        <v/>
      </c>
      <c r="N83" s="46" t="str">
        <f t="shared" si="6"/>
        <v/>
      </c>
      <c r="O83" s="46" t="str">
        <f>IF(PI_For!B85=0,"Não cadastrado",PI_For!B85)</f>
        <v>Não cadastrado</v>
      </c>
      <c r="P83" s="46" t="str">
        <f>IFERROR(AVERAGEIFS(Entrada!$E$8:$E$3007,Entrada!$C$8:$C$3007,$C$6,Entrada!$G$8:$G$3007,O83),"")</f>
        <v/>
      </c>
      <c r="Q83" s="46" t="str">
        <f>IFERROR(AVERAGEIFS(Entrada!$H$8:$H$3007,Entrada!$C$8:$C$3007,$C$6,Entrada!$G$8:$G$3007,O83),"")</f>
        <v/>
      </c>
      <c r="R83" s="46">
        <v>7.7999999999999999E-4</v>
      </c>
    </row>
    <row r="84" spans="10:18" ht="30" customHeight="1" x14ac:dyDescent="0.25">
      <c r="J84" s="26" t="str">
        <f>IF(PG!C86="","-",PG!C86)</f>
        <v>-</v>
      </c>
      <c r="M84" s="46" t="str">
        <f t="shared" si="5"/>
        <v/>
      </c>
      <c r="N84" s="46" t="str">
        <f t="shared" si="6"/>
        <v/>
      </c>
      <c r="O84" s="46" t="str">
        <f>IF(PI_For!B86=0,"Não cadastrado",PI_For!B86)</f>
        <v>Não cadastrado</v>
      </c>
      <c r="P84" s="46" t="str">
        <f>IFERROR(AVERAGEIFS(Entrada!$E$8:$E$3007,Entrada!$C$8:$C$3007,$C$6,Entrada!$G$8:$G$3007,O84),"")</f>
        <v/>
      </c>
      <c r="Q84" s="46" t="str">
        <f>IFERROR(AVERAGEIFS(Entrada!$H$8:$H$3007,Entrada!$C$8:$C$3007,$C$6,Entrada!$G$8:$G$3007,O84),"")</f>
        <v/>
      </c>
      <c r="R84" s="46">
        <v>7.9000000000000001E-4</v>
      </c>
    </row>
    <row r="85" spans="10:18" ht="30" customHeight="1" x14ac:dyDescent="0.25">
      <c r="J85" s="26" t="str">
        <f>IF(PG!C87="","-",PG!C87)</f>
        <v>-</v>
      </c>
      <c r="M85" s="46" t="str">
        <f t="shared" si="5"/>
        <v/>
      </c>
      <c r="N85" s="46" t="str">
        <f t="shared" si="6"/>
        <v/>
      </c>
      <c r="O85" s="46" t="str">
        <f>IF(PI_For!B87=0,"Não cadastrado",PI_For!B87)</f>
        <v>Não cadastrado</v>
      </c>
      <c r="P85" s="46" t="str">
        <f>IFERROR(AVERAGEIFS(Entrada!$E$8:$E$3007,Entrada!$C$8:$C$3007,$C$6,Entrada!$G$8:$G$3007,O85),"")</f>
        <v/>
      </c>
      <c r="Q85" s="46" t="str">
        <f>IFERROR(AVERAGEIFS(Entrada!$H$8:$H$3007,Entrada!$C$8:$C$3007,$C$6,Entrada!$G$8:$G$3007,O85),"")</f>
        <v/>
      </c>
      <c r="R85" s="46">
        <v>8.0000000000000004E-4</v>
      </c>
    </row>
    <row r="86" spans="10:18" ht="30" customHeight="1" x14ac:dyDescent="0.25">
      <c r="J86" s="26" t="str">
        <f>IF(PG!C88="","-",PG!C88)</f>
        <v>-</v>
      </c>
      <c r="M86" s="46" t="str">
        <f t="shared" si="5"/>
        <v/>
      </c>
      <c r="N86" s="46" t="str">
        <f t="shared" si="6"/>
        <v/>
      </c>
      <c r="O86" s="46" t="str">
        <f>IF(PI_For!B88=0,"Não cadastrado",PI_For!B88)</f>
        <v>Não cadastrado</v>
      </c>
      <c r="P86" s="46" t="str">
        <f>IFERROR(AVERAGEIFS(Entrada!$E$8:$E$3007,Entrada!$C$8:$C$3007,$C$6,Entrada!$G$8:$G$3007,O86),"")</f>
        <v/>
      </c>
      <c r="Q86" s="46" t="str">
        <f>IFERROR(AVERAGEIFS(Entrada!$H$8:$H$3007,Entrada!$C$8:$C$3007,$C$6,Entrada!$G$8:$G$3007,O86),"")</f>
        <v/>
      </c>
      <c r="R86" s="46">
        <v>8.0999999999999996E-4</v>
      </c>
    </row>
    <row r="87" spans="10:18" ht="30" customHeight="1" x14ac:dyDescent="0.25">
      <c r="J87" s="26" t="str">
        <f>IF(PG!C89="","-",PG!C89)</f>
        <v>-</v>
      </c>
      <c r="M87" s="46" t="str">
        <f t="shared" si="5"/>
        <v/>
      </c>
      <c r="N87" s="46" t="str">
        <f t="shared" si="6"/>
        <v/>
      </c>
      <c r="O87" s="46" t="str">
        <f>IF(PI_For!B89=0,"Não cadastrado",PI_For!B89)</f>
        <v>Não cadastrado</v>
      </c>
      <c r="P87" s="46" t="str">
        <f>IFERROR(AVERAGEIFS(Entrada!$E$8:$E$3007,Entrada!$C$8:$C$3007,$C$6,Entrada!$G$8:$G$3007,O87),"")</f>
        <v/>
      </c>
      <c r="Q87" s="46" t="str">
        <f>IFERROR(AVERAGEIFS(Entrada!$H$8:$H$3007,Entrada!$C$8:$C$3007,$C$6,Entrada!$G$8:$G$3007,O87),"")</f>
        <v/>
      </c>
      <c r="R87" s="46">
        <v>8.1999999999999998E-4</v>
      </c>
    </row>
    <row r="88" spans="10:18" ht="30" customHeight="1" x14ac:dyDescent="0.25">
      <c r="J88" s="26" t="str">
        <f>IF(PG!C90="","-",PG!C90)</f>
        <v>-</v>
      </c>
      <c r="M88" s="46" t="str">
        <f t="shared" si="5"/>
        <v/>
      </c>
      <c r="N88" s="46" t="str">
        <f t="shared" si="6"/>
        <v/>
      </c>
      <c r="O88" s="46" t="str">
        <f>IF(PI_For!B90=0,"Não cadastrado",PI_For!B90)</f>
        <v>Não cadastrado</v>
      </c>
      <c r="P88" s="46" t="str">
        <f>IFERROR(AVERAGEIFS(Entrada!$E$8:$E$3007,Entrada!$C$8:$C$3007,$C$6,Entrada!$G$8:$G$3007,O88),"")</f>
        <v/>
      </c>
      <c r="Q88" s="46" t="str">
        <f>IFERROR(AVERAGEIFS(Entrada!$H$8:$H$3007,Entrada!$C$8:$C$3007,$C$6,Entrada!$G$8:$G$3007,O88),"")</f>
        <v/>
      </c>
      <c r="R88" s="46">
        <v>8.3000000000000001E-4</v>
      </c>
    </row>
    <row r="89" spans="10:18" ht="30" customHeight="1" x14ac:dyDescent="0.25">
      <c r="J89" s="26" t="str">
        <f>IF(PG!C91="","-",PG!C91)</f>
        <v>-</v>
      </c>
      <c r="M89" s="46" t="str">
        <f t="shared" si="5"/>
        <v/>
      </c>
      <c r="N89" s="46" t="str">
        <f t="shared" si="6"/>
        <v/>
      </c>
      <c r="O89" s="46" t="str">
        <f>IF(PI_For!B91=0,"Não cadastrado",PI_For!B91)</f>
        <v>Não cadastrado</v>
      </c>
      <c r="P89" s="46" t="str">
        <f>IFERROR(AVERAGEIFS(Entrada!$E$8:$E$3007,Entrada!$C$8:$C$3007,$C$6,Entrada!$G$8:$G$3007,O89),"")</f>
        <v/>
      </c>
      <c r="Q89" s="46" t="str">
        <f>IFERROR(AVERAGEIFS(Entrada!$H$8:$H$3007,Entrada!$C$8:$C$3007,$C$6,Entrada!$G$8:$G$3007,O89),"")</f>
        <v/>
      </c>
      <c r="R89" s="46">
        <v>8.4000000000000003E-4</v>
      </c>
    </row>
    <row r="90" spans="10:18" ht="30" customHeight="1" x14ac:dyDescent="0.25">
      <c r="J90" s="26" t="str">
        <f>IF(PG!C92="","-",PG!C92)</f>
        <v>-</v>
      </c>
      <c r="M90" s="46" t="str">
        <f t="shared" si="5"/>
        <v/>
      </c>
      <c r="N90" s="46" t="str">
        <f t="shared" si="6"/>
        <v/>
      </c>
      <c r="O90" s="46" t="str">
        <f>IF(PI_For!B92=0,"Não cadastrado",PI_For!B92)</f>
        <v>Não cadastrado</v>
      </c>
      <c r="P90" s="46" t="str">
        <f>IFERROR(AVERAGEIFS(Entrada!$E$8:$E$3007,Entrada!$C$8:$C$3007,$C$6,Entrada!$G$8:$G$3007,O90),"")</f>
        <v/>
      </c>
      <c r="Q90" s="46" t="str">
        <f>IFERROR(AVERAGEIFS(Entrada!$H$8:$H$3007,Entrada!$C$8:$C$3007,$C$6,Entrada!$G$8:$G$3007,O90),"")</f>
        <v/>
      </c>
      <c r="R90" s="46">
        <v>8.4999999999999995E-4</v>
      </c>
    </row>
    <row r="91" spans="10:18" ht="30" customHeight="1" x14ac:dyDescent="0.25">
      <c r="J91" s="26" t="str">
        <f>IF(PG!C93="","-",PG!C93)</f>
        <v>-</v>
      </c>
      <c r="M91" s="46" t="str">
        <f t="shared" si="5"/>
        <v/>
      </c>
      <c r="N91" s="46" t="str">
        <f t="shared" si="6"/>
        <v/>
      </c>
      <c r="O91" s="46" t="str">
        <f>IF(PI_For!B93=0,"Não cadastrado",PI_For!B93)</f>
        <v>Não cadastrado</v>
      </c>
      <c r="P91" s="46" t="str">
        <f>IFERROR(AVERAGEIFS(Entrada!$E$8:$E$3007,Entrada!$C$8:$C$3007,$C$6,Entrada!$G$8:$G$3007,O91),"")</f>
        <v/>
      </c>
      <c r="Q91" s="46" t="str">
        <f>IFERROR(AVERAGEIFS(Entrada!$H$8:$H$3007,Entrada!$C$8:$C$3007,$C$6,Entrada!$G$8:$G$3007,O91),"")</f>
        <v/>
      </c>
      <c r="R91" s="46">
        <v>8.5999999999999998E-4</v>
      </c>
    </row>
    <row r="92" spans="10:18" ht="30" customHeight="1" x14ac:dyDescent="0.25">
      <c r="J92" s="26" t="str">
        <f>IF(PG!C94="","-",PG!C94)</f>
        <v>-</v>
      </c>
      <c r="M92" s="46" t="str">
        <f t="shared" si="5"/>
        <v/>
      </c>
      <c r="N92" s="46" t="str">
        <f t="shared" si="6"/>
        <v/>
      </c>
      <c r="O92" s="46" t="str">
        <f>IF(PI_For!B94=0,"Não cadastrado",PI_For!B94)</f>
        <v>Não cadastrado</v>
      </c>
      <c r="P92" s="46" t="str">
        <f>IFERROR(AVERAGEIFS(Entrada!$E$8:$E$3007,Entrada!$C$8:$C$3007,$C$6,Entrada!$G$8:$G$3007,O92),"")</f>
        <v/>
      </c>
      <c r="Q92" s="46" t="str">
        <f>IFERROR(AVERAGEIFS(Entrada!$H$8:$H$3007,Entrada!$C$8:$C$3007,$C$6,Entrada!$G$8:$G$3007,O92),"")</f>
        <v/>
      </c>
      <c r="R92" s="46">
        <v>8.7000000000000001E-4</v>
      </c>
    </row>
    <row r="93" spans="10:18" ht="30" customHeight="1" x14ac:dyDescent="0.25">
      <c r="J93" s="26" t="str">
        <f>IF(PG!C95="","-",PG!C95)</f>
        <v>-</v>
      </c>
      <c r="M93" s="46" t="str">
        <f t="shared" si="5"/>
        <v/>
      </c>
      <c r="N93" s="46" t="str">
        <f t="shared" si="6"/>
        <v/>
      </c>
      <c r="O93" s="46" t="str">
        <f>IF(PI_For!B95=0,"Não cadastrado",PI_For!B95)</f>
        <v>Não cadastrado</v>
      </c>
      <c r="P93" s="46" t="str">
        <f>IFERROR(AVERAGEIFS(Entrada!$E$8:$E$3007,Entrada!$C$8:$C$3007,$C$6,Entrada!$G$8:$G$3007,O93),"")</f>
        <v/>
      </c>
      <c r="Q93" s="46" t="str">
        <f>IFERROR(AVERAGEIFS(Entrada!$H$8:$H$3007,Entrada!$C$8:$C$3007,$C$6,Entrada!$G$8:$G$3007,O93),"")</f>
        <v/>
      </c>
      <c r="R93" s="46">
        <v>8.8000000000000003E-4</v>
      </c>
    </row>
    <row r="94" spans="10:18" ht="30" customHeight="1" x14ac:dyDescent="0.25">
      <c r="J94" s="26" t="str">
        <f>IF(PG!C96="","-",PG!C96)</f>
        <v>-</v>
      </c>
      <c r="M94" s="46" t="str">
        <f t="shared" si="5"/>
        <v/>
      </c>
      <c r="N94" s="46" t="str">
        <f t="shared" si="6"/>
        <v/>
      </c>
      <c r="O94" s="46" t="str">
        <f>IF(PI_For!B96=0,"Não cadastrado",PI_For!B96)</f>
        <v>Não cadastrado</v>
      </c>
      <c r="P94" s="46" t="str">
        <f>IFERROR(AVERAGEIFS(Entrada!$E$8:$E$3007,Entrada!$C$8:$C$3007,$C$6,Entrada!$G$8:$G$3007,O94),"")</f>
        <v/>
      </c>
      <c r="Q94" s="46" t="str">
        <f>IFERROR(AVERAGEIFS(Entrada!$H$8:$H$3007,Entrada!$C$8:$C$3007,$C$6,Entrada!$G$8:$G$3007,O94),"")</f>
        <v/>
      </c>
      <c r="R94" s="46">
        <v>8.8999999999999995E-4</v>
      </c>
    </row>
    <row r="95" spans="10:18" ht="30" customHeight="1" x14ac:dyDescent="0.25">
      <c r="J95" s="26" t="str">
        <f>IF(PG!C97="","-",PG!C97)</f>
        <v>-</v>
      </c>
      <c r="M95" s="46" t="str">
        <f t="shared" si="5"/>
        <v/>
      </c>
      <c r="N95" s="46" t="str">
        <f t="shared" si="6"/>
        <v/>
      </c>
      <c r="O95" s="46" t="str">
        <f>IF(PI_For!B97=0,"Não cadastrado",PI_For!B97)</f>
        <v>Não cadastrado</v>
      </c>
      <c r="P95" s="46" t="str">
        <f>IFERROR(AVERAGEIFS(Entrada!$E$8:$E$3007,Entrada!$C$8:$C$3007,$C$6,Entrada!$G$8:$G$3007,O95),"")</f>
        <v/>
      </c>
      <c r="Q95" s="46" t="str">
        <f>IFERROR(AVERAGEIFS(Entrada!$H$8:$H$3007,Entrada!$C$8:$C$3007,$C$6,Entrada!$G$8:$G$3007,O95),"")</f>
        <v/>
      </c>
      <c r="R95" s="46">
        <v>8.9999999999999998E-4</v>
      </c>
    </row>
    <row r="96" spans="10:18" ht="30" customHeight="1" x14ac:dyDescent="0.25">
      <c r="J96" s="26" t="str">
        <f>IF(PG!C98="","-",PG!C98)</f>
        <v>-</v>
      </c>
      <c r="M96" s="46" t="str">
        <f t="shared" si="5"/>
        <v/>
      </c>
      <c r="N96" s="46" t="str">
        <f t="shared" si="6"/>
        <v/>
      </c>
      <c r="O96" s="46" t="str">
        <f>IF(PI_For!B98=0,"Não cadastrado",PI_For!B98)</f>
        <v>Não cadastrado</v>
      </c>
      <c r="P96" s="46" t="str">
        <f>IFERROR(AVERAGEIFS(Entrada!$E$8:$E$3007,Entrada!$C$8:$C$3007,$C$6,Entrada!$G$8:$G$3007,O96),"")</f>
        <v/>
      </c>
      <c r="Q96" s="46" t="str">
        <f>IFERROR(AVERAGEIFS(Entrada!$H$8:$H$3007,Entrada!$C$8:$C$3007,$C$6,Entrada!$G$8:$G$3007,O96),"")</f>
        <v/>
      </c>
      <c r="R96" s="46">
        <v>9.1E-4</v>
      </c>
    </row>
    <row r="97" spans="10:18" ht="30" customHeight="1" x14ac:dyDescent="0.25">
      <c r="J97" s="26" t="str">
        <f>IF(PG!C99="","-",PG!C99)</f>
        <v>-</v>
      </c>
      <c r="M97" s="46" t="str">
        <f t="shared" si="5"/>
        <v/>
      </c>
      <c r="N97" s="46" t="str">
        <f t="shared" si="6"/>
        <v/>
      </c>
      <c r="O97" s="46" t="str">
        <f>IF(PI_For!B99=0,"Não cadastrado",PI_For!B99)</f>
        <v>Não cadastrado</v>
      </c>
      <c r="P97" s="46" t="str">
        <f>IFERROR(AVERAGEIFS(Entrada!$E$8:$E$3007,Entrada!$C$8:$C$3007,$C$6,Entrada!$G$8:$G$3007,O97),"")</f>
        <v/>
      </c>
      <c r="Q97" s="46" t="str">
        <f>IFERROR(AVERAGEIFS(Entrada!$H$8:$H$3007,Entrada!$C$8:$C$3007,$C$6,Entrada!$G$8:$G$3007,O97),"")</f>
        <v/>
      </c>
      <c r="R97" s="46">
        <v>9.2000000000000003E-4</v>
      </c>
    </row>
    <row r="98" spans="10:18" ht="30" customHeight="1" x14ac:dyDescent="0.25">
      <c r="J98" s="26" t="str">
        <f>IF(PG!C100="","-",PG!C100)</f>
        <v>-</v>
      </c>
      <c r="M98" s="46" t="str">
        <f t="shared" si="5"/>
        <v/>
      </c>
      <c r="N98" s="46" t="str">
        <f t="shared" si="6"/>
        <v/>
      </c>
      <c r="O98" s="46" t="str">
        <f>IF(PI_For!B100=0,"Não cadastrado",PI_For!B100)</f>
        <v>Não cadastrado</v>
      </c>
      <c r="P98" s="46" t="str">
        <f>IFERROR(AVERAGEIFS(Entrada!$E$8:$E$3007,Entrada!$C$8:$C$3007,$C$6,Entrada!$G$8:$G$3007,O98),"")</f>
        <v/>
      </c>
      <c r="Q98" s="46" t="str">
        <f>IFERROR(AVERAGEIFS(Entrada!$H$8:$H$3007,Entrada!$C$8:$C$3007,$C$6,Entrada!$G$8:$G$3007,O98),"")</f>
        <v/>
      </c>
      <c r="R98" s="46">
        <v>9.3000000000000005E-4</v>
      </c>
    </row>
    <row r="99" spans="10:18" ht="30" customHeight="1" x14ac:dyDescent="0.25">
      <c r="J99" s="26" t="str">
        <f>IF(PG!C101="","-",PG!C101)</f>
        <v>-</v>
      </c>
      <c r="M99" s="46" t="str">
        <f t="shared" si="5"/>
        <v/>
      </c>
      <c r="N99" s="46" t="str">
        <f t="shared" si="6"/>
        <v/>
      </c>
      <c r="O99" s="46" t="str">
        <f>IF(PI_For!B101=0,"Não cadastrado",PI_For!B101)</f>
        <v>Não cadastrado</v>
      </c>
      <c r="P99" s="46" t="str">
        <f>IFERROR(AVERAGEIFS(Entrada!$E$8:$E$3007,Entrada!$C$8:$C$3007,$C$6,Entrada!$G$8:$G$3007,O99),"")</f>
        <v/>
      </c>
      <c r="Q99" s="46" t="str">
        <f>IFERROR(AVERAGEIFS(Entrada!$H$8:$H$3007,Entrada!$C$8:$C$3007,$C$6,Entrada!$G$8:$G$3007,O99),"")</f>
        <v/>
      </c>
      <c r="R99" s="46">
        <v>9.3999999999999997E-4</v>
      </c>
    </row>
    <row r="100" spans="10:18" ht="30" customHeight="1" x14ac:dyDescent="0.25">
      <c r="J100" s="26" t="str">
        <f>IF(PG!C102="","-",PG!C102)</f>
        <v>-</v>
      </c>
      <c r="M100" s="46" t="str">
        <f t="shared" si="5"/>
        <v/>
      </c>
      <c r="N100" s="46" t="str">
        <f t="shared" si="6"/>
        <v/>
      </c>
      <c r="O100" s="46" t="str">
        <f>IF(PI_For!B102=0,"Não cadastrado",PI_For!B102)</f>
        <v>Não cadastrado</v>
      </c>
      <c r="P100" s="46" t="str">
        <f>IFERROR(AVERAGEIFS(Entrada!$E$8:$E$3007,Entrada!$C$8:$C$3007,$C$6,Entrada!$G$8:$G$3007,O100),"")</f>
        <v/>
      </c>
      <c r="Q100" s="46" t="str">
        <f>IFERROR(AVERAGEIFS(Entrada!$H$8:$H$3007,Entrada!$C$8:$C$3007,$C$6,Entrada!$G$8:$G$3007,O100),"")</f>
        <v/>
      </c>
      <c r="R100" s="46">
        <v>9.5E-4</v>
      </c>
    </row>
    <row r="101" spans="10:18" ht="30" customHeight="1" x14ac:dyDescent="0.25">
      <c r="J101" s="26" t="str">
        <f>IF(PG!C103="","-",PG!C103)</f>
        <v>-</v>
      </c>
      <c r="M101" s="46" t="str">
        <f t="shared" si="5"/>
        <v/>
      </c>
      <c r="N101" s="46" t="str">
        <f t="shared" si="6"/>
        <v/>
      </c>
      <c r="O101" s="46" t="str">
        <f>IF(PI_For!B103=0,"Não cadastrado",PI_For!B103)</f>
        <v>Não cadastrado</v>
      </c>
      <c r="P101" s="46" t="str">
        <f>IFERROR(AVERAGEIFS(Entrada!$E$8:$E$3007,Entrada!$C$8:$C$3007,$C$6,Entrada!$G$8:$G$3007,O101),"")</f>
        <v/>
      </c>
      <c r="Q101" s="46" t="str">
        <f>IFERROR(AVERAGEIFS(Entrada!$H$8:$H$3007,Entrada!$C$8:$C$3007,$C$6,Entrada!$G$8:$G$3007,O101),"")</f>
        <v/>
      </c>
      <c r="R101" s="46">
        <v>9.6000000000000002E-4</v>
      </c>
    </row>
    <row r="102" spans="10:18" ht="15" customHeight="1" x14ac:dyDescent="0.25">
      <c r="J102" s="26" t="str">
        <f>IF(PG!C104="","-",PG!C104)</f>
        <v>-</v>
      </c>
      <c r="M102" s="46" t="str">
        <f t="shared" si="5"/>
        <v/>
      </c>
      <c r="N102" s="46" t="str">
        <f t="shared" si="6"/>
        <v/>
      </c>
      <c r="O102" s="46" t="str">
        <f>IF(PI_For!B104=0,"Não cadastrado",PI_For!B104)</f>
        <v>Não cadastrado</v>
      </c>
      <c r="P102" s="46" t="str">
        <f>IFERROR(AVERAGEIFS(Entrada!$E$8:$E$3007,Entrada!$C$8:$C$3007,$C$6,Entrada!$G$8:$G$3007,O102),"")</f>
        <v/>
      </c>
      <c r="Q102" s="46" t="str">
        <f>IFERROR(AVERAGEIFS(Entrada!$H$8:$H$3007,Entrada!$C$8:$C$3007,$C$6,Entrada!$G$8:$G$3007,O102),"")</f>
        <v/>
      </c>
      <c r="R102" s="46">
        <v>9.7000000000000005E-4</v>
      </c>
    </row>
    <row r="103" spans="10:18" ht="15" customHeight="1" x14ac:dyDescent="0.25">
      <c r="J103" s="26" t="str">
        <f>IF(PG!C105="","-",PG!C105)</f>
        <v>-</v>
      </c>
      <c r="M103" s="46" t="str">
        <f t="shared" si="5"/>
        <v/>
      </c>
      <c r="N103" s="46" t="str">
        <f t="shared" si="6"/>
        <v/>
      </c>
      <c r="O103" s="46" t="str">
        <f>IF(PI_For!B105=0,"Não cadastrado",PI_For!B105)</f>
        <v>Não cadastrado</v>
      </c>
      <c r="P103" s="46" t="str">
        <f>IFERROR(AVERAGEIFS(Entrada!$E$8:$E$3007,Entrada!$C$8:$C$3007,$C$6,Entrada!$G$8:$G$3007,O103),"")</f>
        <v/>
      </c>
      <c r="Q103" s="46" t="str">
        <f>IFERROR(AVERAGEIFS(Entrada!$H$8:$H$3007,Entrada!$C$8:$C$3007,$C$6,Entrada!$G$8:$G$3007,O103),"")</f>
        <v/>
      </c>
      <c r="R103" s="46">
        <v>9.7999999999999997E-4</v>
      </c>
    </row>
    <row r="104" spans="10:18" ht="15" customHeight="1" x14ac:dyDescent="0.25">
      <c r="J104" s="26" t="str">
        <f>IF(PG!C106="","-",PG!C106)</f>
        <v>-</v>
      </c>
      <c r="M104" s="46" t="str">
        <f t="shared" si="5"/>
        <v/>
      </c>
      <c r="N104" s="46" t="str">
        <f t="shared" si="6"/>
        <v/>
      </c>
      <c r="O104" s="46" t="str">
        <f>IF(PI_For!B106=0,"Não cadastrado",PI_For!B106)</f>
        <v>Não cadastrado</v>
      </c>
      <c r="P104" s="46" t="str">
        <f>IFERROR(AVERAGEIFS(Entrada!$E$8:$E$3007,Entrada!$C$8:$C$3007,$C$6,Entrada!$G$8:$G$3007,O104),"")</f>
        <v/>
      </c>
      <c r="Q104" s="46" t="str">
        <f>IFERROR(AVERAGEIFS(Entrada!$H$8:$H$3007,Entrada!$C$8:$C$3007,$C$6,Entrada!$G$8:$G$3007,O104),"")</f>
        <v/>
      </c>
      <c r="R104" s="46">
        <v>9.8999999999999999E-4</v>
      </c>
    </row>
    <row r="105" spans="10:18" ht="15" customHeight="1" x14ac:dyDescent="0.25">
      <c r="J105" s="26" t="str">
        <f>IF(PG!C107="","-",PG!C107)</f>
        <v>-</v>
      </c>
      <c r="M105" s="46" t="str">
        <f t="shared" si="5"/>
        <v/>
      </c>
      <c r="N105" s="46" t="str">
        <f t="shared" si="6"/>
        <v/>
      </c>
      <c r="O105" s="46" t="str">
        <f>IF(PI_For!B107=0,"Não cadastrado",PI_For!B107)</f>
        <v>Não cadastrado</v>
      </c>
      <c r="P105" s="46" t="str">
        <f>IFERROR(AVERAGEIFS(Entrada!$E$8:$E$3007,Entrada!$C$8:$C$3007,$C$6,Entrada!$G$8:$G$3007,O105),"")</f>
        <v/>
      </c>
      <c r="Q105" s="46" t="str">
        <f>IFERROR(AVERAGEIFS(Entrada!$H$8:$H$3007,Entrada!$C$8:$C$3007,$C$6,Entrada!$G$8:$G$3007,O105),"")</f>
        <v/>
      </c>
      <c r="R105" s="46">
        <v>1E-3</v>
      </c>
    </row>
    <row r="106" spans="10:18" ht="15" customHeight="1" x14ac:dyDescent="0.25">
      <c r="J106" s="26" t="str">
        <f>IF(PG!C108="","-",PG!C108)</f>
        <v>-</v>
      </c>
      <c r="M106" s="46" t="str">
        <f t="shared" si="5"/>
        <v/>
      </c>
      <c r="N106" s="46" t="str">
        <f t="shared" si="6"/>
        <v/>
      </c>
      <c r="O106" s="46" t="str">
        <f>IF(PI_For!B108=0,"Não cadastrado",PI_For!B108)</f>
        <v>Não cadastrado</v>
      </c>
      <c r="P106" s="46" t="str">
        <f>IFERROR(AVERAGEIFS(Entrada!$E$8:$E$3007,Entrada!$C$8:$C$3007,$C$6,Entrada!$G$8:$G$3007,O106),"")</f>
        <v/>
      </c>
      <c r="Q106" s="46" t="str">
        <f>IFERROR(AVERAGEIFS(Entrada!$H$8:$H$3007,Entrada!$C$8:$C$3007,$C$6,Entrada!$G$8:$G$3007,O106),"")</f>
        <v/>
      </c>
      <c r="R106" s="46">
        <v>1.01E-3</v>
      </c>
    </row>
    <row r="107" spans="10:18" ht="15" customHeight="1" x14ac:dyDescent="0.25">
      <c r="J107" s="26" t="str">
        <f>IF(PG!C109="","-",PG!C109)</f>
        <v>-</v>
      </c>
      <c r="M107" s="46" t="str">
        <f t="shared" si="5"/>
        <v/>
      </c>
      <c r="N107" s="46" t="str">
        <f t="shared" si="6"/>
        <v/>
      </c>
      <c r="O107" s="46" t="str">
        <f>IF(PI_For!B109=0,"Não cadastrado",PI_For!B109)</f>
        <v>Não cadastrado</v>
      </c>
      <c r="P107" s="46" t="str">
        <f>IFERROR(AVERAGEIFS(Entrada!$E$8:$E$3007,Entrada!$C$8:$C$3007,$C$6,Entrada!$G$8:$G$3007,O107),"")</f>
        <v/>
      </c>
      <c r="Q107" s="46" t="str">
        <f>IFERROR(AVERAGEIFS(Entrada!$H$8:$H$3007,Entrada!$C$8:$C$3007,$C$6,Entrada!$G$8:$G$3007,O107),"")</f>
        <v/>
      </c>
      <c r="R107" s="46">
        <v>1.0200000000000001E-3</v>
      </c>
    </row>
    <row r="108" spans="10:18" ht="15" customHeight="1" x14ac:dyDescent="0.25">
      <c r="J108" s="26" t="str">
        <f>IF(PG!C110="","-",PG!C110)</f>
        <v>-</v>
      </c>
      <c r="M108" s="46" t="str">
        <f t="shared" si="5"/>
        <v/>
      </c>
      <c r="N108" s="46" t="str">
        <f t="shared" si="6"/>
        <v/>
      </c>
      <c r="O108" s="46" t="str">
        <f>IF(PI_For!B110=0,"Não cadastrado",PI_For!B110)</f>
        <v>Não cadastrado</v>
      </c>
      <c r="P108" s="46" t="str">
        <f>IFERROR(AVERAGEIFS(Entrada!$E$8:$E$3007,Entrada!$C$8:$C$3007,$C$6,Entrada!$G$8:$G$3007,O108),"")</f>
        <v/>
      </c>
      <c r="Q108" s="46" t="str">
        <f>IFERROR(AVERAGEIFS(Entrada!$H$8:$H$3007,Entrada!$C$8:$C$3007,$C$6,Entrada!$G$8:$G$3007,O108),"")</f>
        <v/>
      </c>
      <c r="R108" s="46">
        <v>1.0300000000000001E-3</v>
      </c>
    </row>
    <row r="109" spans="10:18" ht="15" customHeight="1" x14ac:dyDescent="0.25">
      <c r="J109" s="26" t="str">
        <f>IF(PG!C111="","-",PG!C111)</f>
        <v>-</v>
      </c>
      <c r="M109" s="46" t="str">
        <f t="shared" si="5"/>
        <v/>
      </c>
      <c r="N109" s="46" t="str">
        <f t="shared" si="6"/>
        <v/>
      </c>
      <c r="O109" s="46" t="str">
        <f>IF(PI_For!B111=0,"Não cadastrado",PI_For!B111)</f>
        <v>Não cadastrado</v>
      </c>
      <c r="P109" s="46" t="str">
        <f>IFERROR(AVERAGEIFS(Entrada!$E$8:$E$3007,Entrada!$C$8:$C$3007,$C$6,Entrada!$G$8:$G$3007,O109),"")</f>
        <v/>
      </c>
      <c r="Q109" s="46" t="str">
        <f>IFERROR(AVERAGEIFS(Entrada!$H$8:$H$3007,Entrada!$C$8:$C$3007,$C$6,Entrada!$G$8:$G$3007,O109),"")</f>
        <v/>
      </c>
      <c r="R109" s="46">
        <v>1.0399999999999999E-3</v>
      </c>
    </row>
    <row r="110" spans="10:18" ht="15" customHeight="1" x14ac:dyDescent="0.25">
      <c r="J110" s="26" t="str">
        <f>IF(PG!C112="","-",PG!C112)</f>
        <v>-</v>
      </c>
      <c r="M110" s="46" t="str">
        <f t="shared" si="5"/>
        <v/>
      </c>
      <c r="N110" s="46" t="str">
        <f t="shared" si="6"/>
        <v/>
      </c>
      <c r="O110" s="46" t="str">
        <f>IF(PI_For!B112=0,"Não cadastrado",PI_For!B112)</f>
        <v>Não cadastrado</v>
      </c>
      <c r="P110" s="46" t="str">
        <f>IFERROR(AVERAGEIFS(Entrada!$E$8:$E$3007,Entrada!$C$8:$C$3007,$C$6,Entrada!$G$8:$G$3007,O110),"")</f>
        <v/>
      </c>
      <c r="Q110" s="46" t="str">
        <f>IFERROR(AVERAGEIFS(Entrada!$H$8:$H$3007,Entrada!$C$8:$C$3007,$C$6,Entrada!$G$8:$G$3007,O110),"")</f>
        <v/>
      </c>
      <c r="R110" s="46">
        <v>1.0499999999999999E-3</v>
      </c>
    </row>
    <row r="111" spans="10:18" ht="15" customHeight="1" x14ac:dyDescent="0.25">
      <c r="J111" s="26" t="str">
        <f>IF(PG!C113="","-",PG!C113)</f>
        <v>-</v>
      </c>
      <c r="M111" s="46" t="str">
        <f t="shared" si="5"/>
        <v/>
      </c>
      <c r="N111" s="46" t="str">
        <f t="shared" si="6"/>
        <v/>
      </c>
      <c r="O111" s="46" t="str">
        <f>IF(PI_For!B113=0,"Não cadastrado",PI_For!B113)</f>
        <v>Não cadastrado</v>
      </c>
      <c r="P111" s="46" t="str">
        <f>IFERROR(AVERAGEIFS(Entrada!$E$8:$E$3007,Entrada!$C$8:$C$3007,$C$6,Entrada!$G$8:$G$3007,O111),"")</f>
        <v/>
      </c>
      <c r="Q111" s="46" t="str">
        <f>IFERROR(AVERAGEIFS(Entrada!$H$8:$H$3007,Entrada!$C$8:$C$3007,$C$6,Entrada!$G$8:$G$3007,O111),"")</f>
        <v/>
      </c>
      <c r="R111" s="46">
        <v>1.06E-3</v>
      </c>
    </row>
    <row r="112" spans="10:18" ht="15" customHeight="1" x14ac:dyDescent="0.25">
      <c r="J112" s="26" t="str">
        <f>IF(PG!C114="","-",PG!C114)</f>
        <v>-</v>
      </c>
      <c r="M112" s="46" t="str">
        <f t="shared" si="5"/>
        <v/>
      </c>
      <c r="N112" s="46" t="str">
        <f t="shared" si="6"/>
        <v/>
      </c>
      <c r="O112" s="46" t="str">
        <f>IF(PI_For!B114=0,"Não cadastrado",PI_For!B114)</f>
        <v>Não cadastrado</v>
      </c>
      <c r="P112" s="46" t="str">
        <f>IFERROR(AVERAGEIFS(Entrada!$E$8:$E$3007,Entrada!$C$8:$C$3007,$C$6,Entrada!$G$8:$G$3007,O112),"")</f>
        <v/>
      </c>
      <c r="Q112" s="46" t="str">
        <f>IFERROR(AVERAGEIFS(Entrada!$H$8:$H$3007,Entrada!$C$8:$C$3007,$C$6,Entrada!$G$8:$G$3007,O112),"")</f>
        <v/>
      </c>
      <c r="R112" s="46">
        <v>1.07E-3</v>
      </c>
    </row>
    <row r="113" spans="10:18" ht="15" customHeight="1" x14ac:dyDescent="0.25">
      <c r="J113" s="26" t="str">
        <f>IF(PG!C115="","-",PG!C115)</f>
        <v>-</v>
      </c>
      <c r="M113" s="46" t="str">
        <f t="shared" si="5"/>
        <v/>
      </c>
      <c r="N113" s="46" t="str">
        <f t="shared" si="6"/>
        <v/>
      </c>
      <c r="O113" s="46" t="str">
        <f>IF(PI_For!B115=0,"Não cadastrado",PI_For!B115)</f>
        <v>Não cadastrado</v>
      </c>
      <c r="P113" s="46" t="str">
        <f>IFERROR(AVERAGEIFS(Entrada!$E$8:$E$3007,Entrada!$C$8:$C$3007,$C$6,Entrada!$G$8:$G$3007,O113),"")</f>
        <v/>
      </c>
      <c r="Q113" s="46" t="str">
        <f>IFERROR(AVERAGEIFS(Entrada!$H$8:$H$3007,Entrada!$C$8:$C$3007,$C$6,Entrada!$G$8:$G$3007,O113),"")</f>
        <v/>
      </c>
      <c r="R113" s="46">
        <v>1.08E-3</v>
      </c>
    </row>
    <row r="114" spans="10:18" ht="15" customHeight="1" x14ac:dyDescent="0.25">
      <c r="J114" s="26" t="str">
        <f>IF(PG!C116="","-",PG!C116)</f>
        <v>-</v>
      </c>
      <c r="M114" s="46" t="str">
        <f t="shared" si="5"/>
        <v/>
      </c>
      <c r="N114" s="46" t="str">
        <f t="shared" si="6"/>
        <v/>
      </c>
      <c r="O114" s="46" t="str">
        <f>IF(PI_For!B116=0,"Não cadastrado",PI_For!B116)</f>
        <v>Não cadastrado</v>
      </c>
      <c r="P114" s="46" t="str">
        <f>IFERROR(AVERAGEIFS(Entrada!$E$8:$E$3007,Entrada!$C$8:$C$3007,$C$6,Entrada!$G$8:$G$3007,O114),"")</f>
        <v/>
      </c>
      <c r="Q114" s="46" t="str">
        <f>IFERROR(AVERAGEIFS(Entrada!$H$8:$H$3007,Entrada!$C$8:$C$3007,$C$6,Entrada!$G$8:$G$3007,O114),"")</f>
        <v/>
      </c>
      <c r="R114" s="46">
        <v>1.09E-3</v>
      </c>
    </row>
    <row r="115" spans="10:18" ht="15" customHeight="1" x14ac:dyDescent="0.25">
      <c r="J115" s="26" t="str">
        <f>IF(PG!C117="","-",PG!C117)</f>
        <v>-</v>
      </c>
      <c r="M115" s="46" t="str">
        <f t="shared" si="5"/>
        <v/>
      </c>
      <c r="N115" s="46" t="str">
        <f t="shared" si="6"/>
        <v/>
      </c>
      <c r="O115" s="46" t="str">
        <f>IF(PI_For!B117=0,"Não cadastrado",PI_For!B117)</f>
        <v>Não cadastrado</v>
      </c>
      <c r="P115" s="46" t="str">
        <f>IFERROR(AVERAGEIFS(Entrada!$E$8:$E$3007,Entrada!$C$8:$C$3007,$C$6,Entrada!$G$8:$G$3007,O115),"")</f>
        <v/>
      </c>
      <c r="Q115" s="46" t="str">
        <f>IFERROR(AVERAGEIFS(Entrada!$H$8:$H$3007,Entrada!$C$8:$C$3007,$C$6,Entrada!$G$8:$G$3007,O115),"")</f>
        <v/>
      </c>
      <c r="R115" s="46">
        <v>1.1000000000000001E-3</v>
      </c>
    </row>
    <row r="116" spans="10:18" ht="15" customHeight="1" x14ac:dyDescent="0.25">
      <c r="J116" s="26" t="str">
        <f>IF(PG!C118="","-",PG!C118)</f>
        <v>-</v>
      </c>
      <c r="M116" s="46" t="str">
        <f t="shared" si="5"/>
        <v/>
      </c>
      <c r="N116" s="46" t="str">
        <f t="shared" si="6"/>
        <v/>
      </c>
      <c r="O116" s="46" t="str">
        <f>IF(PI_For!B118=0,"Não cadastrado",PI_For!B118)</f>
        <v>Não cadastrado</v>
      </c>
      <c r="P116" s="46" t="str">
        <f>IFERROR(AVERAGEIFS(Entrada!$E$8:$E$3007,Entrada!$C$8:$C$3007,$C$6,Entrada!$G$8:$G$3007,O116),"")</f>
        <v/>
      </c>
      <c r="Q116" s="46" t="str">
        <f>IFERROR(AVERAGEIFS(Entrada!$H$8:$H$3007,Entrada!$C$8:$C$3007,$C$6,Entrada!$G$8:$G$3007,O116),"")</f>
        <v/>
      </c>
      <c r="R116" s="46">
        <v>1.1100000000000001E-3</v>
      </c>
    </row>
    <row r="117" spans="10:18" ht="15" customHeight="1" x14ac:dyDescent="0.25">
      <c r="J117" s="26" t="str">
        <f>IF(PG!C119="","-",PG!C119)</f>
        <v>-</v>
      </c>
      <c r="M117" s="46" t="str">
        <f t="shared" si="5"/>
        <v/>
      </c>
      <c r="N117" s="46" t="str">
        <f t="shared" si="6"/>
        <v/>
      </c>
      <c r="O117" s="46" t="str">
        <f>IF(PI_For!B119=0,"Não cadastrado",PI_For!B119)</f>
        <v>Não cadastrado</v>
      </c>
      <c r="P117" s="46" t="str">
        <f>IFERROR(AVERAGEIFS(Entrada!$E$8:$E$3007,Entrada!$C$8:$C$3007,$C$6,Entrada!$G$8:$G$3007,O117),"")</f>
        <v/>
      </c>
      <c r="Q117" s="46" t="str">
        <f>IFERROR(AVERAGEIFS(Entrada!$H$8:$H$3007,Entrada!$C$8:$C$3007,$C$6,Entrada!$G$8:$G$3007,O117),"")</f>
        <v/>
      </c>
      <c r="R117" s="46">
        <v>1.1199999999999999E-3</v>
      </c>
    </row>
    <row r="118" spans="10:18" ht="15" customHeight="1" x14ac:dyDescent="0.25">
      <c r="J118" s="26" t="str">
        <f>IF(PG!C120="","-",PG!C120)</f>
        <v>-</v>
      </c>
      <c r="M118" s="46" t="str">
        <f t="shared" si="5"/>
        <v/>
      </c>
      <c r="N118" s="46" t="str">
        <f t="shared" si="6"/>
        <v/>
      </c>
      <c r="O118" s="46" t="str">
        <f>IF(PI_For!B120=0,"Não cadastrado",PI_For!B120)</f>
        <v>Não cadastrado</v>
      </c>
      <c r="P118" s="46" t="str">
        <f>IFERROR(AVERAGEIFS(Entrada!$E$8:$E$3007,Entrada!$C$8:$C$3007,$C$6,Entrada!$G$8:$G$3007,O118),"")</f>
        <v/>
      </c>
      <c r="Q118" s="46" t="str">
        <f>IFERROR(AVERAGEIFS(Entrada!$H$8:$H$3007,Entrada!$C$8:$C$3007,$C$6,Entrada!$G$8:$G$3007,O118),"")</f>
        <v/>
      </c>
      <c r="R118" s="46">
        <v>1.1299999999999999E-3</v>
      </c>
    </row>
    <row r="119" spans="10:18" ht="15" customHeight="1" x14ac:dyDescent="0.25">
      <c r="J119" s="26" t="str">
        <f>IF(PG!C121="","-",PG!C121)</f>
        <v>-</v>
      </c>
      <c r="M119" s="46" t="str">
        <f t="shared" si="5"/>
        <v/>
      </c>
      <c r="N119" s="46" t="str">
        <f t="shared" si="6"/>
        <v/>
      </c>
      <c r="O119" s="46" t="str">
        <f>IF(PI_For!B121=0,"Não cadastrado",PI_For!B121)</f>
        <v>Não cadastrado</v>
      </c>
      <c r="P119" s="46" t="str">
        <f>IFERROR(AVERAGEIFS(Entrada!$E$8:$E$3007,Entrada!$C$8:$C$3007,$C$6,Entrada!$G$8:$G$3007,O119),"")</f>
        <v/>
      </c>
      <c r="Q119" s="46" t="str">
        <f>IFERROR(AVERAGEIFS(Entrada!$H$8:$H$3007,Entrada!$C$8:$C$3007,$C$6,Entrada!$G$8:$G$3007,O119),"")</f>
        <v/>
      </c>
      <c r="R119" s="46">
        <v>1.14E-3</v>
      </c>
    </row>
    <row r="120" spans="10:18" ht="15" customHeight="1" x14ac:dyDescent="0.25">
      <c r="J120" s="26" t="str">
        <f>IF(PG!C122="","-",PG!C122)</f>
        <v>-</v>
      </c>
      <c r="M120" s="46" t="str">
        <f t="shared" si="5"/>
        <v/>
      </c>
      <c r="N120" s="46" t="str">
        <f t="shared" si="6"/>
        <v/>
      </c>
      <c r="O120" s="46" t="str">
        <f>IF(PI_For!B122=0,"Não cadastrado",PI_For!B122)</f>
        <v>Não cadastrado</v>
      </c>
      <c r="P120" s="46" t="str">
        <f>IFERROR(AVERAGEIFS(Entrada!$E$8:$E$3007,Entrada!$C$8:$C$3007,$C$6,Entrada!$G$8:$G$3007,O120),"")</f>
        <v/>
      </c>
      <c r="Q120" s="46" t="str">
        <f>IFERROR(AVERAGEIFS(Entrada!$H$8:$H$3007,Entrada!$C$8:$C$3007,$C$6,Entrada!$G$8:$G$3007,O120),"")</f>
        <v/>
      </c>
      <c r="R120" s="46">
        <v>1.15E-3</v>
      </c>
    </row>
    <row r="121" spans="10:18" ht="15" customHeight="1" x14ac:dyDescent="0.25">
      <c r="J121" s="26" t="str">
        <f>IF(PG!C123="","-",PG!C123)</f>
        <v>-</v>
      </c>
      <c r="M121" s="46" t="str">
        <f t="shared" si="5"/>
        <v/>
      </c>
      <c r="N121" s="46" t="str">
        <f t="shared" si="6"/>
        <v/>
      </c>
      <c r="O121" s="46" t="str">
        <f>IF(PI_For!B123=0,"Não cadastrado",PI_For!B123)</f>
        <v>Não cadastrado</v>
      </c>
      <c r="P121" s="46" t="str">
        <f>IFERROR(AVERAGEIFS(Entrada!$E$8:$E$3007,Entrada!$C$8:$C$3007,$C$6,Entrada!$G$8:$G$3007,O121),"")</f>
        <v/>
      </c>
      <c r="Q121" s="46" t="str">
        <f>IFERROR(AVERAGEIFS(Entrada!$H$8:$H$3007,Entrada!$C$8:$C$3007,$C$6,Entrada!$G$8:$G$3007,O121),"")</f>
        <v/>
      </c>
      <c r="R121" s="46">
        <v>1.16E-3</v>
      </c>
    </row>
    <row r="122" spans="10:18" ht="15" customHeight="1" x14ac:dyDescent="0.25">
      <c r="J122" s="26" t="str">
        <f>IF(PG!C124="","-",PG!C124)</f>
        <v>-</v>
      </c>
      <c r="M122" s="46" t="str">
        <f t="shared" si="5"/>
        <v/>
      </c>
      <c r="N122" s="46" t="str">
        <f t="shared" si="6"/>
        <v/>
      </c>
      <c r="O122" s="46" t="str">
        <f>IF(PI_For!B124=0,"Não cadastrado",PI_For!B124)</f>
        <v>Não cadastrado</v>
      </c>
      <c r="P122" s="46" t="str">
        <f>IFERROR(AVERAGEIFS(Entrada!$E$8:$E$3007,Entrada!$C$8:$C$3007,$C$6,Entrada!$G$8:$G$3007,O122),"")</f>
        <v/>
      </c>
      <c r="Q122" s="46" t="str">
        <f>IFERROR(AVERAGEIFS(Entrada!$H$8:$H$3007,Entrada!$C$8:$C$3007,$C$6,Entrada!$G$8:$G$3007,O122),"")</f>
        <v/>
      </c>
      <c r="R122" s="46">
        <v>1.17E-3</v>
      </c>
    </row>
    <row r="123" spans="10:18" ht="15" customHeight="1" x14ac:dyDescent="0.25">
      <c r="J123" s="26" t="str">
        <f>IF(PG!C125="","-",PG!C125)</f>
        <v>-</v>
      </c>
      <c r="M123" s="46" t="str">
        <f t="shared" si="5"/>
        <v/>
      </c>
      <c r="N123" s="46" t="str">
        <f t="shared" si="6"/>
        <v/>
      </c>
      <c r="O123" s="46" t="str">
        <f>IF(PI_For!B125=0,"Não cadastrado",PI_For!B125)</f>
        <v>Não cadastrado</v>
      </c>
      <c r="P123" s="46" t="str">
        <f>IFERROR(AVERAGEIFS(Entrada!$E$8:$E$3007,Entrada!$C$8:$C$3007,$C$6,Entrada!$G$8:$G$3007,O123),"")</f>
        <v/>
      </c>
      <c r="Q123" s="46" t="str">
        <f>IFERROR(AVERAGEIFS(Entrada!$H$8:$H$3007,Entrada!$C$8:$C$3007,$C$6,Entrada!$G$8:$G$3007,O123),"")</f>
        <v/>
      </c>
      <c r="R123" s="46">
        <v>1.1800000000000001E-3</v>
      </c>
    </row>
    <row r="124" spans="10:18" ht="15" customHeight="1" x14ac:dyDescent="0.25">
      <c r="J124" s="26" t="str">
        <f>IF(PG!C126="","-",PG!C126)</f>
        <v>-</v>
      </c>
      <c r="M124" s="46" t="str">
        <f t="shared" si="5"/>
        <v/>
      </c>
      <c r="N124" s="46" t="str">
        <f t="shared" si="6"/>
        <v/>
      </c>
      <c r="O124" s="46" t="str">
        <f>IF(PI_For!B126=0,"Não cadastrado",PI_For!B126)</f>
        <v>Não cadastrado</v>
      </c>
      <c r="P124" s="46" t="str">
        <f>IFERROR(AVERAGEIFS(Entrada!$E$8:$E$3007,Entrada!$C$8:$C$3007,$C$6,Entrada!$G$8:$G$3007,O124),"")</f>
        <v/>
      </c>
      <c r="Q124" s="46" t="str">
        <f>IFERROR(AVERAGEIFS(Entrada!$H$8:$H$3007,Entrada!$C$8:$C$3007,$C$6,Entrada!$G$8:$G$3007,O124),"")</f>
        <v/>
      </c>
      <c r="R124" s="46">
        <v>1.1900000000000001E-3</v>
      </c>
    </row>
    <row r="125" spans="10:18" ht="15" customHeight="1" x14ac:dyDescent="0.25">
      <c r="J125" s="26" t="str">
        <f>IF(PG!C127="","-",PG!C127)</f>
        <v>-</v>
      </c>
      <c r="M125" s="46" t="str">
        <f t="shared" si="5"/>
        <v/>
      </c>
      <c r="N125" s="46" t="str">
        <f t="shared" si="6"/>
        <v/>
      </c>
      <c r="O125" s="46" t="str">
        <f>IF(PI_For!B127=0,"Não cadastrado",PI_For!B127)</f>
        <v>Não cadastrado</v>
      </c>
      <c r="P125" s="46" t="str">
        <f>IFERROR(AVERAGEIFS(Entrada!$E$8:$E$3007,Entrada!$C$8:$C$3007,$C$6,Entrada!$G$8:$G$3007,O125),"")</f>
        <v/>
      </c>
      <c r="Q125" s="46" t="str">
        <f>IFERROR(AVERAGEIFS(Entrada!$H$8:$H$3007,Entrada!$C$8:$C$3007,$C$6,Entrada!$G$8:$G$3007,O125),"")</f>
        <v/>
      </c>
      <c r="R125" s="46">
        <v>1.1999999999999999E-3</v>
      </c>
    </row>
    <row r="126" spans="10:18" ht="15" customHeight="1" x14ac:dyDescent="0.25">
      <c r="J126" s="26" t="str">
        <f>IF(PG!C128="","-",PG!C128)</f>
        <v>-</v>
      </c>
      <c r="M126" s="46" t="str">
        <f t="shared" si="5"/>
        <v/>
      </c>
      <c r="N126" s="46" t="str">
        <f t="shared" si="6"/>
        <v/>
      </c>
      <c r="O126" s="46" t="str">
        <f>IF(PI_For!B128=0,"Não cadastrado",PI_For!B128)</f>
        <v>Não cadastrado</v>
      </c>
      <c r="P126" s="46" t="str">
        <f>IFERROR(AVERAGEIFS(Entrada!$E$8:$E$3007,Entrada!$C$8:$C$3007,$C$6,Entrada!$G$8:$G$3007,O126),"")</f>
        <v/>
      </c>
      <c r="Q126" s="46" t="str">
        <f>IFERROR(AVERAGEIFS(Entrada!$H$8:$H$3007,Entrada!$C$8:$C$3007,$C$6,Entrada!$G$8:$G$3007,O126),"")</f>
        <v/>
      </c>
      <c r="R126" s="46">
        <v>1.2099999999999999E-3</v>
      </c>
    </row>
    <row r="127" spans="10:18" ht="15" customHeight="1" x14ac:dyDescent="0.25">
      <c r="J127" s="26" t="str">
        <f>IF(PG!C129="","-",PG!C129)</f>
        <v>-</v>
      </c>
      <c r="M127" s="46" t="str">
        <f t="shared" si="5"/>
        <v/>
      </c>
      <c r="N127" s="46" t="str">
        <f t="shared" si="6"/>
        <v/>
      </c>
      <c r="O127" s="46" t="str">
        <f>IF(PI_For!B129=0,"Não cadastrado",PI_For!B129)</f>
        <v>Não cadastrado</v>
      </c>
      <c r="P127" s="46" t="str">
        <f>IFERROR(AVERAGEIFS(Entrada!$E$8:$E$3007,Entrada!$C$8:$C$3007,$C$6,Entrada!$G$8:$G$3007,O127),"")</f>
        <v/>
      </c>
      <c r="Q127" s="46" t="str">
        <f>IFERROR(AVERAGEIFS(Entrada!$H$8:$H$3007,Entrada!$C$8:$C$3007,$C$6,Entrada!$G$8:$G$3007,O127),"")</f>
        <v/>
      </c>
      <c r="R127" s="46">
        <v>1.2199999999999999E-3</v>
      </c>
    </row>
    <row r="128" spans="10:18" ht="15" customHeight="1" x14ac:dyDescent="0.25">
      <c r="J128" s="26" t="str">
        <f>IF(PG!C130="","-",PG!C130)</f>
        <v>-</v>
      </c>
      <c r="M128" s="46" t="str">
        <f t="shared" si="5"/>
        <v/>
      </c>
      <c r="N128" s="46" t="str">
        <f t="shared" si="6"/>
        <v/>
      </c>
      <c r="O128" s="46" t="str">
        <f>IF(PI_For!B130=0,"Não cadastrado",PI_For!B130)</f>
        <v>Não cadastrado</v>
      </c>
      <c r="P128" s="46" t="str">
        <f>IFERROR(AVERAGEIFS(Entrada!$E$8:$E$3007,Entrada!$C$8:$C$3007,$C$6,Entrada!$G$8:$G$3007,O128),"")</f>
        <v/>
      </c>
      <c r="Q128" s="46" t="str">
        <f>IFERROR(AVERAGEIFS(Entrada!$H$8:$H$3007,Entrada!$C$8:$C$3007,$C$6,Entrada!$G$8:$G$3007,O128),"")</f>
        <v/>
      </c>
      <c r="R128" s="46">
        <v>1.23E-3</v>
      </c>
    </row>
    <row r="129" spans="10:18" ht="15" customHeight="1" x14ac:dyDescent="0.25">
      <c r="J129" s="26" t="str">
        <f>IF(PG!C131="","-",PG!C131)</f>
        <v>-</v>
      </c>
      <c r="M129" s="46" t="str">
        <f t="shared" si="5"/>
        <v/>
      </c>
      <c r="N129" s="46" t="str">
        <f t="shared" si="6"/>
        <v/>
      </c>
      <c r="O129" s="46" t="str">
        <f>IF(PI_For!B131=0,"Não cadastrado",PI_For!B131)</f>
        <v>Não cadastrado</v>
      </c>
      <c r="P129" s="46" t="str">
        <f>IFERROR(AVERAGEIFS(Entrada!$E$8:$E$3007,Entrada!$C$8:$C$3007,$C$6,Entrada!$G$8:$G$3007,O129),"")</f>
        <v/>
      </c>
      <c r="Q129" s="46" t="str">
        <f>IFERROR(AVERAGEIFS(Entrada!$H$8:$H$3007,Entrada!$C$8:$C$3007,$C$6,Entrada!$G$8:$G$3007,O129),"")</f>
        <v/>
      </c>
      <c r="R129" s="46">
        <v>1.24E-3</v>
      </c>
    </row>
    <row r="130" spans="10:18" ht="15" customHeight="1" x14ac:dyDescent="0.25">
      <c r="J130" s="26" t="str">
        <f>IF(PG!C132="","-",PG!C132)</f>
        <v>-</v>
      </c>
      <c r="M130" s="46" t="str">
        <f t="shared" si="5"/>
        <v/>
      </c>
      <c r="N130" s="46" t="str">
        <f t="shared" si="6"/>
        <v/>
      </c>
      <c r="O130" s="46" t="str">
        <f>IF(PI_For!B132=0,"Não cadastrado",PI_For!B132)</f>
        <v>Não cadastrado</v>
      </c>
      <c r="P130" s="46" t="str">
        <f>IFERROR(AVERAGEIFS(Entrada!$E$8:$E$3007,Entrada!$C$8:$C$3007,$C$6,Entrada!$G$8:$G$3007,O130),"")</f>
        <v/>
      </c>
      <c r="Q130" s="46" t="str">
        <f>IFERROR(AVERAGEIFS(Entrada!$H$8:$H$3007,Entrada!$C$8:$C$3007,$C$6,Entrada!$G$8:$G$3007,O130),"")</f>
        <v/>
      </c>
      <c r="R130" s="46">
        <v>1.25E-3</v>
      </c>
    </row>
    <row r="131" spans="10:18" ht="15" customHeight="1" x14ac:dyDescent="0.25">
      <c r="J131" s="26" t="str">
        <f>IF(PG!C133="","-",PG!C133)</f>
        <v>-</v>
      </c>
      <c r="M131" s="46" t="str">
        <f t="shared" si="5"/>
        <v/>
      </c>
      <c r="N131" s="46" t="str">
        <f t="shared" si="6"/>
        <v/>
      </c>
      <c r="O131" s="46" t="str">
        <f>IF(PI_For!B133=0,"Não cadastrado",PI_For!B133)</f>
        <v>Não cadastrado</v>
      </c>
      <c r="P131" s="46" t="str">
        <f>IFERROR(AVERAGEIFS(Entrada!$E$8:$E$3007,Entrada!$C$8:$C$3007,$C$6,Entrada!$G$8:$G$3007,O131),"")</f>
        <v/>
      </c>
      <c r="Q131" s="46" t="str">
        <f>IFERROR(AVERAGEIFS(Entrada!$H$8:$H$3007,Entrada!$C$8:$C$3007,$C$6,Entrada!$G$8:$G$3007,O131),"")</f>
        <v/>
      </c>
      <c r="R131" s="46">
        <v>1.2600000000000001E-3</v>
      </c>
    </row>
    <row r="132" spans="10:18" ht="15" customHeight="1" x14ac:dyDescent="0.25">
      <c r="J132" s="26" t="str">
        <f>IF(PG!C134="","-",PG!C134)</f>
        <v>-</v>
      </c>
      <c r="M132" s="46" t="str">
        <f t="shared" si="5"/>
        <v/>
      </c>
      <c r="N132" s="46" t="str">
        <f t="shared" si="6"/>
        <v/>
      </c>
      <c r="O132" s="46" t="str">
        <f>IF(PI_For!B134=0,"Não cadastrado",PI_For!B134)</f>
        <v>Não cadastrado</v>
      </c>
      <c r="P132" s="46" t="str">
        <f>IFERROR(AVERAGEIFS(Entrada!$E$8:$E$3007,Entrada!$C$8:$C$3007,$C$6,Entrada!$G$8:$G$3007,O132),"")</f>
        <v/>
      </c>
      <c r="Q132" s="46" t="str">
        <f>IFERROR(AVERAGEIFS(Entrada!$H$8:$H$3007,Entrada!$C$8:$C$3007,$C$6,Entrada!$G$8:$G$3007,O132),"")</f>
        <v/>
      </c>
      <c r="R132" s="46">
        <v>1.2700000000000001E-3</v>
      </c>
    </row>
    <row r="133" spans="10:18" ht="15" customHeight="1" x14ac:dyDescent="0.25">
      <c r="J133" s="26" t="str">
        <f>IF(PG!C135="","-",PG!C135)</f>
        <v>-</v>
      </c>
      <c r="M133" s="46" t="str">
        <f t="shared" si="5"/>
        <v/>
      </c>
      <c r="N133" s="46" t="str">
        <f t="shared" si="6"/>
        <v/>
      </c>
      <c r="O133" s="46" t="str">
        <f>IF(PI_For!B135=0,"Não cadastrado",PI_For!B135)</f>
        <v>Não cadastrado</v>
      </c>
      <c r="P133" s="46" t="str">
        <f>IFERROR(AVERAGEIFS(Entrada!$E$8:$E$3007,Entrada!$C$8:$C$3007,$C$6,Entrada!$G$8:$G$3007,O133),"")</f>
        <v/>
      </c>
      <c r="Q133" s="46" t="str">
        <f>IFERROR(AVERAGEIFS(Entrada!$H$8:$H$3007,Entrada!$C$8:$C$3007,$C$6,Entrada!$G$8:$G$3007,O133),"")</f>
        <v/>
      </c>
      <c r="R133" s="46">
        <v>1.2800000000000001E-3</v>
      </c>
    </row>
    <row r="134" spans="10:18" ht="15" customHeight="1" x14ac:dyDescent="0.25">
      <c r="J134" s="26" t="str">
        <f>IF(PG!C136="","-",PG!C136)</f>
        <v>-</v>
      </c>
      <c r="M134" s="46" t="str">
        <f t="shared" si="5"/>
        <v/>
      </c>
      <c r="N134" s="46" t="str">
        <f t="shared" si="6"/>
        <v/>
      </c>
      <c r="O134" s="46" t="str">
        <f>IF(PI_For!B136=0,"Não cadastrado",PI_For!B136)</f>
        <v>Não cadastrado</v>
      </c>
      <c r="P134" s="46" t="str">
        <f>IFERROR(AVERAGEIFS(Entrada!$E$8:$E$3007,Entrada!$C$8:$C$3007,$C$6,Entrada!$G$8:$G$3007,O134),"")</f>
        <v/>
      </c>
      <c r="Q134" s="46" t="str">
        <f>IFERROR(AVERAGEIFS(Entrada!$H$8:$H$3007,Entrada!$C$8:$C$3007,$C$6,Entrada!$G$8:$G$3007,O134),"")</f>
        <v/>
      </c>
      <c r="R134" s="46">
        <v>1.2899999999999999E-3</v>
      </c>
    </row>
    <row r="135" spans="10:18" ht="15" customHeight="1" x14ac:dyDescent="0.25">
      <c r="J135" s="26" t="str">
        <f>IF(PG!C137="","-",PG!C137)</f>
        <v>-</v>
      </c>
      <c r="M135" s="46" t="str">
        <f t="shared" ref="M135:M198" si="7">IFERROR(P135+R135,"")</f>
        <v/>
      </c>
      <c r="N135" s="46" t="str">
        <f t="shared" ref="N135:N198" si="8">IFERROR(Q135+R135,"")</f>
        <v/>
      </c>
      <c r="O135" s="46" t="str">
        <f>IF(PI_For!B137=0,"Não cadastrado",PI_For!B137)</f>
        <v>Não cadastrado</v>
      </c>
      <c r="P135" s="46" t="str">
        <f>IFERROR(AVERAGEIFS(Entrada!$E$8:$E$3007,Entrada!$C$8:$C$3007,$C$6,Entrada!$G$8:$G$3007,O135),"")</f>
        <v/>
      </c>
      <c r="Q135" s="46" t="str">
        <f>IFERROR(AVERAGEIFS(Entrada!$H$8:$H$3007,Entrada!$C$8:$C$3007,$C$6,Entrada!$G$8:$G$3007,O135),"")</f>
        <v/>
      </c>
      <c r="R135" s="46">
        <v>1.2999999999999999E-3</v>
      </c>
    </row>
    <row r="136" spans="10:18" ht="15" customHeight="1" x14ac:dyDescent="0.25">
      <c r="J136" s="26" t="str">
        <f>IF(PG!C138="","-",PG!C138)</f>
        <v>-</v>
      </c>
      <c r="M136" s="46" t="str">
        <f t="shared" si="7"/>
        <v/>
      </c>
      <c r="N136" s="46" t="str">
        <f t="shared" si="8"/>
        <v/>
      </c>
      <c r="O136" s="46" t="str">
        <f>IF(PI_For!B138=0,"Não cadastrado",PI_For!B138)</f>
        <v>Não cadastrado</v>
      </c>
      <c r="P136" s="46" t="str">
        <f>IFERROR(AVERAGEIFS(Entrada!$E$8:$E$3007,Entrada!$C$8:$C$3007,$C$6,Entrada!$G$8:$G$3007,O136),"")</f>
        <v/>
      </c>
      <c r="Q136" s="46" t="str">
        <f>IFERROR(AVERAGEIFS(Entrada!$H$8:$H$3007,Entrada!$C$8:$C$3007,$C$6,Entrada!$G$8:$G$3007,O136),"")</f>
        <v/>
      </c>
      <c r="R136" s="46">
        <v>1.31E-3</v>
      </c>
    </row>
    <row r="137" spans="10:18" ht="15" customHeight="1" x14ac:dyDescent="0.25">
      <c r="J137" s="26" t="str">
        <f>IF(PG!C139="","-",PG!C139)</f>
        <v>-</v>
      </c>
      <c r="M137" s="46" t="str">
        <f t="shared" si="7"/>
        <v/>
      </c>
      <c r="N137" s="46" t="str">
        <f t="shared" si="8"/>
        <v/>
      </c>
      <c r="O137" s="46" t="str">
        <f>IF(PI_For!B139=0,"Não cadastrado",PI_For!B139)</f>
        <v>Não cadastrado</v>
      </c>
      <c r="P137" s="46" t="str">
        <f>IFERROR(AVERAGEIFS(Entrada!$E$8:$E$3007,Entrada!$C$8:$C$3007,$C$6,Entrada!$G$8:$G$3007,O137),"")</f>
        <v/>
      </c>
      <c r="Q137" s="46" t="str">
        <f>IFERROR(AVERAGEIFS(Entrada!$H$8:$H$3007,Entrada!$C$8:$C$3007,$C$6,Entrada!$G$8:$G$3007,O137),"")</f>
        <v/>
      </c>
      <c r="R137" s="46">
        <v>1.32E-3</v>
      </c>
    </row>
    <row r="138" spans="10:18" ht="15" customHeight="1" x14ac:dyDescent="0.25">
      <c r="J138" s="26" t="str">
        <f>IF(PG!C140="","-",PG!C140)</f>
        <v>-</v>
      </c>
      <c r="M138" s="46" t="str">
        <f t="shared" si="7"/>
        <v/>
      </c>
      <c r="N138" s="46" t="str">
        <f t="shared" si="8"/>
        <v/>
      </c>
      <c r="O138" s="46" t="str">
        <f>IF(PI_For!B140=0,"Não cadastrado",PI_For!B140)</f>
        <v>Não cadastrado</v>
      </c>
      <c r="P138" s="46" t="str">
        <f>IFERROR(AVERAGEIFS(Entrada!$E$8:$E$3007,Entrada!$C$8:$C$3007,$C$6,Entrada!$G$8:$G$3007,O138),"")</f>
        <v/>
      </c>
      <c r="Q138" s="46" t="str">
        <f>IFERROR(AVERAGEIFS(Entrada!$H$8:$H$3007,Entrada!$C$8:$C$3007,$C$6,Entrada!$G$8:$G$3007,O138),"")</f>
        <v/>
      </c>
      <c r="R138" s="46">
        <v>1.33E-3</v>
      </c>
    </row>
    <row r="139" spans="10:18" ht="15" customHeight="1" x14ac:dyDescent="0.25">
      <c r="J139" s="26" t="str">
        <f>IF(PG!C141="","-",PG!C141)</f>
        <v>-</v>
      </c>
      <c r="M139" s="46" t="str">
        <f t="shared" si="7"/>
        <v/>
      </c>
      <c r="N139" s="46" t="str">
        <f t="shared" si="8"/>
        <v/>
      </c>
      <c r="O139" s="46" t="str">
        <f>IF(PI_For!B141=0,"Não cadastrado",PI_For!B141)</f>
        <v>Não cadastrado</v>
      </c>
      <c r="P139" s="46" t="str">
        <f>IFERROR(AVERAGEIFS(Entrada!$E$8:$E$3007,Entrada!$C$8:$C$3007,$C$6,Entrada!$G$8:$G$3007,O139),"")</f>
        <v/>
      </c>
      <c r="Q139" s="46" t="str">
        <f>IFERROR(AVERAGEIFS(Entrada!$H$8:$H$3007,Entrada!$C$8:$C$3007,$C$6,Entrada!$G$8:$G$3007,O139),"")</f>
        <v/>
      </c>
      <c r="R139" s="46">
        <v>1.34E-3</v>
      </c>
    </row>
    <row r="140" spans="10:18" ht="15" customHeight="1" x14ac:dyDescent="0.25">
      <c r="J140" s="26" t="str">
        <f>IF(PG!C142="","-",PG!C142)</f>
        <v>-</v>
      </c>
      <c r="M140" s="46" t="str">
        <f t="shared" si="7"/>
        <v/>
      </c>
      <c r="N140" s="46" t="str">
        <f t="shared" si="8"/>
        <v/>
      </c>
      <c r="O140" s="46" t="str">
        <f>IF(PI_For!B142=0,"Não cadastrado",PI_For!B142)</f>
        <v>Não cadastrado</v>
      </c>
      <c r="P140" s="46" t="str">
        <f>IFERROR(AVERAGEIFS(Entrada!$E$8:$E$3007,Entrada!$C$8:$C$3007,$C$6,Entrada!$G$8:$G$3007,O140),"")</f>
        <v/>
      </c>
      <c r="Q140" s="46" t="str">
        <f>IFERROR(AVERAGEIFS(Entrada!$H$8:$H$3007,Entrada!$C$8:$C$3007,$C$6,Entrada!$G$8:$G$3007,O140),"")</f>
        <v/>
      </c>
      <c r="R140" s="46">
        <v>1.3500000000000001E-3</v>
      </c>
    </row>
    <row r="141" spans="10:18" ht="15" customHeight="1" x14ac:dyDescent="0.25">
      <c r="J141" s="26" t="str">
        <f>IF(PG!C143="","-",PG!C143)</f>
        <v>-</v>
      </c>
      <c r="M141" s="46" t="str">
        <f t="shared" si="7"/>
        <v/>
      </c>
      <c r="N141" s="46" t="str">
        <f t="shared" si="8"/>
        <v/>
      </c>
      <c r="O141" s="46" t="str">
        <f>IF(PI_For!B143=0,"Não cadastrado",PI_For!B143)</f>
        <v>Não cadastrado</v>
      </c>
      <c r="P141" s="46" t="str">
        <f>IFERROR(AVERAGEIFS(Entrada!$E$8:$E$3007,Entrada!$C$8:$C$3007,$C$6,Entrada!$G$8:$G$3007,O141),"")</f>
        <v/>
      </c>
      <c r="Q141" s="46" t="str">
        <f>IFERROR(AVERAGEIFS(Entrada!$H$8:$H$3007,Entrada!$C$8:$C$3007,$C$6,Entrada!$G$8:$G$3007,O141),"")</f>
        <v/>
      </c>
      <c r="R141" s="46">
        <v>1.3600000000000001E-3</v>
      </c>
    </row>
    <row r="142" spans="10:18" ht="15" customHeight="1" x14ac:dyDescent="0.25">
      <c r="J142" s="26" t="str">
        <f>IF(PG!C144="","-",PG!C144)</f>
        <v>-</v>
      </c>
      <c r="M142" s="46" t="str">
        <f t="shared" si="7"/>
        <v/>
      </c>
      <c r="N142" s="46" t="str">
        <f t="shared" si="8"/>
        <v/>
      </c>
      <c r="O142" s="46" t="str">
        <f>IF(PI_For!B144=0,"Não cadastrado",PI_For!B144)</f>
        <v>Não cadastrado</v>
      </c>
      <c r="P142" s="46" t="str">
        <f>IFERROR(AVERAGEIFS(Entrada!$E$8:$E$3007,Entrada!$C$8:$C$3007,$C$6,Entrada!$G$8:$G$3007,O142),"")</f>
        <v/>
      </c>
      <c r="Q142" s="46" t="str">
        <f>IFERROR(AVERAGEIFS(Entrada!$H$8:$H$3007,Entrada!$C$8:$C$3007,$C$6,Entrada!$G$8:$G$3007,O142),"")</f>
        <v/>
      </c>
      <c r="R142" s="46">
        <v>1.3699999999999999E-3</v>
      </c>
    </row>
    <row r="143" spans="10:18" ht="15" customHeight="1" x14ac:dyDescent="0.25">
      <c r="J143" s="26" t="str">
        <f>IF(PG!C145="","-",PG!C145)</f>
        <v>-</v>
      </c>
      <c r="M143" s="46" t="str">
        <f t="shared" si="7"/>
        <v/>
      </c>
      <c r="N143" s="46" t="str">
        <f t="shared" si="8"/>
        <v/>
      </c>
      <c r="O143" s="46" t="str">
        <f>IF(PI_For!B145=0,"Não cadastrado",PI_For!B145)</f>
        <v>Não cadastrado</v>
      </c>
      <c r="P143" s="46" t="str">
        <f>IFERROR(AVERAGEIFS(Entrada!$E$8:$E$3007,Entrada!$C$8:$C$3007,$C$6,Entrada!$G$8:$G$3007,O143),"")</f>
        <v/>
      </c>
      <c r="Q143" s="46" t="str">
        <f>IFERROR(AVERAGEIFS(Entrada!$H$8:$H$3007,Entrada!$C$8:$C$3007,$C$6,Entrada!$G$8:$G$3007,O143),"")</f>
        <v/>
      </c>
      <c r="R143" s="46">
        <v>1.3799999999999999E-3</v>
      </c>
    </row>
    <row r="144" spans="10:18" ht="15" customHeight="1" x14ac:dyDescent="0.25">
      <c r="J144" s="26" t="str">
        <f>IF(PG!C146="","-",PG!C146)</f>
        <v>-</v>
      </c>
      <c r="M144" s="46" t="str">
        <f t="shared" si="7"/>
        <v/>
      </c>
      <c r="N144" s="46" t="str">
        <f t="shared" si="8"/>
        <v/>
      </c>
      <c r="O144" s="46" t="str">
        <f>IF(PI_For!B146=0,"Não cadastrado",PI_For!B146)</f>
        <v>Não cadastrado</v>
      </c>
      <c r="P144" s="46" t="str">
        <f>IFERROR(AVERAGEIFS(Entrada!$E$8:$E$3007,Entrada!$C$8:$C$3007,$C$6,Entrada!$G$8:$G$3007,O144),"")</f>
        <v/>
      </c>
      <c r="Q144" s="46" t="str">
        <f>IFERROR(AVERAGEIFS(Entrada!$H$8:$H$3007,Entrada!$C$8:$C$3007,$C$6,Entrada!$G$8:$G$3007,O144),"")</f>
        <v/>
      </c>
      <c r="R144" s="46">
        <v>1.39E-3</v>
      </c>
    </row>
    <row r="145" spans="10:18" ht="15" customHeight="1" x14ac:dyDescent="0.25">
      <c r="J145" s="26" t="str">
        <f>IF(PG!C147="","-",PG!C147)</f>
        <v>-</v>
      </c>
      <c r="M145" s="46" t="str">
        <f t="shared" si="7"/>
        <v/>
      </c>
      <c r="N145" s="46" t="str">
        <f t="shared" si="8"/>
        <v/>
      </c>
      <c r="O145" s="46" t="str">
        <f>IF(PI_For!B147=0,"Não cadastrado",PI_For!B147)</f>
        <v>Não cadastrado</v>
      </c>
      <c r="P145" s="46" t="str">
        <f>IFERROR(AVERAGEIFS(Entrada!$E$8:$E$3007,Entrada!$C$8:$C$3007,$C$6,Entrada!$G$8:$G$3007,O145),"")</f>
        <v/>
      </c>
      <c r="Q145" s="46" t="str">
        <f>IFERROR(AVERAGEIFS(Entrada!$H$8:$H$3007,Entrada!$C$8:$C$3007,$C$6,Entrada!$G$8:$G$3007,O145),"")</f>
        <v/>
      </c>
      <c r="R145" s="46">
        <v>1.4E-3</v>
      </c>
    </row>
    <row r="146" spans="10:18" ht="15" customHeight="1" x14ac:dyDescent="0.25">
      <c r="J146" s="26" t="str">
        <f>IF(PG!C148="","-",PG!C148)</f>
        <v>-</v>
      </c>
      <c r="M146" s="46" t="str">
        <f t="shared" si="7"/>
        <v/>
      </c>
      <c r="N146" s="46" t="str">
        <f t="shared" si="8"/>
        <v/>
      </c>
      <c r="O146" s="46" t="str">
        <f>IF(PI_For!B148=0,"Não cadastrado",PI_For!B148)</f>
        <v>Não cadastrado</v>
      </c>
      <c r="P146" s="46" t="str">
        <f>IFERROR(AVERAGEIFS(Entrada!$E$8:$E$3007,Entrada!$C$8:$C$3007,$C$6,Entrada!$G$8:$G$3007,O146),"")</f>
        <v/>
      </c>
      <c r="Q146" s="46" t="str">
        <f>IFERROR(AVERAGEIFS(Entrada!$H$8:$H$3007,Entrada!$C$8:$C$3007,$C$6,Entrada!$G$8:$G$3007,O146),"")</f>
        <v/>
      </c>
      <c r="R146" s="46">
        <v>1.41E-3</v>
      </c>
    </row>
    <row r="147" spans="10:18" ht="15" customHeight="1" x14ac:dyDescent="0.25">
      <c r="J147" s="26" t="str">
        <f>IF(PG!C149="","-",PG!C149)</f>
        <v>-</v>
      </c>
      <c r="M147" s="46" t="str">
        <f t="shared" si="7"/>
        <v/>
      </c>
      <c r="N147" s="46" t="str">
        <f t="shared" si="8"/>
        <v/>
      </c>
      <c r="O147" s="46" t="str">
        <f>IF(PI_For!B149=0,"Não cadastrado",PI_For!B149)</f>
        <v>Não cadastrado</v>
      </c>
      <c r="P147" s="46" t="str">
        <f>IFERROR(AVERAGEIFS(Entrada!$E$8:$E$3007,Entrada!$C$8:$C$3007,$C$6,Entrada!$G$8:$G$3007,O147),"")</f>
        <v/>
      </c>
      <c r="Q147" s="46" t="str">
        <f>IFERROR(AVERAGEIFS(Entrada!$H$8:$H$3007,Entrada!$C$8:$C$3007,$C$6,Entrada!$G$8:$G$3007,O147),"")</f>
        <v/>
      </c>
      <c r="R147" s="46">
        <v>1.42E-3</v>
      </c>
    </row>
    <row r="148" spans="10:18" ht="15" customHeight="1" x14ac:dyDescent="0.25">
      <c r="J148" s="26" t="str">
        <f>IF(PG!C150="","-",PG!C150)</f>
        <v>-</v>
      </c>
      <c r="M148" s="46" t="str">
        <f t="shared" si="7"/>
        <v/>
      </c>
      <c r="N148" s="46" t="str">
        <f t="shared" si="8"/>
        <v/>
      </c>
      <c r="O148" s="46" t="str">
        <f>IF(PI_For!B150=0,"Não cadastrado",PI_For!B150)</f>
        <v>Não cadastrado</v>
      </c>
      <c r="P148" s="46" t="str">
        <f>IFERROR(AVERAGEIFS(Entrada!$E$8:$E$3007,Entrada!$C$8:$C$3007,$C$6,Entrada!$G$8:$G$3007,O148),"")</f>
        <v/>
      </c>
      <c r="Q148" s="46" t="str">
        <f>IFERROR(AVERAGEIFS(Entrada!$H$8:$H$3007,Entrada!$C$8:$C$3007,$C$6,Entrada!$G$8:$G$3007,O148),"")</f>
        <v/>
      </c>
      <c r="R148" s="46">
        <v>1.4300000000000001E-3</v>
      </c>
    </row>
    <row r="149" spans="10:18" ht="15" customHeight="1" x14ac:dyDescent="0.25">
      <c r="J149" s="26" t="str">
        <f>IF(PG!C151="","-",PG!C151)</f>
        <v>-</v>
      </c>
      <c r="M149" s="46" t="str">
        <f t="shared" si="7"/>
        <v/>
      </c>
      <c r="N149" s="46" t="str">
        <f t="shared" si="8"/>
        <v/>
      </c>
      <c r="O149" s="46" t="str">
        <f>IF(PI_For!B151=0,"Não cadastrado",PI_For!B151)</f>
        <v>Não cadastrado</v>
      </c>
      <c r="P149" s="46" t="str">
        <f>IFERROR(AVERAGEIFS(Entrada!$E$8:$E$3007,Entrada!$C$8:$C$3007,$C$6,Entrada!$G$8:$G$3007,O149),"")</f>
        <v/>
      </c>
      <c r="Q149" s="46" t="str">
        <f>IFERROR(AVERAGEIFS(Entrada!$H$8:$H$3007,Entrada!$C$8:$C$3007,$C$6,Entrada!$G$8:$G$3007,O149),"")</f>
        <v/>
      </c>
      <c r="R149" s="46">
        <v>1.4400000000000001E-3</v>
      </c>
    </row>
    <row r="150" spans="10:18" ht="15" customHeight="1" x14ac:dyDescent="0.25">
      <c r="J150" s="26" t="str">
        <f>IF(PG!C152="","-",PG!C152)</f>
        <v>-</v>
      </c>
      <c r="M150" s="46" t="str">
        <f t="shared" si="7"/>
        <v/>
      </c>
      <c r="N150" s="46" t="str">
        <f t="shared" si="8"/>
        <v/>
      </c>
      <c r="O150" s="46" t="str">
        <f>IF(PI_For!B152=0,"Não cadastrado",PI_For!B152)</f>
        <v>Não cadastrado</v>
      </c>
      <c r="P150" s="46" t="str">
        <f>IFERROR(AVERAGEIFS(Entrada!$E$8:$E$3007,Entrada!$C$8:$C$3007,$C$6,Entrada!$G$8:$G$3007,O150),"")</f>
        <v/>
      </c>
      <c r="Q150" s="46" t="str">
        <f>IFERROR(AVERAGEIFS(Entrada!$H$8:$H$3007,Entrada!$C$8:$C$3007,$C$6,Entrada!$G$8:$G$3007,O150),"")</f>
        <v/>
      </c>
      <c r="R150" s="46">
        <v>1.4499999999999999E-3</v>
      </c>
    </row>
    <row r="151" spans="10:18" ht="15" customHeight="1" x14ac:dyDescent="0.25">
      <c r="J151" s="26" t="str">
        <f>IF(PG!C153="","-",PG!C153)</f>
        <v>-</v>
      </c>
      <c r="M151" s="46" t="str">
        <f t="shared" si="7"/>
        <v/>
      </c>
      <c r="N151" s="46" t="str">
        <f t="shared" si="8"/>
        <v/>
      </c>
      <c r="O151" s="46" t="str">
        <f>IF(PI_For!B153=0,"Não cadastrado",PI_For!B153)</f>
        <v>Não cadastrado</v>
      </c>
      <c r="P151" s="46" t="str">
        <f>IFERROR(AVERAGEIFS(Entrada!$E$8:$E$3007,Entrada!$C$8:$C$3007,$C$6,Entrada!$G$8:$G$3007,O151),"")</f>
        <v/>
      </c>
      <c r="Q151" s="46" t="str">
        <f>IFERROR(AVERAGEIFS(Entrada!$H$8:$H$3007,Entrada!$C$8:$C$3007,$C$6,Entrada!$G$8:$G$3007,O151),"")</f>
        <v/>
      </c>
      <c r="R151" s="46">
        <v>1.4599999999999999E-3</v>
      </c>
    </row>
    <row r="152" spans="10:18" ht="15" customHeight="1" x14ac:dyDescent="0.25">
      <c r="J152" s="26" t="str">
        <f>IF(PG!C154="","-",PG!C154)</f>
        <v>-</v>
      </c>
      <c r="M152" s="46" t="str">
        <f t="shared" si="7"/>
        <v/>
      </c>
      <c r="N152" s="46" t="str">
        <f t="shared" si="8"/>
        <v/>
      </c>
      <c r="O152" s="46" t="str">
        <f>IF(PI_For!B154=0,"Não cadastrado",PI_For!B154)</f>
        <v>Não cadastrado</v>
      </c>
      <c r="P152" s="46" t="str">
        <f>IFERROR(AVERAGEIFS(Entrada!$E$8:$E$3007,Entrada!$C$8:$C$3007,$C$6,Entrada!$G$8:$G$3007,O152),"")</f>
        <v/>
      </c>
      <c r="Q152" s="46" t="str">
        <f>IFERROR(AVERAGEIFS(Entrada!$H$8:$H$3007,Entrada!$C$8:$C$3007,$C$6,Entrada!$G$8:$G$3007,O152),"")</f>
        <v/>
      </c>
      <c r="R152" s="46">
        <v>1.47E-3</v>
      </c>
    </row>
    <row r="153" spans="10:18" ht="15" customHeight="1" x14ac:dyDescent="0.25">
      <c r="J153" s="26" t="str">
        <f>IF(PG!C155="","-",PG!C155)</f>
        <v>-</v>
      </c>
      <c r="M153" s="46" t="str">
        <f t="shared" si="7"/>
        <v/>
      </c>
      <c r="N153" s="46" t="str">
        <f t="shared" si="8"/>
        <v/>
      </c>
      <c r="O153" s="46" t="str">
        <f>IF(PI_For!B155=0,"Não cadastrado",PI_For!B155)</f>
        <v>Não cadastrado</v>
      </c>
      <c r="P153" s="46" t="str">
        <f>IFERROR(AVERAGEIFS(Entrada!$E$8:$E$3007,Entrada!$C$8:$C$3007,$C$6,Entrada!$G$8:$G$3007,O153),"")</f>
        <v/>
      </c>
      <c r="Q153" s="46" t="str">
        <f>IFERROR(AVERAGEIFS(Entrada!$H$8:$H$3007,Entrada!$C$8:$C$3007,$C$6,Entrada!$G$8:$G$3007,O153),"")</f>
        <v/>
      </c>
      <c r="R153" s="46">
        <v>1.48E-3</v>
      </c>
    </row>
    <row r="154" spans="10:18" ht="15" customHeight="1" x14ac:dyDescent="0.25">
      <c r="J154" s="26" t="str">
        <f>IF(PG!C156="","-",PG!C156)</f>
        <v>-</v>
      </c>
      <c r="M154" s="46" t="str">
        <f t="shared" si="7"/>
        <v/>
      </c>
      <c r="N154" s="46" t="str">
        <f t="shared" si="8"/>
        <v/>
      </c>
      <c r="O154" s="46" t="str">
        <f>IF(PI_For!B156=0,"Não cadastrado",PI_For!B156)</f>
        <v>Não cadastrado</v>
      </c>
      <c r="P154" s="46" t="str">
        <f>IFERROR(AVERAGEIFS(Entrada!$E$8:$E$3007,Entrada!$C$8:$C$3007,$C$6,Entrada!$G$8:$G$3007,O154),"")</f>
        <v/>
      </c>
      <c r="Q154" s="46" t="str">
        <f>IFERROR(AVERAGEIFS(Entrada!$H$8:$H$3007,Entrada!$C$8:$C$3007,$C$6,Entrada!$G$8:$G$3007,O154),"")</f>
        <v/>
      </c>
      <c r="R154" s="46">
        <v>1.49E-3</v>
      </c>
    </row>
    <row r="155" spans="10:18" ht="15" customHeight="1" x14ac:dyDescent="0.25">
      <c r="J155" s="26" t="str">
        <f>IF(PG!C157="","-",PG!C157)</f>
        <v>-</v>
      </c>
      <c r="M155" s="46" t="str">
        <f t="shared" si="7"/>
        <v/>
      </c>
      <c r="N155" s="46" t="str">
        <f t="shared" si="8"/>
        <v/>
      </c>
      <c r="O155" s="46" t="str">
        <f>IF(PI_For!B157=0,"Não cadastrado",PI_For!B157)</f>
        <v>Não cadastrado</v>
      </c>
      <c r="P155" s="46" t="str">
        <f>IFERROR(AVERAGEIFS(Entrada!$E$8:$E$3007,Entrada!$C$8:$C$3007,$C$6,Entrada!$G$8:$G$3007,O155),"")</f>
        <v/>
      </c>
      <c r="Q155" s="46" t="str">
        <f>IFERROR(AVERAGEIFS(Entrada!$H$8:$H$3007,Entrada!$C$8:$C$3007,$C$6,Entrada!$G$8:$G$3007,O155),"")</f>
        <v/>
      </c>
      <c r="R155" s="46">
        <v>1.5E-3</v>
      </c>
    </row>
    <row r="156" spans="10:18" ht="15" customHeight="1" x14ac:dyDescent="0.25">
      <c r="J156" s="26" t="str">
        <f>IF(PG!C158="","-",PG!C158)</f>
        <v>-</v>
      </c>
      <c r="M156" s="46" t="str">
        <f t="shared" si="7"/>
        <v/>
      </c>
      <c r="N156" s="46" t="str">
        <f t="shared" si="8"/>
        <v/>
      </c>
      <c r="O156" s="46" t="str">
        <f>IF(PI_For!B158=0,"Não cadastrado",PI_For!B158)</f>
        <v>Não cadastrado</v>
      </c>
      <c r="P156" s="46" t="str">
        <f>IFERROR(AVERAGEIFS(Entrada!$E$8:$E$3007,Entrada!$C$8:$C$3007,$C$6,Entrada!$G$8:$G$3007,O156),"")</f>
        <v/>
      </c>
      <c r="Q156" s="46" t="str">
        <f>IFERROR(AVERAGEIFS(Entrada!$H$8:$H$3007,Entrada!$C$8:$C$3007,$C$6,Entrada!$G$8:$G$3007,O156),"")</f>
        <v/>
      </c>
      <c r="R156" s="46">
        <v>1.5100000000000001E-3</v>
      </c>
    </row>
    <row r="157" spans="10:18" ht="15" customHeight="1" x14ac:dyDescent="0.25">
      <c r="J157" s="26" t="str">
        <f>IF(PG!C159="","-",PG!C159)</f>
        <v>-</v>
      </c>
      <c r="M157" s="46" t="str">
        <f t="shared" si="7"/>
        <v/>
      </c>
      <c r="N157" s="46" t="str">
        <f t="shared" si="8"/>
        <v/>
      </c>
      <c r="O157" s="46" t="str">
        <f>IF(PI_For!B159=0,"Não cadastrado",PI_For!B159)</f>
        <v>Não cadastrado</v>
      </c>
      <c r="P157" s="46" t="str">
        <f>IFERROR(AVERAGEIFS(Entrada!$E$8:$E$3007,Entrada!$C$8:$C$3007,$C$6,Entrada!$G$8:$G$3007,O157),"")</f>
        <v/>
      </c>
      <c r="Q157" s="46" t="str">
        <f>IFERROR(AVERAGEIFS(Entrada!$H$8:$H$3007,Entrada!$C$8:$C$3007,$C$6,Entrada!$G$8:$G$3007,O157),"")</f>
        <v/>
      </c>
      <c r="R157" s="46">
        <v>1.5200000000000001E-3</v>
      </c>
    </row>
    <row r="158" spans="10:18" ht="15" customHeight="1" x14ac:dyDescent="0.25">
      <c r="J158" s="26" t="str">
        <f>IF(PG!C160="","-",PG!C160)</f>
        <v>-</v>
      </c>
      <c r="M158" s="46" t="str">
        <f t="shared" si="7"/>
        <v/>
      </c>
      <c r="N158" s="46" t="str">
        <f t="shared" si="8"/>
        <v/>
      </c>
      <c r="O158" s="46" t="str">
        <f>IF(PI_For!B160=0,"Não cadastrado",PI_For!B160)</f>
        <v>Não cadastrado</v>
      </c>
      <c r="P158" s="46" t="str">
        <f>IFERROR(AVERAGEIFS(Entrada!$E$8:$E$3007,Entrada!$C$8:$C$3007,$C$6,Entrada!$G$8:$G$3007,O158),"")</f>
        <v/>
      </c>
      <c r="Q158" s="46" t="str">
        <f>IFERROR(AVERAGEIFS(Entrada!$H$8:$H$3007,Entrada!$C$8:$C$3007,$C$6,Entrada!$G$8:$G$3007,O158),"")</f>
        <v/>
      </c>
      <c r="R158" s="46">
        <v>1.5299999999999999E-3</v>
      </c>
    </row>
    <row r="159" spans="10:18" ht="15" customHeight="1" x14ac:dyDescent="0.25">
      <c r="J159" s="26" t="str">
        <f>IF(PG!C161="","-",PG!C161)</f>
        <v>-</v>
      </c>
      <c r="M159" s="46" t="str">
        <f t="shared" si="7"/>
        <v/>
      </c>
      <c r="N159" s="46" t="str">
        <f t="shared" si="8"/>
        <v/>
      </c>
      <c r="O159" s="46" t="str">
        <f>IF(PI_For!B161=0,"Não cadastrado",PI_For!B161)</f>
        <v>Não cadastrado</v>
      </c>
      <c r="P159" s="46" t="str">
        <f>IFERROR(AVERAGEIFS(Entrada!$E$8:$E$3007,Entrada!$C$8:$C$3007,$C$6,Entrada!$G$8:$G$3007,O159),"")</f>
        <v/>
      </c>
      <c r="Q159" s="46" t="str">
        <f>IFERROR(AVERAGEIFS(Entrada!$H$8:$H$3007,Entrada!$C$8:$C$3007,$C$6,Entrada!$G$8:$G$3007,O159),"")</f>
        <v/>
      </c>
      <c r="R159" s="46">
        <v>1.5399999999999999E-3</v>
      </c>
    </row>
    <row r="160" spans="10:18" ht="15" customHeight="1" x14ac:dyDescent="0.25">
      <c r="J160" s="26" t="str">
        <f>IF(PG!C162="","-",PG!C162)</f>
        <v>-</v>
      </c>
      <c r="M160" s="46" t="str">
        <f t="shared" si="7"/>
        <v/>
      </c>
      <c r="N160" s="46" t="str">
        <f t="shared" si="8"/>
        <v/>
      </c>
      <c r="O160" s="46" t="str">
        <f>IF(PI_For!B162=0,"Não cadastrado",PI_For!B162)</f>
        <v>Não cadastrado</v>
      </c>
      <c r="P160" s="46" t="str">
        <f>IFERROR(AVERAGEIFS(Entrada!$E$8:$E$3007,Entrada!$C$8:$C$3007,$C$6,Entrada!$G$8:$G$3007,O160),"")</f>
        <v/>
      </c>
      <c r="Q160" s="46" t="str">
        <f>IFERROR(AVERAGEIFS(Entrada!$H$8:$H$3007,Entrada!$C$8:$C$3007,$C$6,Entrada!$G$8:$G$3007,O160),"")</f>
        <v/>
      </c>
      <c r="R160" s="46">
        <v>1.5499999999999999E-3</v>
      </c>
    </row>
    <row r="161" spans="10:18" ht="15" customHeight="1" x14ac:dyDescent="0.25">
      <c r="J161" s="26" t="str">
        <f>IF(PG!C163="","-",PG!C163)</f>
        <v>-</v>
      </c>
      <c r="M161" s="46" t="str">
        <f t="shared" si="7"/>
        <v/>
      </c>
      <c r="N161" s="46" t="str">
        <f t="shared" si="8"/>
        <v/>
      </c>
      <c r="O161" s="46" t="str">
        <f>IF(PI_For!B163=0,"Não cadastrado",PI_For!B163)</f>
        <v>Não cadastrado</v>
      </c>
      <c r="P161" s="46" t="str">
        <f>IFERROR(AVERAGEIFS(Entrada!$E$8:$E$3007,Entrada!$C$8:$C$3007,$C$6,Entrada!$G$8:$G$3007,O161),"")</f>
        <v/>
      </c>
      <c r="Q161" s="46" t="str">
        <f>IFERROR(AVERAGEIFS(Entrada!$H$8:$H$3007,Entrada!$C$8:$C$3007,$C$6,Entrada!$G$8:$G$3007,O161),"")</f>
        <v/>
      </c>
      <c r="R161" s="46">
        <v>1.56E-3</v>
      </c>
    </row>
    <row r="162" spans="10:18" ht="15" customHeight="1" x14ac:dyDescent="0.25">
      <c r="J162" s="26" t="str">
        <f>IF(PG!C164="","-",PG!C164)</f>
        <v>-</v>
      </c>
      <c r="M162" s="46" t="str">
        <f t="shared" si="7"/>
        <v/>
      </c>
      <c r="N162" s="46" t="str">
        <f t="shared" si="8"/>
        <v/>
      </c>
      <c r="O162" s="46" t="str">
        <f>IF(PI_For!B164=0,"Não cadastrado",PI_For!B164)</f>
        <v>Não cadastrado</v>
      </c>
      <c r="P162" s="46" t="str">
        <f>IFERROR(AVERAGEIFS(Entrada!$E$8:$E$3007,Entrada!$C$8:$C$3007,$C$6,Entrada!$G$8:$G$3007,O162),"")</f>
        <v/>
      </c>
      <c r="Q162" s="46" t="str">
        <f>IFERROR(AVERAGEIFS(Entrada!$H$8:$H$3007,Entrada!$C$8:$C$3007,$C$6,Entrada!$G$8:$G$3007,O162),"")</f>
        <v/>
      </c>
      <c r="R162" s="46">
        <v>1.57E-3</v>
      </c>
    </row>
    <row r="163" spans="10:18" ht="15" customHeight="1" x14ac:dyDescent="0.25">
      <c r="J163" s="26" t="str">
        <f>IF(PG!C165="","-",PG!C165)</f>
        <v>-</v>
      </c>
      <c r="M163" s="46" t="str">
        <f t="shared" si="7"/>
        <v/>
      </c>
      <c r="N163" s="46" t="str">
        <f t="shared" si="8"/>
        <v/>
      </c>
      <c r="O163" s="46" t="str">
        <f>IF(PI_For!B165=0,"Não cadastrado",PI_For!B165)</f>
        <v>Não cadastrado</v>
      </c>
      <c r="P163" s="46" t="str">
        <f>IFERROR(AVERAGEIFS(Entrada!$E$8:$E$3007,Entrada!$C$8:$C$3007,$C$6,Entrada!$G$8:$G$3007,O163),"")</f>
        <v/>
      </c>
      <c r="Q163" s="46" t="str">
        <f>IFERROR(AVERAGEIFS(Entrada!$H$8:$H$3007,Entrada!$C$8:$C$3007,$C$6,Entrada!$G$8:$G$3007,O163),"")</f>
        <v/>
      </c>
      <c r="R163" s="46">
        <v>1.58E-3</v>
      </c>
    </row>
    <row r="164" spans="10:18" ht="15" customHeight="1" x14ac:dyDescent="0.25">
      <c r="J164" s="26" t="str">
        <f>IF(PG!C166="","-",PG!C166)</f>
        <v>-</v>
      </c>
      <c r="M164" s="46" t="str">
        <f t="shared" si="7"/>
        <v/>
      </c>
      <c r="N164" s="46" t="str">
        <f t="shared" si="8"/>
        <v/>
      </c>
      <c r="O164" s="46" t="str">
        <f>IF(PI_For!B166=0,"Não cadastrado",PI_For!B166)</f>
        <v>Não cadastrado</v>
      </c>
      <c r="P164" s="46" t="str">
        <f>IFERROR(AVERAGEIFS(Entrada!$E$8:$E$3007,Entrada!$C$8:$C$3007,$C$6,Entrada!$G$8:$G$3007,O164),"")</f>
        <v/>
      </c>
      <c r="Q164" s="46" t="str">
        <f>IFERROR(AVERAGEIFS(Entrada!$H$8:$H$3007,Entrada!$C$8:$C$3007,$C$6,Entrada!$G$8:$G$3007,O164),"")</f>
        <v/>
      </c>
      <c r="R164" s="46">
        <v>1.5900000000000001E-3</v>
      </c>
    </row>
    <row r="165" spans="10:18" ht="15" customHeight="1" x14ac:dyDescent="0.25">
      <c r="J165" s="26" t="str">
        <f>IF(PG!C167="","-",PG!C167)</f>
        <v>-</v>
      </c>
      <c r="M165" s="46" t="str">
        <f t="shared" si="7"/>
        <v/>
      </c>
      <c r="N165" s="46" t="str">
        <f t="shared" si="8"/>
        <v/>
      </c>
      <c r="O165" s="46" t="str">
        <f>IF(PI_For!B167=0,"Não cadastrado",PI_For!B167)</f>
        <v>Não cadastrado</v>
      </c>
      <c r="P165" s="46" t="str">
        <f>IFERROR(AVERAGEIFS(Entrada!$E$8:$E$3007,Entrada!$C$8:$C$3007,$C$6,Entrada!$G$8:$G$3007,O165),"")</f>
        <v/>
      </c>
      <c r="Q165" s="46" t="str">
        <f>IFERROR(AVERAGEIFS(Entrada!$H$8:$H$3007,Entrada!$C$8:$C$3007,$C$6,Entrada!$G$8:$G$3007,O165),"")</f>
        <v/>
      </c>
      <c r="R165" s="46">
        <v>1.6000000000000001E-3</v>
      </c>
    </row>
    <row r="166" spans="10:18" ht="15" customHeight="1" x14ac:dyDescent="0.25">
      <c r="J166" s="26" t="str">
        <f>IF(PG!C168="","-",PG!C168)</f>
        <v>-</v>
      </c>
      <c r="M166" s="46" t="str">
        <f t="shared" si="7"/>
        <v/>
      </c>
      <c r="N166" s="46" t="str">
        <f t="shared" si="8"/>
        <v/>
      </c>
      <c r="O166" s="46" t="str">
        <f>IF(PI_For!B168=0,"Não cadastrado",PI_For!B168)</f>
        <v>Não cadastrado</v>
      </c>
      <c r="P166" s="46" t="str">
        <f>IFERROR(AVERAGEIFS(Entrada!$E$8:$E$3007,Entrada!$C$8:$C$3007,$C$6,Entrada!$G$8:$G$3007,O166),"")</f>
        <v/>
      </c>
      <c r="Q166" s="46" t="str">
        <f>IFERROR(AVERAGEIFS(Entrada!$H$8:$H$3007,Entrada!$C$8:$C$3007,$C$6,Entrada!$G$8:$G$3007,O166),"")</f>
        <v/>
      </c>
      <c r="R166" s="46">
        <v>1.6100000000000001E-3</v>
      </c>
    </row>
    <row r="167" spans="10:18" ht="15" customHeight="1" x14ac:dyDescent="0.25">
      <c r="J167" s="26" t="str">
        <f>IF(PG!C169="","-",PG!C169)</f>
        <v>-</v>
      </c>
      <c r="M167" s="46" t="str">
        <f t="shared" si="7"/>
        <v/>
      </c>
      <c r="N167" s="46" t="str">
        <f t="shared" si="8"/>
        <v/>
      </c>
      <c r="O167" s="46" t="str">
        <f>IF(PI_For!B169=0,"Não cadastrado",PI_For!B169)</f>
        <v>Não cadastrado</v>
      </c>
      <c r="P167" s="46" t="str">
        <f>IFERROR(AVERAGEIFS(Entrada!$E$8:$E$3007,Entrada!$C$8:$C$3007,$C$6,Entrada!$G$8:$G$3007,O167),"")</f>
        <v/>
      </c>
      <c r="Q167" s="46" t="str">
        <f>IFERROR(AVERAGEIFS(Entrada!$H$8:$H$3007,Entrada!$C$8:$C$3007,$C$6,Entrada!$G$8:$G$3007,O167),"")</f>
        <v/>
      </c>
      <c r="R167" s="46">
        <v>1.6199999999999999E-3</v>
      </c>
    </row>
    <row r="168" spans="10:18" ht="15" customHeight="1" x14ac:dyDescent="0.25">
      <c r="J168" s="26" t="str">
        <f>IF(PG!C170="","-",PG!C170)</f>
        <v>-</v>
      </c>
      <c r="M168" s="46" t="str">
        <f t="shared" si="7"/>
        <v/>
      </c>
      <c r="N168" s="46" t="str">
        <f t="shared" si="8"/>
        <v/>
      </c>
      <c r="O168" s="46" t="str">
        <f>IF(PI_For!B170=0,"Não cadastrado",PI_For!B170)</f>
        <v>Não cadastrado</v>
      </c>
      <c r="P168" s="46" t="str">
        <f>IFERROR(AVERAGEIFS(Entrada!$E$8:$E$3007,Entrada!$C$8:$C$3007,$C$6,Entrada!$G$8:$G$3007,O168),"")</f>
        <v/>
      </c>
      <c r="Q168" s="46" t="str">
        <f>IFERROR(AVERAGEIFS(Entrada!$H$8:$H$3007,Entrada!$C$8:$C$3007,$C$6,Entrada!$G$8:$G$3007,O168),"")</f>
        <v/>
      </c>
      <c r="R168" s="46">
        <v>1.6299999999999999E-3</v>
      </c>
    </row>
    <row r="169" spans="10:18" ht="15" customHeight="1" x14ac:dyDescent="0.25">
      <c r="J169" s="26" t="str">
        <f>IF(PG!C171="","-",PG!C171)</f>
        <v>-</v>
      </c>
      <c r="M169" s="46" t="str">
        <f t="shared" si="7"/>
        <v/>
      </c>
      <c r="N169" s="46" t="str">
        <f t="shared" si="8"/>
        <v/>
      </c>
      <c r="O169" s="46" t="str">
        <f>IF(PI_For!B171=0,"Não cadastrado",PI_For!B171)</f>
        <v>Não cadastrado</v>
      </c>
      <c r="P169" s="46" t="str">
        <f>IFERROR(AVERAGEIFS(Entrada!$E$8:$E$3007,Entrada!$C$8:$C$3007,$C$6,Entrada!$G$8:$G$3007,O169),"")</f>
        <v/>
      </c>
      <c r="Q169" s="46" t="str">
        <f>IFERROR(AVERAGEIFS(Entrada!$H$8:$H$3007,Entrada!$C$8:$C$3007,$C$6,Entrada!$G$8:$G$3007,O169),"")</f>
        <v/>
      </c>
      <c r="R169" s="46">
        <v>1.64E-3</v>
      </c>
    </row>
    <row r="170" spans="10:18" ht="15" customHeight="1" x14ac:dyDescent="0.25">
      <c r="J170" s="26" t="str">
        <f>IF(PG!C172="","-",PG!C172)</f>
        <v>-</v>
      </c>
      <c r="M170" s="46" t="str">
        <f t="shared" si="7"/>
        <v/>
      </c>
      <c r="N170" s="46" t="str">
        <f t="shared" si="8"/>
        <v/>
      </c>
      <c r="O170" s="46" t="str">
        <f>IF(PI_For!B172=0,"Não cadastrado",PI_For!B172)</f>
        <v>Não cadastrado</v>
      </c>
      <c r="P170" s="46" t="str">
        <f>IFERROR(AVERAGEIFS(Entrada!$E$8:$E$3007,Entrada!$C$8:$C$3007,$C$6,Entrada!$G$8:$G$3007,O170),"")</f>
        <v/>
      </c>
      <c r="Q170" s="46" t="str">
        <f>IFERROR(AVERAGEIFS(Entrada!$H$8:$H$3007,Entrada!$C$8:$C$3007,$C$6,Entrada!$G$8:$G$3007,O170),"")</f>
        <v/>
      </c>
      <c r="R170" s="46">
        <v>1.65E-3</v>
      </c>
    </row>
    <row r="171" spans="10:18" ht="15" customHeight="1" x14ac:dyDescent="0.25">
      <c r="J171" s="26" t="str">
        <f>IF(PG!C173="","-",PG!C173)</f>
        <v>-</v>
      </c>
      <c r="M171" s="46" t="str">
        <f t="shared" si="7"/>
        <v/>
      </c>
      <c r="N171" s="46" t="str">
        <f t="shared" si="8"/>
        <v/>
      </c>
      <c r="O171" s="46" t="str">
        <f>IF(PI_For!B173=0,"Não cadastrado",PI_For!B173)</f>
        <v>Não cadastrado</v>
      </c>
      <c r="P171" s="46" t="str">
        <f>IFERROR(AVERAGEIFS(Entrada!$E$8:$E$3007,Entrada!$C$8:$C$3007,$C$6,Entrada!$G$8:$G$3007,O171),"")</f>
        <v/>
      </c>
      <c r="Q171" s="46" t="str">
        <f>IFERROR(AVERAGEIFS(Entrada!$H$8:$H$3007,Entrada!$C$8:$C$3007,$C$6,Entrada!$G$8:$G$3007,O171),"")</f>
        <v/>
      </c>
      <c r="R171" s="46">
        <v>1.66E-3</v>
      </c>
    </row>
    <row r="172" spans="10:18" ht="15" customHeight="1" x14ac:dyDescent="0.25">
      <c r="J172" s="26" t="str">
        <f>IF(PG!C174="","-",PG!C174)</f>
        <v>-</v>
      </c>
      <c r="M172" s="46" t="str">
        <f t="shared" si="7"/>
        <v/>
      </c>
      <c r="N172" s="46" t="str">
        <f t="shared" si="8"/>
        <v/>
      </c>
      <c r="O172" s="46" t="str">
        <f>IF(PI_For!B174=0,"Não cadastrado",PI_For!B174)</f>
        <v>Não cadastrado</v>
      </c>
      <c r="P172" s="46" t="str">
        <f>IFERROR(AVERAGEIFS(Entrada!$E$8:$E$3007,Entrada!$C$8:$C$3007,$C$6,Entrada!$G$8:$G$3007,O172),"")</f>
        <v/>
      </c>
      <c r="Q172" s="46" t="str">
        <f>IFERROR(AVERAGEIFS(Entrada!$H$8:$H$3007,Entrada!$C$8:$C$3007,$C$6,Entrada!$G$8:$G$3007,O172),"")</f>
        <v/>
      </c>
      <c r="R172" s="46">
        <v>1.67E-3</v>
      </c>
    </row>
    <row r="173" spans="10:18" ht="15" customHeight="1" x14ac:dyDescent="0.25">
      <c r="J173" s="26" t="str">
        <f>IF(PG!C175="","-",PG!C175)</f>
        <v>-</v>
      </c>
      <c r="M173" s="46" t="str">
        <f t="shared" si="7"/>
        <v/>
      </c>
      <c r="N173" s="46" t="str">
        <f t="shared" si="8"/>
        <v/>
      </c>
      <c r="O173" s="46" t="str">
        <f>IF(PI_For!B175=0,"Não cadastrado",PI_For!B175)</f>
        <v>Não cadastrado</v>
      </c>
      <c r="P173" s="46" t="str">
        <f>IFERROR(AVERAGEIFS(Entrada!$E$8:$E$3007,Entrada!$C$8:$C$3007,$C$6,Entrada!$G$8:$G$3007,O173),"")</f>
        <v/>
      </c>
      <c r="Q173" s="46" t="str">
        <f>IFERROR(AVERAGEIFS(Entrada!$H$8:$H$3007,Entrada!$C$8:$C$3007,$C$6,Entrada!$G$8:$G$3007,O173),"")</f>
        <v/>
      </c>
      <c r="R173" s="46">
        <v>1.6800000000000001E-3</v>
      </c>
    </row>
    <row r="174" spans="10:18" ht="15" customHeight="1" x14ac:dyDescent="0.25">
      <c r="J174" s="26" t="str">
        <f>IF(PG!C176="","-",PG!C176)</f>
        <v>-</v>
      </c>
      <c r="M174" s="46" t="str">
        <f t="shared" si="7"/>
        <v/>
      </c>
      <c r="N174" s="46" t="str">
        <f t="shared" si="8"/>
        <v/>
      </c>
      <c r="O174" s="46" t="str">
        <f>IF(PI_For!B176=0,"Não cadastrado",PI_For!B176)</f>
        <v>Não cadastrado</v>
      </c>
      <c r="P174" s="46" t="str">
        <f>IFERROR(AVERAGEIFS(Entrada!$E$8:$E$3007,Entrada!$C$8:$C$3007,$C$6,Entrada!$G$8:$G$3007,O174),"")</f>
        <v/>
      </c>
      <c r="Q174" s="46" t="str">
        <f>IFERROR(AVERAGEIFS(Entrada!$H$8:$H$3007,Entrada!$C$8:$C$3007,$C$6,Entrada!$G$8:$G$3007,O174),"")</f>
        <v/>
      </c>
      <c r="R174" s="46">
        <v>1.6900000000000001E-3</v>
      </c>
    </row>
    <row r="175" spans="10:18" ht="15" customHeight="1" x14ac:dyDescent="0.25">
      <c r="J175" s="26" t="str">
        <f>IF(PG!C177="","-",PG!C177)</f>
        <v>-</v>
      </c>
      <c r="M175" s="46" t="str">
        <f t="shared" si="7"/>
        <v/>
      </c>
      <c r="N175" s="46" t="str">
        <f t="shared" si="8"/>
        <v/>
      </c>
      <c r="O175" s="46" t="str">
        <f>IF(PI_For!B177=0,"Não cadastrado",PI_For!B177)</f>
        <v>Não cadastrado</v>
      </c>
      <c r="P175" s="46" t="str">
        <f>IFERROR(AVERAGEIFS(Entrada!$E$8:$E$3007,Entrada!$C$8:$C$3007,$C$6,Entrada!$G$8:$G$3007,O175),"")</f>
        <v/>
      </c>
      <c r="Q175" s="46" t="str">
        <f>IFERROR(AVERAGEIFS(Entrada!$H$8:$H$3007,Entrada!$C$8:$C$3007,$C$6,Entrada!$G$8:$G$3007,O175),"")</f>
        <v/>
      </c>
      <c r="R175" s="46">
        <v>1.6999999999999999E-3</v>
      </c>
    </row>
    <row r="176" spans="10:18" ht="15" customHeight="1" x14ac:dyDescent="0.25">
      <c r="J176" s="26" t="str">
        <f>IF(PG!C178="","-",PG!C178)</f>
        <v>-</v>
      </c>
      <c r="M176" s="46" t="str">
        <f t="shared" si="7"/>
        <v/>
      </c>
      <c r="N176" s="46" t="str">
        <f t="shared" si="8"/>
        <v/>
      </c>
      <c r="O176" s="46" t="str">
        <f>IF(PI_For!B178=0,"Não cadastrado",PI_For!B178)</f>
        <v>Não cadastrado</v>
      </c>
      <c r="P176" s="46" t="str">
        <f>IFERROR(AVERAGEIFS(Entrada!$E$8:$E$3007,Entrada!$C$8:$C$3007,$C$6,Entrada!$G$8:$G$3007,O176),"")</f>
        <v/>
      </c>
      <c r="Q176" s="46" t="str">
        <f>IFERROR(AVERAGEIFS(Entrada!$H$8:$H$3007,Entrada!$C$8:$C$3007,$C$6,Entrada!$G$8:$G$3007,O176),"")</f>
        <v/>
      </c>
      <c r="R176" s="46">
        <v>1.7099999999999999E-3</v>
      </c>
    </row>
    <row r="177" spans="10:18" ht="15" customHeight="1" x14ac:dyDescent="0.25">
      <c r="J177" s="26" t="str">
        <f>IF(PG!C179="","-",PG!C179)</f>
        <v>-</v>
      </c>
      <c r="M177" s="46" t="str">
        <f t="shared" si="7"/>
        <v/>
      </c>
      <c r="N177" s="46" t="str">
        <f t="shared" si="8"/>
        <v/>
      </c>
      <c r="O177" s="46" t="str">
        <f>IF(PI_For!B179=0,"Não cadastrado",PI_For!B179)</f>
        <v>Não cadastrado</v>
      </c>
      <c r="P177" s="46" t="str">
        <f>IFERROR(AVERAGEIFS(Entrada!$E$8:$E$3007,Entrada!$C$8:$C$3007,$C$6,Entrada!$G$8:$G$3007,O177),"")</f>
        <v/>
      </c>
      <c r="Q177" s="46" t="str">
        <f>IFERROR(AVERAGEIFS(Entrada!$H$8:$H$3007,Entrada!$C$8:$C$3007,$C$6,Entrada!$G$8:$G$3007,O177),"")</f>
        <v/>
      </c>
      <c r="R177" s="46">
        <v>1.72E-3</v>
      </c>
    </row>
    <row r="178" spans="10:18" ht="15" customHeight="1" x14ac:dyDescent="0.25">
      <c r="J178" s="26" t="str">
        <f>IF(PG!C180="","-",PG!C180)</f>
        <v>-</v>
      </c>
      <c r="M178" s="46" t="str">
        <f t="shared" si="7"/>
        <v/>
      </c>
      <c r="N178" s="46" t="str">
        <f t="shared" si="8"/>
        <v/>
      </c>
      <c r="O178" s="46" t="str">
        <f>IF(PI_For!B180=0,"Não cadastrado",PI_For!B180)</f>
        <v>Não cadastrado</v>
      </c>
      <c r="P178" s="46" t="str">
        <f>IFERROR(AVERAGEIFS(Entrada!$E$8:$E$3007,Entrada!$C$8:$C$3007,$C$6,Entrada!$G$8:$G$3007,O178),"")</f>
        <v/>
      </c>
      <c r="Q178" s="46" t="str">
        <f>IFERROR(AVERAGEIFS(Entrada!$H$8:$H$3007,Entrada!$C$8:$C$3007,$C$6,Entrada!$G$8:$G$3007,O178),"")</f>
        <v/>
      </c>
      <c r="R178" s="46">
        <v>1.73E-3</v>
      </c>
    </row>
    <row r="179" spans="10:18" ht="15" customHeight="1" x14ac:dyDescent="0.25">
      <c r="J179" s="26" t="str">
        <f>IF(PG!C181="","-",PG!C181)</f>
        <v>-</v>
      </c>
      <c r="M179" s="46" t="str">
        <f t="shared" si="7"/>
        <v/>
      </c>
      <c r="N179" s="46" t="str">
        <f t="shared" si="8"/>
        <v/>
      </c>
      <c r="O179" s="46" t="str">
        <f>IF(PI_For!B181=0,"Não cadastrado",PI_For!B181)</f>
        <v>Não cadastrado</v>
      </c>
      <c r="P179" s="46" t="str">
        <f>IFERROR(AVERAGEIFS(Entrada!$E$8:$E$3007,Entrada!$C$8:$C$3007,$C$6,Entrada!$G$8:$G$3007,O179),"")</f>
        <v/>
      </c>
      <c r="Q179" s="46" t="str">
        <f>IFERROR(AVERAGEIFS(Entrada!$H$8:$H$3007,Entrada!$C$8:$C$3007,$C$6,Entrada!$G$8:$G$3007,O179),"")</f>
        <v/>
      </c>
      <c r="R179" s="46">
        <v>1.74E-3</v>
      </c>
    </row>
    <row r="180" spans="10:18" ht="15" customHeight="1" x14ac:dyDescent="0.25">
      <c r="J180" s="26" t="str">
        <f>IF(PG!C182="","-",PG!C182)</f>
        <v>-</v>
      </c>
      <c r="M180" s="46" t="str">
        <f t="shared" si="7"/>
        <v/>
      </c>
      <c r="N180" s="46" t="str">
        <f t="shared" si="8"/>
        <v/>
      </c>
      <c r="O180" s="46" t="str">
        <f>IF(PI_For!B182=0,"Não cadastrado",PI_For!B182)</f>
        <v>Não cadastrado</v>
      </c>
      <c r="P180" s="46" t="str">
        <f>IFERROR(AVERAGEIFS(Entrada!$E$8:$E$3007,Entrada!$C$8:$C$3007,$C$6,Entrada!$G$8:$G$3007,O180),"")</f>
        <v/>
      </c>
      <c r="Q180" s="46" t="str">
        <f>IFERROR(AVERAGEIFS(Entrada!$H$8:$H$3007,Entrada!$C$8:$C$3007,$C$6,Entrada!$G$8:$G$3007,O180),"")</f>
        <v/>
      </c>
      <c r="R180" s="46">
        <v>1.75E-3</v>
      </c>
    </row>
    <row r="181" spans="10:18" ht="15" customHeight="1" x14ac:dyDescent="0.25">
      <c r="J181" s="26" t="str">
        <f>IF(PG!C183="","-",PG!C183)</f>
        <v>-</v>
      </c>
      <c r="M181" s="46" t="str">
        <f t="shared" si="7"/>
        <v/>
      </c>
      <c r="N181" s="46" t="str">
        <f t="shared" si="8"/>
        <v/>
      </c>
      <c r="O181" s="46" t="str">
        <f>IF(PI_For!B183=0,"Não cadastrado",PI_For!B183)</f>
        <v>Não cadastrado</v>
      </c>
      <c r="P181" s="46" t="str">
        <f>IFERROR(AVERAGEIFS(Entrada!$E$8:$E$3007,Entrada!$C$8:$C$3007,$C$6,Entrada!$G$8:$G$3007,O181),"")</f>
        <v/>
      </c>
      <c r="Q181" s="46" t="str">
        <f>IFERROR(AVERAGEIFS(Entrada!$H$8:$H$3007,Entrada!$C$8:$C$3007,$C$6,Entrada!$G$8:$G$3007,O181),"")</f>
        <v/>
      </c>
      <c r="R181" s="46">
        <v>1.7600000000000001E-3</v>
      </c>
    </row>
    <row r="182" spans="10:18" ht="15" customHeight="1" x14ac:dyDescent="0.25">
      <c r="J182" s="26" t="str">
        <f>IF(PG!C184="","-",PG!C184)</f>
        <v>-</v>
      </c>
      <c r="M182" s="46" t="str">
        <f t="shared" si="7"/>
        <v/>
      </c>
      <c r="N182" s="46" t="str">
        <f t="shared" si="8"/>
        <v/>
      </c>
      <c r="O182" s="46" t="str">
        <f>IF(PI_For!B184=0,"Não cadastrado",PI_For!B184)</f>
        <v>Não cadastrado</v>
      </c>
      <c r="P182" s="46" t="str">
        <f>IFERROR(AVERAGEIFS(Entrada!$E$8:$E$3007,Entrada!$C$8:$C$3007,$C$6,Entrada!$G$8:$G$3007,O182),"")</f>
        <v/>
      </c>
      <c r="Q182" s="46" t="str">
        <f>IFERROR(AVERAGEIFS(Entrada!$H$8:$H$3007,Entrada!$C$8:$C$3007,$C$6,Entrada!$G$8:$G$3007,O182),"")</f>
        <v/>
      </c>
      <c r="R182" s="46">
        <v>1.7700000000000001E-3</v>
      </c>
    </row>
    <row r="183" spans="10:18" ht="15" customHeight="1" x14ac:dyDescent="0.25">
      <c r="J183" s="26" t="str">
        <f>IF(PG!C185="","-",PG!C185)</f>
        <v>-</v>
      </c>
      <c r="M183" s="46" t="str">
        <f t="shared" si="7"/>
        <v/>
      </c>
      <c r="N183" s="46" t="str">
        <f t="shared" si="8"/>
        <v/>
      </c>
      <c r="O183" s="46" t="str">
        <f>IF(PI_For!B185=0,"Não cadastrado",PI_For!B185)</f>
        <v>Não cadastrado</v>
      </c>
      <c r="P183" s="46" t="str">
        <f>IFERROR(AVERAGEIFS(Entrada!$E$8:$E$3007,Entrada!$C$8:$C$3007,$C$6,Entrada!$G$8:$G$3007,O183),"")</f>
        <v/>
      </c>
      <c r="Q183" s="46" t="str">
        <f>IFERROR(AVERAGEIFS(Entrada!$H$8:$H$3007,Entrada!$C$8:$C$3007,$C$6,Entrada!$G$8:$G$3007,O183),"")</f>
        <v/>
      </c>
      <c r="R183" s="46">
        <v>1.7799999999999999E-3</v>
      </c>
    </row>
    <row r="184" spans="10:18" ht="15" customHeight="1" x14ac:dyDescent="0.25">
      <c r="J184" s="26" t="str">
        <f>IF(PG!C186="","-",PG!C186)</f>
        <v>-</v>
      </c>
      <c r="M184" s="46" t="str">
        <f t="shared" si="7"/>
        <v/>
      </c>
      <c r="N184" s="46" t="str">
        <f t="shared" si="8"/>
        <v/>
      </c>
      <c r="O184" s="46" t="str">
        <f>IF(PI_For!B186=0,"Não cadastrado",PI_For!B186)</f>
        <v>Não cadastrado</v>
      </c>
      <c r="P184" s="46" t="str">
        <f>IFERROR(AVERAGEIFS(Entrada!$E$8:$E$3007,Entrada!$C$8:$C$3007,$C$6,Entrada!$G$8:$G$3007,O184),"")</f>
        <v/>
      </c>
      <c r="Q184" s="46" t="str">
        <f>IFERROR(AVERAGEIFS(Entrada!$H$8:$H$3007,Entrada!$C$8:$C$3007,$C$6,Entrada!$G$8:$G$3007,O184),"")</f>
        <v/>
      </c>
      <c r="R184" s="46">
        <v>1.7899999999999999E-3</v>
      </c>
    </row>
    <row r="185" spans="10:18" ht="15" customHeight="1" x14ac:dyDescent="0.25">
      <c r="J185" s="26" t="str">
        <f>IF(PG!C187="","-",PG!C187)</f>
        <v>-</v>
      </c>
      <c r="M185" s="46" t="str">
        <f t="shared" si="7"/>
        <v/>
      </c>
      <c r="N185" s="46" t="str">
        <f t="shared" si="8"/>
        <v/>
      </c>
      <c r="O185" s="46" t="str">
        <f>IF(PI_For!B187=0,"Não cadastrado",PI_For!B187)</f>
        <v>Não cadastrado</v>
      </c>
      <c r="P185" s="46" t="str">
        <f>IFERROR(AVERAGEIFS(Entrada!$E$8:$E$3007,Entrada!$C$8:$C$3007,$C$6,Entrada!$G$8:$G$3007,O185),"")</f>
        <v/>
      </c>
      <c r="Q185" s="46" t="str">
        <f>IFERROR(AVERAGEIFS(Entrada!$H$8:$H$3007,Entrada!$C$8:$C$3007,$C$6,Entrada!$G$8:$G$3007,O185),"")</f>
        <v/>
      </c>
      <c r="R185" s="46">
        <v>1.8E-3</v>
      </c>
    </row>
    <row r="186" spans="10:18" ht="15" customHeight="1" x14ac:dyDescent="0.25">
      <c r="J186" s="26" t="str">
        <f>IF(PG!C188="","-",PG!C188)</f>
        <v>-</v>
      </c>
      <c r="M186" s="46" t="str">
        <f t="shared" si="7"/>
        <v/>
      </c>
      <c r="N186" s="46" t="str">
        <f t="shared" si="8"/>
        <v/>
      </c>
      <c r="O186" s="46" t="str">
        <f>IF(PI_For!B188=0,"Não cadastrado",PI_For!B188)</f>
        <v>Não cadastrado</v>
      </c>
      <c r="P186" s="46" t="str">
        <f>IFERROR(AVERAGEIFS(Entrada!$E$8:$E$3007,Entrada!$C$8:$C$3007,$C$6,Entrada!$G$8:$G$3007,O186),"")</f>
        <v/>
      </c>
      <c r="Q186" s="46" t="str">
        <f>IFERROR(AVERAGEIFS(Entrada!$H$8:$H$3007,Entrada!$C$8:$C$3007,$C$6,Entrada!$G$8:$G$3007,O186),"")</f>
        <v/>
      </c>
      <c r="R186" s="46">
        <v>1.81E-3</v>
      </c>
    </row>
    <row r="187" spans="10:18" ht="15" customHeight="1" x14ac:dyDescent="0.25">
      <c r="J187" s="26" t="str">
        <f>IF(PG!C189="","-",PG!C189)</f>
        <v>-</v>
      </c>
      <c r="M187" s="46" t="str">
        <f t="shared" si="7"/>
        <v/>
      </c>
      <c r="N187" s="46" t="str">
        <f t="shared" si="8"/>
        <v/>
      </c>
      <c r="O187" s="46" t="str">
        <f>IF(PI_For!B189=0,"Não cadastrado",PI_For!B189)</f>
        <v>Não cadastrado</v>
      </c>
      <c r="P187" s="46" t="str">
        <f>IFERROR(AVERAGEIFS(Entrada!$E$8:$E$3007,Entrada!$C$8:$C$3007,$C$6,Entrada!$G$8:$G$3007,O187),"")</f>
        <v/>
      </c>
      <c r="Q187" s="46" t="str">
        <f>IFERROR(AVERAGEIFS(Entrada!$H$8:$H$3007,Entrada!$C$8:$C$3007,$C$6,Entrada!$G$8:$G$3007,O187),"")</f>
        <v/>
      </c>
      <c r="R187" s="46">
        <v>1.82E-3</v>
      </c>
    </row>
    <row r="188" spans="10:18" ht="15" customHeight="1" x14ac:dyDescent="0.25">
      <c r="J188" s="26" t="str">
        <f>IF(PG!C190="","-",PG!C190)</f>
        <v>-</v>
      </c>
      <c r="M188" s="46" t="str">
        <f t="shared" si="7"/>
        <v/>
      </c>
      <c r="N188" s="46" t="str">
        <f t="shared" si="8"/>
        <v/>
      </c>
      <c r="O188" s="46" t="str">
        <f>IF(PI_For!B190=0,"Não cadastrado",PI_For!B190)</f>
        <v>Não cadastrado</v>
      </c>
      <c r="P188" s="46" t="str">
        <f>IFERROR(AVERAGEIFS(Entrada!$E$8:$E$3007,Entrada!$C$8:$C$3007,$C$6,Entrada!$G$8:$G$3007,O188),"")</f>
        <v/>
      </c>
      <c r="Q188" s="46" t="str">
        <f>IFERROR(AVERAGEIFS(Entrada!$H$8:$H$3007,Entrada!$C$8:$C$3007,$C$6,Entrada!$G$8:$G$3007,O188),"")</f>
        <v/>
      </c>
      <c r="R188" s="46">
        <v>1.83E-3</v>
      </c>
    </row>
    <row r="189" spans="10:18" ht="15" customHeight="1" x14ac:dyDescent="0.25">
      <c r="J189" s="26" t="str">
        <f>IF(PG!C191="","-",PG!C191)</f>
        <v>-</v>
      </c>
      <c r="M189" s="46" t="str">
        <f t="shared" si="7"/>
        <v/>
      </c>
      <c r="N189" s="46" t="str">
        <f t="shared" si="8"/>
        <v/>
      </c>
      <c r="O189" s="46" t="str">
        <f>IF(PI_For!B191=0,"Não cadastrado",PI_For!B191)</f>
        <v>Não cadastrado</v>
      </c>
      <c r="P189" s="46" t="str">
        <f>IFERROR(AVERAGEIFS(Entrada!$E$8:$E$3007,Entrada!$C$8:$C$3007,$C$6,Entrada!$G$8:$G$3007,O189),"")</f>
        <v/>
      </c>
      <c r="Q189" s="46" t="str">
        <f>IFERROR(AVERAGEIFS(Entrada!$H$8:$H$3007,Entrada!$C$8:$C$3007,$C$6,Entrada!$G$8:$G$3007,O189),"")</f>
        <v/>
      </c>
      <c r="R189" s="46">
        <v>1.8400000000000001E-3</v>
      </c>
    </row>
    <row r="190" spans="10:18" ht="15" customHeight="1" x14ac:dyDescent="0.25">
      <c r="J190" s="26" t="str">
        <f>IF(PG!C192="","-",PG!C192)</f>
        <v>-</v>
      </c>
      <c r="M190" s="46" t="str">
        <f t="shared" si="7"/>
        <v/>
      </c>
      <c r="N190" s="46" t="str">
        <f t="shared" si="8"/>
        <v/>
      </c>
      <c r="O190" s="46" t="str">
        <f>IF(PI_For!B192=0,"Não cadastrado",PI_For!B192)</f>
        <v>Não cadastrado</v>
      </c>
      <c r="P190" s="46" t="str">
        <f>IFERROR(AVERAGEIFS(Entrada!$E$8:$E$3007,Entrada!$C$8:$C$3007,$C$6,Entrada!$G$8:$G$3007,O190),"")</f>
        <v/>
      </c>
      <c r="Q190" s="46" t="str">
        <f>IFERROR(AVERAGEIFS(Entrada!$H$8:$H$3007,Entrada!$C$8:$C$3007,$C$6,Entrada!$G$8:$G$3007,O190),"")</f>
        <v/>
      </c>
      <c r="R190" s="46">
        <v>1.8500000000000001E-3</v>
      </c>
    </row>
    <row r="191" spans="10:18" ht="15" customHeight="1" x14ac:dyDescent="0.25">
      <c r="J191" s="26" t="str">
        <f>IF(PG!C193="","-",PG!C193)</f>
        <v>-</v>
      </c>
      <c r="M191" s="46" t="str">
        <f t="shared" si="7"/>
        <v/>
      </c>
      <c r="N191" s="46" t="str">
        <f t="shared" si="8"/>
        <v/>
      </c>
      <c r="O191" s="46" t="str">
        <f>IF(PI_For!B193=0,"Não cadastrado",PI_For!B193)</f>
        <v>Não cadastrado</v>
      </c>
      <c r="P191" s="46" t="str">
        <f>IFERROR(AVERAGEIFS(Entrada!$E$8:$E$3007,Entrada!$C$8:$C$3007,$C$6,Entrada!$G$8:$G$3007,O191),"")</f>
        <v/>
      </c>
      <c r="Q191" s="46" t="str">
        <f>IFERROR(AVERAGEIFS(Entrada!$H$8:$H$3007,Entrada!$C$8:$C$3007,$C$6,Entrada!$G$8:$G$3007,O191),"")</f>
        <v/>
      </c>
      <c r="R191" s="46">
        <v>1.8600000000000001E-3</v>
      </c>
    </row>
    <row r="192" spans="10:18" ht="15" customHeight="1" x14ac:dyDescent="0.25">
      <c r="J192" s="26" t="str">
        <f>IF(PG!C194="","-",PG!C194)</f>
        <v>-</v>
      </c>
      <c r="M192" s="46" t="str">
        <f t="shared" si="7"/>
        <v/>
      </c>
      <c r="N192" s="46" t="str">
        <f t="shared" si="8"/>
        <v/>
      </c>
      <c r="O192" s="46" t="str">
        <f>IF(PI_For!B194=0,"Não cadastrado",PI_For!B194)</f>
        <v>Não cadastrado</v>
      </c>
      <c r="P192" s="46" t="str">
        <f>IFERROR(AVERAGEIFS(Entrada!$E$8:$E$3007,Entrada!$C$8:$C$3007,$C$6,Entrada!$G$8:$G$3007,O192),"")</f>
        <v/>
      </c>
      <c r="Q192" s="46" t="str">
        <f>IFERROR(AVERAGEIFS(Entrada!$H$8:$H$3007,Entrada!$C$8:$C$3007,$C$6,Entrada!$G$8:$G$3007,O192),"")</f>
        <v/>
      </c>
      <c r="R192" s="46">
        <v>1.8699999999999999E-3</v>
      </c>
    </row>
    <row r="193" spans="10:18" ht="15" customHeight="1" x14ac:dyDescent="0.25">
      <c r="J193" s="26" t="str">
        <f>IF(PG!C195="","-",PG!C195)</f>
        <v>-</v>
      </c>
      <c r="M193" s="46" t="str">
        <f t="shared" si="7"/>
        <v/>
      </c>
      <c r="N193" s="46" t="str">
        <f t="shared" si="8"/>
        <v/>
      </c>
      <c r="O193" s="46" t="str">
        <f>IF(PI_For!B195=0,"Não cadastrado",PI_For!B195)</f>
        <v>Não cadastrado</v>
      </c>
      <c r="P193" s="46" t="str">
        <f>IFERROR(AVERAGEIFS(Entrada!$E$8:$E$3007,Entrada!$C$8:$C$3007,$C$6,Entrada!$G$8:$G$3007,O193),"")</f>
        <v/>
      </c>
      <c r="Q193" s="46" t="str">
        <f>IFERROR(AVERAGEIFS(Entrada!$H$8:$H$3007,Entrada!$C$8:$C$3007,$C$6,Entrada!$G$8:$G$3007,O193),"")</f>
        <v/>
      </c>
      <c r="R193" s="46">
        <v>1.8799999999999999E-3</v>
      </c>
    </row>
    <row r="194" spans="10:18" ht="15" customHeight="1" x14ac:dyDescent="0.25">
      <c r="J194" s="26" t="str">
        <f>IF(PG!C196="","-",PG!C196)</f>
        <v>-</v>
      </c>
      <c r="M194" s="46" t="str">
        <f t="shared" si="7"/>
        <v/>
      </c>
      <c r="N194" s="46" t="str">
        <f t="shared" si="8"/>
        <v/>
      </c>
      <c r="O194" s="46" t="str">
        <f>IF(PI_For!B196=0,"Não cadastrado",PI_For!B196)</f>
        <v>Não cadastrado</v>
      </c>
      <c r="P194" s="46" t="str">
        <f>IFERROR(AVERAGEIFS(Entrada!$E$8:$E$3007,Entrada!$C$8:$C$3007,$C$6,Entrada!$G$8:$G$3007,O194),"")</f>
        <v/>
      </c>
      <c r="Q194" s="46" t="str">
        <f>IFERROR(AVERAGEIFS(Entrada!$H$8:$H$3007,Entrada!$C$8:$C$3007,$C$6,Entrada!$G$8:$G$3007,O194),"")</f>
        <v/>
      </c>
      <c r="R194" s="46">
        <v>1.89E-3</v>
      </c>
    </row>
    <row r="195" spans="10:18" ht="15" customHeight="1" x14ac:dyDescent="0.25">
      <c r="J195" s="26" t="str">
        <f>IF(PG!C197="","-",PG!C197)</f>
        <v>-</v>
      </c>
      <c r="M195" s="46" t="str">
        <f t="shared" si="7"/>
        <v/>
      </c>
      <c r="N195" s="46" t="str">
        <f t="shared" si="8"/>
        <v/>
      </c>
      <c r="O195" s="46" t="str">
        <f>IF(PI_For!B197=0,"Não cadastrado",PI_For!B197)</f>
        <v>Não cadastrado</v>
      </c>
      <c r="P195" s="46" t="str">
        <f>IFERROR(AVERAGEIFS(Entrada!$E$8:$E$3007,Entrada!$C$8:$C$3007,$C$6,Entrada!$G$8:$G$3007,O195),"")</f>
        <v/>
      </c>
      <c r="Q195" s="46" t="str">
        <f>IFERROR(AVERAGEIFS(Entrada!$H$8:$H$3007,Entrada!$C$8:$C$3007,$C$6,Entrada!$G$8:$G$3007,O195),"")</f>
        <v/>
      </c>
      <c r="R195" s="46">
        <v>1.9E-3</v>
      </c>
    </row>
    <row r="196" spans="10:18" ht="15" customHeight="1" x14ac:dyDescent="0.25">
      <c r="J196" s="26" t="str">
        <f>IF(PG!C198="","-",PG!C198)</f>
        <v>-</v>
      </c>
      <c r="M196" s="46" t="str">
        <f t="shared" si="7"/>
        <v/>
      </c>
      <c r="N196" s="46" t="str">
        <f t="shared" si="8"/>
        <v/>
      </c>
      <c r="O196" s="46" t="str">
        <f>IF(PI_For!B198=0,"Não cadastrado",PI_For!B198)</f>
        <v>Não cadastrado</v>
      </c>
      <c r="P196" s="46" t="str">
        <f>IFERROR(AVERAGEIFS(Entrada!$E$8:$E$3007,Entrada!$C$8:$C$3007,$C$6,Entrada!$G$8:$G$3007,O196),"")</f>
        <v/>
      </c>
      <c r="Q196" s="46" t="str">
        <f>IFERROR(AVERAGEIFS(Entrada!$H$8:$H$3007,Entrada!$C$8:$C$3007,$C$6,Entrada!$G$8:$G$3007,O196),"")</f>
        <v/>
      </c>
      <c r="R196" s="46">
        <v>1.91E-3</v>
      </c>
    </row>
    <row r="197" spans="10:18" ht="15" customHeight="1" x14ac:dyDescent="0.25">
      <c r="J197" s="26" t="str">
        <f>IF(PG!C199="","-",PG!C199)</f>
        <v>-</v>
      </c>
      <c r="M197" s="46" t="str">
        <f t="shared" si="7"/>
        <v/>
      </c>
      <c r="N197" s="46" t="str">
        <f t="shared" si="8"/>
        <v/>
      </c>
      <c r="O197" s="46" t="str">
        <f>IF(PI_For!B199=0,"Não cadastrado",PI_For!B199)</f>
        <v>Não cadastrado</v>
      </c>
      <c r="P197" s="46" t="str">
        <f>IFERROR(AVERAGEIFS(Entrada!$E$8:$E$3007,Entrada!$C$8:$C$3007,$C$6,Entrada!$G$8:$G$3007,O197),"")</f>
        <v/>
      </c>
      <c r="Q197" s="46" t="str">
        <f>IFERROR(AVERAGEIFS(Entrada!$H$8:$H$3007,Entrada!$C$8:$C$3007,$C$6,Entrada!$G$8:$G$3007,O197),"")</f>
        <v/>
      </c>
      <c r="R197" s="46">
        <v>1.92E-3</v>
      </c>
    </row>
    <row r="198" spans="10:18" ht="15" customHeight="1" x14ac:dyDescent="0.25">
      <c r="J198" s="26" t="str">
        <f>IF(PG!C200="","-",PG!C200)</f>
        <v>-</v>
      </c>
      <c r="M198" s="46" t="str">
        <f t="shared" si="7"/>
        <v/>
      </c>
      <c r="N198" s="46" t="str">
        <f t="shared" si="8"/>
        <v/>
      </c>
      <c r="O198" s="46" t="str">
        <f>IF(PI_For!B200=0,"Não cadastrado",PI_For!B200)</f>
        <v>Não cadastrado</v>
      </c>
      <c r="P198" s="46" t="str">
        <f>IFERROR(AVERAGEIFS(Entrada!$E$8:$E$3007,Entrada!$C$8:$C$3007,$C$6,Entrada!$G$8:$G$3007,O198),"")</f>
        <v/>
      </c>
      <c r="Q198" s="46" t="str">
        <f>IFERROR(AVERAGEIFS(Entrada!$H$8:$H$3007,Entrada!$C$8:$C$3007,$C$6,Entrada!$G$8:$G$3007,O198),"")</f>
        <v/>
      </c>
      <c r="R198" s="46">
        <v>1.9300000000000001E-3</v>
      </c>
    </row>
    <row r="199" spans="10:18" ht="15" customHeight="1" x14ac:dyDescent="0.25">
      <c r="J199" s="26" t="str">
        <f>IF(PG!C201="","-",PG!C201)</f>
        <v>-</v>
      </c>
      <c r="M199" s="46" t="str">
        <f t="shared" ref="M199:M262" si="9">IFERROR(P199+R199,"")</f>
        <v/>
      </c>
      <c r="N199" s="46" t="str">
        <f t="shared" ref="N199:N262" si="10">IFERROR(Q199+R199,"")</f>
        <v/>
      </c>
      <c r="O199" s="46" t="str">
        <f>IF(PI_For!B201=0,"Não cadastrado",PI_For!B201)</f>
        <v>Não cadastrado</v>
      </c>
      <c r="P199" s="46" t="str">
        <f>IFERROR(AVERAGEIFS(Entrada!$E$8:$E$3007,Entrada!$C$8:$C$3007,$C$6,Entrada!$G$8:$G$3007,O199),"")</f>
        <v/>
      </c>
      <c r="Q199" s="46" t="str">
        <f>IFERROR(AVERAGEIFS(Entrada!$H$8:$H$3007,Entrada!$C$8:$C$3007,$C$6,Entrada!$G$8:$G$3007,O199),"")</f>
        <v/>
      </c>
      <c r="R199" s="46">
        <v>1.9400000000000001E-3</v>
      </c>
    </row>
    <row r="200" spans="10:18" ht="15" customHeight="1" x14ac:dyDescent="0.25">
      <c r="J200" s="26" t="str">
        <f>IF(PG!C202="","-",PG!C202)</f>
        <v>-</v>
      </c>
      <c r="M200" s="46" t="str">
        <f t="shared" si="9"/>
        <v/>
      </c>
      <c r="N200" s="46" t="str">
        <f t="shared" si="10"/>
        <v/>
      </c>
      <c r="O200" s="46" t="str">
        <f>IF(PI_For!B202=0,"Não cadastrado",PI_For!B202)</f>
        <v>Não cadastrado</v>
      </c>
      <c r="P200" s="46" t="str">
        <f>IFERROR(AVERAGEIFS(Entrada!$E$8:$E$3007,Entrada!$C$8:$C$3007,$C$6,Entrada!$G$8:$G$3007,O200),"")</f>
        <v/>
      </c>
      <c r="Q200" s="46" t="str">
        <f>IFERROR(AVERAGEIFS(Entrada!$H$8:$H$3007,Entrada!$C$8:$C$3007,$C$6,Entrada!$G$8:$G$3007,O200),"")</f>
        <v/>
      </c>
      <c r="R200" s="46">
        <v>1.9499999999999999E-3</v>
      </c>
    </row>
    <row r="201" spans="10:18" ht="15" customHeight="1" x14ac:dyDescent="0.25">
      <c r="J201" s="26" t="str">
        <f>IF(PG!C203="","-",PG!C203)</f>
        <v>-</v>
      </c>
      <c r="M201" s="46" t="str">
        <f t="shared" si="9"/>
        <v/>
      </c>
      <c r="N201" s="46" t="str">
        <f t="shared" si="10"/>
        <v/>
      </c>
      <c r="O201" s="46" t="str">
        <f>IF(PI_For!B203=0,"Não cadastrado",PI_For!B203)</f>
        <v>Não cadastrado</v>
      </c>
      <c r="P201" s="46" t="str">
        <f>IFERROR(AVERAGEIFS(Entrada!$E$8:$E$3007,Entrada!$C$8:$C$3007,$C$6,Entrada!$G$8:$G$3007,O201),"")</f>
        <v/>
      </c>
      <c r="Q201" s="46" t="str">
        <f>IFERROR(AVERAGEIFS(Entrada!$H$8:$H$3007,Entrada!$C$8:$C$3007,$C$6,Entrada!$G$8:$G$3007,O201),"")</f>
        <v/>
      </c>
      <c r="R201" s="46">
        <v>1.9599999999999999E-3</v>
      </c>
    </row>
    <row r="202" spans="10:18" ht="15" customHeight="1" x14ac:dyDescent="0.25">
      <c r="J202" s="26" t="str">
        <f>IF(PG!C204="","-",PG!C204)</f>
        <v>-</v>
      </c>
      <c r="M202" s="46" t="str">
        <f t="shared" si="9"/>
        <v/>
      </c>
      <c r="N202" s="46" t="str">
        <f t="shared" si="10"/>
        <v/>
      </c>
      <c r="O202" s="46" t="str">
        <f>IF(PI_For!B204=0,"Não cadastrado",PI_For!B204)</f>
        <v>Não cadastrado</v>
      </c>
      <c r="P202" s="46" t="str">
        <f>IFERROR(AVERAGEIFS(Entrada!$E$8:$E$3007,Entrada!$C$8:$C$3007,$C$6,Entrada!$G$8:$G$3007,O202),"")</f>
        <v/>
      </c>
      <c r="Q202" s="46" t="str">
        <f>IFERROR(AVERAGEIFS(Entrada!$H$8:$H$3007,Entrada!$C$8:$C$3007,$C$6,Entrada!$G$8:$G$3007,O202),"")</f>
        <v/>
      </c>
      <c r="R202" s="46">
        <v>1.97E-3</v>
      </c>
    </row>
    <row r="203" spans="10:18" ht="15" customHeight="1" x14ac:dyDescent="0.25">
      <c r="J203" s="26" t="str">
        <f>IF(PG!C205="","-",PG!C205)</f>
        <v>-</v>
      </c>
      <c r="M203" s="46" t="str">
        <f t="shared" si="9"/>
        <v/>
      </c>
      <c r="N203" s="46" t="str">
        <f t="shared" si="10"/>
        <v/>
      </c>
      <c r="O203" s="46" t="str">
        <f>IF(PI_For!B205=0,"Não cadastrado",PI_For!B205)</f>
        <v>Não cadastrado</v>
      </c>
      <c r="P203" s="46" t="str">
        <f>IFERROR(AVERAGEIFS(Entrada!$E$8:$E$3007,Entrada!$C$8:$C$3007,$C$6,Entrada!$G$8:$G$3007,O203),"")</f>
        <v/>
      </c>
      <c r="Q203" s="46" t="str">
        <f>IFERROR(AVERAGEIFS(Entrada!$H$8:$H$3007,Entrada!$C$8:$C$3007,$C$6,Entrada!$G$8:$G$3007,O203),"")</f>
        <v/>
      </c>
      <c r="R203" s="46">
        <v>1.98E-3</v>
      </c>
    </row>
    <row r="204" spans="10:18" ht="15" customHeight="1" x14ac:dyDescent="0.25">
      <c r="J204" s="26" t="str">
        <f>IF(PG!C206="","-",PG!C206)</f>
        <v>-</v>
      </c>
      <c r="M204" s="46" t="str">
        <f t="shared" si="9"/>
        <v/>
      </c>
      <c r="N204" s="46" t="str">
        <f t="shared" si="10"/>
        <v/>
      </c>
      <c r="O204" s="46" t="str">
        <f>IF(PI_For!B206=0,"Não cadastrado",PI_For!B206)</f>
        <v>Não cadastrado</v>
      </c>
      <c r="P204" s="46" t="str">
        <f>IFERROR(AVERAGEIFS(Entrada!$E$8:$E$3007,Entrada!$C$8:$C$3007,$C$6,Entrada!$G$8:$G$3007,O204),"")</f>
        <v/>
      </c>
      <c r="Q204" s="46" t="str">
        <f>IFERROR(AVERAGEIFS(Entrada!$H$8:$H$3007,Entrada!$C$8:$C$3007,$C$6,Entrada!$G$8:$G$3007,O204),"")</f>
        <v/>
      </c>
      <c r="R204" s="46">
        <v>1.99E-3</v>
      </c>
    </row>
    <row r="205" spans="10:18" ht="15" customHeight="1" x14ac:dyDescent="0.25">
      <c r="J205" s="26" t="str">
        <f>IF(PG!C207="","-",PG!C207)</f>
        <v>-</v>
      </c>
      <c r="M205" s="46" t="str">
        <f t="shared" si="9"/>
        <v/>
      </c>
      <c r="N205" s="46" t="str">
        <f t="shared" si="10"/>
        <v/>
      </c>
      <c r="O205" s="46" t="str">
        <f>IF(PI_For!B207=0,"Não cadastrado",PI_For!B207)</f>
        <v>Não cadastrado</v>
      </c>
      <c r="P205" s="46" t="str">
        <f>IFERROR(AVERAGEIFS(Entrada!$E$8:$E$3007,Entrada!$C$8:$C$3007,$C$6,Entrada!$G$8:$G$3007,O205),"")</f>
        <v/>
      </c>
      <c r="Q205" s="46" t="str">
        <f>IFERROR(AVERAGEIFS(Entrada!$H$8:$H$3007,Entrada!$C$8:$C$3007,$C$6,Entrada!$G$8:$G$3007,O205),"")</f>
        <v/>
      </c>
      <c r="R205" s="46">
        <v>2E-3</v>
      </c>
    </row>
    <row r="206" spans="10:18" ht="15" customHeight="1" x14ac:dyDescent="0.25">
      <c r="J206" s="26" t="str">
        <f>IF(PG!C208="","-",PG!C208)</f>
        <v>-</v>
      </c>
      <c r="M206" s="46" t="str">
        <f t="shared" si="9"/>
        <v/>
      </c>
      <c r="N206" s="46" t="str">
        <f t="shared" si="10"/>
        <v/>
      </c>
      <c r="O206" s="46" t="str">
        <f>IF(PI_For!B208=0,"Não cadastrado",PI_For!B208)</f>
        <v>Não cadastrado</v>
      </c>
      <c r="P206" s="46" t="str">
        <f>IFERROR(AVERAGEIFS(Entrada!$E$8:$E$3007,Entrada!$C$8:$C$3007,$C$6,Entrada!$G$8:$G$3007,O206),"")</f>
        <v/>
      </c>
      <c r="Q206" s="46" t="str">
        <f>IFERROR(AVERAGEIFS(Entrada!$H$8:$H$3007,Entrada!$C$8:$C$3007,$C$6,Entrada!$G$8:$G$3007,O206),"")</f>
        <v/>
      </c>
      <c r="R206" s="46">
        <v>2.0100000000000001E-3</v>
      </c>
    </row>
    <row r="207" spans="10:18" ht="15" customHeight="1" x14ac:dyDescent="0.25">
      <c r="J207" s="26" t="str">
        <f>IF(PG!C209="","-",PG!C209)</f>
        <v>-</v>
      </c>
      <c r="M207" s="46" t="str">
        <f t="shared" si="9"/>
        <v/>
      </c>
      <c r="N207" s="46" t="str">
        <f t="shared" si="10"/>
        <v/>
      </c>
      <c r="O207" s="46" t="str">
        <f>IF(PI_For!B209=0,"Não cadastrado",PI_For!B209)</f>
        <v>Não cadastrado</v>
      </c>
      <c r="P207" s="46" t="str">
        <f>IFERROR(AVERAGEIFS(Entrada!$E$8:$E$3007,Entrada!$C$8:$C$3007,$C$6,Entrada!$G$8:$G$3007,O207),"")</f>
        <v/>
      </c>
      <c r="Q207" s="46" t="str">
        <f>IFERROR(AVERAGEIFS(Entrada!$H$8:$H$3007,Entrada!$C$8:$C$3007,$C$6,Entrada!$G$8:$G$3007,O207),"")</f>
        <v/>
      </c>
      <c r="R207" s="46">
        <v>2.0200000000000001E-3</v>
      </c>
    </row>
    <row r="208" spans="10:18" ht="15" customHeight="1" x14ac:dyDescent="0.25">
      <c r="J208" s="26" t="str">
        <f>IF(PG!C210="","-",PG!C210)</f>
        <v>-</v>
      </c>
      <c r="M208" s="46" t="str">
        <f t="shared" si="9"/>
        <v/>
      </c>
      <c r="N208" s="46" t="str">
        <f t="shared" si="10"/>
        <v/>
      </c>
      <c r="O208" s="46" t="str">
        <f>IF(PI_For!B210=0,"Não cadastrado",PI_For!B210)</f>
        <v>Não cadastrado</v>
      </c>
      <c r="P208" s="46" t="str">
        <f>IFERROR(AVERAGEIFS(Entrada!$E$8:$E$3007,Entrada!$C$8:$C$3007,$C$6,Entrada!$G$8:$G$3007,O208),"")</f>
        <v/>
      </c>
      <c r="Q208" s="46" t="str">
        <f>IFERROR(AVERAGEIFS(Entrada!$H$8:$H$3007,Entrada!$C$8:$C$3007,$C$6,Entrada!$G$8:$G$3007,O208),"")</f>
        <v/>
      </c>
      <c r="R208" s="46">
        <v>2.0300000000000001E-3</v>
      </c>
    </row>
    <row r="209" spans="10:18" ht="15" customHeight="1" x14ac:dyDescent="0.25">
      <c r="J209" s="26" t="str">
        <f>IF(PG!C211="","-",PG!C211)</f>
        <v>-</v>
      </c>
      <c r="M209" s="46" t="str">
        <f t="shared" si="9"/>
        <v/>
      </c>
      <c r="N209" s="46" t="str">
        <f t="shared" si="10"/>
        <v/>
      </c>
      <c r="O209" s="46" t="str">
        <f>IF(PI_For!B211=0,"Não cadastrado",PI_For!B211)</f>
        <v>Não cadastrado</v>
      </c>
      <c r="P209" s="46" t="str">
        <f>IFERROR(AVERAGEIFS(Entrada!$E$8:$E$3007,Entrada!$C$8:$C$3007,$C$6,Entrada!$G$8:$G$3007,O209),"")</f>
        <v/>
      </c>
      <c r="Q209" s="46" t="str">
        <f>IFERROR(AVERAGEIFS(Entrada!$H$8:$H$3007,Entrada!$C$8:$C$3007,$C$6,Entrada!$G$8:$G$3007,O209),"")</f>
        <v/>
      </c>
      <c r="R209" s="46">
        <v>2.0400000000000001E-3</v>
      </c>
    </row>
    <row r="210" spans="10:18" ht="15" customHeight="1" x14ac:dyDescent="0.25">
      <c r="J210" s="26" t="str">
        <f>IF(PG!C212="","-",PG!C212)</f>
        <v>-</v>
      </c>
      <c r="M210" s="46" t="str">
        <f t="shared" si="9"/>
        <v/>
      </c>
      <c r="N210" s="46" t="str">
        <f t="shared" si="10"/>
        <v/>
      </c>
      <c r="O210" s="46" t="str">
        <f>IF(PI_For!B212=0,"Não cadastrado",PI_For!B212)</f>
        <v>Não cadastrado</v>
      </c>
      <c r="P210" s="46" t="str">
        <f>IFERROR(AVERAGEIFS(Entrada!$E$8:$E$3007,Entrada!$C$8:$C$3007,$C$6,Entrada!$G$8:$G$3007,O210),"")</f>
        <v/>
      </c>
      <c r="Q210" s="46" t="str">
        <f>IFERROR(AVERAGEIFS(Entrada!$H$8:$H$3007,Entrada!$C$8:$C$3007,$C$6,Entrada!$G$8:$G$3007,O210),"")</f>
        <v/>
      </c>
      <c r="R210" s="46">
        <v>2.0500000000000002E-3</v>
      </c>
    </row>
    <row r="211" spans="10:18" ht="15" customHeight="1" x14ac:dyDescent="0.25">
      <c r="J211" s="26" t="str">
        <f>IF(PG!C213="","-",PG!C213)</f>
        <v>-</v>
      </c>
      <c r="M211" s="46" t="str">
        <f t="shared" si="9"/>
        <v/>
      </c>
      <c r="N211" s="46" t="str">
        <f t="shared" si="10"/>
        <v/>
      </c>
      <c r="O211" s="46" t="str">
        <f>IF(PI_For!B213=0,"Não cadastrado",PI_For!B213)</f>
        <v>Não cadastrado</v>
      </c>
      <c r="P211" s="46" t="str">
        <f>IFERROR(AVERAGEIFS(Entrada!$E$8:$E$3007,Entrada!$C$8:$C$3007,$C$6,Entrada!$G$8:$G$3007,O211),"")</f>
        <v/>
      </c>
      <c r="Q211" s="46" t="str">
        <f>IFERROR(AVERAGEIFS(Entrada!$H$8:$H$3007,Entrada!$C$8:$C$3007,$C$6,Entrada!$G$8:$G$3007,O211),"")</f>
        <v/>
      </c>
      <c r="R211" s="46">
        <v>2.0600000000000002E-3</v>
      </c>
    </row>
    <row r="212" spans="10:18" ht="15" customHeight="1" x14ac:dyDescent="0.25">
      <c r="J212" s="26" t="str">
        <f>IF(PG!C214="","-",PG!C214)</f>
        <v>-</v>
      </c>
      <c r="M212" s="46" t="str">
        <f t="shared" si="9"/>
        <v/>
      </c>
      <c r="N212" s="46" t="str">
        <f t="shared" si="10"/>
        <v/>
      </c>
      <c r="O212" s="46" t="str">
        <f>IF(PI_For!B214=0,"Não cadastrado",PI_For!B214)</f>
        <v>Não cadastrado</v>
      </c>
      <c r="P212" s="46" t="str">
        <f>IFERROR(AVERAGEIFS(Entrada!$E$8:$E$3007,Entrada!$C$8:$C$3007,$C$6,Entrada!$G$8:$G$3007,O212),"")</f>
        <v/>
      </c>
      <c r="Q212" s="46" t="str">
        <f>IFERROR(AVERAGEIFS(Entrada!$H$8:$H$3007,Entrada!$C$8:$C$3007,$C$6,Entrada!$G$8:$G$3007,O212),"")</f>
        <v/>
      </c>
      <c r="R212" s="46">
        <v>2.0699999999999998E-3</v>
      </c>
    </row>
    <row r="213" spans="10:18" ht="15" customHeight="1" x14ac:dyDescent="0.25">
      <c r="J213" s="26" t="str">
        <f>IF(PG!C215="","-",PG!C215)</f>
        <v>-</v>
      </c>
      <c r="M213" s="46" t="str">
        <f t="shared" si="9"/>
        <v/>
      </c>
      <c r="N213" s="46" t="str">
        <f t="shared" si="10"/>
        <v/>
      </c>
      <c r="O213" s="46" t="str">
        <f>IF(PI_For!B215=0,"Não cadastrado",PI_For!B215)</f>
        <v>Não cadastrado</v>
      </c>
      <c r="P213" s="46" t="str">
        <f>IFERROR(AVERAGEIFS(Entrada!$E$8:$E$3007,Entrada!$C$8:$C$3007,$C$6,Entrada!$G$8:$G$3007,O213),"")</f>
        <v/>
      </c>
      <c r="Q213" s="46" t="str">
        <f>IFERROR(AVERAGEIFS(Entrada!$H$8:$H$3007,Entrada!$C$8:$C$3007,$C$6,Entrada!$G$8:$G$3007,O213),"")</f>
        <v/>
      </c>
      <c r="R213" s="46">
        <v>2.0799999999999998E-3</v>
      </c>
    </row>
    <row r="214" spans="10:18" ht="15" customHeight="1" x14ac:dyDescent="0.25">
      <c r="J214" s="26" t="str">
        <f>IF(PG!C216="","-",PG!C216)</f>
        <v>-</v>
      </c>
      <c r="M214" s="46" t="str">
        <f t="shared" si="9"/>
        <v/>
      </c>
      <c r="N214" s="46" t="str">
        <f t="shared" si="10"/>
        <v/>
      </c>
      <c r="O214" s="46" t="str">
        <f>IF(PI_For!B216=0,"Não cadastrado",PI_For!B216)</f>
        <v>Não cadastrado</v>
      </c>
      <c r="P214" s="46" t="str">
        <f>IFERROR(AVERAGEIFS(Entrada!$E$8:$E$3007,Entrada!$C$8:$C$3007,$C$6,Entrada!$G$8:$G$3007,O214),"")</f>
        <v/>
      </c>
      <c r="Q214" s="46" t="str">
        <f>IFERROR(AVERAGEIFS(Entrada!$H$8:$H$3007,Entrada!$C$8:$C$3007,$C$6,Entrada!$G$8:$G$3007,O214),"")</f>
        <v/>
      </c>
      <c r="R214" s="46">
        <v>2.0899999999999998E-3</v>
      </c>
    </row>
    <row r="215" spans="10:18" ht="15" customHeight="1" x14ac:dyDescent="0.25">
      <c r="J215" s="26" t="str">
        <f>IF(PG!C217="","-",PG!C217)</f>
        <v>-</v>
      </c>
      <c r="M215" s="46" t="str">
        <f t="shared" si="9"/>
        <v/>
      </c>
      <c r="N215" s="46" t="str">
        <f t="shared" si="10"/>
        <v/>
      </c>
      <c r="O215" s="46" t="str">
        <f>IF(PI_For!B217=0,"Não cadastrado",PI_For!B217)</f>
        <v>Não cadastrado</v>
      </c>
      <c r="P215" s="46" t="str">
        <f>IFERROR(AVERAGEIFS(Entrada!$E$8:$E$3007,Entrada!$C$8:$C$3007,$C$6,Entrada!$G$8:$G$3007,O215),"")</f>
        <v/>
      </c>
      <c r="Q215" s="46" t="str">
        <f>IFERROR(AVERAGEIFS(Entrada!$H$8:$H$3007,Entrada!$C$8:$C$3007,$C$6,Entrada!$G$8:$G$3007,O215),"")</f>
        <v/>
      </c>
      <c r="R215" s="46">
        <v>2.0999999999999999E-3</v>
      </c>
    </row>
    <row r="216" spans="10:18" ht="15" customHeight="1" x14ac:dyDescent="0.25">
      <c r="J216" s="26" t="str">
        <f>IF(PG!C218="","-",PG!C218)</f>
        <v>-</v>
      </c>
      <c r="M216" s="46" t="str">
        <f t="shared" si="9"/>
        <v/>
      </c>
      <c r="N216" s="46" t="str">
        <f t="shared" si="10"/>
        <v/>
      </c>
      <c r="O216" s="46" t="str">
        <f>IF(PI_For!B218=0,"Não cadastrado",PI_For!B218)</f>
        <v>Não cadastrado</v>
      </c>
      <c r="P216" s="46" t="str">
        <f>IFERROR(AVERAGEIFS(Entrada!$E$8:$E$3007,Entrada!$C$8:$C$3007,$C$6,Entrada!$G$8:$G$3007,O216),"")</f>
        <v/>
      </c>
      <c r="Q216" s="46" t="str">
        <f>IFERROR(AVERAGEIFS(Entrada!$H$8:$H$3007,Entrada!$C$8:$C$3007,$C$6,Entrada!$G$8:$G$3007,O216),"")</f>
        <v/>
      </c>
      <c r="R216" s="46">
        <v>2.1099999999999999E-3</v>
      </c>
    </row>
    <row r="217" spans="10:18" ht="15" customHeight="1" x14ac:dyDescent="0.25">
      <c r="J217" s="26" t="str">
        <f>IF(PG!C219="","-",PG!C219)</f>
        <v>-</v>
      </c>
      <c r="M217" s="46" t="str">
        <f t="shared" si="9"/>
        <v/>
      </c>
      <c r="N217" s="46" t="str">
        <f t="shared" si="10"/>
        <v/>
      </c>
      <c r="O217" s="46" t="str">
        <f>IF(PI_For!B219=0,"Não cadastrado",PI_For!B219)</f>
        <v>Não cadastrado</v>
      </c>
      <c r="P217" s="46" t="str">
        <f>IFERROR(AVERAGEIFS(Entrada!$E$8:$E$3007,Entrada!$C$8:$C$3007,$C$6,Entrada!$G$8:$G$3007,O217),"")</f>
        <v/>
      </c>
      <c r="Q217" s="46" t="str">
        <f>IFERROR(AVERAGEIFS(Entrada!$H$8:$H$3007,Entrada!$C$8:$C$3007,$C$6,Entrada!$G$8:$G$3007,O217),"")</f>
        <v/>
      </c>
      <c r="R217" s="46">
        <v>2.1199999999999999E-3</v>
      </c>
    </row>
    <row r="218" spans="10:18" ht="15" customHeight="1" x14ac:dyDescent="0.25">
      <c r="J218" s="26" t="str">
        <f>IF(PG!C220="","-",PG!C220)</f>
        <v>-</v>
      </c>
      <c r="M218" s="46" t="str">
        <f t="shared" si="9"/>
        <v/>
      </c>
      <c r="N218" s="46" t="str">
        <f t="shared" si="10"/>
        <v/>
      </c>
      <c r="O218" s="46" t="str">
        <f>IF(PI_For!B220=0,"Não cadastrado",PI_For!B220)</f>
        <v>Não cadastrado</v>
      </c>
      <c r="P218" s="46" t="str">
        <f>IFERROR(AVERAGEIFS(Entrada!$E$8:$E$3007,Entrada!$C$8:$C$3007,$C$6,Entrada!$G$8:$G$3007,O218),"")</f>
        <v/>
      </c>
      <c r="Q218" s="46" t="str">
        <f>IFERROR(AVERAGEIFS(Entrada!$H$8:$H$3007,Entrada!$C$8:$C$3007,$C$6,Entrada!$G$8:$G$3007,O218),"")</f>
        <v/>
      </c>
      <c r="R218" s="46">
        <v>2.1299999999999999E-3</v>
      </c>
    </row>
    <row r="219" spans="10:18" ht="15" customHeight="1" x14ac:dyDescent="0.25">
      <c r="J219" s="26" t="str">
        <f>IF(PG!C221="","-",PG!C221)</f>
        <v>-</v>
      </c>
      <c r="M219" s="46" t="str">
        <f t="shared" si="9"/>
        <v/>
      </c>
      <c r="N219" s="46" t="str">
        <f t="shared" si="10"/>
        <v/>
      </c>
      <c r="O219" s="46" t="str">
        <f>IF(PI_For!B221=0,"Não cadastrado",PI_For!B221)</f>
        <v>Não cadastrado</v>
      </c>
      <c r="P219" s="46" t="str">
        <f>IFERROR(AVERAGEIFS(Entrada!$E$8:$E$3007,Entrada!$C$8:$C$3007,$C$6,Entrada!$G$8:$G$3007,O219),"")</f>
        <v/>
      </c>
      <c r="Q219" s="46" t="str">
        <f>IFERROR(AVERAGEIFS(Entrada!$H$8:$H$3007,Entrada!$C$8:$C$3007,$C$6,Entrada!$G$8:$G$3007,O219),"")</f>
        <v/>
      </c>
      <c r="R219" s="46">
        <v>2.14E-3</v>
      </c>
    </row>
    <row r="220" spans="10:18" ht="15" customHeight="1" x14ac:dyDescent="0.25">
      <c r="J220" s="26" t="str">
        <f>IF(PG!C222="","-",PG!C222)</f>
        <v>-</v>
      </c>
      <c r="M220" s="46" t="str">
        <f t="shared" si="9"/>
        <v/>
      </c>
      <c r="N220" s="46" t="str">
        <f t="shared" si="10"/>
        <v/>
      </c>
      <c r="O220" s="46" t="str">
        <f>IF(PI_For!B222=0,"Não cadastrado",PI_For!B222)</f>
        <v>Não cadastrado</v>
      </c>
      <c r="P220" s="46" t="str">
        <f>IFERROR(AVERAGEIFS(Entrada!$E$8:$E$3007,Entrada!$C$8:$C$3007,$C$6,Entrada!$G$8:$G$3007,O220),"")</f>
        <v/>
      </c>
      <c r="Q220" s="46" t="str">
        <f>IFERROR(AVERAGEIFS(Entrada!$H$8:$H$3007,Entrada!$C$8:$C$3007,$C$6,Entrada!$G$8:$G$3007,O220),"")</f>
        <v/>
      </c>
      <c r="R220" s="46">
        <v>2.15E-3</v>
      </c>
    </row>
    <row r="221" spans="10:18" ht="15" customHeight="1" x14ac:dyDescent="0.25">
      <c r="J221" s="26" t="str">
        <f>IF(PG!C223="","-",PG!C223)</f>
        <v>-</v>
      </c>
      <c r="M221" s="46" t="str">
        <f t="shared" si="9"/>
        <v/>
      </c>
      <c r="N221" s="46" t="str">
        <f t="shared" si="10"/>
        <v/>
      </c>
      <c r="O221" s="46" t="str">
        <f>IF(PI_For!B223=0,"Não cadastrado",PI_For!B223)</f>
        <v>Não cadastrado</v>
      </c>
      <c r="P221" s="46" t="str">
        <f>IFERROR(AVERAGEIFS(Entrada!$E$8:$E$3007,Entrada!$C$8:$C$3007,$C$6,Entrada!$G$8:$G$3007,O221),"")</f>
        <v/>
      </c>
      <c r="Q221" s="46" t="str">
        <f>IFERROR(AVERAGEIFS(Entrada!$H$8:$H$3007,Entrada!$C$8:$C$3007,$C$6,Entrada!$G$8:$G$3007,O221),"")</f>
        <v/>
      </c>
      <c r="R221" s="46">
        <v>2.16E-3</v>
      </c>
    </row>
    <row r="222" spans="10:18" ht="15" customHeight="1" x14ac:dyDescent="0.25">
      <c r="J222" s="26" t="str">
        <f>IF(PG!C224="","-",PG!C224)</f>
        <v>-</v>
      </c>
      <c r="M222" s="46" t="str">
        <f t="shared" si="9"/>
        <v/>
      </c>
      <c r="N222" s="46" t="str">
        <f t="shared" si="10"/>
        <v/>
      </c>
      <c r="O222" s="46" t="str">
        <f>IF(PI_For!B224=0,"Não cadastrado",PI_For!B224)</f>
        <v>Não cadastrado</v>
      </c>
      <c r="P222" s="46" t="str">
        <f>IFERROR(AVERAGEIFS(Entrada!$E$8:$E$3007,Entrada!$C$8:$C$3007,$C$6,Entrada!$G$8:$G$3007,O222),"")</f>
        <v/>
      </c>
      <c r="Q222" s="46" t="str">
        <f>IFERROR(AVERAGEIFS(Entrada!$H$8:$H$3007,Entrada!$C$8:$C$3007,$C$6,Entrada!$G$8:$G$3007,O222),"")</f>
        <v/>
      </c>
      <c r="R222" s="46">
        <v>2.1700000000000001E-3</v>
      </c>
    </row>
    <row r="223" spans="10:18" ht="15" customHeight="1" x14ac:dyDescent="0.25">
      <c r="J223" s="26" t="str">
        <f>IF(PG!C225="","-",PG!C225)</f>
        <v>-</v>
      </c>
      <c r="M223" s="46" t="str">
        <f t="shared" si="9"/>
        <v/>
      </c>
      <c r="N223" s="46" t="str">
        <f t="shared" si="10"/>
        <v/>
      </c>
      <c r="O223" s="46" t="str">
        <f>IF(PI_For!B225=0,"Não cadastrado",PI_For!B225)</f>
        <v>Não cadastrado</v>
      </c>
      <c r="P223" s="46" t="str">
        <f>IFERROR(AVERAGEIFS(Entrada!$E$8:$E$3007,Entrada!$C$8:$C$3007,$C$6,Entrada!$G$8:$G$3007,O223),"")</f>
        <v/>
      </c>
      <c r="Q223" s="46" t="str">
        <f>IFERROR(AVERAGEIFS(Entrada!$H$8:$H$3007,Entrada!$C$8:$C$3007,$C$6,Entrada!$G$8:$G$3007,O223),"")</f>
        <v/>
      </c>
      <c r="R223" s="46">
        <v>2.1800000000000001E-3</v>
      </c>
    </row>
    <row r="224" spans="10:18" ht="15" customHeight="1" x14ac:dyDescent="0.25">
      <c r="J224" s="26" t="str">
        <f>IF(PG!C226="","-",PG!C226)</f>
        <v>-</v>
      </c>
      <c r="M224" s="46" t="str">
        <f t="shared" si="9"/>
        <v/>
      </c>
      <c r="N224" s="46" t="str">
        <f t="shared" si="10"/>
        <v/>
      </c>
      <c r="O224" s="46" t="str">
        <f>IF(PI_For!B226=0,"Não cadastrado",PI_For!B226)</f>
        <v>Não cadastrado</v>
      </c>
      <c r="P224" s="46" t="str">
        <f>IFERROR(AVERAGEIFS(Entrada!$E$8:$E$3007,Entrada!$C$8:$C$3007,$C$6,Entrada!$G$8:$G$3007,O224),"")</f>
        <v/>
      </c>
      <c r="Q224" s="46" t="str">
        <f>IFERROR(AVERAGEIFS(Entrada!$H$8:$H$3007,Entrada!$C$8:$C$3007,$C$6,Entrada!$G$8:$G$3007,O224),"")</f>
        <v/>
      </c>
      <c r="R224" s="46">
        <v>2.1900000000000001E-3</v>
      </c>
    </row>
    <row r="225" spans="10:18" ht="15" customHeight="1" x14ac:dyDescent="0.25">
      <c r="J225" s="26" t="str">
        <f>IF(PG!C227="","-",PG!C227)</f>
        <v>-</v>
      </c>
      <c r="M225" s="46" t="str">
        <f t="shared" si="9"/>
        <v/>
      </c>
      <c r="N225" s="46" t="str">
        <f t="shared" si="10"/>
        <v/>
      </c>
      <c r="O225" s="46" t="str">
        <f>IF(PI_For!B227=0,"Não cadastrado",PI_For!B227)</f>
        <v>Não cadastrado</v>
      </c>
      <c r="P225" s="46" t="str">
        <f>IFERROR(AVERAGEIFS(Entrada!$E$8:$E$3007,Entrada!$C$8:$C$3007,$C$6,Entrada!$G$8:$G$3007,O225),"")</f>
        <v/>
      </c>
      <c r="Q225" s="46" t="str">
        <f>IFERROR(AVERAGEIFS(Entrada!$H$8:$H$3007,Entrada!$C$8:$C$3007,$C$6,Entrada!$G$8:$G$3007,O225),"")</f>
        <v/>
      </c>
      <c r="R225" s="46">
        <v>2.2000000000000001E-3</v>
      </c>
    </row>
    <row r="226" spans="10:18" ht="15" customHeight="1" x14ac:dyDescent="0.25">
      <c r="J226" s="26" t="str">
        <f>IF(PG!C228="","-",PG!C228)</f>
        <v>-</v>
      </c>
      <c r="M226" s="46" t="str">
        <f t="shared" si="9"/>
        <v/>
      </c>
      <c r="N226" s="46" t="str">
        <f t="shared" si="10"/>
        <v/>
      </c>
      <c r="O226" s="46" t="str">
        <f>IF(PI_For!B228=0,"Não cadastrado",PI_For!B228)</f>
        <v>Não cadastrado</v>
      </c>
      <c r="P226" s="46" t="str">
        <f>IFERROR(AVERAGEIFS(Entrada!$E$8:$E$3007,Entrada!$C$8:$C$3007,$C$6,Entrada!$G$8:$G$3007,O226),"")</f>
        <v/>
      </c>
      <c r="Q226" s="46" t="str">
        <f>IFERROR(AVERAGEIFS(Entrada!$H$8:$H$3007,Entrada!$C$8:$C$3007,$C$6,Entrada!$G$8:$G$3007,O226),"")</f>
        <v/>
      </c>
      <c r="R226" s="46">
        <v>2.2100000000000002E-3</v>
      </c>
    </row>
    <row r="227" spans="10:18" ht="15" customHeight="1" x14ac:dyDescent="0.25">
      <c r="J227" s="26" t="str">
        <f>IF(PG!C229="","-",PG!C229)</f>
        <v>-</v>
      </c>
      <c r="M227" s="46" t="str">
        <f t="shared" si="9"/>
        <v/>
      </c>
      <c r="N227" s="46" t="str">
        <f t="shared" si="10"/>
        <v/>
      </c>
      <c r="O227" s="46" t="str">
        <f>IF(PI_For!B229=0,"Não cadastrado",PI_For!B229)</f>
        <v>Não cadastrado</v>
      </c>
      <c r="P227" s="46" t="str">
        <f>IFERROR(AVERAGEIFS(Entrada!$E$8:$E$3007,Entrada!$C$8:$C$3007,$C$6,Entrada!$G$8:$G$3007,O227),"")</f>
        <v/>
      </c>
      <c r="Q227" s="46" t="str">
        <f>IFERROR(AVERAGEIFS(Entrada!$H$8:$H$3007,Entrada!$C$8:$C$3007,$C$6,Entrada!$G$8:$G$3007,O227),"")</f>
        <v/>
      </c>
      <c r="R227" s="46">
        <v>2.2200000000000002E-3</v>
      </c>
    </row>
    <row r="228" spans="10:18" ht="15" customHeight="1" x14ac:dyDescent="0.25">
      <c r="J228" s="26" t="str">
        <f>IF(PG!C230="","-",PG!C230)</f>
        <v>-</v>
      </c>
      <c r="M228" s="46" t="str">
        <f t="shared" si="9"/>
        <v/>
      </c>
      <c r="N228" s="46" t="str">
        <f t="shared" si="10"/>
        <v/>
      </c>
      <c r="O228" s="46" t="str">
        <f>IF(PI_For!B230=0,"Não cadastrado",PI_For!B230)</f>
        <v>Não cadastrado</v>
      </c>
      <c r="P228" s="46" t="str">
        <f>IFERROR(AVERAGEIFS(Entrada!$E$8:$E$3007,Entrada!$C$8:$C$3007,$C$6,Entrada!$G$8:$G$3007,O228),"")</f>
        <v/>
      </c>
      <c r="Q228" s="46" t="str">
        <f>IFERROR(AVERAGEIFS(Entrada!$H$8:$H$3007,Entrada!$C$8:$C$3007,$C$6,Entrada!$G$8:$G$3007,O228),"")</f>
        <v/>
      </c>
      <c r="R228" s="46">
        <v>2.2300000000000002E-3</v>
      </c>
    </row>
    <row r="229" spans="10:18" ht="15" customHeight="1" x14ac:dyDescent="0.25">
      <c r="J229" s="26" t="str">
        <f>IF(PG!C231="","-",PG!C231)</f>
        <v>-</v>
      </c>
      <c r="M229" s="46" t="str">
        <f t="shared" si="9"/>
        <v/>
      </c>
      <c r="N229" s="46" t="str">
        <f t="shared" si="10"/>
        <v/>
      </c>
      <c r="O229" s="46" t="str">
        <f>IF(PI_For!B231=0,"Não cadastrado",PI_For!B231)</f>
        <v>Não cadastrado</v>
      </c>
      <c r="P229" s="46" t="str">
        <f>IFERROR(AVERAGEIFS(Entrada!$E$8:$E$3007,Entrada!$C$8:$C$3007,$C$6,Entrada!$G$8:$G$3007,O229),"")</f>
        <v/>
      </c>
      <c r="Q229" s="46" t="str">
        <f>IFERROR(AVERAGEIFS(Entrada!$H$8:$H$3007,Entrada!$C$8:$C$3007,$C$6,Entrada!$G$8:$G$3007,O229),"")</f>
        <v/>
      </c>
      <c r="R229" s="46">
        <v>2.2399999999999998E-3</v>
      </c>
    </row>
    <row r="230" spans="10:18" ht="15" customHeight="1" x14ac:dyDescent="0.25">
      <c r="J230" s="26" t="str">
        <f>IF(PG!C232="","-",PG!C232)</f>
        <v>-</v>
      </c>
      <c r="M230" s="46" t="str">
        <f t="shared" si="9"/>
        <v/>
      </c>
      <c r="N230" s="46" t="str">
        <f t="shared" si="10"/>
        <v/>
      </c>
      <c r="O230" s="46" t="str">
        <f>IF(PI_For!B232=0,"Não cadastrado",PI_For!B232)</f>
        <v>Não cadastrado</v>
      </c>
      <c r="P230" s="46" t="str">
        <f>IFERROR(AVERAGEIFS(Entrada!$E$8:$E$3007,Entrada!$C$8:$C$3007,$C$6,Entrada!$G$8:$G$3007,O230),"")</f>
        <v/>
      </c>
      <c r="Q230" s="46" t="str">
        <f>IFERROR(AVERAGEIFS(Entrada!$H$8:$H$3007,Entrada!$C$8:$C$3007,$C$6,Entrada!$G$8:$G$3007,O230),"")</f>
        <v/>
      </c>
      <c r="R230" s="46">
        <v>2.2499999999999998E-3</v>
      </c>
    </row>
    <row r="231" spans="10:18" ht="15" customHeight="1" x14ac:dyDescent="0.25">
      <c r="J231" s="26" t="str">
        <f>IF(PG!C233="","-",PG!C233)</f>
        <v>-</v>
      </c>
      <c r="M231" s="46" t="str">
        <f t="shared" si="9"/>
        <v/>
      </c>
      <c r="N231" s="46" t="str">
        <f t="shared" si="10"/>
        <v/>
      </c>
      <c r="O231" s="46" t="str">
        <f>IF(PI_For!B233=0,"Não cadastrado",PI_For!B233)</f>
        <v>Não cadastrado</v>
      </c>
      <c r="P231" s="46" t="str">
        <f>IFERROR(AVERAGEIFS(Entrada!$E$8:$E$3007,Entrada!$C$8:$C$3007,$C$6,Entrada!$G$8:$G$3007,O231),"")</f>
        <v/>
      </c>
      <c r="Q231" s="46" t="str">
        <f>IFERROR(AVERAGEIFS(Entrada!$H$8:$H$3007,Entrada!$C$8:$C$3007,$C$6,Entrada!$G$8:$G$3007,O231),"")</f>
        <v/>
      </c>
      <c r="R231" s="46">
        <v>2.2599999999999999E-3</v>
      </c>
    </row>
    <row r="232" spans="10:18" ht="15" customHeight="1" x14ac:dyDescent="0.25">
      <c r="J232" s="26" t="str">
        <f>IF(PG!C234="","-",PG!C234)</f>
        <v>-</v>
      </c>
      <c r="M232" s="46" t="str">
        <f t="shared" si="9"/>
        <v/>
      </c>
      <c r="N232" s="46" t="str">
        <f t="shared" si="10"/>
        <v/>
      </c>
      <c r="O232" s="46" t="str">
        <f>IF(PI_For!B234=0,"Não cadastrado",PI_For!B234)</f>
        <v>Não cadastrado</v>
      </c>
      <c r="P232" s="46" t="str">
        <f>IFERROR(AVERAGEIFS(Entrada!$E$8:$E$3007,Entrada!$C$8:$C$3007,$C$6,Entrada!$G$8:$G$3007,O232),"")</f>
        <v/>
      </c>
      <c r="Q232" s="46" t="str">
        <f>IFERROR(AVERAGEIFS(Entrada!$H$8:$H$3007,Entrada!$C$8:$C$3007,$C$6,Entrada!$G$8:$G$3007,O232),"")</f>
        <v/>
      </c>
      <c r="R232" s="46">
        <v>2.2699999999999999E-3</v>
      </c>
    </row>
    <row r="233" spans="10:18" ht="15" customHeight="1" x14ac:dyDescent="0.25">
      <c r="J233" s="26" t="str">
        <f>IF(PG!C235="","-",PG!C235)</f>
        <v>-</v>
      </c>
      <c r="M233" s="46" t="str">
        <f t="shared" si="9"/>
        <v/>
      </c>
      <c r="N233" s="46" t="str">
        <f t="shared" si="10"/>
        <v/>
      </c>
      <c r="O233" s="46" t="str">
        <f>IF(PI_For!B235=0,"Não cadastrado",PI_For!B235)</f>
        <v>Não cadastrado</v>
      </c>
      <c r="P233" s="46" t="str">
        <f>IFERROR(AVERAGEIFS(Entrada!$E$8:$E$3007,Entrada!$C$8:$C$3007,$C$6,Entrada!$G$8:$G$3007,O233),"")</f>
        <v/>
      </c>
      <c r="Q233" s="46" t="str">
        <f>IFERROR(AVERAGEIFS(Entrada!$H$8:$H$3007,Entrada!$C$8:$C$3007,$C$6,Entrada!$G$8:$G$3007,O233),"")</f>
        <v/>
      </c>
      <c r="R233" s="46">
        <v>2.2799999999999999E-3</v>
      </c>
    </row>
    <row r="234" spans="10:18" ht="15" customHeight="1" x14ac:dyDescent="0.25">
      <c r="J234" s="26" t="str">
        <f>IF(PG!C236="","-",PG!C236)</f>
        <v>-</v>
      </c>
      <c r="M234" s="46" t="str">
        <f t="shared" si="9"/>
        <v/>
      </c>
      <c r="N234" s="46" t="str">
        <f t="shared" si="10"/>
        <v/>
      </c>
      <c r="O234" s="46" t="str">
        <f>IF(PI_For!B236=0,"Não cadastrado",PI_For!B236)</f>
        <v>Não cadastrado</v>
      </c>
      <c r="P234" s="46" t="str">
        <f>IFERROR(AVERAGEIFS(Entrada!$E$8:$E$3007,Entrada!$C$8:$C$3007,$C$6,Entrada!$G$8:$G$3007,O234),"")</f>
        <v/>
      </c>
      <c r="Q234" s="46" t="str">
        <f>IFERROR(AVERAGEIFS(Entrada!$H$8:$H$3007,Entrada!$C$8:$C$3007,$C$6,Entrada!$G$8:$G$3007,O234),"")</f>
        <v/>
      </c>
      <c r="R234" s="46">
        <v>2.2899999999999999E-3</v>
      </c>
    </row>
    <row r="235" spans="10:18" ht="15" customHeight="1" x14ac:dyDescent="0.25">
      <c r="J235" s="26" t="str">
        <f>IF(PG!C237="","-",PG!C237)</f>
        <v>-</v>
      </c>
      <c r="M235" s="46" t="str">
        <f t="shared" si="9"/>
        <v/>
      </c>
      <c r="N235" s="46" t="str">
        <f t="shared" si="10"/>
        <v/>
      </c>
      <c r="O235" s="46" t="str">
        <f>IF(PI_For!B237=0,"Não cadastrado",PI_For!B237)</f>
        <v>Não cadastrado</v>
      </c>
      <c r="P235" s="46" t="str">
        <f>IFERROR(AVERAGEIFS(Entrada!$E$8:$E$3007,Entrada!$C$8:$C$3007,$C$6,Entrada!$G$8:$G$3007,O235),"")</f>
        <v/>
      </c>
      <c r="Q235" s="46" t="str">
        <f>IFERROR(AVERAGEIFS(Entrada!$H$8:$H$3007,Entrada!$C$8:$C$3007,$C$6,Entrada!$G$8:$G$3007,O235),"")</f>
        <v/>
      </c>
      <c r="R235" s="46">
        <v>2.3E-3</v>
      </c>
    </row>
    <row r="236" spans="10:18" ht="15" customHeight="1" x14ac:dyDescent="0.25">
      <c r="J236" s="26" t="str">
        <f>IF(PG!C238="","-",PG!C238)</f>
        <v>-</v>
      </c>
      <c r="M236" s="46" t="str">
        <f t="shared" si="9"/>
        <v/>
      </c>
      <c r="N236" s="46" t="str">
        <f t="shared" si="10"/>
        <v/>
      </c>
      <c r="O236" s="46" t="str">
        <f>IF(PI_For!B238=0,"Não cadastrado",PI_For!B238)</f>
        <v>Não cadastrado</v>
      </c>
      <c r="P236" s="46" t="str">
        <f>IFERROR(AVERAGEIFS(Entrada!$E$8:$E$3007,Entrada!$C$8:$C$3007,$C$6,Entrada!$G$8:$G$3007,O236),"")</f>
        <v/>
      </c>
      <c r="Q236" s="46" t="str">
        <f>IFERROR(AVERAGEIFS(Entrada!$H$8:$H$3007,Entrada!$C$8:$C$3007,$C$6,Entrada!$G$8:$G$3007,O236),"")</f>
        <v/>
      </c>
      <c r="R236" s="46">
        <v>2.31E-3</v>
      </c>
    </row>
    <row r="237" spans="10:18" ht="15" customHeight="1" x14ac:dyDescent="0.25">
      <c r="J237" s="26" t="str">
        <f>IF(PG!C239="","-",PG!C239)</f>
        <v>-</v>
      </c>
      <c r="M237" s="46" t="str">
        <f t="shared" si="9"/>
        <v/>
      </c>
      <c r="N237" s="46" t="str">
        <f t="shared" si="10"/>
        <v/>
      </c>
      <c r="O237" s="46" t="str">
        <f>IF(PI_For!B239=0,"Não cadastrado",PI_For!B239)</f>
        <v>Não cadastrado</v>
      </c>
      <c r="P237" s="46" t="str">
        <f>IFERROR(AVERAGEIFS(Entrada!$E$8:$E$3007,Entrada!$C$8:$C$3007,$C$6,Entrada!$G$8:$G$3007,O237),"")</f>
        <v/>
      </c>
      <c r="Q237" s="46" t="str">
        <f>IFERROR(AVERAGEIFS(Entrada!$H$8:$H$3007,Entrada!$C$8:$C$3007,$C$6,Entrada!$G$8:$G$3007,O237),"")</f>
        <v/>
      </c>
      <c r="R237" s="46">
        <v>2.32E-3</v>
      </c>
    </row>
    <row r="238" spans="10:18" ht="15" customHeight="1" x14ac:dyDescent="0.25">
      <c r="J238" s="26" t="str">
        <f>IF(PG!C240="","-",PG!C240)</f>
        <v>-</v>
      </c>
      <c r="M238" s="46" t="str">
        <f t="shared" si="9"/>
        <v/>
      </c>
      <c r="N238" s="46" t="str">
        <f t="shared" si="10"/>
        <v/>
      </c>
      <c r="O238" s="46" t="str">
        <f>IF(PI_For!B240=0,"Não cadastrado",PI_For!B240)</f>
        <v>Não cadastrado</v>
      </c>
      <c r="P238" s="46" t="str">
        <f>IFERROR(AVERAGEIFS(Entrada!$E$8:$E$3007,Entrada!$C$8:$C$3007,$C$6,Entrada!$G$8:$G$3007,O238),"")</f>
        <v/>
      </c>
      <c r="Q238" s="46" t="str">
        <f>IFERROR(AVERAGEIFS(Entrada!$H$8:$H$3007,Entrada!$C$8:$C$3007,$C$6,Entrada!$G$8:$G$3007,O238),"")</f>
        <v/>
      </c>
      <c r="R238" s="46">
        <v>2.33E-3</v>
      </c>
    </row>
    <row r="239" spans="10:18" ht="15" customHeight="1" x14ac:dyDescent="0.25">
      <c r="J239" s="26" t="str">
        <f>IF(PG!C241="","-",PG!C241)</f>
        <v>-</v>
      </c>
      <c r="M239" s="46" t="str">
        <f t="shared" si="9"/>
        <v/>
      </c>
      <c r="N239" s="46" t="str">
        <f t="shared" si="10"/>
        <v/>
      </c>
      <c r="O239" s="46" t="str">
        <f>IF(PI_For!B241=0,"Não cadastrado",PI_For!B241)</f>
        <v>Não cadastrado</v>
      </c>
      <c r="P239" s="46" t="str">
        <f>IFERROR(AVERAGEIFS(Entrada!$E$8:$E$3007,Entrada!$C$8:$C$3007,$C$6,Entrada!$G$8:$G$3007,O239),"")</f>
        <v/>
      </c>
      <c r="Q239" s="46" t="str">
        <f>IFERROR(AVERAGEIFS(Entrada!$H$8:$H$3007,Entrada!$C$8:$C$3007,$C$6,Entrada!$G$8:$G$3007,O239),"")</f>
        <v/>
      </c>
      <c r="R239" s="46">
        <v>2.3400000000000001E-3</v>
      </c>
    </row>
    <row r="240" spans="10:18" ht="15" customHeight="1" x14ac:dyDescent="0.25">
      <c r="J240" s="26" t="str">
        <f>IF(PG!C242="","-",PG!C242)</f>
        <v>-</v>
      </c>
      <c r="M240" s="46" t="str">
        <f t="shared" si="9"/>
        <v/>
      </c>
      <c r="N240" s="46" t="str">
        <f t="shared" si="10"/>
        <v/>
      </c>
      <c r="O240" s="46" t="str">
        <f>IF(PI_For!B242=0,"Não cadastrado",PI_For!B242)</f>
        <v>Não cadastrado</v>
      </c>
      <c r="P240" s="46" t="str">
        <f>IFERROR(AVERAGEIFS(Entrada!$E$8:$E$3007,Entrada!$C$8:$C$3007,$C$6,Entrada!$G$8:$G$3007,O240),"")</f>
        <v/>
      </c>
      <c r="Q240" s="46" t="str">
        <f>IFERROR(AVERAGEIFS(Entrada!$H$8:$H$3007,Entrada!$C$8:$C$3007,$C$6,Entrada!$G$8:$G$3007,O240),"")</f>
        <v/>
      </c>
      <c r="R240" s="46">
        <v>2.3500000000000001E-3</v>
      </c>
    </row>
    <row r="241" spans="10:18" ht="15" customHeight="1" x14ac:dyDescent="0.25">
      <c r="J241" s="26" t="str">
        <f>IF(PG!C243="","-",PG!C243)</f>
        <v>-</v>
      </c>
      <c r="M241" s="46" t="str">
        <f t="shared" si="9"/>
        <v/>
      </c>
      <c r="N241" s="46" t="str">
        <f t="shared" si="10"/>
        <v/>
      </c>
      <c r="O241" s="46" t="str">
        <f>IF(PI_For!B243=0,"Não cadastrado",PI_For!B243)</f>
        <v>Não cadastrado</v>
      </c>
      <c r="P241" s="46" t="str">
        <f>IFERROR(AVERAGEIFS(Entrada!$E$8:$E$3007,Entrada!$C$8:$C$3007,$C$6,Entrada!$G$8:$G$3007,O241),"")</f>
        <v/>
      </c>
      <c r="Q241" s="46" t="str">
        <f>IFERROR(AVERAGEIFS(Entrada!$H$8:$H$3007,Entrada!$C$8:$C$3007,$C$6,Entrada!$G$8:$G$3007,O241),"")</f>
        <v/>
      </c>
      <c r="R241" s="46">
        <v>2.3600000000000001E-3</v>
      </c>
    </row>
    <row r="242" spans="10:18" ht="15" customHeight="1" x14ac:dyDescent="0.25">
      <c r="J242" s="26" t="str">
        <f>IF(PG!C244="","-",PG!C244)</f>
        <v>-</v>
      </c>
      <c r="M242" s="46" t="str">
        <f t="shared" si="9"/>
        <v/>
      </c>
      <c r="N242" s="46" t="str">
        <f t="shared" si="10"/>
        <v/>
      </c>
      <c r="O242" s="46" t="str">
        <f>IF(PI_For!B244=0,"Não cadastrado",PI_For!B244)</f>
        <v>Não cadastrado</v>
      </c>
      <c r="P242" s="46" t="str">
        <f>IFERROR(AVERAGEIFS(Entrada!$E$8:$E$3007,Entrada!$C$8:$C$3007,$C$6,Entrada!$G$8:$G$3007,O242),"")</f>
        <v/>
      </c>
      <c r="Q242" s="46" t="str">
        <f>IFERROR(AVERAGEIFS(Entrada!$H$8:$H$3007,Entrada!$C$8:$C$3007,$C$6,Entrada!$G$8:$G$3007,O242),"")</f>
        <v/>
      </c>
      <c r="R242" s="46">
        <v>2.3700000000000001E-3</v>
      </c>
    </row>
    <row r="243" spans="10:18" ht="15" customHeight="1" x14ac:dyDescent="0.25">
      <c r="J243" s="26" t="str">
        <f>IF(PG!C245="","-",PG!C245)</f>
        <v>-</v>
      </c>
      <c r="M243" s="46" t="str">
        <f t="shared" si="9"/>
        <v/>
      </c>
      <c r="N243" s="46" t="str">
        <f t="shared" si="10"/>
        <v/>
      </c>
      <c r="O243" s="46" t="str">
        <f>IF(PI_For!B245=0,"Não cadastrado",PI_For!B245)</f>
        <v>Não cadastrado</v>
      </c>
      <c r="P243" s="46" t="str">
        <f>IFERROR(AVERAGEIFS(Entrada!$E$8:$E$3007,Entrada!$C$8:$C$3007,$C$6,Entrada!$G$8:$G$3007,O243),"")</f>
        <v/>
      </c>
      <c r="Q243" s="46" t="str">
        <f>IFERROR(AVERAGEIFS(Entrada!$H$8:$H$3007,Entrada!$C$8:$C$3007,$C$6,Entrada!$G$8:$G$3007,O243),"")</f>
        <v/>
      </c>
      <c r="R243" s="46">
        <v>2.3800000000000002E-3</v>
      </c>
    </row>
    <row r="244" spans="10:18" ht="15" customHeight="1" x14ac:dyDescent="0.25">
      <c r="J244" s="26" t="str">
        <f>IF(PG!C246="","-",PG!C246)</f>
        <v>-</v>
      </c>
      <c r="M244" s="46" t="str">
        <f t="shared" si="9"/>
        <v/>
      </c>
      <c r="N244" s="46" t="str">
        <f t="shared" si="10"/>
        <v/>
      </c>
      <c r="O244" s="46" t="str">
        <f>IF(PI_For!B246=0,"Não cadastrado",PI_For!B246)</f>
        <v>Não cadastrado</v>
      </c>
      <c r="P244" s="46" t="str">
        <f>IFERROR(AVERAGEIFS(Entrada!$E$8:$E$3007,Entrada!$C$8:$C$3007,$C$6,Entrada!$G$8:$G$3007,O244),"")</f>
        <v/>
      </c>
      <c r="Q244" s="46" t="str">
        <f>IFERROR(AVERAGEIFS(Entrada!$H$8:$H$3007,Entrada!$C$8:$C$3007,$C$6,Entrada!$G$8:$G$3007,O244),"")</f>
        <v/>
      </c>
      <c r="R244" s="46">
        <v>2.3900000000000002E-3</v>
      </c>
    </row>
    <row r="245" spans="10:18" ht="15" customHeight="1" x14ac:dyDescent="0.25">
      <c r="J245" s="26" t="str">
        <f>IF(PG!C247="","-",PG!C247)</f>
        <v>-</v>
      </c>
      <c r="M245" s="46" t="str">
        <f t="shared" si="9"/>
        <v/>
      </c>
      <c r="N245" s="46" t="str">
        <f t="shared" si="10"/>
        <v/>
      </c>
      <c r="O245" s="46" t="str">
        <f>IF(PI_For!B247=0,"Não cadastrado",PI_For!B247)</f>
        <v>Não cadastrado</v>
      </c>
      <c r="P245" s="46" t="str">
        <f>IFERROR(AVERAGEIFS(Entrada!$E$8:$E$3007,Entrada!$C$8:$C$3007,$C$6,Entrada!$G$8:$G$3007,O245),"")</f>
        <v/>
      </c>
      <c r="Q245" s="46" t="str">
        <f>IFERROR(AVERAGEIFS(Entrada!$H$8:$H$3007,Entrada!$C$8:$C$3007,$C$6,Entrada!$G$8:$G$3007,O245),"")</f>
        <v/>
      </c>
      <c r="R245" s="46">
        <v>2.3999999999999998E-3</v>
      </c>
    </row>
    <row r="246" spans="10:18" ht="15" customHeight="1" x14ac:dyDescent="0.25">
      <c r="J246" s="26" t="str">
        <f>IF(PG!C248="","-",PG!C248)</f>
        <v>-</v>
      </c>
      <c r="M246" s="46" t="str">
        <f t="shared" si="9"/>
        <v/>
      </c>
      <c r="N246" s="46" t="str">
        <f t="shared" si="10"/>
        <v/>
      </c>
      <c r="O246" s="46" t="str">
        <f>IF(PI_For!B248=0,"Não cadastrado",PI_For!B248)</f>
        <v>Não cadastrado</v>
      </c>
      <c r="P246" s="46" t="str">
        <f>IFERROR(AVERAGEIFS(Entrada!$E$8:$E$3007,Entrada!$C$8:$C$3007,$C$6,Entrada!$G$8:$G$3007,O246),"")</f>
        <v/>
      </c>
      <c r="Q246" s="46" t="str">
        <f>IFERROR(AVERAGEIFS(Entrada!$H$8:$H$3007,Entrada!$C$8:$C$3007,$C$6,Entrada!$G$8:$G$3007,O246),"")</f>
        <v/>
      </c>
      <c r="R246" s="46">
        <v>2.4099999999999998E-3</v>
      </c>
    </row>
    <row r="247" spans="10:18" ht="15" customHeight="1" x14ac:dyDescent="0.25">
      <c r="J247" s="26" t="str">
        <f>IF(PG!C249="","-",PG!C249)</f>
        <v>-</v>
      </c>
      <c r="M247" s="46" t="str">
        <f t="shared" si="9"/>
        <v/>
      </c>
      <c r="N247" s="46" t="str">
        <f t="shared" si="10"/>
        <v/>
      </c>
      <c r="O247" s="46" t="str">
        <f>IF(PI_For!B249=0,"Não cadastrado",PI_For!B249)</f>
        <v>Não cadastrado</v>
      </c>
      <c r="P247" s="46" t="str">
        <f>IFERROR(AVERAGEIFS(Entrada!$E$8:$E$3007,Entrada!$C$8:$C$3007,$C$6,Entrada!$G$8:$G$3007,O247),"")</f>
        <v/>
      </c>
      <c r="Q247" s="46" t="str">
        <f>IFERROR(AVERAGEIFS(Entrada!$H$8:$H$3007,Entrada!$C$8:$C$3007,$C$6,Entrada!$G$8:$G$3007,O247),"")</f>
        <v/>
      </c>
      <c r="R247" s="46">
        <v>2.4199999999999998E-3</v>
      </c>
    </row>
    <row r="248" spans="10:18" ht="15" customHeight="1" x14ac:dyDescent="0.25">
      <c r="J248" s="26" t="str">
        <f>IF(PG!C250="","-",PG!C250)</f>
        <v>-</v>
      </c>
      <c r="M248" s="46" t="str">
        <f t="shared" si="9"/>
        <v/>
      </c>
      <c r="N248" s="46" t="str">
        <f t="shared" si="10"/>
        <v/>
      </c>
      <c r="O248" s="46" t="str">
        <f>IF(PI_For!B250=0,"Não cadastrado",PI_For!B250)</f>
        <v>Não cadastrado</v>
      </c>
      <c r="P248" s="46" t="str">
        <f>IFERROR(AVERAGEIFS(Entrada!$E$8:$E$3007,Entrada!$C$8:$C$3007,$C$6,Entrada!$G$8:$G$3007,O248),"")</f>
        <v/>
      </c>
      <c r="Q248" s="46" t="str">
        <f>IFERROR(AVERAGEIFS(Entrada!$H$8:$H$3007,Entrada!$C$8:$C$3007,$C$6,Entrada!$G$8:$G$3007,O248),"")</f>
        <v/>
      </c>
      <c r="R248" s="46">
        <v>2.4299999999999999E-3</v>
      </c>
    </row>
    <row r="249" spans="10:18" ht="15" customHeight="1" x14ac:dyDescent="0.25">
      <c r="J249" s="26" t="str">
        <f>IF(PG!C251="","-",PG!C251)</f>
        <v>-</v>
      </c>
      <c r="M249" s="46" t="str">
        <f t="shared" si="9"/>
        <v/>
      </c>
      <c r="N249" s="46" t="str">
        <f t="shared" si="10"/>
        <v/>
      </c>
      <c r="O249" s="46" t="str">
        <f>IF(PI_For!B251=0,"Não cadastrado",PI_For!B251)</f>
        <v>Não cadastrado</v>
      </c>
      <c r="P249" s="46" t="str">
        <f>IFERROR(AVERAGEIFS(Entrada!$E$8:$E$3007,Entrada!$C$8:$C$3007,$C$6,Entrada!$G$8:$G$3007,O249),"")</f>
        <v/>
      </c>
      <c r="Q249" s="46" t="str">
        <f>IFERROR(AVERAGEIFS(Entrada!$H$8:$H$3007,Entrada!$C$8:$C$3007,$C$6,Entrada!$G$8:$G$3007,O249),"")</f>
        <v/>
      </c>
      <c r="R249" s="46">
        <v>2.4399999999999999E-3</v>
      </c>
    </row>
    <row r="250" spans="10:18" ht="15" customHeight="1" x14ac:dyDescent="0.25">
      <c r="J250" s="26" t="str">
        <f>IF(PG!C252="","-",PG!C252)</f>
        <v>-</v>
      </c>
      <c r="M250" s="46" t="str">
        <f t="shared" si="9"/>
        <v/>
      </c>
      <c r="N250" s="46" t="str">
        <f t="shared" si="10"/>
        <v/>
      </c>
      <c r="O250" s="46" t="str">
        <f>IF(PI_For!B252=0,"Não cadastrado",PI_For!B252)</f>
        <v>Não cadastrado</v>
      </c>
      <c r="P250" s="46" t="str">
        <f>IFERROR(AVERAGEIFS(Entrada!$E$8:$E$3007,Entrada!$C$8:$C$3007,$C$6,Entrada!$G$8:$G$3007,O250),"")</f>
        <v/>
      </c>
      <c r="Q250" s="46" t="str">
        <f>IFERROR(AVERAGEIFS(Entrada!$H$8:$H$3007,Entrada!$C$8:$C$3007,$C$6,Entrada!$G$8:$G$3007,O250),"")</f>
        <v/>
      </c>
      <c r="R250" s="46">
        <v>2.4499999999999999E-3</v>
      </c>
    </row>
    <row r="251" spans="10:18" ht="15" customHeight="1" x14ac:dyDescent="0.25">
      <c r="J251" s="26" t="str">
        <f>IF(PG!C253="","-",PG!C253)</f>
        <v>-</v>
      </c>
      <c r="M251" s="46" t="str">
        <f t="shared" si="9"/>
        <v/>
      </c>
      <c r="N251" s="46" t="str">
        <f t="shared" si="10"/>
        <v/>
      </c>
      <c r="O251" s="46" t="str">
        <f>IF(PI_For!B253=0,"Não cadastrado",PI_For!B253)</f>
        <v>Não cadastrado</v>
      </c>
      <c r="P251" s="46" t="str">
        <f>IFERROR(AVERAGEIFS(Entrada!$E$8:$E$3007,Entrada!$C$8:$C$3007,$C$6,Entrada!$G$8:$G$3007,O251),"")</f>
        <v/>
      </c>
      <c r="Q251" s="46" t="str">
        <f>IFERROR(AVERAGEIFS(Entrada!$H$8:$H$3007,Entrada!$C$8:$C$3007,$C$6,Entrada!$G$8:$G$3007,O251),"")</f>
        <v/>
      </c>
      <c r="R251" s="46">
        <v>2.4599999999999999E-3</v>
      </c>
    </row>
    <row r="252" spans="10:18" ht="15" customHeight="1" x14ac:dyDescent="0.25">
      <c r="J252" s="26" t="str">
        <f>IF(PG!C254="","-",PG!C254)</f>
        <v>-</v>
      </c>
      <c r="M252" s="46" t="str">
        <f t="shared" si="9"/>
        <v/>
      </c>
      <c r="N252" s="46" t="str">
        <f t="shared" si="10"/>
        <v/>
      </c>
      <c r="O252" s="46" t="str">
        <f>IF(PI_For!B254=0,"Não cadastrado",PI_For!B254)</f>
        <v>Não cadastrado</v>
      </c>
      <c r="P252" s="46" t="str">
        <f>IFERROR(AVERAGEIFS(Entrada!$E$8:$E$3007,Entrada!$C$8:$C$3007,$C$6,Entrada!$G$8:$G$3007,O252),"")</f>
        <v/>
      </c>
      <c r="Q252" s="46" t="str">
        <f>IFERROR(AVERAGEIFS(Entrada!$H$8:$H$3007,Entrada!$C$8:$C$3007,$C$6,Entrada!$G$8:$G$3007,O252),"")</f>
        <v/>
      </c>
      <c r="R252" s="46">
        <v>2.47E-3</v>
      </c>
    </row>
    <row r="253" spans="10:18" ht="15" customHeight="1" x14ac:dyDescent="0.25">
      <c r="J253" s="26" t="str">
        <f>IF(PG!C255="","-",PG!C255)</f>
        <v>-</v>
      </c>
      <c r="M253" s="46" t="str">
        <f t="shared" si="9"/>
        <v/>
      </c>
      <c r="N253" s="46" t="str">
        <f t="shared" si="10"/>
        <v/>
      </c>
      <c r="O253" s="46" t="str">
        <f>IF(PI_For!B255=0,"Não cadastrado",PI_For!B255)</f>
        <v>Não cadastrado</v>
      </c>
      <c r="P253" s="46" t="str">
        <f>IFERROR(AVERAGEIFS(Entrada!$E$8:$E$3007,Entrada!$C$8:$C$3007,$C$6,Entrada!$G$8:$G$3007,O253),"")</f>
        <v/>
      </c>
      <c r="Q253" s="46" t="str">
        <f>IFERROR(AVERAGEIFS(Entrada!$H$8:$H$3007,Entrada!$C$8:$C$3007,$C$6,Entrada!$G$8:$G$3007,O253),"")</f>
        <v/>
      </c>
      <c r="R253" s="46">
        <v>2.48E-3</v>
      </c>
    </row>
    <row r="254" spans="10:18" ht="15" customHeight="1" x14ac:dyDescent="0.25">
      <c r="J254" s="26" t="str">
        <f>IF(PG!C256="","-",PG!C256)</f>
        <v>-</v>
      </c>
      <c r="M254" s="46" t="str">
        <f t="shared" si="9"/>
        <v/>
      </c>
      <c r="N254" s="46" t="str">
        <f t="shared" si="10"/>
        <v/>
      </c>
      <c r="O254" s="46" t="str">
        <f>IF(PI_For!B256=0,"Não cadastrado",PI_For!B256)</f>
        <v>Não cadastrado</v>
      </c>
      <c r="P254" s="46" t="str">
        <f>IFERROR(AVERAGEIFS(Entrada!$E$8:$E$3007,Entrada!$C$8:$C$3007,$C$6,Entrada!$G$8:$G$3007,O254),"")</f>
        <v/>
      </c>
      <c r="Q254" s="46" t="str">
        <f>IFERROR(AVERAGEIFS(Entrada!$H$8:$H$3007,Entrada!$C$8:$C$3007,$C$6,Entrada!$G$8:$G$3007,O254),"")</f>
        <v/>
      </c>
      <c r="R254" s="46">
        <v>2.49E-3</v>
      </c>
    </row>
    <row r="255" spans="10:18" ht="15" customHeight="1" x14ac:dyDescent="0.25">
      <c r="J255" s="26" t="str">
        <f>IF(PG!C257="","-",PG!C257)</f>
        <v>-</v>
      </c>
      <c r="M255" s="46" t="str">
        <f t="shared" si="9"/>
        <v/>
      </c>
      <c r="N255" s="46" t="str">
        <f t="shared" si="10"/>
        <v/>
      </c>
      <c r="O255" s="46" t="str">
        <f>IF(PI_For!B257=0,"Não cadastrado",PI_For!B257)</f>
        <v>Não cadastrado</v>
      </c>
      <c r="P255" s="46" t="str">
        <f>IFERROR(AVERAGEIFS(Entrada!$E$8:$E$3007,Entrada!$C$8:$C$3007,$C$6,Entrada!$G$8:$G$3007,O255),"")</f>
        <v/>
      </c>
      <c r="Q255" s="46" t="str">
        <f>IFERROR(AVERAGEIFS(Entrada!$H$8:$H$3007,Entrada!$C$8:$C$3007,$C$6,Entrada!$G$8:$G$3007,O255),"")</f>
        <v/>
      </c>
      <c r="R255" s="46">
        <v>2.5000000000000001E-3</v>
      </c>
    </row>
    <row r="256" spans="10:18" ht="15" customHeight="1" x14ac:dyDescent="0.25">
      <c r="J256" s="26" t="str">
        <f>IF(PG!C258="","-",PG!C258)</f>
        <v>-</v>
      </c>
      <c r="M256" s="46" t="str">
        <f t="shared" si="9"/>
        <v/>
      </c>
      <c r="N256" s="46" t="str">
        <f t="shared" si="10"/>
        <v/>
      </c>
      <c r="O256" s="46" t="str">
        <f>IF(PI_For!B258=0,"Não cadastrado",PI_For!B258)</f>
        <v>Não cadastrado</v>
      </c>
      <c r="P256" s="46" t="str">
        <f>IFERROR(AVERAGEIFS(Entrada!$E$8:$E$3007,Entrada!$C$8:$C$3007,$C$6,Entrada!$G$8:$G$3007,O256),"")</f>
        <v/>
      </c>
      <c r="Q256" s="46" t="str">
        <f>IFERROR(AVERAGEIFS(Entrada!$H$8:$H$3007,Entrada!$C$8:$C$3007,$C$6,Entrada!$G$8:$G$3007,O256),"")</f>
        <v/>
      </c>
      <c r="R256" s="46">
        <v>2.5100000000000001E-3</v>
      </c>
    </row>
    <row r="257" spans="10:18" ht="15" customHeight="1" x14ac:dyDescent="0.25">
      <c r="J257" s="26" t="str">
        <f>IF(PG!C259="","-",PG!C259)</f>
        <v>-</v>
      </c>
      <c r="M257" s="46" t="str">
        <f t="shared" si="9"/>
        <v/>
      </c>
      <c r="N257" s="46" t="str">
        <f t="shared" si="10"/>
        <v/>
      </c>
      <c r="O257" s="46" t="str">
        <f>IF(PI_For!B259=0,"Não cadastrado",PI_For!B259)</f>
        <v>Não cadastrado</v>
      </c>
      <c r="P257" s="46" t="str">
        <f>IFERROR(AVERAGEIFS(Entrada!$E$8:$E$3007,Entrada!$C$8:$C$3007,$C$6,Entrada!$G$8:$G$3007,O257),"")</f>
        <v/>
      </c>
      <c r="Q257" s="46" t="str">
        <f>IFERROR(AVERAGEIFS(Entrada!$H$8:$H$3007,Entrada!$C$8:$C$3007,$C$6,Entrada!$G$8:$G$3007,O257),"")</f>
        <v/>
      </c>
      <c r="R257" s="46">
        <v>2.5200000000000001E-3</v>
      </c>
    </row>
    <row r="258" spans="10:18" ht="15" customHeight="1" x14ac:dyDescent="0.25">
      <c r="J258" s="26" t="str">
        <f>IF(PG!C260="","-",PG!C260)</f>
        <v>-</v>
      </c>
      <c r="M258" s="46" t="str">
        <f t="shared" si="9"/>
        <v/>
      </c>
      <c r="N258" s="46" t="str">
        <f t="shared" si="10"/>
        <v/>
      </c>
      <c r="O258" s="46" t="str">
        <f>IF(PI_For!B260=0,"Não cadastrado",PI_For!B260)</f>
        <v>Não cadastrado</v>
      </c>
      <c r="P258" s="46" t="str">
        <f>IFERROR(AVERAGEIFS(Entrada!$E$8:$E$3007,Entrada!$C$8:$C$3007,$C$6,Entrada!$G$8:$G$3007,O258),"")</f>
        <v/>
      </c>
      <c r="Q258" s="46" t="str">
        <f>IFERROR(AVERAGEIFS(Entrada!$H$8:$H$3007,Entrada!$C$8:$C$3007,$C$6,Entrada!$G$8:$G$3007,O258),"")</f>
        <v/>
      </c>
      <c r="R258" s="46">
        <v>2.5300000000000001E-3</v>
      </c>
    </row>
    <row r="259" spans="10:18" ht="15" customHeight="1" x14ac:dyDescent="0.25">
      <c r="J259" s="26" t="str">
        <f>IF(PG!C261="","-",PG!C261)</f>
        <v>-</v>
      </c>
      <c r="M259" s="46" t="str">
        <f t="shared" si="9"/>
        <v/>
      </c>
      <c r="N259" s="46" t="str">
        <f t="shared" si="10"/>
        <v/>
      </c>
      <c r="O259" s="46" t="str">
        <f>IF(PI_For!B261=0,"Não cadastrado",PI_For!B261)</f>
        <v>Não cadastrado</v>
      </c>
      <c r="P259" s="46" t="str">
        <f>IFERROR(AVERAGEIFS(Entrada!$E$8:$E$3007,Entrada!$C$8:$C$3007,$C$6,Entrada!$G$8:$G$3007,O259),"")</f>
        <v/>
      </c>
      <c r="Q259" s="46" t="str">
        <f>IFERROR(AVERAGEIFS(Entrada!$H$8:$H$3007,Entrada!$C$8:$C$3007,$C$6,Entrada!$G$8:$G$3007,O259),"")</f>
        <v/>
      </c>
      <c r="R259" s="46">
        <v>2.5400000000000002E-3</v>
      </c>
    </row>
    <row r="260" spans="10:18" ht="15" customHeight="1" x14ac:dyDescent="0.25">
      <c r="J260" s="26" t="str">
        <f>IF(PG!C262="","-",PG!C262)</f>
        <v>-</v>
      </c>
      <c r="M260" s="46" t="str">
        <f t="shared" si="9"/>
        <v/>
      </c>
      <c r="N260" s="46" t="str">
        <f t="shared" si="10"/>
        <v/>
      </c>
      <c r="O260" s="46" t="str">
        <f>IF(PI_For!B262=0,"Não cadastrado",PI_For!B262)</f>
        <v>Não cadastrado</v>
      </c>
      <c r="P260" s="46" t="str">
        <f>IFERROR(AVERAGEIFS(Entrada!$E$8:$E$3007,Entrada!$C$8:$C$3007,$C$6,Entrada!$G$8:$G$3007,O260),"")</f>
        <v/>
      </c>
      <c r="Q260" s="46" t="str">
        <f>IFERROR(AVERAGEIFS(Entrada!$H$8:$H$3007,Entrada!$C$8:$C$3007,$C$6,Entrada!$G$8:$G$3007,O260),"")</f>
        <v/>
      </c>
      <c r="R260" s="46">
        <v>2.5500000000000002E-3</v>
      </c>
    </row>
    <row r="261" spans="10:18" ht="15" customHeight="1" x14ac:dyDescent="0.25">
      <c r="J261" s="26" t="str">
        <f>IF(PG!C263="","-",PG!C263)</f>
        <v>-</v>
      </c>
      <c r="M261" s="46" t="str">
        <f t="shared" si="9"/>
        <v/>
      </c>
      <c r="N261" s="46" t="str">
        <f t="shared" si="10"/>
        <v/>
      </c>
      <c r="O261" s="46" t="str">
        <f>IF(PI_For!B263=0,"Não cadastrado",PI_For!B263)</f>
        <v>Não cadastrado</v>
      </c>
      <c r="P261" s="46" t="str">
        <f>IFERROR(AVERAGEIFS(Entrada!$E$8:$E$3007,Entrada!$C$8:$C$3007,$C$6,Entrada!$G$8:$G$3007,O261),"")</f>
        <v/>
      </c>
      <c r="Q261" s="46" t="str">
        <f>IFERROR(AVERAGEIFS(Entrada!$H$8:$H$3007,Entrada!$C$8:$C$3007,$C$6,Entrada!$G$8:$G$3007,O261),"")</f>
        <v/>
      </c>
      <c r="R261" s="46">
        <v>2.5600000000000002E-3</v>
      </c>
    </row>
    <row r="262" spans="10:18" ht="15" customHeight="1" x14ac:dyDescent="0.25">
      <c r="J262" s="26" t="str">
        <f>IF(PG!C264="","-",PG!C264)</f>
        <v>-</v>
      </c>
      <c r="M262" s="46" t="str">
        <f t="shared" si="9"/>
        <v/>
      </c>
      <c r="N262" s="46" t="str">
        <f t="shared" si="10"/>
        <v/>
      </c>
      <c r="O262" s="46" t="str">
        <f>IF(PI_For!B264=0,"Não cadastrado",PI_For!B264)</f>
        <v>Não cadastrado</v>
      </c>
      <c r="P262" s="46" t="str">
        <f>IFERROR(AVERAGEIFS(Entrada!$E$8:$E$3007,Entrada!$C$8:$C$3007,$C$6,Entrada!$G$8:$G$3007,O262),"")</f>
        <v/>
      </c>
      <c r="Q262" s="46" t="str">
        <f>IFERROR(AVERAGEIFS(Entrada!$H$8:$H$3007,Entrada!$C$8:$C$3007,$C$6,Entrada!$G$8:$G$3007,O262),"")</f>
        <v/>
      </c>
      <c r="R262" s="46">
        <v>2.5699999999999998E-3</v>
      </c>
    </row>
    <row r="263" spans="10:18" ht="15" customHeight="1" x14ac:dyDescent="0.25">
      <c r="J263" s="26" t="str">
        <f>IF(PG!C265="","-",PG!C265)</f>
        <v>-</v>
      </c>
      <c r="M263" s="46" t="str">
        <f t="shared" ref="M263:M326" si="11">IFERROR(P263+R263,"")</f>
        <v/>
      </c>
      <c r="N263" s="46" t="str">
        <f t="shared" ref="N263:N326" si="12">IFERROR(Q263+R263,"")</f>
        <v/>
      </c>
      <c r="O263" s="46" t="str">
        <f>IF(PI_For!B265=0,"Não cadastrado",PI_For!B265)</f>
        <v>Não cadastrado</v>
      </c>
      <c r="P263" s="46" t="str">
        <f>IFERROR(AVERAGEIFS(Entrada!$E$8:$E$3007,Entrada!$C$8:$C$3007,$C$6,Entrada!$G$8:$G$3007,O263),"")</f>
        <v/>
      </c>
      <c r="Q263" s="46" t="str">
        <f>IFERROR(AVERAGEIFS(Entrada!$H$8:$H$3007,Entrada!$C$8:$C$3007,$C$6,Entrada!$G$8:$G$3007,O263),"")</f>
        <v/>
      </c>
      <c r="R263" s="46">
        <v>2.5799999999999998E-3</v>
      </c>
    </row>
    <row r="264" spans="10:18" ht="15" customHeight="1" x14ac:dyDescent="0.25">
      <c r="J264" s="26" t="str">
        <f>IF(PG!C266="","-",PG!C266)</f>
        <v>-</v>
      </c>
      <c r="M264" s="46" t="str">
        <f t="shared" si="11"/>
        <v/>
      </c>
      <c r="N264" s="46" t="str">
        <f t="shared" si="12"/>
        <v/>
      </c>
      <c r="O264" s="46" t="str">
        <f>IF(PI_For!B266=0,"Não cadastrado",PI_For!B266)</f>
        <v>Não cadastrado</v>
      </c>
      <c r="P264" s="46" t="str">
        <f>IFERROR(AVERAGEIFS(Entrada!$E$8:$E$3007,Entrada!$C$8:$C$3007,$C$6,Entrada!$G$8:$G$3007,O264),"")</f>
        <v/>
      </c>
      <c r="Q264" s="46" t="str">
        <f>IFERROR(AVERAGEIFS(Entrada!$H$8:$H$3007,Entrada!$C$8:$C$3007,$C$6,Entrada!$G$8:$G$3007,O264),"")</f>
        <v/>
      </c>
      <c r="R264" s="46">
        <v>2.5899999999999999E-3</v>
      </c>
    </row>
    <row r="265" spans="10:18" ht="15" customHeight="1" x14ac:dyDescent="0.25">
      <c r="J265" s="26" t="str">
        <f>IF(PG!C267="","-",PG!C267)</f>
        <v>-</v>
      </c>
      <c r="M265" s="46" t="str">
        <f t="shared" si="11"/>
        <v/>
      </c>
      <c r="N265" s="46" t="str">
        <f t="shared" si="12"/>
        <v/>
      </c>
      <c r="O265" s="46" t="str">
        <f>IF(PI_For!B267=0,"Não cadastrado",PI_For!B267)</f>
        <v>Não cadastrado</v>
      </c>
      <c r="P265" s="46" t="str">
        <f>IFERROR(AVERAGEIFS(Entrada!$E$8:$E$3007,Entrada!$C$8:$C$3007,$C$6,Entrada!$G$8:$G$3007,O265),"")</f>
        <v/>
      </c>
      <c r="Q265" s="46" t="str">
        <f>IFERROR(AVERAGEIFS(Entrada!$H$8:$H$3007,Entrada!$C$8:$C$3007,$C$6,Entrada!$G$8:$G$3007,O265),"")</f>
        <v/>
      </c>
      <c r="R265" s="46">
        <v>2.5999999999999999E-3</v>
      </c>
    </row>
    <row r="266" spans="10:18" ht="15" customHeight="1" x14ac:dyDescent="0.25">
      <c r="J266" s="26" t="str">
        <f>IF(PG!C268="","-",PG!C268)</f>
        <v>-</v>
      </c>
      <c r="M266" s="46" t="str">
        <f t="shared" si="11"/>
        <v/>
      </c>
      <c r="N266" s="46" t="str">
        <f t="shared" si="12"/>
        <v/>
      </c>
      <c r="O266" s="46" t="str">
        <f>IF(PI_For!B268=0,"Não cadastrado",PI_For!B268)</f>
        <v>Não cadastrado</v>
      </c>
      <c r="P266" s="46" t="str">
        <f>IFERROR(AVERAGEIFS(Entrada!$E$8:$E$3007,Entrada!$C$8:$C$3007,$C$6,Entrada!$G$8:$G$3007,O266),"")</f>
        <v/>
      </c>
      <c r="Q266" s="46" t="str">
        <f>IFERROR(AVERAGEIFS(Entrada!$H$8:$H$3007,Entrada!$C$8:$C$3007,$C$6,Entrada!$G$8:$G$3007,O266),"")</f>
        <v/>
      </c>
      <c r="R266" s="46">
        <v>2.6099999999999999E-3</v>
      </c>
    </row>
    <row r="267" spans="10:18" ht="15" customHeight="1" x14ac:dyDescent="0.25">
      <c r="J267" s="26" t="str">
        <f>IF(PG!C269="","-",PG!C269)</f>
        <v>-</v>
      </c>
      <c r="M267" s="46" t="str">
        <f t="shared" si="11"/>
        <v/>
      </c>
      <c r="N267" s="46" t="str">
        <f t="shared" si="12"/>
        <v/>
      </c>
      <c r="O267" s="46" t="str">
        <f>IF(PI_For!B269=0,"Não cadastrado",PI_For!B269)</f>
        <v>Não cadastrado</v>
      </c>
      <c r="P267" s="46" t="str">
        <f>IFERROR(AVERAGEIFS(Entrada!$E$8:$E$3007,Entrada!$C$8:$C$3007,$C$6,Entrada!$G$8:$G$3007,O267),"")</f>
        <v/>
      </c>
      <c r="Q267" s="46" t="str">
        <f>IFERROR(AVERAGEIFS(Entrada!$H$8:$H$3007,Entrada!$C$8:$C$3007,$C$6,Entrada!$G$8:$G$3007,O267),"")</f>
        <v/>
      </c>
      <c r="R267" s="46">
        <v>2.6199999999999999E-3</v>
      </c>
    </row>
    <row r="268" spans="10:18" ht="15" customHeight="1" x14ac:dyDescent="0.25">
      <c r="J268" s="26" t="str">
        <f>IF(PG!C270="","-",PG!C270)</f>
        <v>-</v>
      </c>
      <c r="M268" s="46" t="str">
        <f t="shared" si="11"/>
        <v/>
      </c>
      <c r="N268" s="46" t="str">
        <f t="shared" si="12"/>
        <v/>
      </c>
      <c r="O268" s="46" t="str">
        <f>IF(PI_For!B270=0,"Não cadastrado",PI_For!B270)</f>
        <v>Não cadastrado</v>
      </c>
      <c r="P268" s="46" t="str">
        <f>IFERROR(AVERAGEIFS(Entrada!$E$8:$E$3007,Entrada!$C$8:$C$3007,$C$6,Entrada!$G$8:$G$3007,O268),"")</f>
        <v/>
      </c>
      <c r="Q268" s="46" t="str">
        <f>IFERROR(AVERAGEIFS(Entrada!$H$8:$H$3007,Entrada!$C$8:$C$3007,$C$6,Entrada!$G$8:$G$3007,O268),"")</f>
        <v/>
      </c>
      <c r="R268" s="46">
        <v>2.63E-3</v>
      </c>
    </row>
    <row r="269" spans="10:18" ht="15" customHeight="1" x14ac:dyDescent="0.25">
      <c r="J269" s="26" t="str">
        <f>IF(PG!C271="","-",PG!C271)</f>
        <v>-</v>
      </c>
      <c r="M269" s="46" t="str">
        <f t="shared" si="11"/>
        <v/>
      </c>
      <c r="N269" s="46" t="str">
        <f t="shared" si="12"/>
        <v/>
      </c>
      <c r="O269" s="46" t="str">
        <f>IF(PI_For!B271=0,"Não cadastrado",PI_For!B271)</f>
        <v>Não cadastrado</v>
      </c>
      <c r="P269" s="46" t="str">
        <f>IFERROR(AVERAGEIFS(Entrada!$E$8:$E$3007,Entrada!$C$8:$C$3007,$C$6,Entrada!$G$8:$G$3007,O269),"")</f>
        <v/>
      </c>
      <c r="Q269" s="46" t="str">
        <f>IFERROR(AVERAGEIFS(Entrada!$H$8:$H$3007,Entrada!$C$8:$C$3007,$C$6,Entrada!$G$8:$G$3007,O269),"")</f>
        <v/>
      </c>
      <c r="R269" s="46">
        <v>2.64E-3</v>
      </c>
    </row>
    <row r="270" spans="10:18" ht="15" customHeight="1" x14ac:dyDescent="0.25">
      <c r="J270" s="26" t="str">
        <f>IF(PG!C272="","-",PG!C272)</f>
        <v>-</v>
      </c>
      <c r="M270" s="46" t="str">
        <f t="shared" si="11"/>
        <v/>
      </c>
      <c r="N270" s="46" t="str">
        <f t="shared" si="12"/>
        <v/>
      </c>
      <c r="O270" s="46" t="str">
        <f>IF(PI_For!B272=0,"Não cadastrado",PI_For!B272)</f>
        <v>Não cadastrado</v>
      </c>
      <c r="P270" s="46" t="str">
        <f>IFERROR(AVERAGEIFS(Entrada!$E$8:$E$3007,Entrada!$C$8:$C$3007,$C$6,Entrada!$G$8:$G$3007,O270),"")</f>
        <v/>
      </c>
      <c r="Q270" s="46" t="str">
        <f>IFERROR(AVERAGEIFS(Entrada!$H$8:$H$3007,Entrada!$C$8:$C$3007,$C$6,Entrada!$G$8:$G$3007,O270),"")</f>
        <v/>
      </c>
      <c r="R270" s="46">
        <v>2.65E-3</v>
      </c>
    </row>
    <row r="271" spans="10:18" ht="15" customHeight="1" x14ac:dyDescent="0.25">
      <c r="J271" s="26" t="str">
        <f>IF(PG!C273="","-",PG!C273)</f>
        <v>-</v>
      </c>
      <c r="M271" s="46" t="str">
        <f t="shared" si="11"/>
        <v/>
      </c>
      <c r="N271" s="46" t="str">
        <f t="shared" si="12"/>
        <v/>
      </c>
      <c r="O271" s="46" t="str">
        <f>IF(PI_For!B273=0,"Não cadastrado",PI_For!B273)</f>
        <v>Não cadastrado</v>
      </c>
      <c r="P271" s="46" t="str">
        <f>IFERROR(AVERAGEIFS(Entrada!$E$8:$E$3007,Entrada!$C$8:$C$3007,$C$6,Entrada!$G$8:$G$3007,O271),"")</f>
        <v/>
      </c>
      <c r="Q271" s="46" t="str">
        <f>IFERROR(AVERAGEIFS(Entrada!$H$8:$H$3007,Entrada!$C$8:$C$3007,$C$6,Entrada!$G$8:$G$3007,O271),"")</f>
        <v/>
      </c>
      <c r="R271" s="46">
        <v>2.66E-3</v>
      </c>
    </row>
    <row r="272" spans="10:18" ht="15" customHeight="1" x14ac:dyDescent="0.25">
      <c r="J272" s="26" t="str">
        <f>IF(PG!C274="","-",PG!C274)</f>
        <v>-</v>
      </c>
      <c r="M272" s="46" t="str">
        <f t="shared" si="11"/>
        <v/>
      </c>
      <c r="N272" s="46" t="str">
        <f t="shared" si="12"/>
        <v/>
      </c>
      <c r="O272" s="46" t="str">
        <f>IF(PI_For!B274=0,"Não cadastrado",PI_For!B274)</f>
        <v>Não cadastrado</v>
      </c>
      <c r="P272" s="46" t="str">
        <f>IFERROR(AVERAGEIFS(Entrada!$E$8:$E$3007,Entrada!$C$8:$C$3007,$C$6,Entrada!$G$8:$G$3007,O272),"")</f>
        <v/>
      </c>
      <c r="Q272" s="46" t="str">
        <f>IFERROR(AVERAGEIFS(Entrada!$H$8:$H$3007,Entrada!$C$8:$C$3007,$C$6,Entrada!$G$8:$G$3007,O272),"")</f>
        <v/>
      </c>
      <c r="R272" s="46">
        <v>2.6700000000000001E-3</v>
      </c>
    </row>
    <row r="273" spans="10:18" ht="15" customHeight="1" x14ac:dyDescent="0.25">
      <c r="J273" s="26" t="str">
        <f>IF(PG!C275="","-",PG!C275)</f>
        <v>-</v>
      </c>
      <c r="M273" s="46" t="str">
        <f t="shared" si="11"/>
        <v/>
      </c>
      <c r="N273" s="46" t="str">
        <f t="shared" si="12"/>
        <v/>
      </c>
      <c r="O273" s="46" t="str">
        <f>IF(PI_For!B275=0,"Não cadastrado",PI_For!B275)</f>
        <v>Não cadastrado</v>
      </c>
      <c r="P273" s="46" t="str">
        <f>IFERROR(AVERAGEIFS(Entrada!$E$8:$E$3007,Entrada!$C$8:$C$3007,$C$6,Entrada!$G$8:$G$3007,O273),"")</f>
        <v/>
      </c>
      <c r="Q273" s="46" t="str">
        <f>IFERROR(AVERAGEIFS(Entrada!$H$8:$H$3007,Entrada!$C$8:$C$3007,$C$6,Entrada!$G$8:$G$3007,O273),"")</f>
        <v/>
      </c>
      <c r="R273" s="46">
        <v>2.6800000000000001E-3</v>
      </c>
    </row>
    <row r="274" spans="10:18" ht="15" customHeight="1" x14ac:dyDescent="0.25">
      <c r="J274" s="26" t="str">
        <f>IF(PG!C276="","-",PG!C276)</f>
        <v>-</v>
      </c>
      <c r="M274" s="46" t="str">
        <f t="shared" si="11"/>
        <v/>
      </c>
      <c r="N274" s="46" t="str">
        <f t="shared" si="12"/>
        <v/>
      </c>
      <c r="O274" s="46" t="str">
        <f>IF(PI_For!B276=0,"Não cadastrado",PI_For!B276)</f>
        <v>Não cadastrado</v>
      </c>
      <c r="P274" s="46" t="str">
        <f>IFERROR(AVERAGEIFS(Entrada!$E$8:$E$3007,Entrada!$C$8:$C$3007,$C$6,Entrada!$G$8:$G$3007,O274),"")</f>
        <v/>
      </c>
      <c r="Q274" s="46" t="str">
        <f>IFERROR(AVERAGEIFS(Entrada!$H$8:$H$3007,Entrada!$C$8:$C$3007,$C$6,Entrada!$G$8:$G$3007,O274),"")</f>
        <v/>
      </c>
      <c r="R274" s="46">
        <v>2.6900000000000001E-3</v>
      </c>
    </row>
    <row r="275" spans="10:18" ht="15" customHeight="1" x14ac:dyDescent="0.25">
      <c r="J275" s="26" t="str">
        <f>IF(PG!C277="","-",PG!C277)</f>
        <v>-</v>
      </c>
      <c r="M275" s="46" t="str">
        <f t="shared" si="11"/>
        <v/>
      </c>
      <c r="N275" s="46" t="str">
        <f t="shared" si="12"/>
        <v/>
      </c>
      <c r="O275" s="46" t="str">
        <f>IF(PI_For!B277=0,"Não cadastrado",PI_For!B277)</f>
        <v>Não cadastrado</v>
      </c>
      <c r="P275" s="46" t="str">
        <f>IFERROR(AVERAGEIFS(Entrada!$E$8:$E$3007,Entrada!$C$8:$C$3007,$C$6,Entrada!$G$8:$G$3007,O275),"")</f>
        <v/>
      </c>
      <c r="Q275" s="46" t="str">
        <f>IFERROR(AVERAGEIFS(Entrada!$H$8:$H$3007,Entrada!$C$8:$C$3007,$C$6,Entrada!$G$8:$G$3007,O275),"")</f>
        <v/>
      </c>
      <c r="R275" s="46">
        <v>2.7000000000000001E-3</v>
      </c>
    </row>
    <row r="276" spans="10:18" ht="15" customHeight="1" x14ac:dyDescent="0.25">
      <c r="J276" s="26" t="str">
        <f>IF(PG!C278="","-",PG!C278)</f>
        <v>-</v>
      </c>
      <c r="M276" s="46" t="str">
        <f t="shared" si="11"/>
        <v/>
      </c>
      <c r="N276" s="46" t="str">
        <f t="shared" si="12"/>
        <v/>
      </c>
      <c r="O276" s="46" t="str">
        <f>IF(PI_For!B278=0,"Não cadastrado",PI_For!B278)</f>
        <v>Não cadastrado</v>
      </c>
      <c r="P276" s="46" t="str">
        <f>IFERROR(AVERAGEIFS(Entrada!$E$8:$E$3007,Entrada!$C$8:$C$3007,$C$6,Entrada!$G$8:$G$3007,O276),"")</f>
        <v/>
      </c>
      <c r="Q276" s="46" t="str">
        <f>IFERROR(AVERAGEIFS(Entrada!$H$8:$H$3007,Entrada!$C$8:$C$3007,$C$6,Entrada!$G$8:$G$3007,O276),"")</f>
        <v/>
      </c>
      <c r="R276" s="46">
        <v>2.7100000000000002E-3</v>
      </c>
    </row>
    <row r="277" spans="10:18" ht="15" customHeight="1" x14ac:dyDescent="0.25">
      <c r="J277" s="26" t="str">
        <f>IF(PG!C279="","-",PG!C279)</f>
        <v>-</v>
      </c>
      <c r="M277" s="46" t="str">
        <f t="shared" si="11"/>
        <v/>
      </c>
      <c r="N277" s="46" t="str">
        <f t="shared" si="12"/>
        <v/>
      </c>
      <c r="O277" s="46" t="str">
        <f>IF(PI_For!B279=0,"Não cadastrado",PI_For!B279)</f>
        <v>Não cadastrado</v>
      </c>
      <c r="P277" s="46" t="str">
        <f>IFERROR(AVERAGEIFS(Entrada!$E$8:$E$3007,Entrada!$C$8:$C$3007,$C$6,Entrada!$G$8:$G$3007,O277),"")</f>
        <v/>
      </c>
      <c r="Q277" s="46" t="str">
        <f>IFERROR(AVERAGEIFS(Entrada!$H$8:$H$3007,Entrada!$C$8:$C$3007,$C$6,Entrada!$G$8:$G$3007,O277),"")</f>
        <v/>
      </c>
      <c r="R277" s="46">
        <v>2.7200000000000002E-3</v>
      </c>
    </row>
    <row r="278" spans="10:18" ht="15" customHeight="1" x14ac:dyDescent="0.25">
      <c r="J278" s="26" t="str">
        <f>IF(PG!C280="","-",PG!C280)</f>
        <v>-</v>
      </c>
      <c r="M278" s="46" t="str">
        <f t="shared" si="11"/>
        <v/>
      </c>
      <c r="N278" s="46" t="str">
        <f t="shared" si="12"/>
        <v/>
      </c>
      <c r="O278" s="46" t="str">
        <f>IF(PI_For!B280=0,"Não cadastrado",PI_For!B280)</f>
        <v>Não cadastrado</v>
      </c>
      <c r="P278" s="46" t="str">
        <f>IFERROR(AVERAGEIFS(Entrada!$E$8:$E$3007,Entrada!$C$8:$C$3007,$C$6,Entrada!$G$8:$G$3007,O278),"")</f>
        <v/>
      </c>
      <c r="Q278" s="46" t="str">
        <f>IFERROR(AVERAGEIFS(Entrada!$H$8:$H$3007,Entrada!$C$8:$C$3007,$C$6,Entrada!$G$8:$G$3007,O278),"")</f>
        <v/>
      </c>
      <c r="R278" s="46">
        <v>2.7299999999999998E-3</v>
      </c>
    </row>
    <row r="279" spans="10:18" ht="15" customHeight="1" x14ac:dyDescent="0.25">
      <c r="J279" s="26" t="str">
        <f>IF(PG!C281="","-",PG!C281)</f>
        <v>-</v>
      </c>
      <c r="M279" s="46" t="str">
        <f t="shared" si="11"/>
        <v/>
      </c>
      <c r="N279" s="46" t="str">
        <f t="shared" si="12"/>
        <v/>
      </c>
      <c r="O279" s="46" t="str">
        <f>IF(PI_For!B281=0,"Não cadastrado",PI_For!B281)</f>
        <v>Não cadastrado</v>
      </c>
      <c r="P279" s="46" t="str">
        <f>IFERROR(AVERAGEIFS(Entrada!$E$8:$E$3007,Entrada!$C$8:$C$3007,$C$6,Entrada!$G$8:$G$3007,O279),"")</f>
        <v/>
      </c>
      <c r="Q279" s="46" t="str">
        <f>IFERROR(AVERAGEIFS(Entrada!$H$8:$H$3007,Entrada!$C$8:$C$3007,$C$6,Entrada!$G$8:$G$3007,O279),"")</f>
        <v/>
      </c>
      <c r="R279" s="46">
        <v>2.7399999999999998E-3</v>
      </c>
    </row>
    <row r="280" spans="10:18" ht="15" customHeight="1" x14ac:dyDescent="0.25">
      <c r="J280" s="26" t="str">
        <f>IF(PG!C282="","-",PG!C282)</f>
        <v>-</v>
      </c>
      <c r="M280" s="46" t="str">
        <f t="shared" si="11"/>
        <v/>
      </c>
      <c r="N280" s="46" t="str">
        <f t="shared" si="12"/>
        <v/>
      </c>
      <c r="O280" s="46" t="str">
        <f>IF(PI_For!B282=0,"Não cadastrado",PI_For!B282)</f>
        <v>Não cadastrado</v>
      </c>
      <c r="P280" s="46" t="str">
        <f>IFERROR(AVERAGEIFS(Entrada!$E$8:$E$3007,Entrada!$C$8:$C$3007,$C$6,Entrada!$G$8:$G$3007,O280),"")</f>
        <v/>
      </c>
      <c r="Q280" s="46" t="str">
        <f>IFERROR(AVERAGEIFS(Entrada!$H$8:$H$3007,Entrada!$C$8:$C$3007,$C$6,Entrada!$G$8:$G$3007,O280),"")</f>
        <v/>
      </c>
      <c r="R280" s="46">
        <v>2.7499999999999998E-3</v>
      </c>
    </row>
    <row r="281" spans="10:18" ht="15" customHeight="1" x14ac:dyDescent="0.25">
      <c r="J281" s="26" t="str">
        <f>IF(PG!C283="","-",PG!C283)</f>
        <v>-</v>
      </c>
      <c r="M281" s="46" t="str">
        <f t="shared" si="11"/>
        <v/>
      </c>
      <c r="N281" s="46" t="str">
        <f t="shared" si="12"/>
        <v/>
      </c>
      <c r="O281" s="46" t="str">
        <f>IF(PI_For!B283=0,"Não cadastrado",PI_For!B283)</f>
        <v>Não cadastrado</v>
      </c>
      <c r="P281" s="46" t="str">
        <f>IFERROR(AVERAGEIFS(Entrada!$E$8:$E$3007,Entrada!$C$8:$C$3007,$C$6,Entrada!$G$8:$G$3007,O281),"")</f>
        <v/>
      </c>
      <c r="Q281" s="46" t="str">
        <f>IFERROR(AVERAGEIFS(Entrada!$H$8:$H$3007,Entrada!$C$8:$C$3007,$C$6,Entrada!$G$8:$G$3007,O281),"")</f>
        <v/>
      </c>
      <c r="R281" s="46">
        <v>2.7599999999999999E-3</v>
      </c>
    </row>
    <row r="282" spans="10:18" ht="15" customHeight="1" x14ac:dyDescent="0.25">
      <c r="J282" s="26" t="str">
        <f>IF(PG!C284="","-",PG!C284)</f>
        <v>-</v>
      </c>
      <c r="M282" s="46" t="str">
        <f t="shared" si="11"/>
        <v/>
      </c>
      <c r="N282" s="46" t="str">
        <f t="shared" si="12"/>
        <v/>
      </c>
      <c r="O282" s="46" t="str">
        <f>IF(PI_For!B284=0,"Não cadastrado",PI_For!B284)</f>
        <v>Não cadastrado</v>
      </c>
      <c r="P282" s="46" t="str">
        <f>IFERROR(AVERAGEIFS(Entrada!$E$8:$E$3007,Entrada!$C$8:$C$3007,$C$6,Entrada!$G$8:$G$3007,O282),"")</f>
        <v/>
      </c>
      <c r="Q282" s="46" t="str">
        <f>IFERROR(AVERAGEIFS(Entrada!$H$8:$H$3007,Entrada!$C$8:$C$3007,$C$6,Entrada!$G$8:$G$3007,O282),"")</f>
        <v/>
      </c>
      <c r="R282" s="46">
        <v>2.7699999999999999E-3</v>
      </c>
    </row>
    <row r="283" spans="10:18" ht="15" customHeight="1" x14ac:dyDescent="0.25">
      <c r="J283" s="26" t="str">
        <f>IF(PG!C285="","-",PG!C285)</f>
        <v>-</v>
      </c>
      <c r="M283" s="46" t="str">
        <f t="shared" si="11"/>
        <v/>
      </c>
      <c r="N283" s="46" t="str">
        <f t="shared" si="12"/>
        <v/>
      </c>
      <c r="O283" s="46" t="str">
        <f>IF(PI_For!B285=0,"Não cadastrado",PI_For!B285)</f>
        <v>Não cadastrado</v>
      </c>
      <c r="P283" s="46" t="str">
        <f>IFERROR(AVERAGEIFS(Entrada!$E$8:$E$3007,Entrada!$C$8:$C$3007,$C$6,Entrada!$G$8:$G$3007,O283),"")</f>
        <v/>
      </c>
      <c r="Q283" s="46" t="str">
        <f>IFERROR(AVERAGEIFS(Entrada!$H$8:$H$3007,Entrada!$C$8:$C$3007,$C$6,Entrada!$G$8:$G$3007,O283),"")</f>
        <v/>
      </c>
      <c r="R283" s="46">
        <v>2.7799999999999999E-3</v>
      </c>
    </row>
    <row r="284" spans="10:18" ht="15" customHeight="1" x14ac:dyDescent="0.25">
      <c r="J284" s="26" t="str">
        <f>IF(PG!C286="","-",PG!C286)</f>
        <v>-</v>
      </c>
      <c r="M284" s="46" t="str">
        <f t="shared" si="11"/>
        <v/>
      </c>
      <c r="N284" s="46" t="str">
        <f t="shared" si="12"/>
        <v/>
      </c>
      <c r="O284" s="46" t="str">
        <f>IF(PI_For!B286=0,"Não cadastrado",PI_For!B286)</f>
        <v>Não cadastrado</v>
      </c>
      <c r="P284" s="46" t="str">
        <f>IFERROR(AVERAGEIFS(Entrada!$E$8:$E$3007,Entrada!$C$8:$C$3007,$C$6,Entrada!$G$8:$G$3007,O284),"")</f>
        <v/>
      </c>
      <c r="Q284" s="46" t="str">
        <f>IFERROR(AVERAGEIFS(Entrada!$H$8:$H$3007,Entrada!$C$8:$C$3007,$C$6,Entrada!$G$8:$G$3007,O284),"")</f>
        <v/>
      </c>
      <c r="R284" s="46">
        <v>2.7899999999999999E-3</v>
      </c>
    </row>
    <row r="285" spans="10:18" ht="15" customHeight="1" x14ac:dyDescent="0.25">
      <c r="J285" s="26" t="str">
        <f>IF(PG!C287="","-",PG!C287)</f>
        <v>-</v>
      </c>
      <c r="M285" s="46" t="str">
        <f t="shared" si="11"/>
        <v/>
      </c>
      <c r="N285" s="46" t="str">
        <f t="shared" si="12"/>
        <v/>
      </c>
      <c r="O285" s="46" t="str">
        <f>IF(PI_For!B287=0,"Não cadastrado",PI_For!B287)</f>
        <v>Não cadastrado</v>
      </c>
      <c r="P285" s="46" t="str">
        <f>IFERROR(AVERAGEIFS(Entrada!$E$8:$E$3007,Entrada!$C$8:$C$3007,$C$6,Entrada!$G$8:$G$3007,O285),"")</f>
        <v/>
      </c>
      <c r="Q285" s="46" t="str">
        <f>IFERROR(AVERAGEIFS(Entrada!$H$8:$H$3007,Entrada!$C$8:$C$3007,$C$6,Entrada!$G$8:$G$3007,O285),"")</f>
        <v/>
      </c>
      <c r="R285" s="46">
        <v>2.8E-3</v>
      </c>
    </row>
    <row r="286" spans="10:18" ht="15" customHeight="1" x14ac:dyDescent="0.25">
      <c r="J286" s="26" t="str">
        <f>IF(PG!C288="","-",PG!C288)</f>
        <v>-</v>
      </c>
      <c r="M286" s="46" t="str">
        <f t="shared" si="11"/>
        <v/>
      </c>
      <c r="N286" s="46" t="str">
        <f t="shared" si="12"/>
        <v/>
      </c>
      <c r="O286" s="46" t="str">
        <f>IF(PI_For!B288=0,"Não cadastrado",PI_For!B288)</f>
        <v>Não cadastrado</v>
      </c>
      <c r="P286" s="46" t="str">
        <f>IFERROR(AVERAGEIFS(Entrada!$E$8:$E$3007,Entrada!$C$8:$C$3007,$C$6,Entrada!$G$8:$G$3007,O286),"")</f>
        <v/>
      </c>
      <c r="Q286" s="46" t="str">
        <f>IFERROR(AVERAGEIFS(Entrada!$H$8:$H$3007,Entrada!$C$8:$C$3007,$C$6,Entrada!$G$8:$G$3007,O286),"")</f>
        <v/>
      </c>
      <c r="R286" s="46">
        <v>2.81E-3</v>
      </c>
    </row>
    <row r="287" spans="10:18" ht="15" customHeight="1" x14ac:dyDescent="0.25">
      <c r="J287" s="26" t="str">
        <f>IF(PG!C289="","-",PG!C289)</f>
        <v>-</v>
      </c>
      <c r="M287" s="46" t="str">
        <f t="shared" si="11"/>
        <v/>
      </c>
      <c r="N287" s="46" t="str">
        <f t="shared" si="12"/>
        <v/>
      </c>
      <c r="O287" s="46" t="str">
        <f>IF(PI_For!B289=0,"Não cadastrado",PI_For!B289)</f>
        <v>Não cadastrado</v>
      </c>
      <c r="P287" s="46" t="str">
        <f>IFERROR(AVERAGEIFS(Entrada!$E$8:$E$3007,Entrada!$C$8:$C$3007,$C$6,Entrada!$G$8:$G$3007,O287),"")</f>
        <v/>
      </c>
      <c r="Q287" s="46" t="str">
        <f>IFERROR(AVERAGEIFS(Entrada!$H$8:$H$3007,Entrada!$C$8:$C$3007,$C$6,Entrada!$G$8:$G$3007,O287),"")</f>
        <v/>
      </c>
      <c r="R287" s="46">
        <v>2.82E-3</v>
      </c>
    </row>
    <row r="288" spans="10:18" ht="15" customHeight="1" x14ac:dyDescent="0.25">
      <c r="J288" s="26" t="str">
        <f>IF(PG!C290="","-",PG!C290)</f>
        <v>-</v>
      </c>
      <c r="M288" s="46" t="str">
        <f t="shared" si="11"/>
        <v/>
      </c>
      <c r="N288" s="46" t="str">
        <f t="shared" si="12"/>
        <v/>
      </c>
      <c r="O288" s="46" t="str">
        <f>IF(PI_For!B290=0,"Não cadastrado",PI_For!B290)</f>
        <v>Não cadastrado</v>
      </c>
      <c r="P288" s="46" t="str">
        <f>IFERROR(AVERAGEIFS(Entrada!$E$8:$E$3007,Entrada!$C$8:$C$3007,$C$6,Entrada!$G$8:$G$3007,O288),"")</f>
        <v/>
      </c>
      <c r="Q288" s="46" t="str">
        <f>IFERROR(AVERAGEIFS(Entrada!$H$8:$H$3007,Entrada!$C$8:$C$3007,$C$6,Entrada!$G$8:$G$3007,O288),"")</f>
        <v/>
      </c>
      <c r="R288" s="46">
        <v>2.8300000000000001E-3</v>
      </c>
    </row>
    <row r="289" spans="10:18" ht="15" customHeight="1" x14ac:dyDescent="0.25">
      <c r="J289" s="26" t="str">
        <f>IF(PG!C291="","-",PG!C291)</f>
        <v>-</v>
      </c>
      <c r="M289" s="46" t="str">
        <f t="shared" si="11"/>
        <v/>
      </c>
      <c r="N289" s="46" t="str">
        <f t="shared" si="12"/>
        <v/>
      </c>
      <c r="O289" s="46" t="str">
        <f>IF(PI_For!B291=0,"Não cadastrado",PI_For!B291)</f>
        <v>Não cadastrado</v>
      </c>
      <c r="P289" s="46" t="str">
        <f>IFERROR(AVERAGEIFS(Entrada!$E$8:$E$3007,Entrada!$C$8:$C$3007,$C$6,Entrada!$G$8:$G$3007,O289),"")</f>
        <v/>
      </c>
      <c r="Q289" s="46" t="str">
        <f>IFERROR(AVERAGEIFS(Entrada!$H$8:$H$3007,Entrada!$C$8:$C$3007,$C$6,Entrada!$G$8:$G$3007,O289),"")</f>
        <v/>
      </c>
      <c r="R289" s="46">
        <v>2.8400000000000001E-3</v>
      </c>
    </row>
    <row r="290" spans="10:18" ht="15" customHeight="1" x14ac:dyDescent="0.25">
      <c r="J290" s="26" t="str">
        <f>IF(PG!C292="","-",PG!C292)</f>
        <v>-</v>
      </c>
      <c r="M290" s="46" t="str">
        <f t="shared" si="11"/>
        <v/>
      </c>
      <c r="N290" s="46" t="str">
        <f t="shared" si="12"/>
        <v/>
      </c>
      <c r="O290" s="46" t="str">
        <f>IF(PI_For!B292=0,"Não cadastrado",PI_For!B292)</f>
        <v>Não cadastrado</v>
      </c>
      <c r="P290" s="46" t="str">
        <f>IFERROR(AVERAGEIFS(Entrada!$E$8:$E$3007,Entrada!$C$8:$C$3007,$C$6,Entrada!$G$8:$G$3007,O290),"")</f>
        <v/>
      </c>
      <c r="Q290" s="46" t="str">
        <f>IFERROR(AVERAGEIFS(Entrada!$H$8:$H$3007,Entrada!$C$8:$C$3007,$C$6,Entrada!$G$8:$G$3007,O290),"")</f>
        <v/>
      </c>
      <c r="R290" s="46">
        <v>2.8500000000000001E-3</v>
      </c>
    </row>
    <row r="291" spans="10:18" ht="15" customHeight="1" x14ac:dyDescent="0.25">
      <c r="J291" s="26" t="str">
        <f>IF(PG!C293="","-",PG!C293)</f>
        <v>-</v>
      </c>
      <c r="M291" s="46" t="str">
        <f t="shared" si="11"/>
        <v/>
      </c>
      <c r="N291" s="46" t="str">
        <f t="shared" si="12"/>
        <v/>
      </c>
      <c r="O291" s="46" t="str">
        <f>IF(PI_For!B293=0,"Não cadastrado",PI_For!B293)</f>
        <v>Não cadastrado</v>
      </c>
      <c r="P291" s="46" t="str">
        <f>IFERROR(AVERAGEIFS(Entrada!$E$8:$E$3007,Entrada!$C$8:$C$3007,$C$6,Entrada!$G$8:$G$3007,O291),"")</f>
        <v/>
      </c>
      <c r="Q291" s="46" t="str">
        <f>IFERROR(AVERAGEIFS(Entrada!$H$8:$H$3007,Entrada!$C$8:$C$3007,$C$6,Entrada!$G$8:$G$3007,O291),"")</f>
        <v/>
      </c>
      <c r="R291" s="46">
        <v>2.8600000000000001E-3</v>
      </c>
    </row>
    <row r="292" spans="10:18" ht="15" customHeight="1" x14ac:dyDescent="0.25">
      <c r="J292" s="26" t="str">
        <f>IF(PG!C294="","-",PG!C294)</f>
        <v>-</v>
      </c>
      <c r="M292" s="46" t="str">
        <f t="shared" si="11"/>
        <v/>
      </c>
      <c r="N292" s="46" t="str">
        <f t="shared" si="12"/>
        <v/>
      </c>
      <c r="O292" s="46" t="str">
        <f>IF(PI_For!B294=0,"Não cadastrado",PI_For!B294)</f>
        <v>Não cadastrado</v>
      </c>
      <c r="P292" s="46" t="str">
        <f>IFERROR(AVERAGEIFS(Entrada!$E$8:$E$3007,Entrada!$C$8:$C$3007,$C$6,Entrada!$G$8:$G$3007,O292),"")</f>
        <v/>
      </c>
      <c r="Q292" s="46" t="str">
        <f>IFERROR(AVERAGEIFS(Entrada!$H$8:$H$3007,Entrada!$C$8:$C$3007,$C$6,Entrada!$G$8:$G$3007,O292),"")</f>
        <v/>
      </c>
      <c r="R292" s="46">
        <v>2.8700000000000002E-3</v>
      </c>
    </row>
    <row r="293" spans="10:18" ht="15" customHeight="1" x14ac:dyDescent="0.25">
      <c r="J293" s="26" t="str">
        <f>IF(PG!C295="","-",PG!C295)</f>
        <v>-</v>
      </c>
      <c r="M293" s="46" t="str">
        <f t="shared" si="11"/>
        <v/>
      </c>
      <c r="N293" s="46" t="str">
        <f t="shared" si="12"/>
        <v/>
      </c>
      <c r="O293" s="46" t="str">
        <f>IF(PI_For!B295=0,"Não cadastrado",PI_For!B295)</f>
        <v>Não cadastrado</v>
      </c>
      <c r="P293" s="46" t="str">
        <f>IFERROR(AVERAGEIFS(Entrada!$E$8:$E$3007,Entrada!$C$8:$C$3007,$C$6,Entrada!$G$8:$G$3007,O293),"")</f>
        <v/>
      </c>
      <c r="Q293" s="46" t="str">
        <f>IFERROR(AVERAGEIFS(Entrada!$H$8:$H$3007,Entrada!$C$8:$C$3007,$C$6,Entrada!$G$8:$G$3007,O293),"")</f>
        <v/>
      </c>
      <c r="R293" s="46">
        <v>2.8800000000000002E-3</v>
      </c>
    </row>
    <row r="294" spans="10:18" ht="15" customHeight="1" x14ac:dyDescent="0.25">
      <c r="J294" s="26" t="str">
        <f>IF(PG!C296="","-",PG!C296)</f>
        <v>-</v>
      </c>
      <c r="M294" s="46" t="str">
        <f t="shared" si="11"/>
        <v/>
      </c>
      <c r="N294" s="46" t="str">
        <f t="shared" si="12"/>
        <v/>
      </c>
      <c r="O294" s="46" t="str">
        <f>IF(PI_For!B296=0,"Não cadastrado",PI_For!B296)</f>
        <v>Não cadastrado</v>
      </c>
      <c r="P294" s="46" t="str">
        <f>IFERROR(AVERAGEIFS(Entrada!$E$8:$E$3007,Entrada!$C$8:$C$3007,$C$6,Entrada!$G$8:$G$3007,O294),"")</f>
        <v/>
      </c>
      <c r="Q294" s="46" t="str">
        <f>IFERROR(AVERAGEIFS(Entrada!$H$8:$H$3007,Entrada!$C$8:$C$3007,$C$6,Entrada!$G$8:$G$3007,O294),"")</f>
        <v/>
      </c>
      <c r="R294" s="46">
        <v>2.8900000000000002E-3</v>
      </c>
    </row>
    <row r="295" spans="10:18" ht="15" customHeight="1" x14ac:dyDescent="0.25">
      <c r="J295" s="26" t="str">
        <f>IF(PG!C297="","-",PG!C297)</f>
        <v>-</v>
      </c>
      <c r="M295" s="46" t="str">
        <f t="shared" si="11"/>
        <v/>
      </c>
      <c r="N295" s="46" t="str">
        <f t="shared" si="12"/>
        <v/>
      </c>
      <c r="O295" s="46" t="str">
        <f>IF(PI_For!B297=0,"Não cadastrado",PI_For!B297)</f>
        <v>Não cadastrado</v>
      </c>
      <c r="P295" s="46" t="str">
        <f>IFERROR(AVERAGEIFS(Entrada!$E$8:$E$3007,Entrada!$C$8:$C$3007,$C$6,Entrada!$G$8:$G$3007,O295),"")</f>
        <v/>
      </c>
      <c r="Q295" s="46" t="str">
        <f>IFERROR(AVERAGEIFS(Entrada!$H$8:$H$3007,Entrada!$C$8:$C$3007,$C$6,Entrada!$G$8:$G$3007,O295),"")</f>
        <v/>
      </c>
      <c r="R295" s="46">
        <v>2.8999999999999998E-3</v>
      </c>
    </row>
    <row r="296" spans="10:18" ht="15" customHeight="1" x14ac:dyDescent="0.25">
      <c r="J296" s="26" t="str">
        <f>IF(PG!C298="","-",PG!C298)</f>
        <v>-</v>
      </c>
      <c r="M296" s="46" t="str">
        <f t="shared" si="11"/>
        <v/>
      </c>
      <c r="N296" s="46" t="str">
        <f t="shared" si="12"/>
        <v/>
      </c>
      <c r="O296" s="46" t="str">
        <f>IF(PI_For!B298=0,"Não cadastrado",PI_For!B298)</f>
        <v>Não cadastrado</v>
      </c>
      <c r="P296" s="46" t="str">
        <f>IFERROR(AVERAGEIFS(Entrada!$E$8:$E$3007,Entrada!$C$8:$C$3007,$C$6,Entrada!$G$8:$G$3007,O296),"")</f>
        <v/>
      </c>
      <c r="Q296" s="46" t="str">
        <f>IFERROR(AVERAGEIFS(Entrada!$H$8:$H$3007,Entrada!$C$8:$C$3007,$C$6,Entrada!$G$8:$G$3007,O296),"")</f>
        <v/>
      </c>
      <c r="R296" s="46">
        <v>2.9099999999999998E-3</v>
      </c>
    </row>
    <row r="297" spans="10:18" ht="15" customHeight="1" x14ac:dyDescent="0.25">
      <c r="J297" s="26" t="str">
        <f>IF(PG!C299="","-",PG!C299)</f>
        <v>-</v>
      </c>
      <c r="M297" s="46" t="str">
        <f t="shared" si="11"/>
        <v/>
      </c>
      <c r="N297" s="46" t="str">
        <f t="shared" si="12"/>
        <v/>
      </c>
      <c r="O297" s="46" t="str">
        <f>IF(PI_For!B299=0,"Não cadastrado",PI_For!B299)</f>
        <v>Não cadastrado</v>
      </c>
      <c r="P297" s="46" t="str">
        <f>IFERROR(AVERAGEIFS(Entrada!$E$8:$E$3007,Entrada!$C$8:$C$3007,$C$6,Entrada!$G$8:$G$3007,O297),"")</f>
        <v/>
      </c>
      <c r="Q297" s="46" t="str">
        <f>IFERROR(AVERAGEIFS(Entrada!$H$8:$H$3007,Entrada!$C$8:$C$3007,$C$6,Entrada!$G$8:$G$3007,O297),"")</f>
        <v/>
      </c>
      <c r="R297" s="46">
        <v>2.9199999999999999E-3</v>
      </c>
    </row>
    <row r="298" spans="10:18" ht="15" customHeight="1" x14ac:dyDescent="0.25">
      <c r="J298" s="26" t="str">
        <f>IF(PG!C300="","-",PG!C300)</f>
        <v>-</v>
      </c>
      <c r="M298" s="46" t="str">
        <f t="shared" si="11"/>
        <v/>
      </c>
      <c r="N298" s="46" t="str">
        <f t="shared" si="12"/>
        <v/>
      </c>
      <c r="O298" s="46" t="str">
        <f>IF(PI_For!B300=0,"Não cadastrado",PI_For!B300)</f>
        <v>Não cadastrado</v>
      </c>
      <c r="P298" s="46" t="str">
        <f>IFERROR(AVERAGEIFS(Entrada!$E$8:$E$3007,Entrada!$C$8:$C$3007,$C$6,Entrada!$G$8:$G$3007,O298),"")</f>
        <v/>
      </c>
      <c r="Q298" s="46" t="str">
        <f>IFERROR(AVERAGEIFS(Entrada!$H$8:$H$3007,Entrada!$C$8:$C$3007,$C$6,Entrada!$G$8:$G$3007,O298),"")</f>
        <v/>
      </c>
      <c r="R298" s="46">
        <v>2.9299999999999999E-3</v>
      </c>
    </row>
    <row r="299" spans="10:18" ht="15" customHeight="1" x14ac:dyDescent="0.25">
      <c r="J299" s="26" t="str">
        <f>IF(PG!C301="","-",PG!C301)</f>
        <v>-</v>
      </c>
      <c r="M299" s="46" t="str">
        <f t="shared" si="11"/>
        <v/>
      </c>
      <c r="N299" s="46" t="str">
        <f t="shared" si="12"/>
        <v/>
      </c>
      <c r="O299" s="46" t="str">
        <f>IF(PI_For!B301=0,"Não cadastrado",PI_For!B301)</f>
        <v>Não cadastrado</v>
      </c>
      <c r="P299" s="46" t="str">
        <f>IFERROR(AVERAGEIFS(Entrada!$E$8:$E$3007,Entrada!$C$8:$C$3007,$C$6,Entrada!$G$8:$G$3007,O299),"")</f>
        <v/>
      </c>
      <c r="Q299" s="46" t="str">
        <f>IFERROR(AVERAGEIFS(Entrada!$H$8:$H$3007,Entrada!$C$8:$C$3007,$C$6,Entrada!$G$8:$G$3007,O299),"")</f>
        <v/>
      </c>
      <c r="R299" s="46">
        <v>2.9399999999999999E-3</v>
      </c>
    </row>
    <row r="300" spans="10:18" ht="15" customHeight="1" x14ac:dyDescent="0.25">
      <c r="J300" s="26" t="str">
        <f>IF(PG!C302="","-",PG!C302)</f>
        <v>-</v>
      </c>
      <c r="M300" s="46" t="str">
        <f t="shared" si="11"/>
        <v/>
      </c>
      <c r="N300" s="46" t="str">
        <f t="shared" si="12"/>
        <v/>
      </c>
      <c r="O300" s="46" t="str">
        <f>IF(PI_For!B302=0,"Não cadastrado",PI_For!B302)</f>
        <v>Não cadastrado</v>
      </c>
      <c r="P300" s="46" t="str">
        <f>IFERROR(AVERAGEIFS(Entrada!$E$8:$E$3007,Entrada!$C$8:$C$3007,$C$6,Entrada!$G$8:$G$3007,O300),"")</f>
        <v/>
      </c>
      <c r="Q300" s="46" t="str">
        <f>IFERROR(AVERAGEIFS(Entrada!$H$8:$H$3007,Entrada!$C$8:$C$3007,$C$6,Entrada!$G$8:$G$3007,O300),"")</f>
        <v/>
      </c>
      <c r="R300" s="46">
        <v>2.9499999999999999E-3</v>
      </c>
    </row>
    <row r="301" spans="10:18" ht="15" customHeight="1" x14ac:dyDescent="0.25">
      <c r="J301" s="26" t="str">
        <f>IF(PG!C303="","-",PG!C303)</f>
        <v>-</v>
      </c>
      <c r="M301" s="46" t="str">
        <f t="shared" si="11"/>
        <v/>
      </c>
      <c r="N301" s="46" t="str">
        <f t="shared" si="12"/>
        <v/>
      </c>
      <c r="O301" s="46" t="str">
        <f>IF(PI_For!B303=0,"Não cadastrado",PI_For!B303)</f>
        <v>Não cadastrado</v>
      </c>
      <c r="P301" s="46" t="str">
        <f>IFERROR(AVERAGEIFS(Entrada!$E$8:$E$3007,Entrada!$C$8:$C$3007,$C$6,Entrada!$G$8:$G$3007,O301),"")</f>
        <v/>
      </c>
      <c r="Q301" s="46" t="str">
        <f>IFERROR(AVERAGEIFS(Entrada!$H$8:$H$3007,Entrada!$C$8:$C$3007,$C$6,Entrada!$G$8:$G$3007,O301),"")</f>
        <v/>
      </c>
      <c r="R301" s="46">
        <v>2.96E-3</v>
      </c>
    </row>
    <row r="302" spans="10:18" ht="15" customHeight="1" x14ac:dyDescent="0.25">
      <c r="J302" s="26" t="str">
        <f>IF(PG!C304="","-",PG!C304)</f>
        <v>-</v>
      </c>
      <c r="M302" s="46" t="str">
        <f t="shared" si="11"/>
        <v/>
      </c>
      <c r="N302" s="46" t="str">
        <f t="shared" si="12"/>
        <v/>
      </c>
      <c r="O302" s="46" t="str">
        <f>IF(PI_For!B304=0,"Não cadastrado",PI_For!B304)</f>
        <v>Não cadastrado</v>
      </c>
      <c r="P302" s="46" t="str">
        <f>IFERROR(AVERAGEIFS(Entrada!$E$8:$E$3007,Entrada!$C$8:$C$3007,$C$6,Entrada!$G$8:$G$3007,O302),"")</f>
        <v/>
      </c>
      <c r="Q302" s="46" t="str">
        <f>IFERROR(AVERAGEIFS(Entrada!$H$8:$H$3007,Entrada!$C$8:$C$3007,$C$6,Entrada!$G$8:$G$3007,O302),"")</f>
        <v/>
      </c>
      <c r="R302" s="46">
        <v>2.97E-3</v>
      </c>
    </row>
    <row r="303" spans="10:18" ht="15" customHeight="1" x14ac:dyDescent="0.25">
      <c r="J303" s="26" t="str">
        <f>IF(PG!C305="","-",PG!C305)</f>
        <v>-</v>
      </c>
      <c r="M303" s="46" t="str">
        <f t="shared" si="11"/>
        <v/>
      </c>
      <c r="N303" s="46" t="str">
        <f t="shared" si="12"/>
        <v/>
      </c>
      <c r="O303" s="46" t="str">
        <f>IF(PI_For!B305=0,"Não cadastrado",PI_For!B305)</f>
        <v>Não cadastrado</v>
      </c>
      <c r="P303" s="46" t="str">
        <f>IFERROR(AVERAGEIFS(Entrada!$E$8:$E$3007,Entrada!$C$8:$C$3007,$C$6,Entrada!$G$8:$G$3007,O303),"")</f>
        <v/>
      </c>
      <c r="Q303" s="46" t="str">
        <f>IFERROR(AVERAGEIFS(Entrada!$H$8:$H$3007,Entrada!$C$8:$C$3007,$C$6,Entrada!$G$8:$G$3007,O303),"")</f>
        <v/>
      </c>
      <c r="R303" s="46">
        <v>2.98E-3</v>
      </c>
    </row>
    <row r="304" spans="10:18" ht="15" customHeight="1" x14ac:dyDescent="0.25">
      <c r="J304" s="26" t="str">
        <f>IF(PG!C306="","-",PG!C306)</f>
        <v>-</v>
      </c>
      <c r="M304" s="46" t="str">
        <f t="shared" si="11"/>
        <v/>
      </c>
      <c r="N304" s="46" t="str">
        <f t="shared" si="12"/>
        <v/>
      </c>
      <c r="O304" s="46" t="str">
        <f>IF(PI_For!B306=0,"Não cadastrado",PI_For!B306)</f>
        <v>Não cadastrado</v>
      </c>
      <c r="P304" s="46" t="str">
        <f>IFERROR(AVERAGEIFS(Entrada!$E$8:$E$3007,Entrada!$C$8:$C$3007,$C$6,Entrada!$G$8:$G$3007,O304),"")</f>
        <v/>
      </c>
      <c r="Q304" s="46" t="str">
        <f>IFERROR(AVERAGEIFS(Entrada!$H$8:$H$3007,Entrada!$C$8:$C$3007,$C$6,Entrada!$G$8:$G$3007,O304),"")</f>
        <v/>
      </c>
      <c r="R304" s="46">
        <v>2.99E-3</v>
      </c>
    </row>
    <row r="305" spans="10:18" ht="15" customHeight="1" x14ac:dyDescent="0.25">
      <c r="J305" s="26" t="str">
        <f>IF(PG!C307="","-",PG!C307)</f>
        <v>-</v>
      </c>
      <c r="M305" s="46" t="str">
        <f t="shared" si="11"/>
        <v/>
      </c>
      <c r="N305" s="46" t="str">
        <f t="shared" si="12"/>
        <v/>
      </c>
      <c r="O305" s="46" t="str">
        <f>IF(PI_For!B307=0,"Não cadastrado",PI_For!B307)</f>
        <v>Não cadastrado</v>
      </c>
      <c r="P305" s="46" t="str">
        <f>IFERROR(AVERAGEIFS(Entrada!$E$8:$E$3007,Entrada!$C$8:$C$3007,$C$6,Entrada!$G$8:$G$3007,O305),"")</f>
        <v/>
      </c>
      <c r="Q305" s="46" t="str">
        <f>IFERROR(AVERAGEIFS(Entrada!$H$8:$H$3007,Entrada!$C$8:$C$3007,$C$6,Entrada!$G$8:$G$3007,O305),"")</f>
        <v/>
      </c>
      <c r="R305" s="46">
        <v>3.0000000000000001E-3</v>
      </c>
    </row>
    <row r="306" spans="10:18" ht="15" customHeight="1" x14ac:dyDescent="0.25">
      <c r="J306" s="26" t="str">
        <f>IF(PG!C308="","-",PG!C308)</f>
        <v>-</v>
      </c>
      <c r="M306" s="46" t="str">
        <f t="shared" si="11"/>
        <v/>
      </c>
      <c r="N306" s="46" t="str">
        <f t="shared" si="12"/>
        <v/>
      </c>
      <c r="O306" s="46" t="str">
        <f>IF(PI_For!B308=0,"Não cadastrado",PI_For!B308)</f>
        <v>Não cadastrado</v>
      </c>
      <c r="P306" s="46" t="str">
        <f>IFERROR(AVERAGEIFS(Entrada!$E$8:$E$3007,Entrada!$C$8:$C$3007,$C$6,Entrada!$G$8:$G$3007,O306),"")</f>
        <v/>
      </c>
      <c r="Q306" s="46" t="str">
        <f>IFERROR(AVERAGEIFS(Entrada!$H$8:$H$3007,Entrada!$C$8:$C$3007,$C$6,Entrada!$G$8:$G$3007,O306),"")</f>
        <v/>
      </c>
      <c r="R306" s="46">
        <v>3.0100000000000001E-3</v>
      </c>
    </row>
    <row r="307" spans="10:18" ht="15" customHeight="1" x14ac:dyDescent="0.25">
      <c r="J307" s="26" t="str">
        <f>IF(PG!C309="","-",PG!C309)</f>
        <v>-</v>
      </c>
      <c r="M307" s="46" t="str">
        <f t="shared" si="11"/>
        <v/>
      </c>
      <c r="N307" s="46" t="str">
        <f t="shared" si="12"/>
        <v/>
      </c>
      <c r="O307" s="46" t="str">
        <f>IF(PI_For!B309=0,"Não cadastrado",PI_For!B309)</f>
        <v>Não cadastrado</v>
      </c>
      <c r="P307" s="46" t="str">
        <f>IFERROR(AVERAGEIFS(Entrada!$E$8:$E$3007,Entrada!$C$8:$C$3007,$C$6,Entrada!$G$8:$G$3007,O307),"")</f>
        <v/>
      </c>
      <c r="Q307" s="46" t="str">
        <f>IFERROR(AVERAGEIFS(Entrada!$H$8:$H$3007,Entrada!$C$8:$C$3007,$C$6,Entrada!$G$8:$G$3007,O307),"")</f>
        <v/>
      </c>
      <c r="R307" s="46">
        <v>3.0200000000000001E-3</v>
      </c>
    </row>
    <row r="308" spans="10:18" ht="15" customHeight="1" x14ac:dyDescent="0.25">
      <c r="J308" s="26" t="str">
        <f>IF(PG!C310="","-",PG!C310)</f>
        <v>-</v>
      </c>
      <c r="M308" s="46" t="str">
        <f t="shared" si="11"/>
        <v/>
      </c>
      <c r="N308" s="46" t="str">
        <f t="shared" si="12"/>
        <v/>
      </c>
      <c r="O308" s="46" t="str">
        <f>IF(PI_For!B310=0,"Não cadastrado",PI_For!B310)</f>
        <v>Não cadastrado</v>
      </c>
      <c r="P308" s="46" t="str">
        <f>IFERROR(AVERAGEIFS(Entrada!$E$8:$E$3007,Entrada!$C$8:$C$3007,$C$6,Entrada!$G$8:$G$3007,O308),"")</f>
        <v/>
      </c>
      <c r="Q308" s="46" t="str">
        <f>IFERROR(AVERAGEIFS(Entrada!$H$8:$H$3007,Entrada!$C$8:$C$3007,$C$6,Entrada!$G$8:$G$3007,O308),"")</f>
        <v/>
      </c>
      <c r="R308" s="46">
        <v>3.0300000000000001E-3</v>
      </c>
    </row>
    <row r="309" spans="10:18" ht="15" customHeight="1" x14ac:dyDescent="0.25">
      <c r="J309" s="26" t="str">
        <f>IF(PG!C311="","-",PG!C311)</f>
        <v>-</v>
      </c>
      <c r="M309" s="46" t="str">
        <f t="shared" si="11"/>
        <v/>
      </c>
      <c r="N309" s="46" t="str">
        <f t="shared" si="12"/>
        <v/>
      </c>
      <c r="O309" s="46" t="str">
        <f>IF(PI_For!B311=0,"Não cadastrado",PI_For!B311)</f>
        <v>Não cadastrado</v>
      </c>
      <c r="P309" s="46" t="str">
        <f>IFERROR(AVERAGEIFS(Entrada!$E$8:$E$3007,Entrada!$C$8:$C$3007,$C$6,Entrada!$G$8:$G$3007,O309),"")</f>
        <v/>
      </c>
      <c r="Q309" s="46" t="str">
        <f>IFERROR(AVERAGEIFS(Entrada!$H$8:$H$3007,Entrada!$C$8:$C$3007,$C$6,Entrada!$G$8:$G$3007,O309),"")</f>
        <v/>
      </c>
      <c r="R309" s="46">
        <v>3.0400000000000002E-3</v>
      </c>
    </row>
    <row r="310" spans="10:18" ht="15" customHeight="1" x14ac:dyDescent="0.25">
      <c r="J310" s="26" t="str">
        <f>IF(PG!C312="","-",PG!C312)</f>
        <v>-</v>
      </c>
      <c r="M310" s="46" t="str">
        <f t="shared" si="11"/>
        <v/>
      </c>
      <c r="N310" s="46" t="str">
        <f t="shared" si="12"/>
        <v/>
      </c>
      <c r="O310" s="46" t="str">
        <f>IF(PI_For!B312=0,"Não cadastrado",PI_For!B312)</f>
        <v>Não cadastrado</v>
      </c>
      <c r="P310" s="46" t="str">
        <f>IFERROR(AVERAGEIFS(Entrada!$E$8:$E$3007,Entrada!$C$8:$C$3007,$C$6,Entrada!$G$8:$G$3007,O310),"")</f>
        <v/>
      </c>
      <c r="Q310" s="46" t="str">
        <f>IFERROR(AVERAGEIFS(Entrada!$H$8:$H$3007,Entrada!$C$8:$C$3007,$C$6,Entrada!$G$8:$G$3007,O310),"")</f>
        <v/>
      </c>
      <c r="R310" s="46">
        <v>3.0500000000000002E-3</v>
      </c>
    </row>
    <row r="311" spans="10:18" ht="15" customHeight="1" x14ac:dyDescent="0.25">
      <c r="J311" s="26" t="str">
        <f>IF(PG!C313="","-",PG!C313)</f>
        <v>-</v>
      </c>
      <c r="M311" s="46" t="str">
        <f t="shared" si="11"/>
        <v/>
      </c>
      <c r="N311" s="46" t="str">
        <f t="shared" si="12"/>
        <v/>
      </c>
      <c r="O311" s="46" t="str">
        <f>IF(PI_For!B313=0,"Não cadastrado",PI_For!B313)</f>
        <v>Não cadastrado</v>
      </c>
      <c r="P311" s="46" t="str">
        <f>IFERROR(AVERAGEIFS(Entrada!$E$8:$E$3007,Entrada!$C$8:$C$3007,$C$6,Entrada!$G$8:$G$3007,O311),"")</f>
        <v/>
      </c>
      <c r="Q311" s="46" t="str">
        <f>IFERROR(AVERAGEIFS(Entrada!$H$8:$H$3007,Entrada!$C$8:$C$3007,$C$6,Entrada!$G$8:$G$3007,O311),"")</f>
        <v/>
      </c>
      <c r="R311" s="46">
        <v>3.0599999999999998E-3</v>
      </c>
    </row>
    <row r="312" spans="10:18" ht="15" customHeight="1" x14ac:dyDescent="0.25">
      <c r="J312" s="26" t="str">
        <f>IF(PG!C314="","-",PG!C314)</f>
        <v>-</v>
      </c>
      <c r="M312" s="46" t="str">
        <f t="shared" si="11"/>
        <v/>
      </c>
      <c r="N312" s="46" t="str">
        <f t="shared" si="12"/>
        <v/>
      </c>
      <c r="O312" s="46" t="str">
        <f>IF(PI_For!B314=0,"Não cadastrado",PI_For!B314)</f>
        <v>Não cadastrado</v>
      </c>
      <c r="P312" s="46" t="str">
        <f>IFERROR(AVERAGEIFS(Entrada!$E$8:$E$3007,Entrada!$C$8:$C$3007,$C$6,Entrada!$G$8:$G$3007,O312),"")</f>
        <v/>
      </c>
      <c r="Q312" s="46" t="str">
        <f>IFERROR(AVERAGEIFS(Entrada!$H$8:$H$3007,Entrada!$C$8:$C$3007,$C$6,Entrada!$G$8:$G$3007,O312),"")</f>
        <v/>
      </c>
      <c r="R312" s="46">
        <v>3.0699999999999998E-3</v>
      </c>
    </row>
    <row r="313" spans="10:18" ht="15" customHeight="1" x14ac:dyDescent="0.25">
      <c r="J313" s="26" t="str">
        <f>IF(PG!C315="","-",PG!C315)</f>
        <v>-</v>
      </c>
      <c r="M313" s="46" t="str">
        <f t="shared" si="11"/>
        <v/>
      </c>
      <c r="N313" s="46" t="str">
        <f t="shared" si="12"/>
        <v/>
      </c>
      <c r="O313" s="46" t="str">
        <f>IF(PI_For!B315=0,"Não cadastrado",PI_For!B315)</f>
        <v>Não cadastrado</v>
      </c>
      <c r="P313" s="46" t="str">
        <f>IFERROR(AVERAGEIFS(Entrada!$E$8:$E$3007,Entrada!$C$8:$C$3007,$C$6,Entrada!$G$8:$G$3007,O313),"")</f>
        <v/>
      </c>
      <c r="Q313" s="46" t="str">
        <f>IFERROR(AVERAGEIFS(Entrada!$H$8:$H$3007,Entrada!$C$8:$C$3007,$C$6,Entrada!$G$8:$G$3007,O313),"")</f>
        <v/>
      </c>
      <c r="R313" s="46">
        <v>3.0799999999999998E-3</v>
      </c>
    </row>
    <row r="314" spans="10:18" ht="15" customHeight="1" x14ac:dyDescent="0.25">
      <c r="J314" s="26" t="str">
        <f>IF(PG!C316="","-",PG!C316)</f>
        <v>-</v>
      </c>
      <c r="M314" s="46" t="str">
        <f t="shared" si="11"/>
        <v/>
      </c>
      <c r="N314" s="46" t="str">
        <f t="shared" si="12"/>
        <v/>
      </c>
      <c r="O314" s="46" t="str">
        <f>IF(PI_For!B316=0,"Não cadastrado",PI_For!B316)</f>
        <v>Não cadastrado</v>
      </c>
      <c r="P314" s="46" t="str">
        <f>IFERROR(AVERAGEIFS(Entrada!$E$8:$E$3007,Entrada!$C$8:$C$3007,$C$6,Entrada!$G$8:$G$3007,O314),"")</f>
        <v/>
      </c>
      <c r="Q314" s="46" t="str">
        <f>IFERROR(AVERAGEIFS(Entrada!$H$8:$H$3007,Entrada!$C$8:$C$3007,$C$6,Entrada!$G$8:$G$3007,O314),"")</f>
        <v/>
      </c>
      <c r="R314" s="46">
        <v>3.0899999999999999E-3</v>
      </c>
    </row>
    <row r="315" spans="10:18" ht="15" customHeight="1" x14ac:dyDescent="0.25">
      <c r="J315" s="26" t="str">
        <f>IF(PG!C317="","-",PG!C317)</f>
        <v>-</v>
      </c>
      <c r="M315" s="46" t="str">
        <f t="shared" si="11"/>
        <v/>
      </c>
      <c r="N315" s="46" t="str">
        <f t="shared" si="12"/>
        <v/>
      </c>
      <c r="O315" s="46" t="str">
        <f>IF(PI_For!B317=0,"Não cadastrado",PI_For!B317)</f>
        <v>Não cadastrado</v>
      </c>
      <c r="P315" s="46" t="str">
        <f>IFERROR(AVERAGEIFS(Entrada!$E$8:$E$3007,Entrada!$C$8:$C$3007,$C$6,Entrada!$G$8:$G$3007,O315),"")</f>
        <v/>
      </c>
      <c r="Q315" s="46" t="str">
        <f>IFERROR(AVERAGEIFS(Entrada!$H$8:$H$3007,Entrada!$C$8:$C$3007,$C$6,Entrada!$G$8:$G$3007,O315),"")</f>
        <v/>
      </c>
      <c r="R315" s="46">
        <v>3.0999999999999999E-3</v>
      </c>
    </row>
    <row r="316" spans="10:18" ht="15" customHeight="1" x14ac:dyDescent="0.25">
      <c r="J316" s="26" t="str">
        <f>IF(PG!C318="","-",PG!C318)</f>
        <v>-</v>
      </c>
      <c r="M316" s="46" t="str">
        <f t="shared" si="11"/>
        <v/>
      </c>
      <c r="N316" s="46" t="str">
        <f t="shared" si="12"/>
        <v/>
      </c>
      <c r="O316" s="46" t="str">
        <f>IF(PI_For!B318=0,"Não cadastrado",PI_For!B318)</f>
        <v>Não cadastrado</v>
      </c>
      <c r="P316" s="46" t="str">
        <f>IFERROR(AVERAGEIFS(Entrada!$E$8:$E$3007,Entrada!$C$8:$C$3007,$C$6,Entrada!$G$8:$G$3007,O316),"")</f>
        <v/>
      </c>
      <c r="Q316" s="46" t="str">
        <f>IFERROR(AVERAGEIFS(Entrada!$H$8:$H$3007,Entrada!$C$8:$C$3007,$C$6,Entrada!$G$8:$G$3007,O316),"")</f>
        <v/>
      </c>
      <c r="R316" s="46">
        <v>3.1099999999999999E-3</v>
      </c>
    </row>
    <row r="317" spans="10:18" ht="15" customHeight="1" x14ac:dyDescent="0.25">
      <c r="J317" s="26" t="str">
        <f>IF(PG!C319="","-",PG!C319)</f>
        <v>-</v>
      </c>
      <c r="M317" s="46" t="str">
        <f t="shared" si="11"/>
        <v/>
      </c>
      <c r="N317" s="46" t="str">
        <f t="shared" si="12"/>
        <v/>
      </c>
      <c r="O317" s="46" t="str">
        <f>IF(PI_For!B319=0,"Não cadastrado",PI_For!B319)</f>
        <v>Não cadastrado</v>
      </c>
      <c r="P317" s="46" t="str">
        <f>IFERROR(AVERAGEIFS(Entrada!$E$8:$E$3007,Entrada!$C$8:$C$3007,$C$6,Entrada!$G$8:$G$3007,O317),"")</f>
        <v/>
      </c>
      <c r="Q317" s="46" t="str">
        <f>IFERROR(AVERAGEIFS(Entrada!$H$8:$H$3007,Entrada!$C$8:$C$3007,$C$6,Entrada!$G$8:$G$3007,O317),"")</f>
        <v/>
      </c>
      <c r="R317" s="46">
        <v>3.1199999999999999E-3</v>
      </c>
    </row>
    <row r="318" spans="10:18" ht="15" customHeight="1" x14ac:dyDescent="0.25">
      <c r="J318" s="26" t="str">
        <f>IF(PG!C320="","-",PG!C320)</f>
        <v>-</v>
      </c>
      <c r="M318" s="46" t="str">
        <f t="shared" si="11"/>
        <v/>
      </c>
      <c r="N318" s="46" t="str">
        <f t="shared" si="12"/>
        <v/>
      </c>
      <c r="O318" s="46" t="str">
        <f>IF(PI_For!B320=0,"Não cadastrado",PI_For!B320)</f>
        <v>Não cadastrado</v>
      </c>
      <c r="P318" s="46" t="str">
        <f>IFERROR(AVERAGEIFS(Entrada!$E$8:$E$3007,Entrada!$C$8:$C$3007,$C$6,Entrada!$G$8:$G$3007,O318),"")</f>
        <v/>
      </c>
      <c r="Q318" s="46" t="str">
        <f>IFERROR(AVERAGEIFS(Entrada!$H$8:$H$3007,Entrada!$C$8:$C$3007,$C$6,Entrada!$G$8:$G$3007,O318),"")</f>
        <v/>
      </c>
      <c r="R318" s="46">
        <v>3.13E-3</v>
      </c>
    </row>
    <row r="319" spans="10:18" ht="15" customHeight="1" x14ac:dyDescent="0.25">
      <c r="J319" s="26" t="str">
        <f>IF(PG!C321="","-",PG!C321)</f>
        <v>-</v>
      </c>
      <c r="M319" s="46" t="str">
        <f t="shared" si="11"/>
        <v/>
      </c>
      <c r="N319" s="46" t="str">
        <f t="shared" si="12"/>
        <v/>
      </c>
      <c r="O319" s="46" t="str">
        <f>IF(PI_For!B321=0,"Não cadastrado",PI_For!B321)</f>
        <v>Não cadastrado</v>
      </c>
      <c r="P319" s="46" t="str">
        <f>IFERROR(AVERAGEIFS(Entrada!$E$8:$E$3007,Entrada!$C$8:$C$3007,$C$6,Entrada!$G$8:$G$3007,O319),"")</f>
        <v/>
      </c>
      <c r="Q319" s="46" t="str">
        <f>IFERROR(AVERAGEIFS(Entrada!$H$8:$H$3007,Entrada!$C$8:$C$3007,$C$6,Entrada!$G$8:$G$3007,O319),"")</f>
        <v/>
      </c>
      <c r="R319" s="46">
        <v>3.14E-3</v>
      </c>
    </row>
    <row r="320" spans="10:18" ht="15" customHeight="1" x14ac:dyDescent="0.25">
      <c r="J320" s="26" t="str">
        <f>IF(PG!C322="","-",PG!C322)</f>
        <v>-</v>
      </c>
      <c r="M320" s="46" t="str">
        <f t="shared" si="11"/>
        <v/>
      </c>
      <c r="N320" s="46" t="str">
        <f t="shared" si="12"/>
        <v/>
      </c>
      <c r="O320" s="46" t="str">
        <f>IF(PI_For!B322=0,"Não cadastrado",PI_For!B322)</f>
        <v>Não cadastrado</v>
      </c>
      <c r="P320" s="46" t="str">
        <f>IFERROR(AVERAGEIFS(Entrada!$E$8:$E$3007,Entrada!$C$8:$C$3007,$C$6,Entrada!$G$8:$G$3007,O320),"")</f>
        <v/>
      </c>
      <c r="Q320" s="46" t="str">
        <f>IFERROR(AVERAGEIFS(Entrada!$H$8:$H$3007,Entrada!$C$8:$C$3007,$C$6,Entrada!$G$8:$G$3007,O320),"")</f>
        <v/>
      </c>
      <c r="R320" s="46">
        <v>3.15E-3</v>
      </c>
    </row>
    <row r="321" spans="10:18" ht="15" customHeight="1" x14ac:dyDescent="0.25">
      <c r="J321" s="26" t="str">
        <f>IF(PG!C323="","-",PG!C323)</f>
        <v>-</v>
      </c>
      <c r="M321" s="46" t="str">
        <f t="shared" si="11"/>
        <v/>
      </c>
      <c r="N321" s="46" t="str">
        <f t="shared" si="12"/>
        <v/>
      </c>
      <c r="O321" s="46" t="str">
        <f>IF(PI_For!B323=0,"Não cadastrado",PI_For!B323)</f>
        <v>Não cadastrado</v>
      </c>
      <c r="P321" s="46" t="str">
        <f>IFERROR(AVERAGEIFS(Entrada!$E$8:$E$3007,Entrada!$C$8:$C$3007,$C$6,Entrada!$G$8:$G$3007,O321),"")</f>
        <v/>
      </c>
      <c r="Q321" s="46" t="str">
        <f>IFERROR(AVERAGEIFS(Entrada!$H$8:$H$3007,Entrada!$C$8:$C$3007,$C$6,Entrada!$G$8:$G$3007,O321),"")</f>
        <v/>
      </c>
      <c r="R321" s="46">
        <v>3.16E-3</v>
      </c>
    </row>
    <row r="322" spans="10:18" ht="15" customHeight="1" x14ac:dyDescent="0.25">
      <c r="J322" s="26" t="str">
        <f>IF(PG!C324="","-",PG!C324)</f>
        <v>-</v>
      </c>
      <c r="M322" s="46" t="str">
        <f t="shared" si="11"/>
        <v/>
      </c>
      <c r="N322" s="46" t="str">
        <f t="shared" si="12"/>
        <v/>
      </c>
      <c r="O322" s="46" t="str">
        <f>IF(PI_For!B324=0,"Não cadastrado",PI_For!B324)</f>
        <v>Não cadastrado</v>
      </c>
      <c r="P322" s="46" t="str">
        <f>IFERROR(AVERAGEIFS(Entrada!$E$8:$E$3007,Entrada!$C$8:$C$3007,$C$6,Entrada!$G$8:$G$3007,O322),"")</f>
        <v/>
      </c>
      <c r="Q322" s="46" t="str">
        <f>IFERROR(AVERAGEIFS(Entrada!$H$8:$H$3007,Entrada!$C$8:$C$3007,$C$6,Entrada!$G$8:$G$3007,O322),"")</f>
        <v/>
      </c>
      <c r="R322" s="46">
        <v>3.1700000000000001E-3</v>
      </c>
    </row>
    <row r="323" spans="10:18" ht="15" customHeight="1" x14ac:dyDescent="0.25">
      <c r="J323" s="26" t="str">
        <f>IF(PG!C325="","-",PG!C325)</f>
        <v>-</v>
      </c>
      <c r="M323" s="46" t="str">
        <f t="shared" si="11"/>
        <v/>
      </c>
      <c r="N323" s="46" t="str">
        <f t="shared" si="12"/>
        <v/>
      </c>
      <c r="O323" s="46" t="str">
        <f>IF(PI_For!B325=0,"Não cadastrado",PI_For!B325)</f>
        <v>Não cadastrado</v>
      </c>
      <c r="P323" s="46" t="str">
        <f>IFERROR(AVERAGEIFS(Entrada!$E$8:$E$3007,Entrada!$C$8:$C$3007,$C$6,Entrada!$G$8:$G$3007,O323),"")</f>
        <v/>
      </c>
      <c r="Q323" s="46" t="str">
        <f>IFERROR(AVERAGEIFS(Entrada!$H$8:$H$3007,Entrada!$C$8:$C$3007,$C$6,Entrada!$G$8:$G$3007,O323),"")</f>
        <v/>
      </c>
      <c r="R323" s="46">
        <v>3.1800000000000001E-3</v>
      </c>
    </row>
    <row r="324" spans="10:18" ht="15" customHeight="1" x14ac:dyDescent="0.25">
      <c r="J324" s="26" t="str">
        <f>IF(PG!C326="","-",PG!C326)</f>
        <v>-</v>
      </c>
      <c r="M324" s="46" t="str">
        <f t="shared" si="11"/>
        <v/>
      </c>
      <c r="N324" s="46" t="str">
        <f t="shared" si="12"/>
        <v/>
      </c>
      <c r="O324" s="46" t="str">
        <f>IF(PI_For!B326=0,"Não cadastrado",PI_For!B326)</f>
        <v>Não cadastrado</v>
      </c>
      <c r="P324" s="46" t="str">
        <f>IFERROR(AVERAGEIFS(Entrada!$E$8:$E$3007,Entrada!$C$8:$C$3007,$C$6,Entrada!$G$8:$G$3007,O324),"")</f>
        <v/>
      </c>
      <c r="Q324" s="46" t="str">
        <f>IFERROR(AVERAGEIFS(Entrada!$H$8:$H$3007,Entrada!$C$8:$C$3007,$C$6,Entrada!$G$8:$G$3007,O324),"")</f>
        <v/>
      </c>
      <c r="R324" s="46">
        <v>3.1900000000000001E-3</v>
      </c>
    </row>
    <row r="325" spans="10:18" ht="15" customHeight="1" x14ac:dyDescent="0.25">
      <c r="J325" s="26" t="str">
        <f>IF(PG!C327="","-",PG!C327)</f>
        <v>-</v>
      </c>
      <c r="M325" s="46" t="str">
        <f t="shared" si="11"/>
        <v/>
      </c>
      <c r="N325" s="46" t="str">
        <f t="shared" si="12"/>
        <v/>
      </c>
      <c r="O325" s="46" t="str">
        <f>IF(PI_For!B327=0,"Não cadastrado",PI_For!B327)</f>
        <v>Não cadastrado</v>
      </c>
      <c r="P325" s="46" t="str">
        <f>IFERROR(AVERAGEIFS(Entrada!$E$8:$E$3007,Entrada!$C$8:$C$3007,$C$6,Entrada!$G$8:$G$3007,O325),"")</f>
        <v/>
      </c>
      <c r="Q325" s="46" t="str">
        <f>IFERROR(AVERAGEIFS(Entrada!$H$8:$H$3007,Entrada!$C$8:$C$3007,$C$6,Entrada!$G$8:$G$3007,O325),"")</f>
        <v/>
      </c>
      <c r="R325" s="46">
        <v>3.2000000000000002E-3</v>
      </c>
    </row>
    <row r="326" spans="10:18" ht="15" customHeight="1" x14ac:dyDescent="0.25">
      <c r="J326" s="26" t="str">
        <f>IF(PG!C328="","-",PG!C328)</f>
        <v>-</v>
      </c>
      <c r="M326" s="46" t="str">
        <f t="shared" si="11"/>
        <v/>
      </c>
      <c r="N326" s="46" t="str">
        <f t="shared" si="12"/>
        <v/>
      </c>
      <c r="O326" s="46" t="str">
        <f>IF(PI_For!B328=0,"Não cadastrado",PI_For!B328)</f>
        <v>Não cadastrado</v>
      </c>
      <c r="P326" s="46" t="str">
        <f>IFERROR(AVERAGEIFS(Entrada!$E$8:$E$3007,Entrada!$C$8:$C$3007,$C$6,Entrada!$G$8:$G$3007,O326),"")</f>
        <v/>
      </c>
      <c r="Q326" s="46" t="str">
        <f>IFERROR(AVERAGEIFS(Entrada!$H$8:$H$3007,Entrada!$C$8:$C$3007,$C$6,Entrada!$G$8:$G$3007,O326),"")</f>
        <v/>
      </c>
      <c r="R326" s="46">
        <v>3.2100000000000002E-3</v>
      </c>
    </row>
    <row r="327" spans="10:18" ht="15" customHeight="1" x14ac:dyDescent="0.25">
      <c r="J327" s="26" t="str">
        <f>IF(PG!C329="","-",PG!C329)</f>
        <v>-</v>
      </c>
      <c r="M327" s="46" t="str">
        <f t="shared" ref="M327:M390" si="13">IFERROR(P327+R327,"")</f>
        <v/>
      </c>
      <c r="N327" s="46" t="str">
        <f t="shared" ref="N327:N390" si="14">IFERROR(Q327+R327,"")</f>
        <v/>
      </c>
      <c r="O327" s="46" t="str">
        <f>IF(PI_For!B329=0,"Não cadastrado",PI_For!B329)</f>
        <v>Não cadastrado</v>
      </c>
      <c r="P327" s="46" t="str">
        <f>IFERROR(AVERAGEIFS(Entrada!$E$8:$E$3007,Entrada!$C$8:$C$3007,$C$6,Entrada!$G$8:$G$3007,O327),"")</f>
        <v/>
      </c>
      <c r="Q327" s="46" t="str">
        <f>IFERROR(AVERAGEIFS(Entrada!$H$8:$H$3007,Entrada!$C$8:$C$3007,$C$6,Entrada!$G$8:$G$3007,O327),"")</f>
        <v/>
      </c>
      <c r="R327" s="46">
        <v>3.2200000000000002E-3</v>
      </c>
    </row>
    <row r="328" spans="10:18" ht="15" customHeight="1" x14ac:dyDescent="0.25">
      <c r="J328" s="26" t="str">
        <f>IF(PG!C330="","-",PG!C330)</f>
        <v>-</v>
      </c>
      <c r="M328" s="46" t="str">
        <f t="shared" si="13"/>
        <v/>
      </c>
      <c r="N328" s="46" t="str">
        <f t="shared" si="14"/>
        <v/>
      </c>
      <c r="O328" s="46" t="str">
        <f>IF(PI_For!B330=0,"Não cadastrado",PI_For!B330)</f>
        <v>Não cadastrado</v>
      </c>
      <c r="P328" s="46" t="str">
        <f>IFERROR(AVERAGEIFS(Entrada!$E$8:$E$3007,Entrada!$C$8:$C$3007,$C$6,Entrada!$G$8:$G$3007,O328),"")</f>
        <v/>
      </c>
      <c r="Q328" s="46" t="str">
        <f>IFERROR(AVERAGEIFS(Entrada!$H$8:$H$3007,Entrada!$C$8:$C$3007,$C$6,Entrada!$G$8:$G$3007,O328),"")</f>
        <v/>
      </c>
      <c r="R328" s="46">
        <v>3.2299999999999998E-3</v>
      </c>
    </row>
    <row r="329" spans="10:18" ht="15" customHeight="1" x14ac:dyDescent="0.25">
      <c r="J329" s="26" t="str">
        <f>IF(PG!C331="","-",PG!C331)</f>
        <v>-</v>
      </c>
      <c r="M329" s="46" t="str">
        <f t="shared" si="13"/>
        <v/>
      </c>
      <c r="N329" s="46" t="str">
        <f t="shared" si="14"/>
        <v/>
      </c>
      <c r="O329" s="46" t="str">
        <f>IF(PI_For!B331=0,"Não cadastrado",PI_For!B331)</f>
        <v>Não cadastrado</v>
      </c>
      <c r="P329" s="46" t="str">
        <f>IFERROR(AVERAGEIFS(Entrada!$E$8:$E$3007,Entrada!$C$8:$C$3007,$C$6,Entrada!$G$8:$G$3007,O329),"")</f>
        <v/>
      </c>
      <c r="Q329" s="46" t="str">
        <f>IFERROR(AVERAGEIFS(Entrada!$H$8:$H$3007,Entrada!$C$8:$C$3007,$C$6,Entrada!$G$8:$G$3007,O329),"")</f>
        <v/>
      </c>
      <c r="R329" s="46">
        <v>3.2399999999999998E-3</v>
      </c>
    </row>
    <row r="330" spans="10:18" ht="15" customHeight="1" x14ac:dyDescent="0.25">
      <c r="J330" s="26" t="str">
        <f>IF(PG!C332="","-",PG!C332)</f>
        <v>-</v>
      </c>
      <c r="M330" s="46" t="str">
        <f t="shared" si="13"/>
        <v/>
      </c>
      <c r="N330" s="46" t="str">
        <f t="shared" si="14"/>
        <v/>
      </c>
      <c r="O330" s="46" t="str">
        <f>IF(PI_For!B332=0,"Não cadastrado",PI_For!B332)</f>
        <v>Não cadastrado</v>
      </c>
      <c r="P330" s="46" t="str">
        <f>IFERROR(AVERAGEIFS(Entrada!$E$8:$E$3007,Entrada!$C$8:$C$3007,$C$6,Entrada!$G$8:$G$3007,O330),"")</f>
        <v/>
      </c>
      <c r="Q330" s="46" t="str">
        <f>IFERROR(AVERAGEIFS(Entrada!$H$8:$H$3007,Entrada!$C$8:$C$3007,$C$6,Entrada!$G$8:$G$3007,O330),"")</f>
        <v/>
      </c>
      <c r="R330" s="46">
        <v>3.2499999999999999E-3</v>
      </c>
    </row>
    <row r="331" spans="10:18" ht="15" customHeight="1" x14ac:dyDescent="0.25">
      <c r="J331" s="26" t="str">
        <f>IF(PG!C333="","-",PG!C333)</f>
        <v>-</v>
      </c>
      <c r="M331" s="46" t="str">
        <f t="shared" si="13"/>
        <v/>
      </c>
      <c r="N331" s="46" t="str">
        <f t="shared" si="14"/>
        <v/>
      </c>
      <c r="O331" s="46" t="str">
        <f>IF(PI_For!B333=0,"Não cadastrado",PI_For!B333)</f>
        <v>Não cadastrado</v>
      </c>
      <c r="P331" s="46" t="str">
        <f>IFERROR(AVERAGEIFS(Entrada!$E$8:$E$3007,Entrada!$C$8:$C$3007,$C$6,Entrada!$G$8:$G$3007,O331),"")</f>
        <v/>
      </c>
      <c r="Q331" s="46" t="str">
        <f>IFERROR(AVERAGEIFS(Entrada!$H$8:$H$3007,Entrada!$C$8:$C$3007,$C$6,Entrada!$G$8:$G$3007,O331),"")</f>
        <v/>
      </c>
      <c r="R331" s="46">
        <v>3.2599999999999999E-3</v>
      </c>
    </row>
    <row r="332" spans="10:18" ht="15" customHeight="1" x14ac:dyDescent="0.25">
      <c r="J332" s="26" t="str">
        <f>IF(PG!C334="","-",PG!C334)</f>
        <v>-</v>
      </c>
      <c r="M332" s="46" t="str">
        <f t="shared" si="13"/>
        <v/>
      </c>
      <c r="N332" s="46" t="str">
        <f t="shared" si="14"/>
        <v/>
      </c>
      <c r="O332" s="46" t="str">
        <f>IF(PI_For!B334=0,"Não cadastrado",PI_For!B334)</f>
        <v>Não cadastrado</v>
      </c>
      <c r="P332" s="46" t="str">
        <f>IFERROR(AVERAGEIFS(Entrada!$E$8:$E$3007,Entrada!$C$8:$C$3007,$C$6,Entrada!$G$8:$G$3007,O332),"")</f>
        <v/>
      </c>
      <c r="Q332" s="46" t="str">
        <f>IFERROR(AVERAGEIFS(Entrada!$H$8:$H$3007,Entrada!$C$8:$C$3007,$C$6,Entrada!$G$8:$G$3007,O332),"")</f>
        <v/>
      </c>
      <c r="R332" s="46">
        <v>3.2699999999999999E-3</v>
      </c>
    </row>
    <row r="333" spans="10:18" ht="15" customHeight="1" x14ac:dyDescent="0.25">
      <c r="J333" s="26" t="str">
        <f>IF(PG!C335="","-",PG!C335)</f>
        <v>-</v>
      </c>
      <c r="M333" s="46" t="str">
        <f t="shared" si="13"/>
        <v/>
      </c>
      <c r="N333" s="46" t="str">
        <f t="shared" si="14"/>
        <v/>
      </c>
      <c r="O333" s="46" t="str">
        <f>IF(PI_For!B335=0,"Não cadastrado",PI_For!B335)</f>
        <v>Não cadastrado</v>
      </c>
      <c r="P333" s="46" t="str">
        <f>IFERROR(AVERAGEIFS(Entrada!$E$8:$E$3007,Entrada!$C$8:$C$3007,$C$6,Entrada!$G$8:$G$3007,O333),"")</f>
        <v/>
      </c>
      <c r="Q333" s="46" t="str">
        <f>IFERROR(AVERAGEIFS(Entrada!$H$8:$H$3007,Entrada!$C$8:$C$3007,$C$6,Entrada!$G$8:$G$3007,O333),"")</f>
        <v/>
      </c>
      <c r="R333" s="46">
        <v>3.2799999999999999E-3</v>
      </c>
    </row>
    <row r="334" spans="10:18" ht="15" customHeight="1" x14ac:dyDescent="0.25">
      <c r="J334" s="26" t="str">
        <f>IF(PG!C336="","-",PG!C336)</f>
        <v>-</v>
      </c>
      <c r="M334" s="46" t="str">
        <f t="shared" si="13"/>
        <v/>
      </c>
      <c r="N334" s="46" t="str">
        <f t="shared" si="14"/>
        <v/>
      </c>
      <c r="O334" s="46" t="str">
        <f>IF(PI_For!B336=0,"Não cadastrado",PI_For!B336)</f>
        <v>Não cadastrado</v>
      </c>
      <c r="P334" s="46" t="str">
        <f>IFERROR(AVERAGEIFS(Entrada!$E$8:$E$3007,Entrada!$C$8:$C$3007,$C$6,Entrada!$G$8:$G$3007,O334),"")</f>
        <v/>
      </c>
      <c r="Q334" s="46" t="str">
        <f>IFERROR(AVERAGEIFS(Entrada!$H$8:$H$3007,Entrada!$C$8:$C$3007,$C$6,Entrada!$G$8:$G$3007,O334),"")</f>
        <v/>
      </c>
      <c r="R334" s="46">
        <v>3.29E-3</v>
      </c>
    </row>
    <row r="335" spans="10:18" ht="15" customHeight="1" x14ac:dyDescent="0.25">
      <c r="J335" s="26" t="str">
        <f>IF(PG!C337="","-",PG!C337)</f>
        <v>-</v>
      </c>
      <c r="M335" s="46" t="str">
        <f t="shared" si="13"/>
        <v/>
      </c>
      <c r="N335" s="46" t="str">
        <f t="shared" si="14"/>
        <v/>
      </c>
      <c r="O335" s="46" t="str">
        <f>IF(PI_For!B337=0,"Não cadastrado",PI_For!B337)</f>
        <v>Não cadastrado</v>
      </c>
      <c r="P335" s="46" t="str">
        <f>IFERROR(AVERAGEIFS(Entrada!$E$8:$E$3007,Entrada!$C$8:$C$3007,$C$6,Entrada!$G$8:$G$3007,O335),"")</f>
        <v/>
      </c>
      <c r="Q335" s="46" t="str">
        <f>IFERROR(AVERAGEIFS(Entrada!$H$8:$H$3007,Entrada!$C$8:$C$3007,$C$6,Entrada!$G$8:$G$3007,O335),"")</f>
        <v/>
      </c>
      <c r="R335" s="46">
        <v>3.3E-3</v>
      </c>
    </row>
    <row r="336" spans="10:18" ht="15" customHeight="1" x14ac:dyDescent="0.25">
      <c r="J336" s="26" t="str">
        <f>IF(PG!C338="","-",PG!C338)</f>
        <v>-</v>
      </c>
      <c r="M336" s="46" t="str">
        <f t="shared" si="13"/>
        <v/>
      </c>
      <c r="N336" s="46" t="str">
        <f t="shared" si="14"/>
        <v/>
      </c>
      <c r="O336" s="46" t="str">
        <f>IF(PI_For!B338=0,"Não cadastrado",PI_For!B338)</f>
        <v>Não cadastrado</v>
      </c>
      <c r="P336" s="46" t="str">
        <f>IFERROR(AVERAGEIFS(Entrada!$E$8:$E$3007,Entrada!$C$8:$C$3007,$C$6,Entrada!$G$8:$G$3007,O336),"")</f>
        <v/>
      </c>
      <c r="Q336" s="46" t="str">
        <f>IFERROR(AVERAGEIFS(Entrada!$H$8:$H$3007,Entrada!$C$8:$C$3007,$C$6,Entrada!$G$8:$G$3007,O336),"")</f>
        <v/>
      </c>
      <c r="R336" s="46">
        <v>3.31E-3</v>
      </c>
    </row>
    <row r="337" spans="10:18" ht="15" customHeight="1" x14ac:dyDescent="0.25">
      <c r="J337" s="26" t="str">
        <f>IF(PG!C339="","-",PG!C339)</f>
        <v>-</v>
      </c>
      <c r="M337" s="46" t="str">
        <f t="shared" si="13"/>
        <v/>
      </c>
      <c r="N337" s="46" t="str">
        <f t="shared" si="14"/>
        <v/>
      </c>
      <c r="O337" s="46" t="str">
        <f>IF(PI_For!B339=0,"Não cadastrado",PI_For!B339)</f>
        <v>Não cadastrado</v>
      </c>
      <c r="P337" s="46" t="str">
        <f>IFERROR(AVERAGEIFS(Entrada!$E$8:$E$3007,Entrada!$C$8:$C$3007,$C$6,Entrada!$G$8:$G$3007,O337),"")</f>
        <v/>
      </c>
      <c r="Q337" s="46" t="str">
        <f>IFERROR(AVERAGEIFS(Entrada!$H$8:$H$3007,Entrada!$C$8:$C$3007,$C$6,Entrada!$G$8:$G$3007,O337),"")</f>
        <v/>
      </c>
      <c r="R337" s="46">
        <v>3.32E-3</v>
      </c>
    </row>
    <row r="338" spans="10:18" ht="15" customHeight="1" x14ac:dyDescent="0.25">
      <c r="J338" s="26" t="str">
        <f>IF(PG!C340="","-",PG!C340)</f>
        <v>-</v>
      </c>
      <c r="M338" s="46" t="str">
        <f t="shared" si="13"/>
        <v/>
      </c>
      <c r="N338" s="46" t="str">
        <f t="shared" si="14"/>
        <v/>
      </c>
      <c r="O338" s="46" t="str">
        <f>IF(PI_For!B340=0,"Não cadastrado",PI_For!B340)</f>
        <v>Não cadastrado</v>
      </c>
      <c r="P338" s="46" t="str">
        <f>IFERROR(AVERAGEIFS(Entrada!$E$8:$E$3007,Entrada!$C$8:$C$3007,$C$6,Entrada!$G$8:$G$3007,O338),"")</f>
        <v/>
      </c>
      <c r="Q338" s="46" t="str">
        <f>IFERROR(AVERAGEIFS(Entrada!$H$8:$H$3007,Entrada!$C$8:$C$3007,$C$6,Entrada!$G$8:$G$3007,O338),"")</f>
        <v/>
      </c>
      <c r="R338" s="46">
        <v>3.3300000000000001E-3</v>
      </c>
    </row>
    <row r="339" spans="10:18" ht="15" customHeight="1" x14ac:dyDescent="0.25">
      <c r="J339" s="26" t="str">
        <f>IF(PG!C341="","-",PG!C341)</f>
        <v>-</v>
      </c>
      <c r="M339" s="46" t="str">
        <f t="shared" si="13"/>
        <v/>
      </c>
      <c r="N339" s="46" t="str">
        <f t="shared" si="14"/>
        <v/>
      </c>
      <c r="O339" s="46" t="str">
        <f>IF(PI_For!B341=0,"Não cadastrado",PI_For!B341)</f>
        <v>Não cadastrado</v>
      </c>
      <c r="P339" s="46" t="str">
        <f>IFERROR(AVERAGEIFS(Entrada!$E$8:$E$3007,Entrada!$C$8:$C$3007,$C$6,Entrada!$G$8:$G$3007,O339),"")</f>
        <v/>
      </c>
      <c r="Q339" s="46" t="str">
        <f>IFERROR(AVERAGEIFS(Entrada!$H$8:$H$3007,Entrada!$C$8:$C$3007,$C$6,Entrada!$G$8:$G$3007,O339),"")</f>
        <v/>
      </c>
      <c r="R339" s="46">
        <v>3.3400000000000001E-3</v>
      </c>
    </row>
    <row r="340" spans="10:18" ht="15" customHeight="1" x14ac:dyDescent="0.25">
      <c r="J340" s="26" t="str">
        <f>IF(PG!C342="","-",PG!C342)</f>
        <v>-</v>
      </c>
      <c r="M340" s="46" t="str">
        <f t="shared" si="13"/>
        <v/>
      </c>
      <c r="N340" s="46" t="str">
        <f t="shared" si="14"/>
        <v/>
      </c>
      <c r="O340" s="46" t="str">
        <f>IF(PI_For!B342=0,"Não cadastrado",PI_For!B342)</f>
        <v>Não cadastrado</v>
      </c>
      <c r="P340" s="46" t="str">
        <f>IFERROR(AVERAGEIFS(Entrada!$E$8:$E$3007,Entrada!$C$8:$C$3007,$C$6,Entrada!$G$8:$G$3007,O340),"")</f>
        <v/>
      </c>
      <c r="Q340" s="46" t="str">
        <f>IFERROR(AVERAGEIFS(Entrada!$H$8:$H$3007,Entrada!$C$8:$C$3007,$C$6,Entrada!$G$8:$G$3007,O340),"")</f>
        <v/>
      </c>
      <c r="R340" s="46">
        <v>3.3500000000000001E-3</v>
      </c>
    </row>
    <row r="341" spans="10:18" ht="15" customHeight="1" x14ac:dyDescent="0.25">
      <c r="J341" s="26" t="str">
        <f>IF(PG!C343="","-",PG!C343)</f>
        <v>-</v>
      </c>
      <c r="M341" s="46" t="str">
        <f t="shared" si="13"/>
        <v/>
      </c>
      <c r="N341" s="46" t="str">
        <f t="shared" si="14"/>
        <v/>
      </c>
      <c r="O341" s="46" t="str">
        <f>IF(PI_For!B343=0,"Não cadastrado",PI_For!B343)</f>
        <v>Não cadastrado</v>
      </c>
      <c r="P341" s="46" t="str">
        <f>IFERROR(AVERAGEIFS(Entrada!$E$8:$E$3007,Entrada!$C$8:$C$3007,$C$6,Entrada!$G$8:$G$3007,O341),"")</f>
        <v/>
      </c>
      <c r="Q341" s="46" t="str">
        <f>IFERROR(AVERAGEIFS(Entrada!$H$8:$H$3007,Entrada!$C$8:$C$3007,$C$6,Entrada!$G$8:$G$3007,O341),"")</f>
        <v/>
      </c>
      <c r="R341" s="46">
        <v>3.3600000000000001E-3</v>
      </c>
    </row>
    <row r="342" spans="10:18" ht="15" customHeight="1" x14ac:dyDescent="0.25">
      <c r="J342" s="26" t="str">
        <f>IF(PG!C344="","-",PG!C344)</f>
        <v>-</v>
      </c>
      <c r="M342" s="46" t="str">
        <f t="shared" si="13"/>
        <v/>
      </c>
      <c r="N342" s="46" t="str">
        <f t="shared" si="14"/>
        <v/>
      </c>
      <c r="O342" s="46" t="str">
        <f>IF(PI_For!B344=0,"Não cadastrado",PI_For!B344)</f>
        <v>Não cadastrado</v>
      </c>
      <c r="P342" s="46" t="str">
        <f>IFERROR(AVERAGEIFS(Entrada!$E$8:$E$3007,Entrada!$C$8:$C$3007,$C$6,Entrada!$G$8:$G$3007,O342),"")</f>
        <v/>
      </c>
      <c r="Q342" s="46" t="str">
        <f>IFERROR(AVERAGEIFS(Entrada!$H$8:$H$3007,Entrada!$C$8:$C$3007,$C$6,Entrada!$G$8:$G$3007,O342),"")</f>
        <v/>
      </c>
      <c r="R342" s="46">
        <v>3.3700000000000002E-3</v>
      </c>
    </row>
    <row r="343" spans="10:18" ht="15" customHeight="1" x14ac:dyDescent="0.25">
      <c r="J343" s="26" t="str">
        <f>IF(PG!C345="","-",PG!C345)</f>
        <v>-</v>
      </c>
      <c r="M343" s="46" t="str">
        <f t="shared" si="13"/>
        <v/>
      </c>
      <c r="N343" s="46" t="str">
        <f t="shared" si="14"/>
        <v/>
      </c>
      <c r="O343" s="46" t="str">
        <f>IF(PI_For!B345=0,"Não cadastrado",PI_For!B345)</f>
        <v>Não cadastrado</v>
      </c>
      <c r="P343" s="46" t="str">
        <f>IFERROR(AVERAGEIFS(Entrada!$E$8:$E$3007,Entrada!$C$8:$C$3007,$C$6,Entrada!$G$8:$G$3007,O343),"")</f>
        <v/>
      </c>
      <c r="Q343" s="46" t="str">
        <f>IFERROR(AVERAGEIFS(Entrada!$H$8:$H$3007,Entrada!$C$8:$C$3007,$C$6,Entrada!$G$8:$G$3007,O343),"")</f>
        <v/>
      </c>
      <c r="R343" s="46">
        <v>3.3800000000000002E-3</v>
      </c>
    </row>
    <row r="344" spans="10:18" ht="15" customHeight="1" x14ac:dyDescent="0.25">
      <c r="J344" s="26" t="str">
        <f>IF(PG!C346="","-",PG!C346)</f>
        <v>-</v>
      </c>
      <c r="M344" s="46" t="str">
        <f t="shared" si="13"/>
        <v/>
      </c>
      <c r="N344" s="46" t="str">
        <f t="shared" si="14"/>
        <v/>
      </c>
      <c r="O344" s="46" t="str">
        <f>IF(PI_For!B346=0,"Não cadastrado",PI_For!B346)</f>
        <v>Não cadastrado</v>
      </c>
      <c r="P344" s="46" t="str">
        <f>IFERROR(AVERAGEIFS(Entrada!$E$8:$E$3007,Entrada!$C$8:$C$3007,$C$6,Entrada!$G$8:$G$3007,O344),"")</f>
        <v/>
      </c>
      <c r="Q344" s="46" t="str">
        <f>IFERROR(AVERAGEIFS(Entrada!$H$8:$H$3007,Entrada!$C$8:$C$3007,$C$6,Entrada!$G$8:$G$3007,O344),"")</f>
        <v/>
      </c>
      <c r="R344" s="46">
        <v>3.3899999999999998E-3</v>
      </c>
    </row>
    <row r="345" spans="10:18" ht="15" customHeight="1" x14ac:dyDescent="0.25">
      <c r="J345" s="26" t="str">
        <f>IF(PG!C347="","-",PG!C347)</f>
        <v>-</v>
      </c>
      <c r="M345" s="46" t="str">
        <f t="shared" si="13"/>
        <v/>
      </c>
      <c r="N345" s="46" t="str">
        <f t="shared" si="14"/>
        <v/>
      </c>
      <c r="O345" s="46" t="str">
        <f>IF(PI_For!B347=0,"Não cadastrado",PI_For!B347)</f>
        <v>Não cadastrado</v>
      </c>
      <c r="P345" s="46" t="str">
        <f>IFERROR(AVERAGEIFS(Entrada!$E$8:$E$3007,Entrada!$C$8:$C$3007,$C$6,Entrada!$G$8:$G$3007,O345),"")</f>
        <v/>
      </c>
      <c r="Q345" s="46" t="str">
        <f>IFERROR(AVERAGEIFS(Entrada!$H$8:$H$3007,Entrada!$C$8:$C$3007,$C$6,Entrada!$G$8:$G$3007,O345),"")</f>
        <v/>
      </c>
      <c r="R345" s="46">
        <v>3.3999999999999998E-3</v>
      </c>
    </row>
    <row r="346" spans="10:18" ht="15" customHeight="1" x14ac:dyDescent="0.25">
      <c r="J346" s="26" t="str">
        <f>IF(PG!C348="","-",PG!C348)</f>
        <v>-</v>
      </c>
      <c r="M346" s="46" t="str">
        <f t="shared" si="13"/>
        <v/>
      </c>
      <c r="N346" s="46" t="str">
        <f t="shared" si="14"/>
        <v/>
      </c>
      <c r="O346" s="46" t="str">
        <f>IF(PI_For!B348=0,"Não cadastrado",PI_For!B348)</f>
        <v>Não cadastrado</v>
      </c>
      <c r="P346" s="46" t="str">
        <f>IFERROR(AVERAGEIFS(Entrada!$E$8:$E$3007,Entrada!$C$8:$C$3007,$C$6,Entrada!$G$8:$G$3007,O346),"")</f>
        <v/>
      </c>
      <c r="Q346" s="46" t="str">
        <f>IFERROR(AVERAGEIFS(Entrada!$H$8:$H$3007,Entrada!$C$8:$C$3007,$C$6,Entrada!$G$8:$G$3007,O346),"")</f>
        <v/>
      </c>
      <c r="R346" s="46">
        <v>3.4099999999999998E-3</v>
      </c>
    </row>
    <row r="347" spans="10:18" ht="15" customHeight="1" x14ac:dyDescent="0.25">
      <c r="J347" s="26" t="str">
        <f>IF(PG!C349="","-",PG!C349)</f>
        <v>-</v>
      </c>
      <c r="M347" s="46" t="str">
        <f t="shared" si="13"/>
        <v/>
      </c>
      <c r="N347" s="46" t="str">
        <f t="shared" si="14"/>
        <v/>
      </c>
      <c r="O347" s="46" t="str">
        <f>IF(PI_For!B349=0,"Não cadastrado",PI_For!B349)</f>
        <v>Não cadastrado</v>
      </c>
      <c r="P347" s="46" t="str">
        <f>IFERROR(AVERAGEIFS(Entrada!$E$8:$E$3007,Entrada!$C$8:$C$3007,$C$6,Entrada!$G$8:$G$3007,O347),"")</f>
        <v/>
      </c>
      <c r="Q347" s="46" t="str">
        <f>IFERROR(AVERAGEIFS(Entrada!$H$8:$H$3007,Entrada!$C$8:$C$3007,$C$6,Entrada!$G$8:$G$3007,O347),"")</f>
        <v/>
      </c>
      <c r="R347" s="46">
        <v>3.4199999999999999E-3</v>
      </c>
    </row>
    <row r="348" spans="10:18" ht="15" customHeight="1" x14ac:dyDescent="0.25">
      <c r="J348" s="26" t="str">
        <f>IF(PG!C350="","-",PG!C350)</f>
        <v>-</v>
      </c>
      <c r="M348" s="46" t="str">
        <f t="shared" si="13"/>
        <v/>
      </c>
      <c r="N348" s="46" t="str">
        <f t="shared" si="14"/>
        <v/>
      </c>
      <c r="O348" s="46" t="str">
        <f>IF(PI_For!B350=0,"Não cadastrado",PI_For!B350)</f>
        <v>Não cadastrado</v>
      </c>
      <c r="P348" s="46" t="str">
        <f>IFERROR(AVERAGEIFS(Entrada!$E$8:$E$3007,Entrada!$C$8:$C$3007,$C$6,Entrada!$G$8:$G$3007,O348),"")</f>
        <v/>
      </c>
      <c r="Q348" s="46" t="str">
        <f>IFERROR(AVERAGEIFS(Entrada!$H$8:$H$3007,Entrada!$C$8:$C$3007,$C$6,Entrada!$G$8:$G$3007,O348),"")</f>
        <v/>
      </c>
      <c r="R348" s="46">
        <v>3.4299999999999999E-3</v>
      </c>
    </row>
    <row r="349" spans="10:18" ht="15" customHeight="1" x14ac:dyDescent="0.25">
      <c r="J349" s="26" t="str">
        <f>IF(PG!C351="","-",PG!C351)</f>
        <v>-</v>
      </c>
      <c r="M349" s="46" t="str">
        <f t="shared" si="13"/>
        <v/>
      </c>
      <c r="N349" s="46" t="str">
        <f t="shared" si="14"/>
        <v/>
      </c>
      <c r="O349" s="46" t="str">
        <f>IF(PI_For!B351=0,"Não cadastrado",PI_For!B351)</f>
        <v>Não cadastrado</v>
      </c>
      <c r="P349" s="46" t="str">
        <f>IFERROR(AVERAGEIFS(Entrada!$E$8:$E$3007,Entrada!$C$8:$C$3007,$C$6,Entrada!$G$8:$G$3007,O349),"")</f>
        <v/>
      </c>
      <c r="Q349" s="46" t="str">
        <f>IFERROR(AVERAGEIFS(Entrada!$H$8:$H$3007,Entrada!$C$8:$C$3007,$C$6,Entrada!$G$8:$G$3007,O349),"")</f>
        <v/>
      </c>
      <c r="R349" s="46">
        <v>3.4399999999999999E-3</v>
      </c>
    </row>
    <row r="350" spans="10:18" ht="15" customHeight="1" x14ac:dyDescent="0.25">
      <c r="J350" s="26" t="str">
        <f>IF(PG!C352="","-",PG!C352)</f>
        <v>-</v>
      </c>
      <c r="M350" s="46" t="str">
        <f t="shared" si="13"/>
        <v/>
      </c>
      <c r="N350" s="46" t="str">
        <f t="shared" si="14"/>
        <v/>
      </c>
      <c r="O350" s="46" t="str">
        <f>IF(PI_For!B352=0,"Não cadastrado",PI_For!B352)</f>
        <v>Não cadastrado</v>
      </c>
      <c r="P350" s="46" t="str">
        <f>IFERROR(AVERAGEIFS(Entrada!$E$8:$E$3007,Entrada!$C$8:$C$3007,$C$6,Entrada!$G$8:$G$3007,O350),"")</f>
        <v/>
      </c>
      <c r="Q350" s="46" t="str">
        <f>IFERROR(AVERAGEIFS(Entrada!$H$8:$H$3007,Entrada!$C$8:$C$3007,$C$6,Entrada!$G$8:$G$3007,O350),"")</f>
        <v/>
      </c>
      <c r="R350" s="46">
        <v>3.4499999999999999E-3</v>
      </c>
    </row>
    <row r="351" spans="10:18" ht="15" customHeight="1" x14ac:dyDescent="0.25">
      <c r="J351" s="26" t="str">
        <f>IF(PG!C353="","-",PG!C353)</f>
        <v>-</v>
      </c>
      <c r="M351" s="46" t="str">
        <f t="shared" si="13"/>
        <v/>
      </c>
      <c r="N351" s="46" t="str">
        <f t="shared" si="14"/>
        <v/>
      </c>
      <c r="O351" s="46" t="str">
        <f>IF(PI_For!B353=0,"Não cadastrado",PI_For!B353)</f>
        <v>Não cadastrado</v>
      </c>
      <c r="P351" s="46" t="str">
        <f>IFERROR(AVERAGEIFS(Entrada!$E$8:$E$3007,Entrada!$C$8:$C$3007,$C$6,Entrada!$G$8:$G$3007,O351),"")</f>
        <v/>
      </c>
      <c r="Q351" s="46" t="str">
        <f>IFERROR(AVERAGEIFS(Entrada!$H$8:$H$3007,Entrada!$C$8:$C$3007,$C$6,Entrada!$G$8:$G$3007,O351),"")</f>
        <v/>
      </c>
      <c r="R351" s="46">
        <v>3.46E-3</v>
      </c>
    </row>
    <row r="352" spans="10:18" ht="15" customHeight="1" x14ac:dyDescent="0.25">
      <c r="J352" s="26" t="str">
        <f>IF(PG!C354="","-",PG!C354)</f>
        <v>-</v>
      </c>
      <c r="M352" s="46" t="str">
        <f t="shared" si="13"/>
        <v/>
      </c>
      <c r="N352" s="46" t="str">
        <f t="shared" si="14"/>
        <v/>
      </c>
      <c r="O352" s="46" t="str">
        <f>IF(PI_For!B354=0,"Não cadastrado",PI_For!B354)</f>
        <v>Não cadastrado</v>
      </c>
      <c r="P352" s="46" t="str">
        <f>IFERROR(AVERAGEIFS(Entrada!$E$8:$E$3007,Entrada!$C$8:$C$3007,$C$6,Entrada!$G$8:$G$3007,O352),"")</f>
        <v/>
      </c>
      <c r="Q352" s="46" t="str">
        <f>IFERROR(AVERAGEIFS(Entrada!$H$8:$H$3007,Entrada!$C$8:$C$3007,$C$6,Entrada!$G$8:$G$3007,O352),"")</f>
        <v/>
      </c>
      <c r="R352" s="46">
        <v>3.47E-3</v>
      </c>
    </row>
    <row r="353" spans="10:18" ht="15" customHeight="1" x14ac:dyDescent="0.25">
      <c r="J353" s="26" t="str">
        <f>IF(PG!C355="","-",PG!C355)</f>
        <v>-</v>
      </c>
      <c r="M353" s="46" t="str">
        <f t="shared" si="13"/>
        <v/>
      </c>
      <c r="N353" s="46" t="str">
        <f t="shared" si="14"/>
        <v/>
      </c>
      <c r="O353" s="46" t="str">
        <f>IF(PI_For!B355=0,"Não cadastrado",PI_For!B355)</f>
        <v>Não cadastrado</v>
      </c>
      <c r="P353" s="46" t="str">
        <f>IFERROR(AVERAGEIFS(Entrada!$E$8:$E$3007,Entrada!$C$8:$C$3007,$C$6,Entrada!$G$8:$G$3007,O353),"")</f>
        <v/>
      </c>
      <c r="Q353" s="46" t="str">
        <f>IFERROR(AVERAGEIFS(Entrada!$H$8:$H$3007,Entrada!$C$8:$C$3007,$C$6,Entrada!$G$8:$G$3007,O353),"")</f>
        <v/>
      </c>
      <c r="R353" s="46">
        <v>3.48E-3</v>
      </c>
    </row>
    <row r="354" spans="10:18" ht="15" customHeight="1" x14ac:dyDescent="0.25">
      <c r="J354" s="26" t="str">
        <f>IF(PG!C356="","-",PG!C356)</f>
        <v>-</v>
      </c>
      <c r="M354" s="46" t="str">
        <f t="shared" si="13"/>
        <v/>
      </c>
      <c r="N354" s="46" t="str">
        <f t="shared" si="14"/>
        <v/>
      </c>
      <c r="O354" s="46" t="str">
        <f>IF(PI_For!B356=0,"Não cadastrado",PI_For!B356)</f>
        <v>Não cadastrado</v>
      </c>
      <c r="P354" s="46" t="str">
        <f>IFERROR(AVERAGEIFS(Entrada!$E$8:$E$3007,Entrada!$C$8:$C$3007,$C$6,Entrada!$G$8:$G$3007,O354),"")</f>
        <v/>
      </c>
      <c r="Q354" s="46" t="str">
        <f>IFERROR(AVERAGEIFS(Entrada!$H$8:$H$3007,Entrada!$C$8:$C$3007,$C$6,Entrada!$G$8:$G$3007,O354),"")</f>
        <v/>
      </c>
      <c r="R354" s="46">
        <v>3.49E-3</v>
      </c>
    </row>
    <row r="355" spans="10:18" ht="15" customHeight="1" x14ac:dyDescent="0.25">
      <c r="J355" s="26" t="str">
        <f>IF(PG!C357="","-",PG!C357)</f>
        <v>-</v>
      </c>
      <c r="M355" s="46" t="str">
        <f t="shared" si="13"/>
        <v/>
      </c>
      <c r="N355" s="46" t="str">
        <f t="shared" si="14"/>
        <v/>
      </c>
      <c r="O355" s="46" t="str">
        <f>IF(PI_For!B357=0,"Não cadastrado",PI_For!B357)</f>
        <v>Não cadastrado</v>
      </c>
      <c r="P355" s="46" t="str">
        <f>IFERROR(AVERAGEIFS(Entrada!$E$8:$E$3007,Entrada!$C$8:$C$3007,$C$6,Entrada!$G$8:$G$3007,O355),"")</f>
        <v/>
      </c>
      <c r="Q355" s="46" t="str">
        <f>IFERROR(AVERAGEIFS(Entrada!$H$8:$H$3007,Entrada!$C$8:$C$3007,$C$6,Entrada!$G$8:$G$3007,O355),"")</f>
        <v/>
      </c>
      <c r="R355" s="46">
        <v>3.5000000000000001E-3</v>
      </c>
    </row>
    <row r="356" spans="10:18" ht="15" customHeight="1" x14ac:dyDescent="0.25">
      <c r="J356" s="26" t="str">
        <f>IF(PG!C358="","-",PG!C358)</f>
        <v>-</v>
      </c>
      <c r="M356" s="46" t="str">
        <f t="shared" si="13"/>
        <v/>
      </c>
      <c r="N356" s="46" t="str">
        <f t="shared" si="14"/>
        <v/>
      </c>
      <c r="O356" s="46" t="str">
        <f>IF(PI_For!B358=0,"Não cadastrado",PI_For!B358)</f>
        <v>Não cadastrado</v>
      </c>
      <c r="P356" s="46" t="str">
        <f>IFERROR(AVERAGEIFS(Entrada!$E$8:$E$3007,Entrada!$C$8:$C$3007,$C$6,Entrada!$G$8:$G$3007,O356),"")</f>
        <v/>
      </c>
      <c r="Q356" s="46" t="str">
        <f>IFERROR(AVERAGEIFS(Entrada!$H$8:$H$3007,Entrada!$C$8:$C$3007,$C$6,Entrada!$G$8:$G$3007,O356),"")</f>
        <v/>
      </c>
      <c r="R356" s="46">
        <v>3.5100000000000001E-3</v>
      </c>
    </row>
    <row r="357" spans="10:18" ht="15" customHeight="1" x14ac:dyDescent="0.25">
      <c r="J357" s="26" t="str">
        <f>IF(PG!C359="","-",PG!C359)</f>
        <v>-</v>
      </c>
      <c r="M357" s="46" t="str">
        <f t="shared" si="13"/>
        <v/>
      </c>
      <c r="N357" s="46" t="str">
        <f t="shared" si="14"/>
        <v/>
      </c>
      <c r="O357" s="46" t="str">
        <f>IF(PI_For!B359=0,"Não cadastrado",PI_For!B359)</f>
        <v>Não cadastrado</v>
      </c>
      <c r="P357" s="46" t="str">
        <f>IFERROR(AVERAGEIFS(Entrada!$E$8:$E$3007,Entrada!$C$8:$C$3007,$C$6,Entrada!$G$8:$G$3007,O357),"")</f>
        <v/>
      </c>
      <c r="Q357" s="46" t="str">
        <f>IFERROR(AVERAGEIFS(Entrada!$H$8:$H$3007,Entrada!$C$8:$C$3007,$C$6,Entrada!$G$8:$G$3007,O357),"")</f>
        <v/>
      </c>
      <c r="R357" s="46">
        <v>3.5200000000000001E-3</v>
      </c>
    </row>
    <row r="358" spans="10:18" ht="15" customHeight="1" x14ac:dyDescent="0.25">
      <c r="J358" s="26" t="str">
        <f>IF(PG!C360="","-",PG!C360)</f>
        <v>-</v>
      </c>
      <c r="M358" s="46" t="str">
        <f t="shared" si="13"/>
        <v/>
      </c>
      <c r="N358" s="46" t="str">
        <f t="shared" si="14"/>
        <v/>
      </c>
      <c r="O358" s="46" t="str">
        <f>IF(PI_For!B360=0,"Não cadastrado",PI_For!B360)</f>
        <v>Não cadastrado</v>
      </c>
      <c r="P358" s="46" t="str">
        <f>IFERROR(AVERAGEIFS(Entrada!$E$8:$E$3007,Entrada!$C$8:$C$3007,$C$6,Entrada!$G$8:$G$3007,O358),"")</f>
        <v/>
      </c>
      <c r="Q358" s="46" t="str">
        <f>IFERROR(AVERAGEIFS(Entrada!$H$8:$H$3007,Entrada!$C$8:$C$3007,$C$6,Entrada!$G$8:$G$3007,O358),"")</f>
        <v/>
      </c>
      <c r="R358" s="46">
        <v>3.5300000000000002E-3</v>
      </c>
    </row>
    <row r="359" spans="10:18" ht="15" customHeight="1" x14ac:dyDescent="0.25">
      <c r="J359" s="26" t="str">
        <f>IF(PG!C361="","-",PG!C361)</f>
        <v>-</v>
      </c>
      <c r="M359" s="46" t="str">
        <f t="shared" si="13"/>
        <v/>
      </c>
      <c r="N359" s="46" t="str">
        <f t="shared" si="14"/>
        <v/>
      </c>
      <c r="O359" s="46" t="str">
        <f>IF(PI_For!B361=0,"Não cadastrado",PI_For!B361)</f>
        <v>Não cadastrado</v>
      </c>
      <c r="P359" s="46" t="str">
        <f>IFERROR(AVERAGEIFS(Entrada!$E$8:$E$3007,Entrada!$C$8:$C$3007,$C$6,Entrada!$G$8:$G$3007,O359),"")</f>
        <v/>
      </c>
      <c r="Q359" s="46" t="str">
        <f>IFERROR(AVERAGEIFS(Entrada!$H$8:$H$3007,Entrada!$C$8:$C$3007,$C$6,Entrada!$G$8:$G$3007,O359),"")</f>
        <v/>
      </c>
      <c r="R359" s="46">
        <v>3.5400000000000002E-3</v>
      </c>
    </row>
    <row r="360" spans="10:18" ht="15" customHeight="1" x14ac:dyDescent="0.25">
      <c r="J360" s="26" t="str">
        <f>IF(PG!C362="","-",PG!C362)</f>
        <v>-</v>
      </c>
      <c r="M360" s="46" t="str">
        <f t="shared" si="13"/>
        <v/>
      </c>
      <c r="N360" s="46" t="str">
        <f t="shared" si="14"/>
        <v/>
      </c>
      <c r="O360" s="46" t="str">
        <f>IF(PI_For!B362=0,"Não cadastrado",PI_For!B362)</f>
        <v>Não cadastrado</v>
      </c>
      <c r="P360" s="46" t="str">
        <f>IFERROR(AVERAGEIFS(Entrada!$E$8:$E$3007,Entrada!$C$8:$C$3007,$C$6,Entrada!$G$8:$G$3007,O360),"")</f>
        <v/>
      </c>
      <c r="Q360" s="46" t="str">
        <f>IFERROR(AVERAGEIFS(Entrada!$H$8:$H$3007,Entrada!$C$8:$C$3007,$C$6,Entrada!$G$8:$G$3007,O360),"")</f>
        <v/>
      </c>
      <c r="R360" s="46">
        <v>3.5500000000000002E-3</v>
      </c>
    </row>
    <row r="361" spans="10:18" ht="15" customHeight="1" x14ac:dyDescent="0.25">
      <c r="J361" s="26" t="str">
        <f>IF(PG!C363="","-",PG!C363)</f>
        <v>-</v>
      </c>
      <c r="M361" s="46" t="str">
        <f t="shared" si="13"/>
        <v/>
      </c>
      <c r="N361" s="46" t="str">
        <f t="shared" si="14"/>
        <v/>
      </c>
      <c r="O361" s="46" t="str">
        <f>IF(PI_For!B363=0,"Não cadastrado",PI_For!B363)</f>
        <v>Não cadastrado</v>
      </c>
      <c r="P361" s="46" t="str">
        <f>IFERROR(AVERAGEIFS(Entrada!$E$8:$E$3007,Entrada!$C$8:$C$3007,$C$6,Entrada!$G$8:$G$3007,O361),"")</f>
        <v/>
      </c>
      <c r="Q361" s="46" t="str">
        <f>IFERROR(AVERAGEIFS(Entrada!$H$8:$H$3007,Entrada!$C$8:$C$3007,$C$6,Entrada!$G$8:$G$3007,O361),"")</f>
        <v/>
      </c>
      <c r="R361" s="46">
        <v>3.5599999999999998E-3</v>
      </c>
    </row>
    <row r="362" spans="10:18" ht="15" customHeight="1" x14ac:dyDescent="0.25">
      <c r="J362" s="26" t="str">
        <f>IF(PG!C364="","-",PG!C364)</f>
        <v>-</v>
      </c>
      <c r="M362" s="46" t="str">
        <f t="shared" si="13"/>
        <v/>
      </c>
      <c r="N362" s="46" t="str">
        <f t="shared" si="14"/>
        <v/>
      </c>
      <c r="O362" s="46" t="str">
        <f>IF(PI_For!B364=0,"Não cadastrado",PI_For!B364)</f>
        <v>Não cadastrado</v>
      </c>
      <c r="P362" s="46" t="str">
        <f>IFERROR(AVERAGEIFS(Entrada!$E$8:$E$3007,Entrada!$C$8:$C$3007,$C$6,Entrada!$G$8:$G$3007,O362),"")</f>
        <v/>
      </c>
      <c r="Q362" s="46" t="str">
        <f>IFERROR(AVERAGEIFS(Entrada!$H$8:$H$3007,Entrada!$C$8:$C$3007,$C$6,Entrada!$G$8:$G$3007,O362),"")</f>
        <v/>
      </c>
      <c r="R362" s="46">
        <v>3.5699999999999998E-3</v>
      </c>
    </row>
    <row r="363" spans="10:18" ht="15" customHeight="1" x14ac:dyDescent="0.25">
      <c r="J363" s="26" t="str">
        <f>IF(PG!C365="","-",PG!C365)</f>
        <v>-</v>
      </c>
      <c r="M363" s="46" t="str">
        <f t="shared" si="13"/>
        <v/>
      </c>
      <c r="N363" s="46" t="str">
        <f t="shared" si="14"/>
        <v/>
      </c>
      <c r="O363" s="46" t="str">
        <f>IF(PI_For!B365=0,"Não cadastrado",PI_For!B365)</f>
        <v>Não cadastrado</v>
      </c>
      <c r="P363" s="46" t="str">
        <f>IFERROR(AVERAGEIFS(Entrada!$E$8:$E$3007,Entrada!$C$8:$C$3007,$C$6,Entrada!$G$8:$G$3007,O363),"")</f>
        <v/>
      </c>
      <c r="Q363" s="46" t="str">
        <f>IFERROR(AVERAGEIFS(Entrada!$H$8:$H$3007,Entrada!$C$8:$C$3007,$C$6,Entrada!$G$8:$G$3007,O363),"")</f>
        <v/>
      </c>
      <c r="R363" s="46">
        <v>3.5799999999999998E-3</v>
      </c>
    </row>
    <row r="364" spans="10:18" ht="15" customHeight="1" x14ac:dyDescent="0.25">
      <c r="J364" s="26" t="str">
        <f>IF(PG!C366="","-",PG!C366)</f>
        <v>-</v>
      </c>
      <c r="M364" s="46" t="str">
        <f t="shared" si="13"/>
        <v/>
      </c>
      <c r="N364" s="46" t="str">
        <f t="shared" si="14"/>
        <v/>
      </c>
      <c r="O364" s="46" t="str">
        <f>IF(PI_For!B366=0,"Não cadastrado",PI_For!B366)</f>
        <v>Não cadastrado</v>
      </c>
      <c r="P364" s="46" t="str">
        <f>IFERROR(AVERAGEIFS(Entrada!$E$8:$E$3007,Entrada!$C$8:$C$3007,$C$6,Entrada!$G$8:$G$3007,O364),"")</f>
        <v/>
      </c>
      <c r="Q364" s="46" t="str">
        <f>IFERROR(AVERAGEIFS(Entrada!$H$8:$H$3007,Entrada!$C$8:$C$3007,$C$6,Entrada!$G$8:$G$3007,O364),"")</f>
        <v/>
      </c>
      <c r="R364" s="46">
        <v>3.5899999999999999E-3</v>
      </c>
    </row>
    <row r="365" spans="10:18" ht="15" customHeight="1" x14ac:dyDescent="0.25">
      <c r="J365" s="26" t="str">
        <f>IF(PG!C367="","-",PG!C367)</f>
        <v>-</v>
      </c>
      <c r="M365" s="46" t="str">
        <f t="shared" si="13"/>
        <v/>
      </c>
      <c r="N365" s="46" t="str">
        <f t="shared" si="14"/>
        <v/>
      </c>
      <c r="O365" s="46" t="str">
        <f>IF(PI_For!B367=0,"Não cadastrado",PI_For!B367)</f>
        <v>Não cadastrado</v>
      </c>
      <c r="P365" s="46" t="str">
        <f>IFERROR(AVERAGEIFS(Entrada!$E$8:$E$3007,Entrada!$C$8:$C$3007,$C$6,Entrada!$G$8:$G$3007,O365),"")</f>
        <v/>
      </c>
      <c r="Q365" s="46" t="str">
        <f>IFERROR(AVERAGEIFS(Entrada!$H$8:$H$3007,Entrada!$C$8:$C$3007,$C$6,Entrada!$G$8:$G$3007,O365),"")</f>
        <v/>
      </c>
      <c r="R365" s="46">
        <v>3.5999999999999999E-3</v>
      </c>
    </row>
    <row r="366" spans="10:18" ht="15" customHeight="1" x14ac:dyDescent="0.25">
      <c r="J366" s="26" t="str">
        <f>IF(PG!C368="","-",PG!C368)</f>
        <v>-</v>
      </c>
      <c r="M366" s="46" t="str">
        <f t="shared" si="13"/>
        <v/>
      </c>
      <c r="N366" s="46" t="str">
        <f t="shared" si="14"/>
        <v/>
      </c>
      <c r="O366" s="46" t="str">
        <f>IF(PI_For!B368=0,"Não cadastrado",PI_For!B368)</f>
        <v>Não cadastrado</v>
      </c>
      <c r="P366" s="46" t="str">
        <f>IFERROR(AVERAGEIFS(Entrada!$E$8:$E$3007,Entrada!$C$8:$C$3007,$C$6,Entrada!$G$8:$G$3007,O366),"")</f>
        <v/>
      </c>
      <c r="Q366" s="46" t="str">
        <f>IFERROR(AVERAGEIFS(Entrada!$H$8:$H$3007,Entrada!$C$8:$C$3007,$C$6,Entrada!$G$8:$G$3007,O366),"")</f>
        <v/>
      </c>
      <c r="R366" s="46">
        <v>3.6099999999999999E-3</v>
      </c>
    </row>
    <row r="367" spans="10:18" ht="15" customHeight="1" x14ac:dyDescent="0.25">
      <c r="J367" s="26" t="str">
        <f>IF(PG!C369="","-",PG!C369)</f>
        <v>-</v>
      </c>
      <c r="M367" s="46" t="str">
        <f t="shared" si="13"/>
        <v/>
      </c>
      <c r="N367" s="46" t="str">
        <f t="shared" si="14"/>
        <v/>
      </c>
      <c r="O367" s="46" t="str">
        <f>IF(PI_For!B369=0,"Não cadastrado",PI_For!B369)</f>
        <v>Não cadastrado</v>
      </c>
      <c r="P367" s="46" t="str">
        <f>IFERROR(AVERAGEIFS(Entrada!$E$8:$E$3007,Entrada!$C$8:$C$3007,$C$6,Entrada!$G$8:$G$3007,O367),"")</f>
        <v/>
      </c>
      <c r="Q367" s="46" t="str">
        <f>IFERROR(AVERAGEIFS(Entrada!$H$8:$H$3007,Entrada!$C$8:$C$3007,$C$6,Entrada!$G$8:$G$3007,O367),"")</f>
        <v/>
      </c>
      <c r="R367" s="46">
        <v>3.62E-3</v>
      </c>
    </row>
    <row r="368" spans="10:18" ht="15" customHeight="1" x14ac:dyDescent="0.25">
      <c r="J368" s="26" t="str">
        <f>IF(PG!C370="","-",PG!C370)</f>
        <v>-</v>
      </c>
      <c r="M368" s="46" t="str">
        <f t="shared" si="13"/>
        <v/>
      </c>
      <c r="N368" s="46" t="str">
        <f t="shared" si="14"/>
        <v/>
      </c>
      <c r="O368" s="46" t="str">
        <f>IF(PI_For!B370=0,"Não cadastrado",PI_For!B370)</f>
        <v>Não cadastrado</v>
      </c>
      <c r="P368" s="46" t="str">
        <f>IFERROR(AVERAGEIFS(Entrada!$E$8:$E$3007,Entrada!$C$8:$C$3007,$C$6,Entrada!$G$8:$G$3007,O368),"")</f>
        <v/>
      </c>
      <c r="Q368" s="46" t="str">
        <f>IFERROR(AVERAGEIFS(Entrada!$H$8:$H$3007,Entrada!$C$8:$C$3007,$C$6,Entrada!$G$8:$G$3007,O368),"")</f>
        <v/>
      </c>
      <c r="R368" s="46">
        <v>3.63E-3</v>
      </c>
    </row>
    <row r="369" spans="10:18" ht="15" customHeight="1" x14ac:dyDescent="0.25">
      <c r="J369" s="26" t="str">
        <f>IF(PG!C371="","-",PG!C371)</f>
        <v>-</v>
      </c>
      <c r="M369" s="46" t="str">
        <f t="shared" si="13"/>
        <v/>
      </c>
      <c r="N369" s="46" t="str">
        <f t="shared" si="14"/>
        <v/>
      </c>
      <c r="O369" s="46" t="str">
        <f>IF(PI_For!B371=0,"Não cadastrado",PI_For!B371)</f>
        <v>Não cadastrado</v>
      </c>
      <c r="P369" s="46" t="str">
        <f>IFERROR(AVERAGEIFS(Entrada!$E$8:$E$3007,Entrada!$C$8:$C$3007,$C$6,Entrada!$G$8:$G$3007,O369),"")</f>
        <v/>
      </c>
      <c r="Q369" s="46" t="str">
        <f>IFERROR(AVERAGEIFS(Entrada!$H$8:$H$3007,Entrada!$C$8:$C$3007,$C$6,Entrada!$G$8:$G$3007,O369),"")</f>
        <v/>
      </c>
      <c r="R369" s="46">
        <v>3.64E-3</v>
      </c>
    </row>
    <row r="370" spans="10:18" ht="15" customHeight="1" x14ac:dyDescent="0.25">
      <c r="J370" s="26" t="str">
        <f>IF(PG!C372="","-",PG!C372)</f>
        <v>-</v>
      </c>
      <c r="M370" s="46" t="str">
        <f t="shared" si="13"/>
        <v/>
      </c>
      <c r="N370" s="46" t="str">
        <f t="shared" si="14"/>
        <v/>
      </c>
      <c r="O370" s="46" t="str">
        <f>IF(PI_For!B372=0,"Não cadastrado",PI_For!B372)</f>
        <v>Não cadastrado</v>
      </c>
      <c r="P370" s="46" t="str">
        <f>IFERROR(AVERAGEIFS(Entrada!$E$8:$E$3007,Entrada!$C$8:$C$3007,$C$6,Entrada!$G$8:$G$3007,O370),"")</f>
        <v/>
      </c>
      <c r="Q370" s="46" t="str">
        <f>IFERROR(AVERAGEIFS(Entrada!$H$8:$H$3007,Entrada!$C$8:$C$3007,$C$6,Entrada!$G$8:$G$3007,O370),"")</f>
        <v/>
      </c>
      <c r="R370" s="46">
        <v>3.65E-3</v>
      </c>
    </row>
    <row r="371" spans="10:18" ht="15" customHeight="1" x14ac:dyDescent="0.25">
      <c r="J371" s="26" t="str">
        <f>IF(PG!C373="","-",PG!C373)</f>
        <v>-</v>
      </c>
      <c r="M371" s="46" t="str">
        <f t="shared" si="13"/>
        <v/>
      </c>
      <c r="N371" s="46" t="str">
        <f t="shared" si="14"/>
        <v/>
      </c>
      <c r="O371" s="46" t="str">
        <f>IF(PI_For!B373=0,"Não cadastrado",PI_For!B373)</f>
        <v>Não cadastrado</v>
      </c>
      <c r="P371" s="46" t="str">
        <f>IFERROR(AVERAGEIFS(Entrada!$E$8:$E$3007,Entrada!$C$8:$C$3007,$C$6,Entrada!$G$8:$G$3007,O371),"")</f>
        <v/>
      </c>
      <c r="Q371" s="46" t="str">
        <f>IFERROR(AVERAGEIFS(Entrada!$H$8:$H$3007,Entrada!$C$8:$C$3007,$C$6,Entrada!$G$8:$G$3007,O371),"")</f>
        <v/>
      </c>
      <c r="R371" s="46">
        <v>3.6600000000000001E-3</v>
      </c>
    </row>
    <row r="372" spans="10:18" ht="15" customHeight="1" x14ac:dyDescent="0.25">
      <c r="J372" s="26" t="str">
        <f>IF(PG!C374="","-",PG!C374)</f>
        <v>-</v>
      </c>
      <c r="M372" s="46" t="str">
        <f t="shared" si="13"/>
        <v/>
      </c>
      <c r="N372" s="46" t="str">
        <f t="shared" si="14"/>
        <v/>
      </c>
      <c r="O372" s="46" t="str">
        <f>IF(PI_For!B374=0,"Não cadastrado",PI_For!B374)</f>
        <v>Não cadastrado</v>
      </c>
      <c r="P372" s="46" t="str">
        <f>IFERROR(AVERAGEIFS(Entrada!$E$8:$E$3007,Entrada!$C$8:$C$3007,$C$6,Entrada!$G$8:$G$3007,O372),"")</f>
        <v/>
      </c>
      <c r="Q372" s="46" t="str">
        <f>IFERROR(AVERAGEIFS(Entrada!$H$8:$H$3007,Entrada!$C$8:$C$3007,$C$6,Entrada!$G$8:$G$3007,O372),"")</f>
        <v/>
      </c>
      <c r="R372" s="46">
        <v>3.6700000000000001E-3</v>
      </c>
    </row>
    <row r="373" spans="10:18" ht="15" customHeight="1" x14ac:dyDescent="0.25">
      <c r="J373" s="26" t="str">
        <f>IF(PG!C375="","-",PG!C375)</f>
        <v>-</v>
      </c>
      <c r="M373" s="46" t="str">
        <f t="shared" si="13"/>
        <v/>
      </c>
      <c r="N373" s="46" t="str">
        <f t="shared" si="14"/>
        <v/>
      </c>
      <c r="O373" s="46" t="str">
        <f>IF(PI_For!B375=0,"Não cadastrado",PI_For!B375)</f>
        <v>Não cadastrado</v>
      </c>
      <c r="P373" s="46" t="str">
        <f>IFERROR(AVERAGEIFS(Entrada!$E$8:$E$3007,Entrada!$C$8:$C$3007,$C$6,Entrada!$G$8:$G$3007,O373),"")</f>
        <v/>
      </c>
      <c r="Q373" s="46" t="str">
        <f>IFERROR(AVERAGEIFS(Entrada!$H$8:$H$3007,Entrada!$C$8:$C$3007,$C$6,Entrada!$G$8:$G$3007,O373),"")</f>
        <v/>
      </c>
      <c r="R373" s="46">
        <v>3.6800000000000001E-3</v>
      </c>
    </row>
    <row r="374" spans="10:18" ht="15" customHeight="1" x14ac:dyDescent="0.25">
      <c r="J374" s="26" t="str">
        <f>IF(PG!C376="","-",PG!C376)</f>
        <v>-</v>
      </c>
      <c r="M374" s="46" t="str">
        <f t="shared" si="13"/>
        <v/>
      </c>
      <c r="N374" s="46" t="str">
        <f t="shared" si="14"/>
        <v/>
      </c>
      <c r="O374" s="46" t="str">
        <f>IF(PI_For!B376=0,"Não cadastrado",PI_For!B376)</f>
        <v>Não cadastrado</v>
      </c>
      <c r="P374" s="46" t="str">
        <f>IFERROR(AVERAGEIFS(Entrada!$E$8:$E$3007,Entrada!$C$8:$C$3007,$C$6,Entrada!$G$8:$G$3007,O374),"")</f>
        <v/>
      </c>
      <c r="Q374" s="46" t="str">
        <f>IFERROR(AVERAGEIFS(Entrada!$H$8:$H$3007,Entrada!$C$8:$C$3007,$C$6,Entrada!$G$8:$G$3007,O374),"")</f>
        <v/>
      </c>
      <c r="R374" s="46">
        <v>3.6900000000000001E-3</v>
      </c>
    </row>
    <row r="375" spans="10:18" ht="15" customHeight="1" x14ac:dyDescent="0.25">
      <c r="J375" s="26" t="str">
        <f>IF(PG!C377="","-",PG!C377)</f>
        <v>-</v>
      </c>
      <c r="M375" s="46" t="str">
        <f t="shared" si="13"/>
        <v/>
      </c>
      <c r="N375" s="46" t="str">
        <f t="shared" si="14"/>
        <v/>
      </c>
      <c r="O375" s="46" t="str">
        <f>IF(PI_For!B377=0,"Não cadastrado",PI_For!B377)</f>
        <v>Não cadastrado</v>
      </c>
      <c r="P375" s="46" t="str">
        <f>IFERROR(AVERAGEIFS(Entrada!$E$8:$E$3007,Entrada!$C$8:$C$3007,$C$6,Entrada!$G$8:$G$3007,O375),"")</f>
        <v/>
      </c>
      <c r="Q375" s="46" t="str">
        <f>IFERROR(AVERAGEIFS(Entrada!$H$8:$H$3007,Entrada!$C$8:$C$3007,$C$6,Entrada!$G$8:$G$3007,O375),"")</f>
        <v/>
      </c>
      <c r="R375" s="46">
        <v>3.7000000000000002E-3</v>
      </c>
    </row>
    <row r="376" spans="10:18" ht="15" customHeight="1" x14ac:dyDescent="0.25">
      <c r="J376" s="26" t="str">
        <f>IF(PG!C378="","-",PG!C378)</f>
        <v>-</v>
      </c>
      <c r="M376" s="46" t="str">
        <f t="shared" si="13"/>
        <v/>
      </c>
      <c r="N376" s="46" t="str">
        <f t="shared" si="14"/>
        <v/>
      </c>
      <c r="O376" s="46" t="str">
        <f>IF(PI_For!B378=0,"Não cadastrado",PI_For!B378)</f>
        <v>Não cadastrado</v>
      </c>
      <c r="P376" s="46" t="str">
        <f>IFERROR(AVERAGEIFS(Entrada!$E$8:$E$3007,Entrada!$C$8:$C$3007,$C$6,Entrada!$G$8:$G$3007,O376),"")</f>
        <v/>
      </c>
      <c r="Q376" s="46" t="str">
        <f>IFERROR(AVERAGEIFS(Entrada!$H$8:$H$3007,Entrada!$C$8:$C$3007,$C$6,Entrada!$G$8:$G$3007,O376),"")</f>
        <v/>
      </c>
      <c r="R376" s="46">
        <v>3.7100000000000002E-3</v>
      </c>
    </row>
    <row r="377" spans="10:18" ht="15" customHeight="1" x14ac:dyDescent="0.25">
      <c r="J377" s="26" t="str">
        <f>IF(PG!C379="","-",PG!C379)</f>
        <v>-</v>
      </c>
      <c r="M377" s="46" t="str">
        <f t="shared" si="13"/>
        <v/>
      </c>
      <c r="N377" s="46" t="str">
        <f t="shared" si="14"/>
        <v/>
      </c>
      <c r="O377" s="46" t="str">
        <f>IF(PI_For!B379=0,"Não cadastrado",PI_For!B379)</f>
        <v>Não cadastrado</v>
      </c>
      <c r="P377" s="46" t="str">
        <f>IFERROR(AVERAGEIFS(Entrada!$E$8:$E$3007,Entrada!$C$8:$C$3007,$C$6,Entrada!$G$8:$G$3007,O377),"")</f>
        <v/>
      </c>
      <c r="Q377" s="46" t="str">
        <f>IFERROR(AVERAGEIFS(Entrada!$H$8:$H$3007,Entrada!$C$8:$C$3007,$C$6,Entrada!$G$8:$G$3007,O377),"")</f>
        <v/>
      </c>
      <c r="R377" s="46">
        <v>3.7200000000000002E-3</v>
      </c>
    </row>
    <row r="378" spans="10:18" ht="15" customHeight="1" x14ac:dyDescent="0.25">
      <c r="J378" s="26" t="str">
        <f>IF(PG!C380="","-",PG!C380)</f>
        <v>-</v>
      </c>
      <c r="M378" s="46" t="str">
        <f t="shared" si="13"/>
        <v/>
      </c>
      <c r="N378" s="46" t="str">
        <f t="shared" si="14"/>
        <v/>
      </c>
      <c r="O378" s="46" t="str">
        <f>IF(PI_For!B380=0,"Não cadastrado",PI_For!B380)</f>
        <v>Não cadastrado</v>
      </c>
      <c r="P378" s="46" t="str">
        <f>IFERROR(AVERAGEIFS(Entrada!$E$8:$E$3007,Entrada!$C$8:$C$3007,$C$6,Entrada!$G$8:$G$3007,O378),"")</f>
        <v/>
      </c>
      <c r="Q378" s="46" t="str">
        <f>IFERROR(AVERAGEIFS(Entrada!$H$8:$H$3007,Entrada!$C$8:$C$3007,$C$6,Entrada!$G$8:$G$3007,O378),"")</f>
        <v/>
      </c>
      <c r="R378" s="46">
        <v>3.7299999999999998E-3</v>
      </c>
    </row>
    <row r="379" spans="10:18" ht="15" customHeight="1" x14ac:dyDescent="0.25">
      <c r="J379" s="26" t="str">
        <f>IF(PG!C381="","-",PG!C381)</f>
        <v>-</v>
      </c>
      <c r="M379" s="46" t="str">
        <f t="shared" si="13"/>
        <v/>
      </c>
      <c r="N379" s="46" t="str">
        <f t="shared" si="14"/>
        <v/>
      </c>
      <c r="O379" s="46" t="str">
        <f>IF(PI_For!B381=0,"Não cadastrado",PI_For!B381)</f>
        <v>Não cadastrado</v>
      </c>
      <c r="P379" s="46" t="str">
        <f>IFERROR(AVERAGEIFS(Entrada!$E$8:$E$3007,Entrada!$C$8:$C$3007,$C$6,Entrada!$G$8:$G$3007,O379),"")</f>
        <v/>
      </c>
      <c r="Q379" s="46" t="str">
        <f>IFERROR(AVERAGEIFS(Entrada!$H$8:$H$3007,Entrada!$C$8:$C$3007,$C$6,Entrada!$G$8:$G$3007,O379),"")</f>
        <v/>
      </c>
      <c r="R379" s="46">
        <v>3.7399999999999998E-3</v>
      </c>
    </row>
    <row r="380" spans="10:18" ht="15" customHeight="1" x14ac:dyDescent="0.25">
      <c r="J380" s="26" t="str">
        <f>IF(PG!C382="","-",PG!C382)</f>
        <v>-</v>
      </c>
      <c r="M380" s="46" t="str">
        <f t="shared" si="13"/>
        <v/>
      </c>
      <c r="N380" s="46" t="str">
        <f t="shared" si="14"/>
        <v/>
      </c>
      <c r="O380" s="46" t="str">
        <f>IF(PI_For!B382=0,"Não cadastrado",PI_For!B382)</f>
        <v>Não cadastrado</v>
      </c>
      <c r="P380" s="46" t="str">
        <f>IFERROR(AVERAGEIFS(Entrada!$E$8:$E$3007,Entrada!$C$8:$C$3007,$C$6,Entrada!$G$8:$G$3007,O380),"")</f>
        <v/>
      </c>
      <c r="Q380" s="46" t="str">
        <f>IFERROR(AVERAGEIFS(Entrada!$H$8:$H$3007,Entrada!$C$8:$C$3007,$C$6,Entrada!$G$8:$G$3007,O380),"")</f>
        <v/>
      </c>
      <c r="R380" s="46">
        <v>3.7499999999999999E-3</v>
      </c>
    </row>
    <row r="381" spans="10:18" ht="15" customHeight="1" x14ac:dyDescent="0.25">
      <c r="J381" s="26" t="str">
        <f>IF(PG!C383="","-",PG!C383)</f>
        <v>-</v>
      </c>
      <c r="M381" s="46" t="str">
        <f t="shared" si="13"/>
        <v/>
      </c>
      <c r="N381" s="46" t="str">
        <f t="shared" si="14"/>
        <v/>
      </c>
      <c r="O381" s="46" t="str">
        <f>IF(PI_For!B383=0,"Não cadastrado",PI_For!B383)</f>
        <v>Não cadastrado</v>
      </c>
      <c r="P381" s="46" t="str">
        <f>IFERROR(AVERAGEIFS(Entrada!$E$8:$E$3007,Entrada!$C$8:$C$3007,$C$6,Entrada!$G$8:$G$3007,O381),"")</f>
        <v/>
      </c>
      <c r="Q381" s="46" t="str">
        <f>IFERROR(AVERAGEIFS(Entrada!$H$8:$H$3007,Entrada!$C$8:$C$3007,$C$6,Entrada!$G$8:$G$3007,O381),"")</f>
        <v/>
      </c>
      <c r="R381" s="46">
        <v>3.7599999999999999E-3</v>
      </c>
    </row>
    <row r="382" spans="10:18" ht="15" customHeight="1" x14ac:dyDescent="0.25">
      <c r="J382" s="26" t="str">
        <f>IF(PG!C384="","-",PG!C384)</f>
        <v>-</v>
      </c>
      <c r="M382" s="46" t="str">
        <f t="shared" si="13"/>
        <v/>
      </c>
      <c r="N382" s="46" t="str">
        <f t="shared" si="14"/>
        <v/>
      </c>
      <c r="O382" s="46" t="str">
        <f>IF(PI_For!B384=0,"Não cadastrado",PI_For!B384)</f>
        <v>Não cadastrado</v>
      </c>
      <c r="P382" s="46" t="str">
        <f>IFERROR(AVERAGEIFS(Entrada!$E$8:$E$3007,Entrada!$C$8:$C$3007,$C$6,Entrada!$G$8:$G$3007,O382),"")</f>
        <v/>
      </c>
      <c r="Q382" s="46" t="str">
        <f>IFERROR(AVERAGEIFS(Entrada!$H$8:$H$3007,Entrada!$C$8:$C$3007,$C$6,Entrada!$G$8:$G$3007,O382),"")</f>
        <v/>
      </c>
      <c r="R382" s="46">
        <v>3.7699999999999999E-3</v>
      </c>
    </row>
    <row r="383" spans="10:18" ht="15" customHeight="1" x14ac:dyDescent="0.25">
      <c r="J383" s="26" t="str">
        <f>IF(PG!C385="","-",PG!C385)</f>
        <v>-</v>
      </c>
      <c r="M383" s="46" t="str">
        <f t="shared" si="13"/>
        <v/>
      </c>
      <c r="N383" s="46" t="str">
        <f t="shared" si="14"/>
        <v/>
      </c>
      <c r="O383" s="46" t="str">
        <f>IF(PI_For!B385=0,"Não cadastrado",PI_For!B385)</f>
        <v>Não cadastrado</v>
      </c>
      <c r="P383" s="46" t="str">
        <f>IFERROR(AVERAGEIFS(Entrada!$E$8:$E$3007,Entrada!$C$8:$C$3007,$C$6,Entrada!$G$8:$G$3007,O383),"")</f>
        <v/>
      </c>
      <c r="Q383" s="46" t="str">
        <f>IFERROR(AVERAGEIFS(Entrada!$H$8:$H$3007,Entrada!$C$8:$C$3007,$C$6,Entrada!$G$8:$G$3007,O383),"")</f>
        <v/>
      </c>
      <c r="R383" s="46">
        <v>3.7799999999999999E-3</v>
      </c>
    </row>
    <row r="384" spans="10:18" ht="15" customHeight="1" x14ac:dyDescent="0.25">
      <c r="J384" s="26" t="str">
        <f>IF(PG!C386="","-",PG!C386)</f>
        <v>-</v>
      </c>
      <c r="M384" s="46" t="str">
        <f t="shared" si="13"/>
        <v/>
      </c>
      <c r="N384" s="46" t="str">
        <f t="shared" si="14"/>
        <v/>
      </c>
      <c r="O384" s="46" t="str">
        <f>IF(PI_For!B386=0,"Não cadastrado",PI_For!B386)</f>
        <v>Não cadastrado</v>
      </c>
      <c r="P384" s="46" t="str">
        <f>IFERROR(AVERAGEIFS(Entrada!$E$8:$E$3007,Entrada!$C$8:$C$3007,$C$6,Entrada!$G$8:$G$3007,O384),"")</f>
        <v/>
      </c>
      <c r="Q384" s="46" t="str">
        <f>IFERROR(AVERAGEIFS(Entrada!$H$8:$H$3007,Entrada!$C$8:$C$3007,$C$6,Entrada!$G$8:$G$3007,O384),"")</f>
        <v/>
      </c>
      <c r="R384" s="46">
        <v>3.79E-3</v>
      </c>
    </row>
    <row r="385" spans="10:18" ht="15" customHeight="1" x14ac:dyDescent="0.25">
      <c r="J385" s="26" t="str">
        <f>IF(PG!C387="","-",PG!C387)</f>
        <v>-</v>
      </c>
      <c r="M385" s="46" t="str">
        <f t="shared" si="13"/>
        <v/>
      </c>
      <c r="N385" s="46" t="str">
        <f t="shared" si="14"/>
        <v/>
      </c>
      <c r="O385" s="46" t="str">
        <f>IF(PI_For!B387=0,"Não cadastrado",PI_For!B387)</f>
        <v>Não cadastrado</v>
      </c>
      <c r="P385" s="46" t="str">
        <f>IFERROR(AVERAGEIFS(Entrada!$E$8:$E$3007,Entrada!$C$8:$C$3007,$C$6,Entrada!$G$8:$G$3007,O385),"")</f>
        <v/>
      </c>
      <c r="Q385" s="46" t="str">
        <f>IFERROR(AVERAGEIFS(Entrada!$H$8:$H$3007,Entrada!$C$8:$C$3007,$C$6,Entrada!$G$8:$G$3007,O385),"")</f>
        <v/>
      </c>
      <c r="R385" s="46">
        <v>3.8E-3</v>
      </c>
    </row>
    <row r="386" spans="10:18" ht="15" customHeight="1" x14ac:dyDescent="0.25">
      <c r="J386" s="26" t="str">
        <f>IF(PG!C388="","-",PG!C388)</f>
        <v>-</v>
      </c>
      <c r="M386" s="46" t="str">
        <f t="shared" si="13"/>
        <v/>
      </c>
      <c r="N386" s="46" t="str">
        <f t="shared" si="14"/>
        <v/>
      </c>
      <c r="O386" s="46" t="str">
        <f>IF(PI_For!B388=0,"Não cadastrado",PI_For!B388)</f>
        <v>Não cadastrado</v>
      </c>
      <c r="P386" s="46" t="str">
        <f>IFERROR(AVERAGEIFS(Entrada!$E$8:$E$3007,Entrada!$C$8:$C$3007,$C$6,Entrada!$G$8:$G$3007,O386),"")</f>
        <v/>
      </c>
      <c r="Q386" s="46" t="str">
        <f>IFERROR(AVERAGEIFS(Entrada!$H$8:$H$3007,Entrada!$C$8:$C$3007,$C$6,Entrada!$G$8:$G$3007,O386),"")</f>
        <v/>
      </c>
      <c r="R386" s="46">
        <v>3.81E-3</v>
      </c>
    </row>
    <row r="387" spans="10:18" ht="15" customHeight="1" x14ac:dyDescent="0.25">
      <c r="J387" s="26" t="str">
        <f>IF(PG!C389="","-",PG!C389)</f>
        <v>-</v>
      </c>
      <c r="M387" s="46" t="str">
        <f t="shared" si="13"/>
        <v/>
      </c>
      <c r="N387" s="46" t="str">
        <f t="shared" si="14"/>
        <v/>
      </c>
      <c r="O387" s="46" t="str">
        <f>IF(PI_For!B389=0,"Não cadastrado",PI_For!B389)</f>
        <v>Não cadastrado</v>
      </c>
      <c r="P387" s="46" t="str">
        <f>IFERROR(AVERAGEIFS(Entrada!$E$8:$E$3007,Entrada!$C$8:$C$3007,$C$6,Entrada!$G$8:$G$3007,O387),"")</f>
        <v/>
      </c>
      <c r="Q387" s="46" t="str">
        <f>IFERROR(AVERAGEIFS(Entrada!$H$8:$H$3007,Entrada!$C$8:$C$3007,$C$6,Entrada!$G$8:$G$3007,O387),"")</f>
        <v/>
      </c>
      <c r="R387" s="46">
        <v>3.82E-3</v>
      </c>
    </row>
    <row r="388" spans="10:18" ht="15" customHeight="1" x14ac:dyDescent="0.25">
      <c r="J388" s="26" t="str">
        <f>IF(PG!C390="","-",PG!C390)</f>
        <v>-</v>
      </c>
      <c r="M388" s="46" t="str">
        <f t="shared" si="13"/>
        <v/>
      </c>
      <c r="N388" s="46" t="str">
        <f t="shared" si="14"/>
        <v/>
      </c>
      <c r="O388" s="46" t="str">
        <f>IF(PI_For!B390=0,"Não cadastrado",PI_For!B390)</f>
        <v>Não cadastrado</v>
      </c>
      <c r="P388" s="46" t="str">
        <f>IFERROR(AVERAGEIFS(Entrada!$E$8:$E$3007,Entrada!$C$8:$C$3007,$C$6,Entrada!$G$8:$G$3007,O388),"")</f>
        <v/>
      </c>
      <c r="Q388" s="46" t="str">
        <f>IFERROR(AVERAGEIFS(Entrada!$H$8:$H$3007,Entrada!$C$8:$C$3007,$C$6,Entrada!$G$8:$G$3007,O388),"")</f>
        <v/>
      </c>
      <c r="R388" s="46">
        <v>3.8300000000000001E-3</v>
      </c>
    </row>
    <row r="389" spans="10:18" ht="15" customHeight="1" x14ac:dyDescent="0.25">
      <c r="J389" s="26" t="str">
        <f>IF(PG!C391="","-",PG!C391)</f>
        <v>-</v>
      </c>
      <c r="M389" s="46" t="str">
        <f t="shared" si="13"/>
        <v/>
      </c>
      <c r="N389" s="46" t="str">
        <f t="shared" si="14"/>
        <v/>
      </c>
      <c r="O389" s="46" t="str">
        <f>IF(PI_For!B391=0,"Não cadastrado",PI_For!B391)</f>
        <v>Não cadastrado</v>
      </c>
      <c r="P389" s="46" t="str">
        <f>IFERROR(AVERAGEIFS(Entrada!$E$8:$E$3007,Entrada!$C$8:$C$3007,$C$6,Entrada!$G$8:$G$3007,O389),"")</f>
        <v/>
      </c>
      <c r="Q389" s="46" t="str">
        <f>IFERROR(AVERAGEIFS(Entrada!$H$8:$H$3007,Entrada!$C$8:$C$3007,$C$6,Entrada!$G$8:$G$3007,O389),"")</f>
        <v/>
      </c>
      <c r="R389" s="46">
        <v>3.8400000000000001E-3</v>
      </c>
    </row>
    <row r="390" spans="10:18" ht="15" customHeight="1" x14ac:dyDescent="0.25">
      <c r="J390" s="26" t="str">
        <f>IF(PG!C392="","-",PG!C392)</f>
        <v>-</v>
      </c>
      <c r="M390" s="46" t="str">
        <f t="shared" si="13"/>
        <v/>
      </c>
      <c r="N390" s="46" t="str">
        <f t="shared" si="14"/>
        <v/>
      </c>
      <c r="O390" s="46" t="str">
        <f>IF(PI_For!B392=0,"Não cadastrado",PI_For!B392)</f>
        <v>Não cadastrado</v>
      </c>
      <c r="P390" s="46" t="str">
        <f>IFERROR(AVERAGEIFS(Entrada!$E$8:$E$3007,Entrada!$C$8:$C$3007,$C$6,Entrada!$G$8:$G$3007,O390),"")</f>
        <v/>
      </c>
      <c r="Q390" s="46" t="str">
        <f>IFERROR(AVERAGEIFS(Entrada!$H$8:$H$3007,Entrada!$C$8:$C$3007,$C$6,Entrada!$G$8:$G$3007,O390),"")</f>
        <v/>
      </c>
      <c r="R390" s="46">
        <v>3.8500000000000001E-3</v>
      </c>
    </row>
    <row r="391" spans="10:18" ht="15" customHeight="1" x14ac:dyDescent="0.25">
      <c r="J391" s="26" t="str">
        <f>IF(PG!C393="","-",PG!C393)</f>
        <v>-</v>
      </c>
      <c r="M391" s="46" t="str">
        <f t="shared" ref="M391:M454" si="15">IFERROR(P391+R391,"")</f>
        <v/>
      </c>
      <c r="N391" s="46" t="str">
        <f t="shared" ref="N391:N454" si="16">IFERROR(Q391+R391,"")</f>
        <v/>
      </c>
      <c r="O391" s="46" t="str">
        <f>IF(PI_For!B393=0,"Não cadastrado",PI_For!B393)</f>
        <v>Não cadastrado</v>
      </c>
      <c r="P391" s="46" t="str">
        <f>IFERROR(AVERAGEIFS(Entrada!$E$8:$E$3007,Entrada!$C$8:$C$3007,$C$6,Entrada!$G$8:$G$3007,O391),"")</f>
        <v/>
      </c>
      <c r="Q391" s="46" t="str">
        <f>IFERROR(AVERAGEIFS(Entrada!$H$8:$H$3007,Entrada!$C$8:$C$3007,$C$6,Entrada!$G$8:$G$3007,O391),"")</f>
        <v/>
      </c>
      <c r="R391" s="46">
        <v>3.8600000000000001E-3</v>
      </c>
    </row>
    <row r="392" spans="10:18" ht="15" customHeight="1" x14ac:dyDescent="0.25">
      <c r="J392" s="26" t="str">
        <f>IF(PG!C394="","-",PG!C394)</f>
        <v>-</v>
      </c>
      <c r="M392" s="46" t="str">
        <f t="shared" si="15"/>
        <v/>
      </c>
      <c r="N392" s="46" t="str">
        <f t="shared" si="16"/>
        <v/>
      </c>
      <c r="O392" s="46" t="str">
        <f>IF(PI_For!B394=0,"Não cadastrado",PI_For!B394)</f>
        <v>Não cadastrado</v>
      </c>
      <c r="P392" s="46" t="str">
        <f>IFERROR(AVERAGEIFS(Entrada!$E$8:$E$3007,Entrada!$C$8:$C$3007,$C$6,Entrada!$G$8:$G$3007,O392),"")</f>
        <v/>
      </c>
      <c r="Q392" s="46" t="str">
        <f>IFERROR(AVERAGEIFS(Entrada!$H$8:$H$3007,Entrada!$C$8:$C$3007,$C$6,Entrada!$G$8:$G$3007,O392),"")</f>
        <v/>
      </c>
      <c r="R392" s="46">
        <v>3.8700000000000002E-3</v>
      </c>
    </row>
    <row r="393" spans="10:18" ht="15" customHeight="1" x14ac:dyDescent="0.25">
      <c r="J393" s="26" t="str">
        <f>IF(PG!C395="","-",PG!C395)</f>
        <v>-</v>
      </c>
      <c r="M393" s="46" t="str">
        <f t="shared" si="15"/>
        <v/>
      </c>
      <c r="N393" s="46" t="str">
        <f t="shared" si="16"/>
        <v/>
      </c>
      <c r="O393" s="46" t="str">
        <f>IF(PI_For!B395=0,"Não cadastrado",PI_For!B395)</f>
        <v>Não cadastrado</v>
      </c>
      <c r="P393" s="46" t="str">
        <f>IFERROR(AVERAGEIFS(Entrada!$E$8:$E$3007,Entrada!$C$8:$C$3007,$C$6,Entrada!$G$8:$G$3007,O393),"")</f>
        <v/>
      </c>
      <c r="Q393" s="46" t="str">
        <f>IFERROR(AVERAGEIFS(Entrada!$H$8:$H$3007,Entrada!$C$8:$C$3007,$C$6,Entrada!$G$8:$G$3007,O393),"")</f>
        <v/>
      </c>
      <c r="R393" s="46">
        <v>3.8800000000000002E-3</v>
      </c>
    </row>
    <row r="394" spans="10:18" ht="15" customHeight="1" x14ac:dyDescent="0.25">
      <c r="J394" s="26" t="str">
        <f>IF(PG!C396="","-",PG!C396)</f>
        <v>-</v>
      </c>
      <c r="M394" s="46" t="str">
        <f t="shared" si="15"/>
        <v/>
      </c>
      <c r="N394" s="46" t="str">
        <f t="shared" si="16"/>
        <v/>
      </c>
      <c r="O394" s="46" t="str">
        <f>IF(PI_For!B396=0,"Não cadastrado",PI_For!B396)</f>
        <v>Não cadastrado</v>
      </c>
      <c r="P394" s="46" t="str">
        <f>IFERROR(AVERAGEIFS(Entrada!$E$8:$E$3007,Entrada!$C$8:$C$3007,$C$6,Entrada!$G$8:$G$3007,O394),"")</f>
        <v/>
      </c>
      <c r="Q394" s="46" t="str">
        <f>IFERROR(AVERAGEIFS(Entrada!$H$8:$H$3007,Entrada!$C$8:$C$3007,$C$6,Entrada!$G$8:$G$3007,O394),"")</f>
        <v/>
      </c>
      <c r="R394" s="46">
        <v>3.8899999999999998E-3</v>
      </c>
    </row>
    <row r="395" spans="10:18" ht="15" customHeight="1" x14ac:dyDescent="0.25">
      <c r="J395" s="26" t="str">
        <f>IF(PG!C397="","-",PG!C397)</f>
        <v>-</v>
      </c>
      <c r="M395" s="46" t="str">
        <f t="shared" si="15"/>
        <v/>
      </c>
      <c r="N395" s="46" t="str">
        <f t="shared" si="16"/>
        <v/>
      </c>
      <c r="O395" s="46" t="str">
        <f>IF(PI_For!B397=0,"Não cadastrado",PI_For!B397)</f>
        <v>Não cadastrado</v>
      </c>
      <c r="P395" s="46" t="str">
        <f>IFERROR(AVERAGEIFS(Entrada!$E$8:$E$3007,Entrada!$C$8:$C$3007,$C$6,Entrada!$G$8:$G$3007,O395),"")</f>
        <v/>
      </c>
      <c r="Q395" s="46" t="str">
        <f>IFERROR(AVERAGEIFS(Entrada!$H$8:$H$3007,Entrada!$C$8:$C$3007,$C$6,Entrada!$G$8:$G$3007,O395),"")</f>
        <v/>
      </c>
      <c r="R395" s="46">
        <v>3.8999999999999998E-3</v>
      </c>
    </row>
    <row r="396" spans="10:18" ht="15" customHeight="1" x14ac:dyDescent="0.25">
      <c r="J396" s="26" t="str">
        <f>IF(PG!C398="","-",PG!C398)</f>
        <v>-</v>
      </c>
      <c r="M396" s="46" t="str">
        <f t="shared" si="15"/>
        <v/>
      </c>
      <c r="N396" s="46" t="str">
        <f t="shared" si="16"/>
        <v/>
      </c>
      <c r="O396" s="46" t="str">
        <f>IF(PI_For!B398=0,"Não cadastrado",PI_For!B398)</f>
        <v>Não cadastrado</v>
      </c>
      <c r="P396" s="46" t="str">
        <f>IFERROR(AVERAGEIFS(Entrada!$E$8:$E$3007,Entrada!$C$8:$C$3007,$C$6,Entrada!$G$8:$G$3007,O396),"")</f>
        <v/>
      </c>
      <c r="Q396" s="46" t="str">
        <f>IFERROR(AVERAGEIFS(Entrada!$H$8:$H$3007,Entrada!$C$8:$C$3007,$C$6,Entrada!$G$8:$G$3007,O396),"")</f>
        <v/>
      </c>
      <c r="R396" s="46">
        <v>3.9100000000000003E-3</v>
      </c>
    </row>
    <row r="397" spans="10:18" ht="15" customHeight="1" x14ac:dyDescent="0.25">
      <c r="J397" s="26" t="str">
        <f>IF(PG!C399="","-",PG!C399)</f>
        <v>-</v>
      </c>
      <c r="M397" s="46" t="str">
        <f t="shared" si="15"/>
        <v/>
      </c>
      <c r="N397" s="46" t="str">
        <f t="shared" si="16"/>
        <v/>
      </c>
      <c r="O397" s="46" t="str">
        <f>IF(PI_For!B399=0,"Não cadastrado",PI_For!B399)</f>
        <v>Não cadastrado</v>
      </c>
      <c r="P397" s="46" t="str">
        <f>IFERROR(AVERAGEIFS(Entrada!$E$8:$E$3007,Entrada!$C$8:$C$3007,$C$6,Entrada!$G$8:$G$3007,O397),"")</f>
        <v/>
      </c>
      <c r="Q397" s="46" t="str">
        <f>IFERROR(AVERAGEIFS(Entrada!$H$8:$H$3007,Entrada!$C$8:$C$3007,$C$6,Entrada!$G$8:$G$3007,O397),"")</f>
        <v/>
      </c>
      <c r="R397" s="46">
        <v>3.9199999999999999E-3</v>
      </c>
    </row>
    <row r="398" spans="10:18" ht="15" customHeight="1" x14ac:dyDescent="0.25">
      <c r="J398" s="26" t="str">
        <f>IF(PG!C400="","-",PG!C400)</f>
        <v>-</v>
      </c>
      <c r="M398" s="46" t="str">
        <f t="shared" si="15"/>
        <v/>
      </c>
      <c r="N398" s="46" t="str">
        <f t="shared" si="16"/>
        <v/>
      </c>
      <c r="O398" s="46" t="str">
        <f>IF(PI_For!B400=0,"Não cadastrado",PI_For!B400)</f>
        <v>Não cadastrado</v>
      </c>
      <c r="P398" s="46" t="str">
        <f>IFERROR(AVERAGEIFS(Entrada!$E$8:$E$3007,Entrada!$C$8:$C$3007,$C$6,Entrada!$G$8:$G$3007,O398),"")</f>
        <v/>
      </c>
      <c r="Q398" s="46" t="str">
        <f>IFERROR(AVERAGEIFS(Entrada!$H$8:$H$3007,Entrada!$C$8:$C$3007,$C$6,Entrada!$G$8:$G$3007,O398),"")</f>
        <v/>
      </c>
      <c r="R398" s="46">
        <v>3.9300000000000003E-3</v>
      </c>
    </row>
    <row r="399" spans="10:18" ht="15" customHeight="1" x14ac:dyDescent="0.25">
      <c r="J399" s="26" t="str">
        <f>IF(PG!C401="","-",PG!C401)</f>
        <v>-</v>
      </c>
      <c r="M399" s="46" t="str">
        <f t="shared" si="15"/>
        <v/>
      </c>
      <c r="N399" s="46" t="str">
        <f t="shared" si="16"/>
        <v/>
      </c>
      <c r="O399" s="46" t="str">
        <f>IF(PI_For!B401=0,"Não cadastrado",PI_For!B401)</f>
        <v>Não cadastrado</v>
      </c>
      <c r="P399" s="46" t="str">
        <f>IFERROR(AVERAGEIFS(Entrada!$E$8:$E$3007,Entrada!$C$8:$C$3007,$C$6,Entrada!$G$8:$G$3007,O399),"")</f>
        <v/>
      </c>
      <c r="Q399" s="46" t="str">
        <f>IFERROR(AVERAGEIFS(Entrada!$H$8:$H$3007,Entrada!$C$8:$C$3007,$C$6,Entrada!$G$8:$G$3007,O399),"")</f>
        <v/>
      </c>
      <c r="R399" s="46">
        <v>3.9399999999999999E-3</v>
      </c>
    </row>
    <row r="400" spans="10:18" ht="15" customHeight="1" x14ac:dyDescent="0.25">
      <c r="J400" s="26" t="str">
        <f>IF(PG!C402="","-",PG!C402)</f>
        <v>-</v>
      </c>
      <c r="M400" s="46" t="str">
        <f t="shared" si="15"/>
        <v/>
      </c>
      <c r="N400" s="46" t="str">
        <f t="shared" si="16"/>
        <v/>
      </c>
      <c r="O400" s="46" t="str">
        <f>IF(PI_For!B402=0,"Não cadastrado",PI_For!B402)</f>
        <v>Não cadastrado</v>
      </c>
      <c r="P400" s="46" t="str">
        <f>IFERROR(AVERAGEIFS(Entrada!$E$8:$E$3007,Entrada!$C$8:$C$3007,$C$6,Entrada!$G$8:$G$3007,O400),"")</f>
        <v/>
      </c>
      <c r="Q400" s="46" t="str">
        <f>IFERROR(AVERAGEIFS(Entrada!$H$8:$H$3007,Entrada!$C$8:$C$3007,$C$6,Entrada!$G$8:$G$3007,O400),"")</f>
        <v/>
      </c>
      <c r="R400" s="46">
        <v>3.9500000000000004E-3</v>
      </c>
    </row>
    <row r="401" spans="10:18" ht="15" customHeight="1" x14ac:dyDescent="0.25">
      <c r="J401" s="26" t="str">
        <f>IF(PG!C403="","-",PG!C403)</f>
        <v>-</v>
      </c>
      <c r="M401" s="46" t="str">
        <f t="shared" si="15"/>
        <v/>
      </c>
      <c r="N401" s="46" t="str">
        <f t="shared" si="16"/>
        <v/>
      </c>
      <c r="O401" s="46" t="str">
        <f>IF(PI_For!B403=0,"Não cadastrado",PI_For!B403)</f>
        <v>Não cadastrado</v>
      </c>
      <c r="P401" s="46" t="str">
        <f>IFERROR(AVERAGEIFS(Entrada!$E$8:$E$3007,Entrada!$C$8:$C$3007,$C$6,Entrada!$G$8:$G$3007,O401),"")</f>
        <v/>
      </c>
      <c r="Q401" s="46" t="str">
        <f>IFERROR(AVERAGEIFS(Entrada!$H$8:$H$3007,Entrada!$C$8:$C$3007,$C$6,Entrada!$G$8:$G$3007,O401),"")</f>
        <v/>
      </c>
      <c r="R401" s="46">
        <v>3.96E-3</v>
      </c>
    </row>
    <row r="402" spans="10:18" ht="15" customHeight="1" x14ac:dyDescent="0.25">
      <c r="J402" s="26" t="str">
        <f>IF(PG!C404="","-",PG!C404)</f>
        <v>-</v>
      </c>
      <c r="M402" s="46" t="str">
        <f t="shared" si="15"/>
        <v/>
      </c>
      <c r="N402" s="46" t="str">
        <f t="shared" si="16"/>
        <v/>
      </c>
      <c r="O402" s="46" t="str">
        <f>IF(PI_For!B404=0,"Não cadastrado",PI_For!B404)</f>
        <v>Não cadastrado</v>
      </c>
      <c r="P402" s="46" t="str">
        <f>IFERROR(AVERAGEIFS(Entrada!$E$8:$E$3007,Entrada!$C$8:$C$3007,$C$6,Entrada!$G$8:$G$3007,O402),"")</f>
        <v/>
      </c>
      <c r="Q402" s="46" t="str">
        <f>IFERROR(AVERAGEIFS(Entrada!$H$8:$H$3007,Entrada!$C$8:$C$3007,$C$6,Entrada!$G$8:$G$3007,O402),"")</f>
        <v/>
      </c>
      <c r="R402" s="46">
        <v>3.9699999999999996E-3</v>
      </c>
    </row>
    <row r="403" spans="10:18" ht="15" customHeight="1" x14ac:dyDescent="0.25">
      <c r="J403" s="26" t="str">
        <f>IF(PG!C405="","-",PG!C405)</f>
        <v>-</v>
      </c>
      <c r="M403" s="46" t="str">
        <f t="shared" si="15"/>
        <v/>
      </c>
      <c r="N403" s="46" t="str">
        <f t="shared" si="16"/>
        <v/>
      </c>
      <c r="O403" s="46" t="str">
        <f>IF(PI_For!B405=0,"Não cadastrado",PI_For!B405)</f>
        <v>Não cadastrado</v>
      </c>
      <c r="P403" s="46" t="str">
        <f>IFERROR(AVERAGEIFS(Entrada!$E$8:$E$3007,Entrada!$C$8:$C$3007,$C$6,Entrada!$G$8:$G$3007,O403),"")</f>
        <v/>
      </c>
      <c r="Q403" s="46" t="str">
        <f>IFERROR(AVERAGEIFS(Entrada!$H$8:$H$3007,Entrada!$C$8:$C$3007,$C$6,Entrada!$G$8:$G$3007,O403),"")</f>
        <v/>
      </c>
      <c r="R403" s="46">
        <v>3.98E-3</v>
      </c>
    </row>
    <row r="404" spans="10:18" ht="15" customHeight="1" x14ac:dyDescent="0.25">
      <c r="J404" s="26" t="str">
        <f>IF(PG!C406="","-",PG!C406)</f>
        <v>-</v>
      </c>
      <c r="M404" s="46" t="str">
        <f t="shared" si="15"/>
        <v/>
      </c>
      <c r="N404" s="46" t="str">
        <f t="shared" si="16"/>
        <v/>
      </c>
      <c r="O404" s="46" t="str">
        <f>IF(PI_For!B406=0,"Não cadastrado",PI_For!B406)</f>
        <v>Não cadastrado</v>
      </c>
      <c r="P404" s="46" t="str">
        <f>IFERROR(AVERAGEIFS(Entrada!$E$8:$E$3007,Entrada!$C$8:$C$3007,$C$6,Entrada!$G$8:$G$3007,O404),"")</f>
        <v/>
      </c>
      <c r="Q404" s="46" t="str">
        <f>IFERROR(AVERAGEIFS(Entrada!$H$8:$H$3007,Entrada!$C$8:$C$3007,$C$6,Entrada!$G$8:$G$3007,O404),"")</f>
        <v/>
      </c>
      <c r="R404" s="46">
        <v>3.9899999999999996E-3</v>
      </c>
    </row>
    <row r="405" spans="10:18" ht="15" customHeight="1" x14ac:dyDescent="0.25">
      <c r="J405" s="26" t="str">
        <f>IF(PG!C407="","-",PG!C407)</f>
        <v>-</v>
      </c>
      <c r="M405" s="46" t="str">
        <f t="shared" si="15"/>
        <v/>
      </c>
      <c r="N405" s="46" t="str">
        <f t="shared" si="16"/>
        <v/>
      </c>
      <c r="O405" s="46" t="str">
        <f>IF(PI_For!B407=0,"Não cadastrado",PI_For!B407)</f>
        <v>Não cadastrado</v>
      </c>
      <c r="P405" s="46" t="str">
        <f>IFERROR(AVERAGEIFS(Entrada!$E$8:$E$3007,Entrada!$C$8:$C$3007,$C$6,Entrada!$G$8:$G$3007,O405),"")</f>
        <v/>
      </c>
      <c r="Q405" s="46" t="str">
        <f>IFERROR(AVERAGEIFS(Entrada!$H$8:$H$3007,Entrada!$C$8:$C$3007,$C$6,Entrada!$G$8:$G$3007,O405),"")</f>
        <v/>
      </c>
      <c r="R405" s="46">
        <v>4.0000000000000001E-3</v>
      </c>
    </row>
    <row r="406" spans="10:18" ht="15" customHeight="1" x14ac:dyDescent="0.25">
      <c r="J406" s="26" t="str">
        <f>IF(PG!C408="","-",PG!C408)</f>
        <v>-</v>
      </c>
      <c r="M406" s="46" t="str">
        <f t="shared" si="15"/>
        <v/>
      </c>
      <c r="N406" s="46" t="str">
        <f t="shared" si="16"/>
        <v/>
      </c>
      <c r="O406" s="46" t="str">
        <f>IF(PI_For!B408=0,"Não cadastrado",PI_For!B408)</f>
        <v>Não cadastrado</v>
      </c>
      <c r="P406" s="46" t="str">
        <f>IFERROR(AVERAGEIFS(Entrada!$E$8:$E$3007,Entrada!$C$8:$C$3007,$C$6,Entrada!$G$8:$G$3007,O406),"")</f>
        <v/>
      </c>
      <c r="Q406" s="46" t="str">
        <f>IFERROR(AVERAGEIFS(Entrada!$H$8:$H$3007,Entrada!$C$8:$C$3007,$C$6,Entrada!$G$8:$G$3007,O406),"")</f>
        <v/>
      </c>
      <c r="R406" s="46">
        <v>4.0099999999999997E-3</v>
      </c>
    </row>
    <row r="407" spans="10:18" ht="15" customHeight="1" x14ac:dyDescent="0.25">
      <c r="J407" s="26" t="str">
        <f>IF(PG!C409="","-",PG!C409)</f>
        <v>-</v>
      </c>
      <c r="M407" s="46" t="str">
        <f t="shared" si="15"/>
        <v/>
      </c>
      <c r="N407" s="46" t="str">
        <f t="shared" si="16"/>
        <v/>
      </c>
      <c r="O407" s="46" t="str">
        <f>IF(PI_For!B409=0,"Não cadastrado",PI_For!B409)</f>
        <v>Não cadastrado</v>
      </c>
      <c r="P407" s="46" t="str">
        <f>IFERROR(AVERAGEIFS(Entrada!$E$8:$E$3007,Entrada!$C$8:$C$3007,$C$6,Entrada!$G$8:$G$3007,O407),"")</f>
        <v/>
      </c>
      <c r="Q407" s="46" t="str">
        <f>IFERROR(AVERAGEIFS(Entrada!$H$8:$H$3007,Entrada!$C$8:$C$3007,$C$6,Entrada!$G$8:$G$3007,O407),"")</f>
        <v/>
      </c>
      <c r="R407" s="46">
        <v>4.0200000000000001E-3</v>
      </c>
    </row>
    <row r="408" spans="10:18" ht="15" customHeight="1" x14ac:dyDescent="0.25">
      <c r="J408" s="26" t="str">
        <f>IF(PG!C410="","-",PG!C410)</f>
        <v>-</v>
      </c>
      <c r="M408" s="46" t="str">
        <f t="shared" si="15"/>
        <v/>
      </c>
      <c r="N408" s="46" t="str">
        <f t="shared" si="16"/>
        <v/>
      </c>
      <c r="O408" s="46" t="str">
        <f>IF(PI_For!B410=0,"Não cadastrado",PI_For!B410)</f>
        <v>Não cadastrado</v>
      </c>
      <c r="P408" s="46" t="str">
        <f>IFERROR(AVERAGEIFS(Entrada!$E$8:$E$3007,Entrada!$C$8:$C$3007,$C$6,Entrada!$G$8:$G$3007,O408),"")</f>
        <v/>
      </c>
      <c r="Q408" s="46" t="str">
        <f>IFERROR(AVERAGEIFS(Entrada!$H$8:$H$3007,Entrada!$C$8:$C$3007,$C$6,Entrada!$G$8:$G$3007,O408),"")</f>
        <v/>
      </c>
      <c r="R408" s="46">
        <v>4.0299999999999997E-3</v>
      </c>
    </row>
    <row r="409" spans="10:18" ht="15" customHeight="1" x14ac:dyDescent="0.25">
      <c r="J409" s="26" t="str">
        <f>IF(PG!C411="","-",PG!C411)</f>
        <v>-</v>
      </c>
      <c r="M409" s="46" t="str">
        <f t="shared" si="15"/>
        <v/>
      </c>
      <c r="N409" s="46" t="str">
        <f t="shared" si="16"/>
        <v/>
      </c>
      <c r="O409" s="46" t="str">
        <f>IF(PI_For!B411=0,"Não cadastrado",PI_For!B411)</f>
        <v>Não cadastrado</v>
      </c>
      <c r="P409" s="46" t="str">
        <f>IFERROR(AVERAGEIFS(Entrada!$E$8:$E$3007,Entrada!$C$8:$C$3007,$C$6,Entrada!$G$8:$G$3007,O409),"")</f>
        <v/>
      </c>
      <c r="Q409" s="46" t="str">
        <f>IFERROR(AVERAGEIFS(Entrada!$H$8:$H$3007,Entrada!$C$8:$C$3007,$C$6,Entrada!$G$8:$G$3007,O409),"")</f>
        <v/>
      </c>
      <c r="R409" s="46">
        <v>4.0400000000000002E-3</v>
      </c>
    </row>
    <row r="410" spans="10:18" ht="15" customHeight="1" x14ac:dyDescent="0.25">
      <c r="J410" s="26" t="str">
        <f>IF(PG!C412="","-",PG!C412)</f>
        <v>-</v>
      </c>
      <c r="M410" s="46" t="str">
        <f t="shared" si="15"/>
        <v/>
      </c>
      <c r="N410" s="46" t="str">
        <f t="shared" si="16"/>
        <v/>
      </c>
      <c r="O410" s="46" t="str">
        <f>IF(PI_For!B412=0,"Não cadastrado",PI_For!B412)</f>
        <v>Não cadastrado</v>
      </c>
      <c r="P410" s="46" t="str">
        <f>IFERROR(AVERAGEIFS(Entrada!$E$8:$E$3007,Entrada!$C$8:$C$3007,$C$6,Entrada!$G$8:$G$3007,O410),"")</f>
        <v/>
      </c>
      <c r="Q410" s="46" t="str">
        <f>IFERROR(AVERAGEIFS(Entrada!$H$8:$H$3007,Entrada!$C$8:$C$3007,$C$6,Entrada!$G$8:$G$3007,O410),"")</f>
        <v/>
      </c>
      <c r="R410" s="46">
        <v>4.0499999999999998E-3</v>
      </c>
    </row>
    <row r="411" spans="10:18" ht="15" customHeight="1" x14ac:dyDescent="0.25">
      <c r="J411" s="26" t="str">
        <f>IF(PG!C413="","-",PG!C413)</f>
        <v>-</v>
      </c>
      <c r="M411" s="46" t="str">
        <f t="shared" si="15"/>
        <v/>
      </c>
      <c r="N411" s="46" t="str">
        <f t="shared" si="16"/>
        <v/>
      </c>
      <c r="O411" s="46" t="str">
        <f>IF(PI_For!B413=0,"Não cadastrado",PI_For!B413)</f>
        <v>Não cadastrado</v>
      </c>
      <c r="P411" s="46" t="str">
        <f>IFERROR(AVERAGEIFS(Entrada!$E$8:$E$3007,Entrada!$C$8:$C$3007,$C$6,Entrada!$G$8:$G$3007,O411),"")</f>
        <v/>
      </c>
      <c r="Q411" s="46" t="str">
        <f>IFERROR(AVERAGEIFS(Entrada!$H$8:$H$3007,Entrada!$C$8:$C$3007,$C$6,Entrada!$G$8:$G$3007,O411),"")</f>
        <v/>
      </c>
      <c r="R411" s="46">
        <v>4.0600000000000002E-3</v>
      </c>
    </row>
    <row r="412" spans="10:18" ht="15" customHeight="1" x14ac:dyDescent="0.25">
      <c r="J412" s="26" t="str">
        <f>IF(PG!C414="","-",PG!C414)</f>
        <v>-</v>
      </c>
      <c r="M412" s="46" t="str">
        <f t="shared" si="15"/>
        <v/>
      </c>
      <c r="N412" s="46" t="str">
        <f t="shared" si="16"/>
        <v/>
      </c>
      <c r="O412" s="46" t="str">
        <f>IF(PI_For!B414=0,"Não cadastrado",PI_For!B414)</f>
        <v>Não cadastrado</v>
      </c>
      <c r="P412" s="46" t="str">
        <f>IFERROR(AVERAGEIFS(Entrada!$E$8:$E$3007,Entrada!$C$8:$C$3007,$C$6,Entrada!$G$8:$G$3007,O412),"")</f>
        <v/>
      </c>
      <c r="Q412" s="46" t="str">
        <f>IFERROR(AVERAGEIFS(Entrada!$H$8:$H$3007,Entrada!$C$8:$C$3007,$C$6,Entrada!$G$8:$G$3007,O412),"")</f>
        <v/>
      </c>
      <c r="R412" s="46">
        <v>4.0699999999999998E-3</v>
      </c>
    </row>
    <row r="413" spans="10:18" ht="15" customHeight="1" x14ac:dyDescent="0.25">
      <c r="J413" s="26" t="str">
        <f>IF(PG!C415="","-",PG!C415)</f>
        <v>-</v>
      </c>
      <c r="M413" s="46" t="str">
        <f t="shared" si="15"/>
        <v/>
      </c>
      <c r="N413" s="46" t="str">
        <f t="shared" si="16"/>
        <v/>
      </c>
      <c r="O413" s="46" t="str">
        <f>IF(PI_For!B415=0,"Não cadastrado",PI_For!B415)</f>
        <v>Não cadastrado</v>
      </c>
      <c r="P413" s="46" t="str">
        <f>IFERROR(AVERAGEIFS(Entrada!$E$8:$E$3007,Entrada!$C$8:$C$3007,$C$6,Entrada!$G$8:$G$3007,O413),"")</f>
        <v/>
      </c>
      <c r="Q413" s="46" t="str">
        <f>IFERROR(AVERAGEIFS(Entrada!$H$8:$H$3007,Entrada!$C$8:$C$3007,$C$6,Entrada!$G$8:$G$3007,O413),"")</f>
        <v/>
      </c>
      <c r="R413" s="46">
        <v>4.0800000000000003E-3</v>
      </c>
    </row>
    <row r="414" spans="10:18" ht="15" customHeight="1" x14ac:dyDescent="0.25">
      <c r="J414" s="26" t="str">
        <f>IF(PG!C416="","-",PG!C416)</f>
        <v>-</v>
      </c>
      <c r="M414" s="46" t="str">
        <f t="shared" si="15"/>
        <v/>
      </c>
      <c r="N414" s="46" t="str">
        <f t="shared" si="16"/>
        <v/>
      </c>
      <c r="O414" s="46" t="str">
        <f>IF(PI_For!B416=0,"Não cadastrado",PI_For!B416)</f>
        <v>Não cadastrado</v>
      </c>
      <c r="P414" s="46" t="str">
        <f>IFERROR(AVERAGEIFS(Entrada!$E$8:$E$3007,Entrada!$C$8:$C$3007,$C$6,Entrada!$G$8:$G$3007,O414),"")</f>
        <v/>
      </c>
      <c r="Q414" s="46" t="str">
        <f>IFERROR(AVERAGEIFS(Entrada!$H$8:$H$3007,Entrada!$C$8:$C$3007,$C$6,Entrada!$G$8:$G$3007,O414),"")</f>
        <v/>
      </c>
      <c r="R414" s="46">
        <v>4.0899999999999999E-3</v>
      </c>
    </row>
    <row r="415" spans="10:18" ht="15" customHeight="1" x14ac:dyDescent="0.25">
      <c r="J415" s="26" t="str">
        <f>IF(PG!C417="","-",PG!C417)</f>
        <v>-</v>
      </c>
      <c r="M415" s="46" t="str">
        <f t="shared" si="15"/>
        <v/>
      </c>
      <c r="N415" s="46" t="str">
        <f t="shared" si="16"/>
        <v/>
      </c>
      <c r="O415" s="46" t="str">
        <f>IF(PI_For!B417=0,"Não cadastrado",PI_For!B417)</f>
        <v>Não cadastrado</v>
      </c>
      <c r="P415" s="46" t="str">
        <f>IFERROR(AVERAGEIFS(Entrada!$E$8:$E$3007,Entrada!$C$8:$C$3007,$C$6,Entrada!$G$8:$G$3007,O415),"")</f>
        <v/>
      </c>
      <c r="Q415" s="46" t="str">
        <f>IFERROR(AVERAGEIFS(Entrada!$H$8:$H$3007,Entrada!$C$8:$C$3007,$C$6,Entrada!$G$8:$G$3007,O415),"")</f>
        <v/>
      </c>
      <c r="R415" s="46">
        <v>4.1000000000000003E-3</v>
      </c>
    </row>
    <row r="416" spans="10:18" ht="15" customHeight="1" x14ac:dyDescent="0.25">
      <c r="J416" s="26" t="str">
        <f>IF(PG!C418="","-",PG!C418)</f>
        <v>-</v>
      </c>
      <c r="M416" s="46" t="str">
        <f t="shared" si="15"/>
        <v/>
      </c>
      <c r="N416" s="46" t="str">
        <f t="shared" si="16"/>
        <v/>
      </c>
      <c r="O416" s="46" t="str">
        <f>IF(PI_For!B418=0,"Não cadastrado",PI_For!B418)</f>
        <v>Não cadastrado</v>
      </c>
      <c r="P416" s="46" t="str">
        <f>IFERROR(AVERAGEIFS(Entrada!$E$8:$E$3007,Entrada!$C$8:$C$3007,$C$6,Entrada!$G$8:$G$3007,O416),"")</f>
        <v/>
      </c>
      <c r="Q416" s="46" t="str">
        <f>IFERROR(AVERAGEIFS(Entrada!$H$8:$H$3007,Entrada!$C$8:$C$3007,$C$6,Entrada!$G$8:$G$3007,O416),"")</f>
        <v/>
      </c>
      <c r="R416" s="46">
        <v>4.1099999999999999E-3</v>
      </c>
    </row>
    <row r="417" spans="10:18" ht="15" customHeight="1" x14ac:dyDescent="0.25">
      <c r="J417" s="26" t="str">
        <f>IF(PG!C419="","-",PG!C419)</f>
        <v>-</v>
      </c>
      <c r="M417" s="46" t="str">
        <f t="shared" si="15"/>
        <v/>
      </c>
      <c r="N417" s="46" t="str">
        <f t="shared" si="16"/>
        <v/>
      </c>
      <c r="O417" s="46" t="str">
        <f>IF(PI_For!B419=0,"Não cadastrado",PI_For!B419)</f>
        <v>Não cadastrado</v>
      </c>
      <c r="P417" s="46" t="str">
        <f>IFERROR(AVERAGEIFS(Entrada!$E$8:$E$3007,Entrada!$C$8:$C$3007,$C$6,Entrada!$G$8:$G$3007,O417),"")</f>
        <v/>
      </c>
      <c r="Q417" s="46" t="str">
        <f>IFERROR(AVERAGEIFS(Entrada!$H$8:$H$3007,Entrada!$C$8:$C$3007,$C$6,Entrada!$G$8:$G$3007,O417),"")</f>
        <v/>
      </c>
      <c r="R417" s="46">
        <v>4.1200000000000004E-3</v>
      </c>
    </row>
    <row r="418" spans="10:18" ht="15" customHeight="1" x14ac:dyDescent="0.25">
      <c r="J418" s="26" t="str">
        <f>IF(PG!C420="","-",PG!C420)</f>
        <v>-</v>
      </c>
      <c r="M418" s="46" t="str">
        <f t="shared" si="15"/>
        <v/>
      </c>
      <c r="N418" s="46" t="str">
        <f t="shared" si="16"/>
        <v/>
      </c>
      <c r="O418" s="46" t="str">
        <f>IF(PI_For!B420=0,"Não cadastrado",PI_For!B420)</f>
        <v>Não cadastrado</v>
      </c>
      <c r="P418" s="46" t="str">
        <f>IFERROR(AVERAGEIFS(Entrada!$E$8:$E$3007,Entrada!$C$8:$C$3007,$C$6,Entrada!$G$8:$G$3007,O418),"")</f>
        <v/>
      </c>
      <c r="Q418" s="46" t="str">
        <f>IFERROR(AVERAGEIFS(Entrada!$H$8:$H$3007,Entrada!$C$8:$C$3007,$C$6,Entrada!$G$8:$G$3007,O418),"")</f>
        <v/>
      </c>
      <c r="R418" s="46">
        <v>4.13E-3</v>
      </c>
    </row>
    <row r="419" spans="10:18" ht="15" customHeight="1" x14ac:dyDescent="0.25">
      <c r="J419" s="26" t="str">
        <f>IF(PG!C421="","-",PG!C421)</f>
        <v>-</v>
      </c>
      <c r="M419" s="46" t="str">
        <f t="shared" si="15"/>
        <v/>
      </c>
      <c r="N419" s="46" t="str">
        <f t="shared" si="16"/>
        <v/>
      </c>
      <c r="O419" s="46" t="str">
        <f>IF(PI_For!B421=0,"Não cadastrado",PI_For!B421)</f>
        <v>Não cadastrado</v>
      </c>
      <c r="P419" s="46" t="str">
        <f>IFERROR(AVERAGEIFS(Entrada!$E$8:$E$3007,Entrada!$C$8:$C$3007,$C$6,Entrada!$G$8:$G$3007,O419),"")</f>
        <v/>
      </c>
      <c r="Q419" s="46" t="str">
        <f>IFERROR(AVERAGEIFS(Entrada!$H$8:$H$3007,Entrada!$C$8:$C$3007,$C$6,Entrada!$G$8:$G$3007,O419),"")</f>
        <v/>
      </c>
      <c r="R419" s="46">
        <v>4.1399999999999996E-3</v>
      </c>
    </row>
    <row r="420" spans="10:18" ht="15" customHeight="1" x14ac:dyDescent="0.25">
      <c r="J420" s="26" t="str">
        <f>IF(PG!C422="","-",PG!C422)</f>
        <v>-</v>
      </c>
      <c r="M420" s="46" t="str">
        <f t="shared" si="15"/>
        <v/>
      </c>
      <c r="N420" s="46" t="str">
        <f t="shared" si="16"/>
        <v/>
      </c>
      <c r="O420" s="46" t="str">
        <f>IF(PI_For!B422=0,"Não cadastrado",PI_For!B422)</f>
        <v>Não cadastrado</v>
      </c>
      <c r="P420" s="46" t="str">
        <f>IFERROR(AVERAGEIFS(Entrada!$E$8:$E$3007,Entrada!$C$8:$C$3007,$C$6,Entrada!$G$8:$G$3007,O420),"")</f>
        <v/>
      </c>
      <c r="Q420" s="46" t="str">
        <f>IFERROR(AVERAGEIFS(Entrada!$H$8:$H$3007,Entrada!$C$8:$C$3007,$C$6,Entrada!$G$8:$G$3007,O420),"")</f>
        <v/>
      </c>
      <c r="R420" s="46">
        <v>4.15E-3</v>
      </c>
    </row>
    <row r="421" spans="10:18" ht="15" customHeight="1" x14ac:dyDescent="0.25">
      <c r="J421" s="26" t="str">
        <f>IF(PG!C423="","-",PG!C423)</f>
        <v>-</v>
      </c>
      <c r="M421" s="46" t="str">
        <f t="shared" si="15"/>
        <v/>
      </c>
      <c r="N421" s="46" t="str">
        <f t="shared" si="16"/>
        <v/>
      </c>
      <c r="O421" s="46" t="str">
        <f>IF(PI_For!B423=0,"Não cadastrado",PI_For!B423)</f>
        <v>Não cadastrado</v>
      </c>
      <c r="P421" s="46" t="str">
        <f>IFERROR(AVERAGEIFS(Entrada!$E$8:$E$3007,Entrada!$C$8:$C$3007,$C$6,Entrada!$G$8:$G$3007,O421),"")</f>
        <v/>
      </c>
      <c r="Q421" s="46" t="str">
        <f>IFERROR(AVERAGEIFS(Entrada!$H$8:$H$3007,Entrada!$C$8:$C$3007,$C$6,Entrada!$G$8:$G$3007,O421),"")</f>
        <v/>
      </c>
      <c r="R421" s="46">
        <v>4.1599999999999996E-3</v>
      </c>
    </row>
    <row r="422" spans="10:18" ht="15" customHeight="1" x14ac:dyDescent="0.25">
      <c r="J422" s="26" t="str">
        <f>IF(PG!C424="","-",PG!C424)</f>
        <v>-</v>
      </c>
      <c r="M422" s="46" t="str">
        <f t="shared" si="15"/>
        <v/>
      </c>
      <c r="N422" s="46" t="str">
        <f t="shared" si="16"/>
        <v/>
      </c>
      <c r="O422" s="46" t="str">
        <f>IF(PI_For!B424=0,"Não cadastrado",PI_For!B424)</f>
        <v>Não cadastrado</v>
      </c>
      <c r="P422" s="46" t="str">
        <f>IFERROR(AVERAGEIFS(Entrada!$E$8:$E$3007,Entrada!$C$8:$C$3007,$C$6,Entrada!$G$8:$G$3007,O422),"")</f>
        <v/>
      </c>
      <c r="Q422" s="46" t="str">
        <f>IFERROR(AVERAGEIFS(Entrada!$H$8:$H$3007,Entrada!$C$8:$C$3007,$C$6,Entrada!$G$8:$G$3007,O422),"")</f>
        <v/>
      </c>
      <c r="R422" s="46">
        <v>4.1700000000000001E-3</v>
      </c>
    </row>
    <row r="423" spans="10:18" ht="15" customHeight="1" x14ac:dyDescent="0.25">
      <c r="J423" s="26" t="str">
        <f>IF(PG!C425="","-",PG!C425)</f>
        <v>-</v>
      </c>
      <c r="M423" s="46" t="str">
        <f t="shared" si="15"/>
        <v/>
      </c>
      <c r="N423" s="46" t="str">
        <f t="shared" si="16"/>
        <v/>
      </c>
      <c r="O423" s="46" t="str">
        <f>IF(PI_For!B425=0,"Não cadastrado",PI_For!B425)</f>
        <v>Não cadastrado</v>
      </c>
      <c r="P423" s="46" t="str">
        <f>IFERROR(AVERAGEIFS(Entrada!$E$8:$E$3007,Entrada!$C$8:$C$3007,$C$6,Entrada!$G$8:$G$3007,O423),"")</f>
        <v/>
      </c>
      <c r="Q423" s="46" t="str">
        <f>IFERROR(AVERAGEIFS(Entrada!$H$8:$H$3007,Entrada!$C$8:$C$3007,$C$6,Entrada!$G$8:$G$3007,O423),"")</f>
        <v/>
      </c>
      <c r="R423" s="46">
        <v>4.1799999999999997E-3</v>
      </c>
    </row>
    <row r="424" spans="10:18" ht="15" customHeight="1" x14ac:dyDescent="0.25">
      <c r="J424" s="26" t="str">
        <f>IF(PG!C426="","-",PG!C426)</f>
        <v>-</v>
      </c>
      <c r="M424" s="46" t="str">
        <f t="shared" si="15"/>
        <v/>
      </c>
      <c r="N424" s="46" t="str">
        <f t="shared" si="16"/>
        <v/>
      </c>
      <c r="O424" s="46" t="str">
        <f>IF(PI_For!B426=0,"Não cadastrado",PI_For!B426)</f>
        <v>Não cadastrado</v>
      </c>
      <c r="P424" s="46" t="str">
        <f>IFERROR(AVERAGEIFS(Entrada!$E$8:$E$3007,Entrada!$C$8:$C$3007,$C$6,Entrada!$G$8:$G$3007,O424),"")</f>
        <v/>
      </c>
      <c r="Q424" s="46" t="str">
        <f>IFERROR(AVERAGEIFS(Entrada!$H$8:$H$3007,Entrada!$C$8:$C$3007,$C$6,Entrada!$G$8:$G$3007,O424),"")</f>
        <v/>
      </c>
      <c r="R424" s="46">
        <v>4.1900000000000001E-3</v>
      </c>
    </row>
    <row r="425" spans="10:18" ht="15" customHeight="1" x14ac:dyDescent="0.25">
      <c r="J425" s="26" t="str">
        <f>IF(PG!C427="","-",PG!C427)</f>
        <v>-</v>
      </c>
      <c r="M425" s="46" t="str">
        <f t="shared" si="15"/>
        <v/>
      </c>
      <c r="N425" s="46" t="str">
        <f t="shared" si="16"/>
        <v/>
      </c>
      <c r="O425" s="46" t="str">
        <f>IF(PI_For!B427=0,"Não cadastrado",PI_For!B427)</f>
        <v>Não cadastrado</v>
      </c>
      <c r="P425" s="46" t="str">
        <f>IFERROR(AVERAGEIFS(Entrada!$E$8:$E$3007,Entrada!$C$8:$C$3007,$C$6,Entrada!$G$8:$G$3007,O425),"")</f>
        <v/>
      </c>
      <c r="Q425" s="46" t="str">
        <f>IFERROR(AVERAGEIFS(Entrada!$H$8:$H$3007,Entrada!$C$8:$C$3007,$C$6,Entrada!$G$8:$G$3007,O425),"")</f>
        <v/>
      </c>
      <c r="R425" s="46">
        <v>4.1999999999999997E-3</v>
      </c>
    </row>
    <row r="426" spans="10:18" ht="15" customHeight="1" x14ac:dyDescent="0.25">
      <c r="J426" s="26" t="str">
        <f>IF(PG!C428="","-",PG!C428)</f>
        <v>-</v>
      </c>
      <c r="M426" s="46" t="str">
        <f t="shared" si="15"/>
        <v/>
      </c>
      <c r="N426" s="46" t="str">
        <f t="shared" si="16"/>
        <v/>
      </c>
      <c r="O426" s="46" t="str">
        <f>IF(PI_For!B428=0,"Não cadastrado",PI_For!B428)</f>
        <v>Não cadastrado</v>
      </c>
      <c r="P426" s="46" t="str">
        <f>IFERROR(AVERAGEIFS(Entrada!$E$8:$E$3007,Entrada!$C$8:$C$3007,$C$6,Entrada!$G$8:$G$3007,O426),"")</f>
        <v/>
      </c>
      <c r="Q426" s="46" t="str">
        <f>IFERROR(AVERAGEIFS(Entrada!$H$8:$H$3007,Entrada!$C$8:$C$3007,$C$6,Entrada!$G$8:$G$3007,O426),"")</f>
        <v/>
      </c>
      <c r="R426" s="46">
        <v>4.2100000000000002E-3</v>
      </c>
    </row>
    <row r="427" spans="10:18" ht="15" customHeight="1" x14ac:dyDescent="0.25">
      <c r="J427" s="26" t="str">
        <f>IF(PG!C429="","-",PG!C429)</f>
        <v>-</v>
      </c>
      <c r="M427" s="46" t="str">
        <f t="shared" si="15"/>
        <v/>
      </c>
      <c r="N427" s="46" t="str">
        <f t="shared" si="16"/>
        <v/>
      </c>
      <c r="O427" s="46" t="str">
        <f>IF(PI_For!B429=0,"Não cadastrado",PI_For!B429)</f>
        <v>Não cadastrado</v>
      </c>
      <c r="P427" s="46" t="str">
        <f>IFERROR(AVERAGEIFS(Entrada!$E$8:$E$3007,Entrada!$C$8:$C$3007,$C$6,Entrada!$G$8:$G$3007,O427),"")</f>
        <v/>
      </c>
      <c r="Q427" s="46" t="str">
        <f>IFERROR(AVERAGEIFS(Entrada!$H$8:$H$3007,Entrada!$C$8:$C$3007,$C$6,Entrada!$G$8:$G$3007,O427),"")</f>
        <v/>
      </c>
      <c r="R427" s="46">
        <v>4.2199999999999998E-3</v>
      </c>
    </row>
    <row r="428" spans="10:18" ht="15" customHeight="1" x14ac:dyDescent="0.25">
      <c r="J428" s="26" t="str">
        <f>IF(PG!C430="","-",PG!C430)</f>
        <v>-</v>
      </c>
      <c r="M428" s="46" t="str">
        <f t="shared" si="15"/>
        <v/>
      </c>
      <c r="N428" s="46" t="str">
        <f t="shared" si="16"/>
        <v/>
      </c>
      <c r="O428" s="46" t="str">
        <f>IF(PI_For!B430=0,"Não cadastrado",PI_For!B430)</f>
        <v>Não cadastrado</v>
      </c>
      <c r="P428" s="46" t="str">
        <f>IFERROR(AVERAGEIFS(Entrada!$E$8:$E$3007,Entrada!$C$8:$C$3007,$C$6,Entrada!$G$8:$G$3007,O428),"")</f>
        <v/>
      </c>
      <c r="Q428" s="46" t="str">
        <f>IFERROR(AVERAGEIFS(Entrada!$H$8:$H$3007,Entrada!$C$8:$C$3007,$C$6,Entrada!$G$8:$G$3007,O428),"")</f>
        <v/>
      </c>
      <c r="R428" s="46">
        <v>4.2300000000000003E-3</v>
      </c>
    </row>
    <row r="429" spans="10:18" ht="15" customHeight="1" x14ac:dyDescent="0.25">
      <c r="J429" s="26" t="str">
        <f>IF(PG!C431="","-",PG!C431)</f>
        <v>-</v>
      </c>
      <c r="M429" s="46" t="str">
        <f t="shared" si="15"/>
        <v/>
      </c>
      <c r="N429" s="46" t="str">
        <f t="shared" si="16"/>
        <v/>
      </c>
      <c r="O429" s="46" t="str">
        <f>IF(PI_For!B431=0,"Não cadastrado",PI_For!B431)</f>
        <v>Não cadastrado</v>
      </c>
      <c r="P429" s="46" t="str">
        <f>IFERROR(AVERAGEIFS(Entrada!$E$8:$E$3007,Entrada!$C$8:$C$3007,$C$6,Entrada!$G$8:$G$3007,O429),"")</f>
        <v/>
      </c>
      <c r="Q429" s="46" t="str">
        <f>IFERROR(AVERAGEIFS(Entrada!$H$8:$H$3007,Entrada!$C$8:$C$3007,$C$6,Entrada!$G$8:$G$3007,O429),"")</f>
        <v/>
      </c>
      <c r="R429" s="46">
        <v>4.2399999999999998E-3</v>
      </c>
    </row>
    <row r="430" spans="10:18" ht="15" customHeight="1" x14ac:dyDescent="0.25">
      <c r="J430" s="26" t="str">
        <f>IF(PG!C432="","-",PG!C432)</f>
        <v>-</v>
      </c>
      <c r="M430" s="46" t="str">
        <f t="shared" si="15"/>
        <v/>
      </c>
      <c r="N430" s="46" t="str">
        <f t="shared" si="16"/>
        <v/>
      </c>
      <c r="O430" s="46" t="str">
        <f>IF(PI_For!B432=0,"Não cadastrado",PI_For!B432)</f>
        <v>Não cadastrado</v>
      </c>
      <c r="P430" s="46" t="str">
        <f>IFERROR(AVERAGEIFS(Entrada!$E$8:$E$3007,Entrada!$C$8:$C$3007,$C$6,Entrada!$G$8:$G$3007,O430),"")</f>
        <v/>
      </c>
      <c r="Q430" s="46" t="str">
        <f>IFERROR(AVERAGEIFS(Entrada!$H$8:$H$3007,Entrada!$C$8:$C$3007,$C$6,Entrada!$G$8:$G$3007,O430),"")</f>
        <v/>
      </c>
      <c r="R430" s="46">
        <v>4.2500000000000003E-3</v>
      </c>
    </row>
    <row r="431" spans="10:18" ht="15" customHeight="1" x14ac:dyDescent="0.25">
      <c r="J431" s="26" t="str">
        <f>IF(PG!C433="","-",PG!C433)</f>
        <v>-</v>
      </c>
      <c r="M431" s="46" t="str">
        <f t="shared" si="15"/>
        <v/>
      </c>
      <c r="N431" s="46" t="str">
        <f t="shared" si="16"/>
        <v/>
      </c>
      <c r="O431" s="46" t="str">
        <f>IF(PI_For!B433=0,"Não cadastrado",PI_For!B433)</f>
        <v>Não cadastrado</v>
      </c>
      <c r="P431" s="46" t="str">
        <f>IFERROR(AVERAGEIFS(Entrada!$E$8:$E$3007,Entrada!$C$8:$C$3007,$C$6,Entrada!$G$8:$G$3007,O431),"")</f>
        <v/>
      </c>
      <c r="Q431" s="46" t="str">
        <f>IFERROR(AVERAGEIFS(Entrada!$H$8:$H$3007,Entrada!$C$8:$C$3007,$C$6,Entrada!$G$8:$G$3007,O431),"")</f>
        <v/>
      </c>
      <c r="R431" s="46">
        <v>4.2599999999999999E-3</v>
      </c>
    </row>
    <row r="432" spans="10:18" ht="15" customHeight="1" x14ac:dyDescent="0.25">
      <c r="J432" s="26" t="str">
        <f>IF(PG!C434="","-",PG!C434)</f>
        <v>-</v>
      </c>
      <c r="M432" s="46" t="str">
        <f t="shared" si="15"/>
        <v/>
      </c>
      <c r="N432" s="46" t="str">
        <f t="shared" si="16"/>
        <v/>
      </c>
      <c r="O432" s="46" t="str">
        <f>IF(PI_For!B434=0,"Não cadastrado",PI_For!B434)</f>
        <v>Não cadastrado</v>
      </c>
      <c r="P432" s="46" t="str">
        <f>IFERROR(AVERAGEIFS(Entrada!$E$8:$E$3007,Entrada!$C$8:$C$3007,$C$6,Entrada!$G$8:$G$3007,O432),"")</f>
        <v/>
      </c>
      <c r="Q432" s="46" t="str">
        <f>IFERROR(AVERAGEIFS(Entrada!$H$8:$H$3007,Entrada!$C$8:$C$3007,$C$6,Entrada!$G$8:$G$3007,O432),"")</f>
        <v/>
      </c>
      <c r="R432" s="46">
        <v>4.2700000000000004E-3</v>
      </c>
    </row>
    <row r="433" spans="10:18" ht="15" customHeight="1" x14ac:dyDescent="0.25">
      <c r="J433" s="26" t="str">
        <f>IF(PG!C435="","-",PG!C435)</f>
        <v>-</v>
      </c>
      <c r="M433" s="46" t="str">
        <f t="shared" si="15"/>
        <v/>
      </c>
      <c r="N433" s="46" t="str">
        <f t="shared" si="16"/>
        <v/>
      </c>
      <c r="O433" s="46" t="str">
        <f>IF(PI_For!B435=0,"Não cadastrado",PI_For!B435)</f>
        <v>Não cadastrado</v>
      </c>
      <c r="P433" s="46" t="str">
        <f>IFERROR(AVERAGEIFS(Entrada!$E$8:$E$3007,Entrada!$C$8:$C$3007,$C$6,Entrada!$G$8:$G$3007,O433),"")</f>
        <v/>
      </c>
      <c r="Q433" s="46" t="str">
        <f>IFERROR(AVERAGEIFS(Entrada!$H$8:$H$3007,Entrada!$C$8:$C$3007,$C$6,Entrada!$G$8:$G$3007,O433),"")</f>
        <v/>
      </c>
      <c r="R433" s="46">
        <v>4.28E-3</v>
      </c>
    </row>
    <row r="434" spans="10:18" ht="15" customHeight="1" x14ac:dyDescent="0.25">
      <c r="J434" s="26" t="str">
        <f>IF(PG!C436="","-",PG!C436)</f>
        <v>-</v>
      </c>
      <c r="M434" s="46" t="str">
        <f t="shared" si="15"/>
        <v/>
      </c>
      <c r="N434" s="46" t="str">
        <f t="shared" si="16"/>
        <v/>
      </c>
      <c r="O434" s="46" t="str">
        <f>IF(PI_For!B436=0,"Não cadastrado",PI_For!B436)</f>
        <v>Não cadastrado</v>
      </c>
      <c r="P434" s="46" t="str">
        <f>IFERROR(AVERAGEIFS(Entrada!$E$8:$E$3007,Entrada!$C$8:$C$3007,$C$6,Entrada!$G$8:$G$3007,O434),"")</f>
        <v/>
      </c>
      <c r="Q434" s="46" t="str">
        <f>IFERROR(AVERAGEIFS(Entrada!$H$8:$H$3007,Entrada!$C$8:$C$3007,$C$6,Entrada!$G$8:$G$3007,O434),"")</f>
        <v/>
      </c>
      <c r="R434" s="46">
        <v>4.2900000000000004E-3</v>
      </c>
    </row>
    <row r="435" spans="10:18" ht="15" customHeight="1" x14ac:dyDescent="0.25">
      <c r="J435" s="26" t="str">
        <f>IF(PG!C437="","-",PG!C437)</f>
        <v>-</v>
      </c>
      <c r="M435" s="46" t="str">
        <f t="shared" si="15"/>
        <v/>
      </c>
      <c r="N435" s="46" t="str">
        <f t="shared" si="16"/>
        <v/>
      </c>
      <c r="O435" s="46" t="str">
        <f>IF(PI_For!B437=0,"Não cadastrado",PI_For!B437)</f>
        <v>Não cadastrado</v>
      </c>
      <c r="P435" s="46" t="str">
        <f>IFERROR(AVERAGEIFS(Entrada!$E$8:$E$3007,Entrada!$C$8:$C$3007,$C$6,Entrada!$G$8:$G$3007,O435),"")</f>
        <v/>
      </c>
      <c r="Q435" s="46" t="str">
        <f>IFERROR(AVERAGEIFS(Entrada!$H$8:$H$3007,Entrada!$C$8:$C$3007,$C$6,Entrada!$G$8:$G$3007,O435),"")</f>
        <v/>
      </c>
      <c r="R435" s="46">
        <v>4.3E-3</v>
      </c>
    </row>
    <row r="436" spans="10:18" ht="15" customHeight="1" x14ac:dyDescent="0.25">
      <c r="J436" s="26" t="str">
        <f>IF(PG!C438="","-",PG!C438)</f>
        <v>-</v>
      </c>
      <c r="M436" s="46" t="str">
        <f t="shared" si="15"/>
        <v/>
      </c>
      <c r="N436" s="46" t="str">
        <f t="shared" si="16"/>
        <v/>
      </c>
      <c r="O436" s="46" t="str">
        <f>IF(PI_For!B438=0,"Não cadastrado",PI_For!B438)</f>
        <v>Não cadastrado</v>
      </c>
      <c r="P436" s="46" t="str">
        <f>IFERROR(AVERAGEIFS(Entrada!$E$8:$E$3007,Entrada!$C$8:$C$3007,$C$6,Entrada!$G$8:$G$3007,O436),"")</f>
        <v/>
      </c>
      <c r="Q436" s="46" t="str">
        <f>IFERROR(AVERAGEIFS(Entrada!$H$8:$H$3007,Entrada!$C$8:$C$3007,$C$6,Entrada!$G$8:$G$3007,O436),"")</f>
        <v/>
      </c>
      <c r="R436" s="46">
        <v>4.3099999999999996E-3</v>
      </c>
    </row>
    <row r="437" spans="10:18" ht="15" customHeight="1" x14ac:dyDescent="0.25">
      <c r="J437" s="26" t="str">
        <f>IF(PG!C439="","-",PG!C439)</f>
        <v>-</v>
      </c>
      <c r="M437" s="46" t="str">
        <f t="shared" si="15"/>
        <v/>
      </c>
      <c r="N437" s="46" t="str">
        <f t="shared" si="16"/>
        <v/>
      </c>
      <c r="O437" s="46" t="str">
        <f>IF(PI_For!B439=0,"Não cadastrado",PI_For!B439)</f>
        <v>Não cadastrado</v>
      </c>
      <c r="P437" s="46" t="str">
        <f>IFERROR(AVERAGEIFS(Entrada!$E$8:$E$3007,Entrada!$C$8:$C$3007,$C$6,Entrada!$G$8:$G$3007,O437),"")</f>
        <v/>
      </c>
      <c r="Q437" s="46" t="str">
        <f>IFERROR(AVERAGEIFS(Entrada!$H$8:$H$3007,Entrada!$C$8:$C$3007,$C$6,Entrada!$G$8:$G$3007,O437),"")</f>
        <v/>
      </c>
      <c r="R437" s="46">
        <v>4.3200000000000001E-3</v>
      </c>
    </row>
    <row r="438" spans="10:18" ht="15" customHeight="1" x14ac:dyDescent="0.25">
      <c r="J438" s="26" t="str">
        <f>IF(PG!C440="","-",PG!C440)</f>
        <v>-</v>
      </c>
      <c r="M438" s="46" t="str">
        <f t="shared" si="15"/>
        <v/>
      </c>
      <c r="N438" s="46" t="str">
        <f t="shared" si="16"/>
        <v/>
      </c>
      <c r="O438" s="46" t="str">
        <f>IF(PI_For!B440=0,"Não cadastrado",PI_For!B440)</f>
        <v>Não cadastrado</v>
      </c>
      <c r="P438" s="46" t="str">
        <f>IFERROR(AVERAGEIFS(Entrada!$E$8:$E$3007,Entrada!$C$8:$C$3007,$C$6,Entrada!$G$8:$G$3007,O438),"")</f>
        <v/>
      </c>
      <c r="Q438" s="46" t="str">
        <f>IFERROR(AVERAGEIFS(Entrada!$H$8:$H$3007,Entrada!$C$8:$C$3007,$C$6,Entrada!$G$8:$G$3007,O438),"")</f>
        <v/>
      </c>
      <c r="R438" s="46">
        <v>4.3299999999999996E-3</v>
      </c>
    </row>
    <row r="439" spans="10:18" ht="15" customHeight="1" x14ac:dyDescent="0.25">
      <c r="J439" s="26" t="str">
        <f>IF(PG!C441="","-",PG!C441)</f>
        <v>-</v>
      </c>
      <c r="M439" s="46" t="str">
        <f t="shared" si="15"/>
        <v/>
      </c>
      <c r="N439" s="46" t="str">
        <f t="shared" si="16"/>
        <v/>
      </c>
      <c r="O439" s="46" t="str">
        <f>IF(PI_For!B441=0,"Não cadastrado",PI_For!B441)</f>
        <v>Não cadastrado</v>
      </c>
      <c r="P439" s="46" t="str">
        <f>IFERROR(AVERAGEIFS(Entrada!$E$8:$E$3007,Entrada!$C$8:$C$3007,$C$6,Entrada!$G$8:$G$3007,O439),"")</f>
        <v/>
      </c>
      <c r="Q439" s="46" t="str">
        <f>IFERROR(AVERAGEIFS(Entrada!$H$8:$H$3007,Entrada!$C$8:$C$3007,$C$6,Entrada!$G$8:$G$3007,O439),"")</f>
        <v/>
      </c>
      <c r="R439" s="46">
        <v>4.3400000000000001E-3</v>
      </c>
    </row>
    <row r="440" spans="10:18" ht="15" customHeight="1" x14ac:dyDescent="0.25">
      <c r="J440" s="26" t="str">
        <f>IF(PG!C442="","-",PG!C442)</f>
        <v>-</v>
      </c>
      <c r="M440" s="46" t="str">
        <f t="shared" si="15"/>
        <v/>
      </c>
      <c r="N440" s="46" t="str">
        <f t="shared" si="16"/>
        <v/>
      </c>
      <c r="O440" s="46" t="str">
        <f>IF(PI_For!B442=0,"Não cadastrado",PI_For!B442)</f>
        <v>Não cadastrado</v>
      </c>
      <c r="P440" s="46" t="str">
        <f>IFERROR(AVERAGEIFS(Entrada!$E$8:$E$3007,Entrada!$C$8:$C$3007,$C$6,Entrada!$G$8:$G$3007,O440),"")</f>
        <v/>
      </c>
      <c r="Q440" s="46" t="str">
        <f>IFERROR(AVERAGEIFS(Entrada!$H$8:$H$3007,Entrada!$C$8:$C$3007,$C$6,Entrada!$G$8:$G$3007,O440),"")</f>
        <v/>
      </c>
      <c r="R440" s="46">
        <v>4.3499999999999997E-3</v>
      </c>
    </row>
    <row r="441" spans="10:18" ht="15" customHeight="1" x14ac:dyDescent="0.25">
      <c r="J441" s="26" t="str">
        <f>IF(PG!C443="","-",PG!C443)</f>
        <v>-</v>
      </c>
      <c r="M441" s="46" t="str">
        <f t="shared" si="15"/>
        <v/>
      </c>
      <c r="N441" s="46" t="str">
        <f t="shared" si="16"/>
        <v/>
      </c>
      <c r="O441" s="46" t="str">
        <f>IF(PI_For!B443=0,"Não cadastrado",PI_For!B443)</f>
        <v>Não cadastrado</v>
      </c>
      <c r="P441" s="46" t="str">
        <f>IFERROR(AVERAGEIFS(Entrada!$E$8:$E$3007,Entrada!$C$8:$C$3007,$C$6,Entrada!$G$8:$G$3007,O441),"")</f>
        <v/>
      </c>
      <c r="Q441" s="46" t="str">
        <f>IFERROR(AVERAGEIFS(Entrada!$H$8:$H$3007,Entrada!$C$8:$C$3007,$C$6,Entrada!$G$8:$G$3007,O441),"")</f>
        <v/>
      </c>
      <c r="R441" s="46">
        <v>4.3600000000000002E-3</v>
      </c>
    </row>
    <row r="442" spans="10:18" ht="15" customHeight="1" x14ac:dyDescent="0.25">
      <c r="J442" s="26" t="str">
        <f>IF(PG!C444="","-",PG!C444)</f>
        <v>-</v>
      </c>
      <c r="M442" s="46" t="str">
        <f t="shared" si="15"/>
        <v/>
      </c>
      <c r="N442" s="46" t="str">
        <f t="shared" si="16"/>
        <v/>
      </c>
      <c r="O442" s="46" t="str">
        <f>IF(PI_For!B444=0,"Não cadastrado",PI_For!B444)</f>
        <v>Não cadastrado</v>
      </c>
      <c r="P442" s="46" t="str">
        <f>IFERROR(AVERAGEIFS(Entrada!$E$8:$E$3007,Entrada!$C$8:$C$3007,$C$6,Entrada!$G$8:$G$3007,O442),"")</f>
        <v/>
      </c>
      <c r="Q442" s="46" t="str">
        <f>IFERROR(AVERAGEIFS(Entrada!$H$8:$H$3007,Entrada!$C$8:$C$3007,$C$6,Entrada!$G$8:$G$3007,O442),"")</f>
        <v/>
      </c>
      <c r="R442" s="46">
        <v>4.3699999999999998E-3</v>
      </c>
    </row>
    <row r="443" spans="10:18" ht="15" customHeight="1" x14ac:dyDescent="0.25">
      <c r="J443" s="26" t="str">
        <f>IF(PG!C445="","-",PG!C445)</f>
        <v>-</v>
      </c>
      <c r="M443" s="46" t="str">
        <f t="shared" si="15"/>
        <v/>
      </c>
      <c r="N443" s="46" t="str">
        <f t="shared" si="16"/>
        <v/>
      </c>
      <c r="O443" s="46" t="str">
        <f>IF(PI_For!B445=0,"Não cadastrado",PI_For!B445)</f>
        <v>Não cadastrado</v>
      </c>
      <c r="P443" s="46" t="str">
        <f>IFERROR(AVERAGEIFS(Entrada!$E$8:$E$3007,Entrada!$C$8:$C$3007,$C$6,Entrada!$G$8:$G$3007,O443),"")</f>
        <v/>
      </c>
      <c r="Q443" s="46" t="str">
        <f>IFERROR(AVERAGEIFS(Entrada!$H$8:$H$3007,Entrada!$C$8:$C$3007,$C$6,Entrada!$G$8:$G$3007,O443),"")</f>
        <v/>
      </c>
      <c r="R443" s="46">
        <v>4.3800000000000002E-3</v>
      </c>
    </row>
    <row r="444" spans="10:18" ht="15" customHeight="1" x14ac:dyDescent="0.25">
      <c r="J444" s="26" t="str">
        <f>IF(PG!C446="","-",PG!C446)</f>
        <v>-</v>
      </c>
      <c r="M444" s="46" t="str">
        <f t="shared" si="15"/>
        <v/>
      </c>
      <c r="N444" s="46" t="str">
        <f t="shared" si="16"/>
        <v/>
      </c>
      <c r="O444" s="46" t="str">
        <f>IF(PI_For!B446=0,"Não cadastrado",PI_For!B446)</f>
        <v>Não cadastrado</v>
      </c>
      <c r="P444" s="46" t="str">
        <f>IFERROR(AVERAGEIFS(Entrada!$E$8:$E$3007,Entrada!$C$8:$C$3007,$C$6,Entrada!$G$8:$G$3007,O444),"")</f>
        <v/>
      </c>
      <c r="Q444" s="46" t="str">
        <f>IFERROR(AVERAGEIFS(Entrada!$H$8:$H$3007,Entrada!$C$8:$C$3007,$C$6,Entrada!$G$8:$G$3007,O444),"")</f>
        <v/>
      </c>
      <c r="R444" s="46">
        <v>4.3899999999999998E-3</v>
      </c>
    </row>
    <row r="445" spans="10:18" ht="15" customHeight="1" x14ac:dyDescent="0.25">
      <c r="J445" s="26" t="str">
        <f>IF(PG!C447="","-",PG!C447)</f>
        <v>-</v>
      </c>
      <c r="M445" s="46" t="str">
        <f t="shared" si="15"/>
        <v/>
      </c>
      <c r="N445" s="46" t="str">
        <f t="shared" si="16"/>
        <v/>
      </c>
      <c r="O445" s="46" t="str">
        <f>IF(PI_For!B447=0,"Não cadastrado",PI_For!B447)</f>
        <v>Não cadastrado</v>
      </c>
      <c r="P445" s="46" t="str">
        <f>IFERROR(AVERAGEIFS(Entrada!$E$8:$E$3007,Entrada!$C$8:$C$3007,$C$6,Entrada!$G$8:$G$3007,O445),"")</f>
        <v/>
      </c>
      <c r="Q445" s="46" t="str">
        <f>IFERROR(AVERAGEIFS(Entrada!$H$8:$H$3007,Entrada!$C$8:$C$3007,$C$6,Entrada!$G$8:$G$3007,O445),"")</f>
        <v/>
      </c>
      <c r="R445" s="46">
        <v>4.4000000000000003E-3</v>
      </c>
    </row>
    <row r="446" spans="10:18" ht="15" customHeight="1" x14ac:dyDescent="0.25">
      <c r="J446" s="26" t="str">
        <f>IF(PG!C448="","-",PG!C448)</f>
        <v>-</v>
      </c>
      <c r="M446" s="46" t="str">
        <f t="shared" si="15"/>
        <v/>
      </c>
      <c r="N446" s="46" t="str">
        <f t="shared" si="16"/>
        <v/>
      </c>
      <c r="O446" s="46" t="str">
        <f>IF(PI_For!B448=0,"Não cadastrado",PI_For!B448)</f>
        <v>Não cadastrado</v>
      </c>
      <c r="P446" s="46" t="str">
        <f>IFERROR(AVERAGEIFS(Entrada!$E$8:$E$3007,Entrada!$C$8:$C$3007,$C$6,Entrada!$G$8:$G$3007,O446),"")</f>
        <v/>
      </c>
      <c r="Q446" s="46" t="str">
        <f>IFERROR(AVERAGEIFS(Entrada!$H$8:$H$3007,Entrada!$C$8:$C$3007,$C$6,Entrada!$G$8:$G$3007,O446),"")</f>
        <v/>
      </c>
      <c r="R446" s="46">
        <v>4.4099999999999999E-3</v>
      </c>
    </row>
    <row r="447" spans="10:18" ht="15" customHeight="1" x14ac:dyDescent="0.25">
      <c r="J447" s="26" t="str">
        <f>IF(PG!C449="","-",PG!C449)</f>
        <v>-</v>
      </c>
      <c r="M447" s="46" t="str">
        <f t="shared" si="15"/>
        <v/>
      </c>
      <c r="N447" s="46" t="str">
        <f t="shared" si="16"/>
        <v/>
      </c>
      <c r="O447" s="46" t="str">
        <f>IF(PI_For!B449=0,"Não cadastrado",PI_For!B449)</f>
        <v>Não cadastrado</v>
      </c>
      <c r="P447" s="46" t="str">
        <f>IFERROR(AVERAGEIFS(Entrada!$E$8:$E$3007,Entrada!$C$8:$C$3007,$C$6,Entrada!$G$8:$G$3007,O447),"")</f>
        <v/>
      </c>
      <c r="Q447" s="46" t="str">
        <f>IFERROR(AVERAGEIFS(Entrada!$H$8:$H$3007,Entrada!$C$8:$C$3007,$C$6,Entrada!$G$8:$G$3007,O447),"")</f>
        <v/>
      </c>
      <c r="R447" s="46">
        <v>4.4200000000000003E-3</v>
      </c>
    </row>
    <row r="448" spans="10:18" ht="15" customHeight="1" x14ac:dyDescent="0.25">
      <c r="J448" s="26" t="str">
        <f>IF(PG!C450="","-",PG!C450)</f>
        <v>-</v>
      </c>
      <c r="M448" s="46" t="str">
        <f t="shared" si="15"/>
        <v/>
      </c>
      <c r="N448" s="46" t="str">
        <f t="shared" si="16"/>
        <v/>
      </c>
      <c r="O448" s="46" t="str">
        <f>IF(PI_For!B450=0,"Não cadastrado",PI_For!B450)</f>
        <v>Não cadastrado</v>
      </c>
      <c r="P448" s="46" t="str">
        <f>IFERROR(AVERAGEIFS(Entrada!$E$8:$E$3007,Entrada!$C$8:$C$3007,$C$6,Entrada!$G$8:$G$3007,O448),"")</f>
        <v/>
      </c>
      <c r="Q448" s="46" t="str">
        <f>IFERROR(AVERAGEIFS(Entrada!$H$8:$H$3007,Entrada!$C$8:$C$3007,$C$6,Entrada!$G$8:$G$3007,O448),"")</f>
        <v/>
      </c>
      <c r="R448" s="46">
        <v>4.4299999999999999E-3</v>
      </c>
    </row>
    <row r="449" spans="10:18" ht="15" customHeight="1" x14ac:dyDescent="0.25">
      <c r="J449" s="26" t="str">
        <f>IF(PG!C451="","-",PG!C451)</f>
        <v>-</v>
      </c>
      <c r="M449" s="46" t="str">
        <f t="shared" si="15"/>
        <v/>
      </c>
      <c r="N449" s="46" t="str">
        <f t="shared" si="16"/>
        <v/>
      </c>
      <c r="O449" s="46" t="str">
        <f>IF(PI_For!B451=0,"Não cadastrado",PI_For!B451)</f>
        <v>Não cadastrado</v>
      </c>
      <c r="P449" s="46" t="str">
        <f>IFERROR(AVERAGEIFS(Entrada!$E$8:$E$3007,Entrada!$C$8:$C$3007,$C$6,Entrada!$G$8:$G$3007,O449),"")</f>
        <v/>
      </c>
      <c r="Q449" s="46" t="str">
        <f>IFERROR(AVERAGEIFS(Entrada!$H$8:$H$3007,Entrada!$C$8:$C$3007,$C$6,Entrada!$G$8:$G$3007,O449),"")</f>
        <v/>
      </c>
      <c r="R449" s="46">
        <v>4.4400000000000004E-3</v>
      </c>
    </row>
    <row r="450" spans="10:18" ht="15" customHeight="1" x14ac:dyDescent="0.25">
      <c r="J450" s="26" t="str">
        <f>IF(PG!C452="","-",PG!C452)</f>
        <v>-</v>
      </c>
      <c r="M450" s="46" t="str">
        <f t="shared" si="15"/>
        <v/>
      </c>
      <c r="N450" s="46" t="str">
        <f t="shared" si="16"/>
        <v/>
      </c>
      <c r="O450" s="46" t="str">
        <f>IF(PI_For!B452=0,"Não cadastrado",PI_For!B452)</f>
        <v>Não cadastrado</v>
      </c>
      <c r="P450" s="46" t="str">
        <f>IFERROR(AVERAGEIFS(Entrada!$E$8:$E$3007,Entrada!$C$8:$C$3007,$C$6,Entrada!$G$8:$G$3007,O450),"")</f>
        <v/>
      </c>
      <c r="Q450" s="46" t="str">
        <f>IFERROR(AVERAGEIFS(Entrada!$H$8:$H$3007,Entrada!$C$8:$C$3007,$C$6,Entrada!$G$8:$G$3007,O450),"")</f>
        <v/>
      </c>
      <c r="R450" s="46">
        <v>4.45E-3</v>
      </c>
    </row>
    <row r="451" spans="10:18" ht="15" customHeight="1" x14ac:dyDescent="0.25">
      <c r="J451" s="26" t="str">
        <f>IF(PG!C453="","-",PG!C453)</f>
        <v>-</v>
      </c>
      <c r="M451" s="46" t="str">
        <f t="shared" si="15"/>
        <v/>
      </c>
      <c r="N451" s="46" t="str">
        <f t="shared" si="16"/>
        <v/>
      </c>
      <c r="O451" s="46" t="str">
        <f>IF(PI_For!B453=0,"Não cadastrado",PI_For!B453)</f>
        <v>Não cadastrado</v>
      </c>
      <c r="P451" s="46" t="str">
        <f>IFERROR(AVERAGEIFS(Entrada!$E$8:$E$3007,Entrada!$C$8:$C$3007,$C$6,Entrada!$G$8:$G$3007,O451),"")</f>
        <v/>
      </c>
      <c r="Q451" s="46" t="str">
        <f>IFERROR(AVERAGEIFS(Entrada!$H$8:$H$3007,Entrada!$C$8:$C$3007,$C$6,Entrada!$G$8:$G$3007,O451),"")</f>
        <v/>
      </c>
      <c r="R451" s="46">
        <v>4.4600000000000004E-3</v>
      </c>
    </row>
    <row r="452" spans="10:18" ht="15" customHeight="1" x14ac:dyDescent="0.25">
      <c r="J452" s="26" t="str">
        <f>IF(PG!C454="","-",PG!C454)</f>
        <v>-</v>
      </c>
      <c r="M452" s="46" t="str">
        <f t="shared" si="15"/>
        <v/>
      </c>
      <c r="N452" s="46" t="str">
        <f t="shared" si="16"/>
        <v/>
      </c>
      <c r="O452" s="46" t="str">
        <f>IF(PI_For!B454=0,"Não cadastrado",PI_For!B454)</f>
        <v>Não cadastrado</v>
      </c>
      <c r="P452" s="46" t="str">
        <f>IFERROR(AVERAGEIFS(Entrada!$E$8:$E$3007,Entrada!$C$8:$C$3007,$C$6,Entrada!$G$8:$G$3007,O452),"")</f>
        <v/>
      </c>
      <c r="Q452" s="46" t="str">
        <f>IFERROR(AVERAGEIFS(Entrada!$H$8:$H$3007,Entrada!$C$8:$C$3007,$C$6,Entrada!$G$8:$G$3007,O452),"")</f>
        <v/>
      </c>
      <c r="R452" s="46">
        <v>4.47E-3</v>
      </c>
    </row>
    <row r="453" spans="10:18" ht="15" customHeight="1" x14ac:dyDescent="0.25">
      <c r="J453" s="26" t="str">
        <f>IF(PG!C455="","-",PG!C455)</f>
        <v>-</v>
      </c>
      <c r="M453" s="46" t="str">
        <f t="shared" si="15"/>
        <v/>
      </c>
      <c r="N453" s="46" t="str">
        <f t="shared" si="16"/>
        <v/>
      </c>
      <c r="O453" s="46" t="str">
        <f>IF(PI_For!B455=0,"Não cadastrado",PI_For!B455)</f>
        <v>Não cadastrado</v>
      </c>
      <c r="P453" s="46" t="str">
        <f>IFERROR(AVERAGEIFS(Entrada!$E$8:$E$3007,Entrada!$C$8:$C$3007,$C$6,Entrada!$G$8:$G$3007,O453),"")</f>
        <v/>
      </c>
      <c r="Q453" s="46" t="str">
        <f>IFERROR(AVERAGEIFS(Entrada!$H$8:$H$3007,Entrada!$C$8:$C$3007,$C$6,Entrada!$G$8:$G$3007,O453),"")</f>
        <v/>
      </c>
      <c r="R453" s="46">
        <v>4.4799999999999996E-3</v>
      </c>
    </row>
    <row r="454" spans="10:18" ht="15" customHeight="1" x14ac:dyDescent="0.25">
      <c r="J454" s="26" t="str">
        <f>IF(PG!C456="","-",PG!C456)</f>
        <v>-</v>
      </c>
      <c r="M454" s="46" t="str">
        <f t="shared" si="15"/>
        <v/>
      </c>
      <c r="N454" s="46" t="str">
        <f t="shared" si="16"/>
        <v/>
      </c>
      <c r="O454" s="46" t="str">
        <f>IF(PI_For!B456=0,"Não cadastrado",PI_For!B456)</f>
        <v>Não cadastrado</v>
      </c>
      <c r="P454" s="46" t="str">
        <f>IFERROR(AVERAGEIFS(Entrada!$E$8:$E$3007,Entrada!$C$8:$C$3007,$C$6,Entrada!$G$8:$G$3007,O454),"")</f>
        <v/>
      </c>
      <c r="Q454" s="46" t="str">
        <f>IFERROR(AVERAGEIFS(Entrada!$H$8:$H$3007,Entrada!$C$8:$C$3007,$C$6,Entrada!$G$8:$G$3007,O454),"")</f>
        <v/>
      </c>
      <c r="R454" s="46">
        <v>4.4900000000000001E-3</v>
      </c>
    </row>
    <row r="455" spans="10:18" ht="15" customHeight="1" x14ac:dyDescent="0.25">
      <c r="J455" s="26" t="str">
        <f>IF(PG!C457="","-",PG!C457)</f>
        <v>-</v>
      </c>
      <c r="M455" s="46" t="str">
        <f t="shared" ref="M455:M518" si="17">IFERROR(P455+R455,"")</f>
        <v/>
      </c>
      <c r="N455" s="46" t="str">
        <f t="shared" ref="N455:N518" si="18">IFERROR(Q455+R455,"")</f>
        <v/>
      </c>
      <c r="O455" s="46" t="str">
        <f>IF(PI_For!B457=0,"Não cadastrado",PI_For!B457)</f>
        <v>Não cadastrado</v>
      </c>
      <c r="P455" s="46" t="str">
        <f>IFERROR(AVERAGEIFS(Entrada!$E$8:$E$3007,Entrada!$C$8:$C$3007,$C$6,Entrada!$G$8:$G$3007,O455),"")</f>
        <v/>
      </c>
      <c r="Q455" s="46" t="str">
        <f>IFERROR(AVERAGEIFS(Entrada!$H$8:$H$3007,Entrada!$C$8:$C$3007,$C$6,Entrada!$G$8:$G$3007,O455),"")</f>
        <v/>
      </c>
      <c r="R455" s="46">
        <v>4.4999999999999997E-3</v>
      </c>
    </row>
    <row r="456" spans="10:18" ht="15" customHeight="1" x14ac:dyDescent="0.25">
      <c r="J456" s="26" t="str">
        <f>IF(PG!C458="","-",PG!C458)</f>
        <v>-</v>
      </c>
      <c r="M456" s="46" t="str">
        <f t="shared" si="17"/>
        <v/>
      </c>
      <c r="N456" s="46" t="str">
        <f t="shared" si="18"/>
        <v/>
      </c>
      <c r="O456" s="46" t="str">
        <f>IF(PI_For!B458=0,"Não cadastrado",PI_For!B458)</f>
        <v>Não cadastrado</v>
      </c>
      <c r="P456" s="46" t="str">
        <f>IFERROR(AVERAGEIFS(Entrada!$E$8:$E$3007,Entrada!$C$8:$C$3007,$C$6,Entrada!$G$8:$G$3007,O456),"")</f>
        <v/>
      </c>
      <c r="Q456" s="46" t="str">
        <f>IFERROR(AVERAGEIFS(Entrada!$H$8:$H$3007,Entrada!$C$8:$C$3007,$C$6,Entrada!$G$8:$G$3007,O456),"")</f>
        <v/>
      </c>
      <c r="R456" s="46">
        <v>4.5100000000000001E-3</v>
      </c>
    </row>
    <row r="457" spans="10:18" ht="15" customHeight="1" x14ac:dyDescent="0.25">
      <c r="J457" s="26" t="str">
        <f>IF(PG!C459="","-",PG!C459)</f>
        <v>-</v>
      </c>
      <c r="M457" s="46" t="str">
        <f t="shared" si="17"/>
        <v/>
      </c>
      <c r="N457" s="46" t="str">
        <f t="shared" si="18"/>
        <v/>
      </c>
      <c r="O457" s="46" t="str">
        <f>IF(PI_For!B459=0,"Não cadastrado",PI_For!B459)</f>
        <v>Não cadastrado</v>
      </c>
      <c r="P457" s="46" t="str">
        <f>IFERROR(AVERAGEIFS(Entrada!$E$8:$E$3007,Entrada!$C$8:$C$3007,$C$6,Entrada!$G$8:$G$3007,O457),"")</f>
        <v/>
      </c>
      <c r="Q457" s="46" t="str">
        <f>IFERROR(AVERAGEIFS(Entrada!$H$8:$H$3007,Entrada!$C$8:$C$3007,$C$6,Entrada!$G$8:$G$3007,O457),"")</f>
        <v/>
      </c>
      <c r="R457" s="46">
        <v>4.5199999999999997E-3</v>
      </c>
    </row>
    <row r="458" spans="10:18" ht="15" customHeight="1" x14ac:dyDescent="0.25">
      <c r="J458" s="26" t="str">
        <f>IF(PG!C460="","-",PG!C460)</f>
        <v>-</v>
      </c>
      <c r="M458" s="46" t="str">
        <f t="shared" si="17"/>
        <v/>
      </c>
      <c r="N458" s="46" t="str">
        <f t="shared" si="18"/>
        <v/>
      </c>
      <c r="O458" s="46" t="str">
        <f>IF(PI_For!B460=0,"Não cadastrado",PI_For!B460)</f>
        <v>Não cadastrado</v>
      </c>
      <c r="P458" s="46" t="str">
        <f>IFERROR(AVERAGEIFS(Entrada!$E$8:$E$3007,Entrada!$C$8:$C$3007,$C$6,Entrada!$G$8:$G$3007,O458),"")</f>
        <v/>
      </c>
      <c r="Q458" s="46" t="str">
        <f>IFERROR(AVERAGEIFS(Entrada!$H$8:$H$3007,Entrada!$C$8:$C$3007,$C$6,Entrada!$G$8:$G$3007,O458),"")</f>
        <v/>
      </c>
      <c r="R458" s="46">
        <v>4.5300000000000002E-3</v>
      </c>
    </row>
    <row r="459" spans="10:18" ht="15" customHeight="1" x14ac:dyDescent="0.25">
      <c r="J459" s="26" t="str">
        <f>IF(PG!C461="","-",PG!C461)</f>
        <v>-</v>
      </c>
      <c r="M459" s="46" t="str">
        <f t="shared" si="17"/>
        <v/>
      </c>
      <c r="N459" s="46" t="str">
        <f t="shared" si="18"/>
        <v/>
      </c>
      <c r="O459" s="46" t="str">
        <f>IF(PI_For!B461=0,"Não cadastrado",PI_For!B461)</f>
        <v>Não cadastrado</v>
      </c>
      <c r="P459" s="46" t="str">
        <f>IFERROR(AVERAGEIFS(Entrada!$E$8:$E$3007,Entrada!$C$8:$C$3007,$C$6,Entrada!$G$8:$G$3007,O459),"")</f>
        <v/>
      </c>
      <c r="Q459" s="46" t="str">
        <f>IFERROR(AVERAGEIFS(Entrada!$H$8:$H$3007,Entrada!$C$8:$C$3007,$C$6,Entrada!$G$8:$G$3007,O459),"")</f>
        <v/>
      </c>
      <c r="R459" s="46">
        <v>4.5399999999999998E-3</v>
      </c>
    </row>
    <row r="460" spans="10:18" ht="15" customHeight="1" x14ac:dyDescent="0.25">
      <c r="J460" s="26" t="str">
        <f>IF(PG!C462="","-",PG!C462)</f>
        <v>-</v>
      </c>
      <c r="M460" s="46" t="str">
        <f t="shared" si="17"/>
        <v/>
      </c>
      <c r="N460" s="46" t="str">
        <f t="shared" si="18"/>
        <v/>
      </c>
      <c r="O460" s="46" t="str">
        <f>IF(PI_For!B462=0,"Não cadastrado",PI_For!B462)</f>
        <v>Não cadastrado</v>
      </c>
      <c r="P460" s="46" t="str">
        <f>IFERROR(AVERAGEIFS(Entrada!$E$8:$E$3007,Entrada!$C$8:$C$3007,$C$6,Entrada!$G$8:$G$3007,O460),"")</f>
        <v/>
      </c>
      <c r="Q460" s="46" t="str">
        <f>IFERROR(AVERAGEIFS(Entrada!$H$8:$H$3007,Entrada!$C$8:$C$3007,$C$6,Entrada!$G$8:$G$3007,O460),"")</f>
        <v/>
      </c>
      <c r="R460" s="46">
        <v>4.5500000000000002E-3</v>
      </c>
    </row>
    <row r="461" spans="10:18" ht="15" customHeight="1" x14ac:dyDescent="0.25">
      <c r="J461" s="26" t="str">
        <f>IF(PG!C463="","-",PG!C463)</f>
        <v>-</v>
      </c>
      <c r="M461" s="46" t="str">
        <f t="shared" si="17"/>
        <v/>
      </c>
      <c r="N461" s="46" t="str">
        <f t="shared" si="18"/>
        <v/>
      </c>
      <c r="O461" s="46" t="str">
        <f>IF(PI_For!B463=0,"Não cadastrado",PI_For!B463)</f>
        <v>Não cadastrado</v>
      </c>
      <c r="P461" s="46" t="str">
        <f>IFERROR(AVERAGEIFS(Entrada!$E$8:$E$3007,Entrada!$C$8:$C$3007,$C$6,Entrada!$G$8:$G$3007,O461),"")</f>
        <v/>
      </c>
      <c r="Q461" s="46" t="str">
        <f>IFERROR(AVERAGEIFS(Entrada!$H$8:$H$3007,Entrada!$C$8:$C$3007,$C$6,Entrada!$G$8:$G$3007,O461),"")</f>
        <v/>
      </c>
      <c r="R461" s="46">
        <v>4.5599999999999998E-3</v>
      </c>
    </row>
    <row r="462" spans="10:18" ht="15" customHeight="1" x14ac:dyDescent="0.25">
      <c r="J462" s="26" t="str">
        <f>IF(PG!C464="","-",PG!C464)</f>
        <v>-</v>
      </c>
      <c r="M462" s="46" t="str">
        <f t="shared" si="17"/>
        <v/>
      </c>
      <c r="N462" s="46" t="str">
        <f t="shared" si="18"/>
        <v/>
      </c>
      <c r="O462" s="46" t="str">
        <f>IF(PI_For!B464=0,"Não cadastrado",PI_For!B464)</f>
        <v>Não cadastrado</v>
      </c>
      <c r="P462" s="46" t="str">
        <f>IFERROR(AVERAGEIFS(Entrada!$E$8:$E$3007,Entrada!$C$8:$C$3007,$C$6,Entrada!$G$8:$G$3007,O462),"")</f>
        <v/>
      </c>
      <c r="Q462" s="46" t="str">
        <f>IFERROR(AVERAGEIFS(Entrada!$H$8:$H$3007,Entrada!$C$8:$C$3007,$C$6,Entrada!$G$8:$G$3007,O462),"")</f>
        <v/>
      </c>
      <c r="R462" s="46">
        <v>4.5700000000000003E-3</v>
      </c>
    </row>
    <row r="463" spans="10:18" ht="15" customHeight="1" x14ac:dyDescent="0.25">
      <c r="J463" s="26" t="str">
        <f>IF(PG!C465="","-",PG!C465)</f>
        <v>-</v>
      </c>
      <c r="M463" s="46" t="str">
        <f t="shared" si="17"/>
        <v/>
      </c>
      <c r="N463" s="46" t="str">
        <f t="shared" si="18"/>
        <v/>
      </c>
      <c r="O463" s="46" t="str">
        <f>IF(PI_For!B465=0,"Não cadastrado",PI_For!B465)</f>
        <v>Não cadastrado</v>
      </c>
      <c r="P463" s="46" t="str">
        <f>IFERROR(AVERAGEIFS(Entrada!$E$8:$E$3007,Entrada!$C$8:$C$3007,$C$6,Entrada!$G$8:$G$3007,O463),"")</f>
        <v/>
      </c>
      <c r="Q463" s="46" t="str">
        <f>IFERROR(AVERAGEIFS(Entrada!$H$8:$H$3007,Entrada!$C$8:$C$3007,$C$6,Entrada!$G$8:$G$3007,O463),"")</f>
        <v/>
      </c>
      <c r="R463" s="46">
        <v>4.5799999999999999E-3</v>
      </c>
    </row>
    <row r="464" spans="10:18" ht="15" customHeight="1" x14ac:dyDescent="0.25">
      <c r="J464" s="26" t="str">
        <f>IF(PG!C466="","-",PG!C466)</f>
        <v>-</v>
      </c>
      <c r="M464" s="46" t="str">
        <f t="shared" si="17"/>
        <v/>
      </c>
      <c r="N464" s="46" t="str">
        <f t="shared" si="18"/>
        <v/>
      </c>
      <c r="O464" s="46" t="str">
        <f>IF(PI_For!B466=0,"Não cadastrado",PI_For!B466)</f>
        <v>Não cadastrado</v>
      </c>
      <c r="P464" s="46" t="str">
        <f>IFERROR(AVERAGEIFS(Entrada!$E$8:$E$3007,Entrada!$C$8:$C$3007,$C$6,Entrada!$G$8:$G$3007,O464),"")</f>
        <v/>
      </c>
      <c r="Q464" s="46" t="str">
        <f>IFERROR(AVERAGEIFS(Entrada!$H$8:$H$3007,Entrada!$C$8:$C$3007,$C$6,Entrada!$G$8:$G$3007,O464),"")</f>
        <v/>
      </c>
      <c r="R464" s="46">
        <v>4.5900000000000003E-3</v>
      </c>
    </row>
    <row r="465" spans="10:18" ht="15" customHeight="1" x14ac:dyDescent="0.25">
      <c r="J465" s="26" t="str">
        <f>IF(PG!C467="","-",PG!C467)</f>
        <v>-</v>
      </c>
      <c r="M465" s="46" t="str">
        <f t="shared" si="17"/>
        <v/>
      </c>
      <c r="N465" s="46" t="str">
        <f t="shared" si="18"/>
        <v/>
      </c>
      <c r="O465" s="46" t="str">
        <f>IF(PI_For!B467=0,"Não cadastrado",PI_For!B467)</f>
        <v>Não cadastrado</v>
      </c>
      <c r="P465" s="46" t="str">
        <f>IFERROR(AVERAGEIFS(Entrada!$E$8:$E$3007,Entrada!$C$8:$C$3007,$C$6,Entrada!$G$8:$G$3007,O465),"")</f>
        <v/>
      </c>
      <c r="Q465" s="46" t="str">
        <f>IFERROR(AVERAGEIFS(Entrada!$H$8:$H$3007,Entrada!$C$8:$C$3007,$C$6,Entrada!$G$8:$G$3007,O465),"")</f>
        <v/>
      </c>
      <c r="R465" s="46">
        <v>4.5999999999999999E-3</v>
      </c>
    </row>
    <row r="466" spans="10:18" ht="15" customHeight="1" x14ac:dyDescent="0.25">
      <c r="J466" s="26" t="str">
        <f>IF(PG!C468="","-",PG!C468)</f>
        <v>-</v>
      </c>
      <c r="M466" s="46" t="str">
        <f t="shared" si="17"/>
        <v/>
      </c>
      <c r="N466" s="46" t="str">
        <f t="shared" si="18"/>
        <v/>
      </c>
      <c r="O466" s="46" t="str">
        <f>IF(PI_For!B468=0,"Não cadastrado",PI_For!B468)</f>
        <v>Não cadastrado</v>
      </c>
      <c r="P466" s="46" t="str">
        <f>IFERROR(AVERAGEIFS(Entrada!$E$8:$E$3007,Entrada!$C$8:$C$3007,$C$6,Entrada!$G$8:$G$3007,O466),"")</f>
        <v/>
      </c>
      <c r="Q466" s="46" t="str">
        <f>IFERROR(AVERAGEIFS(Entrada!$H$8:$H$3007,Entrada!$C$8:$C$3007,$C$6,Entrada!$G$8:$G$3007,O466),"")</f>
        <v/>
      </c>
      <c r="R466" s="46">
        <v>4.6100000000000004E-3</v>
      </c>
    </row>
    <row r="467" spans="10:18" ht="15" customHeight="1" x14ac:dyDescent="0.25">
      <c r="J467" s="26" t="str">
        <f>IF(PG!C469="","-",PG!C469)</f>
        <v>-</v>
      </c>
      <c r="M467" s="46" t="str">
        <f t="shared" si="17"/>
        <v/>
      </c>
      <c r="N467" s="46" t="str">
        <f t="shared" si="18"/>
        <v/>
      </c>
      <c r="O467" s="46" t="str">
        <f>IF(PI_For!B469=0,"Não cadastrado",PI_For!B469)</f>
        <v>Não cadastrado</v>
      </c>
      <c r="P467" s="46" t="str">
        <f>IFERROR(AVERAGEIFS(Entrada!$E$8:$E$3007,Entrada!$C$8:$C$3007,$C$6,Entrada!$G$8:$G$3007,O467),"")</f>
        <v/>
      </c>
      <c r="Q467" s="46" t="str">
        <f>IFERROR(AVERAGEIFS(Entrada!$H$8:$H$3007,Entrada!$C$8:$C$3007,$C$6,Entrada!$G$8:$G$3007,O467),"")</f>
        <v/>
      </c>
      <c r="R467" s="46">
        <v>4.62E-3</v>
      </c>
    </row>
    <row r="468" spans="10:18" ht="15" customHeight="1" x14ac:dyDescent="0.25">
      <c r="J468" s="26" t="str">
        <f>IF(PG!C470="","-",PG!C470)</f>
        <v>-</v>
      </c>
      <c r="M468" s="46" t="str">
        <f t="shared" si="17"/>
        <v/>
      </c>
      <c r="N468" s="46" t="str">
        <f t="shared" si="18"/>
        <v/>
      </c>
      <c r="O468" s="46" t="str">
        <f>IF(PI_For!B470=0,"Não cadastrado",PI_For!B470)</f>
        <v>Não cadastrado</v>
      </c>
      <c r="P468" s="46" t="str">
        <f>IFERROR(AVERAGEIFS(Entrada!$E$8:$E$3007,Entrada!$C$8:$C$3007,$C$6,Entrada!$G$8:$G$3007,O468),"")</f>
        <v/>
      </c>
      <c r="Q468" s="46" t="str">
        <f>IFERROR(AVERAGEIFS(Entrada!$H$8:$H$3007,Entrada!$C$8:$C$3007,$C$6,Entrada!$G$8:$G$3007,O468),"")</f>
        <v/>
      </c>
      <c r="R468" s="46">
        <v>4.6299999999999996E-3</v>
      </c>
    </row>
    <row r="469" spans="10:18" ht="15" customHeight="1" x14ac:dyDescent="0.25">
      <c r="J469" s="26" t="str">
        <f>IF(PG!C471="","-",PG!C471)</f>
        <v>-</v>
      </c>
      <c r="M469" s="46" t="str">
        <f t="shared" si="17"/>
        <v/>
      </c>
      <c r="N469" s="46" t="str">
        <f t="shared" si="18"/>
        <v/>
      </c>
      <c r="O469" s="46" t="str">
        <f>IF(PI_For!B471=0,"Não cadastrado",PI_For!B471)</f>
        <v>Não cadastrado</v>
      </c>
      <c r="P469" s="46" t="str">
        <f>IFERROR(AVERAGEIFS(Entrada!$E$8:$E$3007,Entrada!$C$8:$C$3007,$C$6,Entrada!$G$8:$G$3007,O469),"")</f>
        <v/>
      </c>
      <c r="Q469" s="46" t="str">
        <f>IFERROR(AVERAGEIFS(Entrada!$H$8:$H$3007,Entrada!$C$8:$C$3007,$C$6,Entrada!$G$8:$G$3007,O469),"")</f>
        <v/>
      </c>
      <c r="R469" s="46">
        <v>4.64E-3</v>
      </c>
    </row>
    <row r="470" spans="10:18" ht="15" customHeight="1" x14ac:dyDescent="0.25">
      <c r="J470" s="26" t="str">
        <f>IF(PG!C472="","-",PG!C472)</f>
        <v>-</v>
      </c>
      <c r="M470" s="46" t="str">
        <f t="shared" si="17"/>
        <v/>
      </c>
      <c r="N470" s="46" t="str">
        <f t="shared" si="18"/>
        <v/>
      </c>
      <c r="O470" s="46" t="str">
        <f>IF(PI_For!B472=0,"Não cadastrado",PI_For!B472)</f>
        <v>Não cadastrado</v>
      </c>
      <c r="P470" s="46" t="str">
        <f>IFERROR(AVERAGEIFS(Entrada!$E$8:$E$3007,Entrada!$C$8:$C$3007,$C$6,Entrada!$G$8:$G$3007,O470),"")</f>
        <v/>
      </c>
      <c r="Q470" s="46" t="str">
        <f>IFERROR(AVERAGEIFS(Entrada!$H$8:$H$3007,Entrada!$C$8:$C$3007,$C$6,Entrada!$G$8:$G$3007,O470),"")</f>
        <v/>
      </c>
      <c r="R470" s="46">
        <v>4.6499999999999996E-3</v>
      </c>
    </row>
    <row r="471" spans="10:18" ht="15" customHeight="1" x14ac:dyDescent="0.25">
      <c r="J471" s="26" t="str">
        <f>IF(PG!C473="","-",PG!C473)</f>
        <v>-</v>
      </c>
      <c r="M471" s="46" t="str">
        <f t="shared" si="17"/>
        <v/>
      </c>
      <c r="N471" s="46" t="str">
        <f t="shared" si="18"/>
        <v/>
      </c>
      <c r="O471" s="46" t="str">
        <f>IF(PI_For!B473=0,"Não cadastrado",PI_For!B473)</f>
        <v>Não cadastrado</v>
      </c>
      <c r="P471" s="46" t="str">
        <f>IFERROR(AVERAGEIFS(Entrada!$E$8:$E$3007,Entrada!$C$8:$C$3007,$C$6,Entrada!$G$8:$G$3007,O471),"")</f>
        <v/>
      </c>
      <c r="Q471" s="46" t="str">
        <f>IFERROR(AVERAGEIFS(Entrada!$H$8:$H$3007,Entrada!$C$8:$C$3007,$C$6,Entrada!$G$8:$G$3007,O471),"")</f>
        <v/>
      </c>
      <c r="R471" s="46">
        <v>4.6600000000000001E-3</v>
      </c>
    </row>
    <row r="472" spans="10:18" ht="15" customHeight="1" x14ac:dyDescent="0.25">
      <c r="J472" s="26" t="str">
        <f>IF(PG!C474="","-",PG!C474)</f>
        <v>-</v>
      </c>
      <c r="M472" s="46" t="str">
        <f t="shared" si="17"/>
        <v/>
      </c>
      <c r="N472" s="46" t="str">
        <f t="shared" si="18"/>
        <v/>
      </c>
      <c r="O472" s="46" t="str">
        <f>IF(PI_For!B474=0,"Não cadastrado",PI_For!B474)</f>
        <v>Não cadastrado</v>
      </c>
      <c r="P472" s="46" t="str">
        <f>IFERROR(AVERAGEIFS(Entrada!$E$8:$E$3007,Entrada!$C$8:$C$3007,$C$6,Entrada!$G$8:$G$3007,O472),"")</f>
        <v/>
      </c>
      <c r="Q472" s="46" t="str">
        <f>IFERROR(AVERAGEIFS(Entrada!$H$8:$H$3007,Entrada!$C$8:$C$3007,$C$6,Entrada!$G$8:$G$3007,O472),"")</f>
        <v/>
      </c>
      <c r="R472" s="46">
        <v>4.6699999999999997E-3</v>
      </c>
    </row>
    <row r="473" spans="10:18" ht="15" customHeight="1" x14ac:dyDescent="0.25">
      <c r="J473" s="26" t="str">
        <f>IF(PG!C475="","-",PG!C475)</f>
        <v>-</v>
      </c>
      <c r="M473" s="46" t="str">
        <f t="shared" si="17"/>
        <v/>
      </c>
      <c r="N473" s="46" t="str">
        <f t="shared" si="18"/>
        <v/>
      </c>
      <c r="O473" s="46" t="str">
        <f>IF(PI_For!B475=0,"Não cadastrado",PI_For!B475)</f>
        <v>Não cadastrado</v>
      </c>
      <c r="P473" s="46" t="str">
        <f>IFERROR(AVERAGEIFS(Entrada!$E$8:$E$3007,Entrada!$C$8:$C$3007,$C$6,Entrada!$G$8:$G$3007,O473),"")</f>
        <v/>
      </c>
      <c r="Q473" s="46" t="str">
        <f>IFERROR(AVERAGEIFS(Entrada!$H$8:$H$3007,Entrada!$C$8:$C$3007,$C$6,Entrada!$G$8:$G$3007,O473),"")</f>
        <v/>
      </c>
      <c r="R473" s="46">
        <v>4.6800000000000001E-3</v>
      </c>
    </row>
    <row r="474" spans="10:18" ht="15" customHeight="1" x14ac:dyDescent="0.25">
      <c r="J474" s="26" t="str">
        <f>IF(PG!C476="","-",PG!C476)</f>
        <v>-</v>
      </c>
      <c r="M474" s="46" t="str">
        <f t="shared" si="17"/>
        <v/>
      </c>
      <c r="N474" s="46" t="str">
        <f t="shared" si="18"/>
        <v/>
      </c>
      <c r="O474" s="46" t="str">
        <f>IF(PI_For!B476=0,"Não cadastrado",PI_For!B476)</f>
        <v>Não cadastrado</v>
      </c>
      <c r="P474" s="46" t="str">
        <f>IFERROR(AVERAGEIFS(Entrada!$E$8:$E$3007,Entrada!$C$8:$C$3007,$C$6,Entrada!$G$8:$G$3007,O474),"")</f>
        <v/>
      </c>
      <c r="Q474" s="46" t="str">
        <f>IFERROR(AVERAGEIFS(Entrada!$H$8:$H$3007,Entrada!$C$8:$C$3007,$C$6,Entrada!$G$8:$G$3007,O474),"")</f>
        <v/>
      </c>
      <c r="R474" s="46">
        <v>4.6899999999999997E-3</v>
      </c>
    </row>
    <row r="475" spans="10:18" ht="15" customHeight="1" x14ac:dyDescent="0.25">
      <c r="J475" s="26" t="str">
        <f>IF(PG!C477="","-",PG!C477)</f>
        <v>-</v>
      </c>
      <c r="M475" s="46" t="str">
        <f t="shared" si="17"/>
        <v/>
      </c>
      <c r="N475" s="46" t="str">
        <f t="shared" si="18"/>
        <v/>
      </c>
      <c r="O475" s="46" t="str">
        <f>IF(PI_For!B477=0,"Não cadastrado",PI_For!B477)</f>
        <v>Não cadastrado</v>
      </c>
      <c r="P475" s="46" t="str">
        <f>IFERROR(AVERAGEIFS(Entrada!$E$8:$E$3007,Entrada!$C$8:$C$3007,$C$6,Entrada!$G$8:$G$3007,O475),"")</f>
        <v/>
      </c>
      <c r="Q475" s="46" t="str">
        <f>IFERROR(AVERAGEIFS(Entrada!$H$8:$H$3007,Entrada!$C$8:$C$3007,$C$6,Entrada!$G$8:$G$3007,O475),"")</f>
        <v/>
      </c>
      <c r="R475" s="46">
        <v>4.7000000000000002E-3</v>
      </c>
    </row>
    <row r="476" spans="10:18" ht="15" customHeight="1" x14ac:dyDescent="0.25">
      <c r="J476" s="26" t="str">
        <f>IF(PG!C478="","-",PG!C478)</f>
        <v>-</v>
      </c>
      <c r="M476" s="46" t="str">
        <f t="shared" si="17"/>
        <v/>
      </c>
      <c r="N476" s="46" t="str">
        <f t="shared" si="18"/>
        <v/>
      </c>
      <c r="O476" s="46" t="str">
        <f>IF(PI_For!B478=0,"Não cadastrado",PI_For!B478)</f>
        <v>Não cadastrado</v>
      </c>
      <c r="P476" s="46" t="str">
        <f>IFERROR(AVERAGEIFS(Entrada!$E$8:$E$3007,Entrada!$C$8:$C$3007,$C$6,Entrada!$G$8:$G$3007,O476),"")</f>
        <v/>
      </c>
      <c r="Q476" s="46" t="str">
        <f>IFERROR(AVERAGEIFS(Entrada!$H$8:$H$3007,Entrada!$C$8:$C$3007,$C$6,Entrada!$G$8:$G$3007,O476),"")</f>
        <v/>
      </c>
      <c r="R476" s="46">
        <v>4.7099999999999998E-3</v>
      </c>
    </row>
    <row r="477" spans="10:18" ht="15" customHeight="1" x14ac:dyDescent="0.25">
      <c r="J477" s="26" t="str">
        <f>IF(PG!C479="","-",PG!C479)</f>
        <v>-</v>
      </c>
      <c r="M477" s="46" t="str">
        <f t="shared" si="17"/>
        <v/>
      </c>
      <c r="N477" s="46" t="str">
        <f t="shared" si="18"/>
        <v/>
      </c>
      <c r="O477" s="46" t="str">
        <f>IF(PI_For!B479=0,"Não cadastrado",PI_For!B479)</f>
        <v>Não cadastrado</v>
      </c>
      <c r="P477" s="46" t="str">
        <f>IFERROR(AVERAGEIFS(Entrada!$E$8:$E$3007,Entrada!$C$8:$C$3007,$C$6,Entrada!$G$8:$G$3007,O477),"")</f>
        <v/>
      </c>
      <c r="Q477" s="46" t="str">
        <f>IFERROR(AVERAGEIFS(Entrada!$H$8:$H$3007,Entrada!$C$8:$C$3007,$C$6,Entrada!$G$8:$G$3007,O477),"")</f>
        <v/>
      </c>
      <c r="R477" s="46">
        <v>4.7200000000000002E-3</v>
      </c>
    </row>
    <row r="478" spans="10:18" ht="15" customHeight="1" x14ac:dyDescent="0.25">
      <c r="J478" s="26" t="str">
        <f>IF(PG!C480="","-",PG!C480)</f>
        <v>-</v>
      </c>
      <c r="M478" s="46" t="str">
        <f t="shared" si="17"/>
        <v/>
      </c>
      <c r="N478" s="46" t="str">
        <f t="shared" si="18"/>
        <v/>
      </c>
      <c r="O478" s="46" t="str">
        <f>IF(PI_For!B480=0,"Não cadastrado",PI_For!B480)</f>
        <v>Não cadastrado</v>
      </c>
      <c r="P478" s="46" t="str">
        <f>IFERROR(AVERAGEIFS(Entrada!$E$8:$E$3007,Entrada!$C$8:$C$3007,$C$6,Entrada!$G$8:$G$3007,O478),"")</f>
        <v/>
      </c>
      <c r="Q478" s="46" t="str">
        <f>IFERROR(AVERAGEIFS(Entrada!$H$8:$H$3007,Entrada!$C$8:$C$3007,$C$6,Entrada!$G$8:$G$3007,O478),"")</f>
        <v/>
      </c>
      <c r="R478" s="46">
        <v>4.7299999999999998E-3</v>
      </c>
    </row>
    <row r="479" spans="10:18" ht="15" customHeight="1" x14ac:dyDescent="0.25">
      <c r="J479" s="26" t="str">
        <f>IF(PG!C481="","-",PG!C481)</f>
        <v>-</v>
      </c>
      <c r="M479" s="46" t="str">
        <f t="shared" si="17"/>
        <v/>
      </c>
      <c r="N479" s="46" t="str">
        <f t="shared" si="18"/>
        <v/>
      </c>
      <c r="O479" s="46" t="str">
        <f>IF(PI_For!B481=0,"Não cadastrado",PI_For!B481)</f>
        <v>Não cadastrado</v>
      </c>
      <c r="P479" s="46" t="str">
        <f>IFERROR(AVERAGEIFS(Entrada!$E$8:$E$3007,Entrada!$C$8:$C$3007,$C$6,Entrada!$G$8:$G$3007,O479),"")</f>
        <v/>
      </c>
      <c r="Q479" s="46" t="str">
        <f>IFERROR(AVERAGEIFS(Entrada!$H$8:$H$3007,Entrada!$C$8:$C$3007,$C$6,Entrada!$G$8:$G$3007,O479),"")</f>
        <v/>
      </c>
      <c r="R479" s="46">
        <v>4.7400000000000003E-3</v>
      </c>
    </row>
    <row r="480" spans="10:18" ht="15" customHeight="1" x14ac:dyDescent="0.25">
      <c r="J480" s="26" t="str">
        <f>IF(PG!C482="","-",PG!C482)</f>
        <v>-</v>
      </c>
      <c r="M480" s="46" t="str">
        <f t="shared" si="17"/>
        <v/>
      </c>
      <c r="N480" s="46" t="str">
        <f t="shared" si="18"/>
        <v/>
      </c>
      <c r="O480" s="46" t="str">
        <f>IF(PI_For!B482=0,"Não cadastrado",PI_For!B482)</f>
        <v>Não cadastrado</v>
      </c>
      <c r="P480" s="46" t="str">
        <f>IFERROR(AVERAGEIFS(Entrada!$E$8:$E$3007,Entrada!$C$8:$C$3007,$C$6,Entrada!$G$8:$G$3007,O480),"")</f>
        <v/>
      </c>
      <c r="Q480" s="46" t="str">
        <f>IFERROR(AVERAGEIFS(Entrada!$H$8:$H$3007,Entrada!$C$8:$C$3007,$C$6,Entrada!$G$8:$G$3007,O480),"")</f>
        <v/>
      </c>
      <c r="R480" s="46">
        <v>4.7499999999999999E-3</v>
      </c>
    </row>
    <row r="481" spans="10:18" ht="15" customHeight="1" x14ac:dyDescent="0.25">
      <c r="J481" s="26" t="str">
        <f>IF(PG!C483="","-",PG!C483)</f>
        <v>-</v>
      </c>
      <c r="M481" s="46" t="str">
        <f t="shared" si="17"/>
        <v/>
      </c>
      <c r="N481" s="46" t="str">
        <f t="shared" si="18"/>
        <v/>
      </c>
      <c r="O481" s="46" t="str">
        <f>IF(PI_For!B483=0,"Não cadastrado",PI_For!B483)</f>
        <v>Não cadastrado</v>
      </c>
      <c r="P481" s="46" t="str">
        <f>IFERROR(AVERAGEIFS(Entrada!$E$8:$E$3007,Entrada!$C$8:$C$3007,$C$6,Entrada!$G$8:$G$3007,O481),"")</f>
        <v/>
      </c>
      <c r="Q481" s="46" t="str">
        <f>IFERROR(AVERAGEIFS(Entrada!$H$8:$H$3007,Entrada!$C$8:$C$3007,$C$6,Entrada!$G$8:$G$3007,O481),"")</f>
        <v/>
      </c>
      <c r="R481" s="46">
        <v>4.7600000000000003E-3</v>
      </c>
    </row>
    <row r="482" spans="10:18" ht="15" customHeight="1" x14ac:dyDescent="0.25">
      <c r="J482" s="26" t="str">
        <f>IF(PG!C484="","-",PG!C484)</f>
        <v>-</v>
      </c>
      <c r="M482" s="46" t="str">
        <f t="shared" si="17"/>
        <v/>
      </c>
      <c r="N482" s="46" t="str">
        <f t="shared" si="18"/>
        <v/>
      </c>
      <c r="O482" s="46" t="str">
        <f>IF(PI_For!B484=0,"Não cadastrado",PI_For!B484)</f>
        <v>Não cadastrado</v>
      </c>
      <c r="P482" s="46" t="str">
        <f>IFERROR(AVERAGEIFS(Entrada!$E$8:$E$3007,Entrada!$C$8:$C$3007,$C$6,Entrada!$G$8:$G$3007,O482),"")</f>
        <v/>
      </c>
      <c r="Q482" s="46" t="str">
        <f>IFERROR(AVERAGEIFS(Entrada!$H$8:$H$3007,Entrada!$C$8:$C$3007,$C$6,Entrada!$G$8:$G$3007,O482),"")</f>
        <v/>
      </c>
      <c r="R482" s="46">
        <v>4.7699999999999999E-3</v>
      </c>
    </row>
    <row r="483" spans="10:18" ht="15" customHeight="1" x14ac:dyDescent="0.25">
      <c r="J483" s="26" t="str">
        <f>IF(PG!C485="","-",PG!C485)</f>
        <v>-</v>
      </c>
      <c r="M483" s="46" t="str">
        <f t="shared" si="17"/>
        <v/>
      </c>
      <c r="N483" s="46" t="str">
        <f t="shared" si="18"/>
        <v/>
      </c>
      <c r="O483" s="46" t="str">
        <f>IF(PI_For!B485=0,"Não cadastrado",PI_For!B485)</f>
        <v>Não cadastrado</v>
      </c>
      <c r="P483" s="46" t="str">
        <f>IFERROR(AVERAGEIFS(Entrada!$E$8:$E$3007,Entrada!$C$8:$C$3007,$C$6,Entrada!$G$8:$G$3007,O483),"")</f>
        <v/>
      </c>
      <c r="Q483" s="46" t="str">
        <f>IFERROR(AVERAGEIFS(Entrada!$H$8:$H$3007,Entrada!$C$8:$C$3007,$C$6,Entrada!$G$8:$G$3007,O483),"")</f>
        <v/>
      </c>
      <c r="R483" s="46">
        <v>4.7800000000000004E-3</v>
      </c>
    </row>
    <row r="484" spans="10:18" ht="15" customHeight="1" x14ac:dyDescent="0.25">
      <c r="J484" s="26" t="str">
        <f>IF(PG!C486="","-",PG!C486)</f>
        <v>-</v>
      </c>
      <c r="M484" s="46" t="str">
        <f t="shared" si="17"/>
        <v/>
      </c>
      <c r="N484" s="46" t="str">
        <f t="shared" si="18"/>
        <v/>
      </c>
      <c r="O484" s="46" t="str">
        <f>IF(PI_For!B486=0,"Não cadastrado",PI_For!B486)</f>
        <v>Não cadastrado</v>
      </c>
      <c r="P484" s="46" t="str">
        <f>IFERROR(AVERAGEIFS(Entrada!$E$8:$E$3007,Entrada!$C$8:$C$3007,$C$6,Entrada!$G$8:$G$3007,O484),"")</f>
        <v/>
      </c>
      <c r="Q484" s="46" t="str">
        <f>IFERROR(AVERAGEIFS(Entrada!$H$8:$H$3007,Entrada!$C$8:$C$3007,$C$6,Entrada!$G$8:$G$3007,O484),"")</f>
        <v/>
      </c>
      <c r="R484" s="46">
        <v>4.79E-3</v>
      </c>
    </row>
    <row r="485" spans="10:18" ht="15" customHeight="1" x14ac:dyDescent="0.25">
      <c r="J485" s="26" t="str">
        <f>IF(PG!C487="","-",PG!C487)</f>
        <v>-</v>
      </c>
      <c r="M485" s="46" t="str">
        <f t="shared" si="17"/>
        <v/>
      </c>
      <c r="N485" s="46" t="str">
        <f t="shared" si="18"/>
        <v/>
      </c>
      <c r="O485" s="46" t="str">
        <f>IF(PI_For!B487=0,"Não cadastrado",PI_For!B487)</f>
        <v>Não cadastrado</v>
      </c>
      <c r="P485" s="46" t="str">
        <f>IFERROR(AVERAGEIFS(Entrada!$E$8:$E$3007,Entrada!$C$8:$C$3007,$C$6,Entrada!$G$8:$G$3007,O485),"")</f>
        <v/>
      </c>
      <c r="Q485" s="46" t="str">
        <f>IFERROR(AVERAGEIFS(Entrada!$H$8:$H$3007,Entrada!$C$8:$C$3007,$C$6,Entrada!$G$8:$G$3007,O485),"")</f>
        <v/>
      </c>
      <c r="R485" s="46">
        <v>4.7999999999999996E-3</v>
      </c>
    </row>
    <row r="486" spans="10:18" ht="15" customHeight="1" x14ac:dyDescent="0.25">
      <c r="J486" s="26" t="str">
        <f>IF(PG!C488="","-",PG!C488)</f>
        <v>-</v>
      </c>
      <c r="M486" s="46" t="str">
        <f t="shared" si="17"/>
        <v/>
      </c>
      <c r="N486" s="46" t="str">
        <f t="shared" si="18"/>
        <v/>
      </c>
      <c r="O486" s="46" t="str">
        <f>IF(PI_For!B488=0,"Não cadastrado",PI_For!B488)</f>
        <v>Não cadastrado</v>
      </c>
      <c r="P486" s="46" t="str">
        <f>IFERROR(AVERAGEIFS(Entrada!$E$8:$E$3007,Entrada!$C$8:$C$3007,$C$6,Entrada!$G$8:$G$3007,O486),"")</f>
        <v/>
      </c>
      <c r="Q486" s="46" t="str">
        <f>IFERROR(AVERAGEIFS(Entrada!$H$8:$H$3007,Entrada!$C$8:$C$3007,$C$6,Entrada!$G$8:$G$3007,O486),"")</f>
        <v/>
      </c>
      <c r="R486" s="46">
        <v>4.81E-3</v>
      </c>
    </row>
    <row r="487" spans="10:18" ht="15" customHeight="1" x14ac:dyDescent="0.25">
      <c r="J487" s="26" t="str">
        <f>IF(PG!C489="","-",PG!C489)</f>
        <v>-</v>
      </c>
      <c r="M487" s="46" t="str">
        <f t="shared" si="17"/>
        <v/>
      </c>
      <c r="N487" s="46" t="str">
        <f t="shared" si="18"/>
        <v/>
      </c>
      <c r="O487" s="46" t="str">
        <f>IF(PI_For!B489=0,"Não cadastrado",PI_For!B489)</f>
        <v>Não cadastrado</v>
      </c>
      <c r="P487" s="46" t="str">
        <f>IFERROR(AVERAGEIFS(Entrada!$E$8:$E$3007,Entrada!$C$8:$C$3007,$C$6,Entrada!$G$8:$G$3007,O487),"")</f>
        <v/>
      </c>
      <c r="Q487" s="46" t="str">
        <f>IFERROR(AVERAGEIFS(Entrada!$H$8:$H$3007,Entrada!$C$8:$C$3007,$C$6,Entrada!$G$8:$G$3007,O487),"")</f>
        <v/>
      </c>
      <c r="R487" s="46">
        <v>4.8199999999999996E-3</v>
      </c>
    </row>
    <row r="488" spans="10:18" ht="15" customHeight="1" x14ac:dyDescent="0.25">
      <c r="J488" s="26" t="str">
        <f>IF(PG!C490="","-",PG!C490)</f>
        <v>-</v>
      </c>
      <c r="M488" s="46" t="str">
        <f t="shared" si="17"/>
        <v/>
      </c>
      <c r="N488" s="46" t="str">
        <f t="shared" si="18"/>
        <v/>
      </c>
      <c r="O488" s="46" t="str">
        <f>IF(PI_For!B490=0,"Não cadastrado",PI_For!B490)</f>
        <v>Não cadastrado</v>
      </c>
      <c r="P488" s="46" t="str">
        <f>IFERROR(AVERAGEIFS(Entrada!$E$8:$E$3007,Entrada!$C$8:$C$3007,$C$6,Entrada!$G$8:$G$3007,O488),"")</f>
        <v/>
      </c>
      <c r="Q488" s="46" t="str">
        <f>IFERROR(AVERAGEIFS(Entrada!$H$8:$H$3007,Entrada!$C$8:$C$3007,$C$6,Entrada!$G$8:$G$3007,O488),"")</f>
        <v/>
      </c>
      <c r="R488" s="46">
        <v>4.8300000000000001E-3</v>
      </c>
    </row>
    <row r="489" spans="10:18" ht="15" customHeight="1" x14ac:dyDescent="0.25">
      <c r="J489" s="26" t="str">
        <f>IF(PG!C491="","-",PG!C491)</f>
        <v>-</v>
      </c>
      <c r="M489" s="46" t="str">
        <f t="shared" si="17"/>
        <v/>
      </c>
      <c r="N489" s="46" t="str">
        <f t="shared" si="18"/>
        <v/>
      </c>
      <c r="O489" s="46" t="str">
        <f>IF(PI_For!B491=0,"Não cadastrado",PI_For!B491)</f>
        <v>Não cadastrado</v>
      </c>
      <c r="P489" s="46" t="str">
        <f>IFERROR(AVERAGEIFS(Entrada!$E$8:$E$3007,Entrada!$C$8:$C$3007,$C$6,Entrada!$G$8:$G$3007,O489),"")</f>
        <v/>
      </c>
      <c r="Q489" s="46" t="str">
        <f>IFERROR(AVERAGEIFS(Entrada!$H$8:$H$3007,Entrada!$C$8:$C$3007,$C$6,Entrada!$G$8:$G$3007,O489),"")</f>
        <v/>
      </c>
      <c r="R489" s="46">
        <v>4.8399999999999997E-3</v>
      </c>
    </row>
    <row r="490" spans="10:18" ht="15" customHeight="1" x14ac:dyDescent="0.25">
      <c r="J490" s="26" t="str">
        <f>IF(PG!C492="","-",PG!C492)</f>
        <v>-</v>
      </c>
      <c r="M490" s="46" t="str">
        <f t="shared" si="17"/>
        <v/>
      </c>
      <c r="N490" s="46" t="str">
        <f t="shared" si="18"/>
        <v/>
      </c>
      <c r="O490" s="46" t="str">
        <f>IF(PI_For!B492=0,"Não cadastrado",PI_For!B492)</f>
        <v>Não cadastrado</v>
      </c>
      <c r="P490" s="46" t="str">
        <f>IFERROR(AVERAGEIFS(Entrada!$E$8:$E$3007,Entrada!$C$8:$C$3007,$C$6,Entrada!$G$8:$G$3007,O490),"")</f>
        <v/>
      </c>
      <c r="Q490" s="46" t="str">
        <f>IFERROR(AVERAGEIFS(Entrada!$H$8:$H$3007,Entrada!$C$8:$C$3007,$C$6,Entrada!$G$8:$G$3007,O490),"")</f>
        <v/>
      </c>
      <c r="R490" s="46">
        <v>4.8500000000000001E-3</v>
      </c>
    </row>
    <row r="491" spans="10:18" ht="15" customHeight="1" x14ac:dyDescent="0.25">
      <c r="J491" s="26" t="str">
        <f>IF(PG!C493="","-",PG!C493)</f>
        <v>-</v>
      </c>
      <c r="M491" s="46" t="str">
        <f t="shared" si="17"/>
        <v/>
      </c>
      <c r="N491" s="46" t="str">
        <f t="shared" si="18"/>
        <v/>
      </c>
      <c r="O491" s="46" t="str">
        <f>IF(PI_For!B493=0,"Não cadastrado",PI_For!B493)</f>
        <v>Não cadastrado</v>
      </c>
      <c r="P491" s="46" t="str">
        <f>IFERROR(AVERAGEIFS(Entrada!$E$8:$E$3007,Entrada!$C$8:$C$3007,$C$6,Entrada!$G$8:$G$3007,O491),"")</f>
        <v/>
      </c>
      <c r="Q491" s="46" t="str">
        <f>IFERROR(AVERAGEIFS(Entrada!$H$8:$H$3007,Entrada!$C$8:$C$3007,$C$6,Entrada!$G$8:$G$3007,O491),"")</f>
        <v/>
      </c>
      <c r="R491" s="46">
        <v>4.8599999999999997E-3</v>
      </c>
    </row>
    <row r="492" spans="10:18" ht="15" customHeight="1" x14ac:dyDescent="0.25">
      <c r="J492" s="26" t="str">
        <f>IF(PG!C494="","-",PG!C494)</f>
        <v>-</v>
      </c>
      <c r="M492" s="46" t="str">
        <f t="shared" si="17"/>
        <v/>
      </c>
      <c r="N492" s="46" t="str">
        <f t="shared" si="18"/>
        <v/>
      </c>
      <c r="O492" s="46" t="str">
        <f>IF(PI_For!B494=0,"Não cadastrado",PI_For!B494)</f>
        <v>Não cadastrado</v>
      </c>
      <c r="P492" s="46" t="str">
        <f>IFERROR(AVERAGEIFS(Entrada!$E$8:$E$3007,Entrada!$C$8:$C$3007,$C$6,Entrada!$G$8:$G$3007,O492),"")</f>
        <v/>
      </c>
      <c r="Q492" s="46" t="str">
        <f>IFERROR(AVERAGEIFS(Entrada!$H$8:$H$3007,Entrada!$C$8:$C$3007,$C$6,Entrada!$G$8:$G$3007,O492),"")</f>
        <v/>
      </c>
      <c r="R492" s="46">
        <v>4.8700000000000002E-3</v>
      </c>
    </row>
    <row r="493" spans="10:18" ht="15" customHeight="1" x14ac:dyDescent="0.25">
      <c r="J493" s="26" t="str">
        <f>IF(PG!C495="","-",PG!C495)</f>
        <v>-</v>
      </c>
      <c r="M493" s="46" t="str">
        <f t="shared" si="17"/>
        <v/>
      </c>
      <c r="N493" s="46" t="str">
        <f t="shared" si="18"/>
        <v/>
      </c>
      <c r="O493" s="46" t="str">
        <f>IF(PI_For!B495=0,"Não cadastrado",PI_For!B495)</f>
        <v>Não cadastrado</v>
      </c>
      <c r="P493" s="46" t="str">
        <f>IFERROR(AVERAGEIFS(Entrada!$E$8:$E$3007,Entrada!$C$8:$C$3007,$C$6,Entrada!$G$8:$G$3007,O493),"")</f>
        <v/>
      </c>
      <c r="Q493" s="46" t="str">
        <f>IFERROR(AVERAGEIFS(Entrada!$H$8:$H$3007,Entrada!$C$8:$C$3007,$C$6,Entrada!$G$8:$G$3007,O493),"")</f>
        <v/>
      </c>
      <c r="R493" s="46">
        <v>4.8799999999999998E-3</v>
      </c>
    </row>
    <row r="494" spans="10:18" ht="15" customHeight="1" x14ac:dyDescent="0.25">
      <c r="J494" s="26" t="str">
        <f>IF(PG!C496="","-",PG!C496)</f>
        <v>-</v>
      </c>
      <c r="M494" s="46" t="str">
        <f t="shared" si="17"/>
        <v/>
      </c>
      <c r="N494" s="46" t="str">
        <f t="shared" si="18"/>
        <v/>
      </c>
      <c r="O494" s="46" t="str">
        <f>IF(PI_For!B496=0,"Não cadastrado",PI_For!B496)</f>
        <v>Não cadastrado</v>
      </c>
      <c r="P494" s="46" t="str">
        <f>IFERROR(AVERAGEIFS(Entrada!$E$8:$E$3007,Entrada!$C$8:$C$3007,$C$6,Entrada!$G$8:$G$3007,O494),"")</f>
        <v/>
      </c>
      <c r="Q494" s="46" t="str">
        <f>IFERROR(AVERAGEIFS(Entrada!$H$8:$H$3007,Entrada!$C$8:$C$3007,$C$6,Entrada!$G$8:$G$3007,O494),"")</f>
        <v/>
      </c>
      <c r="R494" s="46">
        <v>4.8900000000000002E-3</v>
      </c>
    </row>
    <row r="495" spans="10:18" ht="15" customHeight="1" x14ac:dyDescent="0.25">
      <c r="J495" s="26" t="str">
        <f>IF(PG!C497="","-",PG!C497)</f>
        <v>-</v>
      </c>
      <c r="M495" s="46" t="str">
        <f t="shared" si="17"/>
        <v/>
      </c>
      <c r="N495" s="46" t="str">
        <f t="shared" si="18"/>
        <v/>
      </c>
      <c r="O495" s="46" t="str">
        <f>IF(PI_For!B497=0,"Não cadastrado",PI_For!B497)</f>
        <v>Não cadastrado</v>
      </c>
      <c r="P495" s="46" t="str">
        <f>IFERROR(AVERAGEIFS(Entrada!$E$8:$E$3007,Entrada!$C$8:$C$3007,$C$6,Entrada!$G$8:$G$3007,O495),"")</f>
        <v/>
      </c>
      <c r="Q495" s="46" t="str">
        <f>IFERROR(AVERAGEIFS(Entrada!$H$8:$H$3007,Entrada!$C$8:$C$3007,$C$6,Entrada!$G$8:$G$3007,O495),"")</f>
        <v/>
      </c>
      <c r="R495" s="46">
        <v>4.8999999999999998E-3</v>
      </c>
    </row>
    <row r="496" spans="10:18" ht="15" customHeight="1" x14ac:dyDescent="0.25">
      <c r="J496" s="26" t="str">
        <f>IF(PG!C498="","-",PG!C498)</f>
        <v>-</v>
      </c>
      <c r="M496" s="46" t="str">
        <f t="shared" si="17"/>
        <v/>
      </c>
      <c r="N496" s="46" t="str">
        <f t="shared" si="18"/>
        <v/>
      </c>
      <c r="O496" s="46" t="str">
        <f>IF(PI_For!B498=0,"Não cadastrado",PI_For!B498)</f>
        <v>Não cadastrado</v>
      </c>
      <c r="P496" s="46" t="str">
        <f>IFERROR(AVERAGEIFS(Entrada!$E$8:$E$3007,Entrada!$C$8:$C$3007,$C$6,Entrada!$G$8:$G$3007,O496),"")</f>
        <v/>
      </c>
      <c r="Q496" s="46" t="str">
        <f>IFERROR(AVERAGEIFS(Entrada!$H$8:$H$3007,Entrada!$C$8:$C$3007,$C$6,Entrada!$G$8:$G$3007,O496),"")</f>
        <v/>
      </c>
      <c r="R496" s="46">
        <v>4.9100000000000003E-3</v>
      </c>
    </row>
    <row r="497" spans="10:18" ht="15" customHeight="1" x14ac:dyDescent="0.25">
      <c r="J497" s="26" t="str">
        <f>IF(PG!C499="","-",PG!C499)</f>
        <v>-</v>
      </c>
      <c r="M497" s="46" t="str">
        <f t="shared" si="17"/>
        <v/>
      </c>
      <c r="N497" s="46" t="str">
        <f t="shared" si="18"/>
        <v/>
      </c>
      <c r="O497" s="46" t="str">
        <f>IF(PI_For!B499=0,"Não cadastrado",PI_For!B499)</f>
        <v>Não cadastrado</v>
      </c>
      <c r="P497" s="46" t="str">
        <f>IFERROR(AVERAGEIFS(Entrada!$E$8:$E$3007,Entrada!$C$8:$C$3007,$C$6,Entrada!$G$8:$G$3007,O497),"")</f>
        <v/>
      </c>
      <c r="Q497" s="46" t="str">
        <f>IFERROR(AVERAGEIFS(Entrada!$H$8:$H$3007,Entrada!$C$8:$C$3007,$C$6,Entrada!$G$8:$G$3007,O497),"")</f>
        <v/>
      </c>
      <c r="R497" s="46">
        <v>4.9199999999999999E-3</v>
      </c>
    </row>
    <row r="498" spans="10:18" ht="15" customHeight="1" x14ac:dyDescent="0.25">
      <c r="J498" s="26" t="str">
        <f>IF(PG!C500="","-",PG!C500)</f>
        <v>-</v>
      </c>
      <c r="M498" s="46" t="str">
        <f t="shared" si="17"/>
        <v/>
      </c>
      <c r="N498" s="46" t="str">
        <f t="shared" si="18"/>
        <v/>
      </c>
      <c r="O498" s="46" t="str">
        <f>IF(PI_For!B500=0,"Não cadastrado",PI_For!B500)</f>
        <v>Não cadastrado</v>
      </c>
      <c r="P498" s="46" t="str">
        <f>IFERROR(AVERAGEIFS(Entrada!$E$8:$E$3007,Entrada!$C$8:$C$3007,$C$6,Entrada!$G$8:$G$3007,O498),"")</f>
        <v/>
      </c>
      <c r="Q498" s="46" t="str">
        <f>IFERROR(AVERAGEIFS(Entrada!$H$8:$H$3007,Entrada!$C$8:$C$3007,$C$6,Entrada!$G$8:$G$3007,O498),"")</f>
        <v/>
      </c>
      <c r="R498" s="46">
        <v>4.9300000000000004E-3</v>
      </c>
    </row>
    <row r="499" spans="10:18" ht="15" customHeight="1" x14ac:dyDescent="0.25">
      <c r="J499" s="26" t="str">
        <f>IF(PG!C501="","-",PG!C501)</f>
        <v>-</v>
      </c>
      <c r="M499" s="46" t="str">
        <f t="shared" si="17"/>
        <v/>
      </c>
      <c r="N499" s="46" t="str">
        <f t="shared" si="18"/>
        <v/>
      </c>
      <c r="O499" s="46" t="str">
        <f>IF(PI_For!B501=0,"Não cadastrado",PI_For!B501)</f>
        <v>Não cadastrado</v>
      </c>
      <c r="P499" s="46" t="str">
        <f>IFERROR(AVERAGEIFS(Entrada!$E$8:$E$3007,Entrada!$C$8:$C$3007,$C$6,Entrada!$G$8:$G$3007,O499),"")</f>
        <v/>
      </c>
      <c r="Q499" s="46" t="str">
        <f>IFERROR(AVERAGEIFS(Entrada!$H$8:$H$3007,Entrada!$C$8:$C$3007,$C$6,Entrada!$G$8:$G$3007,O499),"")</f>
        <v/>
      </c>
      <c r="R499" s="46">
        <v>4.9399999999999999E-3</v>
      </c>
    </row>
    <row r="500" spans="10:18" ht="15" customHeight="1" x14ac:dyDescent="0.25">
      <c r="J500" s="26" t="str">
        <f>IF(PG!C502="","-",PG!C502)</f>
        <v>-</v>
      </c>
      <c r="M500" s="46" t="str">
        <f t="shared" si="17"/>
        <v/>
      </c>
      <c r="N500" s="46" t="str">
        <f t="shared" si="18"/>
        <v/>
      </c>
      <c r="O500" s="46" t="str">
        <f>IF(PI_For!B502=0,"Não cadastrado",PI_For!B502)</f>
        <v>Não cadastrado</v>
      </c>
      <c r="P500" s="46" t="str">
        <f>IFERROR(AVERAGEIFS(Entrada!$E$8:$E$3007,Entrada!$C$8:$C$3007,$C$6,Entrada!$G$8:$G$3007,O500),"")</f>
        <v/>
      </c>
      <c r="Q500" s="46" t="str">
        <f>IFERROR(AVERAGEIFS(Entrada!$H$8:$H$3007,Entrada!$C$8:$C$3007,$C$6,Entrada!$G$8:$G$3007,O500),"")</f>
        <v/>
      </c>
      <c r="R500" s="46">
        <v>4.9500000000000004E-3</v>
      </c>
    </row>
    <row r="501" spans="10:18" ht="15" customHeight="1" x14ac:dyDescent="0.25">
      <c r="J501" s="26" t="str">
        <f>IF(PG!C503="","-",PG!C503)</f>
        <v>-</v>
      </c>
      <c r="M501" s="46" t="str">
        <f t="shared" si="17"/>
        <v/>
      </c>
      <c r="N501" s="46" t="str">
        <f t="shared" si="18"/>
        <v/>
      </c>
      <c r="O501" s="46" t="str">
        <f>IF(PI_For!B503=0,"Não cadastrado",PI_For!B503)</f>
        <v>Não cadastrado</v>
      </c>
      <c r="P501" s="46" t="str">
        <f>IFERROR(AVERAGEIFS(Entrada!$E$8:$E$3007,Entrada!$C$8:$C$3007,$C$6,Entrada!$G$8:$G$3007,O501),"")</f>
        <v/>
      </c>
      <c r="Q501" s="46" t="str">
        <f>IFERROR(AVERAGEIFS(Entrada!$H$8:$H$3007,Entrada!$C$8:$C$3007,$C$6,Entrada!$G$8:$G$3007,O501),"")</f>
        <v/>
      </c>
      <c r="R501" s="46">
        <v>4.96E-3</v>
      </c>
    </row>
    <row r="502" spans="10:18" ht="15" customHeight="1" x14ac:dyDescent="0.25">
      <c r="J502" s="26" t="str">
        <f>IF(PG!C504="","-",PG!C504)</f>
        <v>-</v>
      </c>
      <c r="M502" s="46" t="str">
        <f t="shared" si="17"/>
        <v/>
      </c>
      <c r="N502" s="46" t="str">
        <f t="shared" si="18"/>
        <v/>
      </c>
      <c r="O502" s="46" t="str">
        <f>IF(PI_For!B504=0,"Não cadastrado",PI_For!B504)</f>
        <v>Não cadastrado</v>
      </c>
      <c r="P502" s="46" t="str">
        <f>IFERROR(AVERAGEIFS(Entrada!$E$8:$E$3007,Entrada!$C$8:$C$3007,$C$6,Entrada!$G$8:$G$3007,O502),"")</f>
        <v/>
      </c>
      <c r="Q502" s="46" t="str">
        <f>IFERROR(AVERAGEIFS(Entrada!$H$8:$H$3007,Entrada!$C$8:$C$3007,$C$6,Entrada!$G$8:$G$3007,O502),"")</f>
        <v/>
      </c>
      <c r="R502" s="46">
        <v>4.9699999999999996E-3</v>
      </c>
    </row>
    <row r="503" spans="10:18" ht="15" customHeight="1" x14ac:dyDescent="0.25">
      <c r="J503" s="26" t="str">
        <f>IF(PG!C505="","-",PG!C505)</f>
        <v>-</v>
      </c>
      <c r="M503" s="46" t="str">
        <f t="shared" si="17"/>
        <v/>
      </c>
      <c r="N503" s="46" t="str">
        <f t="shared" si="18"/>
        <v/>
      </c>
      <c r="O503" s="46" t="str">
        <f>IF(PI_For!B505=0,"Não cadastrado",PI_For!B505)</f>
        <v>Não cadastrado</v>
      </c>
      <c r="P503" s="46" t="str">
        <f>IFERROR(AVERAGEIFS(Entrada!$E$8:$E$3007,Entrada!$C$8:$C$3007,$C$6,Entrada!$G$8:$G$3007,O503),"")</f>
        <v/>
      </c>
      <c r="Q503" s="46" t="str">
        <f>IFERROR(AVERAGEIFS(Entrada!$H$8:$H$3007,Entrada!$C$8:$C$3007,$C$6,Entrada!$G$8:$G$3007,O503),"")</f>
        <v/>
      </c>
      <c r="R503" s="46">
        <v>4.9800000000000001E-3</v>
      </c>
    </row>
    <row r="504" spans="10:18" ht="15" customHeight="1" x14ac:dyDescent="0.25">
      <c r="J504" s="26" t="str">
        <f>IF(PG!C506="","-",PG!C506)</f>
        <v>-</v>
      </c>
      <c r="M504" s="46" t="str">
        <f t="shared" si="17"/>
        <v/>
      </c>
      <c r="N504" s="46" t="str">
        <f t="shared" si="18"/>
        <v/>
      </c>
      <c r="O504" s="46" t="str">
        <f>IF(PI_For!B506=0,"Não cadastrado",PI_For!B506)</f>
        <v>Não cadastrado</v>
      </c>
      <c r="P504" s="46" t="str">
        <f>IFERROR(AVERAGEIFS(Entrada!$E$8:$E$3007,Entrada!$C$8:$C$3007,$C$6,Entrada!$G$8:$G$3007,O504),"")</f>
        <v/>
      </c>
      <c r="Q504" s="46" t="str">
        <f>IFERROR(AVERAGEIFS(Entrada!$H$8:$H$3007,Entrada!$C$8:$C$3007,$C$6,Entrada!$G$8:$G$3007,O504),"")</f>
        <v/>
      </c>
      <c r="R504" s="46">
        <v>4.9899999999999996E-3</v>
      </c>
    </row>
    <row r="505" spans="10:18" ht="15" customHeight="1" x14ac:dyDescent="0.25">
      <c r="J505" s="26" t="str">
        <f>IF(PG!C507="","-",PG!C507)</f>
        <v>-</v>
      </c>
      <c r="M505" s="46" t="str">
        <f t="shared" si="17"/>
        <v/>
      </c>
      <c r="N505" s="46" t="str">
        <f t="shared" si="18"/>
        <v/>
      </c>
      <c r="O505" s="46" t="str">
        <f>IF(PI_For!B507=0,"Não cadastrado",PI_For!B507)</f>
        <v>Não cadastrado</v>
      </c>
      <c r="P505" s="46" t="str">
        <f>IFERROR(AVERAGEIFS(Entrada!$E$8:$E$3007,Entrada!$C$8:$C$3007,$C$6,Entrada!$G$8:$G$3007,O505),"")</f>
        <v/>
      </c>
      <c r="Q505" s="46" t="str">
        <f>IFERROR(AVERAGEIFS(Entrada!$H$8:$H$3007,Entrada!$C$8:$C$3007,$C$6,Entrada!$G$8:$G$3007,O505),"")</f>
        <v/>
      </c>
      <c r="R505" s="46">
        <v>5.0000000000000001E-3</v>
      </c>
    </row>
    <row r="506" spans="10:18" ht="15" customHeight="1" x14ac:dyDescent="0.25">
      <c r="J506" s="26" t="str">
        <f>IF(PG!C508="","-",PG!C508)</f>
        <v>-</v>
      </c>
      <c r="M506" s="46" t="str">
        <f t="shared" si="17"/>
        <v/>
      </c>
      <c r="N506" s="46" t="str">
        <f t="shared" si="18"/>
        <v/>
      </c>
      <c r="O506" s="46" t="str">
        <f>IF(PI_For!B508=0,"Não cadastrado",PI_For!B508)</f>
        <v>Não cadastrado</v>
      </c>
      <c r="P506" s="46" t="str">
        <f>IFERROR(AVERAGEIFS(Entrada!$E$8:$E$3007,Entrada!$C$8:$C$3007,$C$6,Entrada!$G$8:$G$3007,O506),"")</f>
        <v/>
      </c>
      <c r="Q506" s="46" t="str">
        <f>IFERROR(AVERAGEIFS(Entrada!$H$8:$H$3007,Entrada!$C$8:$C$3007,$C$6,Entrada!$G$8:$G$3007,O506),"")</f>
        <v/>
      </c>
      <c r="R506" s="46">
        <v>5.0099999999999997E-3</v>
      </c>
    </row>
    <row r="507" spans="10:18" ht="15" customHeight="1" x14ac:dyDescent="0.25">
      <c r="J507" s="26" t="str">
        <f>IF(PG!C509="","-",PG!C509)</f>
        <v>-</v>
      </c>
      <c r="M507" s="46" t="str">
        <f t="shared" si="17"/>
        <v/>
      </c>
      <c r="N507" s="46" t="str">
        <f t="shared" si="18"/>
        <v/>
      </c>
      <c r="O507" s="46" t="str">
        <f>IF(PI_For!B509=0,"Não cadastrado",PI_For!B509)</f>
        <v>Não cadastrado</v>
      </c>
      <c r="P507" s="46" t="str">
        <f>IFERROR(AVERAGEIFS(Entrada!$E$8:$E$3007,Entrada!$C$8:$C$3007,$C$6,Entrada!$G$8:$G$3007,O507),"")</f>
        <v/>
      </c>
      <c r="Q507" s="46" t="str">
        <f>IFERROR(AVERAGEIFS(Entrada!$H$8:$H$3007,Entrada!$C$8:$C$3007,$C$6,Entrada!$G$8:$G$3007,O507),"")</f>
        <v/>
      </c>
      <c r="R507" s="46">
        <v>5.0200000000000002E-3</v>
      </c>
    </row>
    <row r="508" spans="10:18" ht="15" customHeight="1" x14ac:dyDescent="0.25">
      <c r="J508" s="26" t="str">
        <f>IF(PG!C510="","-",PG!C510)</f>
        <v>-</v>
      </c>
      <c r="M508" s="46" t="str">
        <f t="shared" si="17"/>
        <v/>
      </c>
      <c r="N508" s="46" t="str">
        <f t="shared" si="18"/>
        <v/>
      </c>
      <c r="O508" s="46" t="str">
        <f>IF(PI_For!B510=0,"Não cadastrado",PI_For!B510)</f>
        <v>Não cadastrado</v>
      </c>
      <c r="P508" s="46" t="str">
        <f>IFERROR(AVERAGEIFS(Entrada!$E$8:$E$3007,Entrada!$C$8:$C$3007,$C$6,Entrada!$G$8:$G$3007,O508),"")</f>
        <v/>
      </c>
      <c r="Q508" s="46" t="str">
        <f>IFERROR(AVERAGEIFS(Entrada!$H$8:$H$3007,Entrada!$C$8:$C$3007,$C$6,Entrada!$G$8:$G$3007,O508),"")</f>
        <v/>
      </c>
      <c r="R508" s="46">
        <v>5.0299999999999997E-3</v>
      </c>
    </row>
    <row r="509" spans="10:18" ht="15" customHeight="1" x14ac:dyDescent="0.25">
      <c r="J509" s="26" t="str">
        <f>IF(PG!C511="","-",PG!C511)</f>
        <v>-</v>
      </c>
      <c r="M509" s="46" t="str">
        <f t="shared" si="17"/>
        <v/>
      </c>
      <c r="N509" s="46" t="str">
        <f t="shared" si="18"/>
        <v/>
      </c>
      <c r="O509" s="46" t="str">
        <f>IF(PI_For!B511=0,"Não cadastrado",PI_For!B511)</f>
        <v>Não cadastrado</v>
      </c>
      <c r="P509" s="46" t="str">
        <f>IFERROR(AVERAGEIFS(Entrada!$E$8:$E$3007,Entrada!$C$8:$C$3007,$C$6,Entrada!$G$8:$G$3007,O509),"")</f>
        <v/>
      </c>
      <c r="Q509" s="46" t="str">
        <f>IFERROR(AVERAGEIFS(Entrada!$H$8:$H$3007,Entrada!$C$8:$C$3007,$C$6,Entrada!$G$8:$G$3007,O509),"")</f>
        <v/>
      </c>
      <c r="R509" s="46">
        <v>5.0400000000000002E-3</v>
      </c>
    </row>
    <row r="510" spans="10:18" ht="15" customHeight="1" x14ac:dyDescent="0.25">
      <c r="J510" s="26" t="str">
        <f>IF(PG!C512="","-",PG!C512)</f>
        <v>-</v>
      </c>
      <c r="M510" s="46" t="str">
        <f t="shared" si="17"/>
        <v/>
      </c>
      <c r="N510" s="46" t="str">
        <f t="shared" si="18"/>
        <v/>
      </c>
      <c r="O510" s="46" t="str">
        <f>IF(PI_For!B512=0,"Não cadastrado",PI_For!B512)</f>
        <v>Não cadastrado</v>
      </c>
      <c r="P510" s="46" t="str">
        <f>IFERROR(AVERAGEIFS(Entrada!$E$8:$E$3007,Entrada!$C$8:$C$3007,$C$6,Entrada!$G$8:$G$3007,O510),"")</f>
        <v/>
      </c>
      <c r="Q510" s="46" t="str">
        <f>IFERROR(AVERAGEIFS(Entrada!$H$8:$H$3007,Entrada!$C$8:$C$3007,$C$6,Entrada!$G$8:$G$3007,O510),"")</f>
        <v/>
      </c>
      <c r="R510" s="46">
        <v>5.0499999999999998E-3</v>
      </c>
    </row>
    <row r="511" spans="10:18" ht="15" customHeight="1" x14ac:dyDescent="0.25">
      <c r="J511" s="26" t="str">
        <f>IF(PG!C513="","-",PG!C513)</f>
        <v>-</v>
      </c>
      <c r="M511" s="46" t="str">
        <f t="shared" si="17"/>
        <v/>
      </c>
      <c r="N511" s="46" t="str">
        <f t="shared" si="18"/>
        <v/>
      </c>
      <c r="O511" s="46" t="str">
        <f>IF(PI_For!B513=0,"Não cadastrado",PI_For!B513)</f>
        <v>Não cadastrado</v>
      </c>
      <c r="P511" s="46" t="str">
        <f>IFERROR(AVERAGEIFS(Entrada!$E$8:$E$3007,Entrada!$C$8:$C$3007,$C$6,Entrada!$G$8:$G$3007,O511),"")</f>
        <v/>
      </c>
      <c r="Q511" s="46" t="str">
        <f>IFERROR(AVERAGEIFS(Entrada!$H$8:$H$3007,Entrada!$C$8:$C$3007,$C$6,Entrada!$G$8:$G$3007,O511),"")</f>
        <v/>
      </c>
      <c r="R511" s="46">
        <v>5.0600000000000003E-3</v>
      </c>
    </row>
    <row r="512" spans="10:18" ht="15" customHeight="1" x14ac:dyDescent="0.25">
      <c r="J512" s="26" t="str">
        <f>IF(PG!C514="","-",PG!C514)</f>
        <v>-</v>
      </c>
      <c r="M512" s="46" t="str">
        <f t="shared" si="17"/>
        <v/>
      </c>
      <c r="N512" s="46" t="str">
        <f t="shared" si="18"/>
        <v/>
      </c>
      <c r="O512" s="46" t="str">
        <f>IF(PI_For!B514=0,"Não cadastrado",PI_For!B514)</f>
        <v>Não cadastrado</v>
      </c>
      <c r="P512" s="46" t="str">
        <f>IFERROR(AVERAGEIFS(Entrada!$E$8:$E$3007,Entrada!$C$8:$C$3007,$C$6,Entrada!$G$8:$G$3007,O512),"")</f>
        <v/>
      </c>
      <c r="Q512" s="46" t="str">
        <f>IFERROR(AVERAGEIFS(Entrada!$H$8:$H$3007,Entrada!$C$8:$C$3007,$C$6,Entrada!$G$8:$G$3007,O512),"")</f>
        <v/>
      </c>
      <c r="R512" s="46">
        <v>5.0699999999999999E-3</v>
      </c>
    </row>
    <row r="513" spans="10:18" ht="15" customHeight="1" x14ac:dyDescent="0.25">
      <c r="J513" s="26" t="str">
        <f>IF(PG!C515="","-",PG!C515)</f>
        <v>-</v>
      </c>
      <c r="M513" s="46" t="str">
        <f t="shared" si="17"/>
        <v/>
      </c>
      <c r="N513" s="46" t="str">
        <f t="shared" si="18"/>
        <v/>
      </c>
      <c r="O513" s="46" t="str">
        <f>IF(PI_For!B515=0,"Não cadastrado",PI_For!B515)</f>
        <v>Não cadastrado</v>
      </c>
      <c r="P513" s="46" t="str">
        <f>IFERROR(AVERAGEIFS(Entrada!$E$8:$E$3007,Entrada!$C$8:$C$3007,$C$6,Entrada!$G$8:$G$3007,O513),"")</f>
        <v/>
      </c>
      <c r="Q513" s="46" t="str">
        <f>IFERROR(AVERAGEIFS(Entrada!$H$8:$H$3007,Entrada!$C$8:$C$3007,$C$6,Entrada!$G$8:$G$3007,O513),"")</f>
        <v/>
      </c>
      <c r="R513" s="46">
        <v>5.0800000000000003E-3</v>
      </c>
    </row>
    <row r="514" spans="10:18" ht="15" customHeight="1" x14ac:dyDescent="0.25">
      <c r="J514" s="26" t="str">
        <f>IF(PG!C516="","-",PG!C516)</f>
        <v>-</v>
      </c>
      <c r="M514" s="46" t="str">
        <f t="shared" si="17"/>
        <v/>
      </c>
      <c r="N514" s="46" t="str">
        <f t="shared" si="18"/>
        <v/>
      </c>
      <c r="O514" s="46" t="str">
        <f>IF(PI_For!B516=0,"Não cadastrado",PI_For!B516)</f>
        <v>Não cadastrado</v>
      </c>
      <c r="P514" s="46" t="str">
        <f>IFERROR(AVERAGEIFS(Entrada!$E$8:$E$3007,Entrada!$C$8:$C$3007,$C$6,Entrada!$G$8:$G$3007,O514),"")</f>
        <v/>
      </c>
      <c r="Q514" s="46" t="str">
        <f>IFERROR(AVERAGEIFS(Entrada!$H$8:$H$3007,Entrada!$C$8:$C$3007,$C$6,Entrada!$G$8:$G$3007,O514),"")</f>
        <v/>
      </c>
      <c r="R514" s="46">
        <v>5.0899999999999999E-3</v>
      </c>
    </row>
    <row r="515" spans="10:18" ht="15" customHeight="1" x14ac:dyDescent="0.25">
      <c r="J515" s="26" t="str">
        <f>IF(PG!C517="","-",PG!C517)</f>
        <v>-</v>
      </c>
      <c r="M515" s="46" t="str">
        <f t="shared" si="17"/>
        <v/>
      </c>
      <c r="N515" s="46" t="str">
        <f t="shared" si="18"/>
        <v/>
      </c>
      <c r="O515" s="46" t="str">
        <f>IF(PI_For!B517=0,"Não cadastrado",PI_For!B517)</f>
        <v>Não cadastrado</v>
      </c>
      <c r="P515" s="46" t="str">
        <f>IFERROR(AVERAGEIFS(Entrada!$E$8:$E$3007,Entrada!$C$8:$C$3007,$C$6,Entrada!$G$8:$G$3007,O515),"")</f>
        <v/>
      </c>
      <c r="Q515" s="46" t="str">
        <f>IFERROR(AVERAGEIFS(Entrada!$H$8:$H$3007,Entrada!$C$8:$C$3007,$C$6,Entrada!$G$8:$G$3007,O515),"")</f>
        <v/>
      </c>
      <c r="R515" s="46">
        <v>5.1000000000000004E-3</v>
      </c>
    </row>
    <row r="516" spans="10:18" ht="15" customHeight="1" x14ac:dyDescent="0.25">
      <c r="J516" s="26" t="str">
        <f>IF(PG!C518="","-",PG!C518)</f>
        <v>-</v>
      </c>
      <c r="M516" s="46" t="str">
        <f t="shared" si="17"/>
        <v/>
      </c>
      <c r="N516" s="46" t="str">
        <f t="shared" si="18"/>
        <v/>
      </c>
      <c r="O516" s="46" t="str">
        <f>IF(PI_For!B518=0,"Não cadastrado",PI_For!B518)</f>
        <v>Não cadastrado</v>
      </c>
      <c r="P516" s="46" t="str">
        <f>IFERROR(AVERAGEIFS(Entrada!$E$8:$E$3007,Entrada!$C$8:$C$3007,$C$6,Entrada!$G$8:$G$3007,O516),"")</f>
        <v/>
      </c>
      <c r="Q516" s="46" t="str">
        <f>IFERROR(AVERAGEIFS(Entrada!$H$8:$H$3007,Entrada!$C$8:$C$3007,$C$6,Entrada!$G$8:$G$3007,O516),"")</f>
        <v/>
      </c>
      <c r="R516" s="46">
        <v>5.11E-3</v>
      </c>
    </row>
    <row r="517" spans="10:18" ht="15" customHeight="1" x14ac:dyDescent="0.25">
      <c r="J517" s="26" t="str">
        <f>IF(PG!C519="","-",PG!C519)</f>
        <v>-</v>
      </c>
      <c r="M517" s="46" t="str">
        <f t="shared" si="17"/>
        <v/>
      </c>
      <c r="N517" s="46" t="str">
        <f t="shared" si="18"/>
        <v/>
      </c>
      <c r="O517" s="46" t="str">
        <f>IF(PI_For!B519=0,"Não cadastrado",PI_For!B519)</f>
        <v>Não cadastrado</v>
      </c>
      <c r="P517" s="46" t="str">
        <f>IFERROR(AVERAGEIFS(Entrada!$E$8:$E$3007,Entrada!$C$8:$C$3007,$C$6,Entrada!$G$8:$G$3007,O517),"")</f>
        <v/>
      </c>
      <c r="Q517" s="46" t="str">
        <f>IFERROR(AVERAGEIFS(Entrada!$H$8:$H$3007,Entrada!$C$8:$C$3007,$C$6,Entrada!$G$8:$G$3007,O517),"")</f>
        <v/>
      </c>
      <c r="R517" s="46">
        <v>5.1200000000000004E-3</v>
      </c>
    </row>
    <row r="518" spans="10:18" ht="15" customHeight="1" x14ac:dyDescent="0.25">
      <c r="J518" s="26" t="str">
        <f>IF(PG!C520="","-",PG!C520)</f>
        <v>-</v>
      </c>
      <c r="M518" s="46" t="str">
        <f t="shared" si="17"/>
        <v/>
      </c>
      <c r="N518" s="46" t="str">
        <f t="shared" si="18"/>
        <v/>
      </c>
      <c r="O518" s="46" t="str">
        <f>IF(PI_For!B520=0,"Não cadastrado",PI_For!B520)</f>
        <v>Não cadastrado</v>
      </c>
      <c r="P518" s="46" t="str">
        <f>IFERROR(AVERAGEIFS(Entrada!$E$8:$E$3007,Entrada!$C$8:$C$3007,$C$6,Entrada!$G$8:$G$3007,O518),"")</f>
        <v/>
      </c>
      <c r="Q518" s="46" t="str">
        <f>IFERROR(AVERAGEIFS(Entrada!$H$8:$H$3007,Entrada!$C$8:$C$3007,$C$6,Entrada!$G$8:$G$3007,O518),"")</f>
        <v/>
      </c>
      <c r="R518" s="46">
        <v>5.13E-3</v>
      </c>
    </row>
    <row r="519" spans="10:18" ht="15" customHeight="1" x14ac:dyDescent="0.25">
      <c r="J519" s="26" t="str">
        <f>IF(PG!C521="","-",PG!C521)</f>
        <v>-</v>
      </c>
      <c r="M519" s="46" t="str">
        <f t="shared" ref="M519:M582" si="19">IFERROR(P519+R519,"")</f>
        <v/>
      </c>
      <c r="N519" s="46" t="str">
        <f t="shared" ref="N519:N582" si="20">IFERROR(Q519+R519,"")</f>
        <v/>
      </c>
      <c r="O519" s="46" t="str">
        <f>IF(PI_For!B521=0,"Não cadastrado",PI_For!B521)</f>
        <v>Não cadastrado</v>
      </c>
      <c r="P519" s="46" t="str">
        <f>IFERROR(AVERAGEIFS(Entrada!$E$8:$E$3007,Entrada!$C$8:$C$3007,$C$6,Entrada!$G$8:$G$3007,O519),"")</f>
        <v/>
      </c>
      <c r="Q519" s="46" t="str">
        <f>IFERROR(AVERAGEIFS(Entrada!$H$8:$H$3007,Entrada!$C$8:$C$3007,$C$6,Entrada!$G$8:$G$3007,O519),"")</f>
        <v/>
      </c>
      <c r="R519" s="46">
        <v>5.1399999999999996E-3</v>
      </c>
    </row>
    <row r="520" spans="10:18" ht="15" customHeight="1" x14ac:dyDescent="0.25">
      <c r="J520" s="26" t="str">
        <f>IF(PG!C522="","-",PG!C522)</f>
        <v>-</v>
      </c>
      <c r="M520" s="46" t="str">
        <f t="shared" si="19"/>
        <v/>
      </c>
      <c r="N520" s="46" t="str">
        <f t="shared" si="20"/>
        <v/>
      </c>
      <c r="O520" s="46" t="str">
        <f>IF(PI_For!B522=0,"Não cadastrado",PI_For!B522)</f>
        <v>Não cadastrado</v>
      </c>
      <c r="P520" s="46" t="str">
        <f>IFERROR(AVERAGEIFS(Entrada!$E$8:$E$3007,Entrada!$C$8:$C$3007,$C$6,Entrada!$G$8:$G$3007,O520),"")</f>
        <v/>
      </c>
      <c r="Q520" s="46" t="str">
        <f>IFERROR(AVERAGEIFS(Entrada!$H$8:$H$3007,Entrada!$C$8:$C$3007,$C$6,Entrada!$G$8:$G$3007,O520),"")</f>
        <v/>
      </c>
      <c r="R520" s="46">
        <v>5.1500000000000001E-3</v>
      </c>
    </row>
    <row r="521" spans="10:18" ht="15" customHeight="1" x14ac:dyDescent="0.25">
      <c r="J521" s="26" t="str">
        <f>IF(PG!C523="","-",PG!C523)</f>
        <v>-</v>
      </c>
      <c r="M521" s="46" t="str">
        <f t="shared" si="19"/>
        <v/>
      </c>
      <c r="N521" s="46" t="str">
        <f t="shared" si="20"/>
        <v/>
      </c>
      <c r="O521" s="46" t="str">
        <f>IF(PI_For!B523=0,"Não cadastrado",PI_For!B523)</f>
        <v>Não cadastrado</v>
      </c>
      <c r="P521" s="46" t="str">
        <f>IFERROR(AVERAGEIFS(Entrada!$E$8:$E$3007,Entrada!$C$8:$C$3007,$C$6,Entrada!$G$8:$G$3007,O521),"")</f>
        <v/>
      </c>
      <c r="Q521" s="46" t="str">
        <f>IFERROR(AVERAGEIFS(Entrada!$H$8:$H$3007,Entrada!$C$8:$C$3007,$C$6,Entrada!$G$8:$G$3007,O521),"")</f>
        <v/>
      </c>
      <c r="R521" s="46">
        <v>5.1599999999999997E-3</v>
      </c>
    </row>
    <row r="522" spans="10:18" ht="15" customHeight="1" x14ac:dyDescent="0.25">
      <c r="J522" s="26" t="str">
        <f>IF(PG!C524="","-",PG!C524)</f>
        <v>-</v>
      </c>
      <c r="M522" s="46" t="str">
        <f t="shared" si="19"/>
        <v/>
      </c>
      <c r="N522" s="46" t="str">
        <f t="shared" si="20"/>
        <v/>
      </c>
      <c r="O522" s="46" t="str">
        <f>IF(PI_For!B524=0,"Não cadastrado",PI_For!B524)</f>
        <v>Não cadastrado</v>
      </c>
      <c r="P522" s="46" t="str">
        <f>IFERROR(AVERAGEIFS(Entrada!$E$8:$E$3007,Entrada!$C$8:$C$3007,$C$6,Entrada!$G$8:$G$3007,O522),"")</f>
        <v/>
      </c>
      <c r="Q522" s="46" t="str">
        <f>IFERROR(AVERAGEIFS(Entrada!$H$8:$H$3007,Entrada!$C$8:$C$3007,$C$6,Entrada!$G$8:$G$3007,O522),"")</f>
        <v/>
      </c>
      <c r="R522" s="46">
        <v>5.1700000000000001E-3</v>
      </c>
    </row>
    <row r="523" spans="10:18" ht="15" customHeight="1" x14ac:dyDescent="0.25">
      <c r="J523" s="26" t="str">
        <f>IF(PG!C525="","-",PG!C525)</f>
        <v>-</v>
      </c>
      <c r="M523" s="46" t="str">
        <f t="shared" si="19"/>
        <v/>
      </c>
      <c r="N523" s="46" t="str">
        <f t="shared" si="20"/>
        <v/>
      </c>
      <c r="O523" s="46" t="str">
        <f>IF(PI_For!B525=0,"Não cadastrado",PI_For!B525)</f>
        <v>Não cadastrado</v>
      </c>
      <c r="P523" s="46" t="str">
        <f>IFERROR(AVERAGEIFS(Entrada!$E$8:$E$3007,Entrada!$C$8:$C$3007,$C$6,Entrada!$G$8:$G$3007,O523),"")</f>
        <v/>
      </c>
      <c r="Q523" s="46" t="str">
        <f>IFERROR(AVERAGEIFS(Entrada!$H$8:$H$3007,Entrada!$C$8:$C$3007,$C$6,Entrada!$G$8:$G$3007,O523),"")</f>
        <v/>
      </c>
      <c r="R523" s="46">
        <v>5.1799999999999997E-3</v>
      </c>
    </row>
    <row r="524" spans="10:18" ht="15" customHeight="1" x14ac:dyDescent="0.25">
      <c r="J524" s="26" t="str">
        <f>IF(PG!C526="","-",PG!C526)</f>
        <v>-</v>
      </c>
      <c r="M524" s="46" t="str">
        <f t="shared" si="19"/>
        <v/>
      </c>
      <c r="N524" s="46" t="str">
        <f t="shared" si="20"/>
        <v/>
      </c>
      <c r="O524" s="46" t="str">
        <f>IF(PI_For!B526=0,"Não cadastrado",PI_For!B526)</f>
        <v>Não cadastrado</v>
      </c>
      <c r="P524" s="46" t="str">
        <f>IFERROR(AVERAGEIFS(Entrada!$E$8:$E$3007,Entrada!$C$8:$C$3007,$C$6,Entrada!$G$8:$G$3007,O524),"")</f>
        <v/>
      </c>
      <c r="Q524" s="46" t="str">
        <f>IFERROR(AVERAGEIFS(Entrada!$H$8:$H$3007,Entrada!$C$8:$C$3007,$C$6,Entrada!$G$8:$G$3007,O524),"")</f>
        <v/>
      </c>
      <c r="R524" s="46">
        <v>5.1900000000000002E-3</v>
      </c>
    </row>
    <row r="525" spans="10:18" ht="15" customHeight="1" x14ac:dyDescent="0.25">
      <c r="J525" s="26" t="str">
        <f>IF(PG!C527="","-",PG!C527)</f>
        <v>-</v>
      </c>
      <c r="M525" s="46" t="str">
        <f t="shared" si="19"/>
        <v/>
      </c>
      <c r="N525" s="46" t="str">
        <f t="shared" si="20"/>
        <v/>
      </c>
      <c r="O525" s="46" t="str">
        <f>IF(PI_For!B527=0,"Não cadastrado",PI_For!B527)</f>
        <v>Não cadastrado</v>
      </c>
      <c r="P525" s="46" t="str">
        <f>IFERROR(AVERAGEIFS(Entrada!$E$8:$E$3007,Entrada!$C$8:$C$3007,$C$6,Entrada!$G$8:$G$3007,O525),"")</f>
        <v/>
      </c>
      <c r="Q525" s="46" t="str">
        <f>IFERROR(AVERAGEIFS(Entrada!$H$8:$H$3007,Entrada!$C$8:$C$3007,$C$6,Entrada!$G$8:$G$3007,O525),"")</f>
        <v/>
      </c>
      <c r="R525" s="46">
        <v>5.1999999999999998E-3</v>
      </c>
    </row>
    <row r="526" spans="10:18" ht="15" customHeight="1" x14ac:dyDescent="0.25">
      <c r="J526" s="26" t="str">
        <f>IF(PG!C528="","-",PG!C528)</f>
        <v>-</v>
      </c>
      <c r="M526" s="46" t="str">
        <f t="shared" si="19"/>
        <v/>
      </c>
      <c r="N526" s="46" t="str">
        <f t="shared" si="20"/>
        <v/>
      </c>
      <c r="O526" s="46" t="str">
        <f>IF(PI_For!B528=0,"Não cadastrado",PI_For!B528)</f>
        <v>Não cadastrado</v>
      </c>
      <c r="P526" s="46" t="str">
        <f>IFERROR(AVERAGEIFS(Entrada!$E$8:$E$3007,Entrada!$C$8:$C$3007,$C$6,Entrada!$G$8:$G$3007,O526),"")</f>
        <v/>
      </c>
      <c r="Q526" s="46" t="str">
        <f>IFERROR(AVERAGEIFS(Entrada!$H$8:$H$3007,Entrada!$C$8:$C$3007,$C$6,Entrada!$G$8:$G$3007,O526),"")</f>
        <v/>
      </c>
      <c r="R526" s="46">
        <v>5.2100000000000002E-3</v>
      </c>
    </row>
    <row r="527" spans="10:18" ht="15" customHeight="1" x14ac:dyDescent="0.25">
      <c r="J527" s="26" t="str">
        <f>IF(PG!C529="","-",PG!C529)</f>
        <v>-</v>
      </c>
      <c r="M527" s="46" t="str">
        <f t="shared" si="19"/>
        <v/>
      </c>
      <c r="N527" s="46" t="str">
        <f t="shared" si="20"/>
        <v/>
      </c>
      <c r="O527" s="46" t="str">
        <f>IF(PI_For!B529=0,"Não cadastrado",PI_For!B529)</f>
        <v>Não cadastrado</v>
      </c>
      <c r="P527" s="46" t="str">
        <f>IFERROR(AVERAGEIFS(Entrada!$E$8:$E$3007,Entrada!$C$8:$C$3007,$C$6,Entrada!$G$8:$G$3007,O527),"")</f>
        <v/>
      </c>
      <c r="Q527" s="46" t="str">
        <f>IFERROR(AVERAGEIFS(Entrada!$H$8:$H$3007,Entrada!$C$8:$C$3007,$C$6,Entrada!$G$8:$G$3007,O527),"")</f>
        <v/>
      </c>
      <c r="R527" s="46">
        <v>5.2199999999999998E-3</v>
      </c>
    </row>
    <row r="528" spans="10:18" ht="15" customHeight="1" x14ac:dyDescent="0.25">
      <c r="J528" s="26" t="str">
        <f>IF(PG!C530="","-",PG!C530)</f>
        <v>-</v>
      </c>
      <c r="M528" s="46" t="str">
        <f t="shared" si="19"/>
        <v/>
      </c>
      <c r="N528" s="46" t="str">
        <f t="shared" si="20"/>
        <v/>
      </c>
      <c r="O528" s="46" t="str">
        <f>IF(PI_For!B530=0,"Não cadastrado",PI_For!B530)</f>
        <v>Não cadastrado</v>
      </c>
      <c r="P528" s="46" t="str">
        <f>IFERROR(AVERAGEIFS(Entrada!$E$8:$E$3007,Entrada!$C$8:$C$3007,$C$6,Entrada!$G$8:$G$3007,O528),"")</f>
        <v/>
      </c>
      <c r="Q528" s="46" t="str">
        <f>IFERROR(AVERAGEIFS(Entrada!$H$8:$H$3007,Entrada!$C$8:$C$3007,$C$6,Entrada!$G$8:$G$3007,O528),"")</f>
        <v/>
      </c>
      <c r="R528" s="46">
        <v>5.2300000000000003E-3</v>
      </c>
    </row>
    <row r="529" spans="10:18" ht="15" customHeight="1" x14ac:dyDescent="0.25">
      <c r="J529" s="26" t="str">
        <f>IF(PG!C531="","-",PG!C531)</f>
        <v>-</v>
      </c>
      <c r="M529" s="46" t="str">
        <f t="shared" si="19"/>
        <v/>
      </c>
      <c r="N529" s="46" t="str">
        <f t="shared" si="20"/>
        <v/>
      </c>
      <c r="O529" s="46" t="str">
        <f>IF(PI_For!B531=0,"Não cadastrado",PI_For!B531)</f>
        <v>Não cadastrado</v>
      </c>
      <c r="P529" s="46" t="str">
        <f>IFERROR(AVERAGEIFS(Entrada!$E$8:$E$3007,Entrada!$C$8:$C$3007,$C$6,Entrada!$G$8:$G$3007,O529),"")</f>
        <v/>
      </c>
      <c r="Q529" s="46" t="str">
        <f>IFERROR(AVERAGEIFS(Entrada!$H$8:$H$3007,Entrada!$C$8:$C$3007,$C$6,Entrada!$G$8:$G$3007,O529),"")</f>
        <v/>
      </c>
      <c r="R529" s="46">
        <v>5.2399999999999999E-3</v>
      </c>
    </row>
    <row r="530" spans="10:18" ht="15" customHeight="1" x14ac:dyDescent="0.25">
      <c r="J530" s="26" t="str">
        <f>IF(PG!C532="","-",PG!C532)</f>
        <v>-</v>
      </c>
      <c r="M530" s="46" t="str">
        <f t="shared" si="19"/>
        <v/>
      </c>
      <c r="N530" s="46" t="str">
        <f t="shared" si="20"/>
        <v/>
      </c>
      <c r="O530" s="46" t="str">
        <f>IF(PI_For!B532=0,"Não cadastrado",PI_For!B532)</f>
        <v>Não cadastrado</v>
      </c>
      <c r="P530" s="46" t="str">
        <f>IFERROR(AVERAGEIFS(Entrada!$E$8:$E$3007,Entrada!$C$8:$C$3007,$C$6,Entrada!$G$8:$G$3007,O530),"")</f>
        <v/>
      </c>
      <c r="Q530" s="46" t="str">
        <f>IFERROR(AVERAGEIFS(Entrada!$H$8:$H$3007,Entrada!$C$8:$C$3007,$C$6,Entrada!$G$8:$G$3007,O530),"")</f>
        <v/>
      </c>
      <c r="R530" s="46">
        <v>5.2500000000000003E-3</v>
      </c>
    </row>
    <row r="531" spans="10:18" ht="15" customHeight="1" x14ac:dyDescent="0.25">
      <c r="J531" s="26" t="str">
        <f>IF(PG!C533="","-",PG!C533)</f>
        <v>-</v>
      </c>
      <c r="M531" s="46" t="str">
        <f t="shared" si="19"/>
        <v/>
      </c>
      <c r="N531" s="46" t="str">
        <f t="shared" si="20"/>
        <v/>
      </c>
      <c r="O531" s="46" t="str">
        <f>IF(PI_For!B533=0,"Não cadastrado",PI_For!B533)</f>
        <v>Não cadastrado</v>
      </c>
      <c r="P531" s="46" t="str">
        <f>IFERROR(AVERAGEIFS(Entrada!$E$8:$E$3007,Entrada!$C$8:$C$3007,$C$6,Entrada!$G$8:$G$3007,O531),"")</f>
        <v/>
      </c>
      <c r="Q531" s="46" t="str">
        <f>IFERROR(AVERAGEIFS(Entrada!$H$8:$H$3007,Entrada!$C$8:$C$3007,$C$6,Entrada!$G$8:$G$3007,O531),"")</f>
        <v/>
      </c>
      <c r="R531" s="46">
        <v>5.2599999999999999E-3</v>
      </c>
    </row>
    <row r="532" spans="10:18" ht="15" customHeight="1" x14ac:dyDescent="0.25">
      <c r="J532" s="26" t="str">
        <f>IF(PG!C534="","-",PG!C534)</f>
        <v>-</v>
      </c>
      <c r="M532" s="46" t="str">
        <f t="shared" si="19"/>
        <v/>
      </c>
      <c r="N532" s="46" t="str">
        <f t="shared" si="20"/>
        <v/>
      </c>
      <c r="O532" s="46" t="str">
        <f>IF(PI_For!B534=0,"Não cadastrado",PI_For!B534)</f>
        <v>Não cadastrado</v>
      </c>
      <c r="P532" s="46" t="str">
        <f>IFERROR(AVERAGEIFS(Entrada!$E$8:$E$3007,Entrada!$C$8:$C$3007,$C$6,Entrada!$G$8:$G$3007,O532),"")</f>
        <v/>
      </c>
      <c r="Q532" s="46" t="str">
        <f>IFERROR(AVERAGEIFS(Entrada!$H$8:$H$3007,Entrada!$C$8:$C$3007,$C$6,Entrada!$G$8:$G$3007,O532),"")</f>
        <v/>
      </c>
      <c r="R532" s="46">
        <v>5.2700000000000004E-3</v>
      </c>
    </row>
    <row r="533" spans="10:18" ht="15" customHeight="1" x14ac:dyDescent="0.25">
      <c r="J533" s="26" t="str">
        <f>IF(PG!C535="","-",PG!C535)</f>
        <v>-</v>
      </c>
      <c r="M533" s="46" t="str">
        <f t="shared" si="19"/>
        <v/>
      </c>
      <c r="N533" s="46" t="str">
        <f t="shared" si="20"/>
        <v/>
      </c>
      <c r="O533" s="46" t="str">
        <f>IF(PI_For!B535=0,"Não cadastrado",PI_For!B535)</f>
        <v>Não cadastrado</v>
      </c>
      <c r="P533" s="46" t="str">
        <f>IFERROR(AVERAGEIFS(Entrada!$E$8:$E$3007,Entrada!$C$8:$C$3007,$C$6,Entrada!$G$8:$G$3007,O533),"")</f>
        <v/>
      </c>
      <c r="Q533" s="46" t="str">
        <f>IFERROR(AVERAGEIFS(Entrada!$H$8:$H$3007,Entrada!$C$8:$C$3007,$C$6,Entrada!$G$8:$G$3007,O533),"")</f>
        <v/>
      </c>
      <c r="R533" s="46">
        <v>5.28E-3</v>
      </c>
    </row>
    <row r="534" spans="10:18" ht="15" customHeight="1" x14ac:dyDescent="0.25">
      <c r="J534" s="26" t="str">
        <f>IF(PG!C536="","-",PG!C536)</f>
        <v>-</v>
      </c>
      <c r="M534" s="46" t="str">
        <f t="shared" si="19"/>
        <v/>
      </c>
      <c r="N534" s="46" t="str">
        <f t="shared" si="20"/>
        <v/>
      </c>
      <c r="O534" s="46" t="str">
        <f>IF(PI_For!B536=0,"Não cadastrado",PI_For!B536)</f>
        <v>Não cadastrado</v>
      </c>
      <c r="P534" s="46" t="str">
        <f>IFERROR(AVERAGEIFS(Entrada!$E$8:$E$3007,Entrada!$C$8:$C$3007,$C$6,Entrada!$G$8:$G$3007,O534),"")</f>
        <v/>
      </c>
      <c r="Q534" s="46" t="str">
        <f>IFERROR(AVERAGEIFS(Entrada!$H$8:$H$3007,Entrada!$C$8:$C$3007,$C$6,Entrada!$G$8:$G$3007,O534),"")</f>
        <v/>
      </c>
      <c r="R534" s="46">
        <v>5.2900000000000004E-3</v>
      </c>
    </row>
    <row r="535" spans="10:18" ht="15" customHeight="1" x14ac:dyDescent="0.25">
      <c r="J535" s="26" t="str">
        <f>IF(PG!C537="","-",PG!C537)</f>
        <v>-</v>
      </c>
      <c r="M535" s="46" t="str">
        <f t="shared" si="19"/>
        <v/>
      </c>
      <c r="N535" s="46" t="str">
        <f t="shared" si="20"/>
        <v/>
      </c>
      <c r="O535" s="46" t="str">
        <f>IF(PI_For!B537=0,"Não cadastrado",PI_For!B537)</f>
        <v>Não cadastrado</v>
      </c>
      <c r="P535" s="46" t="str">
        <f>IFERROR(AVERAGEIFS(Entrada!$E$8:$E$3007,Entrada!$C$8:$C$3007,$C$6,Entrada!$G$8:$G$3007,O535),"")</f>
        <v/>
      </c>
      <c r="Q535" s="46" t="str">
        <f>IFERROR(AVERAGEIFS(Entrada!$H$8:$H$3007,Entrada!$C$8:$C$3007,$C$6,Entrada!$G$8:$G$3007,O535),"")</f>
        <v/>
      </c>
      <c r="R535" s="46">
        <v>5.3E-3</v>
      </c>
    </row>
    <row r="536" spans="10:18" ht="15" customHeight="1" x14ac:dyDescent="0.25">
      <c r="J536" s="26" t="str">
        <f>IF(PG!C538="","-",PG!C538)</f>
        <v>-</v>
      </c>
      <c r="M536" s="46" t="str">
        <f t="shared" si="19"/>
        <v/>
      </c>
      <c r="N536" s="46" t="str">
        <f t="shared" si="20"/>
        <v/>
      </c>
      <c r="O536" s="46" t="str">
        <f>IF(PI_For!B538=0,"Não cadastrado",PI_For!B538)</f>
        <v>Não cadastrado</v>
      </c>
      <c r="P536" s="46" t="str">
        <f>IFERROR(AVERAGEIFS(Entrada!$E$8:$E$3007,Entrada!$C$8:$C$3007,$C$6,Entrada!$G$8:$G$3007,O536),"")</f>
        <v/>
      </c>
      <c r="Q536" s="46" t="str">
        <f>IFERROR(AVERAGEIFS(Entrada!$H$8:$H$3007,Entrada!$C$8:$C$3007,$C$6,Entrada!$G$8:$G$3007,O536),"")</f>
        <v/>
      </c>
      <c r="R536" s="46">
        <v>5.3099999999999996E-3</v>
      </c>
    </row>
    <row r="537" spans="10:18" ht="15" customHeight="1" x14ac:dyDescent="0.25">
      <c r="J537" s="26" t="str">
        <f>IF(PG!C539="","-",PG!C539)</f>
        <v>-</v>
      </c>
      <c r="M537" s="46" t="str">
        <f t="shared" si="19"/>
        <v/>
      </c>
      <c r="N537" s="46" t="str">
        <f t="shared" si="20"/>
        <v/>
      </c>
      <c r="O537" s="46" t="str">
        <f>IF(PI_For!B539=0,"Não cadastrado",PI_For!B539)</f>
        <v>Não cadastrado</v>
      </c>
      <c r="P537" s="46" t="str">
        <f>IFERROR(AVERAGEIFS(Entrada!$E$8:$E$3007,Entrada!$C$8:$C$3007,$C$6,Entrada!$G$8:$G$3007,O537),"")</f>
        <v/>
      </c>
      <c r="Q537" s="46" t="str">
        <f>IFERROR(AVERAGEIFS(Entrada!$H$8:$H$3007,Entrada!$C$8:$C$3007,$C$6,Entrada!$G$8:$G$3007,O537),"")</f>
        <v/>
      </c>
      <c r="R537" s="46">
        <v>5.3200000000000001E-3</v>
      </c>
    </row>
    <row r="538" spans="10:18" ht="15" customHeight="1" x14ac:dyDescent="0.25">
      <c r="J538" s="26" t="str">
        <f>IF(PG!C540="","-",PG!C540)</f>
        <v>-</v>
      </c>
      <c r="M538" s="46" t="str">
        <f t="shared" si="19"/>
        <v/>
      </c>
      <c r="N538" s="46" t="str">
        <f t="shared" si="20"/>
        <v/>
      </c>
      <c r="O538" s="46" t="str">
        <f>IF(PI_For!B540=0,"Não cadastrado",PI_For!B540)</f>
        <v>Não cadastrado</v>
      </c>
      <c r="P538" s="46" t="str">
        <f>IFERROR(AVERAGEIFS(Entrada!$E$8:$E$3007,Entrada!$C$8:$C$3007,$C$6,Entrada!$G$8:$G$3007,O538),"")</f>
        <v/>
      </c>
      <c r="Q538" s="46" t="str">
        <f>IFERROR(AVERAGEIFS(Entrada!$H$8:$H$3007,Entrada!$C$8:$C$3007,$C$6,Entrada!$G$8:$G$3007,O538),"")</f>
        <v/>
      </c>
      <c r="R538" s="46">
        <v>5.3299999999999997E-3</v>
      </c>
    </row>
    <row r="539" spans="10:18" ht="15" customHeight="1" x14ac:dyDescent="0.25">
      <c r="J539" s="26" t="str">
        <f>IF(PG!C541="","-",PG!C541)</f>
        <v>-</v>
      </c>
      <c r="M539" s="46" t="str">
        <f t="shared" si="19"/>
        <v/>
      </c>
      <c r="N539" s="46" t="str">
        <f t="shared" si="20"/>
        <v/>
      </c>
      <c r="O539" s="46" t="str">
        <f>IF(PI_For!B541=0,"Não cadastrado",PI_For!B541)</f>
        <v>Não cadastrado</v>
      </c>
      <c r="P539" s="46" t="str">
        <f>IFERROR(AVERAGEIFS(Entrada!$E$8:$E$3007,Entrada!$C$8:$C$3007,$C$6,Entrada!$G$8:$G$3007,O539),"")</f>
        <v/>
      </c>
      <c r="Q539" s="46" t="str">
        <f>IFERROR(AVERAGEIFS(Entrada!$H$8:$H$3007,Entrada!$C$8:$C$3007,$C$6,Entrada!$G$8:$G$3007,O539),"")</f>
        <v/>
      </c>
      <c r="R539" s="46">
        <v>5.3400000000000001E-3</v>
      </c>
    </row>
    <row r="540" spans="10:18" ht="15" customHeight="1" x14ac:dyDescent="0.25">
      <c r="J540" s="26" t="str">
        <f>IF(PG!C542="","-",PG!C542)</f>
        <v>-</v>
      </c>
      <c r="M540" s="46" t="str">
        <f t="shared" si="19"/>
        <v/>
      </c>
      <c r="N540" s="46" t="str">
        <f t="shared" si="20"/>
        <v/>
      </c>
      <c r="O540" s="46" t="str">
        <f>IF(PI_For!B542=0,"Não cadastrado",PI_For!B542)</f>
        <v>Não cadastrado</v>
      </c>
      <c r="P540" s="46" t="str">
        <f>IFERROR(AVERAGEIFS(Entrada!$E$8:$E$3007,Entrada!$C$8:$C$3007,$C$6,Entrada!$G$8:$G$3007,O540),"")</f>
        <v/>
      </c>
      <c r="Q540" s="46" t="str">
        <f>IFERROR(AVERAGEIFS(Entrada!$H$8:$H$3007,Entrada!$C$8:$C$3007,$C$6,Entrada!$G$8:$G$3007,O540),"")</f>
        <v/>
      </c>
      <c r="R540" s="46">
        <v>5.3499999999999997E-3</v>
      </c>
    </row>
    <row r="541" spans="10:18" ht="15" customHeight="1" x14ac:dyDescent="0.25">
      <c r="J541" s="26" t="str">
        <f>IF(PG!C543="","-",PG!C543)</f>
        <v>-</v>
      </c>
      <c r="M541" s="46" t="str">
        <f t="shared" si="19"/>
        <v/>
      </c>
      <c r="N541" s="46" t="str">
        <f t="shared" si="20"/>
        <v/>
      </c>
      <c r="O541" s="46" t="str">
        <f>IF(PI_For!B543=0,"Não cadastrado",PI_For!B543)</f>
        <v>Não cadastrado</v>
      </c>
      <c r="P541" s="46" t="str">
        <f>IFERROR(AVERAGEIFS(Entrada!$E$8:$E$3007,Entrada!$C$8:$C$3007,$C$6,Entrada!$G$8:$G$3007,O541),"")</f>
        <v/>
      </c>
      <c r="Q541" s="46" t="str">
        <f>IFERROR(AVERAGEIFS(Entrada!$H$8:$H$3007,Entrada!$C$8:$C$3007,$C$6,Entrada!$G$8:$G$3007,O541),"")</f>
        <v/>
      </c>
      <c r="R541" s="46">
        <v>5.3600000000000002E-3</v>
      </c>
    </row>
    <row r="542" spans="10:18" ht="15" customHeight="1" x14ac:dyDescent="0.25">
      <c r="J542" s="26" t="str">
        <f>IF(PG!C544="","-",PG!C544)</f>
        <v>-</v>
      </c>
      <c r="M542" s="46" t="str">
        <f t="shared" si="19"/>
        <v/>
      </c>
      <c r="N542" s="46" t="str">
        <f t="shared" si="20"/>
        <v/>
      </c>
      <c r="O542" s="46" t="str">
        <f>IF(PI_For!B544=0,"Não cadastrado",PI_For!B544)</f>
        <v>Não cadastrado</v>
      </c>
      <c r="P542" s="46" t="str">
        <f>IFERROR(AVERAGEIFS(Entrada!$E$8:$E$3007,Entrada!$C$8:$C$3007,$C$6,Entrada!$G$8:$G$3007,O542),"")</f>
        <v/>
      </c>
      <c r="Q542" s="46" t="str">
        <f>IFERROR(AVERAGEIFS(Entrada!$H$8:$H$3007,Entrada!$C$8:$C$3007,$C$6,Entrada!$G$8:$G$3007,O542),"")</f>
        <v/>
      </c>
      <c r="R542" s="46">
        <v>5.3699999999999998E-3</v>
      </c>
    </row>
    <row r="543" spans="10:18" ht="15" customHeight="1" x14ac:dyDescent="0.25">
      <c r="J543" s="26" t="str">
        <f>IF(PG!C545="","-",PG!C545)</f>
        <v>-</v>
      </c>
      <c r="M543" s="46" t="str">
        <f t="shared" si="19"/>
        <v/>
      </c>
      <c r="N543" s="46" t="str">
        <f t="shared" si="20"/>
        <v/>
      </c>
      <c r="O543" s="46" t="str">
        <f>IF(PI_For!B545=0,"Não cadastrado",PI_For!B545)</f>
        <v>Não cadastrado</v>
      </c>
      <c r="P543" s="46" t="str">
        <f>IFERROR(AVERAGEIFS(Entrada!$E$8:$E$3007,Entrada!$C$8:$C$3007,$C$6,Entrada!$G$8:$G$3007,O543),"")</f>
        <v/>
      </c>
      <c r="Q543" s="46" t="str">
        <f>IFERROR(AVERAGEIFS(Entrada!$H$8:$H$3007,Entrada!$C$8:$C$3007,$C$6,Entrada!$G$8:$G$3007,O543),"")</f>
        <v/>
      </c>
      <c r="R543" s="46">
        <v>5.3800000000000002E-3</v>
      </c>
    </row>
    <row r="544" spans="10:18" ht="15" customHeight="1" x14ac:dyDescent="0.25">
      <c r="J544" s="26" t="str">
        <f>IF(PG!C546="","-",PG!C546)</f>
        <v>-</v>
      </c>
      <c r="M544" s="46" t="str">
        <f t="shared" si="19"/>
        <v/>
      </c>
      <c r="N544" s="46" t="str">
        <f t="shared" si="20"/>
        <v/>
      </c>
      <c r="O544" s="46" t="str">
        <f>IF(PI_For!B546=0,"Não cadastrado",PI_For!B546)</f>
        <v>Não cadastrado</v>
      </c>
      <c r="P544" s="46" t="str">
        <f>IFERROR(AVERAGEIFS(Entrada!$E$8:$E$3007,Entrada!$C$8:$C$3007,$C$6,Entrada!$G$8:$G$3007,O544),"")</f>
        <v/>
      </c>
      <c r="Q544" s="46" t="str">
        <f>IFERROR(AVERAGEIFS(Entrada!$H$8:$H$3007,Entrada!$C$8:$C$3007,$C$6,Entrada!$G$8:$G$3007,O544),"")</f>
        <v/>
      </c>
      <c r="R544" s="46">
        <v>5.3899999999999998E-3</v>
      </c>
    </row>
    <row r="545" spans="10:18" ht="15" customHeight="1" x14ac:dyDescent="0.25">
      <c r="J545" s="26" t="str">
        <f>IF(PG!C547="","-",PG!C547)</f>
        <v>-</v>
      </c>
      <c r="M545" s="46" t="str">
        <f t="shared" si="19"/>
        <v/>
      </c>
      <c r="N545" s="46" t="str">
        <f t="shared" si="20"/>
        <v/>
      </c>
      <c r="O545" s="46" t="str">
        <f>IF(PI_For!B547=0,"Não cadastrado",PI_For!B547)</f>
        <v>Não cadastrado</v>
      </c>
      <c r="P545" s="46" t="str">
        <f>IFERROR(AVERAGEIFS(Entrada!$E$8:$E$3007,Entrada!$C$8:$C$3007,$C$6,Entrada!$G$8:$G$3007,O545),"")</f>
        <v/>
      </c>
      <c r="Q545" s="46" t="str">
        <f>IFERROR(AVERAGEIFS(Entrada!$H$8:$H$3007,Entrada!$C$8:$C$3007,$C$6,Entrada!$G$8:$G$3007,O545),"")</f>
        <v/>
      </c>
      <c r="R545" s="46">
        <v>5.4000000000000003E-3</v>
      </c>
    </row>
    <row r="546" spans="10:18" ht="15" customHeight="1" x14ac:dyDescent="0.25">
      <c r="J546" s="26" t="str">
        <f>IF(PG!C548="","-",PG!C548)</f>
        <v>-</v>
      </c>
      <c r="M546" s="46" t="str">
        <f t="shared" si="19"/>
        <v/>
      </c>
      <c r="N546" s="46" t="str">
        <f t="shared" si="20"/>
        <v/>
      </c>
      <c r="O546" s="46" t="str">
        <f>IF(PI_For!B548=0,"Não cadastrado",PI_For!B548)</f>
        <v>Não cadastrado</v>
      </c>
      <c r="P546" s="46" t="str">
        <f>IFERROR(AVERAGEIFS(Entrada!$E$8:$E$3007,Entrada!$C$8:$C$3007,$C$6,Entrada!$G$8:$G$3007,O546),"")</f>
        <v/>
      </c>
      <c r="Q546" s="46" t="str">
        <f>IFERROR(AVERAGEIFS(Entrada!$H$8:$H$3007,Entrada!$C$8:$C$3007,$C$6,Entrada!$G$8:$G$3007,O546),"")</f>
        <v/>
      </c>
      <c r="R546" s="46">
        <v>5.4099999999999999E-3</v>
      </c>
    </row>
    <row r="547" spans="10:18" ht="15" customHeight="1" x14ac:dyDescent="0.25">
      <c r="J547" s="26" t="str">
        <f>IF(PG!C549="","-",PG!C549)</f>
        <v>-</v>
      </c>
      <c r="M547" s="46" t="str">
        <f t="shared" si="19"/>
        <v/>
      </c>
      <c r="N547" s="46" t="str">
        <f t="shared" si="20"/>
        <v/>
      </c>
      <c r="O547" s="46" t="str">
        <f>IF(PI_For!B549=0,"Não cadastrado",PI_For!B549)</f>
        <v>Não cadastrado</v>
      </c>
      <c r="P547" s="46" t="str">
        <f>IFERROR(AVERAGEIFS(Entrada!$E$8:$E$3007,Entrada!$C$8:$C$3007,$C$6,Entrada!$G$8:$G$3007,O547),"")</f>
        <v/>
      </c>
      <c r="Q547" s="46" t="str">
        <f>IFERROR(AVERAGEIFS(Entrada!$H$8:$H$3007,Entrada!$C$8:$C$3007,$C$6,Entrada!$G$8:$G$3007,O547),"")</f>
        <v/>
      </c>
      <c r="R547" s="46">
        <v>5.4200000000000003E-3</v>
      </c>
    </row>
    <row r="548" spans="10:18" ht="15" customHeight="1" x14ac:dyDescent="0.25">
      <c r="J548" s="26" t="str">
        <f>IF(PG!C550="","-",PG!C550)</f>
        <v>-</v>
      </c>
      <c r="M548" s="46" t="str">
        <f t="shared" si="19"/>
        <v/>
      </c>
      <c r="N548" s="46" t="str">
        <f t="shared" si="20"/>
        <v/>
      </c>
      <c r="O548" s="46" t="str">
        <f>IF(PI_For!B550=0,"Não cadastrado",PI_For!B550)</f>
        <v>Não cadastrado</v>
      </c>
      <c r="P548" s="46" t="str">
        <f>IFERROR(AVERAGEIFS(Entrada!$E$8:$E$3007,Entrada!$C$8:$C$3007,$C$6,Entrada!$G$8:$G$3007,O548),"")</f>
        <v/>
      </c>
      <c r="Q548" s="46" t="str">
        <f>IFERROR(AVERAGEIFS(Entrada!$H$8:$H$3007,Entrada!$C$8:$C$3007,$C$6,Entrada!$G$8:$G$3007,O548),"")</f>
        <v/>
      </c>
      <c r="R548" s="46">
        <v>5.4299999999999999E-3</v>
      </c>
    </row>
    <row r="549" spans="10:18" ht="15" customHeight="1" x14ac:dyDescent="0.25">
      <c r="J549" s="26" t="str">
        <f>IF(PG!C551="","-",PG!C551)</f>
        <v>-</v>
      </c>
      <c r="M549" s="46" t="str">
        <f t="shared" si="19"/>
        <v/>
      </c>
      <c r="N549" s="46" t="str">
        <f t="shared" si="20"/>
        <v/>
      </c>
      <c r="O549" s="46" t="str">
        <f>IF(PI_For!B551=0,"Não cadastrado",PI_For!B551)</f>
        <v>Não cadastrado</v>
      </c>
      <c r="P549" s="46" t="str">
        <f>IFERROR(AVERAGEIFS(Entrada!$E$8:$E$3007,Entrada!$C$8:$C$3007,$C$6,Entrada!$G$8:$G$3007,O549),"")</f>
        <v/>
      </c>
      <c r="Q549" s="46" t="str">
        <f>IFERROR(AVERAGEIFS(Entrada!$H$8:$H$3007,Entrada!$C$8:$C$3007,$C$6,Entrada!$G$8:$G$3007,O549),"")</f>
        <v/>
      </c>
      <c r="R549" s="46">
        <v>5.4400000000000004E-3</v>
      </c>
    </row>
    <row r="550" spans="10:18" ht="15" customHeight="1" x14ac:dyDescent="0.25">
      <c r="J550" s="26" t="str">
        <f>IF(PG!C552="","-",PG!C552)</f>
        <v>-</v>
      </c>
      <c r="M550" s="46" t="str">
        <f t="shared" si="19"/>
        <v/>
      </c>
      <c r="N550" s="46" t="str">
        <f t="shared" si="20"/>
        <v/>
      </c>
      <c r="O550" s="46" t="str">
        <f>IF(PI_For!B552=0,"Não cadastrado",PI_For!B552)</f>
        <v>Não cadastrado</v>
      </c>
      <c r="P550" s="46" t="str">
        <f>IFERROR(AVERAGEIFS(Entrada!$E$8:$E$3007,Entrada!$C$8:$C$3007,$C$6,Entrada!$G$8:$G$3007,O550),"")</f>
        <v/>
      </c>
      <c r="Q550" s="46" t="str">
        <f>IFERROR(AVERAGEIFS(Entrada!$H$8:$H$3007,Entrada!$C$8:$C$3007,$C$6,Entrada!$G$8:$G$3007,O550),"")</f>
        <v/>
      </c>
      <c r="R550" s="46">
        <v>5.45E-3</v>
      </c>
    </row>
    <row r="551" spans="10:18" ht="15" customHeight="1" x14ac:dyDescent="0.25">
      <c r="J551" s="26" t="str">
        <f>IF(PG!C553="","-",PG!C553)</f>
        <v>-</v>
      </c>
      <c r="M551" s="46" t="str">
        <f t="shared" si="19"/>
        <v/>
      </c>
      <c r="N551" s="46" t="str">
        <f t="shared" si="20"/>
        <v/>
      </c>
      <c r="O551" s="46" t="str">
        <f>IF(PI_For!B553=0,"Não cadastrado",PI_For!B553)</f>
        <v>Não cadastrado</v>
      </c>
      <c r="P551" s="46" t="str">
        <f>IFERROR(AVERAGEIFS(Entrada!$E$8:$E$3007,Entrada!$C$8:$C$3007,$C$6,Entrada!$G$8:$G$3007,O551),"")</f>
        <v/>
      </c>
      <c r="Q551" s="46" t="str">
        <f>IFERROR(AVERAGEIFS(Entrada!$H$8:$H$3007,Entrada!$C$8:$C$3007,$C$6,Entrada!$G$8:$G$3007,O551),"")</f>
        <v/>
      </c>
      <c r="R551" s="46">
        <v>5.4599999999999996E-3</v>
      </c>
    </row>
    <row r="552" spans="10:18" ht="15" customHeight="1" x14ac:dyDescent="0.25">
      <c r="J552" s="26" t="str">
        <f>IF(PG!C554="","-",PG!C554)</f>
        <v>-</v>
      </c>
      <c r="M552" s="46" t="str">
        <f t="shared" si="19"/>
        <v/>
      </c>
      <c r="N552" s="46" t="str">
        <f t="shared" si="20"/>
        <v/>
      </c>
      <c r="O552" s="46" t="str">
        <f>IF(PI_For!B554=0,"Não cadastrado",PI_For!B554)</f>
        <v>Não cadastrado</v>
      </c>
      <c r="P552" s="46" t="str">
        <f>IFERROR(AVERAGEIFS(Entrada!$E$8:$E$3007,Entrada!$C$8:$C$3007,$C$6,Entrada!$G$8:$G$3007,O552),"")</f>
        <v/>
      </c>
      <c r="Q552" s="46" t="str">
        <f>IFERROR(AVERAGEIFS(Entrada!$H$8:$H$3007,Entrada!$C$8:$C$3007,$C$6,Entrada!$G$8:$G$3007,O552),"")</f>
        <v/>
      </c>
      <c r="R552" s="46">
        <v>5.47E-3</v>
      </c>
    </row>
    <row r="553" spans="10:18" ht="15" customHeight="1" x14ac:dyDescent="0.25">
      <c r="J553" s="26" t="str">
        <f>IF(PG!C555="","-",PG!C555)</f>
        <v>-</v>
      </c>
      <c r="M553" s="46" t="str">
        <f t="shared" si="19"/>
        <v/>
      </c>
      <c r="N553" s="46" t="str">
        <f t="shared" si="20"/>
        <v/>
      </c>
      <c r="O553" s="46" t="str">
        <f>IF(PI_For!B555=0,"Não cadastrado",PI_For!B555)</f>
        <v>Não cadastrado</v>
      </c>
      <c r="P553" s="46" t="str">
        <f>IFERROR(AVERAGEIFS(Entrada!$E$8:$E$3007,Entrada!$C$8:$C$3007,$C$6,Entrada!$G$8:$G$3007,O553),"")</f>
        <v/>
      </c>
      <c r="Q553" s="46" t="str">
        <f>IFERROR(AVERAGEIFS(Entrada!$H$8:$H$3007,Entrada!$C$8:$C$3007,$C$6,Entrada!$G$8:$G$3007,O553),"")</f>
        <v/>
      </c>
      <c r="R553" s="46">
        <v>5.4799999999999996E-3</v>
      </c>
    </row>
    <row r="554" spans="10:18" ht="15" customHeight="1" x14ac:dyDescent="0.25">
      <c r="J554" s="26" t="str">
        <f>IF(PG!C556="","-",PG!C556)</f>
        <v>-</v>
      </c>
      <c r="M554" s="46" t="str">
        <f t="shared" si="19"/>
        <v/>
      </c>
      <c r="N554" s="46" t="str">
        <f t="shared" si="20"/>
        <v/>
      </c>
      <c r="O554" s="46" t="str">
        <f>IF(PI_For!B556=0,"Não cadastrado",PI_For!B556)</f>
        <v>Não cadastrado</v>
      </c>
      <c r="P554" s="46" t="str">
        <f>IFERROR(AVERAGEIFS(Entrada!$E$8:$E$3007,Entrada!$C$8:$C$3007,$C$6,Entrada!$G$8:$G$3007,O554),"")</f>
        <v/>
      </c>
      <c r="Q554" s="46" t="str">
        <f>IFERROR(AVERAGEIFS(Entrada!$H$8:$H$3007,Entrada!$C$8:$C$3007,$C$6,Entrada!$G$8:$G$3007,O554),"")</f>
        <v/>
      </c>
      <c r="R554" s="46">
        <v>5.4900000000000001E-3</v>
      </c>
    </row>
    <row r="555" spans="10:18" ht="15" customHeight="1" x14ac:dyDescent="0.25">
      <c r="J555" s="26" t="str">
        <f>IF(PG!C557="","-",PG!C557)</f>
        <v>-</v>
      </c>
      <c r="M555" s="46" t="str">
        <f t="shared" si="19"/>
        <v/>
      </c>
      <c r="N555" s="46" t="str">
        <f t="shared" si="20"/>
        <v/>
      </c>
      <c r="O555" s="46" t="str">
        <f>IF(PI_For!B557=0,"Não cadastrado",PI_For!B557)</f>
        <v>Não cadastrado</v>
      </c>
      <c r="P555" s="46" t="str">
        <f>IFERROR(AVERAGEIFS(Entrada!$E$8:$E$3007,Entrada!$C$8:$C$3007,$C$6,Entrada!$G$8:$G$3007,O555),"")</f>
        <v/>
      </c>
      <c r="Q555" s="46" t="str">
        <f>IFERROR(AVERAGEIFS(Entrada!$H$8:$H$3007,Entrada!$C$8:$C$3007,$C$6,Entrada!$G$8:$G$3007,O555),"")</f>
        <v/>
      </c>
      <c r="R555" s="46">
        <v>5.4999999999999997E-3</v>
      </c>
    </row>
    <row r="556" spans="10:18" ht="15" customHeight="1" x14ac:dyDescent="0.25">
      <c r="J556" s="26" t="str">
        <f>IF(PG!C558="","-",PG!C558)</f>
        <v>-</v>
      </c>
      <c r="M556" s="46" t="str">
        <f t="shared" si="19"/>
        <v/>
      </c>
      <c r="N556" s="46" t="str">
        <f t="shared" si="20"/>
        <v/>
      </c>
      <c r="O556" s="46" t="str">
        <f>IF(PI_For!B558=0,"Não cadastrado",PI_For!B558)</f>
        <v>Não cadastrado</v>
      </c>
      <c r="P556" s="46" t="str">
        <f>IFERROR(AVERAGEIFS(Entrada!$E$8:$E$3007,Entrada!$C$8:$C$3007,$C$6,Entrada!$G$8:$G$3007,O556),"")</f>
        <v/>
      </c>
      <c r="Q556" s="46" t="str">
        <f>IFERROR(AVERAGEIFS(Entrada!$H$8:$H$3007,Entrada!$C$8:$C$3007,$C$6,Entrada!$G$8:$G$3007,O556),"")</f>
        <v/>
      </c>
      <c r="R556" s="46">
        <v>5.5100000000000001E-3</v>
      </c>
    </row>
    <row r="557" spans="10:18" ht="15" customHeight="1" x14ac:dyDescent="0.25">
      <c r="J557" s="26" t="str">
        <f>IF(PG!C559="","-",PG!C559)</f>
        <v>-</v>
      </c>
      <c r="M557" s="46" t="str">
        <f t="shared" si="19"/>
        <v/>
      </c>
      <c r="N557" s="46" t="str">
        <f t="shared" si="20"/>
        <v/>
      </c>
      <c r="O557" s="46" t="str">
        <f>IF(PI_For!B559=0,"Não cadastrado",PI_For!B559)</f>
        <v>Não cadastrado</v>
      </c>
      <c r="P557" s="46" t="str">
        <f>IFERROR(AVERAGEIFS(Entrada!$E$8:$E$3007,Entrada!$C$8:$C$3007,$C$6,Entrada!$G$8:$G$3007,O557),"")</f>
        <v/>
      </c>
      <c r="Q557" s="46" t="str">
        <f>IFERROR(AVERAGEIFS(Entrada!$H$8:$H$3007,Entrada!$C$8:$C$3007,$C$6,Entrada!$G$8:$G$3007,O557),"")</f>
        <v/>
      </c>
      <c r="R557" s="46">
        <v>5.5199999999999997E-3</v>
      </c>
    </row>
    <row r="558" spans="10:18" ht="15" customHeight="1" x14ac:dyDescent="0.25">
      <c r="J558" s="26" t="str">
        <f>IF(PG!C560="","-",PG!C560)</f>
        <v>-</v>
      </c>
      <c r="M558" s="46" t="str">
        <f t="shared" si="19"/>
        <v/>
      </c>
      <c r="N558" s="46" t="str">
        <f t="shared" si="20"/>
        <v/>
      </c>
      <c r="O558" s="46" t="str">
        <f>IF(PI_For!B560=0,"Não cadastrado",PI_For!B560)</f>
        <v>Não cadastrado</v>
      </c>
      <c r="P558" s="46" t="str">
        <f>IFERROR(AVERAGEIFS(Entrada!$E$8:$E$3007,Entrada!$C$8:$C$3007,$C$6,Entrada!$G$8:$G$3007,O558),"")</f>
        <v/>
      </c>
      <c r="Q558" s="46" t="str">
        <f>IFERROR(AVERAGEIFS(Entrada!$H$8:$H$3007,Entrada!$C$8:$C$3007,$C$6,Entrada!$G$8:$G$3007,O558),"")</f>
        <v/>
      </c>
      <c r="R558" s="46">
        <v>5.5300000000000002E-3</v>
      </c>
    </row>
    <row r="559" spans="10:18" ht="15" customHeight="1" x14ac:dyDescent="0.25">
      <c r="J559" s="26" t="str">
        <f>IF(PG!C561="","-",PG!C561)</f>
        <v>-</v>
      </c>
      <c r="M559" s="46" t="str">
        <f t="shared" si="19"/>
        <v/>
      </c>
      <c r="N559" s="46" t="str">
        <f t="shared" si="20"/>
        <v/>
      </c>
      <c r="O559" s="46" t="str">
        <f>IF(PI_For!B561=0,"Não cadastrado",PI_For!B561)</f>
        <v>Não cadastrado</v>
      </c>
      <c r="P559" s="46" t="str">
        <f>IFERROR(AVERAGEIFS(Entrada!$E$8:$E$3007,Entrada!$C$8:$C$3007,$C$6,Entrada!$G$8:$G$3007,O559),"")</f>
        <v/>
      </c>
      <c r="Q559" s="46" t="str">
        <f>IFERROR(AVERAGEIFS(Entrada!$H$8:$H$3007,Entrada!$C$8:$C$3007,$C$6,Entrada!$G$8:$G$3007,O559),"")</f>
        <v/>
      </c>
      <c r="R559" s="46">
        <v>5.5399999999999998E-3</v>
      </c>
    </row>
    <row r="560" spans="10:18" ht="15" customHeight="1" x14ac:dyDescent="0.25">
      <c r="J560" s="26" t="str">
        <f>IF(PG!C562="","-",PG!C562)</f>
        <v>-</v>
      </c>
      <c r="M560" s="46" t="str">
        <f t="shared" si="19"/>
        <v/>
      </c>
      <c r="N560" s="46" t="str">
        <f t="shared" si="20"/>
        <v/>
      </c>
      <c r="O560" s="46" t="str">
        <f>IF(PI_For!B562=0,"Não cadastrado",PI_For!B562)</f>
        <v>Não cadastrado</v>
      </c>
      <c r="P560" s="46" t="str">
        <f>IFERROR(AVERAGEIFS(Entrada!$E$8:$E$3007,Entrada!$C$8:$C$3007,$C$6,Entrada!$G$8:$G$3007,O560),"")</f>
        <v/>
      </c>
      <c r="Q560" s="46" t="str">
        <f>IFERROR(AVERAGEIFS(Entrada!$H$8:$H$3007,Entrada!$C$8:$C$3007,$C$6,Entrada!$G$8:$G$3007,O560),"")</f>
        <v/>
      </c>
      <c r="R560" s="46">
        <v>5.5500000000000002E-3</v>
      </c>
    </row>
    <row r="561" spans="10:18" ht="15" customHeight="1" x14ac:dyDescent="0.25">
      <c r="J561" s="26" t="str">
        <f>IF(PG!C563="","-",PG!C563)</f>
        <v>-</v>
      </c>
      <c r="M561" s="46" t="str">
        <f t="shared" si="19"/>
        <v/>
      </c>
      <c r="N561" s="46" t="str">
        <f t="shared" si="20"/>
        <v/>
      </c>
      <c r="O561" s="46" t="str">
        <f>IF(PI_For!B563=0,"Não cadastrado",PI_For!B563)</f>
        <v>Não cadastrado</v>
      </c>
      <c r="P561" s="46" t="str">
        <f>IFERROR(AVERAGEIFS(Entrada!$E$8:$E$3007,Entrada!$C$8:$C$3007,$C$6,Entrada!$G$8:$G$3007,O561),"")</f>
        <v/>
      </c>
      <c r="Q561" s="46" t="str">
        <f>IFERROR(AVERAGEIFS(Entrada!$H$8:$H$3007,Entrada!$C$8:$C$3007,$C$6,Entrada!$G$8:$G$3007,O561),"")</f>
        <v/>
      </c>
      <c r="R561" s="46">
        <v>5.5599999999999998E-3</v>
      </c>
    </row>
    <row r="562" spans="10:18" ht="15" customHeight="1" x14ac:dyDescent="0.25">
      <c r="J562" s="26" t="str">
        <f>IF(PG!C564="","-",PG!C564)</f>
        <v>-</v>
      </c>
      <c r="M562" s="46" t="str">
        <f t="shared" si="19"/>
        <v/>
      </c>
      <c r="N562" s="46" t="str">
        <f t="shared" si="20"/>
        <v/>
      </c>
      <c r="O562" s="46" t="str">
        <f>IF(PI_For!B564=0,"Não cadastrado",PI_For!B564)</f>
        <v>Não cadastrado</v>
      </c>
      <c r="P562" s="46" t="str">
        <f>IFERROR(AVERAGEIFS(Entrada!$E$8:$E$3007,Entrada!$C$8:$C$3007,$C$6,Entrada!$G$8:$G$3007,O562),"")</f>
        <v/>
      </c>
      <c r="Q562" s="46" t="str">
        <f>IFERROR(AVERAGEIFS(Entrada!$H$8:$H$3007,Entrada!$C$8:$C$3007,$C$6,Entrada!$G$8:$G$3007,O562),"")</f>
        <v/>
      </c>
      <c r="R562" s="46">
        <v>5.5700000000000003E-3</v>
      </c>
    </row>
    <row r="563" spans="10:18" ht="15" customHeight="1" x14ac:dyDescent="0.25">
      <c r="J563" s="26" t="str">
        <f>IF(PG!C565="","-",PG!C565)</f>
        <v>-</v>
      </c>
      <c r="M563" s="46" t="str">
        <f t="shared" si="19"/>
        <v/>
      </c>
      <c r="N563" s="46" t="str">
        <f t="shared" si="20"/>
        <v/>
      </c>
      <c r="O563" s="46" t="str">
        <f>IF(PI_For!B565=0,"Não cadastrado",PI_For!B565)</f>
        <v>Não cadastrado</v>
      </c>
      <c r="P563" s="46" t="str">
        <f>IFERROR(AVERAGEIFS(Entrada!$E$8:$E$3007,Entrada!$C$8:$C$3007,$C$6,Entrada!$G$8:$G$3007,O563),"")</f>
        <v/>
      </c>
      <c r="Q563" s="46" t="str">
        <f>IFERROR(AVERAGEIFS(Entrada!$H$8:$H$3007,Entrada!$C$8:$C$3007,$C$6,Entrada!$G$8:$G$3007,O563),"")</f>
        <v/>
      </c>
      <c r="R563" s="46">
        <v>5.5799999999999999E-3</v>
      </c>
    </row>
    <row r="564" spans="10:18" ht="15" customHeight="1" x14ac:dyDescent="0.25">
      <c r="J564" s="26" t="str">
        <f>IF(PG!C566="","-",PG!C566)</f>
        <v>-</v>
      </c>
      <c r="M564" s="46" t="str">
        <f t="shared" si="19"/>
        <v/>
      </c>
      <c r="N564" s="46" t="str">
        <f t="shared" si="20"/>
        <v/>
      </c>
      <c r="O564" s="46" t="str">
        <f>IF(PI_For!B566=0,"Não cadastrado",PI_For!B566)</f>
        <v>Não cadastrado</v>
      </c>
      <c r="P564" s="46" t="str">
        <f>IFERROR(AVERAGEIFS(Entrada!$E$8:$E$3007,Entrada!$C$8:$C$3007,$C$6,Entrada!$G$8:$G$3007,O564),"")</f>
        <v/>
      </c>
      <c r="Q564" s="46" t="str">
        <f>IFERROR(AVERAGEIFS(Entrada!$H$8:$H$3007,Entrada!$C$8:$C$3007,$C$6,Entrada!$G$8:$G$3007,O564),"")</f>
        <v/>
      </c>
      <c r="R564" s="46">
        <v>5.5900000000000004E-3</v>
      </c>
    </row>
    <row r="565" spans="10:18" ht="15" customHeight="1" x14ac:dyDescent="0.25">
      <c r="J565" s="26" t="str">
        <f>IF(PG!C567="","-",PG!C567)</f>
        <v>-</v>
      </c>
      <c r="M565" s="46" t="str">
        <f t="shared" si="19"/>
        <v/>
      </c>
      <c r="N565" s="46" t="str">
        <f t="shared" si="20"/>
        <v/>
      </c>
      <c r="O565" s="46" t="str">
        <f>IF(PI_For!B567=0,"Não cadastrado",PI_For!B567)</f>
        <v>Não cadastrado</v>
      </c>
      <c r="P565" s="46" t="str">
        <f>IFERROR(AVERAGEIFS(Entrada!$E$8:$E$3007,Entrada!$C$8:$C$3007,$C$6,Entrada!$G$8:$G$3007,O565),"")</f>
        <v/>
      </c>
      <c r="Q565" s="46" t="str">
        <f>IFERROR(AVERAGEIFS(Entrada!$H$8:$H$3007,Entrada!$C$8:$C$3007,$C$6,Entrada!$G$8:$G$3007,O565),"")</f>
        <v/>
      </c>
      <c r="R565" s="46">
        <v>5.5999999999999999E-3</v>
      </c>
    </row>
    <row r="566" spans="10:18" ht="15" customHeight="1" x14ac:dyDescent="0.25">
      <c r="J566" s="26" t="str">
        <f>IF(PG!C568="","-",PG!C568)</f>
        <v>-</v>
      </c>
      <c r="M566" s="46" t="str">
        <f t="shared" si="19"/>
        <v/>
      </c>
      <c r="N566" s="46" t="str">
        <f t="shared" si="20"/>
        <v/>
      </c>
      <c r="O566" s="46" t="str">
        <f>IF(PI_For!B568=0,"Não cadastrado",PI_For!B568)</f>
        <v>Não cadastrado</v>
      </c>
      <c r="P566" s="46" t="str">
        <f>IFERROR(AVERAGEIFS(Entrada!$E$8:$E$3007,Entrada!$C$8:$C$3007,$C$6,Entrada!$G$8:$G$3007,O566),"")</f>
        <v/>
      </c>
      <c r="Q566" s="46" t="str">
        <f>IFERROR(AVERAGEIFS(Entrada!$H$8:$H$3007,Entrada!$C$8:$C$3007,$C$6,Entrada!$G$8:$G$3007,O566),"")</f>
        <v/>
      </c>
      <c r="R566" s="46">
        <v>5.6100000000000004E-3</v>
      </c>
    </row>
    <row r="567" spans="10:18" ht="15" customHeight="1" x14ac:dyDescent="0.25">
      <c r="J567" s="26" t="str">
        <f>IF(PG!C569="","-",PG!C569)</f>
        <v>-</v>
      </c>
      <c r="M567" s="46" t="str">
        <f t="shared" si="19"/>
        <v/>
      </c>
      <c r="N567" s="46" t="str">
        <f t="shared" si="20"/>
        <v/>
      </c>
      <c r="O567" s="46" t="str">
        <f>IF(PI_For!B569=0,"Não cadastrado",PI_For!B569)</f>
        <v>Não cadastrado</v>
      </c>
      <c r="P567" s="46" t="str">
        <f>IFERROR(AVERAGEIFS(Entrada!$E$8:$E$3007,Entrada!$C$8:$C$3007,$C$6,Entrada!$G$8:$G$3007,O567),"")</f>
        <v/>
      </c>
      <c r="Q567" s="46" t="str">
        <f>IFERROR(AVERAGEIFS(Entrada!$H$8:$H$3007,Entrada!$C$8:$C$3007,$C$6,Entrada!$G$8:$G$3007,O567),"")</f>
        <v/>
      </c>
      <c r="R567" s="46">
        <v>5.62E-3</v>
      </c>
    </row>
    <row r="568" spans="10:18" ht="15" customHeight="1" x14ac:dyDescent="0.25">
      <c r="J568" s="26" t="str">
        <f>IF(PG!C570="","-",PG!C570)</f>
        <v>-</v>
      </c>
      <c r="M568" s="46" t="str">
        <f t="shared" si="19"/>
        <v/>
      </c>
      <c r="N568" s="46" t="str">
        <f t="shared" si="20"/>
        <v/>
      </c>
      <c r="O568" s="46" t="str">
        <f>IF(PI_For!B570=0,"Não cadastrado",PI_For!B570)</f>
        <v>Não cadastrado</v>
      </c>
      <c r="P568" s="46" t="str">
        <f>IFERROR(AVERAGEIFS(Entrada!$E$8:$E$3007,Entrada!$C$8:$C$3007,$C$6,Entrada!$G$8:$G$3007,O568),"")</f>
        <v/>
      </c>
      <c r="Q568" s="46" t="str">
        <f>IFERROR(AVERAGEIFS(Entrada!$H$8:$H$3007,Entrada!$C$8:$C$3007,$C$6,Entrada!$G$8:$G$3007,O568),"")</f>
        <v/>
      </c>
      <c r="R568" s="46">
        <v>5.6299999999999996E-3</v>
      </c>
    </row>
    <row r="569" spans="10:18" ht="15" customHeight="1" x14ac:dyDescent="0.25">
      <c r="J569" s="26" t="str">
        <f>IF(PG!C571="","-",PG!C571)</f>
        <v>-</v>
      </c>
      <c r="M569" s="46" t="str">
        <f t="shared" si="19"/>
        <v/>
      </c>
      <c r="N569" s="46" t="str">
        <f t="shared" si="20"/>
        <v/>
      </c>
      <c r="O569" s="46" t="str">
        <f>IF(PI_For!B571=0,"Não cadastrado",PI_For!B571)</f>
        <v>Não cadastrado</v>
      </c>
      <c r="P569" s="46" t="str">
        <f>IFERROR(AVERAGEIFS(Entrada!$E$8:$E$3007,Entrada!$C$8:$C$3007,$C$6,Entrada!$G$8:$G$3007,O569),"")</f>
        <v/>
      </c>
      <c r="Q569" s="46" t="str">
        <f>IFERROR(AVERAGEIFS(Entrada!$H$8:$H$3007,Entrada!$C$8:$C$3007,$C$6,Entrada!$G$8:$G$3007,O569),"")</f>
        <v/>
      </c>
      <c r="R569" s="46">
        <v>5.64E-3</v>
      </c>
    </row>
    <row r="570" spans="10:18" ht="15" customHeight="1" x14ac:dyDescent="0.25">
      <c r="J570" s="26" t="str">
        <f>IF(PG!C572="","-",PG!C572)</f>
        <v>-</v>
      </c>
      <c r="M570" s="46" t="str">
        <f t="shared" si="19"/>
        <v/>
      </c>
      <c r="N570" s="46" t="str">
        <f t="shared" si="20"/>
        <v/>
      </c>
      <c r="O570" s="46" t="str">
        <f>IF(PI_For!B572=0,"Não cadastrado",PI_For!B572)</f>
        <v>Não cadastrado</v>
      </c>
      <c r="P570" s="46" t="str">
        <f>IFERROR(AVERAGEIFS(Entrada!$E$8:$E$3007,Entrada!$C$8:$C$3007,$C$6,Entrada!$G$8:$G$3007,O570),"")</f>
        <v/>
      </c>
      <c r="Q570" s="46" t="str">
        <f>IFERROR(AVERAGEIFS(Entrada!$H$8:$H$3007,Entrada!$C$8:$C$3007,$C$6,Entrada!$G$8:$G$3007,O570),"")</f>
        <v/>
      </c>
      <c r="R570" s="46">
        <v>5.6499999999999996E-3</v>
      </c>
    </row>
    <row r="571" spans="10:18" ht="15" customHeight="1" x14ac:dyDescent="0.25">
      <c r="J571" s="26" t="str">
        <f>IF(PG!C573="","-",PG!C573)</f>
        <v>-</v>
      </c>
      <c r="M571" s="46" t="str">
        <f t="shared" si="19"/>
        <v/>
      </c>
      <c r="N571" s="46" t="str">
        <f t="shared" si="20"/>
        <v/>
      </c>
      <c r="O571" s="46" t="str">
        <f>IF(PI_For!B573=0,"Não cadastrado",PI_For!B573)</f>
        <v>Não cadastrado</v>
      </c>
      <c r="P571" s="46" t="str">
        <f>IFERROR(AVERAGEIFS(Entrada!$E$8:$E$3007,Entrada!$C$8:$C$3007,$C$6,Entrada!$G$8:$G$3007,O571),"")</f>
        <v/>
      </c>
      <c r="Q571" s="46" t="str">
        <f>IFERROR(AVERAGEIFS(Entrada!$H$8:$H$3007,Entrada!$C$8:$C$3007,$C$6,Entrada!$G$8:$G$3007,O571),"")</f>
        <v/>
      </c>
      <c r="R571" s="46">
        <v>5.6600000000000001E-3</v>
      </c>
    </row>
    <row r="572" spans="10:18" ht="15" customHeight="1" x14ac:dyDescent="0.25">
      <c r="J572" s="26" t="str">
        <f>IF(PG!C574="","-",PG!C574)</f>
        <v>-</v>
      </c>
      <c r="M572" s="46" t="str">
        <f t="shared" si="19"/>
        <v/>
      </c>
      <c r="N572" s="46" t="str">
        <f t="shared" si="20"/>
        <v/>
      </c>
      <c r="O572" s="46" t="str">
        <f>IF(PI_For!B574=0,"Não cadastrado",PI_For!B574)</f>
        <v>Não cadastrado</v>
      </c>
      <c r="P572" s="46" t="str">
        <f>IFERROR(AVERAGEIFS(Entrada!$E$8:$E$3007,Entrada!$C$8:$C$3007,$C$6,Entrada!$G$8:$G$3007,O572),"")</f>
        <v/>
      </c>
      <c r="Q572" s="46" t="str">
        <f>IFERROR(AVERAGEIFS(Entrada!$H$8:$H$3007,Entrada!$C$8:$C$3007,$C$6,Entrada!$G$8:$G$3007,O572),"")</f>
        <v/>
      </c>
      <c r="R572" s="46">
        <v>5.6699999999999997E-3</v>
      </c>
    </row>
    <row r="573" spans="10:18" ht="15" customHeight="1" x14ac:dyDescent="0.25">
      <c r="J573" s="26" t="str">
        <f>IF(PG!C575="","-",PG!C575)</f>
        <v>-</v>
      </c>
      <c r="M573" s="46" t="str">
        <f t="shared" si="19"/>
        <v/>
      </c>
      <c r="N573" s="46" t="str">
        <f t="shared" si="20"/>
        <v/>
      </c>
      <c r="O573" s="46" t="str">
        <f>IF(PI_For!B575=0,"Não cadastrado",PI_For!B575)</f>
        <v>Não cadastrado</v>
      </c>
      <c r="P573" s="46" t="str">
        <f>IFERROR(AVERAGEIFS(Entrada!$E$8:$E$3007,Entrada!$C$8:$C$3007,$C$6,Entrada!$G$8:$G$3007,O573),"")</f>
        <v/>
      </c>
      <c r="Q573" s="46" t="str">
        <f>IFERROR(AVERAGEIFS(Entrada!$H$8:$H$3007,Entrada!$C$8:$C$3007,$C$6,Entrada!$G$8:$G$3007,O573),"")</f>
        <v/>
      </c>
      <c r="R573" s="46">
        <v>5.6800000000000002E-3</v>
      </c>
    </row>
    <row r="574" spans="10:18" ht="15" customHeight="1" x14ac:dyDescent="0.25">
      <c r="J574" s="26" t="str">
        <f>IF(PG!C576="","-",PG!C576)</f>
        <v>-</v>
      </c>
      <c r="M574" s="46" t="str">
        <f t="shared" si="19"/>
        <v/>
      </c>
      <c r="N574" s="46" t="str">
        <f t="shared" si="20"/>
        <v/>
      </c>
      <c r="O574" s="46" t="str">
        <f>IF(PI_For!B576=0,"Não cadastrado",PI_For!B576)</f>
        <v>Não cadastrado</v>
      </c>
      <c r="P574" s="46" t="str">
        <f>IFERROR(AVERAGEIFS(Entrada!$E$8:$E$3007,Entrada!$C$8:$C$3007,$C$6,Entrada!$G$8:$G$3007,O574),"")</f>
        <v/>
      </c>
      <c r="Q574" s="46" t="str">
        <f>IFERROR(AVERAGEIFS(Entrada!$H$8:$H$3007,Entrada!$C$8:$C$3007,$C$6,Entrada!$G$8:$G$3007,O574),"")</f>
        <v/>
      </c>
      <c r="R574" s="46">
        <v>5.6899999999999997E-3</v>
      </c>
    </row>
    <row r="575" spans="10:18" ht="15" customHeight="1" x14ac:dyDescent="0.25">
      <c r="J575" s="26" t="str">
        <f>IF(PG!C577="","-",PG!C577)</f>
        <v>-</v>
      </c>
      <c r="M575" s="46" t="str">
        <f t="shared" si="19"/>
        <v/>
      </c>
      <c r="N575" s="46" t="str">
        <f t="shared" si="20"/>
        <v/>
      </c>
      <c r="O575" s="46" t="str">
        <f>IF(PI_For!B577=0,"Não cadastrado",PI_For!B577)</f>
        <v>Não cadastrado</v>
      </c>
      <c r="P575" s="46" t="str">
        <f>IFERROR(AVERAGEIFS(Entrada!$E$8:$E$3007,Entrada!$C$8:$C$3007,$C$6,Entrada!$G$8:$G$3007,O575),"")</f>
        <v/>
      </c>
      <c r="Q575" s="46" t="str">
        <f>IFERROR(AVERAGEIFS(Entrada!$H$8:$H$3007,Entrada!$C$8:$C$3007,$C$6,Entrada!$G$8:$G$3007,O575),"")</f>
        <v/>
      </c>
      <c r="R575" s="46">
        <v>5.7000000000000002E-3</v>
      </c>
    </row>
    <row r="576" spans="10:18" ht="15" customHeight="1" x14ac:dyDescent="0.25">
      <c r="J576" s="26" t="str">
        <f>IF(PG!C578="","-",PG!C578)</f>
        <v>-</v>
      </c>
      <c r="M576" s="46" t="str">
        <f t="shared" si="19"/>
        <v/>
      </c>
      <c r="N576" s="46" t="str">
        <f t="shared" si="20"/>
        <v/>
      </c>
      <c r="O576" s="46" t="str">
        <f>IF(PI_For!B578=0,"Não cadastrado",PI_For!B578)</f>
        <v>Não cadastrado</v>
      </c>
      <c r="P576" s="46" t="str">
        <f>IFERROR(AVERAGEIFS(Entrada!$E$8:$E$3007,Entrada!$C$8:$C$3007,$C$6,Entrada!$G$8:$G$3007,O576),"")</f>
        <v/>
      </c>
      <c r="Q576" s="46" t="str">
        <f>IFERROR(AVERAGEIFS(Entrada!$H$8:$H$3007,Entrada!$C$8:$C$3007,$C$6,Entrada!$G$8:$G$3007,O576),"")</f>
        <v/>
      </c>
      <c r="R576" s="46">
        <v>5.7099999999999998E-3</v>
      </c>
    </row>
    <row r="577" spans="10:18" ht="15" customHeight="1" x14ac:dyDescent="0.25">
      <c r="J577" s="26" t="str">
        <f>IF(PG!C579="","-",PG!C579)</f>
        <v>-</v>
      </c>
      <c r="M577" s="46" t="str">
        <f t="shared" si="19"/>
        <v/>
      </c>
      <c r="N577" s="46" t="str">
        <f t="shared" si="20"/>
        <v/>
      </c>
      <c r="O577" s="46" t="str">
        <f>IF(PI_For!B579=0,"Não cadastrado",PI_For!B579)</f>
        <v>Não cadastrado</v>
      </c>
      <c r="P577" s="46" t="str">
        <f>IFERROR(AVERAGEIFS(Entrada!$E$8:$E$3007,Entrada!$C$8:$C$3007,$C$6,Entrada!$G$8:$G$3007,O577),"")</f>
        <v/>
      </c>
      <c r="Q577" s="46" t="str">
        <f>IFERROR(AVERAGEIFS(Entrada!$H$8:$H$3007,Entrada!$C$8:$C$3007,$C$6,Entrada!$G$8:$G$3007,O577),"")</f>
        <v/>
      </c>
      <c r="R577" s="46">
        <v>5.7200000000000003E-3</v>
      </c>
    </row>
    <row r="578" spans="10:18" ht="15" customHeight="1" x14ac:dyDescent="0.25">
      <c r="J578" s="26" t="str">
        <f>IF(PG!C580="","-",PG!C580)</f>
        <v>-</v>
      </c>
      <c r="M578" s="46" t="str">
        <f t="shared" si="19"/>
        <v/>
      </c>
      <c r="N578" s="46" t="str">
        <f t="shared" si="20"/>
        <v/>
      </c>
      <c r="O578" s="46" t="str">
        <f>IF(PI_For!B580=0,"Não cadastrado",PI_For!B580)</f>
        <v>Não cadastrado</v>
      </c>
      <c r="P578" s="46" t="str">
        <f>IFERROR(AVERAGEIFS(Entrada!$E$8:$E$3007,Entrada!$C$8:$C$3007,$C$6,Entrada!$G$8:$G$3007,O578),"")</f>
        <v/>
      </c>
      <c r="Q578" s="46" t="str">
        <f>IFERROR(AVERAGEIFS(Entrada!$H$8:$H$3007,Entrada!$C$8:$C$3007,$C$6,Entrada!$G$8:$G$3007,O578),"")</f>
        <v/>
      </c>
      <c r="R578" s="46">
        <v>5.7299999999999999E-3</v>
      </c>
    </row>
    <row r="579" spans="10:18" ht="15" customHeight="1" x14ac:dyDescent="0.25">
      <c r="J579" s="26" t="str">
        <f>IF(PG!C581="","-",PG!C581)</f>
        <v>-</v>
      </c>
      <c r="M579" s="46" t="str">
        <f t="shared" si="19"/>
        <v/>
      </c>
      <c r="N579" s="46" t="str">
        <f t="shared" si="20"/>
        <v/>
      </c>
      <c r="O579" s="46" t="str">
        <f>IF(PI_For!B581=0,"Não cadastrado",PI_For!B581)</f>
        <v>Não cadastrado</v>
      </c>
      <c r="P579" s="46" t="str">
        <f>IFERROR(AVERAGEIFS(Entrada!$E$8:$E$3007,Entrada!$C$8:$C$3007,$C$6,Entrada!$G$8:$G$3007,O579),"")</f>
        <v/>
      </c>
      <c r="Q579" s="46" t="str">
        <f>IFERROR(AVERAGEIFS(Entrada!$H$8:$H$3007,Entrada!$C$8:$C$3007,$C$6,Entrada!$G$8:$G$3007,O579),"")</f>
        <v/>
      </c>
      <c r="R579" s="46">
        <v>5.7400000000000003E-3</v>
      </c>
    </row>
    <row r="580" spans="10:18" ht="15" customHeight="1" x14ac:dyDescent="0.25">
      <c r="J580" s="26" t="str">
        <f>IF(PG!C582="","-",PG!C582)</f>
        <v>-</v>
      </c>
      <c r="M580" s="46" t="str">
        <f t="shared" si="19"/>
        <v/>
      </c>
      <c r="N580" s="46" t="str">
        <f t="shared" si="20"/>
        <v/>
      </c>
      <c r="O580" s="46" t="str">
        <f>IF(PI_For!B582=0,"Não cadastrado",PI_For!B582)</f>
        <v>Não cadastrado</v>
      </c>
      <c r="P580" s="46" t="str">
        <f>IFERROR(AVERAGEIFS(Entrada!$E$8:$E$3007,Entrada!$C$8:$C$3007,$C$6,Entrada!$G$8:$G$3007,O580),"")</f>
        <v/>
      </c>
      <c r="Q580" s="46" t="str">
        <f>IFERROR(AVERAGEIFS(Entrada!$H$8:$H$3007,Entrada!$C$8:$C$3007,$C$6,Entrada!$G$8:$G$3007,O580),"")</f>
        <v/>
      </c>
      <c r="R580" s="46">
        <v>5.7499999999999999E-3</v>
      </c>
    </row>
    <row r="581" spans="10:18" ht="15" customHeight="1" x14ac:dyDescent="0.25">
      <c r="J581" s="26" t="str">
        <f>IF(PG!C583="","-",PG!C583)</f>
        <v>-</v>
      </c>
      <c r="M581" s="46" t="str">
        <f t="shared" si="19"/>
        <v/>
      </c>
      <c r="N581" s="46" t="str">
        <f t="shared" si="20"/>
        <v/>
      </c>
      <c r="O581" s="46" t="str">
        <f>IF(PI_For!B583=0,"Não cadastrado",PI_For!B583)</f>
        <v>Não cadastrado</v>
      </c>
      <c r="P581" s="46" t="str">
        <f>IFERROR(AVERAGEIFS(Entrada!$E$8:$E$3007,Entrada!$C$8:$C$3007,$C$6,Entrada!$G$8:$G$3007,O581),"")</f>
        <v/>
      </c>
      <c r="Q581" s="46" t="str">
        <f>IFERROR(AVERAGEIFS(Entrada!$H$8:$H$3007,Entrada!$C$8:$C$3007,$C$6,Entrada!$G$8:$G$3007,O581),"")</f>
        <v/>
      </c>
      <c r="R581" s="46">
        <v>5.7600000000000004E-3</v>
      </c>
    </row>
    <row r="582" spans="10:18" ht="15" customHeight="1" x14ac:dyDescent="0.25">
      <c r="J582" s="26" t="str">
        <f>IF(PG!C584="","-",PG!C584)</f>
        <v>-</v>
      </c>
      <c r="M582" s="46" t="str">
        <f t="shared" si="19"/>
        <v/>
      </c>
      <c r="N582" s="46" t="str">
        <f t="shared" si="20"/>
        <v/>
      </c>
      <c r="O582" s="46" t="str">
        <f>IF(PI_For!B584=0,"Não cadastrado",PI_For!B584)</f>
        <v>Não cadastrado</v>
      </c>
      <c r="P582" s="46" t="str">
        <f>IFERROR(AVERAGEIFS(Entrada!$E$8:$E$3007,Entrada!$C$8:$C$3007,$C$6,Entrada!$G$8:$G$3007,O582),"")</f>
        <v/>
      </c>
      <c r="Q582" s="46" t="str">
        <f>IFERROR(AVERAGEIFS(Entrada!$H$8:$H$3007,Entrada!$C$8:$C$3007,$C$6,Entrada!$G$8:$G$3007,O582),"")</f>
        <v/>
      </c>
      <c r="R582" s="46">
        <v>5.77E-3</v>
      </c>
    </row>
    <row r="583" spans="10:18" ht="15" customHeight="1" x14ac:dyDescent="0.25">
      <c r="J583" s="26" t="str">
        <f>IF(PG!C585="","-",PG!C585)</f>
        <v>-</v>
      </c>
      <c r="M583" s="46" t="str">
        <f t="shared" ref="M583:M646" si="21">IFERROR(P583+R583,"")</f>
        <v/>
      </c>
      <c r="N583" s="46" t="str">
        <f t="shared" ref="N583:N646" si="22">IFERROR(Q583+R583,"")</f>
        <v/>
      </c>
      <c r="O583" s="46" t="str">
        <f>IF(PI_For!B585=0,"Não cadastrado",PI_For!B585)</f>
        <v>Não cadastrado</v>
      </c>
      <c r="P583" s="46" t="str">
        <f>IFERROR(AVERAGEIFS(Entrada!$E$8:$E$3007,Entrada!$C$8:$C$3007,$C$6,Entrada!$G$8:$G$3007,O583),"")</f>
        <v/>
      </c>
      <c r="Q583" s="46" t="str">
        <f>IFERROR(AVERAGEIFS(Entrada!$H$8:$H$3007,Entrada!$C$8:$C$3007,$C$6,Entrada!$G$8:$G$3007,O583),"")</f>
        <v/>
      </c>
      <c r="R583" s="46">
        <v>5.7800000000000004E-3</v>
      </c>
    </row>
    <row r="584" spans="10:18" ht="15" customHeight="1" x14ac:dyDescent="0.25">
      <c r="J584" s="26" t="str">
        <f>IF(PG!C586="","-",PG!C586)</f>
        <v>-</v>
      </c>
      <c r="M584" s="46" t="str">
        <f t="shared" si="21"/>
        <v/>
      </c>
      <c r="N584" s="46" t="str">
        <f t="shared" si="22"/>
        <v/>
      </c>
      <c r="O584" s="46" t="str">
        <f>IF(PI_For!B586=0,"Não cadastrado",PI_For!B586)</f>
        <v>Não cadastrado</v>
      </c>
      <c r="P584" s="46" t="str">
        <f>IFERROR(AVERAGEIFS(Entrada!$E$8:$E$3007,Entrada!$C$8:$C$3007,$C$6,Entrada!$G$8:$G$3007,O584),"")</f>
        <v/>
      </c>
      <c r="Q584" s="46" t="str">
        <f>IFERROR(AVERAGEIFS(Entrada!$H$8:$H$3007,Entrada!$C$8:$C$3007,$C$6,Entrada!$G$8:$G$3007,O584),"")</f>
        <v/>
      </c>
      <c r="R584" s="46">
        <v>5.79E-3</v>
      </c>
    </row>
    <row r="585" spans="10:18" ht="15" customHeight="1" x14ac:dyDescent="0.25">
      <c r="J585" s="26" t="str">
        <f>IF(PG!C587="","-",PG!C587)</f>
        <v>-</v>
      </c>
      <c r="M585" s="46" t="str">
        <f t="shared" si="21"/>
        <v/>
      </c>
      <c r="N585" s="46" t="str">
        <f t="shared" si="22"/>
        <v/>
      </c>
      <c r="O585" s="46" t="str">
        <f>IF(PI_For!B587=0,"Não cadastrado",PI_For!B587)</f>
        <v>Não cadastrado</v>
      </c>
      <c r="P585" s="46" t="str">
        <f>IFERROR(AVERAGEIFS(Entrada!$E$8:$E$3007,Entrada!$C$8:$C$3007,$C$6,Entrada!$G$8:$G$3007,O585),"")</f>
        <v/>
      </c>
      <c r="Q585" s="46" t="str">
        <f>IFERROR(AVERAGEIFS(Entrada!$H$8:$H$3007,Entrada!$C$8:$C$3007,$C$6,Entrada!$G$8:$G$3007,O585),"")</f>
        <v/>
      </c>
      <c r="R585" s="46">
        <v>5.7999999999999996E-3</v>
      </c>
    </row>
    <row r="586" spans="10:18" ht="15" customHeight="1" x14ac:dyDescent="0.25">
      <c r="J586" s="26" t="str">
        <f>IF(PG!C588="","-",PG!C588)</f>
        <v>-</v>
      </c>
      <c r="M586" s="46" t="str">
        <f t="shared" si="21"/>
        <v/>
      </c>
      <c r="N586" s="46" t="str">
        <f t="shared" si="22"/>
        <v/>
      </c>
      <c r="O586" s="46" t="str">
        <f>IF(PI_For!B588=0,"Não cadastrado",PI_For!B588)</f>
        <v>Não cadastrado</v>
      </c>
      <c r="P586" s="46" t="str">
        <f>IFERROR(AVERAGEIFS(Entrada!$E$8:$E$3007,Entrada!$C$8:$C$3007,$C$6,Entrada!$G$8:$G$3007,O586),"")</f>
        <v/>
      </c>
      <c r="Q586" s="46" t="str">
        <f>IFERROR(AVERAGEIFS(Entrada!$H$8:$H$3007,Entrada!$C$8:$C$3007,$C$6,Entrada!$G$8:$G$3007,O586),"")</f>
        <v/>
      </c>
      <c r="R586" s="46">
        <v>5.8100000000000001E-3</v>
      </c>
    </row>
    <row r="587" spans="10:18" ht="15" customHeight="1" x14ac:dyDescent="0.25">
      <c r="J587" s="26" t="str">
        <f>IF(PG!C589="","-",PG!C589)</f>
        <v>-</v>
      </c>
      <c r="M587" s="46" t="str">
        <f t="shared" si="21"/>
        <v/>
      </c>
      <c r="N587" s="46" t="str">
        <f t="shared" si="22"/>
        <v/>
      </c>
      <c r="O587" s="46" t="str">
        <f>IF(PI_For!B589=0,"Não cadastrado",PI_For!B589)</f>
        <v>Não cadastrado</v>
      </c>
      <c r="P587" s="46" t="str">
        <f>IFERROR(AVERAGEIFS(Entrada!$E$8:$E$3007,Entrada!$C$8:$C$3007,$C$6,Entrada!$G$8:$G$3007,O587),"")</f>
        <v/>
      </c>
      <c r="Q587" s="46" t="str">
        <f>IFERROR(AVERAGEIFS(Entrada!$H$8:$H$3007,Entrada!$C$8:$C$3007,$C$6,Entrada!$G$8:$G$3007,O587),"")</f>
        <v/>
      </c>
      <c r="R587" s="46">
        <v>5.8199999999999997E-3</v>
      </c>
    </row>
    <row r="588" spans="10:18" ht="15" customHeight="1" x14ac:dyDescent="0.25">
      <c r="J588" s="26" t="str">
        <f>IF(PG!C590="","-",PG!C590)</f>
        <v>-</v>
      </c>
      <c r="M588" s="46" t="str">
        <f t="shared" si="21"/>
        <v/>
      </c>
      <c r="N588" s="46" t="str">
        <f t="shared" si="22"/>
        <v/>
      </c>
      <c r="O588" s="46" t="str">
        <f>IF(PI_For!B590=0,"Não cadastrado",PI_For!B590)</f>
        <v>Não cadastrado</v>
      </c>
      <c r="P588" s="46" t="str">
        <f>IFERROR(AVERAGEIFS(Entrada!$E$8:$E$3007,Entrada!$C$8:$C$3007,$C$6,Entrada!$G$8:$G$3007,O588),"")</f>
        <v/>
      </c>
      <c r="Q588" s="46" t="str">
        <f>IFERROR(AVERAGEIFS(Entrada!$H$8:$H$3007,Entrada!$C$8:$C$3007,$C$6,Entrada!$G$8:$G$3007,O588),"")</f>
        <v/>
      </c>
      <c r="R588" s="46">
        <v>5.8300000000000001E-3</v>
      </c>
    </row>
    <row r="589" spans="10:18" ht="15" customHeight="1" x14ac:dyDescent="0.25">
      <c r="J589" s="26" t="str">
        <f>IF(PG!C591="","-",PG!C591)</f>
        <v>-</v>
      </c>
      <c r="M589" s="46" t="str">
        <f t="shared" si="21"/>
        <v/>
      </c>
      <c r="N589" s="46" t="str">
        <f t="shared" si="22"/>
        <v/>
      </c>
      <c r="O589" s="46" t="str">
        <f>IF(PI_For!B591=0,"Não cadastrado",PI_For!B591)</f>
        <v>Não cadastrado</v>
      </c>
      <c r="P589" s="46" t="str">
        <f>IFERROR(AVERAGEIFS(Entrada!$E$8:$E$3007,Entrada!$C$8:$C$3007,$C$6,Entrada!$G$8:$G$3007,O589),"")</f>
        <v/>
      </c>
      <c r="Q589" s="46" t="str">
        <f>IFERROR(AVERAGEIFS(Entrada!$H$8:$H$3007,Entrada!$C$8:$C$3007,$C$6,Entrada!$G$8:$G$3007,O589),"")</f>
        <v/>
      </c>
      <c r="R589" s="46">
        <v>5.8399999999999997E-3</v>
      </c>
    </row>
    <row r="590" spans="10:18" ht="15" customHeight="1" x14ac:dyDescent="0.25">
      <c r="J590" s="26" t="str">
        <f>IF(PG!C592="","-",PG!C592)</f>
        <v>-</v>
      </c>
      <c r="M590" s="46" t="str">
        <f t="shared" si="21"/>
        <v/>
      </c>
      <c r="N590" s="46" t="str">
        <f t="shared" si="22"/>
        <v/>
      </c>
      <c r="O590" s="46" t="str">
        <f>IF(PI_For!B592=0,"Não cadastrado",PI_For!B592)</f>
        <v>Não cadastrado</v>
      </c>
      <c r="P590" s="46" t="str">
        <f>IFERROR(AVERAGEIFS(Entrada!$E$8:$E$3007,Entrada!$C$8:$C$3007,$C$6,Entrada!$G$8:$G$3007,O590),"")</f>
        <v/>
      </c>
      <c r="Q590" s="46" t="str">
        <f>IFERROR(AVERAGEIFS(Entrada!$H$8:$H$3007,Entrada!$C$8:$C$3007,$C$6,Entrada!$G$8:$G$3007,O590),"")</f>
        <v/>
      </c>
      <c r="R590" s="46">
        <v>5.8500000000000002E-3</v>
      </c>
    </row>
    <row r="591" spans="10:18" ht="15" customHeight="1" x14ac:dyDescent="0.25">
      <c r="J591" s="26" t="str">
        <f>IF(PG!C593="","-",PG!C593)</f>
        <v>-</v>
      </c>
      <c r="M591" s="46" t="str">
        <f t="shared" si="21"/>
        <v/>
      </c>
      <c r="N591" s="46" t="str">
        <f t="shared" si="22"/>
        <v/>
      </c>
      <c r="O591" s="46" t="str">
        <f>IF(PI_For!B593=0,"Não cadastrado",PI_For!B593)</f>
        <v>Não cadastrado</v>
      </c>
      <c r="P591" s="46" t="str">
        <f>IFERROR(AVERAGEIFS(Entrada!$E$8:$E$3007,Entrada!$C$8:$C$3007,$C$6,Entrada!$G$8:$G$3007,O591),"")</f>
        <v/>
      </c>
      <c r="Q591" s="46" t="str">
        <f>IFERROR(AVERAGEIFS(Entrada!$H$8:$H$3007,Entrada!$C$8:$C$3007,$C$6,Entrada!$G$8:$G$3007,O591),"")</f>
        <v/>
      </c>
      <c r="R591" s="46">
        <v>5.8599999999999998E-3</v>
      </c>
    </row>
    <row r="592" spans="10:18" ht="15" customHeight="1" x14ac:dyDescent="0.25">
      <c r="J592" s="26" t="str">
        <f>IF(PG!C594="","-",PG!C594)</f>
        <v>-</v>
      </c>
      <c r="M592" s="46" t="str">
        <f t="shared" si="21"/>
        <v/>
      </c>
      <c r="N592" s="46" t="str">
        <f t="shared" si="22"/>
        <v/>
      </c>
      <c r="O592" s="46" t="str">
        <f>IF(PI_For!B594=0,"Não cadastrado",PI_For!B594)</f>
        <v>Não cadastrado</v>
      </c>
      <c r="P592" s="46" t="str">
        <f>IFERROR(AVERAGEIFS(Entrada!$E$8:$E$3007,Entrada!$C$8:$C$3007,$C$6,Entrada!$G$8:$G$3007,O592),"")</f>
        <v/>
      </c>
      <c r="Q592" s="46" t="str">
        <f>IFERROR(AVERAGEIFS(Entrada!$H$8:$H$3007,Entrada!$C$8:$C$3007,$C$6,Entrada!$G$8:$G$3007,O592),"")</f>
        <v/>
      </c>
      <c r="R592" s="46">
        <v>5.8700000000000002E-3</v>
      </c>
    </row>
    <row r="593" spans="10:18" ht="15" customHeight="1" x14ac:dyDescent="0.25">
      <c r="J593" s="26" t="str">
        <f>IF(PG!C595="","-",PG!C595)</f>
        <v>-</v>
      </c>
      <c r="M593" s="46" t="str">
        <f t="shared" si="21"/>
        <v/>
      </c>
      <c r="N593" s="46" t="str">
        <f t="shared" si="22"/>
        <v/>
      </c>
      <c r="O593" s="46" t="str">
        <f>IF(PI_For!B595=0,"Não cadastrado",PI_For!B595)</f>
        <v>Não cadastrado</v>
      </c>
      <c r="P593" s="46" t="str">
        <f>IFERROR(AVERAGEIFS(Entrada!$E$8:$E$3007,Entrada!$C$8:$C$3007,$C$6,Entrada!$G$8:$G$3007,O593),"")</f>
        <v/>
      </c>
      <c r="Q593" s="46" t="str">
        <f>IFERROR(AVERAGEIFS(Entrada!$H$8:$H$3007,Entrada!$C$8:$C$3007,$C$6,Entrada!$G$8:$G$3007,O593),"")</f>
        <v/>
      </c>
      <c r="R593" s="46">
        <v>5.8799999999999998E-3</v>
      </c>
    </row>
    <row r="594" spans="10:18" ht="15" customHeight="1" x14ac:dyDescent="0.25">
      <c r="J594" s="26" t="str">
        <f>IF(PG!C596="","-",PG!C596)</f>
        <v>-</v>
      </c>
      <c r="M594" s="46" t="str">
        <f t="shared" si="21"/>
        <v/>
      </c>
      <c r="N594" s="46" t="str">
        <f t="shared" si="22"/>
        <v/>
      </c>
      <c r="O594" s="46" t="str">
        <f>IF(PI_For!B596=0,"Não cadastrado",PI_For!B596)</f>
        <v>Não cadastrado</v>
      </c>
      <c r="P594" s="46" t="str">
        <f>IFERROR(AVERAGEIFS(Entrada!$E$8:$E$3007,Entrada!$C$8:$C$3007,$C$6,Entrada!$G$8:$G$3007,O594),"")</f>
        <v/>
      </c>
      <c r="Q594" s="46" t="str">
        <f>IFERROR(AVERAGEIFS(Entrada!$H$8:$H$3007,Entrada!$C$8:$C$3007,$C$6,Entrada!$G$8:$G$3007,O594),"")</f>
        <v/>
      </c>
      <c r="R594" s="46">
        <v>5.8900000000000003E-3</v>
      </c>
    </row>
    <row r="595" spans="10:18" ht="15" customHeight="1" x14ac:dyDescent="0.25">
      <c r="J595" s="26" t="str">
        <f>IF(PG!C597="","-",PG!C597)</f>
        <v>-</v>
      </c>
      <c r="M595" s="46" t="str">
        <f t="shared" si="21"/>
        <v/>
      </c>
      <c r="N595" s="46" t="str">
        <f t="shared" si="22"/>
        <v/>
      </c>
      <c r="O595" s="46" t="str">
        <f>IF(PI_For!B597=0,"Não cadastrado",PI_For!B597)</f>
        <v>Não cadastrado</v>
      </c>
      <c r="P595" s="46" t="str">
        <f>IFERROR(AVERAGEIFS(Entrada!$E$8:$E$3007,Entrada!$C$8:$C$3007,$C$6,Entrada!$G$8:$G$3007,O595),"")</f>
        <v/>
      </c>
      <c r="Q595" s="46" t="str">
        <f>IFERROR(AVERAGEIFS(Entrada!$H$8:$H$3007,Entrada!$C$8:$C$3007,$C$6,Entrada!$G$8:$G$3007,O595),"")</f>
        <v/>
      </c>
      <c r="R595" s="46">
        <v>5.8999999999999999E-3</v>
      </c>
    </row>
    <row r="596" spans="10:18" ht="15" customHeight="1" x14ac:dyDescent="0.25">
      <c r="J596" s="26" t="str">
        <f>IF(PG!C598="","-",PG!C598)</f>
        <v>-</v>
      </c>
      <c r="M596" s="46" t="str">
        <f t="shared" si="21"/>
        <v/>
      </c>
      <c r="N596" s="46" t="str">
        <f t="shared" si="22"/>
        <v/>
      </c>
      <c r="O596" s="46" t="str">
        <f>IF(PI_For!B598=0,"Não cadastrado",PI_For!B598)</f>
        <v>Não cadastrado</v>
      </c>
      <c r="P596" s="46" t="str">
        <f>IFERROR(AVERAGEIFS(Entrada!$E$8:$E$3007,Entrada!$C$8:$C$3007,$C$6,Entrada!$G$8:$G$3007,O596),"")</f>
        <v/>
      </c>
      <c r="Q596" s="46" t="str">
        <f>IFERROR(AVERAGEIFS(Entrada!$H$8:$H$3007,Entrada!$C$8:$C$3007,$C$6,Entrada!$G$8:$G$3007,O596),"")</f>
        <v/>
      </c>
      <c r="R596" s="46">
        <v>5.9100000000000003E-3</v>
      </c>
    </row>
    <row r="597" spans="10:18" ht="15" customHeight="1" x14ac:dyDescent="0.25">
      <c r="J597" s="26" t="str">
        <f>IF(PG!C599="","-",PG!C599)</f>
        <v>-</v>
      </c>
      <c r="M597" s="46" t="str">
        <f t="shared" si="21"/>
        <v/>
      </c>
      <c r="N597" s="46" t="str">
        <f t="shared" si="22"/>
        <v/>
      </c>
      <c r="O597" s="46" t="str">
        <f>IF(PI_For!B599=0,"Não cadastrado",PI_For!B599)</f>
        <v>Não cadastrado</v>
      </c>
      <c r="P597" s="46" t="str">
        <f>IFERROR(AVERAGEIFS(Entrada!$E$8:$E$3007,Entrada!$C$8:$C$3007,$C$6,Entrada!$G$8:$G$3007,O597),"")</f>
        <v/>
      </c>
      <c r="Q597" s="46" t="str">
        <f>IFERROR(AVERAGEIFS(Entrada!$H$8:$H$3007,Entrada!$C$8:$C$3007,$C$6,Entrada!$G$8:$G$3007,O597),"")</f>
        <v/>
      </c>
      <c r="R597" s="46">
        <v>5.9199999999999999E-3</v>
      </c>
    </row>
    <row r="598" spans="10:18" ht="15" customHeight="1" x14ac:dyDescent="0.25">
      <c r="J598" s="26" t="str">
        <f>IF(PG!C600="","-",PG!C600)</f>
        <v>-</v>
      </c>
      <c r="M598" s="46" t="str">
        <f t="shared" si="21"/>
        <v/>
      </c>
      <c r="N598" s="46" t="str">
        <f t="shared" si="22"/>
        <v/>
      </c>
      <c r="O598" s="46" t="str">
        <f>IF(PI_For!B600=0,"Não cadastrado",PI_For!B600)</f>
        <v>Não cadastrado</v>
      </c>
      <c r="P598" s="46" t="str">
        <f>IFERROR(AVERAGEIFS(Entrada!$E$8:$E$3007,Entrada!$C$8:$C$3007,$C$6,Entrada!$G$8:$G$3007,O598),"")</f>
        <v/>
      </c>
      <c r="Q598" s="46" t="str">
        <f>IFERROR(AVERAGEIFS(Entrada!$H$8:$H$3007,Entrada!$C$8:$C$3007,$C$6,Entrada!$G$8:$G$3007,O598),"")</f>
        <v/>
      </c>
      <c r="R598" s="46">
        <v>5.9300000000000004E-3</v>
      </c>
    </row>
    <row r="599" spans="10:18" ht="15" customHeight="1" x14ac:dyDescent="0.25">
      <c r="J599" s="26" t="str">
        <f>IF(PG!C601="","-",PG!C601)</f>
        <v>-</v>
      </c>
      <c r="M599" s="46" t="str">
        <f t="shared" si="21"/>
        <v/>
      </c>
      <c r="N599" s="46" t="str">
        <f t="shared" si="22"/>
        <v/>
      </c>
      <c r="O599" s="46" t="str">
        <f>IF(PI_For!B601=0,"Não cadastrado",PI_For!B601)</f>
        <v>Não cadastrado</v>
      </c>
      <c r="P599" s="46" t="str">
        <f>IFERROR(AVERAGEIFS(Entrada!$E$8:$E$3007,Entrada!$C$8:$C$3007,$C$6,Entrada!$G$8:$G$3007,O599),"")</f>
        <v/>
      </c>
      <c r="Q599" s="46" t="str">
        <f>IFERROR(AVERAGEIFS(Entrada!$H$8:$H$3007,Entrada!$C$8:$C$3007,$C$6,Entrada!$G$8:$G$3007,O599),"")</f>
        <v/>
      </c>
      <c r="R599" s="46">
        <v>5.94E-3</v>
      </c>
    </row>
    <row r="600" spans="10:18" ht="15" customHeight="1" x14ac:dyDescent="0.25">
      <c r="J600" s="26" t="str">
        <f>IF(PG!C602="","-",PG!C602)</f>
        <v>-</v>
      </c>
      <c r="M600" s="46" t="str">
        <f t="shared" si="21"/>
        <v/>
      </c>
      <c r="N600" s="46" t="str">
        <f t="shared" si="22"/>
        <v/>
      </c>
      <c r="O600" s="46" t="str">
        <f>IF(PI_For!B602=0,"Não cadastrado",PI_For!B602)</f>
        <v>Não cadastrado</v>
      </c>
      <c r="P600" s="46" t="str">
        <f>IFERROR(AVERAGEIFS(Entrada!$E$8:$E$3007,Entrada!$C$8:$C$3007,$C$6,Entrada!$G$8:$G$3007,O600),"")</f>
        <v/>
      </c>
      <c r="Q600" s="46" t="str">
        <f>IFERROR(AVERAGEIFS(Entrada!$H$8:$H$3007,Entrada!$C$8:$C$3007,$C$6,Entrada!$G$8:$G$3007,O600),"")</f>
        <v/>
      </c>
      <c r="R600" s="46">
        <v>5.9500000000000004E-3</v>
      </c>
    </row>
    <row r="601" spans="10:18" ht="15" customHeight="1" x14ac:dyDescent="0.25">
      <c r="J601" s="26" t="str">
        <f>IF(PG!C603="","-",PG!C603)</f>
        <v>-</v>
      </c>
      <c r="M601" s="46" t="str">
        <f t="shared" si="21"/>
        <v/>
      </c>
      <c r="N601" s="46" t="str">
        <f t="shared" si="22"/>
        <v/>
      </c>
      <c r="O601" s="46" t="str">
        <f>IF(PI_For!B603=0,"Não cadastrado",PI_For!B603)</f>
        <v>Não cadastrado</v>
      </c>
      <c r="P601" s="46" t="str">
        <f>IFERROR(AVERAGEIFS(Entrada!$E$8:$E$3007,Entrada!$C$8:$C$3007,$C$6,Entrada!$G$8:$G$3007,O601),"")</f>
        <v/>
      </c>
      <c r="Q601" s="46" t="str">
        <f>IFERROR(AVERAGEIFS(Entrada!$H$8:$H$3007,Entrada!$C$8:$C$3007,$C$6,Entrada!$G$8:$G$3007,O601),"")</f>
        <v/>
      </c>
      <c r="R601" s="46">
        <v>5.96E-3</v>
      </c>
    </row>
    <row r="602" spans="10:18" ht="15" customHeight="1" x14ac:dyDescent="0.25">
      <c r="J602" s="26" t="str">
        <f>IF(PG!C604="","-",PG!C604)</f>
        <v>-</v>
      </c>
      <c r="M602" s="46" t="str">
        <f t="shared" si="21"/>
        <v/>
      </c>
      <c r="N602" s="46" t="str">
        <f t="shared" si="22"/>
        <v/>
      </c>
      <c r="O602" s="46" t="str">
        <f>IF(PI_For!B604=0,"Não cadastrado",PI_For!B604)</f>
        <v>Não cadastrado</v>
      </c>
      <c r="P602" s="46" t="str">
        <f>IFERROR(AVERAGEIFS(Entrada!$E$8:$E$3007,Entrada!$C$8:$C$3007,$C$6,Entrada!$G$8:$G$3007,O602),"")</f>
        <v/>
      </c>
      <c r="Q602" s="46" t="str">
        <f>IFERROR(AVERAGEIFS(Entrada!$H$8:$H$3007,Entrada!$C$8:$C$3007,$C$6,Entrada!$G$8:$G$3007,O602),"")</f>
        <v/>
      </c>
      <c r="R602" s="46">
        <v>5.9699999999999996E-3</v>
      </c>
    </row>
    <row r="603" spans="10:18" ht="15" customHeight="1" x14ac:dyDescent="0.25">
      <c r="J603" s="26" t="str">
        <f>IF(PG!C605="","-",PG!C605)</f>
        <v>-</v>
      </c>
      <c r="M603" s="46" t="str">
        <f t="shared" si="21"/>
        <v/>
      </c>
      <c r="N603" s="46" t="str">
        <f t="shared" si="22"/>
        <v/>
      </c>
      <c r="O603" s="46" t="str">
        <f>IF(PI_For!B605=0,"Não cadastrado",PI_For!B605)</f>
        <v>Não cadastrado</v>
      </c>
      <c r="P603" s="46" t="str">
        <f>IFERROR(AVERAGEIFS(Entrada!$E$8:$E$3007,Entrada!$C$8:$C$3007,$C$6,Entrada!$G$8:$G$3007,O603),"")</f>
        <v/>
      </c>
      <c r="Q603" s="46" t="str">
        <f>IFERROR(AVERAGEIFS(Entrada!$H$8:$H$3007,Entrada!$C$8:$C$3007,$C$6,Entrada!$G$8:$G$3007,O603),"")</f>
        <v/>
      </c>
      <c r="R603" s="46">
        <v>5.9800000000000001E-3</v>
      </c>
    </row>
    <row r="604" spans="10:18" ht="15" customHeight="1" x14ac:dyDescent="0.25">
      <c r="J604" s="26" t="str">
        <f>IF(PG!C606="","-",PG!C606)</f>
        <v>-</v>
      </c>
      <c r="M604" s="46" t="str">
        <f t="shared" si="21"/>
        <v/>
      </c>
      <c r="N604" s="46" t="str">
        <f t="shared" si="22"/>
        <v/>
      </c>
      <c r="O604" s="46" t="str">
        <f>IF(PI_For!B606=0,"Não cadastrado",PI_For!B606)</f>
        <v>Não cadastrado</v>
      </c>
      <c r="P604" s="46" t="str">
        <f>IFERROR(AVERAGEIFS(Entrada!$E$8:$E$3007,Entrada!$C$8:$C$3007,$C$6,Entrada!$G$8:$G$3007,O604),"")</f>
        <v/>
      </c>
      <c r="Q604" s="46" t="str">
        <f>IFERROR(AVERAGEIFS(Entrada!$H$8:$H$3007,Entrada!$C$8:$C$3007,$C$6,Entrada!$G$8:$G$3007,O604),"")</f>
        <v/>
      </c>
      <c r="R604" s="46">
        <v>5.9899999999999997E-3</v>
      </c>
    </row>
    <row r="605" spans="10:18" ht="15" customHeight="1" x14ac:dyDescent="0.25">
      <c r="J605" s="26" t="str">
        <f>IF(PG!C607="","-",PG!C607)</f>
        <v>-</v>
      </c>
      <c r="M605" s="46" t="str">
        <f t="shared" si="21"/>
        <v/>
      </c>
      <c r="N605" s="46" t="str">
        <f t="shared" si="22"/>
        <v/>
      </c>
      <c r="O605" s="46" t="str">
        <f>IF(PI_For!B607=0,"Não cadastrado",PI_For!B607)</f>
        <v>Não cadastrado</v>
      </c>
      <c r="P605" s="46" t="str">
        <f>IFERROR(AVERAGEIFS(Entrada!$E$8:$E$3007,Entrada!$C$8:$C$3007,$C$6,Entrada!$G$8:$G$3007,O605),"")</f>
        <v/>
      </c>
      <c r="Q605" s="46" t="str">
        <f>IFERROR(AVERAGEIFS(Entrada!$H$8:$H$3007,Entrada!$C$8:$C$3007,$C$6,Entrada!$G$8:$G$3007,O605),"")</f>
        <v/>
      </c>
      <c r="R605" s="46">
        <v>6.0000000000000001E-3</v>
      </c>
    </row>
    <row r="606" spans="10:18" ht="15" customHeight="1" x14ac:dyDescent="0.25">
      <c r="J606" s="26" t="str">
        <f>IF(PG!C608="","-",PG!C608)</f>
        <v>-</v>
      </c>
      <c r="M606" s="46" t="str">
        <f t="shared" si="21"/>
        <v/>
      </c>
      <c r="N606" s="46" t="str">
        <f t="shared" si="22"/>
        <v/>
      </c>
      <c r="O606" s="46" t="str">
        <f>IF(PI_For!B608=0,"Não cadastrado",PI_For!B608)</f>
        <v>Não cadastrado</v>
      </c>
      <c r="P606" s="46" t="str">
        <f>IFERROR(AVERAGEIFS(Entrada!$E$8:$E$3007,Entrada!$C$8:$C$3007,$C$6,Entrada!$G$8:$G$3007,O606),"")</f>
        <v/>
      </c>
      <c r="Q606" s="46" t="str">
        <f>IFERROR(AVERAGEIFS(Entrada!$H$8:$H$3007,Entrada!$C$8:$C$3007,$C$6,Entrada!$G$8:$G$3007,O606),"")</f>
        <v/>
      </c>
      <c r="R606" s="46">
        <v>6.0099999999999997E-3</v>
      </c>
    </row>
    <row r="607" spans="10:18" ht="15" customHeight="1" x14ac:dyDescent="0.25">
      <c r="J607" s="26" t="str">
        <f>IF(PG!C609="","-",PG!C609)</f>
        <v>-</v>
      </c>
      <c r="M607" s="46" t="str">
        <f t="shared" si="21"/>
        <v/>
      </c>
      <c r="N607" s="46" t="str">
        <f t="shared" si="22"/>
        <v/>
      </c>
      <c r="O607" s="46" t="str">
        <f>IF(PI_For!B609=0,"Não cadastrado",PI_For!B609)</f>
        <v>Não cadastrado</v>
      </c>
      <c r="P607" s="46" t="str">
        <f>IFERROR(AVERAGEIFS(Entrada!$E$8:$E$3007,Entrada!$C$8:$C$3007,$C$6,Entrada!$G$8:$G$3007,O607),"")</f>
        <v/>
      </c>
      <c r="Q607" s="46" t="str">
        <f>IFERROR(AVERAGEIFS(Entrada!$H$8:$H$3007,Entrada!$C$8:$C$3007,$C$6,Entrada!$G$8:$G$3007,O607),"")</f>
        <v/>
      </c>
      <c r="R607" s="46">
        <v>6.0200000000000002E-3</v>
      </c>
    </row>
    <row r="608" spans="10:18" ht="15" customHeight="1" x14ac:dyDescent="0.25">
      <c r="J608" s="26" t="str">
        <f>IF(PG!C610="","-",PG!C610)</f>
        <v>-</v>
      </c>
      <c r="M608" s="46" t="str">
        <f t="shared" si="21"/>
        <v/>
      </c>
      <c r="N608" s="46" t="str">
        <f t="shared" si="22"/>
        <v/>
      </c>
      <c r="O608" s="46" t="str">
        <f>IF(PI_For!B610=0,"Não cadastrado",PI_For!B610)</f>
        <v>Não cadastrado</v>
      </c>
      <c r="P608" s="46" t="str">
        <f>IFERROR(AVERAGEIFS(Entrada!$E$8:$E$3007,Entrada!$C$8:$C$3007,$C$6,Entrada!$G$8:$G$3007,O608),"")</f>
        <v/>
      </c>
      <c r="Q608" s="46" t="str">
        <f>IFERROR(AVERAGEIFS(Entrada!$H$8:$H$3007,Entrada!$C$8:$C$3007,$C$6,Entrada!$G$8:$G$3007,O608),"")</f>
        <v/>
      </c>
      <c r="R608" s="46">
        <v>6.0299999999999998E-3</v>
      </c>
    </row>
    <row r="609" spans="10:18" ht="15" customHeight="1" x14ac:dyDescent="0.25">
      <c r="J609" s="26" t="str">
        <f>IF(PG!C611="","-",PG!C611)</f>
        <v>-</v>
      </c>
      <c r="M609" s="46" t="str">
        <f t="shared" si="21"/>
        <v/>
      </c>
      <c r="N609" s="46" t="str">
        <f t="shared" si="22"/>
        <v/>
      </c>
      <c r="O609" s="46" t="str">
        <f>IF(PI_For!B611=0,"Não cadastrado",PI_For!B611)</f>
        <v>Não cadastrado</v>
      </c>
      <c r="P609" s="46" t="str">
        <f>IFERROR(AVERAGEIFS(Entrada!$E$8:$E$3007,Entrada!$C$8:$C$3007,$C$6,Entrada!$G$8:$G$3007,O609),"")</f>
        <v/>
      </c>
      <c r="Q609" s="46" t="str">
        <f>IFERROR(AVERAGEIFS(Entrada!$H$8:$H$3007,Entrada!$C$8:$C$3007,$C$6,Entrada!$G$8:$G$3007,O609),"")</f>
        <v/>
      </c>
      <c r="R609" s="46">
        <v>6.0400000000000002E-3</v>
      </c>
    </row>
    <row r="610" spans="10:18" ht="15" customHeight="1" x14ac:dyDescent="0.25">
      <c r="J610" s="26" t="str">
        <f>IF(PG!C612="","-",PG!C612)</f>
        <v>-</v>
      </c>
      <c r="M610" s="46" t="str">
        <f t="shared" si="21"/>
        <v/>
      </c>
      <c r="N610" s="46" t="str">
        <f t="shared" si="22"/>
        <v/>
      </c>
      <c r="O610" s="46" t="str">
        <f>IF(PI_For!B612=0,"Não cadastrado",PI_For!B612)</f>
        <v>Não cadastrado</v>
      </c>
      <c r="P610" s="46" t="str">
        <f>IFERROR(AVERAGEIFS(Entrada!$E$8:$E$3007,Entrada!$C$8:$C$3007,$C$6,Entrada!$G$8:$G$3007,O610),"")</f>
        <v/>
      </c>
      <c r="Q610" s="46" t="str">
        <f>IFERROR(AVERAGEIFS(Entrada!$H$8:$H$3007,Entrada!$C$8:$C$3007,$C$6,Entrada!$G$8:$G$3007,O610),"")</f>
        <v/>
      </c>
      <c r="R610" s="46">
        <v>6.0499999999999998E-3</v>
      </c>
    </row>
    <row r="611" spans="10:18" ht="15" customHeight="1" x14ac:dyDescent="0.25">
      <c r="J611" s="26" t="str">
        <f>IF(PG!C613="","-",PG!C613)</f>
        <v>-</v>
      </c>
      <c r="M611" s="46" t="str">
        <f t="shared" si="21"/>
        <v/>
      </c>
      <c r="N611" s="46" t="str">
        <f t="shared" si="22"/>
        <v/>
      </c>
      <c r="O611" s="46" t="str">
        <f>IF(PI_For!B613=0,"Não cadastrado",PI_For!B613)</f>
        <v>Não cadastrado</v>
      </c>
      <c r="P611" s="46" t="str">
        <f>IFERROR(AVERAGEIFS(Entrada!$E$8:$E$3007,Entrada!$C$8:$C$3007,$C$6,Entrada!$G$8:$G$3007,O611),"")</f>
        <v/>
      </c>
      <c r="Q611" s="46" t="str">
        <f>IFERROR(AVERAGEIFS(Entrada!$H$8:$H$3007,Entrada!$C$8:$C$3007,$C$6,Entrada!$G$8:$G$3007,O611),"")</f>
        <v/>
      </c>
      <c r="R611" s="46">
        <v>6.0600000000000003E-3</v>
      </c>
    </row>
    <row r="612" spans="10:18" ht="15" customHeight="1" x14ac:dyDescent="0.25">
      <c r="J612" s="26" t="str">
        <f>IF(PG!C614="","-",PG!C614)</f>
        <v>-</v>
      </c>
      <c r="M612" s="46" t="str">
        <f t="shared" si="21"/>
        <v/>
      </c>
      <c r="N612" s="46" t="str">
        <f t="shared" si="22"/>
        <v/>
      </c>
      <c r="O612" s="46" t="str">
        <f>IF(PI_For!B614=0,"Não cadastrado",PI_For!B614)</f>
        <v>Não cadastrado</v>
      </c>
      <c r="P612" s="46" t="str">
        <f>IFERROR(AVERAGEIFS(Entrada!$E$8:$E$3007,Entrada!$C$8:$C$3007,$C$6,Entrada!$G$8:$G$3007,O612),"")</f>
        <v/>
      </c>
      <c r="Q612" s="46" t="str">
        <f>IFERROR(AVERAGEIFS(Entrada!$H$8:$H$3007,Entrada!$C$8:$C$3007,$C$6,Entrada!$G$8:$G$3007,O612),"")</f>
        <v/>
      </c>
      <c r="R612" s="46">
        <v>6.0699999999999999E-3</v>
      </c>
    </row>
    <row r="613" spans="10:18" ht="15" customHeight="1" x14ac:dyDescent="0.25">
      <c r="J613" s="26" t="str">
        <f>IF(PG!C615="","-",PG!C615)</f>
        <v>-</v>
      </c>
      <c r="M613" s="46" t="str">
        <f t="shared" si="21"/>
        <v/>
      </c>
      <c r="N613" s="46" t="str">
        <f t="shared" si="22"/>
        <v/>
      </c>
      <c r="O613" s="46" t="str">
        <f>IF(PI_For!B615=0,"Não cadastrado",PI_For!B615)</f>
        <v>Não cadastrado</v>
      </c>
      <c r="P613" s="46" t="str">
        <f>IFERROR(AVERAGEIFS(Entrada!$E$8:$E$3007,Entrada!$C$8:$C$3007,$C$6,Entrada!$G$8:$G$3007,O613),"")</f>
        <v/>
      </c>
      <c r="Q613" s="46" t="str">
        <f>IFERROR(AVERAGEIFS(Entrada!$H$8:$H$3007,Entrada!$C$8:$C$3007,$C$6,Entrada!$G$8:$G$3007,O613),"")</f>
        <v/>
      </c>
      <c r="R613" s="46">
        <v>6.0800000000000003E-3</v>
      </c>
    </row>
    <row r="614" spans="10:18" ht="15" customHeight="1" x14ac:dyDescent="0.25">
      <c r="J614" s="26" t="str">
        <f>IF(PG!C616="","-",PG!C616)</f>
        <v>-</v>
      </c>
      <c r="M614" s="46" t="str">
        <f t="shared" si="21"/>
        <v/>
      </c>
      <c r="N614" s="46" t="str">
        <f t="shared" si="22"/>
        <v/>
      </c>
      <c r="O614" s="46" t="str">
        <f>IF(PI_For!B616=0,"Não cadastrado",PI_For!B616)</f>
        <v>Não cadastrado</v>
      </c>
      <c r="P614" s="46" t="str">
        <f>IFERROR(AVERAGEIFS(Entrada!$E$8:$E$3007,Entrada!$C$8:$C$3007,$C$6,Entrada!$G$8:$G$3007,O614),"")</f>
        <v/>
      </c>
      <c r="Q614" s="46" t="str">
        <f>IFERROR(AVERAGEIFS(Entrada!$H$8:$H$3007,Entrada!$C$8:$C$3007,$C$6,Entrada!$G$8:$G$3007,O614),"")</f>
        <v/>
      </c>
      <c r="R614" s="46">
        <v>6.0899999999999999E-3</v>
      </c>
    </row>
    <row r="615" spans="10:18" ht="15" customHeight="1" x14ac:dyDescent="0.25">
      <c r="J615" s="26" t="str">
        <f>IF(PG!C617="","-",PG!C617)</f>
        <v>-</v>
      </c>
      <c r="M615" s="46" t="str">
        <f t="shared" si="21"/>
        <v/>
      </c>
      <c r="N615" s="46" t="str">
        <f t="shared" si="22"/>
        <v/>
      </c>
      <c r="O615" s="46" t="str">
        <f>IF(PI_For!B617=0,"Não cadastrado",PI_For!B617)</f>
        <v>Não cadastrado</v>
      </c>
      <c r="P615" s="46" t="str">
        <f>IFERROR(AVERAGEIFS(Entrada!$E$8:$E$3007,Entrada!$C$8:$C$3007,$C$6,Entrada!$G$8:$G$3007,O615),"")</f>
        <v/>
      </c>
      <c r="Q615" s="46" t="str">
        <f>IFERROR(AVERAGEIFS(Entrada!$H$8:$H$3007,Entrada!$C$8:$C$3007,$C$6,Entrada!$G$8:$G$3007,O615),"")</f>
        <v/>
      </c>
      <c r="R615" s="46">
        <v>6.1000000000000004E-3</v>
      </c>
    </row>
    <row r="616" spans="10:18" ht="15" customHeight="1" x14ac:dyDescent="0.25">
      <c r="J616" s="26" t="str">
        <f>IF(PG!C618="","-",PG!C618)</f>
        <v>-</v>
      </c>
      <c r="M616" s="46" t="str">
        <f t="shared" si="21"/>
        <v/>
      </c>
      <c r="N616" s="46" t="str">
        <f t="shared" si="22"/>
        <v/>
      </c>
      <c r="O616" s="46" t="str">
        <f>IF(PI_For!B618=0,"Não cadastrado",PI_For!B618)</f>
        <v>Não cadastrado</v>
      </c>
      <c r="P616" s="46" t="str">
        <f>IFERROR(AVERAGEIFS(Entrada!$E$8:$E$3007,Entrada!$C$8:$C$3007,$C$6,Entrada!$G$8:$G$3007,O616),"")</f>
        <v/>
      </c>
      <c r="Q616" s="46" t="str">
        <f>IFERROR(AVERAGEIFS(Entrada!$H$8:$H$3007,Entrada!$C$8:$C$3007,$C$6,Entrada!$G$8:$G$3007,O616),"")</f>
        <v/>
      </c>
      <c r="R616" s="46">
        <v>6.11E-3</v>
      </c>
    </row>
    <row r="617" spans="10:18" ht="15" customHeight="1" x14ac:dyDescent="0.25">
      <c r="J617" s="26" t="str">
        <f>IF(PG!C619="","-",PG!C619)</f>
        <v>-</v>
      </c>
      <c r="M617" s="46" t="str">
        <f t="shared" si="21"/>
        <v/>
      </c>
      <c r="N617" s="46" t="str">
        <f t="shared" si="22"/>
        <v/>
      </c>
      <c r="O617" s="46" t="str">
        <f>IF(PI_For!B619=0,"Não cadastrado",PI_For!B619)</f>
        <v>Não cadastrado</v>
      </c>
      <c r="P617" s="46" t="str">
        <f>IFERROR(AVERAGEIFS(Entrada!$E$8:$E$3007,Entrada!$C$8:$C$3007,$C$6,Entrada!$G$8:$G$3007,O617),"")</f>
        <v/>
      </c>
      <c r="Q617" s="46" t="str">
        <f>IFERROR(AVERAGEIFS(Entrada!$H$8:$H$3007,Entrada!$C$8:$C$3007,$C$6,Entrada!$G$8:$G$3007,O617),"")</f>
        <v/>
      </c>
      <c r="R617" s="46">
        <v>6.1199999999999996E-3</v>
      </c>
    </row>
    <row r="618" spans="10:18" ht="15" customHeight="1" x14ac:dyDescent="0.25">
      <c r="J618" s="26" t="str">
        <f>IF(PG!C620="","-",PG!C620)</f>
        <v>-</v>
      </c>
      <c r="M618" s="46" t="str">
        <f t="shared" si="21"/>
        <v/>
      </c>
      <c r="N618" s="46" t="str">
        <f t="shared" si="22"/>
        <v/>
      </c>
      <c r="O618" s="46" t="str">
        <f>IF(PI_For!B620=0,"Não cadastrado",PI_For!B620)</f>
        <v>Não cadastrado</v>
      </c>
      <c r="P618" s="46" t="str">
        <f>IFERROR(AVERAGEIFS(Entrada!$E$8:$E$3007,Entrada!$C$8:$C$3007,$C$6,Entrada!$G$8:$G$3007,O618),"")</f>
        <v/>
      </c>
      <c r="Q618" s="46" t="str">
        <f>IFERROR(AVERAGEIFS(Entrada!$H$8:$H$3007,Entrada!$C$8:$C$3007,$C$6,Entrada!$G$8:$G$3007,O618),"")</f>
        <v/>
      </c>
      <c r="R618" s="46">
        <v>6.13E-3</v>
      </c>
    </row>
    <row r="619" spans="10:18" ht="15" customHeight="1" x14ac:dyDescent="0.25">
      <c r="J619" s="26" t="str">
        <f>IF(PG!C621="","-",PG!C621)</f>
        <v>-</v>
      </c>
      <c r="M619" s="46" t="str">
        <f t="shared" si="21"/>
        <v/>
      </c>
      <c r="N619" s="46" t="str">
        <f t="shared" si="22"/>
        <v/>
      </c>
      <c r="O619" s="46" t="str">
        <f>IF(PI_For!B621=0,"Não cadastrado",PI_For!B621)</f>
        <v>Não cadastrado</v>
      </c>
      <c r="P619" s="46" t="str">
        <f>IFERROR(AVERAGEIFS(Entrada!$E$8:$E$3007,Entrada!$C$8:$C$3007,$C$6,Entrada!$G$8:$G$3007,O619),"")</f>
        <v/>
      </c>
      <c r="Q619" s="46" t="str">
        <f>IFERROR(AVERAGEIFS(Entrada!$H$8:$H$3007,Entrada!$C$8:$C$3007,$C$6,Entrada!$G$8:$G$3007,O619),"")</f>
        <v/>
      </c>
      <c r="R619" s="46">
        <v>6.1399999999999996E-3</v>
      </c>
    </row>
    <row r="620" spans="10:18" ht="15" customHeight="1" x14ac:dyDescent="0.25">
      <c r="J620" s="26" t="str">
        <f>IF(PG!C622="","-",PG!C622)</f>
        <v>-</v>
      </c>
      <c r="M620" s="46" t="str">
        <f t="shared" si="21"/>
        <v/>
      </c>
      <c r="N620" s="46" t="str">
        <f t="shared" si="22"/>
        <v/>
      </c>
      <c r="O620" s="46" t="str">
        <f>IF(PI_For!B622=0,"Não cadastrado",PI_For!B622)</f>
        <v>Não cadastrado</v>
      </c>
      <c r="P620" s="46" t="str">
        <f>IFERROR(AVERAGEIFS(Entrada!$E$8:$E$3007,Entrada!$C$8:$C$3007,$C$6,Entrada!$G$8:$G$3007,O620),"")</f>
        <v/>
      </c>
      <c r="Q620" s="46" t="str">
        <f>IFERROR(AVERAGEIFS(Entrada!$H$8:$H$3007,Entrada!$C$8:$C$3007,$C$6,Entrada!$G$8:$G$3007,O620),"")</f>
        <v/>
      </c>
      <c r="R620" s="46">
        <v>6.1500000000000001E-3</v>
      </c>
    </row>
    <row r="621" spans="10:18" ht="15" customHeight="1" x14ac:dyDescent="0.25">
      <c r="J621" s="26" t="str">
        <f>IF(PG!C623="","-",PG!C623)</f>
        <v>-</v>
      </c>
      <c r="M621" s="46" t="str">
        <f t="shared" si="21"/>
        <v/>
      </c>
      <c r="N621" s="46" t="str">
        <f t="shared" si="22"/>
        <v/>
      </c>
      <c r="O621" s="46" t="str">
        <f>IF(PI_For!B623=0,"Não cadastrado",PI_For!B623)</f>
        <v>Não cadastrado</v>
      </c>
      <c r="P621" s="46" t="str">
        <f>IFERROR(AVERAGEIFS(Entrada!$E$8:$E$3007,Entrada!$C$8:$C$3007,$C$6,Entrada!$G$8:$G$3007,O621),"")</f>
        <v/>
      </c>
      <c r="Q621" s="46" t="str">
        <f>IFERROR(AVERAGEIFS(Entrada!$H$8:$H$3007,Entrada!$C$8:$C$3007,$C$6,Entrada!$G$8:$G$3007,O621),"")</f>
        <v/>
      </c>
      <c r="R621" s="46">
        <v>6.1599999999999997E-3</v>
      </c>
    </row>
    <row r="622" spans="10:18" ht="15" customHeight="1" x14ac:dyDescent="0.25">
      <c r="J622" s="26" t="str">
        <f>IF(PG!C624="","-",PG!C624)</f>
        <v>-</v>
      </c>
      <c r="M622" s="46" t="str">
        <f t="shared" si="21"/>
        <v/>
      </c>
      <c r="N622" s="46" t="str">
        <f t="shared" si="22"/>
        <v/>
      </c>
      <c r="O622" s="46" t="str">
        <f>IF(PI_For!B624=0,"Não cadastrado",PI_For!B624)</f>
        <v>Não cadastrado</v>
      </c>
      <c r="P622" s="46" t="str">
        <f>IFERROR(AVERAGEIFS(Entrada!$E$8:$E$3007,Entrada!$C$8:$C$3007,$C$6,Entrada!$G$8:$G$3007,O622),"")</f>
        <v/>
      </c>
      <c r="Q622" s="46" t="str">
        <f>IFERROR(AVERAGEIFS(Entrada!$H$8:$H$3007,Entrada!$C$8:$C$3007,$C$6,Entrada!$G$8:$G$3007,O622),"")</f>
        <v/>
      </c>
      <c r="R622" s="46">
        <v>6.1700000000000001E-3</v>
      </c>
    </row>
    <row r="623" spans="10:18" ht="15" customHeight="1" x14ac:dyDescent="0.25">
      <c r="J623" s="26" t="str">
        <f>IF(PG!C625="","-",PG!C625)</f>
        <v>-</v>
      </c>
      <c r="M623" s="46" t="str">
        <f t="shared" si="21"/>
        <v/>
      </c>
      <c r="N623" s="46" t="str">
        <f t="shared" si="22"/>
        <v/>
      </c>
      <c r="O623" s="46" t="str">
        <f>IF(PI_For!B625=0,"Não cadastrado",PI_For!B625)</f>
        <v>Não cadastrado</v>
      </c>
      <c r="P623" s="46" t="str">
        <f>IFERROR(AVERAGEIFS(Entrada!$E$8:$E$3007,Entrada!$C$8:$C$3007,$C$6,Entrada!$G$8:$G$3007,O623),"")</f>
        <v/>
      </c>
      <c r="Q623" s="46" t="str">
        <f>IFERROR(AVERAGEIFS(Entrada!$H$8:$H$3007,Entrada!$C$8:$C$3007,$C$6,Entrada!$G$8:$G$3007,O623),"")</f>
        <v/>
      </c>
      <c r="R623" s="46">
        <v>6.1799999999999997E-3</v>
      </c>
    </row>
    <row r="624" spans="10:18" ht="15" customHeight="1" x14ac:dyDescent="0.25">
      <c r="J624" s="26" t="str">
        <f>IF(PG!C626="","-",PG!C626)</f>
        <v>-</v>
      </c>
      <c r="M624" s="46" t="str">
        <f t="shared" si="21"/>
        <v/>
      </c>
      <c r="N624" s="46" t="str">
        <f t="shared" si="22"/>
        <v/>
      </c>
      <c r="O624" s="46" t="str">
        <f>IF(PI_For!B626=0,"Não cadastrado",PI_For!B626)</f>
        <v>Não cadastrado</v>
      </c>
      <c r="P624" s="46" t="str">
        <f>IFERROR(AVERAGEIFS(Entrada!$E$8:$E$3007,Entrada!$C$8:$C$3007,$C$6,Entrada!$G$8:$G$3007,O624),"")</f>
        <v/>
      </c>
      <c r="Q624" s="46" t="str">
        <f>IFERROR(AVERAGEIFS(Entrada!$H$8:$H$3007,Entrada!$C$8:$C$3007,$C$6,Entrada!$G$8:$G$3007,O624),"")</f>
        <v/>
      </c>
      <c r="R624" s="46">
        <v>6.1900000000000002E-3</v>
      </c>
    </row>
    <row r="625" spans="10:18" ht="15" customHeight="1" x14ac:dyDescent="0.25">
      <c r="J625" s="26" t="str">
        <f>IF(PG!C627="","-",PG!C627)</f>
        <v>-</v>
      </c>
      <c r="M625" s="46" t="str">
        <f t="shared" si="21"/>
        <v/>
      </c>
      <c r="N625" s="46" t="str">
        <f t="shared" si="22"/>
        <v/>
      </c>
      <c r="O625" s="46" t="str">
        <f>IF(PI_For!B627=0,"Não cadastrado",PI_For!B627)</f>
        <v>Não cadastrado</v>
      </c>
      <c r="P625" s="46" t="str">
        <f>IFERROR(AVERAGEIFS(Entrada!$E$8:$E$3007,Entrada!$C$8:$C$3007,$C$6,Entrada!$G$8:$G$3007,O625),"")</f>
        <v/>
      </c>
      <c r="Q625" s="46" t="str">
        <f>IFERROR(AVERAGEIFS(Entrada!$H$8:$H$3007,Entrada!$C$8:$C$3007,$C$6,Entrada!$G$8:$G$3007,O625),"")</f>
        <v/>
      </c>
      <c r="R625" s="46">
        <v>6.1999999999999998E-3</v>
      </c>
    </row>
    <row r="626" spans="10:18" ht="15" customHeight="1" x14ac:dyDescent="0.25">
      <c r="J626" s="26" t="str">
        <f>IF(PG!C628="","-",PG!C628)</f>
        <v>-</v>
      </c>
      <c r="M626" s="46" t="str">
        <f t="shared" si="21"/>
        <v/>
      </c>
      <c r="N626" s="46" t="str">
        <f t="shared" si="22"/>
        <v/>
      </c>
      <c r="O626" s="46" t="str">
        <f>IF(PI_For!B628=0,"Não cadastrado",PI_For!B628)</f>
        <v>Não cadastrado</v>
      </c>
      <c r="P626" s="46" t="str">
        <f>IFERROR(AVERAGEIFS(Entrada!$E$8:$E$3007,Entrada!$C$8:$C$3007,$C$6,Entrada!$G$8:$G$3007,O626),"")</f>
        <v/>
      </c>
      <c r="Q626" s="46" t="str">
        <f>IFERROR(AVERAGEIFS(Entrada!$H$8:$H$3007,Entrada!$C$8:$C$3007,$C$6,Entrada!$G$8:$G$3007,O626),"")</f>
        <v/>
      </c>
      <c r="R626" s="46">
        <v>6.2100000000000002E-3</v>
      </c>
    </row>
    <row r="627" spans="10:18" ht="15" customHeight="1" x14ac:dyDescent="0.25">
      <c r="J627" s="26" t="str">
        <f>IF(PG!C629="","-",PG!C629)</f>
        <v>-</v>
      </c>
      <c r="M627" s="46" t="str">
        <f t="shared" si="21"/>
        <v/>
      </c>
      <c r="N627" s="46" t="str">
        <f t="shared" si="22"/>
        <v/>
      </c>
      <c r="O627" s="46" t="str">
        <f>IF(PI_For!B629=0,"Não cadastrado",PI_For!B629)</f>
        <v>Não cadastrado</v>
      </c>
      <c r="P627" s="46" t="str">
        <f>IFERROR(AVERAGEIFS(Entrada!$E$8:$E$3007,Entrada!$C$8:$C$3007,$C$6,Entrada!$G$8:$G$3007,O627),"")</f>
        <v/>
      </c>
      <c r="Q627" s="46" t="str">
        <f>IFERROR(AVERAGEIFS(Entrada!$H$8:$H$3007,Entrada!$C$8:$C$3007,$C$6,Entrada!$G$8:$G$3007,O627),"")</f>
        <v/>
      </c>
      <c r="R627" s="46">
        <v>6.2199999999999998E-3</v>
      </c>
    </row>
    <row r="628" spans="10:18" ht="15" customHeight="1" x14ac:dyDescent="0.25">
      <c r="J628" s="26" t="str">
        <f>IF(PG!C630="","-",PG!C630)</f>
        <v>-</v>
      </c>
      <c r="M628" s="46" t="str">
        <f t="shared" si="21"/>
        <v/>
      </c>
      <c r="N628" s="46" t="str">
        <f t="shared" si="22"/>
        <v/>
      </c>
      <c r="O628" s="46" t="str">
        <f>IF(PI_For!B630=0,"Não cadastrado",PI_For!B630)</f>
        <v>Não cadastrado</v>
      </c>
      <c r="P628" s="46" t="str">
        <f>IFERROR(AVERAGEIFS(Entrada!$E$8:$E$3007,Entrada!$C$8:$C$3007,$C$6,Entrada!$G$8:$G$3007,O628),"")</f>
        <v/>
      </c>
      <c r="Q628" s="46" t="str">
        <f>IFERROR(AVERAGEIFS(Entrada!$H$8:$H$3007,Entrada!$C$8:$C$3007,$C$6,Entrada!$G$8:$G$3007,O628),"")</f>
        <v/>
      </c>
      <c r="R628" s="46">
        <v>6.2300000000000003E-3</v>
      </c>
    </row>
    <row r="629" spans="10:18" ht="15" customHeight="1" x14ac:dyDescent="0.25">
      <c r="J629" s="26" t="str">
        <f>IF(PG!C631="","-",PG!C631)</f>
        <v>-</v>
      </c>
      <c r="M629" s="46" t="str">
        <f t="shared" si="21"/>
        <v/>
      </c>
      <c r="N629" s="46" t="str">
        <f t="shared" si="22"/>
        <v/>
      </c>
      <c r="O629" s="46" t="str">
        <f>IF(PI_For!B631=0,"Não cadastrado",PI_For!B631)</f>
        <v>Não cadastrado</v>
      </c>
      <c r="P629" s="46" t="str">
        <f>IFERROR(AVERAGEIFS(Entrada!$E$8:$E$3007,Entrada!$C$8:$C$3007,$C$6,Entrada!$G$8:$G$3007,O629),"")</f>
        <v/>
      </c>
      <c r="Q629" s="46" t="str">
        <f>IFERROR(AVERAGEIFS(Entrada!$H$8:$H$3007,Entrada!$C$8:$C$3007,$C$6,Entrada!$G$8:$G$3007,O629),"")</f>
        <v/>
      </c>
      <c r="R629" s="46">
        <v>6.2399999999999999E-3</v>
      </c>
    </row>
    <row r="630" spans="10:18" ht="15" customHeight="1" x14ac:dyDescent="0.25">
      <c r="J630" s="26" t="str">
        <f>IF(PG!C632="","-",PG!C632)</f>
        <v>-</v>
      </c>
      <c r="M630" s="46" t="str">
        <f t="shared" si="21"/>
        <v/>
      </c>
      <c r="N630" s="46" t="str">
        <f t="shared" si="22"/>
        <v/>
      </c>
      <c r="O630" s="46" t="str">
        <f>IF(PI_For!B632=0,"Não cadastrado",PI_For!B632)</f>
        <v>Não cadastrado</v>
      </c>
      <c r="P630" s="46" t="str">
        <f>IFERROR(AVERAGEIFS(Entrada!$E$8:$E$3007,Entrada!$C$8:$C$3007,$C$6,Entrada!$G$8:$G$3007,O630),"")</f>
        <v/>
      </c>
      <c r="Q630" s="46" t="str">
        <f>IFERROR(AVERAGEIFS(Entrada!$H$8:$H$3007,Entrada!$C$8:$C$3007,$C$6,Entrada!$G$8:$G$3007,O630),"")</f>
        <v/>
      </c>
      <c r="R630" s="46">
        <v>6.2500000000000003E-3</v>
      </c>
    </row>
    <row r="631" spans="10:18" ht="15" customHeight="1" x14ac:dyDescent="0.25">
      <c r="J631" s="26" t="str">
        <f>IF(PG!C633="","-",PG!C633)</f>
        <v>-</v>
      </c>
      <c r="M631" s="46" t="str">
        <f t="shared" si="21"/>
        <v/>
      </c>
      <c r="N631" s="46" t="str">
        <f t="shared" si="22"/>
        <v/>
      </c>
      <c r="O631" s="46" t="str">
        <f>IF(PI_For!B633=0,"Não cadastrado",PI_For!B633)</f>
        <v>Não cadastrado</v>
      </c>
      <c r="P631" s="46" t="str">
        <f>IFERROR(AVERAGEIFS(Entrada!$E$8:$E$3007,Entrada!$C$8:$C$3007,$C$6,Entrada!$G$8:$G$3007,O631),"")</f>
        <v/>
      </c>
      <c r="Q631" s="46" t="str">
        <f>IFERROR(AVERAGEIFS(Entrada!$H$8:$H$3007,Entrada!$C$8:$C$3007,$C$6,Entrada!$G$8:$G$3007,O631),"")</f>
        <v/>
      </c>
      <c r="R631" s="46">
        <v>6.2599999999999999E-3</v>
      </c>
    </row>
    <row r="632" spans="10:18" ht="15" customHeight="1" x14ac:dyDescent="0.25">
      <c r="J632" s="26" t="str">
        <f>IF(PG!C634="","-",PG!C634)</f>
        <v>-</v>
      </c>
      <c r="M632" s="46" t="str">
        <f t="shared" si="21"/>
        <v/>
      </c>
      <c r="N632" s="46" t="str">
        <f t="shared" si="22"/>
        <v/>
      </c>
      <c r="O632" s="46" t="str">
        <f>IF(PI_For!B634=0,"Não cadastrado",PI_For!B634)</f>
        <v>Não cadastrado</v>
      </c>
      <c r="P632" s="46" t="str">
        <f>IFERROR(AVERAGEIFS(Entrada!$E$8:$E$3007,Entrada!$C$8:$C$3007,$C$6,Entrada!$G$8:$G$3007,O632),"")</f>
        <v/>
      </c>
      <c r="Q632" s="46" t="str">
        <f>IFERROR(AVERAGEIFS(Entrada!$H$8:$H$3007,Entrada!$C$8:$C$3007,$C$6,Entrada!$G$8:$G$3007,O632),"")</f>
        <v/>
      </c>
      <c r="R632" s="46">
        <v>6.2700000000000004E-3</v>
      </c>
    </row>
    <row r="633" spans="10:18" ht="15" customHeight="1" x14ac:dyDescent="0.25">
      <c r="J633" s="26" t="str">
        <f>IF(PG!C635="","-",PG!C635)</f>
        <v>-</v>
      </c>
      <c r="M633" s="46" t="str">
        <f t="shared" si="21"/>
        <v/>
      </c>
      <c r="N633" s="46" t="str">
        <f t="shared" si="22"/>
        <v/>
      </c>
      <c r="O633" s="46" t="str">
        <f>IF(PI_For!B635=0,"Não cadastrado",PI_For!B635)</f>
        <v>Não cadastrado</v>
      </c>
      <c r="P633" s="46" t="str">
        <f>IFERROR(AVERAGEIFS(Entrada!$E$8:$E$3007,Entrada!$C$8:$C$3007,$C$6,Entrada!$G$8:$G$3007,O633),"")</f>
        <v/>
      </c>
      <c r="Q633" s="46" t="str">
        <f>IFERROR(AVERAGEIFS(Entrada!$H$8:$H$3007,Entrada!$C$8:$C$3007,$C$6,Entrada!$G$8:$G$3007,O633),"")</f>
        <v/>
      </c>
      <c r="R633" s="46">
        <v>6.28E-3</v>
      </c>
    </row>
    <row r="634" spans="10:18" ht="15" customHeight="1" x14ac:dyDescent="0.25">
      <c r="J634" s="26" t="str">
        <f>IF(PG!C636="","-",PG!C636)</f>
        <v>-</v>
      </c>
      <c r="M634" s="46" t="str">
        <f t="shared" si="21"/>
        <v/>
      </c>
      <c r="N634" s="46" t="str">
        <f t="shared" si="22"/>
        <v/>
      </c>
      <c r="O634" s="46" t="str">
        <f>IF(PI_For!B636=0,"Não cadastrado",PI_For!B636)</f>
        <v>Não cadastrado</v>
      </c>
      <c r="P634" s="46" t="str">
        <f>IFERROR(AVERAGEIFS(Entrada!$E$8:$E$3007,Entrada!$C$8:$C$3007,$C$6,Entrada!$G$8:$G$3007,O634),"")</f>
        <v/>
      </c>
      <c r="Q634" s="46" t="str">
        <f>IFERROR(AVERAGEIFS(Entrada!$H$8:$H$3007,Entrada!$C$8:$C$3007,$C$6,Entrada!$G$8:$G$3007,O634),"")</f>
        <v/>
      </c>
      <c r="R634" s="46">
        <v>6.2899999999999996E-3</v>
      </c>
    </row>
    <row r="635" spans="10:18" ht="15" customHeight="1" x14ac:dyDescent="0.25">
      <c r="J635" s="26" t="str">
        <f>IF(PG!C637="","-",PG!C637)</f>
        <v>-</v>
      </c>
      <c r="M635" s="46" t="str">
        <f t="shared" si="21"/>
        <v/>
      </c>
      <c r="N635" s="46" t="str">
        <f t="shared" si="22"/>
        <v/>
      </c>
      <c r="O635" s="46" t="str">
        <f>IF(PI_For!B637=0,"Não cadastrado",PI_For!B637)</f>
        <v>Não cadastrado</v>
      </c>
      <c r="P635" s="46" t="str">
        <f>IFERROR(AVERAGEIFS(Entrada!$E$8:$E$3007,Entrada!$C$8:$C$3007,$C$6,Entrada!$G$8:$G$3007,O635),"")</f>
        <v/>
      </c>
      <c r="Q635" s="46" t="str">
        <f>IFERROR(AVERAGEIFS(Entrada!$H$8:$H$3007,Entrada!$C$8:$C$3007,$C$6,Entrada!$G$8:$G$3007,O635),"")</f>
        <v/>
      </c>
      <c r="R635" s="46">
        <v>6.3E-3</v>
      </c>
    </row>
    <row r="636" spans="10:18" ht="15" customHeight="1" x14ac:dyDescent="0.25">
      <c r="J636" s="26" t="str">
        <f>IF(PG!C638="","-",PG!C638)</f>
        <v>-</v>
      </c>
      <c r="M636" s="46" t="str">
        <f t="shared" si="21"/>
        <v/>
      </c>
      <c r="N636" s="46" t="str">
        <f t="shared" si="22"/>
        <v/>
      </c>
      <c r="O636" s="46" t="str">
        <f>IF(PI_For!B638=0,"Não cadastrado",PI_For!B638)</f>
        <v>Não cadastrado</v>
      </c>
      <c r="P636" s="46" t="str">
        <f>IFERROR(AVERAGEIFS(Entrada!$E$8:$E$3007,Entrada!$C$8:$C$3007,$C$6,Entrada!$G$8:$G$3007,O636),"")</f>
        <v/>
      </c>
      <c r="Q636" s="46" t="str">
        <f>IFERROR(AVERAGEIFS(Entrada!$H$8:$H$3007,Entrada!$C$8:$C$3007,$C$6,Entrada!$G$8:$G$3007,O636),"")</f>
        <v/>
      </c>
      <c r="R636" s="46">
        <v>6.3099999999999996E-3</v>
      </c>
    </row>
    <row r="637" spans="10:18" ht="15" customHeight="1" x14ac:dyDescent="0.25">
      <c r="J637" s="26" t="str">
        <f>IF(PG!C639="","-",PG!C639)</f>
        <v>-</v>
      </c>
      <c r="M637" s="46" t="str">
        <f t="shared" si="21"/>
        <v/>
      </c>
      <c r="N637" s="46" t="str">
        <f t="shared" si="22"/>
        <v/>
      </c>
      <c r="O637" s="46" t="str">
        <f>IF(PI_For!B639=0,"Não cadastrado",PI_For!B639)</f>
        <v>Não cadastrado</v>
      </c>
      <c r="P637" s="46" t="str">
        <f>IFERROR(AVERAGEIFS(Entrada!$E$8:$E$3007,Entrada!$C$8:$C$3007,$C$6,Entrada!$G$8:$G$3007,O637),"")</f>
        <v/>
      </c>
      <c r="Q637" s="46" t="str">
        <f>IFERROR(AVERAGEIFS(Entrada!$H$8:$H$3007,Entrada!$C$8:$C$3007,$C$6,Entrada!$G$8:$G$3007,O637),"")</f>
        <v/>
      </c>
      <c r="R637" s="46">
        <v>6.3200000000000001E-3</v>
      </c>
    </row>
    <row r="638" spans="10:18" ht="15" customHeight="1" x14ac:dyDescent="0.25">
      <c r="J638" s="26" t="str">
        <f>IF(PG!C640="","-",PG!C640)</f>
        <v>-</v>
      </c>
      <c r="M638" s="46" t="str">
        <f t="shared" si="21"/>
        <v/>
      </c>
      <c r="N638" s="46" t="str">
        <f t="shared" si="22"/>
        <v/>
      </c>
      <c r="O638" s="46" t="str">
        <f>IF(PI_For!B640=0,"Não cadastrado",PI_For!B640)</f>
        <v>Não cadastrado</v>
      </c>
      <c r="P638" s="46" t="str">
        <f>IFERROR(AVERAGEIFS(Entrada!$E$8:$E$3007,Entrada!$C$8:$C$3007,$C$6,Entrada!$G$8:$G$3007,O638),"")</f>
        <v/>
      </c>
      <c r="Q638" s="46" t="str">
        <f>IFERROR(AVERAGEIFS(Entrada!$H$8:$H$3007,Entrada!$C$8:$C$3007,$C$6,Entrada!$G$8:$G$3007,O638),"")</f>
        <v/>
      </c>
      <c r="R638" s="46">
        <v>6.3299999999999997E-3</v>
      </c>
    </row>
    <row r="639" spans="10:18" ht="15" customHeight="1" x14ac:dyDescent="0.25">
      <c r="J639" s="26" t="str">
        <f>IF(PG!C641="","-",PG!C641)</f>
        <v>-</v>
      </c>
      <c r="M639" s="46" t="str">
        <f t="shared" si="21"/>
        <v/>
      </c>
      <c r="N639" s="46" t="str">
        <f t="shared" si="22"/>
        <v/>
      </c>
      <c r="O639" s="46" t="str">
        <f>IF(PI_For!B641=0,"Não cadastrado",PI_For!B641)</f>
        <v>Não cadastrado</v>
      </c>
      <c r="P639" s="46" t="str">
        <f>IFERROR(AVERAGEIFS(Entrada!$E$8:$E$3007,Entrada!$C$8:$C$3007,$C$6,Entrada!$G$8:$G$3007,O639),"")</f>
        <v/>
      </c>
      <c r="Q639" s="46" t="str">
        <f>IFERROR(AVERAGEIFS(Entrada!$H$8:$H$3007,Entrada!$C$8:$C$3007,$C$6,Entrada!$G$8:$G$3007,O639),"")</f>
        <v/>
      </c>
      <c r="R639" s="46">
        <v>6.3400000000000001E-3</v>
      </c>
    </row>
    <row r="640" spans="10:18" ht="15" customHeight="1" x14ac:dyDescent="0.25">
      <c r="J640" s="26" t="str">
        <f>IF(PG!C642="","-",PG!C642)</f>
        <v>-</v>
      </c>
      <c r="M640" s="46" t="str">
        <f t="shared" si="21"/>
        <v/>
      </c>
      <c r="N640" s="46" t="str">
        <f t="shared" si="22"/>
        <v/>
      </c>
      <c r="O640" s="46" t="str">
        <f>IF(PI_For!B642=0,"Não cadastrado",PI_For!B642)</f>
        <v>Não cadastrado</v>
      </c>
      <c r="P640" s="46" t="str">
        <f>IFERROR(AVERAGEIFS(Entrada!$E$8:$E$3007,Entrada!$C$8:$C$3007,$C$6,Entrada!$G$8:$G$3007,O640),"")</f>
        <v/>
      </c>
      <c r="Q640" s="46" t="str">
        <f>IFERROR(AVERAGEIFS(Entrada!$H$8:$H$3007,Entrada!$C$8:$C$3007,$C$6,Entrada!$G$8:$G$3007,O640),"")</f>
        <v/>
      </c>
      <c r="R640" s="46">
        <v>6.3499999999999997E-3</v>
      </c>
    </row>
    <row r="641" spans="10:18" ht="15" customHeight="1" x14ac:dyDescent="0.25">
      <c r="J641" s="26" t="str">
        <f>IF(PG!C643="","-",PG!C643)</f>
        <v>-</v>
      </c>
      <c r="M641" s="46" t="str">
        <f t="shared" si="21"/>
        <v/>
      </c>
      <c r="N641" s="46" t="str">
        <f t="shared" si="22"/>
        <v/>
      </c>
      <c r="O641" s="46" t="str">
        <f>IF(PI_For!B643=0,"Não cadastrado",PI_For!B643)</f>
        <v>Não cadastrado</v>
      </c>
      <c r="P641" s="46" t="str">
        <f>IFERROR(AVERAGEIFS(Entrada!$E$8:$E$3007,Entrada!$C$8:$C$3007,$C$6,Entrada!$G$8:$G$3007,O641),"")</f>
        <v/>
      </c>
      <c r="Q641" s="46" t="str">
        <f>IFERROR(AVERAGEIFS(Entrada!$H$8:$H$3007,Entrada!$C$8:$C$3007,$C$6,Entrada!$G$8:$G$3007,O641),"")</f>
        <v/>
      </c>
      <c r="R641" s="46">
        <v>6.3600000000000002E-3</v>
      </c>
    </row>
    <row r="642" spans="10:18" ht="15" customHeight="1" x14ac:dyDescent="0.25">
      <c r="J642" s="26" t="str">
        <f>IF(PG!C644="","-",PG!C644)</f>
        <v>-</v>
      </c>
      <c r="M642" s="46" t="str">
        <f t="shared" si="21"/>
        <v/>
      </c>
      <c r="N642" s="46" t="str">
        <f t="shared" si="22"/>
        <v/>
      </c>
      <c r="O642" s="46" t="str">
        <f>IF(PI_For!B644=0,"Não cadastrado",PI_For!B644)</f>
        <v>Não cadastrado</v>
      </c>
      <c r="P642" s="46" t="str">
        <f>IFERROR(AVERAGEIFS(Entrada!$E$8:$E$3007,Entrada!$C$8:$C$3007,$C$6,Entrada!$G$8:$G$3007,O642),"")</f>
        <v/>
      </c>
      <c r="Q642" s="46" t="str">
        <f>IFERROR(AVERAGEIFS(Entrada!$H$8:$H$3007,Entrada!$C$8:$C$3007,$C$6,Entrada!$G$8:$G$3007,O642),"")</f>
        <v/>
      </c>
      <c r="R642" s="46">
        <v>6.3699999999999998E-3</v>
      </c>
    </row>
    <row r="643" spans="10:18" ht="15" customHeight="1" x14ac:dyDescent="0.25">
      <c r="J643" s="26" t="str">
        <f>IF(PG!C645="","-",PG!C645)</f>
        <v>-</v>
      </c>
      <c r="M643" s="46" t="str">
        <f t="shared" si="21"/>
        <v/>
      </c>
      <c r="N643" s="46" t="str">
        <f t="shared" si="22"/>
        <v/>
      </c>
      <c r="O643" s="46" t="str">
        <f>IF(PI_For!B645=0,"Não cadastrado",PI_For!B645)</f>
        <v>Não cadastrado</v>
      </c>
      <c r="P643" s="46" t="str">
        <f>IFERROR(AVERAGEIFS(Entrada!$E$8:$E$3007,Entrada!$C$8:$C$3007,$C$6,Entrada!$G$8:$G$3007,O643),"")</f>
        <v/>
      </c>
      <c r="Q643" s="46" t="str">
        <f>IFERROR(AVERAGEIFS(Entrada!$H$8:$H$3007,Entrada!$C$8:$C$3007,$C$6,Entrada!$G$8:$G$3007,O643),"")</f>
        <v/>
      </c>
      <c r="R643" s="46">
        <v>6.3800000000000003E-3</v>
      </c>
    </row>
    <row r="644" spans="10:18" ht="15" customHeight="1" x14ac:dyDescent="0.25">
      <c r="J644" s="26" t="str">
        <f>IF(PG!C646="","-",PG!C646)</f>
        <v>-</v>
      </c>
      <c r="M644" s="46" t="str">
        <f t="shared" si="21"/>
        <v/>
      </c>
      <c r="N644" s="46" t="str">
        <f t="shared" si="22"/>
        <v/>
      </c>
      <c r="O644" s="46" t="str">
        <f>IF(PI_For!B646=0,"Não cadastrado",PI_For!B646)</f>
        <v>Não cadastrado</v>
      </c>
      <c r="P644" s="46" t="str">
        <f>IFERROR(AVERAGEIFS(Entrada!$E$8:$E$3007,Entrada!$C$8:$C$3007,$C$6,Entrada!$G$8:$G$3007,O644),"")</f>
        <v/>
      </c>
      <c r="Q644" s="46" t="str">
        <f>IFERROR(AVERAGEIFS(Entrada!$H$8:$H$3007,Entrada!$C$8:$C$3007,$C$6,Entrada!$G$8:$G$3007,O644),"")</f>
        <v/>
      </c>
      <c r="R644" s="46">
        <v>6.3899999999999998E-3</v>
      </c>
    </row>
    <row r="645" spans="10:18" ht="15" customHeight="1" x14ac:dyDescent="0.25">
      <c r="J645" s="26" t="str">
        <f>IF(PG!C647="","-",PG!C647)</f>
        <v>-</v>
      </c>
      <c r="M645" s="46" t="str">
        <f t="shared" si="21"/>
        <v/>
      </c>
      <c r="N645" s="46" t="str">
        <f t="shared" si="22"/>
        <v/>
      </c>
      <c r="O645" s="46" t="str">
        <f>IF(PI_For!B647=0,"Não cadastrado",PI_For!B647)</f>
        <v>Não cadastrado</v>
      </c>
      <c r="P645" s="46" t="str">
        <f>IFERROR(AVERAGEIFS(Entrada!$E$8:$E$3007,Entrada!$C$8:$C$3007,$C$6,Entrada!$G$8:$G$3007,O645),"")</f>
        <v/>
      </c>
      <c r="Q645" s="46" t="str">
        <f>IFERROR(AVERAGEIFS(Entrada!$H$8:$H$3007,Entrada!$C$8:$C$3007,$C$6,Entrada!$G$8:$G$3007,O645),"")</f>
        <v/>
      </c>
      <c r="R645" s="46">
        <v>6.4000000000000003E-3</v>
      </c>
    </row>
    <row r="646" spans="10:18" ht="15" customHeight="1" x14ac:dyDescent="0.25">
      <c r="J646" s="26" t="str">
        <f>IF(PG!C648="","-",PG!C648)</f>
        <v>-</v>
      </c>
      <c r="M646" s="46" t="str">
        <f t="shared" si="21"/>
        <v/>
      </c>
      <c r="N646" s="46" t="str">
        <f t="shared" si="22"/>
        <v/>
      </c>
      <c r="O646" s="46" t="str">
        <f>IF(PI_For!B648=0,"Não cadastrado",PI_For!B648)</f>
        <v>Não cadastrado</v>
      </c>
      <c r="P646" s="46" t="str">
        <f>IFERROR(AVERAGEIFS(Entrada!$E$8:$E$3007,Entrada!$C$8:$C$3007,$C$6,Entrada!$G$8:$G$3007,O646),"")</f>
        <v/>
      </c>
      <c r="Q646" s="46" t="str">
        <f>IFERROR(AVERAGEIFS(Entrada!$H$8:$H$3007,Entrada!$C$8:$C$3007,$C$6,Entrada!$G$8:$G$3007,O646),"")</f>
        <v/>
      </c>
      <c r="R646" s="46">
        <v>6.4099999999999999E-3</v>
      </c>
    </row>
    <row r="647" spans="10:18" ht="15" customHeight="1" x14ac:dyDescent="0.25">
      <c r="J647" s="26" t="str">
        <f>IF(PG!C649="","-",PG!C649)</f>
        <v>-</v>
      </c>
      <c r="M647" s="46" t="str">
        <f t="shared" ref="M647:M710" si="23">IFERROR(P647+R647,"")</f>
        <v/>
      </c>
      <c r="N647" s="46" t="str">
        <f t="shared" ref="N647:N710" si="24">IFERROR(Q647+R647,"")</f>
        <v/>
      </c>
      <c r="O647" s="46" t="str">
        <f>IF(PI_For!B649=0,"Não cadastrado",PI_For!B649)</f>
        <v>Não cadastrado</v>
      </c>
      <c r="P647" s="46" t="str">
        <f>IFERROR(AVERAGEIFS(Entrada!$E$8:$E$3007,Entrada!$C$8:$C$3007,$C$6,Entrada!$G$8:$G$3007,O647),"")</f>
        <v/>
      </c>
      <c r="Q647" s="46" t="str">
        <f>IFERROR(AVERAGEIFS(Entrada!$H$8:$H$3007,Entrada!$C$8:$C$3007,$C$6,Entrada!$G$8:$G$3007,O647),"")</f>
        <v/>
      </c>
      <c r="R647" s="46">
        <v>6.4200000000000004E-3</v>
      </c>
    </row>
    <row r="648" spans="10:18" ht="15" customHeight="1" x14ac:dyDescent="0.25">
      <c r="J648" s="26" t="str">
        <f>IF(PG!C650="","-",PG!C650)</f>
        <v>-</v>
      </c>
      <c r="M648" s="46" t="str">
        <f t="shared" si="23"/>
        <v/>
      </c>
      <c r="N648" s="46" t="str">
        <f t="shared" si="24"/>
        <v/>
      </c>
      <c r="O648" s="46" t="str">
        <f>IF(PI_For!B650=0,"Não cadastrado",PI_For!B650)</f>
        <v>Não cadastrado</v>
      </c>
      <c r="P648" s="46" t="str">
        <f>IFERROR(AVERAGEIFS(Entrada!$E$8:$E$3007,Entrada!$C$8:$C$3007,$C$6,Entrada!$G$8:$G$3007,O648),"")</f>
        <v/>
      </c>
      <c r="Q648" s="46" t="str">
        <f>IFERROR(AVERAGEIFS(Entrada!$H$8:$H$3007,Entrada!$C$8:$C$3007,$C$6,Entrada!$G$8:$G$3007,O648),"")</f>
        <v/>
      </c>
      <c r="R648" s="46">
        <v>6.43E-3</v>
      </c>
    </row>
    <row r="649" spans="10:18" ht="15" customHeight="1" x14ac:dyDescent="0.25">
      <c r="J649" s="26" t="str">
        <f>IF(PG!C651="","-",PG!C651)</f>
        <v>-</v>
      </c>
      <c r="M649" s="46" t="str">
        <f t="shared" si="23"/>
        <v/>
      </c>
      <c r="N649" s="46" t="str">
        <f t="shared" si="24"/>
        <v/>
      </c>
      <c r="O649" s="46" t="str">
        <f>IF(PI_For!B651=0,"Não cadastrado",PI_For!B651)</f>
        <v>Não cadastrado</v>
      </c>
      <c r="P649" s="46" t="str">
        <f>IFERROR(AVERAGEIFS(Entrada!$E$8:$E$3007,Entrada!$C$8:$C$3007,$C$6,Entrada!$G$8:$G$3007,O649),"")</f>
        <v/>
      </c>
      <c r="Q649" s="46" t="str">
        <f>IFERROR(AVERAGEIFS(Entrada!$H$8:$H$3007,Entrada!$C$8:$C$3007,$C$6,Entrada!$G$8:$G$3007,O649),"")</f>
        <v/>
      </c>
      <c r="R649" s="46">
        <v>6.4400000000000004E-3</v>
      </c>
    </row>
    <row r="650" spans="10:18" ht="15" customHeight="1" x14ac:dyDescent="0.25">
      <c r="J650" s="26" t="str">
        <f>IF(PG!C652="","-",PG!C652)</f>
        <v>-</v>
      </c>
      <c r="M650" s="46" t="str">
        <f t="shared" si="23"/>
        <v/>
      </c>
      <c r="N650" s="46" t="str">
        <f t="shared" si="24"/>
        <v/>
      </c>
      <c r="O650" s="46" t="str">
        <f>IF(PI_For!B652=0,"Não cadastrado",PI_For!B652)</f>
        <v>Não cadastrado</v>
      </c>
      <c r="P650" s="46" t="str">
        <f>IFERROR(AVERAGEIFS(Entrada!$E$8:$E$3007,Entrada!$C$8:$C$3007,$C$6,Entrada!$G$8:$G$3007,O650),"")</f>
        <v/>
      </c>
      <c r="Q650" s="46" t="str">
        <f>IFERROR(AVERAGEIFS(Entrada!$H$8:$H$3007,Entrada!$C$8:$C$3007,$C$6,Entrada!$G$8:$G$3007,O650),"")</f>
        <v/>
      </c>
      <c r="R650" s="46">
        <v>6.45E-3</v>
      </c>
    </row>
    <row r="651" spans="10:18" ht="15" customHeight="1" x14ac:dyDescent="0.25">
      <c r="J651" s="26" t="str">
        <f>IF(PG!C653="","-",PG!C653)</f>
        <v>-</v>
      </c>
      <c r="M651" s="46" t="str">
        <f t="shared" si="23"/>
        <v/>
      </c>
      <c r="N651" s="46" t="str">
        <f t="shared" si="24"/>
        <v/>
      </c>
      <c r="O651" s="46" t="str">
        <f>IF(PI_For!B653=0,"Não cadastrado",PI_For!B653)</f>
        <v>Não cadastrado</v>
      </c>
      <c r="P651" s="46" t="str">
        <f>IFERROR(AVERAGEIFS(Entrada!$E$8:$E$3007,Entrada!$C$8:$C$3007,$C$6,Entrada!$G$8:$G$3007,O651),"")</f>
        <v/>
      </c>
      <c r="Q651" s="46" t="str">
        <f>IFERROR(AVERAGEIFS(Entrada!$H$8:$H$3007,Entrada!$C$8:$C$3007,$C$6,Entrada!$G$8:$G$3007,O651),"")</f>
        <v/>
      </c>
      <c r="R651" s="46">
        <v>6.4599999999999996E-3</v>
      </c>
    </row>
    <row r="652" spans="10:18" ht="15" customHeight="1" x14ac:dyDescent="0.25">
      <c r="J652" s="26" t="str">
        <f>IF(PG!C654="","-",PG!C654)</f>
        <v>-</v>
      </c>
      <c r="M652" s="46" t="str">
        <f t="shared" si="23"/>
        <v/>
      </c>
      <c r="N652" s="46" t="str">
        <f t="shared" si="24"/>
        <v/>
      </c>
      <c r="O652" s="46" t="str">
        <f>IF(PI_For!B654=0,"Não cadastrado",PI_For!B654)</f>
        <v>Não cadastrado</v>
      </c>
      <c r="P652" s="46" t="str">
        <f>IFERROR(AVERAGEIFS(Entrada!$E$8:$E$3007,Entrada!$C$8:$C$3007,$C$6,Entrada!$G$8:$G$3007,O652),"")</f>
        <v/>
      </c>
      <c r="Q652" s="46" t="str">
        <f>IFERROR(AVERAGEIFS(Entrada!$H$8:$H$3007,Entrada!$C$8:$C$3007,$C$6,Entrada!$G$8:$G$3007,O652),"")</f>
        <v/>
      </c>
      <c r="R652" s="46">
        <v>6.4700000000000001E-3</v>
      </c>
    </row>
    <row r="653" spans="10:18" ht="15" customHeight="1" x14ac:dyDescent="0.25">
      <c r="J653" s="26" t="str">
        <f>IF(PG!C655="","-",PG!C655)</f>
        <v>-</v>
      </c>
      <c r="M653" s="46" t="str">
        <f t="shared" si="23"/>
        <v/>
      </c>
      <c r="N653" s="46" t="str">
        <f t="shared" si="24"/>
        <v/>
      </c>
      <c r="O653" s="46" t="str">
        <f>IF(PI_For!B655=0,"Não cadastrado",PI_For!B655)</f>
        <v>Não cadastrado</v>
      </c>
      <c r="P653" s="46" t="str">
        <f>IFERROR(AVERAGEIFS(Entrada!$E$8:$E$3007,Entrada!$C$8:$C$3007,$C$6,Entrada!$G$8:$G$3007,O653),"")</f>
        <v/>
      </c>
      <c r="Q653" s="46" t="str">
        <f>IFERROR(AVERAGEIFS(Entrada!$H$8:$H$3007,Entrada!$C$8:$C$3007,$C$6,Entrada!$G$8:$G$3007,O653),"")</f>
        <v/>
      </c>
      <c r="R653" s="46">
        <v>6.4799999999999996E-3</v>
      </c>
    </row>
    <row r="654" spans="10:18" ht="15" customHeight="1" x14ac:dyDescent="0.25">
      <c r="J654" s="26" t="str">
        <f>IF(PG!C656="","-",PG!C656)</f>
        <v>-</v>
      </c>
      <c r="M654" s="46" t="str">
        <f t="shared" si="23"/>
        <v/>
      </c>
      <c r="N654" s="46" t="str">
        <f t="shared" si="24"/>
        <v/>
      </c>
      <c r="O654" s="46" t="str">
        <f>IF(PI_For!B656=0,"Não cadastrado",PI_For!B656)</f>
        <v>Não cadastrado</v>
      </c>
      <c r="P654" s="46" t="str">
        <f>IFERROR(AVERAGEIFS(Entrada!$E$8:$E$3007,Entrada!$C$8:$C$3007,$C$6,Entrada!$G$8:$G$3007,O654),"")</f>
        <v/>
      </c>
      <c r="Q654" s="46" t="str">
        <f>IFERROR(AVERAGEIFS(Entrada!$H$8:$H$3007,Entrada!$C$8:$C$3007,$C$6,Entrada!$G$8:$G$3007,O654),"")</f>
        <v/>
      </c>
      <c r="R654" s="46">
        <v>6.4900000000000001E-3</v>
      </c>
    </row>
    <row r="655" spans="10:18" ht="15" customHeight="1" x14ac:dyDescent="0.25">
      <c r="J655" s="26" t="str">
        <f>IF(PG!C657="","-",PG!C657)</f>
        <v>-</v>
      </c>
      <c r="M655" s="46" t="str">
        <f t="shared" si="23"/>
        <v/>
      </c>
      <c r="N655" s="46" t="str">
        <f t="shared" si="24"/>
        <v/>
      </c>
      <c r="O655" s="46" t="str">
        <f>IF(PI_For!B657=0,"Não cadastrado",PI_For!B657)</f>
        <v>Não cadastrado</v>
      </c>
      <c r="P655" s="46" t="str">
        <f>IFERROR(AVERAGEIFS(Entrada!$E$8:$E$3007,Entrada!$C$8:$C$3007,$C$6,Entrada!$G$8:$G$3007,O655),"")</f>
        <v/>
      </c>
      <c r="Q655" s="46" t="str">
        <f>IFERROR(AVERAGEIFS(Entrada!$H$8:$H$3007,Entrada!$C$8:$C$3007,$C$6,Entrada!$G$8:$G$3007,O655),"")</f>
        <v/>
      </c>
      <c r="R655" s="46">
        <v>6.4999999999999997E-3</v>
      </c>
    </row>
    <row r="656" spans="10:18" ht="15" customHeight="1" x14ac:dyDescent="0.25">
      <c r="J656" s="26" t="str">
        <f>IF(PG!C658="","-",PG!C658)</f>
        <v>-</v>
      </c>
      <c r="M656" s="46" t="str">
        <f t="shared" si="23"/>
        <v/>
      </c>
      <c r="N656" s="46" t="str">
        <f t="shared" si="24"/>
        <v/>
      </c>
      <c r="O656" s="46" t="str">
        <f>IF(PI_For!B658=0,"Não cadastrado",PI_For!B658)</f>
        <v>Não cadastrado</v>
      </c>
      <c r="P656" s="46" t="str">
        <f>IFERROR(AVERAGEIFS(Entrada!$E$8:$E$3007,Entrada!$C$8:$C$3007,$C$6,Entrada!$G$8:$G$3007,O656),"")</f>
        <v/>
      </c>
      <c r="Q656" s="46" t="str">
        <f>IFERROR(AVERAGEIFS(Entrada!$H$8:$H$3007,Entrada!$C$8:$C$3007,$C$6,Entrada!$G$8:$G$3007,O656),"")</f>
        <v/>
      </c>
      <c r="R656" s="46">
        <v>6.5100000000000002E-3</v>
      </c>
    </row>
    <row r="657" spans="10:18" ht="15" customHeight="1" x14ac:dyDescent="0.25">
      <c r="J657" s="26" t="str">
        <f>IF(PG!C659="","-",PG!C659)</f>
        <v>-</v>
      </c>
      <c r="M657" s="46" t="str">
        <f t="shared" si="23"/>
        <v/>
      </c>
      <c r="N657" s="46" t="str">
        <f t="shared" si="24"/>
        <v/>
      </c>
      <c r="O657" s="46" t="str">
        <f>IF(PI_For!B659=0,"Não cadastrado",PI_For!B659)</f>
        <v>Não cadastrado</v>
      </c>
      <c r="P657" s="46" t="str">
        <f>IFERROR(AVERAGEIFS(Entrada!$E$8:$E$3007,Entrada!$C$8:$C$3007,$C$6,Entrada!$G$8:$G$3007,O657),"")</f>
        <v/>
      </c>
      <c r="Q657" s="46" t="str">
        <f>IFERROR(AVERAGEIFS(Entrada!$H$8:$H$3007,Entrada!$C$8:$C$3007,$C$6,Entrada!$G$8:$G$3007,O657),"")</f>
        <v/>
      </c>
      <c r="R657" s="46">
        <v>6.5199999999999998E-3</v>
      </c>
    </row>
    <row r="658" spans="10:18" ht="15" customHeight="1" x14ac:dyDescent="0.25">
      <c r="J658" s="26" t="str">
        <f>IF(PG!C660="","-",PG!C660)</f>
        <v>-</v>
      </c>
      <c r="M658" s="46" t="str">
        <f t="shared" si="23"/>
        <v/>
      </c>
      <c r="N658" s="46" t="str">
        <f t="shared" si="24"/>
        <v/>
      </c>
      <c r="O658" s="46" t="str">
        <f>IF(PI_For!B660=0,"Não cadastrado",PI_For!B660)</f>
        <v>Não cadastrado</v>
      </c>
      <c r="P658" s="46" t="str">
        <f>IFERROR(AVERAGEIFS(Entrada!$E$8:$E$3007,Entrada!$C$8:$C$3007,$C$6,Entrada!$G$8:$G$3007,O658),"")</f>
        <v/>
      </c>
      <c r="Q658" s="46" t="str">
        <f>IFERROR(AVERAGEIFS(Entrada!$H$8:$H$3007,Entrada!$C$8:$C$3007,$C$6,Entrada!$G$8:$G$3007,O658),"")</f>
        <v/>
      </c>
      <c r="R658" s="46">
        <v>6.5300000000000002E-3</v>
      </c>
    </row>
    <row r="659" spans="10:18" ht="15" customHeight="1" x14ac:dyDescent="0.25">
      <c r="J659" s="26" t="str">
        <f>IF(PG!C661="","-",PG!C661)</f>
        <v>-</v>
      </c>
      <c r="M659" s="46" t="str">
        <f t="shared" si="23"/>
        <v/>
      </c>
      <c r="N659" s="46" t="str">
        <f t="shared" si="24"/>
        <v/>
      </c>
      <c r="O659" s="46" t="str">
        <f>IF(PI_For!B661=0,"Não cadastrado",PI_For!B661)</f>
        <v>Não cadastrado</v>
      </c>
      <c r="P659" s="46" t="str">
        <f>IFERROR(AVERAGEIFS(Entrada!$E$8:$E$3007,Entrada!$C$8:$C$3007,$C$6,Entrada!$G$8:$G$3007,O659),"")</f>
        <v/>
      </c>
      <c r="Q659" s="46" t="str">
        <f>IFERROR(AVERAGEIFS(Entrada!$H$8:$H$3007,Entrada!$C$8:$C$3007,$C$6,Entrada!$G$8:$G$3007,O659),"")</f>
        <v/>
      </c>
      <c r="R659" s="46">
        <v>6.5399999999999998E-3</v>
      </c>
    </row>
    <row r="660" spans="10:18" ht="15" customHeight="1" x14ac:dyDescent="0.25">
      <c r="J660" s="26" t="str">
        <f>IF(PG!C662="","-",PG!C662)</f>
        <v>-</v>
      </c>
      <c r="M660" s="46" t="str">
        <f t="shared" si="23"/>
        <v/>
      </c>
      <c r="N660" s="46" t="str">
        <f t="shared" si="24"/>
        <v/>
      </c>
      <c r="O660" s="46" t="str">
        <f>IF(PI_For!B662=0,"Não cadastrado",PI_For!B662)</f>
        <v>Não cadastrado</v>
      </c>
      <c r="P660" s="46" t="str">
        <f>IFERROR(AVERAGEIFS(Entrada!$E$8:$E$3007,Entrada!$C$8:$C$3007,$C$6,Entrada!$G$8:$G$3007,O660),"")</f>
        <v/>
      </c>
      <c r="Q660" s="46" t="str">
        <f>IFERROR(AVERAGEIFS(Entrada!$H$8:$H$3007,Entrada!$C$8:$C$3007,$C$6,Entrada!$G$8:$G$3007,O660),"")</f>
        <v/>
      </c>
      <c r="R660" s="46">
        <v>6.5500000000000003E-3</v>
      </c>
    </row>
    <row r="661" spans="10:18" ht="15" customHeight="1" x14ac:dyDescent="0.25">
      <c r="J661" s="26" t="str">
        <f>IF(PG!C663="","-",PG!C663)</f>
        <v>-</v>
      </c>
      <c r="M661" s="46" t="str">
        <f t="shared" si="23"/>
        <v/>
      </c>
      <c r="N661" s="46" t="str">
        <f t="shared" si="24"/>
        <v/>
      </c>
      <c r="O661" s="46" t="str">
        <f>IF(PI_For!B663=0,"Não cadastrado",PI_For!B663)</f>
        <v>Não cadastrado</v>
      </c>
      <c r="P661" s="46" t="str">
        <f>IFERROR(AVERAGEIFS(Entrada!$E$8:$E$3007,Entrada!$C$8:$C$3007,$C$6,Entrada!$G$8:$G$3007,O661),"")</f>
        <v/>
      </c>
      <c r="Q661" s="46" t="str">
        <f>IFERROR(AVERAGEIFS(Entrada!$H$8:$H$3007,Entrada!$C$8:$C$3007,$C$6,Entrada!$G$8:$G$3007,O661),"")</f>
        <v/>
      </c>
      <c r="R661" s="46">
        <v>6.5599999999999999E-3</v>
      </c>
    </row>
    <row r="662" spans="10:18" ht="15" customHeight="1" x14ac:dyDescent="0.25">
      <c r="J662" s="26" t="str">
        <f>IF(PG!C664="","-",PG!C664)</f>
        <v>-</v>
      </c>
      <c r="M662" s="46" t="str">
        <f t="shared" si="23"/>
        <v/>
      </c>
      <c r="N662" s="46" t="str">
        <f t="shared" si="24"/>
        <v/>
      </c>
      <c r="O662" s="46" t="str">
        <f>IF(PI_For!B664=0,"Não cadastrado",PI_For!B664)</f>
        <v>Não cadastrado</v>
      </c>
      <c r="P662" s="46" t="str">
        <f>IFERROR(AVERAGEIFS(Entrada!$E$8:$E$3007,Entrada!$C$8:$C$3007,$C$6,Entrada!$G$8:$G$3007,O662),"")</f>
        <v/>
      </c>
      <c r="Q662" s="46" t="str">
        <f>IFERROR(AVERAGEIFS(Entrada!$H$8:$H$3007,Entrada!$C$8:$C$3007,$C$6,Entrada!$G$8:$G$3007,O662),"")</f>
        <v/>
      </c>
      <c r="R662" s="46">
        <v>6.5700000000000003E-3</v>
      </c>
    </row>
    <row r="663" spans="10:18" ht="15" customHeight="1" x14ac:dyDescent="0.25">
      <c r="J663" s="26" t="str">
        <f>IF(PG!C665="","-",PG!C665)</f>
        <v>-</v>
      </c>
      <c r="M663" s="46" t="str">
        <f t="shared" si="23"/>
        <v/>
      </c>
      <c r="N663" s="46" t="str">
        <f t="shared" si="24"/>
        <v/>
      </c>
      <c r="O663" s="46" t="str">
        <f>IF(PI_For!B665=0,"Não cadastrado",PI_For!B665)</f>
        <v>Não cadastrado</v>
      </c>
      <c r="P663" s="46" t="str">
        <f>IFERROR(AVERAGEIFS(Entrada!$E$8:$E$3007,Entrada!$C$8:$C$3007,$C$6,Entrada!$G$8:$G$3007,O663),"")</f>
        <v/>
      </c>
      <c r="Q663" s="46" t="str">
        <f>IFERROR(AVERAGEIFS(Entrada!$H$8:$H$3007,Entrada!$C$8:$C$3007,$C$6,Entrada!$G$8:$G$3007,O663),"")</f>
        <v/>
      </c>
      <c r="R663" s="46">
        <v>6.5799999999999999E-3</v>
      </c>
    </row>
    <row r="664" spans="10:18" ht="15" customHeight="1" x14ac:dyDescent="0.25">
      <c r="J664" s="26" t="str">
        <f>IF(PG!C666="","-",PG!C666)</f>
        <v>-</v>
      </c>
      <c r="M664" s="46" t="str">
        <f t="shared" si="23"/>
        <v/>
      </c>
      <c r="N664" s="46" t="str">
        <f t="shared" si="24"/>
        <v/>
      </c>
      <c r="O664" s="46" t="str">
        <f>IF(PI_For!B666=0,"Não cadastrado",PI_For!B666)</f>
        <v>Não cadastrado</v>
      </c>
      <c r="P664" s="46" t="str">
        <f>IFERROR(AVERAGEIFS(Entrada!$E$8:$E$3007,Entrada!$C$8:$C$3007,$C$6,Entrada!$G$8:$G$3007,O664),"")</f>
        <v/>
      </c>
      <c r="Q664" s="46" t="str">
        <f>IFERROR(AVERAGEIFS(Entrada!$H$8:$H$3007,Entrada!$C$8:$C$3007,$C$6,Entrada!$G$8:$G$3007,O664),"")</f>
        <v/>
      </c>
      <c r="R664" s="46">
        <v>6.5900000000000004E-3</v>
      </c>
    </row>
    <row r="665" spans="10:18" ht="15" customHeight="1" x14ac:dyDescent="0.25">
      <c r="J665" s="26" t="str">
        <f>IF(PG!C667="","-",PG!C667)</f>
        <v>-</v>
      </c>
      <c r="M665" s="46" t="str">
        <f t="shared" si="23"/>
        <v/>
      </c>
      <c r="N665" s="46" t="str">
        <f t="shared" si="24"/>
        <v/>
      </c>
      <c r="O665" s="46" t="str">
        <f>IF(PI_For!B667=0,"Não cadastrado",PI_For!B667)</f>
        <v>Não cadastrado</v>
      </c>
      <c r="P665" s="46" t="str">
        <f>IFERROR(AVERAGEIFS(Entrada!$E$8:$E$3007,Entrada!$C$8:$C$3007,$C$6,Entrada!$G$8:$G$3007,O665),"")</f>
        <v/>
      </c>
      <c r="Q665" s="46" t="str">
        <f>IFERROR(AVERAGEIFS(Entrada!$H$8:$H$3007,Entrada!$C$8:$C$3007,$C$6,Entrada!$G$8:$G$3007,O665),"")</f>
        <v/>
      </c>
      <c r="R665" s="46">
        <v>6.6E-3</v>
      </c>
    </row>
    <row r="666" spans="10:18" ht="15" customHeight="1" x14ac:dyDescent="0.25">
      <c r="J666" s="26" t="str">
        <f>IF(PG!C668="","-",PG!C668)</f>
        <v>-</v>
      </c>
      <c r="M666" s="46" t="str">
        <f t="shared" si="23"/>
        <v/>
      </c>
      <c r="N666" s="46" t="str">
        <f t="shared" si="24"/>
        <v/>
      </c>
      <c r="O666" s="46" t="str">
        <f>IF(PI_For!B668=0,"Não cadastrado",PI_For!B668)</f>
        <v>Não cadastrado</v>
      </c>
      <c r="P666" s="46" t="str">
        <f>IFERROR(AVERAGEIFS(Entrada!$E$8:$E$3007,Entrada!$C$8:$C$3007,$C$6,Entrada!$G$8:$G$3007,O666),"")</f>
        <v/>
      </c>
      <c r="Q666" s="46" t="str">
        <f>IFERROR(AVERAGEIFS(Entrada!$H$8:$H$3007,Entrada!$C$8:$C$3007,$C$6,Entrada!$G$8:$G$3007,O666),"")</f>
        <v/>
      </c>
      <c r="R666" s="46">
        <v>6.6100000000000004E-3</v>
      </c>
    </row>
    <row r="667" spans="10:18" ht="15" customHeight="1" x14ac:dyDescent="0.25">
      <c r="J667" s="26" t="str">
        <f>IF(PG!C669="","-",PG!C669)</f>
        <v>-</v>
      </c>
      <c r="M667" s="46" t="str">
        <f t="shared" si="23"/>
        <v/>
      </c>
      <c r="N667" s="46" t="str">
        <f t="shared" si="24"/>
        <v/>
      </c>
      <c r="O667" s="46" t="str">
        <f>IF(PI_For!B669=0,"Não cadastrado",PI_For!B669)</f>
        <v>Não cadastrado</v>
      </c>
      <c r="P667" s="46" t="str">
        <f>IFERROR(AVERAGEIFS(Entrada!$E$8:$E$3007,Entrada!$C$8:$C$3007,$C$6,Entrada!$G$8:$G$3007,O667),"")</f>
        <v/>
      </c>
      <c r="Q667" s="46" t="str">
        <f>IFERROR(AVERAGEIFS(Entrada!$H$8:$H$3007,Entrada!$C$8:$C$3007,$C$6,Entrada!$G$8:$G$3007,O667),"")</f>
        <v/>
      </c>
      <c r="R667" s="46">
        <v>6.62E-3</v>
      </c>
    </row>
    <row r="668" spans="10:18" ht="15" customHeight="1" x14ac:dyDescent="0.25">
      <c r="J668" s="26" t="str">
        <f>IF(PG!C670="","-",PG!C670)</f>
        <v>-</v>
      </c>
      <c r="M668" s="46" t="str">
        <f t="shared" si="23"/>
        <v/>
      </c>
      <c r="N668" s="46" t="str">
        <f t="shared" si="24"/>
        <v/>
      </c>
      <c r="O668" s="46" t="str">
        <f>IF(PI_For!B670=0,"Não cadastrado",PI_For!B670)</f>
        <v>Não cadastrado</v>
      </c>
      <c r="P668" s="46" t="str">
        <f>IFERROR(AVERAGEIFS(Entrada!$E$8:$E$3007,Entrada!$C$8:$C$3007,$C$6,Entrada!$G$8:$G$3007,O668),"")</f>
        <v/>
      </c>
      <c r="Q668" s="46" t="str">
        <f>IFERROR(AVERAGEIFS(Entrada!$H$8:$H$3007,Entrada!$C$8:$C$3007,$C$6,Entrada!$G$8:$G$3007,O668),"")</f>
        <v/>
      </c>
      <c r="R668" s="46">
        <v>6.6299999999999996E-3</v>
      </c>
    </row>
    <row r="669" spans="10:18" ht="15" customHeight="1" x14ac:dyDescent="0.25">
      <c r="J669" s="26" t="str">
        <f>IF(PG!C671="","-",PG!C671)</f>
        <v>-</v>
      </c>
      <c r="M669" s="46" t="str">
        <f t="shared" si="23"/>
        <v/>
      </c>
      <c r="N669" s="46" t="str">
        <f t="shared" si="24"/>
        <v/>
      </c>
      <c r="O669" s="46" t="str">
        <f>IF(PI_For!B671=0,"Não cadastrado",PI_For!B671)</f>
        <v>Não cadastrado</v>
      </c>
      <c r="P669" s="46" t="str">
        <f>IFERROR(AVERAGEIFS(Entrada!$E$8:$E$3007,Entrada!$C$8:$C$3007,$C$6,Entrada!$G$8:$G$3007,O669),"")</f>
        <v/>
      </c>
      <c r="Q669" s="46" t="str">
        <f>IFERROR(AVERAGEIFS(Entrada!$H$8:$H$3007,Entrada!$C$8:$C$3007,$C$6,Entrada!$G$8:$G$3007,O669),"")</f>
        <v/>
      </c>
      <c r="R669" s="46">
        <v>6.6400000000000001E-3</v>
      </c>
    </row>
    <row r="670" spans="10:18" ht="15" customHeight="1" x14ac:dyDescent="0.25">
      <c r="J670" s="26" t="str">
        <f>IF(PG!C672="","-",PG!C672)</f>
        <v>-</v>
      </c>
      <c r="M670" s="46" t="str">
        <f t="shared" si="23"/>
        <v/>
      </c>
      <c r="N670" s="46" t="str">
        <f t="shared" si="24"/>
        <v/>
      </c>
      <c r="O670" s="46" t="str">
        <f>IF(PI_For!B672=0,"Não cadastrado",PI_For!B672)</f>
        <v>Não cadastrado</v>
      </c>
      <c r="P670" s="46" t="str">
        <f>IFERROR(AVERAGEIFS(Entrada!$E$8:$E$3007,Entrada!$C$8:$C$3007,$C$6,Entrada!$G$8:$G$3007,O670),"")</f>
        <v/>
      </c>
      <c r="Q670" s="46" t="str">
        <f>IFERROR(AVERAGEIFS(Entrada!$H$8:$H$3007,Entrada!$C$8:$C$3007,$C$6,Entrada!$G$8:$G$3007,O670),"")</f>
        <v/>
      </c>
      <c r="R670" s="46">
        <v>6.6499999999999997E-3</v>
      </c>
    </row>
    <row r="671" spans="10:18" ht="15" customHeight="1" x14ac:dyDescent="0.25">
      <c r="J671" s="26" t="str">
        <f>IF(PG!C673="","-",PG!C673)</f>
        <v>-</v>
      </c>
      <c r="M671" s="46" t="str">
        <f t="shared" si="23"/>
        <v/>
      </c>
      <c r="N671" s="46" t="str">
        <f t="shared" si="24"/>
        <v/>
      </c>
      <c r="O671" s="46" t="str">
        <f>IF(PI_For!B673=0,"Não cadastrado",PI_For!B673)</f>
        <v>Não cadastrado</v>
      </c>
      <c r="P671" s="46" t="str">
        <f>IFERROR(AVERAGEIFS(Entrada!$E$8:$E$3007,Entrada!$C$8:$C$3007,$C$6,Entrada!$G$8:$G$3007,O671),"")</f>
        <v/>
      </c>
      <c r="Q671" s="46" t="str">
        <f>IFERROR(AVERAGEIFS(Entrada!$H$8:$H$3007,Entrada!$C$8:$C$3007,$C$6,Entrada!$G$8:$G$3007,O671),"")</f>
        <v/>
      </c>
      <c r="R671" s="46">
        <v>6.6600000000000001E-3</v>
      </c>
    </row>
    <row r="672" spans="10:18" ht="15" customHeight="1" x14ac:dyDescent="0.25">
      <c r="J672" s="26" t="str">
        <f>IF(PG!C674="","-",PG!C674)</f>
        <v>-</v>
      </c>
      <c r="M672" s="46" t="str">
        <f t="shared" si="23"/>
        <v/>
      </c>
      <c r="N672" s="46" t="str">
        <f t="shared" si="24"/>
        <v/>
      </c>
      <c r="O672" s="46" t="str">
        <f>IF(PI_For!B674=0,"Não cadastrado",PI_For!B674)</f>
        <v>Não cadastrado</v>
      </c>
      <c r="P672" s="46" t="str">
        <f>IFERROR(AVERAGEIFS(Entrada!$E$8:$E$3007,Entrada!$C$8:$C$3007,$C$6,Entrada!$G$8:$G$3007,O672),"")</f>
        <v/>
      </c>
      <c r="Q672" s="46" t="str">
        <f>IFERROR(AVERAGEIFS(Entrada!$H$8:$H$3007,Entrada!$C$8:$C$3007,$C$6,Entrada!$G$8:$G$3007,O672),"")</f>
        <v/>
      </c>
      <c r="R672" s="46">
        <v>6.6699999999999997E-3</v>
      </c>
    </row>
    <row r="673" spans="10:18" ht="15" customHeight="1" x14ac:dyDescent="0.25">
      <c r="J673" s="26" t="str">
        <f>IF(PG!C675="","-",PG!C675)</f>
        <v>-</v>
      </c>
      <c r="M673" s="46" t="str">
        <f t="shared" si="23"/>
        <v/>
      </c>
      <c r="N673" s="46" t="str">
        <f t="shared" si="24"/>
        <v/>
      </c>
      <c r="O673" s="46" t="str">
        <f>IF(PI_For!B675=0,"Não cadastrado",PI_For!B675)</f>
        <v>Não cadastrado</v>
      </c>
      <c r="P673" s="46" t="str">
        <f>IFERROR(AVERAGEIFS(Entrada!$E$8:$E$3007,Entrada!$C$8:$C$3007,$C$6,Entrada!$G$8:$G$3007,O673),"")</f>
        <v/>
      </c>
      <c r="Q673" s="46" t="str">
        <f>IFERROR(AVERAGEIFS(Entrada!$H$8:$H$3007,Entrada!$C$8:$C$3007,$C$6,Entrada!$G$8:$G$3007,O673),"")</f>
        <v/>
      </c>
      <c r="R673" s="46">
        <v>6.6800000000000002E-3</v>
      </c>
    </row>
    <row r="674" spans="10:18" ht="15" customHeight="1" x14ac:dyDescent="0.25">
      <c r="J674" s="26" t="str">
        <f>IF(PG!C676="","-",PG!C676)</f>
        <v>-</v>
      </c>
      <c r="M674" s="46" t="str">
        <f t="shared" si="23"/>
        <v/>
      </c>
      <c r="N674" s="46" t="str">
        <f t="shared" si="24"/>
        <v/>
      </c>
      <c r="O674" s="46" t="str">
        <f>IF(PI_For!B676=0,"Não cadastrado",PI_For!B676)</f>
        <v>Não cadastrado</v>
      </c>
      <c r="P674" s="46" t="str">
        <f>IFERROR(AVERAGEIFS(Entrada!$E$8:$E$3007,Entrada!$C$8:$C$3007,$C$6,Entrada!$G$8:$G$3007,O674),"")</f>
        <v/>
      </c>
      <c r="Q674" s="46" t="str">
        <f>IFERROR(AVERAGEIFS(Entrada!$H$8:$H$3007,Entrada!$C$8:$C$3007,$C$6,Entrada!$G$8:$G$3007,O674),"")</f>
        <v/>
      </c>
      <c r="R674" s="46">
        <v>6.6899999999999998E-3</v>
      </c>
    </row>
    <row r="675" spans="10:18" ht="15" customHeight="1" x14ac:dyDescent="0.25">
      <c r="J675" s="26" t="str">
        <f>IF(PG!C677="","-",PG!C677)</f>
        <v>-</v>
      </c>
      <c r="M675" s="46" t="str">
        <f t="shared" si="23"/>
        <v/>
      </c>
      <c r="N675" s="46" t="str">
        <f t="shared" si="24"/>
        <v/>
      </c>
      <c r="O675" s="46" t="str">
        <f>IF(PI_For!B677=0,"Não cadastrado",PI_For!B677)</f>
        <v>Não cadastrado</v>
      </c>
      <c r="P675" s="46" t="str">
        <f>IFERROR(AVERAGEIFS(Entrada!$E$8:$E$3007,Entrada!$C$8:$C$3007,$C$6,Entrada!$G$8:$G$3007,O675),"")</f>
        <v/>
      </c>
      <c r="Q675" s="46" t="str">
        <f>IFERROR(AVERAGEIFS(Entrada!$H$8:$H$3007,Entrada!$C$8:$C$3007,$C$6,Entrada!$G$8:$G$3007,O675),"")</f>
        <v/>
      </c>
      <c r="R675" s="46">
        <v>6.7000000000000002E-3</v>
      </c>
    </row>
    <row r="676" spans="10:18" ht="15" customHeight="1" x14ac:dyDescent="0.25">
      <c r="J676" s="26" t="str">
        <f>IF(PG!C678="","-",PG!C678)</f>
        <v>-</v>
      </c>
      <c r="M676" s="46" t="str">
        <f t="shared" si="23"/>
        <v/>
      </c>
      <c r="N676" s="46" t="str">
        <f t="shared" si="24"/>
        <v/>
      </c>
      <c r="O676" s="46" t="str">
        <f>IF(PI_For!B678=0,"Não cadastrado",PI_For!B678)</f>
        <v>Não cadastrado</v>
      </c>
      <c r="P676" s="46" t="str">
        <f>IFERROR(AVERAGEIFS(Entrada!$E$8:$E$3007,Entrada!$C$8:$C$3007,$C$6,Entrada!$G$8:$G$3007,O676),"")</f>
        <v/>
      </c>
      <c r="Q676" s="46" t="str">
        <f>IFERROR(AVERAGEIFS(Entrada!$H$8:$H$3007,Entrada!$C$8:$C$3007,$C$6,Entrada!$G$8:$G$3007,O676),"")</f>
        <v/>
      </c>
      <c r="R676" s="46">
        <v>6.7099999999999998E-3</v>
      </c>
    </row>
    <row r="677" spans="10:18" ht="15" customHeight="1" x14ac:dyDescent="0.25">
      <c r="J677" s="26" t="str">
        <f>IF(PG!C679="","-",PG!C679)</f>
        <v>-</v>
      </c>
      <c r="M677" s="46" t="str">
        <f t="shared" si="23"/>
        <v/>
      </c>
      <c r="N677" s="46" t="str">
        <f t="shared" si="24"/>
        <v/>
      </c>
      <c r="O677" s="46" t="str">
        <f>IF(PI_For!B679=0,"Não cadastrado",PI_For!B679)</f>
        <v>Não cadastrado</v>
      </c>
      <c r="P677" s="46" t="str">
        <f>IFERROR(AVERAGEIFS(Entrada!$E$8:$E$3007,Entrada!$C$8:$C$3007,$C$6,Entrada!$G$8:$G$3007,O677),"")</f>
        <v/>
      </c>
      <c r="Q677" s="46" t="str">
        <f>IFERROR(AVERAGEIFS(Entrada!$H$8:$H$3007,Entrada!$C$8:$C$3007,$C$6,Entrada!$G$8:$G$3007,O677),"")</f>
        <v/>
      </c>
      <c r="R677" s="46">
        <v>6.7200000000000003E-3</v>
      </c>
    </row>
    <row r="678" spans="10:18" ht="15" customHeight="1" x14ac:dyDescent="0.25">
      <c r="J678" s="26" t="str">
        <f>IF(PG!C680="","-",PG!C680)</f>
        <v>-</v>
      </c>
      <c r="M678" s="46" t="str">
        <f t="shared" si="23"/>
        <v/>
      </c>
      <c r="N678" s="46" t="str">
        <f t="shared" si="24"/>
        <v/>
      </c>
      <c r="O678" s="46" t="str">
        <f>IF(PI_For!B680=0,"Não cadastrado",PI_For!B680)</f>
        <v>Não cadastrado</v>
      </c>
      <c r="P678" s="46" t="str">
        <f>IFERROR(AVERAGEIFS(Entrada!$E$8:$E$3007,Entrada!$C$8:$C$3007,$C$6,Entrada!$G$8:$G$3007,O678),"")</f>
        <v/>
      </c>
      <c r="Q678" s="46" t="str">
        <f>IFERROR(AVERAGEIFS(Entrada!$H$8:$H$3007,Entrada!$C$8:$C$3007,$C$6,Entrada!$G$8:$G$3007,O678),"")</f>
        <v/>
      </c>
      <c r="R678" s="46">
        <v>6.7299999999999999E-3</v>
      </c>
    </row>
    <row r="679" spans="10:18" ht="15" customHeight="1" x14ac:dyDescent="0.25">
      <c r="J679" s="26" t="str">
        <f>IF(PG!C681="","-",PG!C681)</f>
        <v>-</v>
      </c>
      <c r="M679" s="46" t="str">
        <f t="shared" si="23"/>
        <v/>
      </c>
      <c r="N679" s="46" t="str">
        <f t="shared" si="24"/>
        <v/>
      </c>
      <c r="O679" s="46" t="str">
        <f>IF(PI_For!B681=0,"Não cadastrado",PI_For!B681)</f>
        <v>Não cadastrado</v>
      </c>
      <c r="P679" s="46" t="str">
        <f>IFERROR(AVERAGEIFS(Entrada!$E$8:$E$3007,Entrada!$C$8:$C$3007,$C$6,Entrada!$G$8:$G$3007,O679),"")</f>
        <v/>
      </c>
      <c r="Q679" s="46" t="str">
        <f>IFERROR(AVERAGEIFS(Entrada!$H$8:$H$3007,Entrada!$C$8:$C$3007,$C$6,Entrada!$G$8:$G$3007,O679),"")</f>
        <v/>
      </c>
      <c r="R679" s="46">
        <v>6.7400000000000003E-3</v>
      </c>
    </row>
    <row r="680" spans="10:18" ht="15" customHeight="1" x14ac:dyDescent="0.25">
      <c r="J680" s="26" t="str">
        <f>IF(PG!C682="","-",PG!C682)</f>
        <v>-</v>
      </c>
      <c r="M680" s="46" t="str">
        <f t="shared" si="23"/>
        <v/>
      </c>
      <c r="N680" s="46" t="str">
        <f t="shared" si="24"/>
        <v/>
      </c>
      <c r="O680" s="46" t="str">
        <f>IF(PI_For!B682=0,"Não cadastrado",PI_For!B682)</f>
        <v>Não cadastrado</v>
      </c>
      <c r="P680" s="46" t="str">
        <f>IFERROR(AVERAGEIFS(Entrada!$E$8:$E$3007,Entrada!$C$8:$C$3007,$C$6,Entrada!$G$8:$G$3007,O680),"")</f>
        <v/>
      </c>
      <c r="Q680" s="46" t="str">
        <f>IFERROR(AVERAGEIFS(Entrada!$H$8:$H$3007,Entrada!$C$8:$C$3007,$C$6,Entrada!$G$8:$G$3007,O680),"")</f>
        <v/>
      </c>
      <c r="R680" s="46">
        <v>6.7499999999999999E-3</v>
      </c>
    </row>
    <row r="681" spans="10:18" ht="15" customHeight="1" x14ac:dyDescent="0.25">
      <c r="J681" s="26" t="str">
        <f>IF(PG!C683="","-",PG!C683)</f>
        <v>-</v>
      </c>
      <c r="M681" s="46" t="str">
        <f t="shared" si="23"/>
        <v/>
      </c>
      <c r="N681" s="46" t="str">
        <f t="shared" si="24"/>
        <v/>
      </c>
      <c r="O681" s="46" t="str">
        <f>IF(PI_For!B683=0,"Não cadastrado",PI_For!B683)</f>
        <v>Não cadastrado</v>
      </c>
      <c r="P681" s="46" t="str">
        <f>IFERROR(AVERAGEIFS(Entrada!$E$8:$E$3007,Entrada!$C$8:$C$3007,$C$6,Entrada!$G$8:$G$3007,O681),"")</f>
        <v/>
      </c>
      <c r="Q681" s="46" t="str">
        <f>IFERROR(AVERAGEIFS(Entrada!$H$8:$H$3007,Entrada!$C$8:$C$3007,$C$6,Entrada!$G$8:$G$3007,O681),"")</f>
        <v/>
      </c>
      <c r="R681" s="46">
        <v>6.7600000000000004E-3</v>
      </c>
    </row>
    <row r="682" spans="10:18" ht="15" customHeight="1" x14ac:dyDescent="0.25">
      <c r="J682" s="26" t="str">
        <f>IF(PG!C684="","-",PG!C684)</f>
        <v>-</v>
      </c>
      <c r="M682" s="46" t="str">
        <f t="shared" si="23"/>
        <v/>
      </c>
      <c r="N682" s="46" t="str">
        <f t="shared" si="24"/>
        <v/>
      </c>
      <c r="O682" s="46" t="str">
        <f>IF(PI_For!B684=0,"Não cadastrado",PI_For!B684)</f>
        <v>Não cadastrado</v>
      </c>
      <c r="P682" s="46" t="str">
        <f>IFERROR(AVERAGEIFS(Entrada!$E$8:$E$3007,Entrada!$C$8:$C$3007,$C$6,Entrada!$G$8:$G$3007,O682),"")</f>
        <v/>
      </c>
      <c r="Q682" s="46" t="str">
        <f>IFERROR(AVERAGEIFS(Entrada!$H$8:$H$3007,Entrada!$C$8:$C$3007,$C$6,Entrada!$G$8:$G$3007,O682),"")</f>
        <v/>
      </c>
      <c r="R682" s="46">
        <v>6.77E-3</v>
      </c>
    </row>
    <row r="683" spans="10:18" ht="15" customHeight="1" x14ac:dyDescent="0.25">
      <c r="J683" s="26" t="str">
        <f>IF(PG!C685="","-",PG!C685)</f>
        <v>-</v>
      </c>
      <c r="M683" s="46" t="str">
        <f t="shared" si="23"/>
        <v/>
      </c>
      <c r="N683" s="46" t="str">
        <f t="shared" si="24"/>
        <v/>
      </c>
      <c r="O683" s="46" t="str">
        <f>IF(PI_For!B685=0,"Não cadastrado",PI_For!B685)</f>
        <v>Não cadastrado</v>
      </c>
      <c r="P683" s="46" t="str">
        <f>IFERROR(AVERAGEIFS(Entrada!$E$8:$E$3007,Entrada!$C$8:$C$3007,$C$6,Entrada!$G$8:$G$3007,O683),"")</f>
        <v/>
      </c>
      <c r="Q683" s="46" t="str">
        <f>IFERROR(AVERAGEIFS(Entrada!$H$8:$H$3007,Entrada!$C$8:$C$3007,$C$6,Entrada!$G$8:$G$3007,O683),"")</f>
        <v/>
      </c>
      <c r="R683" s="46">
        <v>6.7799999999999996E-3</v>
      </c>
    </row>
    <row r="684" spans="10:18" ht="15" customHeight="1" x14ac:dyDescent="0.25">
      <c r="J684" s="26" t="str">
        <f>IF(PG!C686="","-",PG!C686)</f>
        <v>-</v>
      </c>
      <c r="M684" s="46" t="str">
        <f t="shared" si="23"/>
        <v/>
      </c>
      <c r="N684" s="46" t="str">
        <f t="shared" si="24"/>
        <v/>
      </c>
      <c r="O684" s="46" t="str">
        <f>IF(PI_For!B686=0,"Não cadastrado",PI_For!B686)</f>
        <v>Não cadastrado</v>
      </c>
      <c r="P684" s="46" t="str">
        <f>IFERROR(AVERAGEIFS(Entrada!$E$8:$E$3007,Entrada!$C$8:$C$3007,$C$6,Entrada!$G$8:$G$3007,O684),"")</f>
        <v/>
      </c>
      <c r="Q684" s="46" t="str">
        <f>IFERROR(AVERAGEIFS(Entrada!$H$8:$H$3007,Entrada!$C$8:$C$3007,$C$6,Entrada!$G$8:$G$3007,O684),"")</f>
        <v/>
      </c>
      <c r="R684" s="46">
        <v>6.79E-3</v>
      </c>
    </row>
    <row r="685" spans="10:18" ht="15" customHeight="1" x14ac:dyDescent="0.25">
      <c r="J685" s="26" t="str">
        <f>IF(PG!C687="","-",PG!C687)</f>
        <v>-</v>
      </c>
      <c r="M685" s="46" t="str">
        <f t="shared" si="23"/>
        <v/>
      </c>
      <c r="N685" s="46" t="str">
        <f t="shared" si="24"/>
        <v/>
      </c>
      <c r="O685" s="46" t="str">
        <f>IF(PI_For!B687=0,"Não cadastrado",PI_For!B687)</f>
        <v>Não cadastrado</v>
      </c>
      <c r="P685" s="46" t="str">
        <f>IFERROR(AVERAGEIFS(Entrada!$E$8:$E$3007,Entrada!$C$8:$C$3007,$C$6,Entrada!$G$8:$G$3007,O685),"")</f>
        <v/>
      </c>
      <c r="Q685" s="46" t="str">
        <f>IFERROR(AVERAGEIFS(Entrada!$H$8:$H$3007,Entrada!$C$8:$C$3007,$C$6,Entrada!$G$8:$G$3007,O685),"")</f>
        <v/>
      </c>
      <c r="R685" s="46">
        <v>6.7999999999999996E-3</v>
      </c>
    </row>
    <row r="686" spans="10:18" ht="15" customHeight="1" x14ac:dyDescent="0.25">
      <c r="J686" s="26" t="str">
        <f>IF(PG!C688="","-",PG!C688)</f>
        <v>-</v>
      </c>
      <c r="M686" s="46" t="str">
        <f t="shared" si="23"/>
        <v/>
      </c>
      <c r="N686" s="46" t="str">
        <f t="shared" si="24"/>
        <v/>
      </c>
      <c r="O686" s="46" t="str">
        <f>IF(PI_For!B688=0,"Não cadastrado",PI_For!B688)</f>
        <v>Não cadastrado</v>
      </c>
      <c r="P686" s="46" t="str">
        <f>IFERROR(AVERAGEIFS(Entrada!$E$8:$E$3007,Entrada!$C$8:$C$3007,$C$6,Entrada!$G$8:$G$3007,O686),"")</f>
        <v/>
      </c>
      <c r="Q686" s="46" t="str">
        <f>IFERROR(AVERAGEIFS(Entrada!$H$8:$H$3007,Entrada!$C$8:$C$3007,$C$6,Entrada!$G$8:$G$3007,O686),"")</f>
        <v/>
      </c>
      <c r="R686" s="46">
        <v>6.8100000000000001E-3</v>
      </c>
    </row>
    <row r="687" spans="10:18" ht="15" customHeight="1" x14ac:dyDescent="0.25">
      <c r="J687" s="26" t="str">
        <f>IF(PG!C689="","-",PG!C689)</f>
        <v>-</v>
      </c>
      <c r="M687" s="46" t="str">
        <f t="shared" si="23"/>
        <v/>
      </c>
      <c r="N687" s="46" t="str">
        <f t="shared" si="24"/>
        <v/>
      </c>
      <c r="O687" s="46" t="str">
        <f>IF(PI_For!B689=0,"Não cadastrado",PI_For!B689)</f>
        <v>Não cadastrado</v>
      </c>
      <c r="P687" s="46" t="str">
        <f>IFERROR(AVERAGEIFS(Entrada!$E$8:$E$3007,Entrada!$C$8:$C$3007,$C$6,Entrada!$G$8:$G$3007,O687),"")</f>
        <v/>
      </c>
      <c r="Q687" s="46" t="str">
        <f>IFERROR(AVERAGEIFS(Entrada!$H$8:$H$3007,Entrada!$C$8:$C$3007,$C$6,Entrada!$G$8:$G$3007,O687),"")</f>
        <v/>
      </c>
      <c r="R687" s="46">
        <v>6.8199999999999997E-3</v>
      </c>
    </row>
    <row r="688" spans="10:18" ht="15" customHeight="1" x14ac:dyDescent="0.25">
      <c r="J688" s="26" t="str">
        <f>IF(PG!C690="","-",PG!C690)</f>
        <v>-</v>
      </c>
      <c r="M688" s="46" t="str">
        <f t="shared" si="23"/>
        <v/>
      </c>
      <c r="N688" s="46" t="str">
        <f t="shared" si="24"/>
        <v/>
      </c>
      <c r="O688" s="46" t="str">
        <f>IF(PI_For!B690=0,"Não cadastrado",PI_For!B690)</f>
        <v>Não cadastrado</v>
      </c>
      <c r="P688" s="46" t="str">
        <f>IFERROR(AVERAGEIFS(Entrada!$E$8:$E$3007,Entrada!$C$8:$C$3007,$C$6,Entrada!$G$8:$G$3007,O688),"")</f>
        <v/>
      </c>
      <c r="Q688" s="46" t="str">
        <f>IFERROR(AVERAGEIFS(Entrada!$H$8:$H$3007,Entrada!$C$8:$C$3007,$C$6,Entrada!$G$8:$G$3007,O688),"")</f>
        <v/>
      </c>
      <c r="R688" s="46">
        <v>6.8300000000000001E-3</v>
      </c>
    </row>
    <row r="689" spans="10:18" ht="15" customHeight="1" x14ac:dyDescent="0.25">
      <c r="J689" s="26" t="str">
        <f>IF(PG!C691="","-",PG!C691)</f>
        <v>-</v>
      </c>
      <c r="M689" s="46" t="str">
        <f t="shared" si="23"/>
        <v/>
      </c>
      <c r="N689" s="46" t="str">
        <f t="shared" si="24"/>
        <v/>
      </c>
      <c r="O689" s="46" t="str">
        <f>IF(PI_For!B691=0,"Não cadastrado",PI_For!B691)</f>
        <v>Não cadastrado</v>
      </c>
      <c r="P689" s="46" t="str">
        <f>IFERROR(AVERAGEIFS(Entrada!$E$8:$E$3007,Entrada!$C$8:$C$3007,$C$6,Entrada!$G$8:$G$3007,O689),"")</f>
        <v/>
      </c>
      <c r="Q689" s="46" t="str">
        <f>IFERROR(AVERAGEIFS(Entrada!$H$8:$H$3007,Entrada!$C$8:$C$3007,$C$6,Entrada!$G$8:$G$3007,O689),"")</f>
        <v/>
      </c>
      <c r="R689" s="46">
        <v>6.8399999999999997E-3</v>
      </c>
    </row>
    <row r="690" spans="10:18" ht="15" customHeight="1" x14ac:dyDescent="0.25">
      <c r="J690" s="26" t="str">
        <f>IF(PG!C692="","-",PG!C692)</f>
        <v>-</v>
      </c>
      <c r="M690" s="46" t="str">
        <f t="shared" si="23"/>
        <v/>
      </c>
      <c r="N690" s="46" t="str">
        <f t="shared" si="24"/>
        <v/>
      </c>
      <c r="O690" s="46" t="str">
        <f>IF(PI_For!B692=0,"Não cadastrado",PI_For!B692)</f>
        <v>Não cadastrado</v>
      </c>
      <c r="P690" s="46" t="str">
        <f>IFERROR(AVERAGEIFS(Entrada!$E$8:$E$3007,Entrada!$C$8:$C$3007,$C$6,Entrada!$G$8:$G$3007,O690),"")</f>
        <v/>
      </c>
      <c r="Q690" s="46" t="str">
        <f>IFERROR(AVERAGEIFS(Entrada!$H$8:$H$3007,Entrada!$C$8:$C$3007,$C$6,Entrada!$G$8:$G$3007,O690),"")</f>
        <v/>
      </c>
      <c r="R690" s="46">
        <v>6.8500000000000002E-3</v>
      </c>
    </row>
    <row r="691" spans="10:18" ht="15" customHeight="1" x14ac:dyDescent="0.25">
      <c r="J691" s="26" t="str">
        <f>IF(PG!C693="","-",PG!C693)</f>
        <v>-</v>
      </c>
      <c r="M691" s="46" t="str">
        <f t="shared" si="23"/>
        <v/>
      </c>
      <c r="N691" s="46" t="str">
        <f t="shared" si="24"/>
        <v/>
      </c>
      <c r="O691" s="46" t="str">
        <f>IF(PI_For!B693=0,"Não cadastrado",PI_For!B693)</f>
        <v>Não cadastrado</v>
      </c>
      <c r="P691" s="46" t="str">
        <f>IFERROR(AVERAGEIFS(Entrada!$E$8:$E$3007,Entrada!$C$8:$C$3007,$C$6,Entrada!$G$8:$G$3007,O691),"")</f>
        <v/>
      </c>
      <c r="Q691" s="46" t="str">
        <f>IFERROR(AVERAGEIFS(Entrada!$H$8:$H$3007,Entrada!$C$8:$C$3007,$C$6,Entrada!$G$8:$G$3007,O691),"")</f>
        <v/>
      </c>
      <c r="R691" s="46">
        <v>6.8599999999999998E-3</v>
      </c>
    </row>
    <row r="692" spans="10:18" ht="15" customHeight="1" x14ac:dyDescent="0.25">
      <c r="J692" s="26" t="str">
        <f>IF(PG!C694="","-",PG!C694)</f>
        <v>-</v>
      </c>
      <c r="M692" s="46" t="str">
        <f t="shared" si="23"/>
        <v/>
      </c>
      <c r="N692" s="46" t="str">
        <f t="shared" si="24"/>
        <v/>
      </c>
      <c r="O692" s="46" t="str">
        <f>IF(PI_For!B694=0,"Não cadastrado",PI_For!B694)</f>
        <v>Não cadastrado</v>
      </c>
      <c r="P692" s="46" t="str">
        <f>IFERROR(AVERAGEIFS(Entrada!$E$8:$E$3007,Entrada!$C$8:$C$3007,$C$6,Entrada!$G$8:$G$3007,O692),"")</f>
        <v/>
      </c>
      <c r="Q692" s="46" t="str">
        <f>IFERROR(AVERAGEIFS(Entrada!$H$8:$H$3007,Entrada!$C$8:$C$3007,$C$6,Entrada!$G$8:$G$3007,O692),"")</f>
        <v/>
      </c>
      <c r="R692" s="46">
        <v>6.8700000000000002E-3</v>
      </c>
    </row>
    <row r="693" spans="10:18" ht="15" customHeight="1" x14ac:dyDescent="0.25">
      <c r="J693" s="26" t="str">
        <f>IF(PG!C695="","-",PG!C695)</f>
        <v>-</v>
      </c>
      <c r="M693" s="46" t="str">
        <f t="shared" si="23"/>
        <v/>
      </c>
      <c r="N693" s="46" t="str">
        <f t="shared" si="24"/>
        <v/>
      </c>
      <c r="O693" s="46" t="str">
        <f>IF(PI_For!B695=0,"Não cadastrado",PI_For!B695)</f>
        <v>Não cadastrado</v>
      </c>
      <c r="P693" s="46" t="str">
        <f>IFERROR(AVERAGEIFS(Entrada!$E$8:$E$3007,Entrada!$C$8:$C$3007,$C$6,Entrada!$G$8:$G$3007,O693),"")</f>
        <v/>
      </c>
      <c r="Q693" s="46" t="str">
        <f>IFERROR(AVERAGEIFS(Entrada!$H$8:$H$3007,Entrada!$C$8:$C$3007,$C$6,Entrada!$G$8:$G$3007,O693),"")</f>
        <v/>
      </c>
      <c r="R693" s="46">
        <v>6.8799999999999998E-3</v>
      </c>
    </row>
    <row r="694" spans="10:18" ht="15" customHeight="1" x14ac:dyDescent="0.25">
      <c r="J694" s="26" t="str">
        <f>IF(PG!C696="","-",PG!C696)</f>
        <v>-</v>
      </c>
      <c r="M694" s="46" t="str">
        <f t="shared" si="23"/>
        <v/>
      </c>
      <c r="N694" s="46" t="str">
        <f t="shared" si="24"/>
        <v/>
      </c>
      <c r="O694" s="46" t="str">
        <f>IF(PI_For!B696=0,"Não cadastrado",PI_For!B696)</f>
        <v>Não cadastrado</v>
      </c>
      <c r="P694" s="46" t="str">
        <f>IFERROR(AVERAGEIFS(Entrada!$E$8:$E$3007,Entrada!$C$8:$C$3007,$C$6,Entrada!$G$8:$G$3007,O694),"")</f>
        <v/>
      </c>
      <c r="Q694" s="46" t="str">
        <f>IFERROR(AVERAGEIFS(Entrada!$H$8:$H$3007,Entrada!$C$8:$C$3007,$C$6,Entrada!$G$8:$G$3007,O694),"")</f>
        <v/>
      </c>
      <c r="R694" s="46">
        <v>6.8900000000000003E-3</v>
      </c>
    </row>
    <row r="695" spans="10:18" ht="15" customHeight="1" x14ac:dyDescent="0.25">
      <c r="J695" s="26" t="str">
        <f>IF(PG!C697="","-",PG!C697)</f>
        <v>-</v>
      </c>
      <c r="M695" s="46" t="str">
        <f t="shared" si="23"/>
        <v/>
      </c>
      <c r="N695" s="46" t="str">
        <f t="shared" si="24"/>
        <v/>
      </c>
      <c r="O695" s="46" t="str">
        <f>IF(PI_For!B697=0,"Não cadastrado",PI_For!B697)</f>
        <v>Não cadastrado</v>
      </c>
      <c r="P695" s="46" t="str">
        <f>IFERROR(AVERAGEIFS(Entrada!$E$8:$E$3007,Entrada!$C$8:$C$3007,$C$6,Entrada!$G$8:$G$3007,O695),"")</f>
        <v/>
      </c>
      <c r="Q695" s="46" t="str">
        <f>IFERROR(AVERAGEIFS(Entrada!$H$8:$H$3007,Entrada!$C$8:$C$3007,$C$6,Entrada!$G$8:$G$3007,O695),"")</f>
        <v/>
      </c>
      <c r="R695" s="46">
        <v>6.8999999999999999E-3</v>
      </c>
    </row>
    <row r="696" spans="10:18" ht="15" customHeight="1" x14ac:dyDescent="0.25">
      <c r="J696" s="26" t="str">
        <f>IF(PG!C698="","-",PG!C698)</f>
        <v>-</v>
      </c>
      <c r="M696" s="46" t="str">
        <f t="shared" si="23"/>
        <v/>
      </c>
      <c r="N696" s="46" t="str">
        <f t="shared" si="24"/>
        <v/>
      </c>
      <c r="O696" s="46" t="str">
        <f>IF(PI_For!B698=0,"Não cadastrado",PI_For!B698)</f>
        <v>Não cadastrado</v>
      </c>
      <c r="P696" s="46" t="str">
        <f>IFERROR(AVERAGEIFS(Entrada!$E$8:$E$3007,Entrada!$C$8:$C$3007,$C$6,Entrada!$G$8:$G$3007,O696),"")</f>
        <v/>
      </c>
      <c r="Q696" s="46" t="str">
        <f>IFERROR(AVERAGEIFS(Entrada!$H$8:$H$3007,Entrada!$C$8:$C$3007,$C$6,Entrada!$G$8:$G$3007,O696),"")</f>
        <v/>
      </c>
      <c r="R696" s="46">
        <v>6.9100000000000003E-3</v>
      </c>
    </row>
    <row r="697" spans="10:18" ht="15" customHeight="1" x14ac:dyDescent="0.25">
      <c r="J697" s="26" t="str">
        <f>IF(PG!C699="","-",PG!C699)</f>
        <v>-</v>
      </c>
      <c r="M697" s="46" t="str">
        <f t="shared" si="23"/>
        <v/>
      </c>
      <c r="N697" s="46" t="str">
        <f t="shared" si="24"/>
        <v/>
      </c>
      <c r="O697" s="46" t="str">
        <f>IF(PI_For!B699=0,"Não cadastrado",PI_For!B699)</f>
        <v>Não cadastrado</v>
      </c>
      <c r="P697" s="46" t="str">
        <f>IFERROR(AVERAGEIFS(Entrada!$E$8:$E$3007,Entrada!$C$8:$C$3007,$C$6,Entrada!$G$8:$G$3007,O697),"")</f>
        <v/>
      </c>
      <c r="Q697" s="46" t="str">
        <f>IFERROR(AVERAGEIFS(Entrada!$H$8:$H$3007,Entrada!$C$8:$C$3007,$C$6,Entrada!$G$8:$G$3007,O697),"")</f>
        <v/>
      </c>
      <c r="R697" s="46">
        <v>6.9199999999999999E-3</v>
      </c>
    </row>
    <row r="698" spans="10:18" ht="15" customHeight="1" x14ac:dyDescent="0.25">
      <c r="J698" s="26" t="str">
        <f>IF(PG!C700="","-",PG!C700)</f>
        <v>-</v>
      </c>
      <c r="M698" s="46" t="str">
        <f t="shared" si="23"/>
        <v/>
      </c>
      <c r="N698" s="46" t="str">
        <f t="shared" si="24"/>
        <v/>
      </c>
      <c r="O698" s="46" t="str">
        <f>IF(PI_For!B700=0,"Não cadastrado",PI_For!B700)</f>
        <v>Não cadastrado</v>
      </c>
      <c r="P698" s="46" t="str">
        <f>IFERROR(AVERAGEIFS(Entrada!$E$8:$E$3007,Entrada!$C$8:$C$3007,$C$6,Entrada!$G$8:$G$3007,O698),"")</f>
        <v/>
      </c>
      <c r="Q698" s="46" t="str">
        <f>IFERROR(AVERAGEIFS(Entrada!$H$8:$H$3007,Entrada!$C$8:$C$3007,$C$6,Entrada!$G$8:$G$3007,O698),"")</f>
        <v/>
      </c>
      <c r="R698" s="46">
        <v>6.9300000000000004E-3</v>
      </c>
    </row>
    <row r="699" spans="10:18" ht="15" customHeight="1" x14ac:dyDescent="0.25">
      <c r="J699" s="26" t="str">
        <f>IF(PG!C701="","-",PG!C701)</f>
        <v>-</v>
      </c>
      <c r="M699" s="46" t="str">
        <f t="shared" si="23"/>
        <v/>
      </c>
      <c r="N699" s="46" t="str">
        <f t="shared" si="24"/>
        <v/>
      </c>
      <c r="O699" s="46" t="str">
        <f>IF(PI_For!B701=0,"Não cadastrado",PI_For!B701)</f>
        <v>Não cadastrado</v>
      </c>
      <c r="P699" s="46" t="str">
        <f>IFERROR(AVERAGEIFS(Entrada!$E$8:$E$3007,Entrada!$C$8:$C$3007,$C$6,Entrada!$G$8:$G$3007,O699),"")</f>
        <v/>
      </c>
      <c r="Q699" s="46" t="str">
        <f>IFERROR(AVERAGEIFS(Entrada!$H$8:$H$3007,Entrada!$C$8:$C$3007,$C$6,Entrada!$G$8:$G$3007,O699),"")</f>
        <v/>
      </c>
      <c r="R699" s="46">
        <v>6.94E-3</v>
      </c>
    </row>
    <row r="700" spans="10:18" ht="15" customHeight="1" x14ac:dyDescent="0.25">
      <c r="J700" s="26" t="str">
        <f>IF(PG!C702="","-",PG!C702)</f>
        <v>-</v>
      </c>
      <c r="M700" s="46" t="str">
        <f t="shared" si="23"/>
        <v/>
      </c>
      <c r="N700" s="46" t="str">
        <f t="shared" si="24"/>
        <v/>
      </c>
      <c r="O700" s="46" t="str">
        <f>IF(PI_For!B702=0,"Não cadastrado",PI_For!B702)</f>
        <v>Não cadastrado</v>
      </c>
      <c r="P700" s="46" t="str">
        <f>IFERROR(AVERAGEIFS(Entrada!$E$8:$E$3007,Entrada!$C$8:$C$3007,$C$6,Entrada!$G$8:$G$3007,O700),"")</f>
        <v/>
      </c>
      <c r="Q700" s="46" t="str">
        <f>IFERROR(AVERAGEIFS(Entrada!$H$8:$H$3007,Entrada!$C$8:$C$3007,$C$6,Entrada!$G$8:$G$3007,O700),"")</f>
        <v/>
      </c>
      <c r="R700" s="46">
        <v>6.9499999999999996E-3</v>
      </c>
    </row>
    <row r="701" spans="10:18" ht="15" customHeight="1" x14ac:dyDescent="0.25">
      <c r="J701" s="26" t="str">
        <f>IF(PG!C703="","-",PG!C703)</f>
        <v>-</v>
      </c>
      <c r="M701" s="46" t="str">
        <f t="shared" si="23"/>
        <v/>
      </c>
      <c r="N701" s="46" t="str">
        <f t="shared" si="24"/>
        <v/>
      </c>
      <c r="O701" s="46" t="str">
        <f>IF(PI_For!B703=0,"Não cadastrado",PI_For!B703)</f>
        <v>Não cadastrado</v>
      </c>
      <c r="P701" s="46" t="str">
        <f>IFERROR(AVERAGEIFS(Entrada!$E$8:$E$3007,Entrada!$C$8:$C$3007,$C$6,Entrada!$G$8:$G$3007,O701),"")</f>
        <v/>
      </c>
      <c r="Q701" s="46" t="str">
        <f>IFERROR(AVERAGEIFS(Entrada!$H$8:$H$3007,Entrada!$C$8:$C$3007,$C$6,Entrada!$G$8:$G$3007,O701),"")</f>
        <v/>
      </c>
      <c r="R701" s="46">
        <v>6.96E-3</v>
      </c>
    </row>
    <row r="702" spans="10:18" ht="15" customHeight="1" x14ac:dyDescent="0.25">
      <c r="J702" s="26" t="str">
        <f>IF(PG!C704="","-",PG!C704)</f>
        <v>-</v>
      </c>
      <c r="M702" s="46" t="str">
        <f t="shared" si="23"/>
        <v/>
      </c>
      <c r="N702" s="46" t="str">
        <f t="shared" si="24"/>
        <v/>
      </c>
      <c r="O702" s="46" t="str">
        <f>IF(PI_For!B704=0,"Não cadastrado",PI_For!B704)</f>
        <v>Não cadastrado</v>
      </c>
      <c r="P702" s="46" t="str">
        <f>IFERROR(AVERAGEIFS(Entrada!$E$8:$E$3007,Entrada!$C$8:$C$3007,$C$6,Entrada!$G$8:$G$3007,O702),"")</f>
        <v/>
      </c>
      <c r="Q702" s="46" t="str">
        <f>IFERROR(AVERAGEIFS(Entrada!$H$8:$H$3007,Entrada!$C$8:$C$3007,$C$6,Entrada!$G$8:$G$3007,O702),"")</f>
        <v/>
      </c>
      <c r="R702" s="46">
        <v>6.9699999999999996E-3</v>
      </c>
    </row>
    <row r="703" spans="10:18" ht="15" customHeight="1" x14ac:dyDescent="0.25">
      <c r="J703" s="26" t="str">
        <f>IF(PG!C705="","-",PG!C705)</f>
        <v>-</v>
      </c>
      <c r="M703" s="46" t="str">
        <f t="shared" si="23"/>
        <v/>
      </c>
      <c r="N703" s="46" t="str">
        <f t="shared" si="24"/>
        <v/>
      </c>
      <c r="O703" s="46" t="str">
        <f>IF(PI_For!B705=0,"Não cadastrado",PI_For!B705)</f>
        <v>Não cadastrado</v>
      </c>
      <c r="P703" s="46" t="str">
        <f>IFERROR(AVERAGEIFS(Entrada!$E$8:$E$3007,Entrada!$C$8:$C$3007,$C$6,Entrada!$G$8:$G$3007,O703),"")</f>
        <v/>
      </c>
      <c r="Q703" s="46" t="str">
        <f>IFERROR(AVERAGEIFS(Entrada!$H$8:$H$3007,Entrada!$C$8:$C$3007,$C$6,Entrada!$G$8:$G$3007,O703),"")</f>
        <v/>
      </c>
      <c r="R703" s="46">
        <v>6.9800000000000001E-3</v>
      </c>
    </row>
    <row r="704" spans="10:18" ht="15" customHeight="1" x14ac:dyDescent="0.25">
      <c r="J704" s="26" t="str">
        <f>IF(PG!C706="","-",PG!C706)</f>
        <v>-</v>
      </c>
      <c r="M704" s="46" t="str">
        <f t="shared" si="23"/>
        <v/>
      </c>
      <c r="N704" s="46" t="str">
        <f t="shared" si="24"/>
        <v/>
      </c>
      <c r="O704" s="46" t="str">
        <f>IF(PI_For!B706=0,"Não cadastrado",PI_For!B706)</f>
        <v>Não cadastrado</v>
      </c>
      <c r="P704" s="46" t="str">
        <f>IFERROR(AVERAGEIFS(Entrada!$E$8:$E$3007,Entrada!$C$8:$C$3007,$C$6,Entrada!$G$8:$G$3007,O704),"")</f>
        <v/>
      </c>
      <c r="Q704" s="46" t="str">
        <f>IFERROR(AVERAGEIFS(Entrada!$H$8:$H$3007,Entrada!$C$8:$C$3007,$C$6,Entrada!$G$8:$G$3007,O704),"")</f>
        <v/>
      </c>
      <c r="R704" s="46">
        <v>6.9899999999999997E-3</v>
      </c>
    </row>
    <row r="705" spans="10:18" ht="15" customHeight="1" x14ac:dyDescent="0.25">
      <c r="J705" s="26" t="str">
        <f>IF(PG!C707="","-",PG!C707)</f>
        <v>-</v>
      </c>
      <c r="M705" s="46" t="str">
        <f t="shared" si="23"/>
        <v/>
      </c>
      <c r="N705" s="46" t="str">
        <f t="shared" si="24"/>
        <v/>
      </c>
      <c r="O705" s="46" t="str">
        <f>IF(PI_For!B707=0,"Não cadastrado",PI_For!B707)</f>
        <v>Não cadastrado</v>
      </c>
      <c r="P705" s="46" t="str">
        <f>IFERROR(AVERAGEIFS(Entrada!$E$8:$E$3007,Entrada!$C$8:$C$3007,$C$6,Entrada!$G$8:$G$3007,O705),"")</f>
        <v/>
      </c>
      <c r="Q705" s="46" t="str">
        <f>IFERROR(AVERAGEIFS(Entrada!$H$8:$H$3007,Entrada!$C$8:$C$3007,$C$6,Entrada!$G$8:$G$3007,O705),"")</f>
        <v/>
      </c>
      <c r="R705" s="46">
        <v>7.0000000000000001E-3</v>
      </c>
    </row>
    <row r="706" spans="10:18" ht="15" customHeight="1" x14ac:dyDescent="0.25">
      <c r="J706" s="26" t="str">
        <f>IF(PG!C708="","-",PG!C708)</f>
        <v>-</v>
      </c>
      <c r="M706" s="46" t="str">
        <f t="shared" si="23"/>
        <v/>
      </c>
      <c r="N706" s="46" t="str">
        <f t="shared" si="24"/>
        <v/>
      </c>
      <c r="O706" s="46" t="str">
        <f>IF(PI_For!B708=0,"Não cadastrado",PI_For!B708)</f>
        <v>Não cadastrado</v>
      </c>
      <c r="P706" s="46" t="str">
        <f>IFERROR(AVERAGEIFS(Entrada!$E$8:$E$3007,Entrada!$C$8:$C$3007,$C$6,Entrada!$G$8:$G$3007,O706),"")</f>
        <v/>
      </c>
      <c r="Q706" s="46" t="str">
        <f>IFERROR(AVERAGEIFS(Entrada!$H$8:$H$3007,Entrada!$C$8:$C$3007,$C$6,Entrada!$G$8:$G$3007,O706),"")</f>
        <v/>
      </c>
      <c r="R706" s="46">
        <v>7.0099999999999997E-3</v>
      </c>
    </row>
    <row r="707" spans="10:18" ht="15" customHeight="1" x14ac:dyDescent="0.25">
      <c r="J707" s="26" t="str">
        <f>IF(PG!C709="","-",PG!C709)</f>
        <v>-</v>
      </c>
      <c r="M707" s="46" t="str">
        <f t="shared" si="23"/>
        <v/>
      </c>
      <c r="N707" s="46" t="str">
        <f t="shared" si="24"/>
        <v/>
      </c>
      <c r="O707" s="46" t="str">
        <f>IF(PI_For!B709=0,"Não cadastrado",PI_For!B709)</f>
        <v>Não cadastrado</v>
      </c>
      <c r="P707" s="46" t="str">
        <f>IFERROR(AVERAGEIFS(Entrada!$E$8:$E$3007,Entrada!$C$8:$C$3007,$C$6,Entrada!$G$8:$G$3007,O707),"")</f>
        <v/>
      </c>
      <c r="Q707" s="46" t="str">
        <f>IFERROR(AVERAGEIFS(Entrada!$H$8:$H$3007,Entrada!$C$8:$C$3007,$C$6,Entrada!$G$8:$G$3007,O707),"")</f>
        <v/>
      </c>
      <c r="R707" s="46">
        <v>7.0200000000000002E-3</v>
      </c>
    </row>
    <row r="708" spans="10:18" ht="15" customHeight="1" x14ac:dyDescent="0.25">
      <c r="J708" s="26" t="str">
        <f>IF(PG!C710="","-",PG!C710)</f>
        <v>-</v>
      </c>
      <c r="M708" s="46" t="str">
        <f t="shared" si="23"/>
        <v/>
      </c>
      <c r="N708" s="46" t="str">
        <f t="shared" si="24"/>
        <v/>
      </c>
      <c r="O708" s="46" t="str">
        <f>IF(PI_For!B710=0,"Não cadastrado",PI_For!B710)</f>
        <v>Não cadastrado</v>
      </c>
      <c r="P708" s="46" t="str">
        <f>IFERROR(AVERAGEIFS(Entrada!$E$8:$E$3007,Entrada!$C$8:$C$3007,$C$6,Entrada!$G$8:$G$3007,O708),"")</f>
        <v/>
      </c>
      <c r="Q708" s="46" t="str">
        <f>IFERROR(AVERAGEIFS(Entrada!$H$8:$H$3007,Entrada!$C$8:$C$3007,$C$6,Entrada!$G$8:$G$3007,O708),"")</f>
        <v/>
      </c>
      <c r="R708" s="46">
        <v>7.0299999999999998E-3</v>
      </c>
    </row>
    <row r="709" spans="10:18" ht="15" customHeight="1" x14ac:dyDescent="0.25">
      <c r="J709" s="26" t="str">
        <f>IF(PG!C711="","-",PG!C711)</f>
        <v>-</v>
      </c>
      <c r="M709" s="46" t="str">
        <f t="shared" si="23"/>
        <v/>
      </c>
      <c r="N709" s="46" t="str">
        <f t="shared" si="24"/>
        <v/>
      </c>
      <c r="O709" s="46" t="str">
        <f>IF(PI_For!B711=0,"Não cadastrado",PI_For!B711)</f>
        <v>Não cadastrado</v>
      </c>
      <c r="P709" s="46" t="str">
        <f>IFERROR(AVERAGEIFS(Entrada!$E$8:$E$3007,Entrada!$C$8:$C$3007,$C$6,Entrada!$G$8:$G$3007,O709),"")</f>
        <v/>
      </c>
      <c r="Q709" s="46" t="str">
        <f>IFERROR(AVERAGEIFS(Entrada!$H$8:$H$3007,Entrada!$C$8:$C$3007,$C$6,Entrada!$G$8:$G$3007,O709),"")</f>
        <v/>
      </c>
      <c r="R709" s="46">
        <v>7.0400000000000003E-3</v>
      </c>
    </row>
    <row r="710" spans="10:18" ht="15" customHeight="1" x14ac:dyDescent="0.25">
      <c r="J710" s="26" t="str">
        <f>IF(PG!C712="","-",PG!C712)</f>
        <v>-</v>
      </c>
      <c r="M710" s="46" t="str">
        <f t="shared" si="23"/>
        <v/>
      </c>
      <c r="N710" s="46" t="str">
        <f t="shared" si="24"/>
        <v/>
      </c>
      <c r="O710" s="46" t="str">
        <f>IF(PI_For!B712=0,"Não cadastrado",PI_For!B712)</f>
        <v>Não cadastrado</v>
      </c>
      <c r="P710" s="46" t="str">
        <f>IFERROR(AVERAGEIFS(Entrada!$E$8:$E$3007,Entrada!$C$8:$C$3007,$C$6,Entrada!$G$8:$G$3007,O710),"")</f>
        <v/>
      </c>
      <c r="Q710" s="46" t="str">
        <f>IFERROR(AVERAGEIFS(Entrada!$H$8:$H$3007,Entrada!$C$8:$C$3007,$C$6,Entrada!$G$8:$G$3007,O710),"")</f>
        <v/>
      </c>
      <c r="R710" s="46">
        <v>7.0499999999999998E-3</v>
      </c>
    </row>
    <row r="711" spans="10:18" ht="15" customHeight="1" x14ac:dyDescent="0.25">
      <c r="J711" s="26" t="str">
        <f>IF(PG!C713="","-",PG!C713)</f>
        <v>-</v>
      </c>
      <c r="M711" s="46" t="str">
        <f t="shared" ref="M711:M774" si="25">IFERROR(P711+R711,"")</f>
        <v/>
      </c>
      <c r="N711" s="46" t="str">
        <f t="shared" ref="N711:N774" si="26">IFERROR(Q711+R711,"")</f>
        <v/>
      </c>
      <c r="O711" s="46" t="str">
        <f>IF(PI_For!B713=0,"Não cadastrado",PI_For!B713)</f>
        <v>Não cadastrado</v>
      </c>
      <c r="P711" s="46" t="str">
        <f>IFERROR(AVERAGEIFS(Entrada!$E$8:$E$3007,Entrada!$C$8:$C$3007,$C$6,Entrada!$G$8:$G$3007,O711),"")</f>
        <v/>
      </c>
      <c r="Q711" s="46" t="str">
        <f>IFERROR(AVERAGEIFS(Entrada!$H$8:$H$3007,Entrada!$C$8:$C$3007,$C$6,Entrada!$G$8:$G$3007,O711),"")</f>
        <v/>
      </c>
      <c r="R711" s="46">
        <v>7.0600000000000003E-3</v>
      </c>
    </row>
    <row r="712" spans="10:18" ht="15" customHeight="1" x14ac:dyDescent="0.25">
      <c r="J712" s="26" t="str">
        <f>IF(PG!C714="","-",PG!C714)</f>
        <v>-</v>
      </c>
      <c r="M712" s="46" t="str">
        <f t="shared" si="25"/>
        <v/>
      </c>
      <c r="N712" s="46" t="str">
        <f t="shared" si="26"/>
        <v/>
      </c>
      <c r="O712" s="46" t="str">
        <f>IF(PI_For!B714=0,"Não cadastrado",PI_For!B714)</f>
        <v>Não cadastrado</v>
      </c>
      <c r="P712" s="46" t="str">
        <f>IFERROR(AVERAGEIFS(Entrada!$E$8:$E$3007,Entrada!$C$8:$C$3007,$C$6,Entrada!$G$8:$G$3007,O712),"")</f>
        <v/>
      </c>
      <c r="Q712" s="46" t="str">
        <f>IFERROR(AVERAGEIFS(Entrada!$H$8:$H$3007,Entrada!$C$8:$C$3007,$C$6,Entrada!$G$8:$G$3007,O712),"")</f>
        <v/>
      </c>
      <c r="R712" s="46">
        <v>7.0699999999999999E-3</v>
      </c>
    </row>
    <row r="713" spans="10:18" ht="15" customHeight="1" x14ac:dyDescent="0.25">
      <c r="J713" s="26" t="str">
        <f>IF(PG!C715="","-",PG!C715)</f>
        <v>-</v>
      </c>
      <c r="M713" s="46" t="str">
        <f t="shared" si="25"/>
        <v/>
      </c>
      <c r="N713" s="46" t="str">
        <f t="shared" si="26"/>
        <v/>
      </c>
      <c r="O713" s="46" t="str">
        <f>IF(PI_For!B715=0,"Não cadastrado",PI_For!B715)</f>
        <v>Não cadastrado</v>
      </c>
      <c r="P713" s="46" t="str">
        <f>IFERROR(AVERAGEIFS(Entrada!$E$8:$E$3007,Entrada!$C$8:$C$3007,$C$6,Entrada!$G$8:$G$3007,O713),"")</f>
        <v/>
      </c>
      <c r="Q713" s="46" t="str">
        <f>IFERROR(AVERAGEIFS(Entrada!$H$8:$H$3007,Entrada!$C$8:$C$3007,$C$6,Entrada!$G$8:$G$3007,O713),"")</f>
        <v/>
      </c>
      <c r="R713" s="46">
        <v>7.0800000000000004E-3</v>
      </c>
    </row>
    <row r="714" spans="10:18" ht="15" customHeight="1" x14ac:dyDescent="0.25">
      <c r="J714" s="26" t="str">
        <f>IF(PG!C716="","-",PG!C716)</f>
        <v>-</v>
      </c>
      <c r="M714" s="46" t="str">
        <f t="shared" si="25"/>
        <v/>
      </c>
      <c r="N714" s="46" t="str">
        <f t="shared" si="26"/>
        <v/>
      </c>
      <c r="O714" s="46" t="str">
        <f>IF(PI_For!B716=0,"Não cadastrado",PI_For!B716)</f>
        <v>Não cadastrado</v>
      </c>
      <c r="P714" s="46" t="str">
        <f>IFERROR(AVERAGEIFS(Entrada!$E$8:$E$3007,Entrada!$C$8:$C$3007,$C$6,Entrada!$G$8:$G$3007,O714),"")</f>
        <v/>
      </c>
      <c r="Q714" s="46" t="str">
        <f>IFERROR(AVERAGEIFS(Entrada!$H$8:$H$3007,Entrada!$C$8:$C$3007,$C$6,Entrada!$G$8:$G$3007,O714),"")</f>
        <v/>
      </c>
      <c r="R714" s="46">
        <v>7.0899999999999999E-3</v>
      </c>
    </row>
    <row r="715" spans="10:18" ht="15" customHeight="1" x14ac:dyDescent="0.25">
      <c r="J715" s="26" t="str">
        <f>IF(PG!C717="","-",PG!C717)</f>
        <v>-</v>
      </c>
      <c r="M715" s="46" t="str">
        <f t="shared" si="25"/>
        <v/>
      </c>
      <c r="N715" s="46" t="str">
        <f t="shared" si="26"/>
        <v/>
      </c>
      <c r="O715" s="46" t="str">
        <f>IF(PI_For!B717=0,"Não cadastrado",PI_For!B717)</f>
        <v>Não cadastrado</v>
      </c>
      <c r="P715" s="46" t="str">
        <f>IFERROR(AVERAGEIFS(Entrada!$E$8:$E$3007,Entrada!$C$8:$C$3007,$C$6,Entrada!$G$8:$G$3007,O715),"")</f>
        <v/>
      </c>
      <c r="Q715" s="46" t="str">
        <f>IFERROR(AVERAGEIFS(Entrada!$H$8:$H$3007,Entrada!$C$8:$C$3007,$C$6,Entrada!$G$8:$G$3007,O715),"")</f>
        <v/>
      </c>
      <c r="R715" s="46">
        <v>7.1000000000000004E-3</v>
      </c>
    </row>
    <row r="716" spans="10:18" ht="15" customHeight="1" x14ac:dyDescent="0.25">
      <c r="J716" s="26" t="str">
        <f>IF(PG!C718="","-",PG!C718)</f>
        <v>-</v>
      </c>
      <c r="M716" s="46" t="str">
        <f t="shared" si="25"/>
        <v/>
      </c>
      <c r="N716" s="46" t="str">
        <f t="shared" si="26"/>
        <v/>
      </c>
      <c r="O716" s="46" t="str">
        <f>IF(PI_For!B718=0,"Não cadastrado",PI_For!B718)</f>
        <v>Não cadastrado</v>
      </c>
      <c r="P716" s="46" t="str">
        <f>IFERROR(AVERAGEIFS(Entrada!$E$8:$E$3007,Entrada!$C$8:$C$3007,$C$6,Entrada!$G$8:$G$3007,O716),"")</f>
        <v/>
      </c>
      <c r="Q716" s="46" t="str">
        <f>IFERROR(AVERAGEIFS(Entrada!$H$8:$H$3007,Entrada!$C$8:$C$3007,$C$6,Entrada!$G$8:$G$3007,O716),"")</f>
        <v/>
      </c>
      <c r="R716" s="46">
        <v>7.11E-3</v>
      </c>
    </row>
    <row r="717" spans="10:18" ht="15" customHeight="1" x14ac:dyDescent="0.25">
      <c r="J717" s="26" t="str">
        <f>IF(PG!C719="","-",PG!C719)</f>
        <v>-</v>
      </c>
      <c r="M717" s="46" t="str">
        <f t="shared" si="25"/>
        <v/>
      </c>
      <c r="N717" s="46" t="str">
        <f t="shared" si="26"/>
        <v/>
      </c>
      <c r="O717" s="46" t="str">
        <f>IF(PI_For!B719=0,"Não cadastrado",PI_For!B719)</f>
        <v>Não cadastrado</v>
      </c>
      <c r="P717" s="46" t="str">
        <f>IFERROR(AVERAGEIFS(Entrada!$E$8:$E$3007,Entrada!$C$8:$C$3007,$C$6,Entrada!$G$8:$G$3007,O717),"")</f>
        <v/>
      </c>
      <c r="Q717" s="46" t="str">
        <f>IFERROR(AVERAGEIFS(Entrada!$H$8:$H$3007,Entrada!$C$8:$C$3007,$C$6,Entrada!$G$8:$G$3007,O717),"")</f>
        <v/>
      </c>
      <c r="R717" s="46">
        <v>7.1199999999999996E-3</v>
      </c>
    </row>
    <row r="718" spans="10:18" ht="15" customHeight="1" x14ac:dyDescent="0.25">
      <c r="J718" s="26" t="str">
        <f>IF(PG!C720="","-",PG!C720)</f>
        <v>-</v>
      </c>
      <c r="M718" s="46" t="str">
        <f t="shared" si="25"/>
        <v/>
      </c>
      <c r="N718" s="46" t="str">
        <f t="shared" si="26"/>
        <v/>
      </c>
      <c r="O718" s="46" t="str">
        <f>IF(PI_For!B720=0,"Não cadastrado",PI_For!B720)</f>
        <v>Não cadastrado</v>
      </c>
      <c r="P718" s="46" t="str">
        <f>IFERROR(AVERAGEIFS(Entrada!$E$8:$E$3007,Entrada!$C$8:$C$3007,$C$6,Entrada!$G$8:$G$3007,O718),"")</f>
        <v/>
      </c>
      <c r="Q718" s="46" t="str">
        <f>IFERROR(AVERAGEIFS(Entrada!$H$8:$H$3007,Entrada!$C$8:$C$3007,$C$6,Entrada!$G$8:$G$3007,O718),"")</f>
        <v/>
      </c>
      <c r="R718" s="46">
        <v>7.1300000000000001E-3</v>
      </c>
    </row>
    <row r="719" spans="10:18" ht="15" customHeight="1" x14ac:dyDescent="0.25">
      <c r="J719" s="26" t="str">
        <f>IF(PG!C721="","-",PG!C721)</f>
        <v>-</v>
      </c>
      <c r="M719" s="46" t="str">
        <f t="shared" si="25"/>
        <v/>
      </c>
      <c r="N719" s="46" t="str">
        <f t="shared" si="26"/>
        <v/>
      </c>
      <c r="O719" s="46" t="str">
        <f>IF(PI_For!B721=0,"Não cadastrado",PI_For!B721)</f>
        <v>Não cadastrado</v>
      </c>
      <c r="P719" s="46" t="str">
        <f>IFERROR(AVERAGEIFS(Entrada!$E$8:$E$3007,Entrada!$C$8:$C$3007,$C$6,Entrada!$G$8:$G$3007,O719),"")</f>
        <v/>
      </c>
      <c r="Q719" s="46" t="str">
        <f>IFERROR(AVERAGEIFS(Entrada!$H$8:$H$3007,Entrada!$C$8:$C$3007,$C$6,Entrada!$G$8:$G$3007,O719),"")</f>
        <v/>
      </c>
      <c r="R719" s="46">
        <v>7.1399999999999996E-3</v>
      </c>
    </row>
    <row r="720" spans="10:18" ht="15" customHeight="1" x14ac:dyDescent="0.25">
      <c r="J720" s="26" t="str">
        <f>IF(PG!C722="","-",PG!C722)</f>
        <v>-</v>
      </c>
      <c r="M720" s="46" t="str">
        <f t="shared" si="25"/>
        <v/>
      </c>
      <c r="N720" s="46" t="str">
        <f t="shared" si="26"/>
        <v/>
      </c>
      <c r="O720" s="46" t="str">
        <f>IF(PI_For!B722=0,"Não cadastrado",PI_For!B722)</f>
        <v>Não cadastrado</v>
      </c>
      <c r="P720" s="46" t="str">
        <f>IFERROR(AVERAGEIFS(Entrada!$E$8:$E$3007,Entrada!$C$8:$C$3007,$C$6,Entrada!$G$8:$G$3007,O720),"")</f>
        <v/>
      </c>
      <c r="Q720" s="46" t="str">
        <f>IFERROR(AVERAGEIFS(Entrada!$H$8:$H$3007,Entrada!$C$8:$C$3007,$C$6,Entrada!$G$8:$G$3007,O720),"")</f>
        <v/>
      </c>
      <c r="R720" s="46">
        <v>7.1500000000000001E-3</v>
      </c>
    </row>
    <row r="721" spans="10:18" ht="15" customHeight="1" x14ac:dyDescent="0.25">
      <c r="J721" s="26" t="str">
        <f>IF(PG!C723="","-",PG!C723)</f>
        <v>-</v>
      </c>
      <c r="M721" s="46" t="str">
        <f t="shared" si="25"/>
        <v/>
      </c>
      <c r="N721" s="46" t="str">
        <f t="shared" si="26"/>
        <v/>
      </c>
      <c r="O721" s="46" t="str">
        <f>IF(PI_For!B723=0,"Não cadastrado",PI_For!B723)</f>
        <v>Não cadastrado</v>
      </c>
      <c r="P721" s="46" t="str">
        <f>IFERROR(AVERAGEIFS(Entrada!$E$8:$E$3007,Entrada!$C$8:$C$3007,$C$6,Entrada!$G$8:$G$3007,O721),"")</f>
        <v/>
      </c>
      <c r="Q721" s="46" t="str">
        <f>IFERROR(AVERAGEIFS(Entrada!$H$8:$H$3007,Entrada!$C$8:$C$3007,$C$6,Entrada!$G$8:$G$3007,O721),"")</f>
        <v/>
      </c>
      <c r="R721" s="46">
        <v>7.1599999999999997E-3</v>
      </c>
    </row>
    <row r="722" spans="10:18" ht="15" customHeight="1" x14ac:dyDescent="0.25">
      <c r="J722" s="26" t="str">
        <f>IF(PG!C724="","-",PG!C724)</f>
        <v>-</v>
      </c>
      <c r="M722" s="46" t="str">
        <f t="shared" si="25"/>
        <v/>
      </c>
      <c r="N722" s="46" t="str">
        <f t="shared" si="26"/>
        <v/>
      </c>
      <c r="O722" s="46" t="str">
        <f>IF(PI_For!B724=0,"Não cadastrado",PI_For!B724)</f>
        <v>Não cadastrado</v>
      </c>
      <c r="P722" s="46" t="str">
        <f>IFERROR(AVERAGEIFS(Entrada!$E$8:$E$3007,Entrada!$C$8:$C$3007,$C$6,Entrada!$G$8:$G$3007,O722),"")</f>
        <v/>
      </c>
      <c r="Q722" s="46" t="str">
        <f>IFERROR(AVERAGEIFS(Entrada!$H$8:$H$3007,Entrada!$C$8:$C$3007,$C$6,Entrada!$G$8:$G$3007,O722),"")</f>
        <v/>
      </c>
      <c r="R722" s="46">
        <v>7.1700000000000002E-3</v>
      </c>
    </row>
    <row r="723" spans="10:18" ht="15" customHeight="1" x14ac:dyDescent="0.25">
      <c r="J723" s="26" t="str">
        <f>IF(PG!C725="","-",PG!C725)</f>
        <v>-</v>
      </c>
      <c r="M723" s="46" t="str">
        <f t="shared" si="25"/>
        <v/>
      </c>
      <c r="N723" s="46" t="str">
        <f t="shared" si="26"/>
        <v/>
      </c>
      <c r="O723" s="46" t="str">
        <f>IF(PI_For!B725=0,"Não cadastrado",PI_For!B725)</f>
        <v>Não cadastrado</v>
      </c>
      <c r="P723" s="46" t="str">
        <f>IFERROR(AVERAGEIFS(Entrada!$E$8:$E$3007,Entrada!$C$8:$C$3007,$C$6,Entrada!$G$8:$G$3007,O723),"")</f>
        <v/>
      </c>
      <c r="Q723" s="46" t="str">
        <f>IFERROR(AVERAGEIFS(Entrada!$H$8:$H$3007,Entrada!$C$8:$C$3007,$C$6,Entrada!$G$8:$G$3007,O723),"")</f>
        <v/>
      </c>
      <c r="R723" s="46">
        <v>7.1799999999999998E-3</v>
      </c>
    </row>
    <row r="724" spans="10:18" ht="15" customHeight="1" x14ac:dyDescent="0.25">
      <c r="J724" s="26" t="str">
        <f>IF(PG!C726="","-",PG!C726)</f>
        <v>-</v>
      </c>
      <c r="M724" s="46" t="str">
        <f t="shared" si="25"/>
        <v/>
      </c>
      <c r="N724" s="46" t="str">
        <f t="shared" si="26"/>
        <v/>
      </c>
      <c r="O724" s="46" t="str">
        <f>IF(PI_For!B726=0,"Não cadastrado",PI_For!B726)</f>
        <v>Não cadastrado</v>
      </c>
      <c r="P724" s="46" t="str">
        <f>IFERROR(AVERAGEIFS(Entrada!$E$8:$E$3007,Entrada!$C$8:$C$3007,$C$6,Entrada!$G$8:$G$3007,O724),"")</f>
        <v/>
      </c>
      <c r="Q724" s="46" t="str">
        <f>IFERROR(AVERAGEIFS(Entrada!$H$8:$H$3007,Entrada!$C$8:$C$3007,$C$6,Entrada!$G$8:$G$3007,O724),"")</f>
        <v/>
      </c>
      <c r="R724" s="46">
        <v>7.1900000000000002E-3</v>
      </c>
    </row>
    <row r="725" spans="10:18" ht="15" customHeight="1" x14ac:dyDescent="0.25">
      <c r="J725" s="26" t="str">
        <f>IF(PG!C727="","-",PG!C727)</f>
        <v>-</v>
      </c>
      <c r="M725" s="46" t="str">
        <f t="shared" si="25"/>
        <v/>
      </c>
      <c r="N725" s="46" t="str">
        <f t="shared" si="26"/>
        <v/>
      </c>
      <c r="O725" s="46" t="str">
        <f>IF(PI_For!B727=0,"Não cadastrado",PI_For!B727)</f>
        <v>Não cadastrado</v>
      </c>
      <c r="P725" s="46" t="str">
        <f>IFERROR(AVERAGEIFS(Entrada!$E$8:$E$3007,Entrada!$C$8:$C$3007,$C$6,Entrada!$G$8:$G$3007,O725),"")</f>
        <v/>
      </c>
      <c r="Q725" s="46" t="str">
        <f>IFERROR(AVERAGEIFS(Entrada!$H$8:$H$3007,Entrada!$C$8:$C$3007,$C$6,Entrada!$G$8:$G$3007,O725),"")</f>
        <v/>
      </c>
      <c r="R725" s="46">
        <v>7.1999999999999998E-3</v>
      </c>
    </row>
    <row r="726" spans="10:18" ht="15" customHeight="1" x14ac:dyDescent="0.25">
      <c r="J726" s="26" t="str">
        <f>IF(PG!C728="","-",PG!C728)</f>
        <v>-</v>
      </c>
      <c r="M726" s="46" t="str">
        <f t="shared" si="25"/>
        <v/>
      </c>
      <c r="N726" s="46" t="str">
        <f t="shared" si="26"/>
        <v/>
      </c>
      <c r="O726" s="46" t="str">
        <f>IF(PI_For!B728=0,"Não cadastrado",PI_For!B728)</f>
        <v>Não cadastrado</v>
      </c>
      <c r="P726" s="46" t="str">
        <f>IFERROR(AVERAGEIFS(Entrada!$E$8:$E$3007,Entrada!$C$8:$C$3007,$C$6,Entrada!$G$8:$G$3007,O726),"")</f>
        <v/>
      </c>
      <c r="Q726" s="46" t="str">
        <f>IFERROR(AVERAGEIFS(Entrada!$H$8:$H$3007,Entrada!$C$8:$C$3007,$C$6,Entrada!$G$8:$G$3007,O726),"")</f>
        <v/>
      </c>
      <c r="R726" s="46">
        <v>7.2100000000000003E-3</v>
      </c>
    </row>
    <row r="727" spans="10:18" ht="15" customHeight="1" x14ac:dyDescent="0.25">
      <c r="J727" s="26" t="str">
        <f>IF(PG!C729="","-",PG!C729)</f>
        <v>-</v>
      </c>
      <c r="M727" s="46" t="str">
        <f t="shared" si="25"/>
        <v/>
      </c>
      <c r="N727" s="46" t="str">
        <f t="shared" si="26"/>
        <v/>
      </c>
      <c r="O727" s="46" t="str">
        <f>IF(PI_For!B729=0,"Não cadastrado",PI_For!B729)</f>
        <v>Não cadastrado</v>
      </c>
      <c r="P727" s="46" t="str">
        <f>IFERROR(AVERAGEIFS(Entrada!$E$8:$E$3007,Entrada!$C$8:$C$3007,$C$6,Entrada!$G$8:$G$3007,O727),"")</f>
        <v/>
      </c>
      <c r="Q727" s="46" t="str">
        <f>IFERROR(AVERAGEIFS(Entrada!$H$8:$H$3007,Entrada!$C$8:$C$3007,$C$6,Entrada!$G$8:$G$3007,O727),"")</f>
        <v/>
      </c>
      <c r="R727" s="46">
        <v>7.2199999999999999E-3</v>
      </c>
    </row>
    <row r="728" spans="10:18" ht="15" customHeight="1" x14ac:dyDescent="0.25">
      <c r="J728" s="26" t="str">
        <f>IF(PG!C730="","-",PG!C730)</f>
        <v>-</v>
      </c>
      <c r="M728" s="46" t="str">
        <f t="shared" si="25"/>
        <v/>
      </c>
      <c r="N728" s="46" t="str">
        <f t="shared" si="26"/>
        <v/>
      </c>
      <c r="O728" s="46" t="str">
        <f>IF(PI_For!B730=0,"Não cadastrado",PI_For!B730)</f>
        <v>Não cadastrado</v>
      </c>
      <c r="P728" s="46" t="str">
        <f>IFERROR(AVERAGEIFS(Entrada!$E$8:$E$3007,Entrada!$C$8:$C$3007,$C$6,Entrada!$G$8:$G$3007,O728),"")</f>
        <v/>
      </c>
      <c r="Q728" s="46" t="str">
        <f>IFERROR(AVERAGEIFS(Entrada!$H$8:$H$3007,Entrada!$C$8:$C$3007,$C$6,Entrada!$G$8:$G$3007,O728),"")</f>
        <v/>
      </c>
      <c r="R728" s="46">
        <v>7.2300000000000003E-3</v>
      </c>
    </row>
    <row r="729" spans="10:18" ht="15" customHeight="1" x14ac:dyDescent="0.25">
      <c r="J729" s="26" t="str">
        <f>IF(PG!C731="","-",PG!C731)</f>
        <v>-</v>
      </c>
      <c r="M729" s="46" t="str">
        <f t="shared" si="25"/>
        <v/>
      </c>
      <c r="N729" s="46" t="str">
        <f t="shared" si="26"/>
        <v/>
      </c>
      <c r="O729" s="46" t="str">
        <f>IF(PI_For!B731=0,"Não cadastrado",PI_For!B731)</f>
        <v>Não cadastrado</v>
      </c>
      <c r="P729" s="46" t="str">
        <f>IFERROR(AVERAGEIFS(Entrada!$E$8:$E$3007,Entrada!$C$8:$C$3007,$C$6,Entrada!$G$8:$G$3007,O729),"")</f>
        <v/>
      </c>
      <c r="Q729" s="46" t="str">
        <f>IFERROR(AVERAGEIFS(Entrada!$H$8:$H$3007,Entrada!$C$8:$C$3007,$C$6,Entrada!$G$8:$G$3007,O729),"")</f>
        <v/>
      </c>
      <c r="R729" s="46">
        <v>7.2399999999999999E-3</v>
      </c>
    </row>
    <row r="730" spans="10:18" ht="15" customHeight="1" x14ac:dyDescent="0.25">
      <c r="J730" s="26" t="str">
        <f>IF(PG!C732="","-",PG!C732)</f>
        <v>-</v>
      </c>
      <c r="M730" s="46" t="str">
        <f t="shared" si="25"/>
        <v/>
      </c>
      <c r="N730" s="46" t="str">
        <f t="shared" si="26"/>
        <v/>
      </c>
      <c r="O730" s="46" t="str">
        <f>IF(PI_For!B732=0,"Não cadastrado",PI_For!B732)</f>
        <v>Não cadastrado</v>
      </c>
      <c r="P730" s="46" t="str">
        <f>IFERROR(AVERAGEIFS(Entrada!$E$8:$E$3007,Entrada!$C$8:$C$3007,$C$6,Entrada!$G$8:$G$3007,O730),"")</f>
        <v/>
      </c>
      <c r="Q730" s="46" t="str">
        <f>IFERROR(AVERAGEIFS(Entrada!$H$8:$H$3007,Entrada!$C$8:$C$3007,$C$6,Entrada!$G$8:$G$3007,O730),"")</f>
        <v/>
      </c>
      <c r="R730" s="46">
        <v>7.2500000000000004E-3</v>
      </c>
    </row>
    <row r="731" spans="10:18" ht="15" customHeight="1" x14ac:dyDescent="0.25">
      <c r="J731" s="26" t="str">
        <f>IF(PG!C733="","-",PG!C733)</f>
        <v>-</v>
      </c>
      <c r="M731" s="46" t="str">
        <f t="shared" si="25"/>
        <v/>
      </c>
      <c r="N731" s="46" t="str">
        <f t="shared" si="26"/>
        <v/>
      </c>
      <c r="O731" s="46" t="str">
        <f>IF(PI_For!B733=0,"Não cadastrado",PI_For!B733)</f>
        <v>Não cadastrado</v>
      </c>
      <c r="P731" s="46" t="str">
        <f>IFERROR(AVERAGEIFS(Entrada!$E$8:$E$3007,Entrada!$C$8:$C$3007,$C$6,Entrada!$G$8:$G$3007,O731),"")</f>
        <v/>
      </c>
      <c r="Q731" s="46" t="str">
        <f>IFERROR(AVERAGEIFS(Entrada!$H$8:$H$3007,Entrada!$C$8:$C$3007,$C$6,Entrada!$G$8:$G$3007,O731),"")</f>
        <v/>
      </c>
      <c r="R731" s="46">
        <v>7.26E-3</v>
      </c>
    </row>
    <row r="732" spans="10:18" ht="15" customHeight="1" x14ac:dyDescent="0.25">
      <c r="J732" s="26" t="str">
        <f>IF(PG!C734="","-",PG!C734)</f>
        <v>-</v>
      </c>
      <c r="M732" s="46" t="str">
        <f t="shared" si="25"/>
        <v/>
      </c>
      <c r="N732" s="46" t="str">
        <f t="shared" si="26"/>
        <v/>
      </c>
      <c r="O732" s="46" t="str">
        <f>IF(PI_For!B734=0,"Não cadastrado",PI_For!B734)</f>
        <v>Não cadastrado</v>
      </c>
      <c r="P732" s="46" t="str">
        <f>IFERROR(AVERAGEIFS(Entrada!$E$8:$E$3007,Entrada!$C$8:$C$3007,$C$6,Entrada!$G$8:$G$3007,O732),"")</f>
        <v/>
      </c>
      <c r="Q732" s="46" t="str">
        <f>IFERROR(AVERAGEIFS(Entrada!$H$8:$H$3007,Entrada!$C$8:$C$3007,$C$6,Entrada!$G$8:$G$3007,O732),"")</f>
        <v/>
      </c>
      <c r="R732" s="46">
        <v>7.2700000000000004E-3</v>
      </c>
    </row>
    <row r="733" spans="10:18" ht="15" customHeight="1" x14ac:dyDescent="0.25">
      <c r="J733" s="26" t="str">
        <f>IF(PG!C735="","-",PG!C735)</f>
        <v>-</v>
      </c>
      <c r="M733" s="46" t="str">
        <f t="shared" si="25"/>
        <v/>
      </c>
      <c r="N733" s="46" t="str">
        <f t="shared" si="26"/>
        <v/>
      </c>
      <c r="O733" s="46" t="str">
        <f>IF(PI_For!B735=0,"Não cadastrado",PI_For!B735)</f>
        <v>Não cadastrado</v>
      </c>
      <c r="P733" s="46" t="str">
        <f>IFERROR(AVERAGEIFS(Entrada!$E$8:$E$3007,Entrada!$C$8:$C$3007,$C$6,Entrada!$G$8:$G$3007,O733),"")</f>
        <v/>
      </c>
      <c r="Q733" s="46" t="str">
        <f>IFERROR(AVERAGEIFS(Entrada!$H$8:$H$3007,Entrada!$C$8:$C$3007,$C$6,Entrada!$G$8:$G$3007,O733),"")</f>
        <v/>
      </c>
      <c r="R733" s="46">
        <v>7.28E-3</v>
      </c>
    </row>
    <row r="734" spans="10:18" ht="15" customHeight="1" x14ac:dyDescent="0.25">
      <c r="J734" s="26" t="str">
        <f>IF(PG!C736="","-",PG!C736)</f>
        <v>-</v>
      </c>
      <c r="M734" s="46" t="str">
        <f t="shared" si="25"/>
        <v/>
      </c>
      <c r="N734" s="46" t="str">
        <f t="shared" si="26"/>
        <v/>
      </c>
      <c r="O734" s="46" t="str">
        <f>IF(PI_For!B736=0,"Não cadastrado",PI_For!B736)</f>
        <v>Não cadastrado</v>
      </c>
      <c r="P734" s="46" t="str">
        <f>IFERROR(AVERAGEIFS(Entrada!$E$8:$E$3007,Entrada!$C$8:$C$3007,$C$6,Entrada!$G$8:$G$3007,O734),"")</f>
        <v/>
      </c>
      <c r="Q734" s="46" t="str">
        <f>IFERROR(AVERAGEIFS(Entrada!$H$8:$H$3007,Entrada!$C$8:$C$3007,$C$6,Entrada!$G$8:$G$3007,O734),"")</f>
        <v/>
      </c>
      <c r="R734" s="46">
        <v>7.2899999999999996E-3</v>
      </c>
    </row>
    <row r="735" spans="10:18" ht="15" customHeight="1" x14ac:dyDescent="0.25">
      <c r="J735" s="26" t="str">
        <f>IF(PG!C737="","-",PG!C737)</f>
        <v>-</v>
      </c>
      <c r="M735" s="46" t="str">
        <f t="shared" si="25"/>
        <v/>
      </c>
      <c r="N735" s="46" t="str">
        <f t="shared" si="26"/>
        <v/>
      </c>
      <c r="O735" s="46" t="str">
        <f>IF(PI_For!B737=0,"Não cadastrado",PI_For!B737)</f>
        <v>Não cadastrado</v>
      </c>
      <c r="P735" s="46" t="str">
        <f>IFERROR(AVERAGEIFS(Entrada!$E$8:$E$3007,Entrada!$C$8:$C$3007,$C$6,Entrada!$G$8:$G$3007,O735),"")</f>
        <v/>
      </c>
      <c r="Q735" s="46" t="str">
        <f>IFERROR(AVERAGEIFS(Entrada!$H$8:$H$3007,Entrada!$C$8:$C$3007,$C$6,Entrada!$G$8:$G$3007,O735),"")</f>
        <v/>
      </c>
      <c r="R735" s="46">
        <v>7.3000000000000001E-3</v>
      </c>
    </row>
    <row r="736" spans="10:18" ht="15" customHeight="1" x14ac:dyDescent="0.25">
      <c r="J736" s="26" t="str">
        <f>IF(PG!C738="","-",PG!C738)</f>
        <v>-</v>
      </c>
      <c r="M736" s="46" t="str">
        <f t="shared" si="25"/>
        <v/>
      </c>
      <c r="N736" s="46" t="str">
        <f t="shared" si="26"/>
        <v/>
      </c>
      <c r="O736" s="46" t="str">
        <f>IF(PI_For!B738=0,"Não cadastrado",PI_For!B738)</f>
        <v>Não cadastrado</v>
      </c>
      <c r="P736" s="46" t="str">
        <f>IFERROR(AVERAGEIFS(Entrada!$E$8:$E$3007,Entrada!$C$8:$C$3007,$C$6,Entrada!$G$8:$G$3007,O736),"")</f>
        <v/>
      </c>
      <c r="Q736" s="46" t="str">
        <f>IFERROR(AVERAGEIFS(Entrada!$H$8:$H$3007,Entrada!$C$8:$C$3007,$C$6,Entrada!$G$8:$G$3007,O736),"")</f>
        <v/>
      </c>
      <c r="R736" s="46">
        <v>7.3099999999999997E-3</v>
      </c>
    </row>
    <row r="737" spans="10:18" ht="15" customHeight="1" x14ac:dyDescent="0.25">
      <c r="J737" s="26" t="str">
        <f>IF(PG!C739="","-",PG!C739)</f>
        <v>-</v>
      </c>
      <c r="M737" s="46" t="str">
        <f t="shared" si="25"/>
        <v/>
      </c>
      <c r="N737" s="46" t="str">
        <f t="shared" si="26"/>
        <v/>
      </c>
      <c r="O737" s="46" t="str">
        <f>IF(PI_For!B739=0,"Não cadastrado",PI_For!B739)</f>
        <v>Não cadastrado</v>
      </c>
      <c r="P737" s="46" t="str">
        <f>IFERROR(AVERAGEIFS(Entrada!$E$8:$E$3007,Entrada!$C$8:$C$3007,$C$6,Entrada!$G$8:$G$3007,O737),"")</f>
        <v/>
      </c>
      <c r="Q737" s="46" t="str">
        <f>IFERROR(AVERAGEIFS(Entrada!$H$8:$H$3007,Entrada!$C$8:$C$3007,$C$6,Entrada!$G$8:$G$3007,O737),"")</f>
        <v/>
      </c>
      <c r="R737" s="46">
        <v>7.3200000000000001E-3</v>
      </c>
    </row>
    <row r="738" spans="10:18" ht="15" customHeight="1" x14ac:dyDescent="0.25">
      <c r="J738" s="26" t="str">
        <f>IF(PG!C740="","-",PG!C740)</f>
        <v>-</v>
      </c>
      <c r="M738" s="46" t="str">
        <f t="shared" si="25"/>
        <v/>
      </c>
      <c r="N738" s="46" t="str">
        <f t="shared" si="26"/>
        <v/>
      </c>
      <c r="O738" s="46" t="str">
        <f>IF(PI_For!B740=0,"Não cadastrado",PI_For!B740)</f>
        <v>Não cadastrado</v>
      </c>
      <c r="P738" s="46" t="str">
        <f>IFERROR(AVERAGEIFS(Entrada!$E$8:$E$3007,Entrada!$C$8:$C$3007,$C$6,Entrada!$G$8:$G$3007,O738),"")</f>
        <v/>
      </c>
      <c r="Q738" s="46" t="str">
        <f>IFERROR(AVERAGEIFS(Entrada!$H$8:$H$3007,Entrada!$C$8:$C$3007,$C$6,Entrada!$G$8:$G$3007,O738),"")</f>
        <v/>
      </c>
      <c r="R738" s="46">
        <v>7.3299999999999997E-3</v>
      </c>
    </row>
    <row r="739" spans="10:18" ht="15" customHeight="1" x14ac:dyDescent="0.25">
      <c r="J739" s="26" t="str">
        <f>IF(PG!C741="","-",PG!C741)</f>
        <v>-</v>
      </c>
      <c r="M739" s="46" t="str">
        <f t="shared" si="25"/>
        <v/>
      </c>
      <c r="N739" s="46" t="str">
        <f t="shared" si="26"/>
        <v/>
      </c>
      <c r="O739" s="46" t="str">
        <f>IF(PI_For!B741=0,"Não cadastrado",PI_For!B741)</f>
        <v>Não cadastrado</v>
      </c>
      <c r="P739" s="46" t="str">
        <f>IFERROR(AVERAGEIFS(Entrada!$E$8:$E$3007,Entrada!$C$8:$C$3007,$C$6,Entrada!$G$8:$G$3007,O739),"")</f>
        <v/>
      </c>
      <c r="Q739" s="46" t="str">
        <f>IFERROR(AVERAGEIFS(Entrada!$H$8:$H$3007,Entrada!$C$8:$C$3007,$C$6,Entrada!$G$8:$G$3007,O739),"")</f>
        <v/>
      </c>
      <c r="R739" s="46">
        <v>7.3400000000000002E-3</v>
      </c>
    </row>
    <row r="740" spans="10:18" ht="15" customHeight="1" x14ac:dyDescent="0.25">
      <c r="J740" s="26" t="str">
        <f>IF(PG!C742="","-",PG!C742)</f>
        <v>-</v>
      </c>
      <c r="M740" s="46" t="str">
        <f t="shared" si="25"/>
        <v/>
      </c>
      <c r="N740" s="46" t="str">
        <f t="shared" si="26"/>
        <v/>
      </c>
      <c r="O740" s="46" t="str">
        <f>IF(PI_For!B742=0,"Não cadastrado",PI_For!B742)</f>
        <v>Não cadastrado</v>
      </c>
      <c r="P740" s="46" t="str">
        <f>IFERROR(AVERAGEIFS(Entrada!$E$8:$E$3007,Entrada!$C$8:$C$3007,$C$6,Entrada!$G$8:$G$3007,O740),"")</f>
        <v/>
      </c>
      <c r="Q740" s="46" t="str">
        <f>IFERROR(AVERAGEIFS(Entrada!$H$8:$H$3007,Entrada!$C$8:$C$3007,$C$6,Entrada!$G$8:$G$3007,O740),"")</f>
        <v/>
      </c>
      <c r="R740" s="46">
        <v>7.3499999999999998E-3</v>
      </c>
    </row>
    <row r="741" spans="10:18" ht="15" customHeight="1" x14ac:dyDescent="0.25">
      <c r="J741" s="26" t="str">
        <f>IF(PG!C743="","-",PG!C743)</f>
        <v>-</v>
      </c>
      <c r="M741" s="46" t="str">
        <f t="shared" si="25"/>
        <v/>
      </c>
      <c r="N741" s="46" t="str">
        <f t="shared" si="26"/>
        <v/>
      </c>
      <c r="O741" s="46" t="str">
        <f>IF(PI_For!B743=0,"Não cadastrado",PI_For!B743)</f>
        <v>Não cadastrado</v>
      </c>
      <c r="P741" s="46" t="str">
        <f>IFERROR(AVERAGEIFS(Entrada!$E$8:$E$3007,Entrada!$C$8:$C$3007,$C$6,Entrada!$G$8:$G$3007,O741),"")</f>
        <v/>
      </c>
      <c r="Q741" s="46" t="str">
        <f>IFERROR(AVERAGEIFS(Entrada!$H$8:$H$3007,Entrada!$C$8:$C$3007,$C$6,Entrada!$G$8:$G$3007,O741),"")</f>
        <v/>
      </c>
      <c r="R741" s="46">
        <v>7.3600000000000002E-3</v>
      </c>
    </row>
    <row r="742" spans="10:18" ht="15" customHeight="1" x14ac:dyDescent="0.25">
      <c r="J742" s="26" t="str">
        <f>IF(PG!C744="","-",PG!C744)</f>
        <v>-</v>
      </c>
      <c r="M742" s="46" t="str">
        <f t="shared" si="25"/>
        <v/>
      </c>
      <c r="N742" s="46" t="str">
        <f t="shared" si="26"/>
        <v/>
      </c>
      <c r="O742" s="46" t="str">
        <f>IF(PI_For!B744=0,"Não cadastrado",PI_For!B744)</f>
        <v>Não cadastrado</v>
      </c>
      <c r="P742" s="46" t="str">
        <f>IFERROR(AVERAGEIFS(Entrada!$E$8:$E$3007,Entrada!$C$8:$C$3007,$C$6,Entrada!$G$8:$G$3007,O742),"")</f>
        <v/>
      </c>
      <c r="Q742" s="46" t="str">
        <f>IFERROR(AVERAGEIFS(Entrada!$H$8:$H$3007,Entrada!$C$8:$C$3007,$C$6,Entrada!$G$8:$G$3007,O742),"")</f>
        <v/>
      </c>
      <c r="R742" s="46">
        <v>7.3699999999999998E-3</v>
      </c>
    </row>
    <row r="743" spans="10:18" ht="15" customHeight="1" x14ac:dyDescent="0.25">
      <c r="J743" s="26" t="str">
        <f>IF(PG!C745="","-",PG!C745)</f>
        <v>-</v>
      </c>
      <c r="M743" s="46" t="str">
        <f t="shared" si="25"/>
        <v/>
      </c>
      <c r="N743" s="46" t="str">
        <f t="shared" si="26"/>
        <v/>
      </c>
      <c r="O743" s="46" t="str">
        <f>IF(PI_For!B745=0,"Não cadastrado",PI_For!B745)</f>
        <v>Não cadastrado</v>
      </c>
      <c r="P743" s="46" t="str">
        <f>IFERROR(AVERAGEIFS(Entrada!$E$8:$E$3007,Entrada!$C$8:$C$3007,$C$6,Entrada!$G$8:$G$3007,O743),"")</f>
        <v/>
      </c>
      <c r="Q743" s="46" t="str">
        <f>IFERROR(AVERAGEIFS(Entrada!$H$8:$H$3007,Entrada!$C$8:$C$3007,$C$6,Entrada!$G$8:$G$3007,O743),"")</f>
        <v/>
      </c>
      <c r="R743" s="46">
        <v>7.3800000000000003E-3</v>
      </c>
    </row>
    <row r="744" spans="10:18" ht="15" customHeight="1" x14ac:dyDescent="0.25">
      <c r="J744" s="26" t="str">
        <f>IF(PG!C746="","-",PG!C746)</f>
        <v>-</v>
      </c>
      <c r="M744" s="46" t="str">
        <f t="shared" si="25"/>
        <v/>
      </c>
      <c r="N744" s="46" t="str">
        <f t="shared" si="26"/>
        <v/>
      </c>
      <c r="O744" s="46" t="str">
        <f>IF(PI_For!B746=0,"Não cadastrado",PI_For!B746)</f>
        <v>Não cadastrado</v>
      </c>
      <c r="P744" s="46" t="str">
        <f>IFERROR(AVERAGEIFS(Entrada!$E$8:$E$3007,Entrada!$C$8:$C$3007,$C$6,Entrada!$G$8:$G$3007,O744),"")</f>
        <v/>
      </c>
      <c r="Q744" s="46" t="str">
        <f>IFERROR(AVERAGEIFS(Entrada!$H$8:$H$3007,Entrada!$C$8:$C$3007,$C$6,Entrada!$G$8:$G$3007,O744),"")</f>
        <v/>
      </c>
      <c r="R744" s="46">
        <v>7.3899999999999999E-3</v>
      </c>
    </row>
    <row r="745" spans="10:18" ht="15" customHeight="1" x14ac:dyDescent="0.25">
      <c r="J745" s="26" t="str">
        <f>IF(PG!C747="","-",PG!C747)</f>
        <v>-</v>
      </c>
      <c r="M745" s="46" t="str">
        <f t="shared" si="25"/>
        <v/>
      </c>
      <c r="N745" s="46" t="str">
        <f t="shared" si="26"/>
        <v/>
      </c>
      <c r="O745" s="46" t="str">
        <f>IF(PI_For!B747=0,"Não cadastrado",PI_For!B747)</f>
        <v>Não cadastrado</v>
      </c>
      <c r="P745" s="46" t="str">
        <f>IFERROR(AVERAGEIFS(Entrada!$E$8:$E$3007,Entrada!$C$8:$C$3007,$C$6,Entrada!$G$8:$G$3007,O745),"")</f>
        <v/>
      </c>
      <c r="Q745" s="46" t="str">
        <f>IFERROR(AVERAGEIFS(Entrada!$H$8:$H$3007,Entrada!$C$8:$C$3007,$C$6,Entrada!$G$8:$G$3007,O745),"")</f>
        <v/>
      </c>
      <c r="R745" s="46">
        <v>7.4000000000000003E-3</v>
      </c>
    </row>
    <row r="746" spans="10:18" ht="15" customHeight="1" x14ac:dyDescent="0.25">
      <c r="J746" s="26" t="str">
        <f>IF(PG!C748="","-",PG!C748)</f>
        <v>-</v>
      </c>
      <c r="M746" s="46" t="str">
        <f t="shared" si="25"/>
        <v/>
      </c>
      <c r="N746" s="46" t="str">
        <f t="shared" si="26"/>
        <v/>
      </c>
      <c r="O746" s="46" t="str">
        <f>IF(PI_For!B748=0,"Não cadastrado",PI_For!B748)</f>
        <v>Não cadastrado</v>
      </c>
      <c r="P746" s="46" t="str">
        <f>IFERROR(AVERAGEIFS(Entrada!$E$8:$E$3007,Entrada!$C$8:$C$3007,$C$6,Entrada!$G$8:$G$3007,O746),"")</f>
        <v/>
      </c>
      <c r="Q746" s="46" t="str">
        <f>IFERROR(AVERAGEIFS(Entrada!$H$8:$H$3007,Entrada!$C$8:$C$3007,$C$6,Entrada!$G$8:$G$3007,O746),"")</f>
        <v/>
      </c>
      <c r="R746" s="46">
        <v>7.4099999999999999E-3</v>
      </c>
    </row>
    <row r="747" spans="10:18" ht="15" customHeight="1" x14ac:dyDescent="0.25">
      <c r="J747" s="26" t="str">
        <f>IF(PG!C749="","-",PG!C749)</f>
        <v>-</v>
      </c>
      <c r="M747" s="46" t="str">
        <f t="shared" si="25"/>
        <v/>
      </c>
      <c r="N747" s="46" t="str">
        <f t="shared" si="26"/>
        <v/>
      </c>
      <c r="O747" s="46" t="str">
        <f>IF(PI_For!B749=0,"Não cadastrado",PI_For!B749)</f>
        <v>Não cadastrado</v>
      </c>
      <c r="P747" s="46" t="str">
        <f>IFERROR(AVERAGEIFS(Entrada!$E$8:$E$3007,Entrada!$C$8:$C$3007,$C$6,Entrada!$G$8:$G$3007,O747),"")</f>
        <v/>
      </c>
      <c r="Q747" s="46" t="str">
        <f>IFERROR(AVERAGEIFS(Entrada!$H$8:$H$3007,Entrada!$C$8:$C$3007,$C$6,Entrada!$G$8:$G$3007,O747),"")</f>
        <v/>
      </c>
      <c r="R747" s="46">
        <v>7.4200000000000004E-3</v>
      </c>
    </row>
    <row r="748" spans="10:18" ht="15" customHeight="1" x14ac:dyDescent="0.25">
      <c r="J748" s="26" t="str">
        <f>IF(PG!C750="","-",PG!C750)</f>
        <v>-</v>
      </c>
      <c r="M748" s="46" t="str">
        <f t="shared" si="25"/>
        <v/>
      </c>
      <c r="N748" s="46" t="str">
        <f t="shared" si="26"/>
        <v/>
      </c>
      <c r="O748" s="46" t="str">
        <f>IF(PI_For!B750=0,"Não cadastrado",PI_For!B750)</f>
        <v>Não cadastrado</v>
      </c>
      <c r="P748" s="46" t="str">
        <f>IFERROR(AVERAGEIFS(Entrada!$E$8:$E$3007,Entrada!$C$8:$C$3007,$C$6,Entrada!$G$8:$G$3007,O748),"")</f>
        <v/>
      </c>
      <c r="Q748" s="46" t="str">
        <f>IFERROR(AVERAGEIFS(Entrada!$H$8:$H$3007,Entrada!$C$8:$C$3007,$C$6,Entrada!$G$8:$G$3007,O748),"")</f>
        <v/>
      </c>
      <c r="R748" s="46">
        <v>7.43E-3</v>
      </c>
    </row>
    <row r="749" spans="10:18" ht="15" customHeight="1" x14ac:dyDescent="0.25">
      <c r="J749" s="26" t="str">
        <f>IF(PG!C751="","-",PG!C751)</f>
        <v>-</v>
      </c>
      <c r="M749" s="46" t="str">
        <f t="shared" si="25"/>
        <v/>
      </c>
      <c r="N749" s="46" t="str">
        <f t="shared" si="26"/>
        <v/>
      </c>
      <c r="O749" s="46" t="str">
        <f>IF(PI_For!B751=0,"Não cadastrado",PI_For!B751)</f>
        <v>Não cadastrado</v>
      </c>
      <c r="P749" s="46" t="str">
        <f>IFERROR(AVERAGEIFS(Entrada!$E$8:$E$3007,Entrada!$C$8:$C$3007,$C$6,Entrada!$G$8:$G$3007,O749),"")</f>
        <v/>
      </c>
      <c r="Q749" s="46" t="str">
        <f>IFERROR(AVERAGEIFS(Entrada!$H$8:$H$3007,Entrada!$C$8:$C$3007,$C$6,Entrada!$G$8:$G$3007,O749),"")</f>
        <v/>
      </c>
      <c r="R749" s="46">
        <v>7.4400000000000004E-3</v>
      </c>
    </row>
    <row r="750" spans="10:18" ht="15" customHeight="1" x14ac:dyDescent="0.25">
      <c r="J750" s="26" t="str">
        <f>IF(PG!C752="","-",PG!C752)</f>
        <v>-</v>
      </c>
      <c r="M750" s="46" t="str">
        <f t="shared" si="25"/>
        <v/>
      </c>
      <c r="N750" s="46" t="str">
        <f t="shared" si="26"/>
        <v/>
      </c>
      <c r="O750" s="46" t="str">
        <f>IF(PI_For!B752=0,"Não cadastrado",PI_For!B752)</f>
        <v>Não cadastrado</v>
      </c>
      <c r="P750" s="46" t="str">
        <f>IFERROR(AVERAGEIFS(Entrada!$E$8:$E$3007,Entrada!$C$8:$C$3007,$C$6,Entrada!$G$8:$G$3007,O750),"")</f>
        <v/>
      </c>
      <c r="Q750" s="46" t="str">
        <f>IFERROR(AVERAGEIFS(Entrada!$H$8:$H$3007,Entrada!$C$8:$C$3007,$C$6,Entrada!$G$8:$G$3007,O750),"")</f>
        <v/>
      </c>
      <c r="R750" s="46">
        <v>7.45E-3</v>
      </c>
    </row>
    <row r="751" spans="10:18" ht="15" customHeight="1" x14ac:dyDescent="0.25">
      <c r="J751" s="26" t="str">
        <f>IF(PG!C753="","-",PG!C753)</f>
        <v>-</v>
      </c>
      <c r="M751" s="46" t="str">
        <f t="shared" si="25"/>
        <v/>
      </c>
      <c r="N751" s="46" t="str">
        <f t="shared" si="26"/>
        <v/>
      </c>
      <c r="O751" s="46" t="str">
        <f>IF(PI_For!B753=0,"Não cadastrado",PI_For!B753)</f>
        <v>Não cadastrado</v>
      </c>
      <c r="P751" s="46" t="str">
        <f>IFERROR(AVERAGEIFS(Entrada!$E$8:$E$3007,Entrada!$C$8:$C$3007,$C$6,Entrada!$G$8:$G$3007,O751),"")</f>
        <v/>
      </c>
      <c r="Q751" s="46" t="str">
        <f>IFERROR(AVERAGEIFS(Entrada!$H$8:$H$3007,Entrada!$C$8:$C$3007,$C$6,Entrada!$G$8:$G$3007,O751),"")</f>
        <v/>
      </c>
      <c r="R751" s="46">
        <v>7.4599999999999996E-3</v>
      </c>
    </row>
    <row r="752" spans="10:18" ht="15" customHeight="1" x14ac:dyDescent="0.25">
      <c r="J752" s="26" t="str">
        <f>IF(PG!C754="","-",PG!C754)</f>
        <v>-</v>
      </c>
      <c r="M752" s="46" t="str">
        <f t="shared" si="25"/>
        <v/>
      </c>
      <c r="N752" s="46" t="str">
        <f t="shared" si="26"/>
        <v/>
      </c>
      <c r="O752" s="46" t="str">
        <f>IF(PI_For!B754=0,"Não cadastrado",PI_For!B754)</f>
        <v>Não cadastrado</v>
      </c>
      <c r="P752" s="46" t="str">
        <f>IFERROR(AVERAGEIFS(Entrada!$E$8:$E$3007,Entrada!$C$8:$C$3007,$C$6,Entrada!$G$8:$G$3007,O752),"")</f>
        <v/>
      </c>
      <c r="Q752" s="46" t="str">
        <f>IFERROR(AVERAGEIFS(Entrada!$H$8:$H$3007,Entrada!$C$8:$C$3007,$C$6,Entrada!$G$8:$G$3007,O752),"")</f>
        <v/>
      </c>
      <c r="R752" s="46">
        <v>7.4700000000000001E-3</v>
      </c>
    </row>
    <row r="753" spans="10:18" ht="15" customHeight="1" x14ac:dyDescent="0.25">
      <c r="J753" s="26" t="str">
        <f>IF(PG!C755="","-",PG!C755)</f>
        <v>-</v>
      </c>
      <c r="M753" s="46" t="str">
        <f t="shared" si="25"/>
        <v/>
      </c>
      <c r="N753" s="46" t="str">
        <f t="shared" si="26"/>
        <v/>
      </c>
      <c r="O753" s="46" t="str">
        <f>IF(PI_For!B755=0,"Não cadastrado",PI_For!B755)</f>
        <v>Não cadastrado</v>
      </c>
      <c r="P753" s="46" t="str">
        <f>IFERROR(AVERAGEIFS(Entrada!$E$8:$E$3007,Entrada!$C$8:$C$3007,$C$6,Entrada!$G$8:$G$3007,O753),"")</f>
        <v/>
      </c>
      <c r="Q753" s="46" t="str">
        <f>IFERROR(AVERAGEIFS(Entrada!$H$8:$H$3007,Entrada!$C$8:$C$3007,$C$6,Entrada!$G$8:$G$3007,O753),"")</f>
        <v/>
      </c>
      <c r="R753" s="46">
        <v>7.4799999999999997E-3</v>
      </c>
    </row>
    <row r="754" spans="10:18" ht="15" customHeight="1" x14ac:dyDescent="0.25">
      <c r="J754" s="26" t="str">
        <f>IF(PG!C756="","-",PG!C756)</f>
        <v>-</v>
      </c>
      <c r="M754" s="46" t="str">
        <f t="shared" si="25"/>
        <v/>
      </c>
      <c r="N754" s="46" t="str">
        <f t="shared" si="26"/>
        <v/>
      </c>
      <c r="O754" s="46" t="str">
        <f>IF(PI_For!B756=0,"Não cadastrado",PI_For!B756)</f>
        <v>Não cadastrado</v>
      </c>
      <c r="P754" s="46" t="str">
        <f>IFERROR(AVERAGEIFS(Entrada!$E$8:$E$3007,Entrada!$C$8:$C$3007,$C$6,Entrada!$G$8:$G$3007,O754),"")</f>
        <v/>
      </c>
      <c r="Q754" s="46" t="str">
        <f>IFERROR(AVERAGEIFS(Entrada!$H$8:$H$3007,Entrada!$C$8:$C$3007,$C$6,Entrada!$G$8:$G$3007,O754),"")</f>
        <v/>
      </c>
      <c r="R754" s="46">
        <v>7.4900000000000001E-3</v>
      </c>
    </row>
    <row r="755" spans="10:18" ht="15" customHeight="1" x14ac:dyDescent="0.25">
      <c r="J755" s="26" t="str">
        <f>IF(PG!C757="","-",PG!C757)</f>
        <v>-</v>
      </c>
      <c r="M755" s="46" t="str">
        <f t="shared" si="25"/>
        <v/>
      </c>
      <c r="N755" s="46" t="str">
        <f t="shared" si="26"/>
        <v/>
      </c>
      <c r="O755" s="46" t="str">
        <f>IF(PI_For!B757=0,"Não cadastrado",PI_For!B757)</f>
        <v>Não cadastrado</v>
      </c>
      <c r="P755" s="46" t="str">
        <f>IFERROR(AVERAGEIFS(Entrada!$E$8:$E$3007,Entrada!$C$8:$C$3007,$C$6,Entrada!$G$8:$G$3007,O755),"")</f>
        <v/>
      </c>
      <c r="Q755" s="46" t="str">
        <f>IFERROR(AVERAGEIFS(Entrada!$H$8:$H$3007,Entrada!$C$8:$C$3007,$C$6,Entrada!$G$8:$G$3007,O755),"")</f>
        <v/>
      </c>
      <c r="R755" s="46">
        <v>7.4999999999999997E-3</v>
      </c>
    </row>
    <row r="756" spans="10:18" ht="15" customHeight="1" x14ac:dyDescent="0.25">
      <c r="J756" s="26" t="str">
        <f>IF(PG!C758="","-",PG!C758)</f>
        <v>-</v>
      </c>
      <c r="M756" s="46" t="str">
        <f t="shared" si="25"/>
        <v/>
      </c>
      <c r="N756" s="46" t="str">
        <f t="shared" si="26"/>
        <v/>
      </c>
      <c r="O756" s="46" t="str">
        <f>IF(PI_For!B758=0,"Não cadastrado",PI_For!B758)</f>
        <v>Não cadastrado</v>
      </c>
      <c r="P756" s="46" t="str">
        <f>IFERROR(AVERAGEIFS(Entrada!$E$8:$E$3007,Entrada!$C$8:$C$3007,$C$6,Entrada!$G$8:$G$3007,O756),"")</f>
        <v/>
      </c>
      <c r="Q756" s="46" t="str">
        <f>IFERROR(AVERAGEIFS(Entrada!$H$8:$H$3007,Entrada!$C$8:$C$3007,$C$6,Entrada!$G$8:$G$3007,O756),"")</f>
        <v/>
      </c>
      <c r="R756" s="46">
        <v>7.5100000000000002E-3</v>
      </c>
    </row>
    <row r="757" spans="10:18" ht="15" customHeight="1" x14ac:dyDescent="0.25">
      <c r="J757" s="26" t="str">
        <f>IF(PG!C759="","-",PG!C759)</f>
        <v>-</v>
      </c>
      <c r="M757" s="46" t="str">
        <f t="shared" si="25"/>
        <v/>
      </c>
      <c r="N757" s="46" t="str">
        <f t="shared" si="26"/>
        <v/>
      </c>
      <c r="O757" s="46" t="str">
        <f>IF(PI_For!B759=0,"Não cadastrado",PI_For!B759)</f>
        <v>Não cadastrado</v>
      </c>
      <c r="P757" s="46" t="str">
        <f>IFERROR(AVERAGEIFS(Entrada!$E$8:$E$3007,Entrada!$C$8:$C$3007,$C$6,Entrada!$G$8:$G$3007,O757),"")</f>
        <v/>
      </c>
      <c r="Q757" s="46" t="str">
        <f>IFERROR(AVERAGEIFS(Entrada!$H$8:$H$3007,Entrada!$C$8:$C$3007,$C$6,Entrada!$G$8:$G$3007,O757),"")</f>
        <v/>
      </c>
      <c r="R757" s="46">
        <v>7.5199999999999998E-3</v>
      </c>
    </row>
    <row r="758" spans="10:18" ht="15" customHeight="1" x14ac:dyDescent="0.25">
      <c r="J758" s="26" t="str">
        <f>IF(PG!C760="","-",PG!C760)</f>
        <v>-</v>
      </c>
      <c r="M758" s="46" t="str">
        <f t="shared" si="25"/>
        <v/>
      </c>
      <c r="N758" s="46" t="str">
        <f t="shared" si="26"/>
        <v/>
      </c>
      <c r="O758" s="46" t="str">
        <f>IF(PI_For!B760=0,"Não cadastrado",PI_For!B760)</f>
        <v>Não cadastrado</v>
      </c>
      <c r="P758" s="46" t="str">
        <f>IFERROR(AVERAGEIFS(Entrada!$E$8:$E$3007,Entrada!$C$8:$C$3007,$C$6,Entrada!$G$8:$G$3007,O758),"")</f>
        <v/>
      </c>
      <c r="Q758" s="46" t="str">
        <f>IFERROR(AVERAGEIFS(Entrada!$H$8:$H$3007,Entrada!$C$8:$C$3007,$C$6,Entrada!$G$8:$G$3007,O758),"")</f>
        <v/>
      </c>
      <c r="R758" s="46">
        <v>7.5300000000000002E-3</v>
      </c>
    </row>
    <row r="759" spans="10:18" ht="15" customHeight="1" x14ac:dyDescent="0.25">
      <c r="J759" s="26" t="str">
        <f>IF(PG!C761="","-",PG!C761)</f>
        <v>-</v>
      </c>
      <c r="M759" s="46" t="str">
        <f t="shared" si="25"/>
        <v/>
      </c>
      <c r="N759" s="46" t="str">
        <f t="shared" si="26"/>
        <v/>
      </c>
      <c r="O759" s="46" t="str">
        <f>IF(PI_For!B761=0,"Não cadastrado",PI_For!B761)</f>
        <v>Não cadastrado</v>
      </c>
      <c r="P759" s="46" t="str">
        <f>IFERROR(AVERAGEIFS(Entrada!$E$8:$E$3007,Entrada!$C$8:$C$3007,$C$6,Entrada!$G$8:$G$3007,O759),"")</f>
        <v/>
      </c>
      <c r="Q759" s="46" t="str">
        <f>IFERROR(AVERAGEIFS(Entrada!$H$8:$H$3007,Entrada!$C$8:$C$3007,$C$6,Entrada!$G$8:$G$3007,O759),"")</f>
        <v/>
      </c>
      <c r="R759" s="46">
        <v>7.5399999999999998E-3</v>
      </c>
    </row>
    <row r="760" spans="10:18" ht="15" customHeight="1" x14ac:dyDescent="0.25">
      <c r="J760" s="26" t="str">
        <f>IF(PG!C762="","-",PG!C762)</f>
        <v>-</v>
      </c>
      <c r="M760" s="46" t="str">
        <f t="shared" si="25"/>
        <v/>
      </c>
      <c r="N760" s="46" t="str">
        <f t="shared" si="26"/>
        <v/>
      </c>
      <c r="O760" s="46" t="str">
        <f>IF(PI_For!B762=0,"Não cadastrado",PI_For!B762)</f>
        <v>Não cadastrado</v>
      </c>
      <c r="P760" s="46" t="str">
        <f>IFERROR(AVERAGEIFS(Entrada!$E$8:$E$3007,Entrada!$C$8:$C$3007,$C$6,Entrada!$G$8:$G$3007,O760),"")</f>
        <v/>
      </c>
      <c r="Q760" s="46" t="str">
        <f>IFERROR(AVERAGEIFS(Entrada!$H$8:$H$3007,Entrada!$C$8:$C$3007,$C$6,Entrada!$G$8:$G$3007,O760),"")</f>
        <v/>
      </c>
      <c r="R760" s="46">
        <v>7.5500000000000003E-3</v>
      </c>
    </row>
    <row r="761" spans="10:18" ht="15" customHeight="1" x14ac:dyDescent="0.25">
      <c r="J761" s="26" t="str">
        <f>IF(PG!C763="","-",PG!C763)</f>
        <v>-</v>
      </c>
      <c r="M761" s="46" t="str">
        <f t="shared" si="25"/>
        <v/>
      </c>
      <c r="N761" s="46" t="str">
        <f t="shared" si="26"/>
        <v/>
      </c>
      <c r="O761" s="46" t="str">
        <f>IF(PI_For!B763=0,"Não cadastrado",PI_For!B763)</f>
        <v>Não cadastrado</v>
      </c>
      <c r="P761" s="46" t="str">
        <f>IFERROR(AVERAGEIFS(Entrada!$E$8:$E$3007,Entrada!$C$8:$C$3007,$C$6,Entrada!$G$8:$G$3007,O761),"")</f>
        <v/>
      </c>
      <c r="Q761" s="46" t="str">
        <f>IFERROR(AVERAGEIFS(Entrada!$H$8:$H$3007,Entrada!$C$8:$C$3007,$C$6,Entrada!$G$8:$G$3007,O761),"")</f>
        <v/>
      </c>
      <c r="R761" s="46">
        <v>7.5599999999999999E-3</v>
      </c>
    </row>
    <row r="762" spans="10:18" ht="15" customHeight="1" x14ac:dyDescent="0.25">
      <c r="J762" s="26" t="str">
        <f>IF(PG!C764="","-",PG!C764)</f>
        <v>-</v>
      </c>
      <c r="M762" s="46" t="str">
        <f t="shared" si="25"/>
        <v/>
      </c>
      <c r="N762" s="46" t="str">
        <f t="shared" si="26"/>
        <v/>
      </c>
      <c r="O762" s="46" t="str">
        <f>IF(PI_For!B764=0,"Não cadastrado",PI_For!B764)</f>
        <v>Não cadastrado</v>
      </c>
      <c r="P762" s="46" t="str">
        <f>IFERROR(AVERAGEIFS(Entrada!$E$8:$E$3007,Entrada!$C$8:$C$3007,$C$6,Entrada!$G$8:$G$3007,O762),"")</f>
        <v/>
      </c>
      <c r="Q762" s="46" t="str">
        <f>IFERROR(AVERAGEIFS(Entrada!$H$8:$H$3007,Entrada!$C$8:$C$3007,$C$6,Entrada!$G$8:$G$3007,O762),"")</f>
        <v/>
      </c>
      <c r="R762" s="46">
        <v>7.5700000000000003E-3</v>
      </c>
    </row>
    <row r="763" spans="10:18" ht="15" customHeight="1" x14ac:dyDescent="0.25">
      <c r="J763" s="26" t="str">
        <f>IF(PG!C765="","-",PG!C765)</f>
        <v>-</v>
      </c>
      <c r="M763" s="46" t="str">
        <f t="shared" si="25"/>
        <v/>
      </c>
      <c r="N763" s="46" t="str">
        <f t="shared" si="26"/>
        <v/>
      </c>
      <c r="O763" s="46" t="str">
        <f>IF(PI_For!B765=0,"Não cadastrado",PI_For!B765)</f>
        <v>Não cadastrado</v>
      </c>
      <c r="P763" s="46" t="str">
        <f>IFERROR(AVERAGEIFS(Entrada!$E$8:$E$3007,Entrada!$C$8:$C$3007,$C$6,Entrada!$G$8:$G$3007,O763),"")</f>
        <v/>
      </c>
      <c r="Q763" s="46" t="str">
        <f>IFERROR(AVERAGEIFS(Entrada!$H$8:$H$3007,Entrada!$C$8:$C$3007,$C$6,Entrada!$G$8:$G$3007,O763),"")</f>
        <v/>
      </c>
      <c r="R763" s="46">
        <v>7.5799999999999999E-3</v>
      </c>
    </row>
    <row r="764" spans="10:18" ht="15" customHeight="1" x14ac:dyDescent="0.25">
      <c r="J764" s="26" t="str">
        <f>IF(PG!C766="","-",PG!C766)</f>
        <v>-</v>
      </c>
      <c r="M764" s="46" t="str">
        <f t="shared" si="25"/>
        <v/>
      </c>
      <c r="N764" s="46" t="str">
        <f t="shared" si="26"/>
        <v/>
      </c>
      <c r="O764" s="46" t="str">
        <f>IF(PI_For!B766=0,"Não cadastrado",PI_For!B766)</f>
        <v>Não cadastrado</v>
      </c>
      <c r="P764" s="46" t="str">
        <f>IFERROR(AVERAGEIFS(Entrada!$E$8:$E$3007,Entrada!$C$8:$C$3007,$C$6,Entrada!$G$8:$G$3007,O764),"")</f>
        <v/>
      </c>
      <c r="Q764" s="46" t="str">
        <f>IFERROR(AVERAGEIFS(Entrada!$H$8:$H$3007,Entrada!$C$8:$C$3007,$C$6,Entrada!$G$8:$G$3007,O764),"")</f>
        <v/>
      </c>
      <c r="R764" s="46">
        <v>7.5900000000000004E-3</v>
      </c>
    </row>
    <row r="765" spans="10:18" ht="15" customHeight="1" x14ac:dyDescent="0.25">
      <c r="J765" s="26" t="str">
        <f>IF(PG!C767="","-",PG!C767)</f>
        <v>-</v>
      </c>
      <c r="M765" s="46" t="str">
        <f t="shared" si="25"/>
        <v/>
      </c>
      <c r="N765" s="46" t="str">
        <f t="shared" si="26"/>
        <v/>
      </c>
      <c r="O765" s="46" t="str">
        <f>IF(PI_For!B767=0,"Não cadastrado",PI_For!B767)</f>
        <v>Não cadastrado</v>
      </c>
      <c r="P765" s="46" t="str">
        <f>IFERROR(AVERAGEIFS(Entrada!$E$8:$E$3007,Entrada!$C$8:$C$3007,$C$6,Entrada!$G$8:$G$3007,O765),"")</f>
        <v/>
      </c>
      <c r="Q765" s="46" t="str">
        <f>IFERROR(AVERAGEIFS(Entrada!$H$8:$H$3007,Entrada!$C$8:$C$3007,$C$6,Entrada!$G$8:$G$3007,O765),"")</f>
        <v/>
      </c>
      <c r="R765" s="46">
        <v>7.6E-3</v>
      </c>
    </row>
    <row r="766" spans="10:18" ht="15" customHeight="1" x14ac:dyDescent="0.25">
      <c r="J766" s="26" t="str">
        <f>IF(PG!C768="","-",PG!C768)</f>
        <v>-</v>
      </c>
      <c r="M766" s="46" t="str">
        <f t="shared" si="25"/>
        <v/>
      </c>
      <c r="N766" s="46" t="str">
        <f t="shared" si="26"/>
        <v/>
      </c>
      <c r="O766" s="46" t="str">
        <f>IF(PI_For!B768=0,"Não cadastrado",PI_For!B768)</f>
        <v>Não cadastrado</v>
      </c>
      <c r="P766" s="46" t="str">
        <f>IFERROR(AVERAGEIFS(Entrada!$E$8:$E$3007,Entrada!$C$8:$C$3007,$C$6,Entrada!$G$8:$G$3007,O766),"")</f>
        <v/>
      </c>
      <c r="Q766" s="46" t="str">
        <f>IFERROR(AVERAGEIFS(Entrada!$H$8:$H$3007,Entrada!$C$8:$C$3007,$C$6,Entrada!$G$8:$G$3007,O766),"")</f>
        <v/>
      </c>
      <c r="R766" s="46">
        <v>7.6099999999999996E-3</v>
      </c>
    </row>
    <row r="767" spans="10:18" ht="15" customHeight="1" x14ac:dyDescent="0.25">
      <c r="J767" s="26" t="str">
        <f>IF(PG!C769="","-",PG!C769)</f>
        <v>-</v>
      </c>
      <c r="M767" s="46" t="str">
        <f t="shared" si="25"/>
        <v/>
      </c>
      <c r="N767" s="46" t="str">
        <f t="shared" si="26"/>
        <v/>
      </c>
      <c r="O767" s="46" t="str">
        <f>IF(PI_For!B769=0,"Não cadastrado",PI_For!B769)</f>
        <v>Não cadastrado</v>
      </c>
      <c r="P767" s="46" t="str">
        <f>IFERROR(AVERAGEIFS(Entrada!$E$8:$E$3007,Entrada!$C$8:$C$3007,$C$6,Entrada!$G$8:$G$3007,O767),"")</f>
        <v/>
      </c>
      <c r="Q767" s="46" t="str">
        <f>IFERROR(AVERAGEIFS(Entrada!$H$8:$H$3007,Entrada!$C$8:$C$3007,$C$6,Entrada!$G$8:$G$3007,O767),"")</f>
        <v/>
      </c>
      <c r="R767" s="46">
        <v>7.62E-3</v>
      </c>
    </row>
    <row r="768" spans="10:18" ht="15" customHeight="1" x14ac:dyDescent="0.25">
      <c r="J768" s="26" t="str">
        <f>IF(PG!C770="","-",PG!C770)</f>
        <v>-</v>
      </c>
      <c r="M768" s="46" t="str">
        <f t="shared" si="25"/>
        <v/>
      </c>
      <c r="N768" s="46" t="str">
        <f t="shared" si="26"/>
        <v/>
      </c>
      <c r="O768" s="46" t="str">
        <f>IF(PI_For!B770=0,"Não cadastrado",PI_For!B770)</f>
        <v>Não cadastrado</v>
      </c>
      <c r="P768" s="46" t="str">
        <f>IFERROR(AVERAGEIFS(Entrada!$E$8:$E$3007,Entrada!$C$8:$C$3007,$C$6,Entrada!$G$8:$G$3007,O768),"")</f>
        <v/>
      </c>
      <c r="Q768" s="46" t="str">
        <f>IFERROR(AVERAGEIFS(Entrada!$H$8:$H$3007,Entrada!$C$8:$C$3007,$C$6,Entrada!$G$8:$G$3007,O768),"")</f>
        <v/>
      </c>
      <c r="R768" s="46">
        <v>7.6299999999999996E-3</v>
      </c>
    </row>
    <row r="769" spans="10:18" ht="15" customHeight="1" x14ac:dyDescent="0.25">
      <c r="J769" s="26" t="str">
        <f>IF(PG!C771="","-",PG!C771)</f>
        <v>-</v>
      </c>
      <c r="M769" s="46" t="str">
        <f t="shared" si="25"/>
        <v/>
      </c>
      <c r="N769" s="46" t="str">
        <f t="shared" si="26"/>
        <v/>
      </c>
      <c r="O769" s="46" t="str">
        <f>IF(PI_For!B771=0,"Não cadastrado",PI_For!B771)</f>
        <v>Não cadastrado</v>
      </c>
      <c r="P769" s="46" t="str">
        <f>IFERROR(AVERAGEIFS(Entrada!$E$8:$E$3007,Entrada!$C$8:$C$3007,$C$6,Entrada!$G$8:$G$3007,O769),"")</f>
        <v/>
      </c>
      <c r="Q769" s="46" t="str">
        <f>IFERROR(AVERAGEIFS(Entrada!$H$8:$H$3007,Entrada!$C$8:$C$3007,$C$6,Entrada!$G$8:$G$3007,O769),"")</f>
        <v/>
      </c>
      <c r="R769" s="46">
        <v>7.6400000000000001E-3</v>
      </c>
    </row>
    <row r="770" spans="10:18" ht="15" customHeight="1" x14ac:dyDescent="0.25">
      <c r="J770" s="26" t="str">
        <f>IF(PG!C772="","-",PG!C772)</f>
        <v>-</v>
      </c>
      <c r="M770" s="46" t="str">
        <f t="shared" si="25"/>
        <v/>
      </c>
      <c r="N770" s="46" t="str">
        <f t="shared" si="26"/>
        <v/>
      </c>
      <c r="O770" s="46" t="str">
        <f>IF(PI_For!B772=0,"Não cadastrado",PI_For!B772)</f>
        <v>Não cadastrado</v>
      </c>
      <c r="P770" s="46" t="str">
        <f>IFERROR(AVERAGEIFS(Entrada!$E$8:$E$3007,Entrada!$C$8:$C$3007,$C$6,Entrada!$G$8:$G$3007,O770),"")</f>
        <v/>
      </c>
      <c r="Q770" s="46" t="str">
        <f>IFERROR(AVERAGEIFS(Entrada!$H$8:$H$3007,Entrada!$C$8:$C$3007,$C$6,Entrada!$G$8:$G$3007,O770),"")</f>
        <v/>
      </c>
      <c r="R770" s="46">
        <v>7.6499999999999997E-3</v>
      </c>
    </row>
    <row r="771" spans="10:18" ht="15" customHeight="1" x14ac:dyDescent="0.25">
      <c r="J771" s="26" t="str">
        <f>IF(PG!C773="","-",PG!C773)</f>
        <v>-</v>
      </c>
      <c r="M771" s="46" t="str">
        <f t="shared" si="25"/>
        <v/>
      </c>
      <c r="N771" s="46" t="str">
        <f t="shared" si="26"/>
        <v/>
      </c>
      <c r="O771" s="46" t="str">
        <f>IF(PI_For!B773=0,"Não cadastrado",PI_For!B773)</f>
        <v>Não cadastrado</v>
      </c>
      <c r="P771" s="46" t="str">
        <f>IFERROR(AVERAGEIFS(Entrada!$E$8:$E$3007,Entrada!$C$8:$C$3007,$C$6,Entrada!$G$8:$G$3007,O771),"")</f>
        <v/>
      </c>
      <c r="Q771" s="46" t="str">
        <f>IFERROR(AVERAGEIFS(Entrada!$H$8:$H$3007,Entrada!$C$8:$C$3007,$C$6,Entrada!$G$8:$G$3007,O771),"")</f>
        <v/>
      </c>
      <c r="R771" s="46">
        <v>7.6600000000000001E-3</v>
      </c>
    </row>
    <row r="772" spans="10:18" ht="15" customHeight="1" x14ac:dyDescent="0.25">
      <c r="J772" s="26" t="str">
        <f>IF(PG!C774="","-",PG!C774)</f>
        <v>-</v>
      </c>
      <c r="M772" s="46" t="str">
        <f t="shared" si="25"/>
        <v/>
      </c>
      <c r="N772" s="46" t="str">
        <f t="shared" si="26"/>
        <v/>
      </c>
      <c r="O772" s="46" t="str">
        <f>IF(PI_For!B774=0,"Não cadastrado",PI_For!B774)</f>
        <v>Não cadastrado</v>
      </c>
      <c r="P772" s="46" t="str">
        <f>IFERROR(AVERAGEIFS(Entrada!$E$8:$E$3007,Entrada!$C$8:$C$3007,$C$6,Entrada!$G$8:$G$3007,O772),"")</f>
        <v/>
      </c>
      <c r="Q772" s="46" t="str">
        <f>IFERROR(AVERAGEIFS(Entrada!$H$8:$H$3007,Entrada!$C$8:$C$3007,$C$6,Entrada!$G$8:$G$3007,O772),"")</f>
        <v/>
      </c>
      <c r="R772" s="46">
        <v>7.6699999999999997E-3</v>
      </c>
    </row>
    <row r="773" spans="10:18" ht="15" customHeight="1" x14ac:dyDescent="0.25">
      <c r="J773" s="26" t="str">
        <f>IF(PG!C775="","-",PG!C775)</f>
        <v>-</v>
      </c>
      <c r="M773" s="46" t="str">
        <f t="shared" si="25"/>
        <v/>
      </c>
      <c r="N773" s="46" t="str">
        <f t="shared" si="26"/>
        <v/>
      </c>
      <c r="O773" s="46" t="str">
        <f>IF(PI_For!B775=0,"Não cadastrado",PI_For!B775)</f>
        <v>Não cadastrado</v>
      </c>
      <c r="P773" s="46" t="str">
        <f>IFERROR(AVERAGEIFS(Entrada!$E$8:$E$3007,Entrada!$C$8:$C$3007,$C$6,Entrada!$G$8:$G$3007,O773),"")</f>
        <v/>
      </c>
      <c r="Q773" s="46" t="str">
        <f>IFERROR(AVERAGEIFS(Entrada!$H$8:$H$3007,Entrada!$C$8:$C$3007,$C$6,Entrada!$G$8:$G$3007,O773),"")</f>
        <v/>
      </c>
      <c r="R773" s="46">
        <v>7.6800000000000002E-3</v>
      </c>
    </row>
    <row r="774" spans="10:18" ht="15" customHeight="1" x14ac:dyDescent="0.25">
      <c r="J774" s="26" t="str">
        <f>IF(PG!C776="","-",PG!C776)</f>
        <v>-</v>
      </c>
      <c r="M774" s="46" t="str">
        <f t="shared" si="25"/>
        <v/>
      </c>
      <c r="N774" s="46" t="str">
        <f t="shared" si="26"/>
        <v/>
      </c>
      <c r="O774" s="46" t="str">
        <f>IF(PI_For!B776=0,"Não cadastrado",PI_For!B776)</f>
        <v>Não cadastrado</v>
      </c>
      <c r="P774" s="46" t="str">
        <f>IFERROR(AVERAGEIFS(Entrada!$E$8:$E$3007,Entrada!$C$8:$C$3007,$C$6,Entrada!$G$8:$G$3007,O774),"")</f>
        <v/>
      </c>
      <c r="Q774" s="46" t="str">
        <f>IFERROR(AVERAGEIFS(Entrada!$H$8:$H$3007,Entrada!$C$8:$C$3007,$C$6,Entrada!$G$8:$G$3007,O774),"")</f>
        <v/>
      </c>
      <c r="R774" s="46">
        <v>7.6899999999999998E-3</v>
      </c>
    </row>
    <row r="775" spans="10:18" ht="15" customHeight="1" x14ac:dyDescent="0.25">
      <c r="J775" s="26" t="str">
        <f>IF(PG!C777="","-",PG!C777)</f>
        <v>-</v>
      </c>
      <c r="M775" s="46" t="str">
        <f t="shared" ref="M775:M838" si="27">IFERROR(P775+R775,"")</f>
        <v/>
      </c>
      <c r="N775" s="46" t="str">
        <f t="shared" ref="N775:N838" si="28">IFERROR(Q775+R775,"")</f>
        <v/>
      </c>
      <c r="O775" s="46" t="str">
        <f>IF(PI_For!B777=0,"Não cadastrado",PI_For!B777)</f>
        <v>Não cadastrado</v>
      </c>
      <c r="P775" s="46" t="str">
        <f>IFERROR(AVERAGEIFS(Entrada!$E$8:$E$3007,Entrada!$C$8:$C$3007,$C$6,Entrada!$G$8:$G$3007,O775),"")</f>
        <v/>
      </c>
      <c r="Q775" s="46" t="str">
        <f>IFERROR(AVERAGEIFS(Entrada!$H$8:$H$3007,Entrada!$C$8:$C$3007,$C$6,Entrada!$G$8:$G$3007,O775),"")</f>
        <v/>
      </c>
      <c r="R775" s="46">
        <v>7.7000000000000002E-3</v>
      </c>
    </row>
    <row r="776" spans="10:18" ht="15" customHeight="1" x14ac:dyDescent="0.25">
      <c r="J776" s="26" t="str">
        <f>IF(PG!C778="","-",PG!C778)</f>
        <v>-</v>
      </c>
      <c r="M776" s="46" t="str">
        <f t="shared" si="27"/>
        <v/>
      </c>
      <c r="N776" s="46" t="str">
        <f t="shared" si="28"/>
        <v/>
      </c>
      <c r="O776" s="46" t="str">
        <f>IF(PI_For!B778=0,"Não cadastrado",PI_For!B778)</f>
        <v>Não cadastrado</v>
      </c>
      <c r="P776" s="46" t="str">
        <f>IFERROR(AVERAGEIFS(Entrada!$E$8:$E$3007,Entrada!$C$8:$C$3007,$C$6,Entrada!$G$8:$G$3007,O776),"")</f>
        <v/>
      </c>
      <c r="Q776" s="46" t="str">
        <f>IFERROR(AVERAGEIFS(Entrada!$H$8:$H$3007,Entrada!$C$8:$C$3007,$C$6,Entrada!$G$8:$G$3007,O776),"")</f>
        <v/>
      </c>
      <c r="R776" s="46">
        <v>7.7099999999999998E-3</v>
      </c>
    </row>
    <row r="777" spans="10:18" ht="15" customHeight="1" x14ac:dyDescent="0.25">
      <c r="J777" s="26" t="str">
        <f>IF(PG!C779="","-",PG!C779)</f>
        <v>-</v>
      </c>
      <c r="M777" s="46" t="str">
        <f t="shared" si="27"/>
        <v/>
      </c>
      <c r="N777" s="46" t="str">
        <f t="shared" si="28"/>
        <v/>
      </c>
      <c r="O777" s="46" t="str">
        <f>IF(PI_For!B779=0,"Não cadastrado",PI_For!B779)</f>
        <v>Não cadastrado</v>
      </c>
      <c r="P777" s="46" t="str">
        <f>IFERROR(AVERAGEIFS(Entrada!$E$8:$E$3007,Entrada!$C$8:$C$3007,$C$6,Entrada!$G$8:$G$3007,O777),"")</f>
        <v/>
      </c>
      <c r="Q777" s="46" t="str">
        <f>IFERROR(AVERAGEIFS(Entrada!$H$8:$H$3007,Entrada!$C$8:$C$3007,$C$6,Entrada!$G$8:$G$3007,O777),"")</f>
        <v/>
      </c>
      <c r="R777" s="46">
        <v>7.7200000000000003E-3</v>
      </c>
    </row>
    <row r="778" spans="10:18" ht="15" customHeight="1" x14ac:dyDescent="0.25">
      <c r="J778" s="26" t="str">
        <f>IF(PG!C780="","-",PG!C780)</f>
        <v>-</v>
      </c>
      <c r="M778" s="46" t="str">
        <f t="shared" si="27"/>
        <v/>
      </c>
      <c r="N778" s="46" t="str">
        <f t="shared" si="28"/>
        <v/>
      </c>
      <c r="O778" s="46" t="str">
        <f>IF(PI_For!B780=0,"Não cadastrado",PI_For!B780)</f>
        <v>Não cadastrado</v>
      </c>
      <c r="P778" s="46" t="str">
        <f>IFERROR(AVERAGEIFS(Entrada!$E$8:$E$3007,Entrada!$C$8:$C$3007,$C$6,Entrada!$G$8:$G$3007,O778),"")</f>
        <v/>
      </c>
      <c r="Q778" s="46" t="str">
        <f>IFERROR(AVERAGEIFS(Entrada!$H$8:$H$3007,Entrada!$C$8:$C$3007,$C$6,Entrada!$G$8:$G$3007,O778),"")</f>
        <v/>
      </c>
      <c r="R778" s="46">
        <v>7.7299999999999999E-3</v>
      </c>
    </row>
    <row r="779" spans="10:18" ht="15" customHeight="1" x14ac:dyDescent="0.25">
      <c r="J779" s="26" t="str">
        <f>IF(PG!C781="","-",PG!C781)</f>
        <v>-</v>
      </c>
      <c r="M779" s="46" t="str">
        <f t="shared" si="27"/>
        <v/>
      </c>
      <c r="N779" s="46" t="str">
        <f t="shared" si="28"/>
        <v/>
      </c>
      <c r="O779" s="46" t="str">
        <f>IF(PI_For!B781=0,"Não cadastrado",PI_For!B781)</f>
        <v>Não cadastrado</v>
      </c>
      <c r="P779" s="46" t="str">
        <f>IFERROR(AVERAGEIFS(Entrada!$E$8:$E$3007,Entrada!$C$8:$C$3007,$C$6,Entrada!$G$8:$G$3007,O779),"")</f>
        <v/>
      </c>
      <c r="Q779" s="46" t="str">
        <f>IFERROR(AVERAGEIFS(Entrada!$H$8:$H$3007,Entrada!$C$8:$C$3007,$C$6,Entrada!$G$8:$G$3007,O779),"")</f>
        <v/>
      </c>
      <c r="R779" s="46">
        <v>7.7400000000000004E-3</v>
      </c>
    </row>
    <row r="780" spans="10:18" ht="15" customHeight="1" x14ac:dyDescent="0.25">
      <c r="J780" s="26" t="str">
        <f>IF(PG!C782="","-",PG!C782)</f>
        <v>-</v>
      </c>
      <c r="M780" s="46" t="str">
        <f t="shared" si="27"/>
        <v/>
      </c>
      <c r="N780" s="46" t="str">
        <f t="shared" si="28"/>
        <v/>
      </c>
      <c r="O780" s="46" t="str">
        <f>IF(PI_For!B782=0,"Não cadastrado",PI_For!B782)</f>
        <v>Não cadastrado</v>
      </c>
      <c r="P780" s="46" t="str">
        <f>IFERROR(AVERAGEIFS(Entrada!$E$8:$E$3007,Entrada!$C$8:$C$3007,$C$6,Entrada!$G$8:$G$3007,O780),"")</f>
        <v/>
      </c>
      <c r="Q780" s="46" t="str">
        <f>IFERROR(AVERAGEIFS(Entrada!$H$8:$H$3007,Entrada!$C$8:$C$3007,$C$6,Entrada!$G$8:$G$3007,O780),"")</f>
        <v/>
      </c>
      <c r="R780" s="46">
        <v>7.7499999999999999E-3</v>
      </c>
    </row>
    <row r="781" spans="10:18" ht="15" customHeight="1" x14ac:dyDescent="0.25">
      <c r="J781" s="26" t="str">
        <f>IF(PG!C783="","-",PG!C783)</f>
        <v>-</v>
      </c>
      <c r="M781" s="46" t="str">
        <f t="shared" si="27"/>
        <v/>
      </c>
      <c r="N781" s="46" t="str">
        <f t="shared" si="28"/>
        <v/>
      </c>
      <c r="O781" s="46" t="str">
        <f>IF(PI_For!B783=0,"Não cadastrado",PI_For!B783)</f>
        <v>Não cadastrado</v>
      </c>
      <c r="P781" s="46" t="str">
        <f>IFERROR(AVERAGEIFS(Entrada!$E$8:$E$3007,Entrada!$C$8:$C$3007,$C$6,Entrada!$G$8:$G$3007,O781),"")</f>
        <v/>
      </c>
      <c r="Q781" s="46" t="str">
        <f>IFERROR(AVERAGEIFS(Entrada!$H$8:$H$3007,Entrada!$C$8:$C$3007,$C$6,Entrada!$G$8:$G$3007,O781),"")</f>
        <v/>
      </c>
      <c r="R781" s="46">
        <v>7.7600000000000004E-3</v>
      </c>
    </row>
    <row r="782" spans="10:18" ht="15" customHeight="1" x14ac:dyDescent="0.25">
      <c r="J782" s="26" t="str">
        <f>IF(PG!C784="","-",PG!C784)</f>
        <v>-</v>
      </c>
      <c r="M782" s="46" t="str">
        <f t="shared" si="27"/>
        <v/>
      </c>
      <c r="N782" s="46" t="str">
        <f t="shared" si="28"/>
        <v/>
      </c>
      <c r="O782" s="46" t="str">
        <f>IF(PI_For!B784=0,"Não cadastrado",PI_For!B784)</f>
        <v>Não cadastrado</v>
      </c>
      <c r="P782" s="46" t="str">
        <f>IFERROR(AVERAGEIFS(Entrada!$E$8:$E$3007,Entrada!$C$8:$C$3007,$C$6,Entrada!$G$8:$G$3007,O782),"")</f>
        <v/>
      </c>
      <c r="Q782" s="46" t="str">
        <f>IFERROR(AVERAGEIFS(Entrada!$H$8:$H$3007,Entrada!$C$8:$C$3007,$C$6,Entrada!$G$8:$G$3007,O782),"")</f>
        <v/>
      </c>
      <c r="R782" s="46">
        <v>7.77E-3</v>
      </c>
    </row>
    <row r="783" spans="10:18" ht="15" customHeight="1" x14ac:dyDescent="0.25">
      <c r="J783" s="26" t="str">
        <f>IF(PG!C785="","-",PG!C785)</f>
        <v>-</v>
      </c>
      <c r="M783" s="46" t="str">
        <f t="shared" si="27"/>
        <v/>
      </c>
      <c r="N783" s="46" t="str">
        <f t="shared" si="28"/>
        <v/>
      </c>
      <c r="O783" s="46" t="str">
        <f>IF(PI_For!B785=0,"Não cadastrado",PI_For!B785)</f>
        <v>Não cadastrado</v>
      </c>
      <c r="P783" s="46" t="str">
        <f>IFERROR(AVERAGEIFS(Entrada!$E$8:$E$3007,Entrada!$C$8:$C$3007,$C$6,Entrada!$G$8:$G$3007,O783),"")</f>
        <v/>
      </c>
      <c r="Q783" s="46" t="str">
        <f>IFERROR(AVERAGEIFS(Entrada!$H$8:$H$3007,Entrada!$C$8:$C$3007,$C$6,Entrada!$G$8:$G$3007,O783),"")</f>
        <v/>
      </c>
      <c r="R783" s="46">
        <v>7.7799999999999996E-3</v>
      </c>
    </row>
    <row r="784" spans="10:18" ht="15" customHeight="1" x14ac:dyDescent="0.25">
      <c r="J784" s="26" t="str">
        <f>IF(PG!C786="","-",PG!C786)</f>
        <v>-</v>
      </c>
      <c r="M784" s="46" t="str">
        <f t="shared" si="27"/>
        <v/>
      </c>
      <c r="N784" s="46" t="str">
        <f t="shared" si="28"/>
        <v/>
      </c>
      <c r="O784" s="46" t="str">
        <f>IF(PI_For!B786=0,"Não cadastrado",PI_For!B786)</f>
        <v>Não cadastrado</v>
      </c>
      <c r="P784" s="46" t="str">
        <f>IFERROR(AVERAGEIFS(Entrada!$E$8:$E$3007,Entrada!$C$8:$C$3007,$C$6,Entrada!$G$8:$G$3007,O784),"")</f>
        <v/>
      </c>
      <c r="Q784" s="46" t="str">
        <f>IFERROR(AVERAGEIFS(Entrada!$H$8:$H$3007,Entrada!$C$8:$C$3007,$C$6,Entrada!$G$8:$G$3007,O784),"")</f>
        <v/>
      </c>
      <c r="R784" s="46">
        <v>7.79E-3</v>
      </c>
    </row>
    <row r="785" spans="10:18" ht="15" customHeight="1" x14ac:dyDescent="0.25">
      <c r="J785" s="26" t="str">
        <f>IF(PG!C787="","-",PG!C787)</f>
        <v>-</v>
      </c>
      <c r="M785" s="46" t="str">
        <f t="shared" si="27"/>
        <v/>
      </c>
      <c r="N785" s="46" t="str">
        <f t="shared" si="28"/>
        <v/>
      </c>
      <c r="O785" s="46" t="str">
        <f>IF(PI_For!B787=0,"Não cadastrado",PI_For!B787)</f>
        <v>Não cadastrado</v>
      </c>
      <c r="P785" s="46" t="str">
        <f>IFERROR(AVERAGEIFS(Entrada!$E$8:$E$3007,Entrada!$C$8:$C$3007,$C$6,Entrada!$G$8:$G$3007,O785),"")</f>
        <v/>
      </c>
      <c r="Q785" s="46" t="str">
        <f>IFERROR(AVERAGEIFS(Entrada!$H$8:$H$3007,Entrada!$C$8:$C$3007,$C$6,Entrada!$G$8:$G$3007,O785),"")</f>
        <v/>
      </c>
      <c r="R785" s="46">
        <v>7.7999999999999996E-3</v>
      </c>
    </row>
    <row r="786" spans="10:18" ht="15" customHeight="1" x14ac:dyDescent="0.25">
      <c r="J786" s="26" t="str">
        <f>IF(PG!C788="","-",PG!C788)</f>
        <v>-</v>
      </c>
      <c r="M786" s="46" t="str">
        <f t="shared" si="27"/>
        <v/>
      </c>
      <c r="N786" s="46" t="str">
        <f t="shared" si="28"/>
        <v/>
      </c>
      <c r="O786" s="46" t="str">
        <f>IF(PI_For!B788=0,"Não cadastrado",PI_For!B788)</f>
        <v>Não cadastrado</v>
      </c>
      <c r="P786" s="46" t="str">
        <f>IFERROR(AVERAGEIFS(Entrada!$E$8:$E$3007,Entrada!$C$8:$C$3007,$C$6,Entrada!$G$8:$G$3007,O786),"")</f>
        <v/>
      </c>
      <c r="Q786" s="46" t="str">
        <f>IFERROR(AVERAGEIFS(Entrada!$H$8:$H$3007,Entrada!$C$8:$C$3007,$C$6,Entrada!$G$8:$G$3007,O786),"")</f>
        <v/>
      </c>
      <c r="R786" s="46">
        <v>7.8100000000000001E-3</v>
      </c>
    </row>
    <row r="787" spans="10:18" ht="15" customHeight="1" x14ac:dyDescent="0.25">
      <c r="J787" s="26" t="str">
        <f>IF(PG!C789="","-",PG!C789)</f>
        <v>-</v>
      </c>
      <c r="M787" s="46" t="str">
        <f t="shared" si="27"/>
        <v/>
      </c>
      <c r="N787" s="46" t="str">
        <f t="shared" si="28"/>
        <v/>
      </c>
      <c r="O787" s="46" t="str">
        <f>IF(PI_For!B789=0,"Não cadastrado",PI_For!B789)</f>
        <v>Não cadastrado</v>
      </c>
      <c r="P787" s="46" t="str">
        <f>IFERROR(AVERAGEIFS(Entrada!$E$8:$E$3007,Entrada!$C$8:$C$3007,$C$6,Entrada!$G$8:$G$3007,O787),"")</f>
        <v/>
      </c>
      <c r="Q787" s="46" t="str">
        <f>IFERROR(AVERAGEIFS(Entrada!$H$8:$H$3007,Entrada!$C$8:$C$3007,$C$6,Entrada!$G$8:$G$3007,O787),"")</f>
        <v/>
      </c>
      <c r="R787" s="46">
        <v>7.8200000000000006E-3</v>
      </c>
    </row>
    <row r="788" spans="10:18" ht="15" customHeight="1" x14ac:dyDescent="0.25">
      <c r="J788" s="26" t="str">
        <f>IF(PG!C790="","-",PG!C790)</f>
        <v>-</v>
      </c>
      <c r="M788" s="46" t="str">
        <f t="shared" si="27"/>
        <v/>
      </c>
      <c r="N788" s="46" t="str">
        <f t="shared" si="28"/>
        <v/>
      </c>
      <c r="O788" s="46" t="str">
        <f>IF(PI_For!B790=0,"Não cadastrado",PI_For!B790)</f>
        <v>Não cadastrado</v>
      </c>
      <c r="P788" s="46" t="str">
        <f>IFERROR(AVERAGEIFS(Entrada!$E$8:$E$3007,Entrada!$C$8:$C$3007,$C$6,Entrada!$G$8:$G$3007,O788),"")</f>
        <v/>
      </c>
      <c r="Q788" s="46" t="str">
        <f>IFERROR(AVERAGEIFS(Entrada!$H$8:$H$3007,Entrada!$C$8:$C$3007,$C$6,Entrada!$G$8:$G$3007,O788),"")</f>
        <v/>
      </c>
      <c r="R788" s="46">
        <v>7.8300000000000002E-3</v>
      </c>
    </row>
    <row r="789" spans="10:18" ht="15" customHeight="1" x14ac:dyDescent="0.25">
      <c r="J789" s="26" t="str">
        <f>IF(PG!C791="","-",PG!C791)</f>
        <v>-</v>
      </c>
      <c r="M789" s="46" t="str">
        <f t="shared" si="27"/>
        <v/>
      </c>
      <c r="N789" s="46" t="str">
        <f t="shared" si="28"/>
        <v/>
      </c>
      <c r="O789" s="46" t="str">
        <f>IF(PI_For!B791=0,"Não cadastrado",PI_For!B791)</f>
        <v>Não cadastrado</v>
      </c>
      <c r="P789" s="46" t="str">
        <f>IFERROR(AVERAGEIFS(Entrada!$E$8:$E$3007,Entrada!$C$8:$C$3007,$C$6,Entrada!$G$8:$G$3007,O789),"")</f>
        <v/>
      </c>
      <c r="Q789" s="46" t="str">
        <f>IFERROR(AVERAGEIFS(Entrada!$H$8:$H$3007,Entrada!$C$8:$C$3007,$C$6,Entrada!$G$8:$G$3007,O789),"")</f>
        <v/>
      </c>
      <c r="R789" s="46">
        <v>7.8399999999999997E-3</v>
      </c>
    </row>
    <row r="790" spans="10:18" ht="15" customHeight="1" x14ac:dyDescent="0.25">
      <c r="J790" s="26" t="str">
        <f>IF(PG!C792="","-",PG!C792)</f>
        <v>-</v>
      </c>
      <c r="M790" s="46" t="str">
        <f t="shared" si="27"/>
        <v/>
      </c>
      <c r="N790" s="46" t="str">
        <f t="shared" si="28"/>
        <v/>
      </c>
      <c r="O790" s="46" t="str">
        <f>IF(PI_For!B792=0,"Não cadastrado",PI_For!B792)</f>
        <v>Não cadastrado</v>
      </c>
      <c r="P790" s="46" t="str">
        <f>IFERROR(AVERAGEIFS(Entrada!$E$8:$E$3007,Entrada!$C$8:$C$3007,$C$6,Entrada!$G$8:$G$3007,O790),"")</f>
        <v/>
      </c>
      <c r="Q790" s="46" t="str">
        <f>IFERROR(AVERAGEIFS(Entrada!$H$8:$H$3007,Entrada!$C$8:$C$3007,$C$6,Entrada!$G$8:$G$3007,O790),"")</f>
        <v/>
      </c>
      <c r="R790" s="46">
        <v>7.8499999999999993E-3</v>
      </c>
    </row>
    <row r="791" spans="10:18" ht="15" customHeight="1" x14ac:dyDescent="0.25">
      <c r="J791" s="26" t="str">
        <f>IF(PG!C793="","-",PG!C793)</f>
        <v>-</v>
      </c>
      <c r="M791" s="46" t="str">
        <f t="shared" si="27"/>
        <v/>
      </c>
      <c r="N791" s="46" t="str">
        <f t="shared" si="28"/>
        <v/>
      </c>
      <c r="O791" s="46" t="str">
        <f>IF(PI_For!B793=0,"Não cadastrado",PI_For!B793)</f>
        <v>Não cadastrado</v>
      </c>
      <c r="P791" s="46" t="str">
        <f>IFERROR(AVERAGEIFS(Entrada!$E$8:$E$3007,Entrada!$C$8:$C$3007,$C$6,Entrada!$G$8:$G$3007,O791),"")</f>
        <v/>
      </c>
      <c r="Q791" s="46" t="str">
        <f>IFERROR(AVERAGEIFS(Entrada!$H$8:$H$3007,Entrada!$C$8:$C$3007,$C$6,Entrada!$G$8:$G$3007,O791),"")</f>
        <v/>
      </c>
      <c r="R791" s="46">
        <v>7.8600000000000007E-3</v>
      </c>
    </row>
    <row r="792" spans="10:18" ht="15" customHeight="1" x14ac:dyDescent="0.25">
      <c r="J792" s="26" t="str">
        <f>IF(PG!C794="","-",PG!C794)</f>
        <v>-</v>
      </c>
      <c r="M792" s="46" t="str">
        <f t="shared" si="27"/>
        <v/>
      </c>
      <c r="N792" s="46" t="str">
        <f t="shared" si="28"/>
        <v/>
      </c>
      <c r="O792" s="46" t="str">
        <f>IF(PI_For!B794=0,"Não cadastrado",PI_For!B794)</f>
        <v>Não cadastrado</v>
      </c>
      <c r="P792" s="46" t="str">
        <f>IFERROR(AVERAGEIFS(Entrada!$E$8:$E$3007,Entrada!$C$8:$C$3007,$C$6,Entrada!$G$8:$G$3007,O792),"")</f>
        <v/>
      </c>
      <c r="Q792" s="46" t="str">
        <f>IFERROR(AVERAGEIFS(Entrada!$H$8:$H$3007,Entrada!$C$8:$C$3007,$C$6,Entrada!$G$8:$G$3007,O792),"")</f>
        <v/>
      </c>
      <c r="R792" s="46">
        <v>7.8700000000000003E-3</v>
      </c>
    </row>
    <row r="793" spans="10:18" ht="15" customHeight="1" x14ac:dyDescent="0.25">
      <c r="J793" s="26" t="str">
        <f>IF(PG!C795="","-",PG!C795)</f>
        <v>-</v>
      </c>
      <c r="M793" s="46" t="str">
        <f t="shared" si="27"/>
        <v/>
      </c>
      <c r="N793" s="46" t="str">
        <f t="shared" si="28"/>
        <v/>
      </c>
      <c r="O793" s="46" t="str">
        <f>IF(PI_For!B795=0,"Não cadastrado",PI_For!B795)</f>
        <v>Não cadastrado</v>
      </c>
      <c r="P793" s="46" t="str">
        <f>IFERROR(AVERAGEIFS(Entrada!$E$8:$E$3007,Entrada!$C$8:$C$3007,$C$6,Entrada!$G$8:$G$3007,O793),"")</f>
        <v/>
      </c>
      <c r="Q793" s="46" t="str">
        <f>IFERROR(AVERAGEIFS(Entrada!$H$8:$H$3007,Entrada!$C$8:$C$3007,$C$6,Entrada!$G$8:$G$3007,O793),"")</f>
        <v/>
      </c>
      <c r="R793" s="46">
        <v>7.8799999999999999E-3</v>
      </c>
    </row>
    <row r="794" spans="10:18" ht="15" customHeight="1" x14ac:dyDescent="0.25">
      <c r="J794" s="26" t="str">
        <f>IF(PG!C796="","-",PG!C796)</f>
        <v>-</v>
      </c>
      <c r="M794" s="46" t="str">
        <f t="shared" si="27"/>
        <v/>
      </c>
      <c r="N794" s="46" t="str">
        <f t="shared" si="28"/>
        <v/>
      </c>
      <c r="O794" s="46" t="str">
        <f>IF(PI_For!B796=0,"Não cadastrado",PI_For!B796)</f>
        <v>Não cadastrado</v>
      </c>
      <c r="P794" s="46" t="str">
        <f>IFERROR(AVERAGEIFS(Entrada!$E$8:$E$3007,Entrada!$C$8:$C$3007,$C$6,Entrada!$G$8:$G$3007,O794),"")</f>
        <v/>
      </c>
      <c r="Q794" s="46" t="str">
        <f>IFERROR(AVERAGEIFS(Entrada!$H$8:$H$3007,Entrada!$C$8:$C$3007,$C$6,Entrada!$G$8:$G$3007,O794),"")</f>
        <v/>
      </c>
      <c r="R794" s="46">
        <v>7.8899999999999994E-3</v>
      </c>
    </row>
    <row r="795" spans="10:18" ht="15" customHeight="1" x14ac:dyDescent="0.25">
      <c r="J795" s="26" t="str">
        <f>IF(PG!C797="","-",PG!C797)</f>
        <v>-</v>
      </c>
      <c r="M795" s="46" t="str">
        <f t="shared" si="27"/>
        <v/>
      </c>
      <c r="N795" s="46" t="str">
        <f t="shared" si="28"/>
        <v/>
      </c>
      <c r="O795" s="46" t="str">
        <f>IF(PI_For!B797=0,"Não cadastrado",PI_For!B797)</f>
        <v>Não cadastrado</v>
      </c>
      <c r="P795" s="46" t="str">
        <f>IFERROR(AVERAGEIFS(Entrada!$E$8:$E$3007,Entrada!$C$8:$C$3007,$C$6,Entrada!$G$8:$G$3007,O795),"")</f>
        <v/>
      </c>
      <c r="Q795" s="46" t="str">
        <f>IFERROR(AVERAGEIFS(Entrada!$H$8:$H$3007,Entrada!$C$8:$C$3007,$C$6,Entrada!$G$8:$G$3007,O795),"")</f>
        <v/>
      </c>
      <c r="R795" s="46">
        <v>7.9000000000000008E-3</v>
      </c>
    </row>
    <row r="796" spans="10:18" ht="15" customHeight="1" x14ac:dyDescent="0.25">
      <c r="J796" s="26" t="str">
        <f>IF(PG!C798="","-",PG!C798)</f>
        <v>-</v>
      </c>
      <c r="M796" s="46" t="str">
        <f t="shared" si="27"/>
        <v/>
      </c>
      <c r="N796" s="46" t="str">
        <f t="shared" si="28"/>
        <v/>
      </c>
      <c r="O796" s="46" t="str">
        <f>IF(PI_For!B798=0,"Não cadastrado",PI_For!B798)</f>
        <v>Não cadastrado</v>
      </c>
      <c r="P796" s="46" t="str">
        <f>IFERROR(AVERAGEIFS(Entrada!$E$8:$E$3007,Entrada!$C$8:$C$3007,$C$6,Entrada!$G$8:$G$3007,O796),"")</f>
        <v/>
      </c>
      <c r="Q796" s="46" t="str">
        <f>IFERROR(AVERAGEIFS(Entrada!$H$8:$H$3007,Entrada!$C$8:$C$3007,$C$6,Entrada!$G$8:$G$3007,O796),"")</f>
        <v/>
      </c>
      <c r="R796" s="46">
        <v>7.9100000000000004E-3</v>
      </c>
    </row>
    <row r="797" spans="10:18" ht="15" customHeight="1" x14ac:dyDescent="0.25">
      <c r="J797" s="26" t="str">
        <f>IF(PG!C799="","-",PG!C799)</f>
        <v>-</v>
      </c>
      <c r="M797" s="46" t="str">
        <f t="shared" si="27"/>
        <v/>
      </c>
      <c r="N797" s="46" t="str">
        <f t="shared" si="28"/>
        <v/>
      </c>
      <c r="O797" s="46" t="str">
        <f>IF(PI_For!B799=0,"Não cadastrado",PI_For!B799)</f>
        <v>Não cadastrado</v>
      </c>
      <c r="P797" s="46" t="str">
        <f>IFERROR(AVERAGEIFS(Entrada!$E$8:$E$3007,Entrada!$C$8:$C$3007,$C$6,Entrada!$G$8:$G$3007,O797),"")</f>
        <v/>
      </c>
      <c r="Q797" s="46" t="str">
        <f>IFERROR(AVERAGEIFS(Entrada!$H$8:$H$3007,Entrada!$C$8:$C$3007,$C$6,Entrada!$G$8:$G$3007,O797),"")</f>
        <v/>
      </c>
      <c r="R797" s="46">
        <v>7.92E-3</v>
      </c>
    </row>
    <row r="798" spans="10:18" ht="15" customHeight="1" x14ac:dyDescent="0.25">
      <c r="J798" s="26" t="str">
        <f>IF(PG!C800="","-",PG!C800)</f>
        <v>-</v>
      </c>
      <c r="M798" s="46" t="str">
        <f t="shared" si="27"/>
        <v/>
      </c>
      <c r="N798" s="46" t="str">
        <f t="shared" si="28"/>
        <v/>
      </c>
      <c r="O798" s="46" t="str">
        <f>IF(PI_For!B800=0,"Não cadastrado",PI_For!B800)</f>
        <v>Não cadastrado</v>
      </c>
      <c r="P798" s="46" t="str">
        <f>IFERROR(AVERAGEIFS(Entrada!$E$8:$E$3007,Entrada!$C$8:$C$3007,$C$6,Entrada!$G$8:$G$3007,O798),"")</f>
        <v/>
      </c>
      <c r="Q798" s="46" t="str">
        <f>IFERROR(AVERAGEIFS(Entrada!$H$8:$H$3007,Entrada!$C$8:$C$3007,$C$6,Entrada!$G$8:$G$3007,O798),"")</f>
        <v/>
      </c>
      <c r="R798" s="46">
        <v>7.9299999999999995E-3</v>
      </c>
    </row>
    <row r="799" spans="10:18" ht="15" customHeight="1" x14ac:dyDescent="0.25">
      <c r="J799" s="26" t="str">
        <f>IF(PG!C801="","-",PG!C801)</f>
        <v>-</v>
      </c>
      <c r="M799" s="46" t="str">
        <f t="shared" si="27"/>
        <v/>
      </c>
      <c r="N799" s="46" t="str">
        <f t="shared" si="28"/>
        <v/>
      </c>
      <c r="O799" s="46" t="str">
        <f>IF(PI_For!B801=0,"Não cadastrado",PI_For!B801)</f>
        <v>Não cadastrado</v>
      </c>
      <c r="P799" s="46" t="str">
        <f>IFERROR(AVERAGEIFS(Entrada!$E$8:$E$3007,Entrada!$C$8:$C$3007,$C$6,Entrada!$G$8:$G$3007,O799),"")</f>
        <v/>
      </c>
      <c r="Q799" s="46" t="str">
        <f>IFERROR(AVERAGEIFS(Entrada!$H$8:$H$3007,Entrada!$C$8:$C$3007,$C$6,Entrada!$G$8:$G$3007,O799),"")</f>
        <v/>
      </c>
      <c r="R799" s="46">
        <v>7.9399999999999991E-3</v>
      </c>
    </row>
    <row r="800" spans="10:18" ht="15" customHeight="1" x14ac:dyDescent="0.25">
      <c r="J800" s="26" t="str">
        <f>IF(PG!C802="","-",PG!C802)</f>
        <v>-</v>
      </c>
      <c r="M800" s="46" t="str">
        <f t="shared" si="27"/>
        <v/>
      </c>
      <c r="N800" s="46" t="str">
        <f t="shared" si="28"/>
        <v/>
      </c>
      <c r="O800" s="46" t="str">
        <f>IF(PI_For!B802=0,"Não cadastrado",PI_For!B802)</f>
        <v>Não cadastrado</v>
      </c>
      <c r="P800" s="46" t="str">
        <f>IFERROR(AVERAGEIFS(Entrada!$E$8:$E$3007,Entrada!$C$8:$C$3007,$C$6,Entrada!$G$8:$G$3007,O800),"")</f>
        <v/>
      </c>
      <c r="Q800" s="46" t="str">
        <f>IFERROR(AVERAGEIFS(Entrada!$H$8:$H$3007,Entrada!$C$8:$C$3007,$C$6,Entrada!$G$8:$G$3007,O800),"")</f>
        <v/>
      </c>
      <c r="R800" s="46">
        <v>7.9500000000000005E-3</v>
      </c>
    </row>
    <row r="801" spans="10:18" ht="15" customHeight="1" x14ac:dyDescent="0.25">
      <c r="J801" s="26" t="str">
        <f>IF(PG!C803="","-",PG!C803)</f>
        <v>-</v>
      </c>
      <c r="M801" s="46" t="str">
        <f t="shared" si="27"/>
        <v/>
      </c>
      <c r="N801" s="46" t="str">
        <f t="shared" si="28"/>
        <v/>
      </c>
      <c r="O801" s="46" t="str">
        <f>IF(PI_For!B803=0,"Não cadastrado",PI_For!B803)</f>
        <v>Não cadastrado</v>
      </c>
      <c r="P801" s="46" t="str">
        <f>IFERROR(AVERAGEIFS(Entrada!$E$8:$E$3007,Entrada!$C$8:$C$3007,$C$6,Entrada!$G$8:$G$3007,O801),"")</f>
        <v/>
      </c>
      <c r="Q801" s="46" t="str">
        <f>IFERROR(AVERAGEIFS(Entrada!$H$8:$H$3007,Entrada!$C$8:$C$3007,$C$6,Entrada!$G$8:$G$3007,O801),"")</f>
        <v/>
      </c>
      <c r="R801" s="46">
        <v>7.9600000000000001E-3</v>
      </c>
    </row>
    <row r="802" spans="10:18" ht="15" customHeight="1" x14ac:dyDescent="0.25">
      <c r="J802" s="26" t="str">
        <f>IF(PG!C804="","-",PG!C804)</f>
        <v>-</v>
      </c>
      <c r="M802" s="46" t="str">
        <f t="shared" si="27"/>
        <v/>
      </c>
      <c r="N802" s="46" t="str">
        <f t="shared" si="28"/>
        <v/>
      </c>
      <c r="O802" s="46" t="str">
        <f>IF(PI_For!B804=0,"Não cadastrado",PI_For!B804)</f>
        <v>Não cadastrado</v>
      </c>
      <c r="P802" s="46" t="str">
        <f>IFERROR(AVERAGEIFS(Entrada!$E$8:$E$3007,Entrada!$C$8:$C$3007,$C$6,Entrada!$G$8:$G$3007,O802),"")</f>
        <v/>
      </c>
      <c r="Q802" s="46" t="str">
        <f>IFERROR(AVERAGEIFS(Entrada!$H$8:$H$3007,Entrada!$C$8:$C$3007,$C$6,Entrada!$G$8:$G$3007,O802),"")</f>
        <v/>
      </c>
      <c r="R802" s="46">
        <v>7.9699999999999997E-3</v>
      </c>
    </row>
    <row r="803" spans="10:18" ht="15" customHeight="1" x14ac:dyDescent="0.25">
      <c r="J803" s="26" t="str">
        <f>IF(PG!C805="","-",PG!C805)</f>
        <v>-</v>
      </c>
      <c r="M803" s="46" t="str">
        <f t="shared" si="27"/>
        <v/>
      </c>
      <c r="N803" s="46" t="str">
        <f t="shared" si="28"/>
        <v/>
      </c>
      <c r="O803" s="46" t="str">
        <f>IF(PI_For!B805=0,"Não cadastrado",PI_For!B805)</f>
        <v>Não cadastrado</v>
      </c>
      <c r="P803" s="46" t="str">
        <f>IFERROR(AVERAGEIFS(Entrada!$E$8:$E$3007,Entrada!$C$8:$C$3007,$C$6,Entrada!$G$8:$G$3007,O803),"")</f>
        <v/>
      </c>
      <c r="Q803" s="46" t="str">
        <f>IFERROR(AVERAGEIFS(Entrada!$H$8:$H$3007,Entrada!$C$8:$C$3007,$C$6,Entrada!$G$8:$G$3007,O803),"")</f>
        <v/>
      </c>
      <c r="R803" s="46">
        <v>7.9799999999999992E-3</v>
      </c>
    </row>
    <row r="804" spans="10:18" ht="15" customHeight="1" x14ac:dyDescent="0.25">
      <c r="J804" s="26" t="str">
        <f>IF(PG!C806="","-",PG!C806)</f>
        <v>-</v>
      </c>
      <c r="M804" s="46" t="str">
        <f t="shared" si="27"/>
        <v/>
      </c>
      <c r="N804" s="46" t="str">
        <f t="shared" si="28"/>
        <v/>
      </c>
      <c r="O804" s="46" t="str">
        <f>IF(PI_For!B806=0,"Não cadastrado",PI_For!B806)</f>
        <v>Não cadastrado</v>
      </c>
      <c r="P804" s="46" t="str">
        <f>IFERROR(AVERAGEIFS(Entrada!$E$8:$E$3007,Entrada!$C$8:$C$3007,$C$6,Entrada!$G$8:$G$3007,O804),"")</f>
        <v/>
      </c>
      <c r="Q804" s="46" t="str">
        <f>IFERROR(AVERAGEIFS(Entrada!$H$8:$H$3007,Entrada!$C$8:$C$3007,$C$6,Entrada!$G$8:$G$3007,O804),"")</f>
        <v/>
      </c>
      <c r="R804" s="46">
        <v>7.9900000000000006E-3</v>
      </c>
    </row>
    <row r="805" spans="10:18" ht="15" customHeight="1" x14ac:dyDescent="0.25">
      <c r="J805" s="26" t="str">
        <f>IF(PG!C807="","-",PG!C807)</f>
        <v>-</v>
      </c>
      <c r="M805" s="46" t="str">
        <f t="shared" si="27"/>
        <v/>
      </c>
      <c r="N805" s="46" t="str">
        <f t="shared" si="28"/>
        <v/>
      </c>
      <c r="O805" s="46" t="str">
        <f>IF(PI_For!B807=0,"Não cadastrado",PI_For!B807)</f>
        <v>Não cadastrado</v>
      </c>
      <c r="P805" s="46" t="str">
        <f>IFERROR(AVERAGEIFS(Entrada!$E$8:$E$3007,Entrada!$C$8:$C$3007,$C$6,Entrada!$G$8:$G$3007,O805),"")</f>
        <v/>
      </c>
      <c r="Q805" s="46" t="str">
        <f>IFERROR(AVERAGEIFS(Entrada!$H$8:$H$3007,Entrada!$C$8:$C$3007,$C$6,Entrada!$G$8:$G$3007,O805),"")</f>
        <v/>
      </c>
      <c r="R805" s="46">
        <v>8.0000000000000002E-3</v>
      </c>
    </row>
    <row r="806" spans="10:18" ht="15" customHeight="1" x14ac:dyDescent="0.25">
      <c r="J806" s="26" t="str">
        <f>IF(PG!C808="","-",PG!C808)</f>
        <v>-</v>
      </c>
      <c r="M806" s="46" t="str">
        <f t="shared" si="27"/>
        <v/>
      </c>
      <c r="N806" s="46" t="str">
        <f t="shared" si="28"/>
        <v/>
      </c>
      <c r="O806" s="46" t="str">
        <f>IF(PI_For!B808=0,"Não cadastrado",PI_For!B808)</f>
        <v>Não cadastrado</v>
      </c>
      <c r="P806" s="46" t="str">
        <f>IFERROR(AVERAGEIFS(Entrada!$E$8:$E$3007,Entrada!$C$8:$C$3007,$C$6,Entrada!$G$8:$G$3007,O806),"")</f>
        <v/>
      </c>
      <c r="Q806" s="46" t="str">
        <f>IFERROR(AVERAGEIFS(Entrada!$H$8:$H$3007,Entrada!$C$8:$C$3007,$C$6,Entrada!$G$8:$G$3007,O806),"")</f>
        <v/>
      </c>
      <c r="R806" s="46">
        <v>8.0099999999999998E-3</v>
      </c>
    </row>
    <row r="807" spans="10:18" ht="15" customHeight="1" x14ac:dyDescent="0.25">
      <c r="J807" s="26" t="str">
        <f>IF(PG!C809="","-",PG!C809)</f>
        <v>-</v>
      </c>
      <c r="M807" s="46" t="str">
        <f t="shared" si="27"/>
        <v/>
      </c>
      <c r="N807" s="46" t="str">
        <f t="shared" si="28"/>
        <v/>
      </c>
      <c r="O807" s="46" t="str">
        <f>IF(PI_For!B809=0,"Não cadastrado",PI_For!B809)</f>
        <v>Não cadastrado</v>
      </c>
      <c r="P807" s="46" t="str">
        <f>IFERROR(AVERAGEIFS(Entrada!$E$8:$E$3007,Entrada!$C$8:$C$3007,$C$6,Entrada!$G$8:$G$3007,O807),"")</f>
        <v/>
      </c>
      <c r="Q807" s="46" t="str">
        <f>IFERROR(AVERAGEIFS(Entrada!$H$8:$H$3007,Entrada!$C$8:$C$3007,$C$6,Entrada!$G$8:$G$3007,O807),"")</f>
        <v/>
      </c>
      <c r="R807" s="46">
        <v>8.0199999999999994E-3</v>
      </c>
    </row>
    <row r="808" spans="10:18" ht="15" customHeight="1" x14ac:dyDescent="0.25">
      <c r="J808" s="26" t="str">
        <f>IF(PG!C810="","-",PG!C810)</f>
        <v>-</v>
      </c>
      <c r="M808" s="46" t="str">
        <f t="shared" si="27"/>
        <v/>
      </c>
      <c r="N808" s="46" t="str">
        <f t="shared" si="28"/>
        <v/>
      </c>
      <c r="O808" s="46" t="str">
        <f>IF(PI_For!B810=0,"Não cadastrado",PI_For!B810)</f>
        <v>Não cadastrado</v>
      </c>
      <c r="P808" s="46" t="str">
        <f>IFERROR(AVERAGEIFS(Entrada!$E$8:$E$3007,Entrada!$C$8:$C$3007,$C$6,Entrada!$G$8:$G$3007,O808),"")</f>
        <v/>
      </c>
      <c r="Q808" s="46" t="str">
        <f>IFERROR(AVERAGEIFS(Entrada!$H$8:$H$3007,Entrada!$C$8:$C$3007,$C$6,Entrada!$G$8:$G$3007,O808),"")</f>
        <v/>
      </c>
      <c r="R808" s="46">
        <v>8.0300000000000007E-3</v>
      </c>
    </row>
    <row r="809" spans="10:18" ht="15" customHeight="1" x14ac:dyDescent="0.25">
      <c r="J809" s="26" t="str">
        <f>IF(PG!C811="","-",PG!C811)</f>
        <v>-</v>
      </c>
      <c r="M809" s="46" t="str">
        <f t="shared" si="27"/>
        <v/>
      </c>
      <c r="N809" s="46" t="str">
        <f t="shared" si="28"/>
        <v/>
      </c>
      <c r="O809" s="46" t="str">
        <f>IF(PI_For!B811=0,"Não cadastrado",PI_For!B811)</f>
        <v>Não cadastrado</v>
      </c>
      <c r="P809" s="46" t="str">
        <f>IFERROR(AVERAGEIFS(Entrada!$E$8:$E$3007,Entrada!$C$8:$C$3007,$C$6,Entrada!$G$8:$G$3007,O809),"")</f>
        <v/>
      </c>
      <c r="Q809" s="46" t="str">
        <f>IFERROR(AVERAGEIFS(Entrada!$H$8:$H$3007,Entrada!$C$8:$C$3007,$C$6,Entrada!$G$8:$G$3007,O809),"")</f>
        <v/>
      </c>
      <c r="R809" s="46">
        <v>8.0400000000000003E-3</v>
      </c>
    </row>
    <row r="810" spans="10:18" ht="15" customHeight="1" x14ac:dyDescent="0.25">
      <c r="J810" s="26" t="str">
        <f>IF(PG!C812="","-",PG!C812)</f>
        <v>-</v>
      </c>
      <c r="M810" s="46" t="str">
        <f t="shared" si="27"/>
        <v/>
      </c>
      <c r="N810" s="46" t="str">
        <f t="shared" si="28"/>
        <v/>
      </c>
      <c r="O810" s="46" t="str">
        <f>IF(PI_For!B812=0,"Não cadastrado",PI_For!B812)</f>
        <v>Não cadastrado</v>
      </c>
      <c r="P810" s="46" t="str">
        <f>IFERROR(AVERAGEIFS(Entrada!$E$8:$E$3007,Entrada!$C$8:$C$3007,$C$6,Entrada!$G$8:$G$3007,O810),"")</f>
        <v/>
      </c>
      <c r="Q810" s="46" t="str">
        <f>IFERROR(AVERAGEIFS(Entrada!$H$8:$H$3007,Entrada!$C$8:$C$3007,$C$6,Entrada!$G$8:$G$3007,O810),"")</f>
        <v/>
      </c>
      <c r="R810" s="46">
        <v>8.0499999999999999E-3</v>
      </c>
    </row>
    <row r="811" spans="10:18" ht="15" customHeight="1" x14ac:dyDescent="0.25">
      <c r="J811" s="26" t="str">
        <f>IF(PG!C813="","-",PG!C813)</f>
        <v>-</v>
      </c>
      <c r="M811" s="46" t="str">
        <f t="shared" si="27"/>
        <v/>
      </c>
      <c r="N811" s="46" t="str">
        <f t="shared" si="28"/>
        <v/>
      </c>
      <c r="O811" s="46" t="str">
        <f>IF(PI_For!B813=0,"Não cadastrado",PI_For!B813)</f>
        <v>Não cadastrado</v>
      </c>
      <c r="P811" s="46" t="str">
        <f>IFERROR(AVERAGEIFS(Entrada!$E$8:$E$3007,Entrada!$C$8:$C$3007,$C$6,Entrada!$G$8:$G$3007,O811),"")</f>
        <v/>
      </c>
      <c r="Q811" s="46" t="str">
        <f>IFERROR(AVERAGEIFS(Entrada!$H$8:$H$3007,Entrada!$C$8:$C$3007,$C$6,Entrada!$G$8:$G$3007,O811),"")</f>
        <v/>
      </c>
      <c r="R811" s="46">
        <v>8.0599999999999995E-3</v>
      </c>
    </row>
    <row r="812" spans="10:18" ht="15" customHeight="1" x14ac:dyDescent="0.25">
      <c r="J812" s="26" t="str">
        <f>IF(PG!C814="","-",PG!C814)</f>
        <v>-</v>
      </c>
      <c r="M812" s="46" t="str">
        <f t="shared" si="27"/>
        <v/>
      </c>
      <c r="N812" s="46" t="str">
        <f t="shared" si="28"/>
        <v/>
      </c>
      <c r="O812" s="46" t="str">
        <f>IF(PI_For!B814=0,"Não cadastrado",PI_For!B814)</f>
        <v>Não cadastrado</v>
      </c>
      <c r="P812" s="46" t="str">
        <f>IFERROR(AVERAGEIFS(Entrada!$E$8:$E$3007,Entrada!$C$8:$C$3007,$C$6,Entrada!$G$8:$G$3007,O812),"")</f>
        <v/>
      </c>
      <c r="Q812" s="46" t="str">
        <f>IFERROR(AVERAGEIFS(Entrada!$H$8:$H$3007,Entrada!$C$8:$C$3007,$C$6,Entrada!$G$8:$G$3007,O812),"")</f>
        <v/>
      </c>
      <c r="R812" s="46">
        <v>8.0700000000000008E-3</v>
      </c>
    </row>
    <row r="813" spans="10:18" ht="15" customHeight="1" x14ac:dyDescent="0.25">
      <c r="J813" s="26" t="str">
        <f>IF(PG!C815="","-",PG!C815)</f>
        <v>-</v>
      </c>
      <c r="M813" s="46" t="str">
        <f t="shared" si="27"/>
        <v/>
      </c>
      <c r="N813" s="46" t="str">
        <f t="shared" si="28"/>
        <v/>
      </c>
      <c r="O813" s="46" t="str">
        <f>IF(PI_For!B815=0,"Não cadastrado",PI_For!B815)</f>
        <v>Não cadastrado</v>
      </c>
      <c r="P813" s="46" t="str">
        <f>IFERROR(AVERAGEIFS(Entrada!$E$8:$E$3007,Entrada!$C$8:$C$3007,$C$6,Entrada!$G$8:$G$3007,O813),"")</f>
        <v/>
      </c>
      <c r="Q813" s="46" t="str">
        <f>IFERROR(AVERAGEIFS(Entrada!$H$8:$H$3007,Entrada!$C$8:$C$3007,$C$6,Entrada!$G$8:$G$3007,O813),"")</f>
        <v/>
      </c>
      <c r="R813" s="46">
        <v>8.0800000000000004E-3</v>
      </c>
    </row>
    <row r="814" spans="10:18" ht="15" customHeight="1" x14ac:dyDescent="0.25">
      <c r="J814" s="26" t="str">
        <f>IF(PG!C816="","-",PG!C816)</f>
        <v>-</v>
      </c>
      <c r="M814" s="46" t="str">
        <f t="shared" si="27"/>
        <v/>
      </c>
      <c r="N814" s="46" t="str">
        <f t="shared" si="28"/>
        <v/>
      </c>
      <c r="O814" s="46" t="str">
        <f>IF(PI_For!B816=0,"Não cadastrado",PI_For!B816)</f>
        <v>Não cadastrado</v>
      </c>
      <c r="P814" s="46" t="str">
        <f>IFERROR(AVERAGEIFS(Entrada!$E$8:$E$3007,Entrada!$C$8:$C$3007,$C$6,Entrada!$G$8:$G$3007,O814),"")</f>
        <v/>
      </c>
      <c r="Q814" s="46" t="str">
        <f>IFERROR(AVERAGEIFS(Entrada!$H$8:$H$3007,Entrada!$C$8:$C$3007,$C$6,Entrada!$G$8:$G$3007,O814),"")</f>
        <v/>
      </c>
      <c r="R814" s="46">
        <v>8.09E-3</v>
      </c>
    </row>
    <row r="815" spans="10:18" ht="15" customHeight="1" x14ac:dyDescent="0.25">
      <c r="J815" s="26" t="str">
        <f>IF(PG!C817="","-",PG!C817)</f>
        <v>-</v>
      </c>
      <c r="M815" s="46" t="str">
        <f t="shared" si="27"/>
        <v/>
      </c>
      <c r="N815" s="46" t="str">
        <f t="shared" si="28"/>
        <v/>
      </c>
      <c r="O815" s="46" t="str">
        <f>IF(PI_For!B817=0,"Não cadastrado",PI_For!B817)</f>
        <v>Não cadastrado</v>
      </c>
      <c r="P815" s="46" t="str">
        <f>IFERROR(AVERAGEIFS(Entrada!$E$8:$E$3007,Entrada!$C$8:$C$3007,$C$6,Entrada!$G$8:$G$3007,O815),"")</f>
        <v/>
      </c>
      <c r="Q815" s="46" t="str">
        <f>IFERROR(AVERAGEIFS(Entrada!$H$8:$H$3007,Entrada!$C$8:$C$3007,$C$6,Entrada!$G$8:$G$3007,O815),"")</f>
        <v/>
      </c>
      <c r="R815" s="46">
        <v>8.0999999999999996E-3</v>
      </c>
    </row>
    <row r="816" spans="10:18" ht="15" customHeight="1" x14ac:dyDescent="0.25">
      <c r="J816" s="26" t="str">
        <f>IF(PG!C818="","-",PG!C818)</f>
        <v>-</v>
      </c>
      <c r="M816" s="46" t="str">
        <f t="shared" si="27"/>
        <v/>
      </c>
      <c r="N816" s="46" t="str">
        <f t="shared" si="28"/>
        <v/>
      </c>
      <c r="O816" s="46" t="str">
        <f>IF(PI_For!B818=0,"Não cadastrado",PI_For!B818)</f>
        <v>Não cadastrado</v>
      </c>
      <c r="P816" s="46" t="str">
        <f>IFERROR(AVERAGEIFS(Entrada!$E$8:$E$3007,Entrada!$C$8:$C$3007,$C$6,Entrada!$G$8:$G$3007,O816),"")</f>
        <v/>
      </c>
      <c r="Q816" s="46" t="str">
        <f>IFERROR(AVERAGEIFS(Entrada!$H$8:$H$3007,Entrada!$C$8:$C$3007,$C$6,Entrada!$G$8:$G$3007,O816),"")</f>
        <v/>
      </c>
      <c r="R816" s="46">
        <v>8.1099999999999992E-3</v>
      </c>
    </row>
    <row r="817" spans="10:18" ht="15" customHeight="1" x14ac:dyDescent="0.25">
      <c r="J817" s="26" t="str">
        <f>IF(PG!C819="","-",PG!C819)</f>
        <v>-</v>
      </c>
      <c r="M817" s="46" t="str">
        <f t="shared" si="27"/>
        <v/>
      </c>
      <c r="N817" s="46" t="str">
        <f t="shared" si="28"/>
        <v/>
      </c>
      <c r="O817" s="46" t="str">
        <f>IF(PI_For!B819=0,"Não cadastrado",PI_For!B819)</f>
        <v>Não cadastrado</v>
      </c>
      <c r="P817" s="46" t="str">
        <f>IFERROR(AVERAGEIFS(Entrada!$E$8:$E$3007,Entrada!$C$8:$C$3007,$C$6,Entrada!$G$8:$G$3007,O817),"")</f>
        <v/>
      </c>
      <c r="Q817" s="46" t="str">
        <f>IFERROR(AVERAGEIFS(Entrada!$H$8:$H$3007,Entrada!$C$8:$C$3007,$C$6,Entrada!$G$8:$G$3007,O817),"")</f>
        <v/>
      </c>
      <c r="R817" s="46">
        <v>8.1200000000000005E-3</v>
      </c>
    </row>
    <row r="818" spans="10:18" ht="15" customHeight="1" x14ac:dyDescent="0.25">
      <c r="J818" s="26" t="str">
        <f>IF(PG!C820="","-",PG!C820)</f>
        <v>-</v>
      </c>
      <c r="M818" s="46" t="str">
        <f t="shared" si="27"/>
        <v/>
      </c>
      <c r="N818" s="46" t="str">
        <f t="shared" si="28"/>
        <v/>
      </c>
      <c r="O818" s="46" t="str">
        <f>IF(PI_For!B820=0,"Não cadastrado",PI_For!B820)</f>
        <v>Não cadastrado</v>
      </c>
      <c r="P818" s="46" t="str">
        <f>IFERROR(AVERAGEIFS(Entrada!$E$8:$E$3007,Entrada!$C$8:$C$3007,$C$6,Entrada!$G$8:$G$3007,O818),"")</f>
        <v/>
      </c>
      <c r="Q818" s="46" t="str">
        <f>IFERROR(AVERAGEIFS(Entrada!$H$8:$H$3007,Entrada!$C$8:$C$3007,$C$6,Entrada!$G$8:$G$3007,O818),"")</f>
        <v/>
      </c>
      <c r="R818" s="46">
        <v>8.1300000000000001E-3</v>
      </c>
    </row>
    <row r="819" spans="10:18" ht="15" customHeight="1" x14ac:dyDescent="0.25">
      <c r="J819" s="26" t="str">
        <f>IF(PG!C821="","-",PG!C821)</f>
        <v>-</v>
      </c>
      <c r="M819" s="46" t="str">
        <f t="shared" si="27"/>
        <v/>
      </c>
      <c r="N819" s="46" t="str">
        <f t="shared" si="28"/>
        <v/>
      </c>
      <c r="O819" s="46" t="str">
        <f>IF(PI_For!B821=0,"Não cadastrado",PI_For!B821)</f>
        <v>Não cadastrado</v>
      </c>
      <c r="P819" s="46" t="str">
        <f>IFERROR(AVERAGEIFS(Entrada!$E$8:$E$3007,Entrada!$C$8:$C$3007,$C$6,Entrada!$G$8:$G$3007,O819),"")</f>
        <v/>
      </c>
      <c r="Q819" s="46" t="str">
        <f>IFERROR(AVERAGEIFS(Entrada!$H$8:$H$3007,Entrada!$C$8:$C$3007,$C$6,Entrada!$G$8:$G$3007,O819),"")</f>
        <v/>
      </c>
      <c r="R819" s="46">
        <v>8.1399999999999997E-3</v>
      </c>
    </row>
    <row r="820" spans="10:18" ht="15" customHeight="1" x14ac:dyDescent="0.25">
      <c r="J820" s="26" t="str">
        <f>IF(PG!C822="","-",PG!C822)</f>
        <v>-</v>
      </c>
      <c r="M820" s="46" t="str">
        <f t="shared" si="27"/>
        <v/>
      </c>
      <c r="N820" s="46" t="str">
        <f t="shared" si="28"/>
        <v/>
      </c>
      <c r="O820" s="46" t="str">
        <f>IF(PI_For!B822=0,"Não cadastrado",PI_For!B822)</f>
        <v>Não cadastrado</v>
      </c>
      <c r="P820" s="46" t="str">
        <f>IFERROR(AVERAGEIFS(Entrada!$E$8:$E$3007,Entrada!$C$8:$C$3007,$C$6,Entrada!$G$8:$G$3007,O820),"")</f>
        <v/>
      </c>
      <c r="Q820" s="46" t="str">
        <f>IFERROR(AVERAGEIFS(Entrada!$H$8:$H$3007,Entrada!$C$8:$C$3007,$C$6,Entrada!$G$8:$G$3007,O820),"")</f>
        <v/>
      </c>
      <c r="R820" s="46">
        <v>8.1499999999999993E-3</v>
      </c>
    </row>
    <row r="821" spans="10:18" ht="15" customHeight="1" x14ac:dyDescent="0.25">
      <c r="J821" s="26" t="str">
        <f>IF(PG!C823="","-",PG!C823)</f>
        <v>-</v>
      </c>
      <c r="M821" s="46" t="str">
        <f t="shared" si="27"/>
        <v/>
      </c>
      <c r="N821" s="46" t="str">
        <f t="shared" si="28"/>
        <v/>
      </c>
      <c r="O821" s="46" t="str">
        <f>IF(PI_For!B823=0,"Não cadastrado",PI_For!B823)</f>
        <v>Não cadastrado</v>
      </c>
      <c r="P821" s="46" t="str">
        <f>IFERROR(AVERAGEIFS(Entrada!$E$8:$E$3007,Entrada!$C$8:$C$3007,$C$6,Entrada!$G$8:$G$3007,O821),"")</f>
        <v/>
      </c>
      <c r="Q821" s="46" t="str">
        <f>IFERROR(AVERAGEIFS(Entrada!$H$8:$H$3007,Entrada!$C$8:$C$3007,$C$6,Entrada!$G$8:$G$3007,O821),"")</f>
        <v/>
      </c>
      <c r="R821" s="46">
        <v>8.1600000000000006E-3</v>
      </c>
    </row>
    <row r="822" spans="10:18" ht="15" customHeight="1" x14ac:dyDescent="0.25">
      <c r="J822" s="26" t="str">
        <f>IF(PG!C824="","-",PG!C824)</f>
        <v>-</v>
      </c>
      <c r="M822" s="46" t="str">
        <f t="shared" si="27"/>
        <v/>
      </c>
      <c r="N822" s="46" t="str">
        <f t="shared" si="28"/>
        <v/>
      </c>
      <c r="O822" s="46" t="str">
        <f>IF(PI_For!B824=0,"Não cadastrado",PI_For!B824)</f>
        <v>Não cadastrado</v>
      </c>
      <c r="P822" s="46" t="str">
        <f>IFERROR(AVERAGEIFS(Entrada!$E$8:$E$3007,Entrada!$C$8:$C$3007,$C$6,Entrada!$G$8:$G$3007,O822),"")</f>
        <v/>
      </c>
      <c r="Q822" s="46" t="str">
        <f>IFERROR(AVERAGEIFS(Entrada!$H$8:$H$3007,Entrada!$C$8:$C$3007,$C$6,Entrada!$G$8:$G$3007,O822),"")</f>
        <v/>
      </c>
      <c r="R822" s="46">
        <v>8.1700000000000002E-3</v>
      </c>
    </row>
    <row r="823" spans="10:18" ht="15" customHeight="1" x14ac:dyDescent="0.25">
      <c r="J823" s="26" t="str">
        <f>IF(PG!C825="","-",PG!C825)</f>
        <v>-</v>
      </c>
      <c r="M823" s="46" t="str">
        <f t="shared" si="27"/>
        <v/>
      </c>
      <c r="N823" s="46" t="str">
        <f t="shared" si="28"/>
        <v/>
      </c>
      <c r="O823" s="46" t="str">
        <f>IF(PI_For!B825=0,"Não cadastrado",PI_For!B825)</f>
        <v>Não cadastrado</v>
      </c>
      <c r="P823" s="46" t="str">
        <f>IFERROR(AVERAGEIFS(Entrada!$E$8:$E$3007,Entrada!$C$8:$C$3007,$C$6,Entrada!$G$8:$G$3007,O823),"")</f>
        <v/>
      </c>
      <c r="Q823" s="46" t="str">
        <f>IFERROR(AVERAGEIFS(Entrada!$H$8:$H$3007,Entrada!$C$8:$C$3007,$C$6,Entrada!$G$8:$G$3007,O823),"")</f>
        <v/>
      </c>
      <c r="R823" s="46">
        <v>8.1799999999999998E-3</v>
      </c>
    </row>
    <row r="824" spans="10:18" ht="15" customHeight="1" x14ac:dyDescent="0.25">
      <c r="J824" s="26" t="str">
        <f>IF(PG!C826="","-",PG!C826)</f>
        <v>-</v>
      </c>
      <c r="M824" s="46" t="str">
        <f t="shared" si="27"/>
        <v/>
      </c>
      <c r="N824" s="46" t="str">
        <f t="shared" si="28"/>
        <v/>
      </c>
      <c r="O824" s="46" t="str">
        <f>IF(PI_For!B826=0,"Não cadastrado",PI_For!B826)</f>
        <v>Não cadastrado</v>
      </c>
      <c r="P824" s="46" t="str">
        <f>IFERROR(AVERAGEIFS(Entrada!$E$8:$E$3007,Entrada!$C$8:$C$3007,$C$6,Entrada!$G$8:$G$3007,O824),"")</f>
        <v/>
      </c>
      <c r="Q824" s="46" t="str">
        <f>IFERROR(AVERAGEIFS(Entrada!$H$8:$H$3007,Entrada!$C$8:$C$3007,$C$6,Entrada!$G$8:$G$3007,O824),"")</f>
        <v/>
      </c>
      <c r="R824" s="46">
        <v>8.1899999999999994E-3</v>
      </c>
    </row>
    <row r="825" spans="10:18" ht="15" customHeight="1" x14ac:dyDescent="0.25">
      <c r="J825" s="26" t="str">
        <f>IF(PG!C827="","-",PG!C827)</f>
        <v>-</v>
      </c>
      <c r="M825" s="46" t="str">
        <f t="shared" si="27"/>
        <v/>
      </c>
      <c r="N825" s="46" t="str">
        <f t="shared" si="28"/>
        <v/>
      </c>
      <c r="O825" s="46" t="str">
        <f>IF(PI_For!B827=0,"Não cadastrado",PI_For!B827)</f>
        <v>Não cadastrado</v>
      </c>
      <c r="P825" s="46" t="str">
        <f>IFERROR(AVERAGEIFS(Entrada!$E$8:$E$3007,Entrada!$C$8:$C$3007,$C$6,Entrada!$G$8:$G$3007,O825),"")</f>
        <v/>
      </c>
      <c r="Q825" s="46" t="str">
        <f>IFERROR(AVERAGEIFS(Entrada!$H$8:$H$3007,Entrada!$C$8:$C$3007,$C$6,Entrada!$G$8:$G$3007,O825),"")</f>
        <v/>
      </c>
      <c r="R825" s="46">
        <v>8.2000000000000007E-3</v>
      </c>
    </row>
    <row r="826" spans="10:18" ht="15" customHeight="1" x14ac:dyDescent="0.25">
      <c r="J826" s="26" t="str">
        <f>IF(PG!C828="","-",PG!C828)</f>
        <v>-</v>
      </c>
      <c r="M826" s="46" t="str">
        <f t="shared" si="27"/>
        <v/>
      </c>
      <c r="N826" s="46" t="str">
        <f t="shared" si="28"/>
        <v/>
      </c>
      <c r="O826" s="46" t="str">
        <f>IF(PI_For!B828=0,"Não cadastrado",PI_For!B828)</f>
        <v>Não cadastrado</v>
      </c>
      <c r="P826" s="46" t="str">
        <f>IFERROR(AVERAGEIFS(Entrada!$E$8:$E$3007,Entrada!$C$8:$C$3007,$C$6,Entrada!$G$8:$G$3007,O826),"")</f>
        <v/>
      </c>
      <c r="Q826" s="46" t="str">
        <f>IFERROR(AVERAGEIFS(Entrada!$H$8:$H$3007,Entrada!$C$8:$C$3007,$C$6,Entrada!$G$8:$G$3007,O826),"")</f>
        <v/>
      </c>
      <c r="R826" s="46">
        <v>8.2100000000000003E-3</v>
      </c>
    </row>
    <row r="827" spans="10:18" ht="15" customHeight="1" x14ac:dyDescent="0.25">
      <c r="J827" s="26" t="str">
        <f>IF(PG!C829="","-",PG!C829)</f>
        <v>-</v>
      </c>
      <c r="M827" s="46" t="str">
        <f t="shared" si="27"/>
        <v/>
      </c>
      <c r="N827" s="46" t="str">
        <f t="shared" si="28"/>
        <v/>
      </c>
      <c r="O827" s="46" t="str">
        <f>IF(PI_For!B829=0,"Não cadastrado",PI_For!B829)</f>
        <v>Não cadastrado</v>
      </c>
      <c r="P827" s="46" t="str">
        <f>IFERROR(AVERAGEIFS(Entrada!$E$8:$E$3007,Entrada!$C$8:$C$3007,$C$6,Entrada!$G$8:$G$3007,O827),"")</f>
        <v/>
      </c>
      <c r="Q827" s="46" t="str">
        <f>IFERROR(AVERAGEIFS(Entrada!$H$8:$H$3007,Entrada!$C$8:$C$3007,$C$6,Entrada!$G$8:$G$3007,O827),"")</f>
        <v/>
      </c>
      <c r="R827" s="46">
        <v>8.2199999999999999E-3</v>
      </c>
    </row>
    <row r="828" spans="10:18" ht="15" customHeight="1" x14ac:dyDescent="0.25">
      <c r="J828" s="26" t="str">
        <f>IF(PG!C830="","-",PG!C830)</f>
        <v>-</v>
      </c>
      <c r="M828" s="46" t="str">
        <f t="shared" si="27"/>
        <v/>
      </c>
      <c r="N828" s="46" t="str">
        <f t="shared" si="28"/>
        <v/>
      </c>
      <c r="O828" s="46" t="str">
        <f>IF(PI_For!B830=0,"Não cadastrado",PI_For!B830)</f>
        <v>Não cadastrado</v>
      </c>
      <c r="P828" s="46" t="str">
        <f>IFERROR(AVERAGEIFS(Entrada!$E$8:$E$3007,Entrada!$C$8:$C$3007,$C$6,Entrada!$G$8:$G$3007,O828),"")</f>
        <v/>
      </c>
      <c r="Q828" s="46" t="str">
        <f>IFERROR(AVERAGEIFS(Entrada!$H$8:$H$3007,Entrada!$C$8:$C$3007,$C$6,Entrada!$G$8:$G$3007,O828),"")</f>
        <v/>
      </c>
      <c r="R828" s="46">
        <v>8.2299999999999995E-3</v>
      </c>
    </row>
    <row r="829" spans="10:18" ht="15" customHeight="1" x14ac:dyDescent="0.25">
      <c r="J829" s="26" t="str">
        <f>IF(PG!C831="","-",PG!C831)</f>
        <v>-</v>
      </c>
      <c r="M829" s="46" t="str">
        <f t="shared" si="27"/>
        <v/>
      </c>
      <c r="N829" s="46" t="str">
        <f t="shared" si="28"/>
        <v/>
      </c>
      <c r="O829" s="46" t="str">
        <f>IF(PI_For!B831=0,"Não cadastrado",PI_For!B831)</f>
        <v>Não cadastrado</v>
      </c>
      <c r="P829" s="46" t="str">
        <f>IFERROR(AVERAGEIFS(Entrada!$E$8:$E$3007,Entrada!$C$8:$C$3007,$C$6,Entrada!$G$8:$G$3007,O829),"")</f>
        <v/>
      </c>
      <c r="Q829" s="46" t="str">
        <f>IFERROR(AVERAGEIFS(Entrada!$H$8:$H$3007,Entrada!$C$8:$C$3007,$C$6,Entrada!$G$8:$G$3007,O829),"")</f>
        <v/>
      </c>
      <c r="R829" s="46">
        <v>8.2400000000000008E-3</v>
      </c>
    </row>
    <row r="830" spans="10:18" ht="15" customHeight="1" x14ac:dyDescent="0.25">
      <c r="J830" s="26" t="str">
        <f>IF(PG!C832="","-",PG!C832)</f>
        <v>-</v>
      </c>
      <c r="M830" s="46" t="str">
        <f t="shared" si="27"/>
        <v/>
      </c>
      <c r="N830" s="46" t="str">
        <f t="shared" si="28"/>
        <v/>
      </c>
      <c r="O830" s="46" t="str">
        <f>IF(PI_For!B832=0,"Não cadastrado",PI_For!B832)</f>
        <v>Não cadastrado</v>
      </c>
      <c r="P830" s="46" t="str">
        <f>IFERROR(AVERAGEIFS(Entrada!$E$8:$E$3007,Entrada!$C$8:$C$3007,$C$6,Entrada!$G$8:$G$3007,O830),"")</f>
        <v/>
      </c>
      <c r="Q830" s="46" t="str">
        <f>IFERROR(AVERAGEIFS(Entrada!$H$8:$H$3007,Entrada!$C$8:$C$3007,$C$6,Entrada!$G$8:$G$3007,O830),"")</f>
        <v/>
      </c>
      <c r="R830" s="46">
        <v>8.2500000000000004E-3</v>
      </c>
    </row>
    <row r="831" spans="10:18" ht="15" customHeight="1" x14ac:dyDescent="0.25">
      <c r="J831" s="26" t="str">
        <f>IF(PG!C833="","-",PG!C833)</f>
        <v>-</v>
      </c>
      <c r="M831" s="46" t="str">
        <f t="shared" si="27"/>
        <v/>
      </c>
      <c r="N831" s="46" t="str">
        <f t="shared" si="28"/>
        <v/>
      </c>
      <c r="O831" s="46" t="str">
        <f>IF(PI_For!B833=0,"Não cadastrado",PI_For!B833)</f>
        <v>Não cadastrado</v>
      </c>
      <c r="P831" s="46" t="str">
        <f>IFERROR(AVERAGEIFS(Entrada!$E$8:$E$3007,Entrada!$C$8:$C$3007,$C$6,Entrada!$G$8:$G$3007,O831),"")</f>
        <v/>
      </c>
      <c r="Q831" s="46" t="str">
        <f>IFERROR(AVERAGEIFS(Entrada!$H$8:$H$3007,Entrada!$C$8:$C$3007,$C$6,Entrada!$G$8:$G$3007,O831),"")</f>
        <v/>
      </c>
      <c r="R831" s="46">
        <v>8.26E-3</v>
      </c>
    </row>
    <row r="832" spans="10:18" ht="15" customHeight="1" x14ac:dyDescent="0.25">
      <c r="J832" s="26" t="str">
        <f>IF(PG!C834="","-",PG!C834)</f>
        <v>-</v>
      </c>
      <c r="M832" s="46" t="str">
        <f t="shared" si="27"/>
        <v/>
      </c>
      <c r="N832" s="46" t="str">
        <f t="shared" si="28"/>
        <v/>
      </c>
      <c r="O832" s="46" t="str">
        <f>IF(PI_For!B834=0,"Não cadastrado",PI_For!B834)</f>
        <v>Não cadastrado</v>
      </c>
      <c r="P832" s="46" t="str">
        <f>IFERROR(AVERAGEIFS(Entrada!$E$8:$E$3007,Entrada!$C$8:$C$3007,$C$6,Entrada!$G$8:$G$3007,O832),"")</f>
        <v/>
      </c>
      <c r="Q832" s="46" t="str">
        <f>IFERROR(AVERAGEIFS(Entrada!$H$8:$H$3007,Entrada!$C$8:$C$3007,$C$6,Entrada!$G$8:$G$3007,O832),"")</f>
        <v/>
      </c>
      <c r="R832" s="46">
        <v>8.2699999999999996E-3</v>
      </c>
    </row>
    <row r="833" spans="10:18" ht="15" customHeight="1" x14ac:dyDescent="0.25">
      <c r="J833" s="26" t="str">
        <f>IF(PG!C835="","-",PG!C835)</f>
        <v>-</v>
      </c>
      <c r="M833" s="46" t="str">
        <f t="shared" si="27"/>
        <v/>
      </c>
      <c r="N833" s="46" t="str">
        <f t="shared" si="28"/>
        <v/>
      </c>
      <c r="O833" s="46" t="str">
        <f>IF(PI_For!B835=0,"Não cadastrado",PI_For!B835)</f>
        <v>Não cadastrado</v>
      </c>
      <c r="P833" s="46" t="str">
        <f>IFERROR(AVERAGEIFS(Entrada!$E$8:$E$3007,Entrada!$C$8:$C$3007,$C$6,Entrada!$G$8:$G$3007,O833),"")</f>
        <v/>
      </c>
      <c r="Q833" s="46" t="str">
        <f>IFERROR(AVERAGEIFS(Entrada!$H$8:$H$3007,Entrada!$C$8:$C$3007,$C$6,Entrada!$G$8:$G$3007,O833),"")</f>
        <v/>
      </c>
      <c r="R833" s="46">
        <v>8.2799999999999992E-3</v>
      </c>
    </row>
    <row r="834" spans="10:18" ht="15" customHeight="1" x14ac:dyDescent="0.25">
      <c r="J834" s="26" t="str">
        <f>IF(PG!C836="","-",PG!C836)</f>
        <v>-</v>
      </c>
      <c r="M834" s="46" t="str">
        <f t="shared" si="27"/>
        <v/>
      </c>
      <c r="N834" s="46" t="str">
        <f t="shared" si="28"/>
        <v/>
      </c>
      <c r="O834" s="46" t="str">
        <f>IF(PI_For!B836=0,"Não cadastrado",PI_For!B836)</f>
        <v>Não cadastrado</v>
      </c>
      <c r="P834" s="46" t="str">
        <f>IFERROR(AVERAGEIFS(Entrada!$E$8:$E$3007,Entrada!$C$8:$C$3007,$C$6,Entrada!$G$8:$G$3007,O834),"")</f>
        <v/>
      </c>
      <c r="Q834" s="46" t="str">
        <f>IFERROR(AVERAGEIFS(Entrada!$H$8:$H$3007,Entrada!$C$8:$C$3007,$C$6,Entrada!$G$8:$G$3007,O834),"")</f>
        <v/>
      </c>
      <c r="R834" s="46">
        <v>8.2900000000000005E-3</v>
      </c>
    </row>
    <row r="835" spans="10:18" ht="15" customHeight="1" x14ac:dyDescent="0.25">
      <c r="J835" s="26" t="str">
        <f>IF(PG!C837="","-",PG!C837)</f>
        <v>-</v>
      </c>
      <c r="M835" s="46" t="str">
        <f t="shared" si="27"/>
        <v/>
      </c>
      <c r="N835" s="46" t="str">
        <f t="shared" si="28"/>
        <v/>
      </c>
      <c r="O835" s="46" t="str">
        <f>IF(PI_For!B837=0,"Não cadastrado",PI_For!B837)</f>
        <v>Não cadastrado</v>
      </c>
      <c r="P835" s="46" t="str">
        <f>IFERROR(AVERAGEIFS(Entrada!$E$8:$E$3007,Entrada!$C$8:$C$3007,$C$6,Entrada!$G$8:$G$3007,O835),"")</f>
        <v/>
      </c>
      <c r="Q835" s="46" t="str">
        <f>IFERROR(AVERAGEIFS(Entrada!$H$8:$H$3007,Entrada!$C$8:$C$3007,$C$6,Entrada!$G$8:$G$3007,O835),"")</f>
        <v/>
      </c>
      <c r="R835" s="46">
        <v>8.3000000000000001E-3</v>
      </c>
    </row>
    <row r="836" spans="10:18" ht="15" customHeight="1" x14ac:dyDescent="0.25">
      <c r="J836" s="26" t="str">
        <f>IF(PG!C838="","-",PG!C838)</f>
        <v>-</v>
      </c>
      <c r="M836" s="46" t="str">
        <f t="shared" si="27"/>
        <v/>
      </c>
      <c r="N836" s="46" t="str">
        <f t="shared" si="28"/>
        <v/>
      </c>
      <c r="O836" s="46" t="str">
        <f>IF(PI_For!B838=0,"Não cadastrado",PI_For!B838)</f>
        <v>Não cadastrado</v>
      </c>
      <c r="P836" s="46" t="str">
        <f>IFERROR(AVERAGEIFS(Entrada!$E$8:$E$3007,Entrada!$C$8:$C$3007,$C$6,Entrada!$G$8:$G$3007,O836),"")</f>
        <v/>
      </c>
      <c r="Q836" s="46" t="str">
        <f>IFERROR(AVERAGEIFS(Entrada!$H$8:$H$3007,Entrada!$C$8:$C$3007,$C$6,Entrada!$G$8:$G$3007,O836),"")</f>
        <v/>
      </c>
      <c r="R836" s="46">
        <v>8.3099999999999997E-3</v>
      </c>
    </row>
    <row r="837" spans="10:18" ht="15" customHeight="1" x14ac:dyDescent="0.25">
      <c r="J837" s="26" t="str">
        <f>IF(PG!C839="","-",PG!C839)</f>
        <v>-</v>
      </c>
      <c r="M837" s="46" t="str">
        <f t="shared" si="27"/>
        <v/>
      </c>
      <c r="N837" s="46" t="str">
        <f t="shared" si="28"/>
        <v/>
      </c>
      <c r="O837" s="46" t="str">
        <f>IF(PI_For!B839=0,"Não cadastrado",PI_For!B839)</f>
        <v>Não cadastrado</v>
      </c>
      <c r="P837" s="46" t="str">
        <f>IFERROR(AVERAGEIFS(Entrada!$E$8:$E$3007,Entrada!$C$8:$C$3007,$C$6,Entrada!$G$8:$G$3007,O837),"")</f>
        <v/>
      </c>
      <c r="Q837" s="46" t="str">
        <f>IFERROR(AVERAGEIFS(Entrada!$H$8:$H$3007,Entrada!$C$8:$C$3007,$C$6,Entrada!$G$8:$G$3007,O837),"")</f>
        <v/>
      </c>
      <c r="R837" s="46">
        <v>8.3199999999999993E-3</v>
      </c>
    </row>
    <row r="838" spans="10:18" ht="15" customHeight="1" x14ac:dyDescent="0.25">
      <c r="J838" s="26" t="str">
        <f>IF(PG!C840="","-",PG!C840)</f>
        <v>-</v>
      </c>
      <c r="M838" s="46" t="str">
        <f t="shared" si="27"/>
        <v/>
      </c>
      <c r="N838" s="46" t="str">
        <f t="shared" si="28"/>
        <v/>
      </c>
      <c r="O838" s="46" t="str">
        <f>IF(PI_For!B840=0,"Não cadastrado",PI_For!B840)</f>
        <v>Não cadastrado</v>
      </c>
      <c r="P838" s="46" t="str">
        <f>IFERROR(AVERAGEIFS(Entrada!$E$8:$E$3007,Entrada!$C$8:$C$3007,$C$6,Entrada!$G$8:$G$3007,O838),"")</f>
        <v/>
      </c>
      <c r="Q838" s="46" t="str">
        <f>IFERROR(AVERAGEIFS(Entrada!$H$8:$H$3007,Entrada!$C$8:$C$3007,$C$6,Entrada!$G$8:$G$3007,O838),"")</f>
        <v/>
      </c>
      <c r="R838" s="46">
        <v>8.3300000000000006E-3</v>
      </c>
    </row>
    <row r="839" spans="10:18" ht="15" customHeight="1" x14ac:dyDescent="0.25">
      <c r="J839" s="26" t="str">
        <f>IF(PG!C841="","-",PG!C841)</f>
        <v>-</v>
      </c>
      <c r="M839" s="46" t="str">
        <f t="shared" ref="M839:M902" si="29">IFERROR(P839+R839,"")</f>
        <v/>
      </c>
      <c r="N839" s="46" t="str">
        <f t="shared" ref="N839:N902" si="30">IFERROR(Q839+R839,"")</f>
        <v/>
      </c>
      <c r="O839" s="46" t="str">
        <f>IF(PI_For!B841=0,"Não cadastrado",PI_For!B841)</f>
        <v>Não cadastrado</v>
      </c>
      <c r="P839" s="46" t="str">
        <f>IFERROR(AVERAGEIFS(Entrada!$E$8:$E$3007,Entrada!$C$8:$C$3007,$C$6,Entrada!$G$8:$G$3007,O839),"")</f>
        <v/>
      </c>
      <c r="Q839" s="46" t="str">
        <f>IFERROR(AVERAGEIFS(Entrada!$H$8:$H$3007,Entrada!$C$8:$C$3007,$C$6,Entrada!$G$8:$G$3007,O839),"")</f>
        <v/>
      </c>
      <c r="R839" s="46">
        <v>8.3400000000000002E-3</v>
      </c>
    </row>
    <row r="840" spans="10:18" ht="15" customHeight="1" x14ac:dyDescent="0.25">
      <c r="J840" s="26" t="str">
        <f>IF(PG!C842="","-",PG!C842)</f>
        <v>-</v>
      </c>
      <c r="M840" s="46" t="str">
        <f t="shared" si="29"/>
        <v/>
      </c>
      <c r="N840" s="46" t="str">
        <f t="shared" si="30"/>
        <v/>
      </c>
      <c r="O840" s="46" t="str">
        <f>IF(PI_For!B842=0,"Não cadastrado",PI_For!B842)</f>
        <v>Não cadastrado</v>
      </c>
      <c r="P840" s="46" t="str">
        <f>IFERROR(AVERAGEIFS(Entrada!$E$8:$E$3007,Entrada!$C$8:$C$3007,$C$6,Entrada!$G$8:$G$3007,O840),"")</f>
        <v/>
      </c>
      <c r="Q840" s="46" t="str">
        <f>IFERROR(AVERAGEIFS(Entrada!$H$8:$H$3007,Entrada!$C$8:$C$3007,$C$6,Entrada!$G$8:$G$3007,O840),"")</f>
        <v/>
      </c>
      <c r="R840" s="46">
        <v>8.3499999999999998E-3</v>
      </c>
    </row>
    <row r="841" spans="10:18" ht="15" customHeight="1" x14ac:dyDescent="0.25">
      <c r="J841" s="26" t="str">
        <f>IF(PG!C843="","-",PG!C843)</f>
        <v>-</v>
      </c>
      <c r="M841" s="46" t="str">
        <f t="shared" si="29"/>
        <v/>
      </c>
      <c r="N841" s="46" t="str">
        <f t="shared" si="30"/>
        <v/>
      </c>
      <c r="O841" s="46" t="str">
        <f>IF(PI_For!B843=0,"Não cadastrado",PI_For!B843)</f>
        <v>Não cadastrado</v>
      </c>
      <c r="P841" s="46" t="str">
        <f>IFERROR(AVERAGEIFS(Entrada!$E$8:$E$3007,Entrada!$C$8:$C$3007,$C$6,Entrada!$G$8:$G$3007,O841),"")</f>
        <v/>
      </c>
      <c r="Q841" s="46" t="str">
        <f>IFERROR(AVERAGEIFS(Entrada!$H$8:$H$3007,Entrada!$C$8:$C$3007,$C$6,Entrada!$G$8:$G$3007,O841),"")</f>
        <v/>
      </c>
      <c r="R841" s="46">
        <v>8.3599999999999994E-3</v>
      </c>
    </row>
    <row r="842" spans="10:18" ht="15" customHeight="1" x14ac:dyDescent="0.25">
      <c r="J842" s="26" t="str">
        <f>IF(PG!C844="","-",PG!C844)</f>
        <v>-</v>
      </c>
      <c r="M842" s="46" t="str">
        <f t="shared" si="29"/>
        <v/>
      </c>
      <c r="N842" s="46" t="str">
        <f t="shared" si="30"/>
        <v/>
      </c>
      <c r="O842" s="46" t="str">
        <f>IF(PI_For!B844=0,"Não cadastrado",PI_For!B844)</f>
        <v>Não cadastrado</v>
      </c>
      <c r="P842" s="46" t="str">
        <f>IFERROR(AVERAGEIFS(Entrada!$E$8:$E$3007,Entrada!$C$8:$C$3007,$C$6,Entrada!$G$8:$G$3007,O842),"")</f>
        <v/>
      </c>
      <c r="Q842" s="46" t="str">
        <f>IFERROR(AVERAGEIFS(Entrada!$H$8:$H$3007,Entrada!$C$8:$C$3007,$C$6,Entrada!$G$8:$G$3007,O842),"")</f>
        <v/>
      </c>
      <c r="R842" s="46">
        <v>8.3700000000000007E-3</v>
      </c>
    </row>
    <row r="843" spans="10:18" ht="15" customHeight="1" x14ac:dyDescent="0.25">
      <c r="J843" s="26" t="str">
        <f>IF(PG!C845="","-",PG!C845)</f>
        <v>-</v>
      </c>
      <c r="M843" s="46" t="str">
        <f t="shared" si="29"/>
        <v/>
      </c>
      <c r="N843" s="46" t="str">
        <f t="shared" si="30"/>
        <v/>
      </c>
      <c r="O843" s="46" t="str">
        <f>IF(PI_For!B845=0,"Não cadastrado",PI_For!B845)</f>
        <v>Não cadastrado</v>
      </c>
      <c r="P843" s="46" t="str">
        <f>IFERROR(AVERAGEIFS(Entrada!$E$8:$E$3007,Entrada!$C$8:$C$3007,$C$6,Entrada!$G$8:$G$3007,O843),"")</f>
        <v/>
      </c>
      <c r="Q843" s="46" t="str">
        <f>IFERROR(AVERAGEIFS(Entrada!$H$8:$H$3007,Entrada!$C$8:$C$3007,$C$6,Entrada!$G$8:$G$3007,O843),"")</f>
        <v/>
      </c>
      <c r="R843" s="46">
        <v>8.3800000000000003E-3</v>
      </c>
    </row>
    <row r="844" spans="10:18" ht="15" customHeight="1" x14ac:dyDescent="0.25">
      <c r="J844" s="26" t="str">
        <f>IF(PG!C846="","-",PG!C846)</f>
        <v>-</v>
      </c>
      <c r="M844" s="46" t="str">
        <f t="shared" si="29"/>
        <v/>
      </c>
      <c r="N844" s="46" t="str">
        <f t="shared" si="30"/>
        <v/>
      </c>
      <c r="O844" s="46" t="str">
        <f>IF(PI_For!B846=0,"Não cadastrado",PI_For!B846)</f>
        <v>Não cadastrado</v>
      </c>
      <c r="P844" s="46" t="str">
        <f>IFERROR(AVERAGEIFS(Entrada!$E$8:$E$3007,Entrada!$C$8:$C$3007,$C$6,Entrada!$G$8:$G$3007,O844),"")</f>
        <v/>
      </c>
      <c r="Q844" s="46" t="str">
        <f>IFERROR(AVERAGEIFS(Entrada!$H$8:$H$3007,Entrada!$C$8:$C$3007,$C$6,Entrada!$G$8:$G$3007,O844),"")</f>
        <v/>
      </c>
      <c r="R844" s="46">
        <v>8.3899999999999999E-3</v>
      </c>
    </row>
    <row r="845" spans="10:18" ht="15" customHeight="1" x14ac:dyDescent="0.25">
      <c r="J845" s="26" t="str">
        <f>IF(PG!C847="","-",PG!C847)</f>
        <v>-</v>
      </c>
      <c r="M845" s="46" t="str">
        <f t="shared" si="29"/>
        <v/>
      </c>
      <c r="N845" s="46" t="str">
        <f t="shared" si="30"/>
        <v/>
      </c>
      <c r="O845" s="46" t="str">
        <f>IF(PI_For!B847=0,"Não cadastrado",PI_For!B847)</f>
        <v>Não cadastrado</v>
      </c>
      <c r="P845" s="46" t="str">
        <f>IFERROR(AVERAGEIFS(Entrada!$E$8:$E$3007,Entrada!$C$8:$C$3007,$C$6,Entrada!$G$8:$G$3007,O845),"")</f>
        <v/>
      </c>
      <c r="Q845" s="46" t="str">
        <f>IFERROR(AVERAGEIFS(Entrada!$H$8:$H$3007,Entrada!$C$8:$C$3007,$C$6,Entrada!$G$8:$G$3007,O845),"")</f>
        <v/>
      </c>
      <c r="R845" s="46">
        <v>8.3999999999999995E-3</v>
      </c>
    </row>
    <row r="846" spans="10:18" ht="15" customHeight="1" x14ac:dyDescent="0.25">
      <c r="J846" s="26" t="str">
        <f>IF(PG!C848="","-",PG!C848)</f>
        <v>-</v>
      </c>
      <c r="M846" s="46" t="str">
        <f t="shared" si="29"/>
        <v/>
      </c>
      <c r="N846" s="46" t="str">
        <f t="shared" si="30"/>
        <v/>
      </c>
      <c r="O846" s="46" t="str">
        <f>IF(PI_For!B848=0,"Não cadastrado",PI_For!B848)</f>
        <v>Não cadastrado</v>
      </c>
      <c r="P846" s="46" t="str">
        <f>IFERROR(AVERAGEIFS(Entrada!$E$8:$E$3007,Entrada!$C$8:$C$3007,$C$6,Entrada!$G$8:$G$3007,O846),"")</f>
        <v/>
      </c>
      <c r="Q846" s="46" t="str">
        <f>IFERROR(AVERAGEIFS(Entrada!$H$8:$H$3007,Entrada!$C$8:$C$3007,$C$6,Entrada!$G$8:$G$3007,O846),"")</f>
        <v/>
      </c>
      <c r="R846" s="46">
        <v>8.4100000000000008E-3</v>
      </c>
    </row>
    <row r="847" spans="10:18" ht="15" customHeight="1" x14ac:dyDescent="0.25">
      <c r="J847" s="26" t="str">
        <f>IF(PG!C849="","-",PG!C849)</f>
        <v>-</v>
      </c>
      <c r="M847" s="46" t="str">
        <f t="shared" si="29"/>
        <v/>
      </c>
      <c r="N847" s="46" t="str">
        <f t="shared" si="30"/>
        <v/>
      </c>
      <c r="O847" s="46" t="str">
        <f>IF(PI_For!B849=0,"Não cadastrado",PI_For!B849)</f>
        <v>Não cadastrado</v>
      </c>
      <c r="P847" s="46" t="str">
        <f>IFERROR(AVERAGEIFS(Entrada!$E$8:$E$3007,Entrada!$C$8:$C$3007,$C$6,Entrada!$G$8:$G$3007,O847),"")</f>
        <v/>
      </c>
      <c r="Q847" s="46" t="str">
        <f>IFERROR(AVERAGEIFS(Entrada!$H$8:$H$3007,Entrada!$C$8:$C$3007,$C$6,Entrada!$G$8:$G$3007,O847),"")</f>
        <v/>
      </c>
      <c r="R847" s="46">
        <v>8.4200000000000004E-3</v>
      </c>
    </row>
    <row r="848" spans="10:18" ht="15" customHeight="1" x14ac:dyDescent="0.25">
      <c r="J848" s="26" t="str">
        <f>IF(PG!C850="","-",PG!C850)</f>
        <v>-</v>
      </c>
      <c r="M848" s="46" t="str">
        <f t="shared" si="29"/>
        <v/>
      </c>
      <c r="N848" s="46" t="str">
        <f t="shared" si="30"/>
        <v/>
      </c>
      <c r="O848" s="46" t="str">
        <f>IF(PI_For!B850=0,"Não cadastrado",PI_For!B850)</f>
        <v>Não cadastrado</v>
      </c>
      <c r="P848" s="46" t="str">
        <f>IFERROR(AVERAGEIFS(Entrada!$E$8:$E$3007,Entrada!$C$8:$C$3007,$C$6,Entrada!$G$8:$G$3007,O848),"")</f>
        <v/>
      </c>
      <c r="Q848" s="46" t="str">
        <f>IFERROR(AVERAGEIFS(Entrada!$H$8:$H$3007,Entrada!$C$8:$C$3007,$C$6,Entrada!$G$8:$G$3007,O848),"")</f>
        <v/>
      </c>
      <c r="R848" s="46">
        <v>8.43E-3</v>
      </c>
    </row>
    <row r="849" spans="10:18" ht="15" customHeight="1" x14ac:dyDescent="0.25">
      <c r="J849" s="26" t="str">
        <f>IF(PG!C851="","-",PG!C851)</f>
        <v>-</v>
      </c>
      <c r="M849" s="46" t="str">
        <f t="shared" si="29"/>
        <v/>
      </c>
      <c r="N849" s="46" t="str">
        <f t="shared" si="30"/>
        <v/>
      </c>
      <c r="O849" s="46" t="str">
        <f>IF(PI_For!B851=0,"Não cadastrado",PI_For!B851)</f>
        <v>Não cadastrado</v>
      </c>
      <c r="P849" s="46" t="str">
        <f>IFERROR(AVERAGEIFS(Entrada!$E$8:$E$3007,Entrada!$C$8:$C$3007,$C$6,Entrada!$G$8:$G$3007,O849),"")</f>
        <v/>
      </c>
      <c r="Q849" s="46" t="str">
        <f>IFERROR(AVERAGEIFS(Entrada!$H$8:$H$3007,Entrada!$C$8:$C$3007,$C$6,Entrada!$G$8:$G$3007,O849),"")</f>
        <v/>
      </c>
      <c r="R849" s="46">
        <v>8.4399999999999996E-3</v>
      </c>
    </row>
    <row r="850" spans="10:18" ht="15" customHeight="1" x14ac:dyDescent="0.25">
      <c r="J850" s="26" t="str">
        <f>IF(PG!C852="","-",PG!C852)</f>
        <v>-</v>
      </c>
      <c r="M850" s="46" t="str">
        <f t="shared" si="29"/>
        <v/>
      </c>
      <c r="N850" s="46" t="str">
        <f t="shared" si="30"/>
        <v/>
      </c>
      <c r="O850" s="46" t="str">
        <f>IF(PI_For!B852=0,"Não cadastrado",PI_For!B852)</f>
        <v>Não cadastrado</v>
      </c>
      <c r="P850" s="46" t="str">
        <f>IFERROR(AVERAGEIFS(Entrada!$E$8:$E$3007,Entrada!$C$8:$C$3007,$C$6,Entrada!$G$8:$G$3007,O850),"")</f>
        <v/>
      </c>
      <c r="Q850" s="46" t="str">
        <f>IFERROR(AVERAGEIFS(Entrada!$H$8:$H$3007,Entrada!$C$8:$C$3007,$C$6,Entrada!$G$8:$G$3007,O850),"")</f>
        <v/>
      </c>
      <c r="R850" s="46">
        <v>8.4499999999999992E-3</v>
      </c>
    </row>
    <row r="851" spans="10:18" ht="15" customHeight="1" x14ac:dyDescent="0.25">
      <c r="J851" s="26" t="str">
        <f>IF(PG!C853="","-",PG!C853)</f>
        <v>-</v>
      </c>
      <c r="M851" s="46" t="str">
        <f t="shared" si="29"/>
        <v/>
      </c>
      <c r="N851" s="46" t="str">
        <f t="shared" si="30"/>
        <v/>
      </c>
      <c r="O851" s="46" t="str">
        <f>IF(PI_For!B853=0,"Não cadastrado",PI_For!B853)</f>
        <v>Não cadastrado</v>
      </c>
      <c r="P851" s="46" t="str">
        <f>IFERROR(AVERAGEIFS(Entrada!$E$8:$E$3007,Entrada!$C$8:$C$3007,$C$6,Entrada!$G$8:$G$3007,O851),"")</f>
        <v/>
      </c>
      <c r="Q851" s="46" t="str">
        <f>IFERROR(AVERAGEIFS(Entrada!$H$8:$H$3007,Entrada!$C$8:$C$3007,$C$6,Entrada!$G$8:$G$3007,O851),"")</f>
        <v/>
      </c>
      <c r="R851" s="46">
        <v>8.4600000000000005E-3</v>
      </c>
    </row>
    <row r="852" spans="10:18" ht="15" customHeight="1" x14ac:dyDescent="0.25">
      <c r="J852" s="26" t="str">
        <f>IF(PG!C854="","-",PG!C854)</f>
        <v>-</v>
      </c>
      <c r="M852" s="46" t="str">
        <f t="shared" si="29"/>
        <v/>
      </c>
      <c r="N852" s="46" t="str">
        <f t="shared" si="30"/>
        <v/>
      </c>
      <c r="O852" s="46" t="str">
        <f>IF(PI_For!B854=0,"Não cadastrado",PI_For!B854)</f>
        <v>Não cadastrado</v>
      </c>
      <c r="P852" s="46" t="str">
        <f>IFERROR(AVERAGEIFS(Entrada!$E$8:$E$3007,Entrada!$C$8:$C$3007,$C$6,Entrada!$G$8:$G$3007,O852),"")</f>
        <v/>
      </c>
      <c r="Q852" s="46" t="str">
        <f>IFERROR(AVERAGEIFS(Entrada!$H$8:$H$3007,Entrada!$C$8:$C$3007,$C$6,Entrada!$G$8:$G$3007,O852),"")</f>
        <v/>
      </c>
      <c r="R852" s="46">
        <v>8.4700000000000001E-3</v>
      </c>
    </row>
    <row r="853" spans="10:18" ht="15" customHeight="1" x14ac:dyDescent="0.25">
      <c r="J853" s="26" t="str">
        <f>IF(PG!C855="","-",PG!C855)</f>
        <v>-</v>
      </c>
      <c r="M853" s="46" t="str">
        <f t="shared" si="29"/>
        <v/>
      </c>
      <c r="N853" s="46" t="str">
        <f t="shared" si="30"/>
        <v/>
      </c>
      <c r="O853" s="46" t="str">
        <f>IF(PI_For!B855=0,"Não cadastrado",PI_For!B855)</f>
        <v>Não cadastrado</v>
      </c>
      <c r="P853" s="46" t="str">
        <f>IFERROR(AVERAGEIFS(Entrada!$E$8:$E$3007,Entrada!$C$8:$C$3007,$C$6,Entrada!$G$8:$G$3007,O853),"")</f>
        <v/>
      </c>
      <c r="Q853" s="46" t="str">
        <f>IFERROR(AVERAGEIFS(Entrada!$H$8:$H$3007,Entrada!$C$8:$C$3007,$C$6,Entrada!$G$8:$G$3007,O853),"")</f>
        <v/>
      </c>
      <c r="R853" s="46">
        <v>8.4799999999999997E-3</v>
      </c>
    </row>
    <row r="854" spans="10:18" ht="15" customHeight="1" x14ac:dyDescent="0.25">
      <c r="J854" s="26" t="str">
        <f>IF(PG!C856="","-",PG!C856)</f>
        <v>-</v>
      </c>
      <c r="M854" s="46" t="str">
        <f t="shared" si="29"/>
        <v/>
      </c>
      <c r="N854" s="46" t="str">
        <f t="shared" si="30"/>
        <v/>
      </c>
      <c r="O854" s="46" t="str">
        <f>IF(PI_For!B856=0,"Não cadastrado",PI_For!B856)</f>
        <v>Não cadastrado</v>
      </c>
      <c r="P854" s="46" t="str">
        <f>IFERROR(AVERAGEIFS(Entrada!$E$8:$E$3007,Entrada!$C$8:$C$3007,$C$6,Entrada!$G$8:$G$3007,O854),"")</f>
        <v/>
      </c>
      <c r="Q854" s="46" t="str">
        <f>IFERROR(AVERAGEIFS(Entrada!$H$8:$H$3007,Entrada!$C$8:$C$3007,$C$6,Entrada!$G$8:$G$3007,O854),"")</f>
        <v/>
      </c>
      <c r="R854" s="46">
        <v>8.4899999999999993E-3</v>
      </c>
    </row>
    <row r="855" spans="10:18" ht="15" customHeight="1" x14ac:dyDescent="0.25">
      <c r="J855" s="26" t="str">
        <f>IF(PG!C857="","-",PG!C857)</f>
        <v>-</v>
      </c>
      <c r="M855" s="46" t="str">
        <f t="shared" si="29"/>
        <v/>
      </c>
      <c r="N855" s="46" t="str">
        <f t="shared" si="30"/>
        <v/>
      </c>
      <c r="O855" s="46" t="str">
        <f>IF(PI_For!B857=0,"Não cadastrado",PI_For!B857)</f>
        <v>Não cadastrado</v>
      </c>
      <c r="P855" s="46" t="str">
        <f>IFERROR(AVERAGEIFS(Entrada!$E$8:$E$3007,Entrada!$C$8:$C$3007,$C$6,Entrada!$G$8:$G$3007,O855),"")</f>
        <v/>
      </c>
      <c r="Q855" s="46" t="str">
        <f>IFERROR(AVERAGEIFS(Entrada!$H$8:$H$3007,Entrada!$C$8:$C$3007,$C$6,Entrada!$G$8:$G$3007,O855),"")</f>
        <v/>
      </c>
      <c r="R855" s="46">
        <v>8.5000000000000006E-3</v>
      </c>
    </row>
    <row r="856" spans="10:18" ht="15" customHeight="1" x14ac:dyDescent="0.25">
      <c r="J856" s="26" t="str">
        <f>IF(PG!C858="","-",PG!C858)</f>
        <v>-</v>
      </c>
      <c r="M856" s="46" t="str">
        <f t="shared" si="29"/>
        <v/>
      </c>
      <c r="N856" s="46" t="str">
        <f t="shared" si="30"/>
        <v/>
      </c>
      <c r="O856" s="46" t="str">
        <f>IF(PI_For!B858=0,"Não cadastrado",PI_For!B858)</f>
        <v>Não cadastrado</v>
      </c>
      <c r="P856" s="46" t="str">
        <f>IFERROR(AVERAGEIFS(Entrada!$E$8:$E$3007,Entrada!$C$8:$C$3007,$C$6,Entrada!$G$8:$G$3007,O856),"")</f>
        <v/>
      </c>
      <c r="Q856" s="46" t="str">
        <f>IFERROR(AVERAGEIFS(Entrada!$H$8:$H$3007,Entrada!$C$8:$C$3007,$C$6,Entrada!$G$8:$G$3007,O856),"")</f>
        <v/>
      </c>
      <c r="R856" s="46">
        <v>8.5100000000000002E-3</v>
      </c>
    </row>
    <row r="857" spans="10:18" ht="15" customHeight="1" x14ac:dyDescent="0.25">
      <c r="J857" s="26" t="str">
        <f>IF(PG!C859="","-",PG!C859)</f>
        <v>-</v>
      </c>
      <c r="M857" s="46" t="str">
        <f t="shared" si="29"/>
        <v/>
      </c>
      <c r="N857" s="46" t="str">
        <f t="shared" si="30"/>
        <v/>
      </c>
      <c r="O857" s="46" t="str">
        <f>IF(PI_For!B859=0,"Não cadastrado",PI_For!B859)</f>
        <v>Não cadastrado</v>
      </c>
      <c r="P857" s="46" t="str">
        <f>IFERROR(AVERAGEIFS(Entrada!$E$8:$E$3007,Entrada!$C$8:$C$3007,$C$6,Entrada!$G$8:$G$3007,O857),"")</f>
        <v/>
      </c>
      <c r="Q857" s="46" t="str">
        <f>IFERROR(AVERAGEIFS(Entrada!$H$8:$H$3007,Entrada!$C$8:$C$3007,$C$6,Entrada!$G$8:$G$3007,O857),"")</f>
        <v/>
      </c>
      <c r="R857" s="46">
        <v>8.5199999999999998E-3</v>
      </c>
    </row>
    <row r="858" spans="10:18" ht="15" customHeight="1" x14ac:dyDescent="0.25">
      <c r="J858" s="26" t="str">
        <f>IF(PG!C860="","-",PG!C860)</f>
        <v>-</v>
      </c>
      <c r="M858" s="46" t="str">
        <f t="shared" si="29"/>
        <v/>
      </c>
      <c r="N858" s="46" t="str">
        <f t="shared" si="30"/>
        <v/>
      </c>
      <c r="O858" s="46" t="str">
        <f>IF(PI_For!B860=0,"Não cadastrado",PI_For!B860)</f>
        <v>Não cadastrado</v>
      </c>
      <c r="P858" s="46" t="str">
        <f>IFERROR(AVERAGEIFS(Entrada!$E$8:$E$3007,Entrada!$C$8:$C$3007,$C$6,Entrada!$G$8:$G$3007,O858),"")</f>
        <v/>
      </c>
      <c r="Q858" s="46" t="str">
        <f>IFERROR(AVERAGEIFS(Entrada!$H$8:$H$3007,Entrada!$C$8:$C$3007,$C$6,Entrada!$G$8:$G$3007,O858),"")</f>
        <v/>
      </c>
      <c r="R858" s="46">
        <v>8.5299999999999994E-3</v>
      </c>
    </row>
    <row r="859" spans="10:18" ht="15" customHeight="1" x14ac:dyDescent="0.25">
      <c r="J859" s="26" t="str">
        <f>IF(PG!C861="","-",PG!C861)</f>
        <v>-</v>
      </c>
      <c r="M859" s="46" t="str">
        <f t="shared" si="29"/>
        <v/>
      </c>
      <c r="N859" s="46" t="str">
        <f t="shared" si="30"/>
        <v/>
      </c>
      <c r="O859" s="46" t="str">
        <f>IF(PI_For!B861=0,"Não cadastrado",PI_For!B861)</f>
        <v>Não cadastrado</v>
      </c>
      <c r="P859" s="46" t="str">
        <f>IFERROR(AVERAGEIFS(Entrada!$E$8:$E$3007,Entrada!$C$8:$C$3007,$C$6,Entrada!$G$8:$G$3007,O859),"")</f>
        <v/>
      </c>
      <c r="Q859" s="46" t="str">
        <f>IFERROR(AVERAGEIFS(Entrada!$H$8:$H$3007,Entrada!$C$8:$C$3007,$C$6,Entrada!$G$8:$G$3007,O859),"")</f>
        <v/>
      </c>
      <c r="R859" s="46">
        <v>8.5400000000000007E-3</v>
      </c>
    </row>
    <row r="860" spans="10:18" ht="15" customHeight="1" x14ac:dyDescent="0.25">
      <c r="J860" s="26" t="str">
        <f>IF(PG!C862="","-",PG!C862)</f>
        <v>-</v>
      </c>
      <c r="M860" s="46" t="str">
        <f t="shared" si="29"/>
        <v/>
      </c>
      <c r="N860" s="46" t="str">
        <f t="shared" si="30"/>
        <v/>
      </c>
      <c r="O860" s="46" t="str">
        <f>IF(PI_For!B862=0,"Não cadastrado",PI_For!B862)</f>
        <v>Não cadastrado</v>
      </c>
      <c r="P860" s="46" t="str">
        <f>IFERROR(AVERAGEIFS(Entrada!$E$8:$E$3007,Entrada!$C$8:$C$3007,$C$6,Entrada!$G$8:$G$3007,O860),"")</f>
        <v/>
      </c>
      <c r="Q860" s="46" t="str">
        <f>IFERROR(AVERAGEIFS(Entrada!$H$8:$H$3007,Entrada!$C$8:$C$3007,$C$6,Entrada!$G$8:$G$3007,O860),"")</f>
        <v/>
      </c>
      <c r="R860" s="46">
        <v>8.5500000000000003E-3</v>
      </c>
    </row>
    <row r="861" spans="10:18" ht="15" customHeight="1" x14ac:dyDescent="0.25">
      <c r="J861" s="26" t="str">
        <f>IF(PG!C863="","-",PG!C863)</f>
        <v>-</v>
      </c>
      <c r="M861" s="46" t="str">
        <f t="shared" si="29"/>
        <v/>
      </c>
      <c r="N861" s="46" t="str">
        <f t="shared" si="30"/>
        <v/>
      </c>
      <c r="O861" s="46" t="str">
        <f>IF(PI_For!B863=0,"Não cadastrado",PI_For!B863)</f>
        <v>Não cadastrado</v>
      </c>
      <c r="P861" s="46" t="str">
        <f>IFERROR(AVERAGEIFS(Entrada!$E$8:$E$3007,Entrada!$C$8:$C$3007,$C$6,Entrada!$G$8:$G$3007,O861),"")</f>
        <v/>
      </c>
      <c r="Q861" s="46" t="str">
        <f>IFERROR(AVERAGEIFS(Entrada!$H$8:$H$3007,Entrada!$C$8:$C$3007,$C$6,Entrada!$G$8:$G$3007,O861),"")</f>
        <v/>
      </c>
      <c r="R861" s="46">
        <v>8.5599999999999999E-3</v>
      </c>
    </row>
    <row r="862" spans="10:18" ht="15" customHeight="1" x14ac:dyDescent="0.25">
      <c r="J862" s="26" t="str">
        <f>IF(PG!C864="","-",PG!C864)</f>
        <v>-</v>
      </c>
      <c r="M862" s="46" t="str">
        <f t="shared" si="29"/>
        <v/>
      </c>
      <c r="N862" s="46" t="str">
        <f t="shared" si="30"/>
        <v/>
      </c>
      <c r="O862" s="46" t="str">
        <f>IF(PI_For!B864=0,"Não cadastrado",PI_For!B864)</f>
        <v>Não cadastrado</v>
      </c>
      <c r="P862" s="46" t="str">
        <f>IFERROR(AVERAGEIFS(Entrada!$E$8:$E$3007,Entrada!$C$8:$C$3007,$C$6,Entrada!$G$8:$G$3007,O862),"")</f>
        <v/>
      </c>
      <c r="Q862" s="46" t="str">
        <f>IFERROR(AVERAGEIFS(Entrada!$H$8:$H$3007,Entrada!$C$8:$C$3007,$C$6,Entrada!$G$8:$G$3007,O862),"")</f>
        <v/>
      </c>
      <c r="R862" s="46">
        <v>8.5699999999999995E-3</v>
      </c>
    </row>
    <row r="863" spans="10:18" ht="15" customHeight="1" x14ac:dyDescent="0.25">
      <c r="J863" s="26" t="str">
        <f>IF(PG!C865="","-",PG!C865)</f>
        <v>-</v>
      </c>
      <c r="M863" s="46" t="str">
        <f t="shared" si="29"/>
        <v/>
      </c>
      <c r="N863" s="46" t="str">
        <f t="shared" si="30"/>
        <v/>
      </c>
      <c r="O863" s="46" t="str">
        <f>IF(PI_For!B865=0,"Não cadastrado",PI_For!B865)</f>
        <v>Não cadastrado</v>
      </c>
      <c r="P863" s="46" t="str">
        <f>IFERROR(AVERAGEIFS(Entrada!$E$8:$E$3007,Entrada!$C$8:$C$3007,$C$6,Entrada!$G$8:$G$3007,O863),"")</f>
        <v/>
      </c>
      <c r="Q863" s="46" t="str">
        <f>IFERROR(AVERAGEIFS(Entrada!$H$8:$H$3007,Entrada!$C$8:$C$3007,$C$6,Entrada!$G$8:$G$3007,O863),"")</f>
        <v/>
      </c>
      <c r="R863" s="46">
        <v>8.5800000000000008E-3</v>
      </c>
    </row>
    <row r="864" spans="10:18" ht="15" customHeight="1" x14ac:dyDescent="0.25">
      <c r="J864" s="26" t="str">
        <f>IF(PG!C866="","-",PG!C866)</f>
        <v>-</v>
      </c>
      <c r="M864" s="46" t="str">
        <f t="shared" si="29"/>
        <v/>
      </c>
      <c r="N864" s="46" t="str">
        <f t="shared" si="30"/>
        <v/>
      </c>
      <c r="O864" s="46" t="str">
        <f>IF(PI_For!B866=0,"Não cadastrado",PI_For!B866)</f>
        <v>Não cadastrado</v>
      </c>
      <c r="P864" s="46" t="str">
        <f>IFERROR(AVERAGEIFS(Entrada!$E$8:$E$3007,Entrada!$C$8:$C$3007,$C$6,Entrada!$G$8:$G$3007,O864),"")</f>
        <v/>
      </c>
      <c r="Q864" s="46" t="str">
        <f>IFERROR(AVERAGEIFS(Entrada!$H$8:$H$3007,Entrada!$C$8:$C$3007,$C$6,Entrada!$G$8:$G$3007,O864),"")</f>
        <v/>
      </c>
      <c r="R864" s="46">
        <v>8.5900000000000004E-3</v>
      </c>
    </row>
    <row r="865" spans="10:18" ht="15" customHeight="1" x14ac:dyDescent="0.25">
      <c r="J865" s="26" t="str">
        <f>IF(PG!C867="","-",PG!C867)</f>
        <v>-</v>
      </c>
      <c r="M865" s="46" t="str">
        <f t="shared" si="29"/>
        <v/>
      </c>
      <c r="N865" s="46" t="str">
        <f t="shared" si="30"/>
        <v/>
      </c>
      <c r="O865" s="46" t="str">
        <f>IF(PI_For!B867=0,"Não cadastrado",PI_For!B867)</f>
        <v>Não cadastrado</v>
      </c>
      <c r="P865" s="46" t="str">
        <f>IFERROR(AVERAGEIFS(Entrada!$E$8:$E$3007,Entrada!$C$8:$C$3007,$C$6,Entrada!$G$8:$G$3007,O865),"")</f>
        <v/>
      </c>
      <c r="Q865" s="46" t="str">
        <f>IFERROR(AVERAGEIFS(Entrada!$H$8:$H$3007,Entrada!$C$8:$C$3007,$C$6,Entrada!$G$8:$G$3007,O865),"")</f>
        <v/>
      </c>
      <c r="R865" s="46">
        <v>8.6E-3</v>
      </c>
    </row>
    <row r="866" spans="10:18" ht="15" customHeight="1" x14ac:dyDescent="0.25">
      <c r="J866" s="26" t="str">
        <f>IF(PG!C868="","-",PG!C868)</f>
        <v>-</v>
      </c>
      <c r="M866" s="46" t="str">
        <f t="shared" si="29"/>
        <v/>
      </c>
      <c r="N866" s="46" t="str">
        <f t="shared" si="30"/>
        <v/>
      </c>
      <c r="O866" s="46" t="str">
        <f>IF(PI_For!B868=0,"Não cadastrado",PI_For!B868)</f>
        <v>Não cadastrado</v>
      </c>
      <c r="P866" s="46" t="str">
        <f>IFERROR(AVERAGEIFS(Entrada!$E$8:$E$3007,Entrada!$C$8:$C$3007,$C$6,Entrada!$G$8:$G$3007,O866),"")</f>
        <v/>
      </c>
      <c r="Q866" s="46" t="str">
        <f>IFERROR(AVERAGEIFS(Entrada!$H$8:$H$3007,Entrada!$C$8:$C$3007,$C$6,Entrada!$G$8:$G$3007,O866),"")</f>
        <v/>
      </c>
      <c r="R866" s="46">
        <v>8.6099999999999996E-3</v>
      </c>
    </row>
    <row r="867" spans="10:18" ht="15" customHeight="1" x14ac:dyDescent="0.25">
      <c r="J867" s="26" t="str">
        <f>IF(PG!C869="","-",PG!C869)</f>
        <v>-</v>
      </c>
      <c r="M867" s="46" t="str">
        <f t="shared" si="29"/>
        <v/>
      </c>
      <c r="N867" s="46" t="str">
        <f t="shared" si="30"/>
        <v/>
      </c>
      <c r="O867" s="46" t="str">
        <f>IF(PI_For!B869=0,"Não cadastrado",PI_For!B869)</f>
        <v>Não cadastrado</v>
      </c>
      <c r="P867" s="46" t="str">
        <f>IFERROR(AVERAGEIFS(Entrada!$E$8:$E$3007,Entrada!$C$8:$C$3007,$C$6,Entrada!$G$8:$G$3007,O867),"")</f>
        <v/>
      </c>
      <c r="Q867" s="46" t="str">
        <f>IFERROR(AVERAGEIFS(Entrada!$H$8:$H$3007,Entrada!$C$8:$C$3007,$C$6,Entrada!$G$8:$G$3007,O867),"")</f>
        <v/>
      </c>
      <c r="R867" s="46">
        <v>8.6199999999999992E-3</v>
      </c>
    </row>
    <row r="868" spans="10:18" ht="15" customHeight="1" x14ac:dyDescent="0.25">
      <c r="J868" s="26" t="str">
        <f>IF(PG!C870="","-",PG!C870)</f>
        <v>-</v>
      </c>
      <c r="M868" s="46" t="str">
        <f t="shared" si="29"/>
        <v/>
      </c>
      <c r="N868" s="46" t="str">
        <f t="shared" si="30"/>
        <v/>
      </c>
      <c r="O868" s="46" t="str">
        <f>IF(PI_For!B870=0,"Não cadastrado",PI_For!B870)</f>
        <v>Não cadastrado</v>
      </c>
      <c r="P868" s="46" t="str">
        <f>IFERROR(AVERAGEIFS(Entrada!$E$8:$E$3007,Entrada!$C$8:$C$3007,$C$6,Entrada!$G$8:$G$3007,O868),"")</f>
        <v/>
      </c>
      <c r="Q868" s="46" t="str">
        <f>IFERROR(AVERAGEIFS(Entrada!$H$8:$H$3007,Entrada!$C$8:$C$3007,$C$6,Entrada!$G$8:$G$3007,O868),"")</f>
        <v/>
      </c>
      <c r="R868" s="46">
        <v>8.6300000000000005E-3</v>
      </c>
    </row>
    <row r="869" spans="10:18" ht="15" customHeight="1" x14ac:dyDescent="0.25">
      <c r="J869" s="26" t="str">
        <f>IF(PG!C871="","-",PG!C871)</f>
        <v>-</v>
      </c>
      <c r="M869" s="46" t="str">
        <f t="shared" si="29"/>
        <v/>
      </c>
      <c r="N869" s="46" t="str">
        <f t="shared" si="30"/>
        <v/>
      </c>
      <c r="O869" s="46" t="str">
        <f>IF(PI_For!B871=0,"Não cadastrado",PI_For!B871)</f>
        <v>Não cadastrado</v>
      </c>
      <c r="P869" s="46" t="str">
        <f>IFERROR(AVERAGEIFS(Entrada!$E$8:$E$3007,Entrada!$C$8:$C$3007,$C$6,Entrada!$G$8:$G$3007,O869),"")</f>
        <v/>
      </c>
      <c r="Q869" s="46" t="str">
        <f>IFERROR(AVERAGEIFS(Entrada!$H$8:$H$3007,Entrada!$C$8:$C$3007,$C$6,Entrada!$G$8:$G$3007,O869),"")</f>
        <v/>
      </c>
      <c r="R869" s="46">
        <v>8.6400000000000001E-3</v>
      </c>
    </row>
    <row r="870" spans="10:18" ht="15" customHeight="1" x14ac:dyDescent="0.25">
      <c r="J870" s="26" t="str">
        <f>IF(PG!C872="","-",PG!C872)</f>
        <v>-</v>
      </c>
      <c r="M870" s="46" t="str">
        <f t="shared" si="29"/>
        <v/>
      </c>
      <c r="N870" s="46" t="str">
        <f t="shared" si="30"/>
        <v/>
      </c>
      <c r="O870" s="46" t="str">
        <f>IF(PI_For!B872=0,"Não cadastrado",PI_For!B872)</f>
        <v>Não cadastrado</v>
      </c>
      <c r="P870" s="46" t="str">
        <f>IFERROR(AVERAGEIFS(Entrada!$E$8:$E$3007,Entrada!$C$8:$C$3007,$C$6,Entrada!$G$8:$G$3007,O870),"")</f>
        <v/>
      </c>
      <c r="Q870" s="46" t="str">
        <f>IFERROR(AVERAGEIFS(Entrada!$H$8:$H$3007,Entrada!$C$8:$C$3007,$C$6,Entrada!$G$8:$G$3007,O870),"")</f>
        <v/>
      </c>
      <c r="R870" s="46">
        <v>8.6499999999999997E-3</v>
      </c>
    </row>
    <row r="871" spans="10:18" ht="15" customHeight="1" x14ac:dyDescent="0.25">
      <c r="J871" s="26" t="str">
        <f>IF(PG!C873="","-",PG!C873)</f>
        <v>-</v>
      </c>
      <c r="M871" s="46" t="str">
        <f t="shared" si="29"/>
        <v/>
      </c>
      <c r="N871" s="46" t="str">
        <f t="shared" si="30"/>
        <v/>
      </c>
      <c r="O871" s="46" t="str">
        <f>IF(PI_For!B873=0,"Não cadastrado",PI_For!B873)</f>
        <v>Não cadastrado</v>
      </c>
      <c r="P871" s="46" t="str">
        <f>IFERROR(AVERAGEIFS(Entrada!$E$8:$E$3007,Entrada!$C$8:$C$3007,$C$6,Entrada!$G$8:$G$3007,O871),"")</f>
        <v/>
      </c>
      <c r="Q871" s="46" t="str">
        <f>IFERROR(AVERAGEIFS(Entrada!$H$8:$H$3007,Entrada!$C$8:$C$3007,$C$6,Entrada!$G$8:$G$3007,O871),"")</f>
        <v/>
      </c>
      <c r="R871" s="46">
        <v>8.6599999999999993E-3</v>
      </c>
    </row>
    <row r="872" spans="10:18" ht="15" customHeight="1" x14ac:dyDescent="0.25">
      <c r="J872" s="26" t="str">
        <f>IF(PG!C874="","-",PG!C874)</f>
        <v>-</v>
      </c>
      <c r="M872" s="46" t="str">
        <f t="shared" si="29"/>
        <v/>
      </c>
      <c r="N872" s="46" t="str">
        <f t="shared" si="30"/>
        <v/>
      </c>
      <c r="O872" s="46" t="str">
        <f>IF(PI_For!B874=0,"Não cadastrado",PI_For!B874)</f>
        <v>Não cadastrado</v>
      </c>
      <c r="P872" s="46" t="str">
        <f>IFERROR(AVERAGEIFS(Entrada!$E$8:$E$3007,Entrada!$C$8:$C$3007,$C$6,Entrada!$G$8:$G$3007,O872),"")</f>
        <v/>
      </c>
      <c r="Q872" s="46" t="str">
        <f>IFERROR(AVERAGEIFS(Entrada!$H$8:$H$3007,Entrada!$C$8:$C$3007,$C$6,Entrada!$G$8:$G$3007,O872),"")</f>
        <v/>
      </c>
      <c r="R872" s="46">
        <v>8.6700000000000006E-3</v>
      </c>
    </row>
    <row r="873" spans="10:18" ht="15" customHeight="1" x14ac:dyDescent="0.25">
      <c r="J873" s="26" t="str">
        <f>IF(PG!C875="","-",PG!C875)</f>
        <v>-</v>
      </c>
      <c r="M873" s="46" t="str">
        <f t="shared" si="29"/>
        <v/>
      </c>
      <c r="N873" s="46" t="str">
        <f t="shared" si="30"/>
        <v/>
      </c>
      <c r="O873" s="46" t="str">
        <f>IF(PI_For!B875=0,"Não cadastrado",PI_For!B875)</f>
        <v>Não cadastrado</v>
      </c>
      <c r="P873" s="46" t="str">
        <f>IFERROR(AVERAGEIFS(Entrada!$E$8:$E$3007,Entrada!$C$8:$C$3007,$C$6,Entrada!$G$8:$G$3007,O873),"")</f>
        <v/>
      </c>
      <c r="Q873" s="46" t="str">
        <f>IFERROR(AVERAGEIFS(Entrada!$H$8:$H$3007,Entrada!$C$8:$C$3007,$C$6,Entrada!$G$8:$G$3007,O873),"")</f>
        <v/>
      </c>
      <c r="R873" s="46">
        <v>8.6800000000000002E-3</v>
      </c>
    </row>
    <row r="874" spans="10:18" ht="15" customHeight="1" x14ac:dyDescent="0.25">
      <c r="J874" s="26" t="str">
        <f>IF(PG!C876="","-",PG!C876)</f>
        <v>-</v>
      </c>
      <c r="M874" s="46" t="str">
        <f t="shared" si="29"/>
        <v/>
      </c>
      <c r="N874" s="46" t="str">
        <f t="shared" si="30"/>
        <v/>
      </c>
      <c r="O874" s="46" t="str">
        <f>IF(PI_For!B876=0,"Não cadastrado",PI_For!B876)</f>
        <v>Não cadastrado</v>
      </c>
      <c r="P874" s="46" t="str">
        <f>IFERROR(AVERAGEIFS(Entrada!$E$8:$E$3007,Entrada!$C$8:$C$3007,$C$6,Entrada!$G$8:$G$3007,O874),"")</f>
        <v/>
      </c>
      <c r="Q874" s="46" t="str">
        <f>IFERROR(AVERAGEIFS(Entrada!$H$8:$H$3007,Entrada!$C$8:$C$3007,$C$6,Entrada!$G$8:$G$3007,O874),"")</f>
        <v/>
      </c>
      <c r="R874" s="46">
        <v>8.6899999999999998E-3</v>
      </c>
    </row>
    <row r="875" spans="10:18" ht="15" customHeight="1" x14ac:dyDescent="0.25">
      <c r="J875" s="26" t="str">
        <f>IF(PG!C877="","-",PG!C877)</f>
        <v>-</v>
      </c>
      <c r="M875" s="46" t="str">
        <f t="shared" si="29"/>
        <v/>
      </c>
      <c r="N875" s="46" t="str">
        <f t="shared" si="30"/>
        <v/>
      </c>
      <c r="O875" s="46" t="str">
        <f>IF(PI_For!B877=0,"Não cadastrado",PI_For!B877)</f>
        <v>Não cadastrado</v>
      </c>
      <c r="P875" s="46" t="str">
        <f>IFERROR(AVERAGEIFS(Entrada!$E$8:$E$3007,Entrada!$C$8:$C$3007,$C$6,Entrada!$G$8:$G$3007,O875),"")</f>
        <v/>
      </c>
      <c r="Q875" s="46" t="str">
        <f>IFERROR(AVERAGEIFS(Entrada!$H$8:$H$3007,Entrada!$C$8:$C$3007,$C$6,Entrada!$G$8:$G$3007,O875),"")</f>
        <v/>
      </c>
      <c r="R875" s="46">
        <v>8.6999999999999994E-3</v>
      </c>
    </row>
    <row r="876" spans="10:18" ht="15" customHeight="1" x14ac:dyDescent="0.25">
      <c r="J876" s="26" t="str">
        <f>IF(PG!C878="","-",PG!C878)</f>
        <v>-</v>
      </c>
      <c r="M876" s="46" t="str">
        <f t="shared" si="29"/>
        <v/>
      </c>
      <c r="N876" s="46" t="str">
        <f t="shared" si="30"/>
        <v/>
      </c>
      <c r="O876" s="46" t="str">
        <f>IF(PI_For!B878=0,"Não cadastrado",PI_For!B878)</f>
        <v>Não cadastrado</v>
      </c>
      <c r="P876" s="46" t="str">
        <f>IFERROR(AVERAGEIFS(Entrada!$E$8:$E$3007,Entrada!$C$8:$C$3007,$C$6,Entrada!$G$8:$G$3007,O876),"")</f>
        <v/>
      </c>
      <c r="Q876" s="46" t="str">
        <f>IFERROR(AVERAGEIFS(Entrada!$H$8:$H$3007,Entrada!$C$8:$C$3007,$C$6,Entrada!$G$8:$G$3007,O876),"")</f>
        <v/>
      </c>
      <c r="R876" s="46">
        <v>8.7100000000000007E-3</v>
      </c>
    </row>
    <row r="877" spans="10:18" ht="15" customHeight="1" x14ac:dyDescent="0.25">
      <c r="J877" s="26" t="str">
        <f>IF(PG!C879="","-",PG!C879)</f>
        <v>-</v>
      </c>
      <c r="M877" s="46" t="str">
        <f t="shared" si="29"/>
        <v/>
      </c>
      <c r="N877" s="46" t="str">
        <f t="shared" si="30"/>
        <v/>
      </c>
      <c r="O877" s="46" t="str">
        <f>IF(PI_For!B879=0,"Não cadastrado",PI_For!B879)</f>
        <v>Não cadastrado</v>
      </c>
      <c r="P877" s="46" t="str">
        <f>IFERROR(AVERAGEIFS(Entrada!$E$8:$E$3007,Entrada!$C$8:$C$3007,$C$6,Entrada!$G$8:$G$3007,O877),"")</f>
        <v/>
      </c>
      <c r="Q877" s="46" t="str">
        <f>IFERROR(AVERAGEIFS(Entrada!$H$8:$H$3007,Entrada!$C$8:$C$3007,$C$6,Entrada!$G$8:$G$3007,O877),"")</f>
        <v/>
      </c>
      <c r="R877" s="46">
        <v>8.7200000000000003E-3</v>
      </c>
    </row>
    <row r="878" spans="10:18" ht="15" customHeight="1" x14ac:dyDescent="0.25">
      <c r="J878" s="26" t="str">
        <f>IF(PG!C880="","-",PG!C880)</f>
        <v>-</v>
      </c>
      <c r="M878" s="46" t="str">
        <f t="shared" si="29"/>
        <v/>
      </c>
      <c r="N878" s="46" t="str">
        <f t="shared" si="30"/>
        <v/>
      </c>
      <c r="O878" s="46" t="str">
        <f>IF(PI_For!B880=0,"Não cadastrado",PI_For!B880)</f>
        <v>Não cadastrado</v>
      </c>
      <c r="P878" s="46" t="str">
        <f>IFERROR(AVERAGEIFS(Entrada!$E$8:$E$3007,Entrada!$C$8:$C$3007,$C$6,Entrada!$G$8:$G$3007,O878),"")</f>
        <v/>
      </c>
      <c r="Q878" s="46" t="str">
        <f>IFERROR(AVERAGEIFS(Entrada!$H$8:$H$3007,Entrada!$C$8:$C$3007,$C$6,Entrada!$G$8:$G$3007,O878),"")</f>
        <v/>
      </c>
      <c r="R878" s="46">
        <v>8.7299999999999999E-3</v>
      </c>
    </row>
    <row r="879" spans="10:18" ht="15" customHeight="1" x14ac:dyDescent="0.25">
      <c r="J879" s="26" t="str">
        <f>IF(PG!C881="","-",PG!C881)</f>
        <v>-</v>
      </c>
      <c r="M879" s="46" t="str">
        <f t="shared" si="29"/>
        <v/>
      </c>
      <c r="N879" s="46" t="str">
        <f t="shared" si="30"/>
        <v/>
      </c>
      <c r="O879" s="46" t="str">
        <f>IF(PI_For!B881=0,"Não cadastrado",PI_For!B881)</f>
        <v>Não cadastrado</v>
      </c>
      <c r="P879" s="46" t="str">
        <f>IFERROR(AVERAGEIFS(Entrada!$E$8:$E$3007,Entrada!$C$8:$C$3007,$C$6,Entrada!$G$8:$G$3007,O879),"")</f>
        <v/>
      </c>
      <c r="Q879" s="46" t="str">
        <f>IFERROR(AVERAGEIFS(Entrada!$H$8:$H$3007,Entrada!$C$8:$C$3007,$C$6,Entrada!$G$8:$G$3007,O879),"")</f>
        <v/>
      </c>
      <c r="R879" s="46">
        <v>8.7399999999999995E-3</v>
      </c>
    </row>
    <row r="880" spans="10:18" ht="15" customHeight="1" x14ac:dyDescent="0.25">
      <c r="J880" s="26" t="str">
        <f>IF(PG!C882="","-",PG!C882)</f>
        <v>-</v>
      </c>
      <c r="M880" s="46" t="str">
        <f t="shared" si="29"/>
        <v/>
      </c>
      <c r="N880" s="46" t="str">
        <f t="shared" si="30"/>
        <v/>
      </c>
      <c r="O880" s="46" t="str">
        <f>IF(PI_For!B882=0,"Não cadastrado",PI_For!B882)</f>
        <v>Não cadastrado</v>
      </c>
      <c r="P880" s="46" t="str">
        <f>IFERROR(AVERAGEIFS(Entrada!$E$8:$E$3007,Entrada!$C$8:$C$3007,$C$6,Entrada!$G$8:$G$3007,O880),"")</f>
        <v/>
      </c>
      <c r="Q880" s="46" t="str">
        <f>IFERROR(AVERAGEIFS(Entrada!$H$8:$H$3007,Entrada!$C$8:$C$3007,$C$6,Entrada!$G$8:$G$3007,O880),"")</f>
        <v/>
      </c>
      <c r="R880" s="46">
        <v>8.7500000000000008E-3</v>
      </c>
    </row>
    <row r="881" spans="10:18" ht="15" customHeight="1" x14ac:dyDescent="0.25">
      <c r="J881" s="26" t="str">
        <f>IF(PG!C883="","-",PG!C883)</f>
        <v>-</v>
      </c>
      <c r="M881" s="46" t="str">
        <f t="shared" si="29"/>
        <v/>
      </c>
      <c r="N881" s="46" t="str">
        <f t="shared" si="30"/>
        <v/>
      </c>
      <c r="O881" s="46" t="str">
        <f>IF(PI_For!B883=0,"Não cadastrado",PI_For!B883)</f>
        <v>Não cadastrado</v>
      </c>
      <c r="P881" s="46" t="str">
        <f>IFERROR(AVERAGEIFS(Entrada!$E$8:$E$3007,Entrada!$C$8:$C$3007,$C$6,Entrada!$G$8:$G$3007,O881),"")</f>
        <v/>
      </c>
      <c r="Q881" s="46" t="str">
        <f>IFERROR(AVERAGEIFS(Entrada!$H$8:$H$3007,Entrada!$C$8:$C$3007,$C$6,Entrada!$G$8:$G$3007,O881),"")</f>
        <v/>
      </c>
      <c r="R881" s="46">
        <v>8.7600000000000004E-3</v>
      </c>
    </row>
    <row r="882" spans="10:18" ht="15" customHeight="1" x14ac:dyDescent="0.25">
      <c r="J882" s="26" t="str">
        <f>IF(PG!C884="","-",PG!C884)</f>
        <v>-</v>
      </c>
      <c r="M882" s="46" t="str">
        <f t="shared" si="29"/>
        <v/>
      </c>
      <c r="N882" s="46" t="str">
        <f t="shared" si="30"/>
        <v/>
      </c>
      <c r="O882" s="46" t="str">
        <f>IF(PI_For!B884=0,"Não cadastrado",PI_For!B884)</f>
        <v>Não cadastrado</v>
      </c>
      <c r="P882" s="46" t="str">
        <f>IFERROR(AVERAGEIFS(Entrada!$E$8:$E$3007,Entrada!$C$8:$C$3007,$C$6,Entrada!$G$8:$G$3007,O882),"")</f>
        <v/>
      </c>
      <c r="Q882" s="46" t="str">
        <f>IFERROR(AVERAGEIFS(Entrada!$H$8:$H$3007,Entrada!$C$8:$C$3007,$C$6,Entrada!$G$8:$G$3007,O882),"")</f>
        <v/>
      </c>
      <c r="R882" s="46">
        <v>8.77E-3</v>
      </c>
    </row>
    <row r="883" spans="10:18" ht="15" customHeight="1" x14ac:dyDescent="0.25">
      <c r="J883" s="26" t="str">
        <f>IF(PG!C885="","-",PG!C885)</f>
        <v>-</v>
      </c>
      <c r="M883" s="46" t="str">
        <f t="shared" si="29"/>
        <v/>
      </c>
      <c r="N883" s="46" t="str">
        <f t="shared" si="30"/>
        <v/>
      </c>
      <c r="O883" s="46" t="str">
        <f>IF(PI_For!B885=0,"Não cadastrado",PI_For!B885)</f>
        <v>Não cadastrado</v>
      </c>
      <c r="P883" s="46" t="str">
        <f>IFERROR(AVERAGEIFS(Entrada!$E$8:$E$3007,Entrada!$C$8:$C$3007,$C$6,Entrada!$G$8:$G$3007,O883),"")</f>
        <v/>
      </c>
      <c r="Q883" s="46" t="str">
        <f>IFERROR(AVERAGEIFS(Entrada!$H$8:$H$3007,Entrada!$C$8:$C$3007,$C$6,Entrada!$G$8:$G$3007,O883),"")</f>
        <v/>
      </c>
      <c r="R883" s="46">
        <v>8.7799999999999996E-3</v>
      </c>
    </row>
    <row r="884" spans="10:18" ht="15" customHeight="1" x14ac:dyDescent="0.25">
      <c r="J884" s="26" t="str">
        <f>IF(PG!C886="","-",PG!C886)</f>
        <v>-</v>
      </c>
      <c r="M884" s="46" t="str">
        <f t="shared" si="29"/>
        <v/>
      </c>
      <c r="N884" s="46" t="str">
        <f t="shared" si="30"/>
        <v/>
      </c>
      <c r="O884" s="46" t="str">
        <f>IF(PI_For!B886=0,"Não cadastrado",PI_For!B886)</f>
        <v>Não cadastrado</v>
      </c>
      <c r="P884" s="46" t="str">
        <f>IFERROR(AVERAGEIFS(Entrada!$E$8:$E$3007,Entrada!$C$8:$C$3007,$C$6,Entrada!$G$8:$G$3007,O884),"")</f>
        <v/>
      </c>
      <c r="Q884" s="46" t="str">
        <f>IFERROR(AVERAGEIFS(Entrada!$H$8:$H$3007,Entrada!$C$8:$C$3007,$C$6,Entrada!$G$8:$G$3007,O884),"")</f>
        <v/>
      </c>
      <c r="R884" s="46">
        <v>8.7899999999999992E-3</v>
      </c>
    </row>
    <row r="885" spans="10:18" ht="15" customHeight="1" x14ac:dyDescent="0.25">
      <c r="J885" s="26" t="str">
        <f>IF(PG!C887="","-",PG!C887)</f>
        <v>-</v>
      </c>
      <c r="M885" s="46" t="str">
        <f t="shared" si="29"/>
        <v/>
      </c>
      <c r="N885" s="46" t="str">
        <f t="shared" si="30"/>
        <v/>
      </c>
      <c r="O885" s="46" t="str">
        <f>IF(PI_For!B887=0,"Não cadastrado",PI_For!B887)</f>
        <v>Não cadastrado</v>
      </c>
      <c r="P885" s="46" t="str">
        <f>IFERROR(AVERAGEIFS(Entrada!$E$8:$E$3007,Entrada!$C$8:$C$3007,$C$6,Entrada!$G$8:$G$3007,O885),"")</f>
        <v/>
      </c>
      <c r="Q885" s="46" t="str">
        <f>IFERROR(AVERAGEIFS(Entrada!$H$8:$H$3007,Entrada!$C$8:$C$3007,$C$6,Entrada!$G$8:$G$3007,O885),"")</f>
        <v/>
      </c>
      <c r="R885" s="46">
        <v>8.8000000000000005E-3</v>
      </c>
    </row>
    <row r="886" spans="10:18" ht="15" customHeight="1" x14ac:dyDescent="0.25">
      <c r="J886" s="26" t="str">
        <f>IF(PG!C888="","-",PG!C888)</f>
        <v>-</v>
      </c>
      <c r="M886" s="46" t="str">
        <f t="shared" si="29"/>
        <v/>
      </c>
      <c r="N886" s="46" t="str">
        <f t="shared" si="30"/>
        <v/>
      </c>
      <c r="O886" s="46" t="str">
        <f>IF(PI_For!B888=0,"Não cadastrado",PI_For!B888)</f>
        <v>Não cadastrado</v>
      </c>
      <c r="P886" s="46" t="str">
        <f>IFERROR(AVERAGEIFS(Entrada!$E$8:$E$3007,Entrada!$C$8:$C$3007,$C$6,Entrada!$G$8:$G$3007,O886),"")</f>
        <v/>
      </c>
      <c r="Q886" s="46" t="str">
        <f>IFERROR(AVERAGEIFS(Entrada!$H$8:$H$3007,Entrada!$C$8:$C$3007,$C$6,Entrada!$G$8:$G$3007,O886),"")</f>
        <v/>
      </c>
      <c r="R886" s="46">
        <v>8.8100000000000001E-3</v>
      </c>
    </row>
    <row r="887" spans="10:18" ht="15" customHeight="1" x14ac:dyDescent="0.25">
      <c r="J887" s="26" t="str">
        <f>IF(PG!C889="","-",PG!C889)</f>
        <v>-</v>
      </c>
      <c r="M887" s="46" t="str">
        <f t="shared" si="29"/>
        <v/>
      </c>
      <c r="N887" s="46" t="str">
        <f t="shared" si="30"/>
        <v/>
      </c>
      <c r="O887" s="46" t="str">
        <f>IF(PI_For!B889=0,"Não cadastrado",PI_For!B889)</f>
        <v>Não cadastrado</v>
      </c>
      <c r="P887" s="46" t="str">
        <f>IFERROR(AVERAGEIFS(Entrada!$E$8:$E$3007,Entrada!$C$8:$C$3007,$C$6,Entrada!$G$8:$G$3007,O887),"")</f>
        <v/>
      </c>
      <c r="Q887" s="46" t="str">
        <f>IFERROR(AVERAGEIFS(Entrada!$H$8:$H$3007,Entrada!$C$8:$C$3007,$C$6,Entrada!$G$8:$G$3007,O887),"")</f>
        <v/>
      </c>
      <c r="R887" s="46">
        <v>8.8199999999999997E-3</v>
      </c>
    </row>
    <row r="888" spans="10:18" ht="15" customHeight="1" x14ac:dyDescent="0.25">
      <c r="J888" s="26" t="str">
        <f>IF(PG!C890="","-",PG!C890)</f>
        <v>-</v>
      </c>
      <c r="M888" s="46" t="str">
        <f t="shared" si="29"/>
        <v/>
      </c>
      <c r="N888" s="46" t="str">
        <f t="shared" si="30"/>
        <v/>
      </c>
      <c r="O888" s="46" t="str">
        <f>IF(PI_For!B890=0,"Não cadastrado",PI_For!B890)</f>
        <v>Não cadastrado</v>
      </c>
      <c r="P888" s="46" t="str">
        <f>IFERROR(AVERAGEIFS(Entrada!$E$8:$E$3007,Entrada!$C$8:$C$3007,$C$6,Entrada!$G$8:$G$3007,O888),"")</f>
        <v/>
      </c>
      <c r="Q888" s="46" t="str">
        <f>IFERROR(AVERAGEIFS(Entrada!$H$8:$H$3007,Entrada!$C$8:$C$3007,$C$6,Entrada!$G$8:$G$3007,O888),"")</f>
        <v/>
      </c>
      <c r="R888" s="46">
        <v>8.8299999999999993E-3</v>
      </c>
    </row>
    <row r="889" spans="10:18" ht="15" customHeight="1" x14ac:dyDescent="0.25">
      <c r="J889" s="26" t="str">
        <f>IF(PG!C891="","-",PG!C891)</f>
        <v>-</v>
      </c>
      <c r="M889" s="46" t="str">
        <f t="shared" si="29"/>
        <v/>
      </c>
      <c r="N889" s="46" t="str">
        <f t="shared" si="30"/>
        <v/>
      </c>
      <c r="O889" s="46" t="str">
        <f>IF(PI_For!B891=0,"Não cadastrado",PI_For!B891)</f>
        <v>Não cadastrado</v>
      </c>
      <c r="P889" s="46" t="str">
        <f>IFERROR(AVERAGEIFS(Entrada!$E$8:$E$3007,Entrada!$C$8:$C$3007,$C$6,Entrada!$G$8:$G$3007,O889),"")</f>
        <v/>
      </c>
      <c r="Q889" s="46" t="str">
        <f>IFERROR(AVERAGEIFS(Entrada!$H$8:$H$3007,Entrada!$C$8:$C$3007,$C$6,Entrada!$G$8:$G$3007,O889),"")</f>
        <v/>
      </c>
      <c r="R889" s="46">
        <v>8.8400000000000006E-3</v>
      </c>
    </row>
    <row r="890" spans="10:18" ht="15" customHeight="1" x14ac:dyDescent="0.25">
      <c r="J890" s="26" t="str">
        <f>IF(PG!C892="","-",PG!C892)</f>
        <v>-</v>
      </c>
      <c r="M890" s="46" t="str">
        <f t="shared" si="29"/>
        <v/>
      </c>
      <c r="N890" s="46" t="str">
        <f t="shared" si="30"/>
        <v/>
      </c>
      <c r="O890" s="46" t="str">
        <f>IF(PI_For!B892=0,"Não cadastrado",PI_For!B892)</f>
        <v>Não cadastrado</v>
      </c>
      <c r="P890" s="46" t="str">
        <f>IFERROR(AVERAGEIFS(Entrada!$E$8:$E$3007,Entrada!$C$8:$C$3007,$C$6,Entrada!$G$8:$G$3007,O890),"")</f>
        <v/>
      </c>
      <c r="Q890" s="46" t="str">
        <f>IFERROR(AVERAGEIFS(Entrada!$H$8:$H$3007,Entrada!$C$8:$C$3007,$C$6,Entrada!$G$8:$G$3007,O890),"")</f>
        <v/>
      </c>
      <c r="R890" s="46">
        <v>8.8500000000000002E-3</v>
      </c>
    </row>
    <row r="891" spans="10:18" ht="15" customHeight="1" x14ac:dyDescent="0.25">
      <c r="J891" s="26" t="str">
        <f>IF(PG!C893="","-",PG!C893)</f>
        <v>-</v>
      </c>
      <c r="M891" s="46" t="str">
        <f t="shared" si="29"/>
        <v/>
      </c>
      <c r="N891" s="46" t="str">
        <f t="shared" si="30"/>
        <v/>
      </c>
      <c r="O891" s="46" t="str">
        <f>IF(PI_For!B893=0,"Não cadastrado",PI_For!B893)</f>
        <v>Não cadastrado</v>
      </c>
      <c r="P891" s="46" t="str">
        <f>IFERROR(AVERAGEIFS(Entrada!$E$8:$E$3007,Entrada!$C$8:$C$3007,$C$6,Entrada!$G$8:$G$3007,O891),"")</f>
        <v/>
      </c>
      <c r="Q891" s="46" t="str">
        <f>IFERROR(AVERAGEIFS(Entrada!$H$8:$H$3007,Entrada!$C$8:$C$3007,$C$6,Entrada!$G$8:$G$3007,O891),"")</f>
        <v/>
      </c>
      <c r="R891" s="46">
        <v>8.8599999999999998E-3</v>
      </c>
    </row>
    <row r="892" spans="10:18" ht="15" customHeight="1" x14ac:dyDescent="0.25">
      <c r="J892" s="26" t="str">
        <f>IF(PG!C894="","-",PG!C894)</f>
        <v>-</v>
      </c>
      <c r="M892" s="46" t="str">
        <f t="shared" si="29"/>
        <v/>
      </c>
      <c r="N892" s="46" t="str">
        <f t="shared" si="30"/>
        <v/>
      </c>
      <c r="O892" s="46" t="str">
        <f>IF(PI_For!B894=0,"Não cadastrado",PI_For!B894)</f>
        <v>Não cadastrado</v>
      </c>
      <c r="P892" s="46" t="str">
        <f>IFERROR(AVERAGEIFS(Entrada!$E$8:$E$3007,Entrada!$C$8:$C$3007,$C$6,Entrada!$G$8:$G$3007,O892),"")</f>
        <v/>
      </c>
      <c r="Q892" s="46" t="str">
        <f>IFERROR(AVERAGEIFS(Entrada!$H$8:$H$3007,Entrada!$C$8:$C$3007,$C$6,Entrada!$G$8:$G$3007,O892),"")</f>
        <v/>
      </c>
      <c r="R892" s="46">
        <v>8.8699999999999994E-3</v>
      </c>
    </row>
    <row r="893" spans="10:18" ht="15" customHeight="1" x14ac:dyDescent="0.25">
      <c r="J893" s="26" t="str">
        <f>IF(PG!C895="","-",PG!C895)</f>
        <v>-</v>
      </c>
      <c r="M893" s="46" t="str">
        <f t="shared" si="29"/>
        <v/>
      </c>
      <c r="N893" s="46" t="str">
        <f t="shared" si="30"/>
        <v/>
      </c>
      <c r="O893" s="46" t="str">
        <f>IF(PI_For!B895=0,"Não cadastrado",PI_For!B895)</f>
        <v>Não cadastrado</v>
      </c>
      <c r="P893" s="46" t="str">
        <f>IFERROR(AVERAGEIFS(Entrada!$E$8:$E$3007,Entrada!$C$8:$C$3007,$C$6,Entrada!$G$8:$G$3007,O893),"")</f>
        <v/>
      </c>
      <c r="Q893" s="46" t="str">
        <f>IFERROR(AVERAGEIFS(Entrada!$H$8:$H$3007,Entrada!$C$8:$C$3007,$C$6,Entrada!$G$8:$G$3007,O893),"")</f>
        <v/>
      </c>
      <c r="R893" s="46">
        <v>8.8800000000000007E-3</v>
      </c>
    </row>
    <row r="894" spans="10:18" ht="15" customHeight="1" x14ac:dyDescent="0.25">
      <c r="J894" s="26" t="str">
        <f>IF(PG!C896="","-",PG!C896)</f>
        <v>-</v>
      </c>
      <c r="M894" s="46" t="str">
        <f t="shared" si="29"/>
        <v/>
      </c>
      <c r="N894" s="46" t="str">
        <f t="shared" si="30"/>
        <v/>
      </c>
      <c r="O894" s="46" t="str">
        <f>IF(PI_For!B896=0,"Não cadastrado",PI_For!B896)</f>
        <v>Não cadastrado</v>
      </c>
      <c r="P894" s="46" t="str">
        <f>IFERROR(AVERAGEIFS(Entrada!$E$8:$E$3007,Entrada!$C$8:$C$3007,$C$6,Entrada!$G$8:$G$3007,O894),"")</f>
        <v/>
      </c>
      <c r="Q894" s="46" t="str">
        <f>IFERROR(AVERAGEIFS(Entrada!$H$8:$H$3007,Entrada!$C$8:$C$3007,$C$6,Entrada!$G$8:$G$3007,O894),"")</f>
        <v/>
      </c>
      <c r="R894" s="46">
        <v>8.8900000000000003E-3</v>
      </c>
    </row>
    <row r="895" spans="10:18" ht="15" customHeight="1" x14ac:dyDescent="0.25">
      <c r="J895" s="26" t="str">
        <f>IF(PG!C897="","-",PG!C897)</f>
        <v>-</v>
      </c>
      <c r="M895" s="46" t="str">
        <f t="shared" si="29"/>
        <v/>
      </c>
      <c r="N895" s="46" t="str">
        <f t="shared" si="30"/>
        <v/>
      </c>
      <c r="O895" s="46" t="str">
        <f>IF(PI_For!B897=0,"Não cadastrado",PI_For!B897)</f>
        <v>Não cadastrado</v>
      </c>
      <c r="P895" s="46" t="str">
        <f>IFERROR(AVERAGEIFS(Entrada!$E$8:$E$3007,Entrada!$C$8:$C$3007,$C$6,Entrada!$G$8:$G$3007,O895),"")</f>
        <v/>
      </c>
      <c r="Q895" s="46" t="str">
        <f>IFERROR(AVERAGEIFS(Entrada!$H$8:$H$3007,Entrada!$C$8:$C$3007,$C$6,Entrada!$G$8:$G$3007,O895),"")</f>
        <v/>
      </c>
      <c r="R895" s="46">
        <v>8.8999999999999999E-3</v>
      </c>
    </row>
    <row r="896" spans="10:18" ht="15" customHeight="1" x14ac:dyDescent="0.25">
      <c r="J896" s="26" t="str">
        <f>IF(PG!C898="","-",PG!C898)</f>
        <v>-</v>
      </c>
      <c r="M896" s="46" t="str">
        <f t="shared" si="29"/>
        <v/>
      </c>
      <c r="N896" s="46" t="str">
        <f t="shared" si="30"/>
        <v/>
      </c>
      <c r="O896" s="46" t="str">
        <f>IF(PI_For!B898=0,"Não cadastrado",PI_For!B898)</f>
        <v>Não cadastrado</v>
      </c>
      <c r="P896" s="46" t="str">
        <f>IFERROR(AVERAGEIFS(Entrada!$E$8:$E$3007,Entrada!$C$8:$C$3007,$C$6,Entrada!$G$8:$G$3007,O896),"")</f>
        <v/>
      </c>
      <c r="Q896" s="46" t="str">
        <f>IFERROR(AVERAGEIFS(Entrada!$H$8:$H$3007,Entrada!$C$8:$C$3007,$C$6,Entrada!$G$8:$G$3007,O896),"")</f>
        <v/>
      </c>
      <c r="R896" s="46">
        <v>8.9099999999999995E-3</v>
      </c>
    </row>
    <row r="897" spans="10:18" ht="15" customHeight="1" x14ac:dyDescent="0.25">
      <c r="J897" s="26" t="str">
        <f>IF(PG!C899="","-",PG!C899)</f>
        <v>-</v>
      </c>
      <c r="M897" s="46" t="str">
        <f t="shared" si="29"/>
        <v/>
      </c>
      <c r="N897" s="46" t="str">
        <f t="shared" si="30"/>
        <v/>
      </c>
      <c r="O897" s="46" t="str">
        <f>IF(PI_For!B899=0,"Não cadastrado",PI_For!B899)</f>
        <v>Não cadastrado</v>
      </c>
      <c r="P897" s="46" t="str">
        <f>IFERROR(AVERAGEIFS(Entrada!$E$8:$E$3007,Entrada!$C$8:$C$3007,$C$6,Entrada!$G$8:$G$3007,O897),"")</f>
        <v/>
      </c>
      <c r="Q897" s="46" t="str">
        <f>IFERROR(AVERAGEIFS(Entrada!$H$8:$H$3007,Entrada!$C$8:$C$3007,$C$6,Entrada!$G$8:$G$3007,O897),"")</f>
        <v/>
      </c>
      <c r="R897" s="46">
        <v>8.9200000000000008E-3</v>
      </c>
    </row>
    <row r="898" spans="10:18" ht="15" customHeight="1" x14ac:dyDescent="0.25">
      <c r="J898" s="26" t="str">
        <f>IF(PG!C900="","-",PG!C900)</f>
        <v>-</v>
      </c>
      <c r="M898" s="46" t="str">
        <f t="shared" si="29"/>
        <v/>
      </c>
      <c r="N898" s="46" t="str">
        <f t="shared" si="30"/>
        <v/>
      </c>
      <c r="O898" s="46" t="str">
        <f>IF(PI_For!B900=0,"Não cadastrado",PI_For!B900)</f>
        <v>Não cadastrado</v>
      </c>
      <c r="P898" s="46" t="str">
        <f>IFERROR(AVERAGEIFS(Entrada!$E$8:$E$3007,Entrada!$C$8:$C$3007,$C$6,Entrada!$G$8:$G$3007,O898),"")</f>
        <v/>
      </c>
      <c r="Q898" s="46" t="str">
        <f>IFERROR(AVERAGEIFS(Entrada!$H$8:$H$3007,Entrada!$C$8:$C$3007,$C$6,Entrada!$G$8:$G$3007,O898),"")</f>
        <v/>
      </c>
      <c r="R898" s="46">
        <v>8.9300000000000004E-3</v>
      </c>
    </row>
    <row r="899" spans="10:18" ht="15" customHeight="1" x14ac:dyDescent="0.25">
      <c r="J899" s="26" t="str">
        <f>IF(PG!C901="","-",PG!C901)</f>
        <v>-</v>
      </c>
      <c r="M899" s="46" t="str">
        <f t="shared" si="29"/>
        <v/>
      </c>
      <c r="N899" s="46" t="str">
        <f t="shared" si="30"/>
        <v/>
      </c>
      <c r="O899" s="46" t="str">
        <f>IF(PI_For!B901=0,"Não cadastrado",PI_For!B901)</f>
        <v>Não cadastrado</v>
      </c>
      <c r="P899" s="46" t="str">
        <f>IFERROR(AVERAGEIFS(Entrada!$E$8:$E$3007,Entrada!$C$8:$C$3007,$C$6,Entrada!$G$8:$G$3007,O899),"")</f>
        <v/>
      </c>
      <c r="Q899" s="46" t="str">
        <f>IFERROR(AVERAGEIFS(Entrada!$H$8:$H$3007,Entrada!$C$8:$C$3007,$C$6,Entrada!$G$8:$G$3007,O899),"")</f>
        <v/>
      </c>
      <c r="R899" s="46">
        <v>8.94E-3</v>
      </c>
    </row>
    <row r="900" spans="10:18" ht="15" customHeight="1" x14ac:dyDescent="0.25">
      <c r="J900" s="26" t="str">
        <f>IF(PG!C902="","-",PG!C902)</f>
        <v>-</v>
      </c>
      <c r="M900" s="46" t="str">
        <f t="shared" si="29"/>
        <v/>
      </c>
      <c r="N900" s="46" t="str">
        <f t="shared" si="30"/>
        <v/>
      </c>
      <c r="O900" s="46" t="str">
        <f>IF(PI_For!B902=0,"Não cadastrado",PI_For!B902)</f>
        <v>Não cadastrado</v>
      </c>
      <c r="P900" s="46" t="str">
        <f>IFERROR(AVERAGEIFS(Entrada!$E$8:$E$3007,Entrada!$C$8:$C$3007,$C$6,Entrada!$G$8:$G$3007,O900),"")</f>
        <v/>
      </c>
      <c r="Q900" s="46" t="str">
        <f>IFERROR(AVERAGEIFS(Entrada!$H$8:$H$3007,Entrada!$C$8:$C$3007,$C$6,Entrada!$G$8:$G$3007,O900),"")</f>
        <v/>
      </c>
      <c r="R900" s="46">
        <v>8.9499999999999996E-3</v>
      </c>
    </row>
    <row r="901" spans="10:18" ht="15" customHeight="1" x14ac:dyDescent="0.25">
      <c r="J901" s="26" t="str">
        <f>IF(PG!C903="","-",PG!C903)</f>
        <v>-</v>
      </c>
      <c r="M901" s="46" t="str">
        <f t="shared" si="29"/>
        <v/>
      </c>
      <c r="N901" s="46" t="str">
        <f t="shared" si="30"/>
        <v/>
      </c>
      <c r="O901" s="46" t="str">
        <f>IF(PI_For!B903=0,"Não cadastrado",PI_For!B903)</f>
        <v>Não cadastrado</v>
      </c>
      <c r="P901" s="46" t="str">
        <f>IFERROR(AVERAGEIFS(Entrada!$E$8:$E$3007,Entrada!$C$8:$C$3007,$C$6,Entrada!$G$8:$G$3007,O901),"")</f>
        <v/>
      </c>
      <c r="Q901" s="46" t="str">
        <f>IFERROR(AVERAGEIFS(Entrada!$H$8:$H$3007,Entrada!$C$8:$C$3007,$C$6,Entrada!$G$8:$G$3007,O901),"")</f>
        <v/>
      </c>
      <c r="R901" s="46">
        <v>8.9599999999999992E-3</v>
      </c>
    </row>
    <row r="902" spans="10:18" ht="15" customHeight="1" x14ac:dyDescent="0.25">
      <c r="J902" s="26" t="str">
        <f>IF(PG!C904="","-",PG!C904)</f>
        <v>-</v>
      </c>
      <c r="M902" s="46" t="str">
        <f t="shared" si="29"/>
        <v/>
      </c>
      <c r="N902" s="46" t="str">
        <f t="shared" si="30"/>
        <v/>
      </c>
      <c r="O902" s="46" t="str">
        <f>IF(PI_For!B904=0,"Não cadastrado",PI_For!B904)</f>
        <v>Não cadastrado</v>
      </c>
      <c r="P902" s="46" t="str">
        <f>IFERROR(AVERAGEIFS(Entrada!$E$8:$E$3007,Entrada!$C$8:$C$3007,$C$6,Entrada!$G$8:$G$3007,O902),"")</f>
        <v/>
      </c>
      <c r="Q902" s="46" t="str">
        <f>IFERROR(AVERAGEIFS(Entrada!$H$8:$H$3007,Entrada!$C$8:$C$3007,$C$6,Entrada!$G$8:$G$3007,O902),"")</f>
        <v/>
      </c>
      <c r="R902" s="46">
        <v>8.9700000000000005E-3</v>
      </c>
    </row>
    <row r="903" spans="10:18" ht="15" customHeight="1" x14ac:dyDescent="0.25">
      <c r="J903" s="26" t="str">
        <f>IF(PG!C905="","-",PG!C905)</f>
        <v>-</v>
      </c>
      <c r="M903" s="46" t="str">
        <f t="shared" ref="M903:M966" si="31">IFERROR(P903+R903,"")</f>
        <v/>
      </c>
      <c r="N903" s="46" t="str">
        <f t="shared" ref="N903:N966" si="32">IFERROR(Q903+R903,"")</f>
        <v/>
      </c>
      <c r="O903" s="46" t="str">
        <f>IF(PI_For!B905=0,"Não cadastrado",PI_For!B905)</f>
        <v>Não cadastrado</v>
      </c>
      <c r="P903" s="46" t="str">
        <f>IFERROR(AVERAGEIFS(Entrada!$E$8:$E$3007,Entrada!$C$8:$C$3007,$C$6,Entrada!$G$8:$G$3007,O903),"")</f>
        <v/>
      </c>
      <c r="Q903" s="46" t="str">
        <f>IFERROR(AVERAGEIFS(Entrada!$H$8:$H$3007,Entrada!$C$8:$C$3007,$C$6,Entrada!$G$8:$G$3007,O903),"")</f>
        <v/>
      </c>
      <c r="R903" s="46">
        <v>8.9800000000000001E-3</v>
      </c>
    </row>
    <row r="904" spans="10:18" ht="15" customHeight="1" x14ac:dyDescent="0.25">
      <c r="J904" s="26" t="str">
        <f>IF(PG!C906="","-",PG!C906)</f>
        <v>-</v>
      </c>
      <c r="M904" s="46" t="str">
        <f t="shared" si="31"/>
        <v/>
      </c>
      <c r="N904" s="46" t="str">
        <f t="shared" si="32"/>
        <v/>
      </c>
      <c r="O904" s="46" t="str">
        <f>IF(PI_For!B906=0,"Não cadastrado",PI_For!B906)</f>
        <v>Não cadastrado</v>
      </c>
      <c r="P904" s="46" t="str">
        <f>IFERROR(AVERAGEIFS(Entrada!$E$8:$E$3007,Entrada!$C$8:$C$3007,$C$6,Entrada!$G$8:$G$3007,O904),"")</f>
        <v/>
      </c>
      <c r="Q904" s="46" t="str">
        <f>IFERROR(AVERAGEIFS(Entrada!$H$8:$H$3007,Entrada!$C$8:$C$3007,$C$6,Entrada!$G$8:$G$3007,O904),"")</f>
        <v/>
      </c>
      <c r="R904" s="46">
        <v>8.9899999999999997E-3</v>
      </c>
    </row>
    <row r="905" spans="10:18" ht="15" customHeight="1" x14ac:dyDescent="0.25">
      <c r="J905" s="26" t="str">
        <f>IF(PG!C907="","-",PG!C907)</f>
        <v>-</v>
      </c>
      <c r="M905" s="46" t="str">
        <f t="shared" si="31"/>
        <v/>
      </c>
      <c r="N905" s="46" t="str">
        <f t="shared" si="32"/>
        <v/>
      </c>
      <c r="O905" s="46" t="str">
        <f>IF(PI_For!B907=0,"Não cadastrado",PI_For!B907)</f>
        <v>Não cadastrado</v>
      </c>
      <c r="P905" s="46" t="str">
        <f>IFERROR(AVERAGEIFS(Entrada!$E$8:$E$3007,Entrada!$C$8:$C$3007,$C$6,Entrada!$G$8:$G$3007,O905),"")</f>
        <v/>
      </c>
      <c r="Q905" s="46" t="str">
        <f>IFERROR(AVERAGEIFS(Entrada!$H$8:$H$3007,Entrada!$C$8:$C$3007,$C$6,Entrada!$G$8:$G$3007,O905),"")</f>
        <v/>
      </c>
      <c r="R905" s="46">
        <v>8.9999999999999993E-3</v>
      </c>
    </row>
    <row r="906" spans="10:18" ht="15" customHeight="1" x14ac:dyDescent="0.25">
      <c r="J906" s="26" t="str">
        <f>IF(PG!C908="","-",PG!C908)</f>
        <v>-</v>
      </c>
      <c r="M906" s="46" t="str">
        <f t="shared" si="31"/>
        <v/>
      </c>
      <c r="N906" s="46" t="str">
        <f t="shared" si="32"/>
        <v/>
      </c>
      <c r="O906" s="46" t="str">
        <f>IF(PI_For!B908=0,"Não cadastrado",PI_For!B908)</f>
        <v>Não cadastrado</v>
      </c>
      <c r="P906" s="46" t="str">
        <f>IFERROR(AVERAGEIFS(Entrada!$E$8:$E$3007,Entrada!$C$8:$C$3007,$C$6,Entrada!$G$8:$G$3007,O906),"")</f>
        <v/>
      </c>
      <c r="Q906" s="46" t="str">
        <f>IFERROR(AVERAGEIFS(Entrada!$H$8:$H$3007,Entrada!$C$8:$C$3007,$C$6,Entrada!$G$8:$G$3007,O906),"")</f>
        <v/>
      </c>
      <c r="R906" s="46">
        <v>9.0100000000000006E-3</v>
      </c>
    </row>
    <row r="907" spans="10:18" ht="15" customHeight="1" x14ac:dyDescent="0.25">
      <c r="J907" s="26" t="str">
        <f>IF(PG!C909="","-",PG!C909)</f>
        <v>-</v>
      </c>
      <c r="M907" s="46" t="str">
        <f t="shared" si="31"/>
        <v/>
      </c>
      <c r="N907" s="46" t="str">
        <f t="shared" si="32"/>
        <v/>
      </c>
      <c r="O907" s="46" t="str">
        <f>IF(PI_For!B909=0,"Não cadastrado",PI_For!B909)</f>
        <v>Não cadastrado</v>
      </c>
      <c r="P907" s="46" t="str">
        <f>IFERROR(AVERAGEIFS(Entrada!$E$8:$E$3007,Entrada!$C$8:$C$3007,$C$6,Entrada!$G$8:$G$3007,O907),"")</f>
        <v/>
      </c>
      <c r="Q907" s="46" t="str">
        <f>IFERROR(AVERAGEIFS(Entrada!$H$8:$H$3007,Entrada!$C$8:$C$3007,$C$6,Entrada!$G$8:$G$3007,O907),"")</f>
        <v/>
      </c>
      <c r="R907" s="46">
        <v>9.0200000000000002E-3</v>
      </c>
    </row>
    <row r="908" spans="10:18" ht="15" customHeight="1" x14ac:dyDescent="0.25">
      <c r="J908" s="26" t="str">
        <f>IF(PG!C910="","-",PG!C910)</f>
        <v>-</v>
      </c>
      <c r="M908" s="46" t="str">
        <f t="shared" si="31"/>
        <v/>
      </c>
      <c r="N908" s="46" t="str">
        <f t="shared" si="32"/>
        <v/>
      </c>
      <c r="O908" s="46" t="str">
        <f>IF(PI_For!B910=0,"Não cadastrado",PI_For!B910)</f>
        <v>Não cadastrado</v>
      </c>
      <c r="P908" s="46" t="str">
        <f>IFERROR(AVERAGEIFS(Entrada!$E$8:$E$3007,Entrada!$C$8:$C$3007,$C$6,Entrada!$G$8:$G$3007,O908),"")</f>
        <v/>
      </c>
      <c r="Q908" s="46" t="str">
        <f>IFERROR(AVERAGEIFS(Entrada!$H$8:$H$3007,Entrada!$C$8:$C$3007,$C$6,Entrada!$G$8:$G$3007,O908),"")</f>
        <v/>
      </c>
      <c r="R908" s="46">
        <v>9.0299999999999998E-3</v>
      </c>
    </row>
    <row r="909" spans="10:18" ht="15" customHeight="1" x14ac:dyDescent="0.25">
      <c r="J909" s="26" t="str">
        <f>IF(PG!C911="","-",PG!C911)</f>
        <v>-</v>
      </c>
      <c r="M909" s="46" t="str">
        <f t="shared" si="31"/>
        <v/>
      </c>
      <c r="N909" s="46" t="str">
        <f t="shared" si="32"/>
        <v/>
      </c>
      <c r="O909" s="46" t="str">
        <f>IF(PI_For!B911=0,"Não cadastrado",PI_For!B911)</f>
        <v>Não cadastrado</v>
      </c>
      <c r="P909" s="46" t="str">
        <f>IFERROR(AVERAGEIFS(Entrada!$E$8:$E$3007,Entrada!$C$8:$C$3007,$C$6,Entrada!$G$8:$G$3007,O909),"")</f>
        <v/>
      </c>
      <c r="Q909" s="46" t="str">
        <f>IFERROR(AVERAGEIFS(Entrada!$H$8:$H$3007,Entrada!$C$8:$C$3007,$C$6,Entrada!$G$8:$G$3007,O909),"")</f>
        <v/>
      </c>
      <c r="R909" s="46">
        <v>9.0399999999999994E-3</v>
      </c>
    </row>
    <row r="910" spans="10:18" ht="15" customHeight="1" x14ac:dyDescent="0.25">
      <c r="J910" s="26" t="str">
        <f>IF(PG!C912="","-",PG!C912)</f>
        <v>-</v>
      </c>
      <c r="M910" s="46" t="str">
        <f t="shared" si="31"/>
        <v/>
      </c>
      <c r="N910" s="46" t="str">
        <f t="shared" si="32"/>
        <v/>
      </c>
      <c r="O910" s="46" t="str">
        <f>IF(PI_For!B912=0,"Não cadastrado",PI_For!B912)</f>
        <v>Não cadastrado</v>
      </c>
      <c r="P910" s="46" t="str">
        <f>IFERROR(AVERAGEIFS(Entrada!$E$8:$E$3007,Entrada!$C$8:$C$3007,$C$6,Entrada!$G$8:$G$3007,O910),"")</f>
        <v/>
      </c>
      <c r="Q910" s="46" t="str">
        <f>IFERROR(AVERAGEIFS(Entrada!$H$8:$H$3007,Entrada!$C$8:$C$3007,$C$6,Entrada!$G$8:$G$3007,O910),"")</f>
        <v/>
      </c>
      <c r="R910" s="46">
        <v>9.0500000000000008E-3</v>
      </c>
    </row>
    <row r="911" spans="10:18" ht="15" customHeight="1" x14ac:dyDescent="0.25">
      <c r="J911" s="26" t="str">
        <f>IF(PG!C913="","-",PG!C913)</f>
        <v>-</v>
      </c>
      <c r="M911" s="46" t="str">
        <f t="shared" si="31"/>
        <v/>
      </c>
      <c r="N911" s="46" t="str">
        <f t="shared" si="32"/>
        <v/>
      </c>
      <c r="O911" s="46" t="str">
        <f>IF(PI_For!B913=0,"Não cadastrado",PI_For!B913)</f>
        <v>Não cadastrado</v>
      </c>
      <c r="P911" s="46" t="str">
        <f>IFERROR(AVERAGEIFS(Entrada!$E$8:$E$3007,Entrada!$C$8:$C$3007,$C$6,Entrada!$G$8:$G$3007,O911),"")</f>
        <v/>
      </c>
      <c r="Q911" s="46" t="str">
        <f>IFERROR(AVERAGEIFS(Entrada!$H$8:$H$3007,Entrada!$C$8:$C$3007,$C$6,Entrada!$G$8:$G$3007,O911),"")</f>
        <v/>
      </c>
      <c r="R911" s="46">
        <v>9.0600000000000003E-3</v>
      </c>
    </row>
    <row r="912" spans="10:18" ht="15" customHeight="1" x14ac:dyDescent="0.25">
      <c r="J912" s="26" t="str">
        <f>IF(PG!C914="","-",PG!C914)</f>
        <v>-</v>
      </c>
      <c r="M912" s="46" t="str">
        <f t="shared" si="31"/>
        <v/>
      </c>
      <c r="N912" s="46" t="str">
        <f t="shared" si="32"/>
        <v/>
      </c>
      <c r="O912" s="46" t="str">
        <f>IF(PI_For!B914=0,"Não cadastrado",PI_For!B914)</f>
        <v>Não cadastrado</v>
      </c>
      <c r="P912" s="46" t="str">
        <f>IFERROR(AVERAGEIFS(Entrada!$E$8:$E$3007,Entrada!$C$8:$C$3007,$C$6,Entrada!$G$8:$G$3007,O912),"")</f>
        <v/>
      </c>
      <c r="Q912" s="46" t="str">
        <f>IFERROR(AVERAGEIFS(Entrada!$H$8:$H$3007,Entrada!$C$8:$C$3007,$C$6,Entrada!$G$8:$G$3007,O912),"")</f>
        <v/>
      </c>
      <c r="R912" s="46">
        <v>9.0699999999999999E-3</v>
      </c>
    </row>
    <row r="913" spans="10:18" ht="15" customHeight="1" x14ac:dyDescent="0.25">
      <c r="J913" s="26" t="str">
        <f>IF(PG!C915="","-",PG!C915)</f>
        <v>-</v>
      </c>
      <c r="M913" s="46" t="str">
        <f t="shared" si="31"/>
        <v/>
      </c>
      <c r="N913" s="46" t="str">
        <f t="shared" si="32"/>
        <v/>
      </c>
      <c r="O913" s="46" t="str">
        <f>IF(PI_For!B915=0,"Não cadastrado",PI_For!B915)</f>
        <v>Não cadastrado</v>
      </c>
      <c r="P913" s="46" t="str">
        <f>IFERROR(AVERAGEIFS(Entrada!$E$8:$E$3007,Entrada!$C$8:$C$3007,$C$6,Entrada!$G$8:$G$3007,O913),"")</f>
        <v/>
      </c>
      <c r="Q913" s="46" t="str">
        <f>IFERROR(AVERAGEIFS(Entrada!$H$8:$H$3007,Entrada!$C$8:$C$3007,$C$6,Entrada!$G$8:$G$3007,O913),"")</f>
        <v/>
      </c>
      <c r="R913" s="46">
        <v>9.0799999999999995E-3</v>
      </c>
    </row>
    <row r="914" spans="10:18" ht="15" customHeight="1" x14ac:dyDescent="0.25">
      <c r="J914" s="26" t="str">
        <f>IF(PG!C916="","-",PG!C916)</f>
        <v>-</v>
      </c>
      <c r="M914" s="46" t="str">
        <f t="shared" si="31"/>
        <v/>
      </c>
      <c r="N914" s="46" t="str">
        <f t="shared" si="32"/>
        <v/>
      </c>
      <c r="O914" s="46" t="str">
        <f>IF(PI_For!B916=0,"Não cadastrado",PI_For!B916)</f>
        <v>Não cadastrado</v>
      </c>
      <c r="P914" s="46" t="str">
        <f>IFERROR(AVERAGEIFS(Entrada!$E$8:$E$3007,Entrada!$C$8:$C$3007,$C$6,Entrada!$G$8:$G$3007,O914),"")</f>
        <v/>
      </c>
      <c r="Q914" s="46" t="str">
        <f>IFERROR(AVERAGEIFS(Entrada!$H$8:$H$3007,Entrada!$C$8:$C$3007,$C$6,Entrada!$G$8:$G$3007,O914),"")</f>
        <v/>
      </c>
      <c r="R914" s="46">
        <v>9.0900000000000009E-3</v>
      </c>
    </row>
    <row r="915" spans="10:18" ht="15" customHeight="1" x14ac:dyDescent="0.25">
      <c r="J915" s="26" t="str">
        <f>IF(PG!C917="","-",PG!C917)</f>
        <v>-</v>
      </c>
      <c r="M915" s="46" t="str">
        <f t="shared" si="31"/>
        <v/>
      </c>
      <c r="N915" s="46" t="str">
        <f t="shared" si="32"/>
        <v/>
      </c>
      <c r="O915" s="46" t="str">
        <f>IF(PI_For!B917=0,"Não cadastrado",PI_For!B917)</f>
        <v>Não cadastrado</v>
      </c>
      <c r="P915" s="46" t="str">
        <f>IFERROR(AVERAGEIFS(Entrada!$E$8:$E$3007,Entrada!$C$8:$C$3007,$C$6,Entrada!$G$8:$G$3007,O915),"")</f>
        <v/>
      </c>
      <c r="Q915" s="46" t="str">
        <f>IFERROR(AVERAGEIFS(Entrada!$H$8:$H$3007,Entrada!$C$8:$C$3007,$C$6,Entrada!$G$8:$G$3007,O915),"")</f>
        <v/>
      </c>
      <c r="R915" s="46">
        <v>9.1000000000000004E-3</v>
      </c>
    </row>
    <row r="916" spans="10:18" ht="15" customHeight="1" x14ac:dyDescent="0.25">
      <c r="J916" s="26" t="str">
        <f>IF(PG!C918="","-",PG!C918)</f>
        <v>-</v>
      </c>
      <c r="M916" s="46" t="str">
        <f t="shared" si="31"/>
        <v/>
      </c>
      <c r="N916" s="46" t="str">
        <f t="shared" si="32"/>
        <v/>
      </c>
      <c r="O916" s="46" t="str">
        <f>IF(PI_For!B918=0,"Não cadastrado",PI_For!B918)</f>
        <v>Não cadastrado</v>
      </c>
      <c r="P916" s="46" t="str">
        <f>IFERROR(AVERAGEIFS(Entrada!$E$8:$E$3007,Entrada!$C$8:$C$3007,$C$6,Entrada!$G$8:$G$3007,O916),"")</f>
        <v/>
      </c>
      <c r="Q916" s="46" t="str">
        <f>IFERROR(AVERAGEIFS(Entrada!$H$8:$H$3007,Entrada!$C$8:$C$3007,$C$6,Entrada!$G$8:$G$3007,O916),"")</f>
        <v/>
      </c>
      <c r="R916" s="46">
        <v>9.11E-3</v>
      </c>
    </row>
    <row r="917" spans="10:18" ht="15" customHeight="1" x14ac:dyDescent="0.25">
      <c r="J917" s="26" t="str">
        <f>IF(PG!C919="","-",PG!C919)</f>
        <v>-</v>
      </c>
      <c r="M917" s="46" t="str">
        <f t="shared" si="31"/>
        <v/>
      </c>
      <c r="N917" s="46" t="str">
        <f t="shared" si="32"/>
        <v/>
      </c>
      <c r="O917" s="46" t="str">
        <f>IF(PI_For!B919=0,"Não cadastrado",PI_For!B919)</f>
        <v>Não cadastrado</v>
      </c>
      <c r="P917" s="46" t="str">
        <f>IFERROR(AVERAGEIFS(Entrada!$E$8:$E$3007,Entrada!$C$8:$C$3007,$C$6,Entrada!$G$8:$G$3007,O917),"")</f>
        <v/>
      </c>
      <c r="Q917" s="46" t="str">
        <f>IFERROR(AVERAGEIFS(Entrada!$H$8:$H$3007,Entrada!$C$8:$C$3007,$C$6,Entrada!$G$8:$G$3007,O917),"")</f>
        <v/>
      </c>
      <c r="R917" s="46">
        <v>9.1199999999999996E-3</v>
      </c>
    </row>
    <row r="918" spans="10:18" ht="15" customHeight="1" x14ac:dyDescent="0.25">
      <c r="J918" s="26" t="str">
        <f>IF(PG!C920="","-",PG!C920)</f>
        <v>-</v>
      </c>
      <c r="M918" s="46" t="str">
        <f t="shared" si="31"/>
        <v/>
      </c>
      <c r="N918" s="46" t="str">
        <f t="shared" si="32"/>
        <v/>
      </c>
      <c r="O918" s="46" t="str">
        <f>IF(PI_For!B920=0,"Não cadastrado",PI_For!B920)</f>
        <v>Não cadastrado</v>
      </c>
      <c r="P918" s="46" t="str">
        <f>IFERROR(AVERAGEIFS(Entrada!$E$8:$E$3007,Entrada!$C$8:$C$3007,$C$6,Entrada!$G$8:$G$3007,O918),"")</f>
        <v/>
      </c>
      <c r="Q918" s="46" t="str">
        <f>IFERROR(AVERAGEIFS(Entrada!$H$8:$H$3007,Entrada!$C$8:$C$3007,$C$6,Entrada!$G$8:$G$3007,O918),"")</f>
        <v/>
      </c>
      <c r="R918" s="46">
        <v>9.1299999999999992E-3</v>
      </c>
    </row>
    <row r="919" spans="10:18" ht="15" customHeight="1" x14ac:dyDescent="0.25">
      <c r="J919" s="26" t="str">
        <f>IF(PG!C921="","-",PG!C921)</f>
        <v>-</v>
      </c>
      <c r="M919" s="46" t="str">
        <f t="shared" si="31"/>
        <v/>
      </c>
      <c r="N919" s="46" t="str">
        <f t="shared" si="32"/>
        <v/>
      </c>
      <c r="O919" s="46" t="str">
        <f>IF(PI_For!B921=0,"Não cadastrado",PI_For!B921)</f>
        <v>Não cadastrado</v>
      </c>
      <c r="P919" s="46" t="str">
        <f>IFERROR(AVERAGEIFS(Entrada!$E$8:$E$3007,Entrada!$C$8:$C$3007,$C$6,Entrada!$G$8:$G$3007,O919),"")</f>
        <v/>
      </c>
      <c r="Q919" s="46" t="str">
        <f>IFERROR(AVERAGEIFS(Entrada!$H$8:$H$3007,Entrada!$C$8:$C$3007,$C$6,Entrada!$G$8:$G$3007,O919),"")</f>
        <v/>
      </c>
      <c r="R919" s="46">
        <v>9.1400000000000006E-3</v>
      </c>
    </row>
    <row r="920" spans="10:18" ht="15" customHeight="1" x14ac:dyDescent="0.25">
      <c r="J920" s="26" t="str">
        <f>IF(PG!C922="","-",PG!C922)</f>
        <v>-</v>
      </c>
      <c r="M920" s="46" t="str">
        <f t="shared" si="31"/>
        <v/>
      </c>
      <c r="N920" s="46" t="str">
        <f t="shared" si="32"/>
        <v/>
      </c>
      <c r="O920" s="46" t="str">
        <f>IF(PI_For!B922=0,"Não cadastrado",PI_For!B922)</f>
        <v>Não cadastrado</v>
      </c>
      <c r="P920" s="46" t="str">
        <f>IFERROR(AVERAGEIFS(Entrada!$E$8:$E$3007,Entrada!$C$8:$C$3007,$C$6,Entrada!$G$8:$G$3007,O920),"")</f>
        <v/>
      </c>
      <c r="Q920" s="46" t="str">
        <f>IFERROR(AVERAGEIFS(Entrada!$H$8:$H$3007,Entrada!$C$8:$C$3007,$C$6,Entrada!$G$8:$G$3007,O920),"")</f>
        <v/>
      </c>
      <c r="R920" s="46">
        <v>9.1500000000000001E-3</v>
      </c>
    </row>
    <row r="921" spans="10:18" ht="15" customHeight="1" x14ac:dyDescent="0.25">
      <c r="J921" s="26" t="str">
        <f>IF(PG!C923="","-",PG!C923)</f>
        <v>-</v>
      </c>
      <c r="M921" s="46" t="str">
        <f t="shared" si="31"/>
        <v/>
      </c>
      <c r="N921" s="46" t="str">
        <f t="shared" si="32"/>
        <v/>
      </c>
      <c r="O921" s="46" t="str">
        <f>IF(PI_For!B923=0,"Não cadastrado",PI_For!B923)</f>
        <v>Não cadastrado</v>
      </c>
      <c r="P921" s="46" t="str">
        <f>IFERROR(AVERAGEIFS(Entrada!$E$8:$E$3007,Entrada!$C$8:$C$3007,$C$6,Entrada!$G$8:$G$3007,O921),"")</f>
        <v/>
      </c>
      <c r="Q921" s="46" t="str">
        <f>IFERROR(AVERAGEIFS(Entrada!$H$8:$H$3007,Entrada!$C$8:$C$3007,$C$6,Entrada!$G$8:$G$3007,O921),"")</f>
        <v/>
      </c>
      <c r="R921" s="46">
        <v>9.1599999999999997E-3</v>
      </c>
    </row>
    <row r="922" spans="10:18" ht="15" customHeight="1" x14ac:dyDescent="0.25">
      <c r="J922" s="26" t="str">
        <f>IF(PG!C924="","-",PG!C924)</f>
        <v>-</v>
      </c>
      <c r="M922" s="46" t="str">
        <f t="shared" si="31"/>
        <v/>
      </c>
      <c r="N922" s="46" t="str">
        <f t="shared" si="32"/>
        <v/>
      </c>
      <c r="O922" s="46" t="str">
        <f>IF(PI_For!B924=0,"Não cadastrado",PI_For!B924)</f>
        <v>Não cadastrado</v>
      </c>
      <c r="P922" s="46" t="str">
        <f>IFERROR(AVERAGEIFS(Entrada!$E$8:$E$3007,Entrada!$C$8:$C$3007,$C$6,Entrada!$G$8:$G$3007,O922),"")</f>
        <v/>
      </c>
      <c r="Q922" s="46" t="str">
        <f>IFERROR(AVERAGEIFS(Entrada!$H$8:$H$3007,Entrada!$C$8:$C$3007,$C$6,Entrada!$G$8:$G$3007,O922),"")</f>
        <v/>
      </c>
      <c r="R922" s="46">
        <v>9.1699999999999993E-3</v>
      </c>
    </row>
    <row r="923" spans="10:18" ht="15" customHeight="1" x14ac:dyDescent="0.25">
      <c r="J923" s="26" t="str">
        <f>IF(PG!C925="","-",PG!C925)</f>
        <v>-</v>
      </c>
      <c r="M923" s="46" t="str">
        <f t="shared" si="31"/>
        <v/>
      </c>
      <c r="N923" s="46" t="str">
        <f t="shared" si="32"/>
        <v/>
      </c>
      <c r="O923" s="46" t="str">
        <f>IF(PI_For!B925=0,"Não cadastrado",PI_For!B925)</f>
        <v>Não cadastrado</v>
      </c>
      <c r="P923" s="46" t="str">
        <f>IFERROR(AVERAGEIFS(Entrada!$E$8:$E$3007,Entrada!$C$8:$C$3007,$C$6,Entrada!$G$8:$G$3007,O923),"")</f>
        <v/>
      </c>
      <c r="Q923" s="46" t="str">
        <f>IFERROR(AVERAGEIFS(Entrada!$H$8:$H$3007,Entrada!$C$8:$C$3007,$C$6,Entrada!$G$8:$G$3007,O923),"")</f>
        <v/>
      </c>
      <c r="R923" s="46">
        <v>9.1800000000000007E-3</v>
      </c>
    </row>
    <row r="924" spans="10:18" ht="15" customHeight="1" x14ac:dyDescent="0.25">
      <c r="J924" s="26" t="str">
        <f>IF(PG!C926="","-",PG!C926)</f>
        <v>-</v>
      </c>
      <c r="M924" s="46" t="str">
        <f t="shared" si="31"/>
        <v/>
      </c>
      <c r="N924" s="46" t="str">
        <f t="shared" si="32"/>
        <v/>
      </c>
      <c r="O924" s="46" t="str">
        <f>IF(PI_For!B926=0,"Não cadastrado",PI_For!B926)</f>
        <v>Não cadastrado</v>
      </c>
      <c r="P924" s="46" t="str">
        <f>IFERROR(AVERAGEIFS(Entrada!$E$8:$E$3007,Entrada!$C$8:$C$3007,$C$6,Entrada!$G$8:$G$3007,O924),"")</f>
        <v/>
      </c>
      <c r="Q924" s="46" t="str">
        <f>IFERROR(AVERAGEIFS(Entrada!$H$8:$H$3007,Entrada!$C$8:$C$3007,$C$6,Entrada!$G$8:$G$3007,O924),"")</f>
        <v/>
      </c>
      <c r="R924" s="46">
        <v>9.1900000000000003E-3</v>
      </c>
    </row>
    <row r="925" spans="10:18" ht="15" customHeight="1" x14ac:dyDescent="0.25">
      <c r="J925" s="26" t="str">
        <f>IF(PG!C927="","-",PG!C927)</f>
        <v>-</v>
      </c>
      <c r="M925" s="46" t="str">
        <f t="shared" si="31"/>
        <v/>
      </c>
      <c r="N925" s="46" t="str">
        <f t="shared" si="32"/>
        <v/>
      </c>
      <c r="O925" s="46" t="str">
        <f>IF(PI_For!B927=0,"Não cadastrado",PI_For!B927)</f>
        <v>Não cadastrado</v>
      </c>
      <c r="P925" s="46" t="str">
        <f>IFERROR(AVERAGEIFS(Entrada!$E$8:$E$3007,Entrada!$C$8:$C$3007,$C$6,Entrada!$G$8:$G$3007,O925),"")</f>
        <v/>
      </c>
      <c r="Q925" s="46" t="str">
        <f>IFERROR(AVERAGEIFS(Entrada!$H$8:$H$3007,Entrada!$C$8:$C$3007,$C$6,Entrada!$G$8:$G$3007,O925),"")</f>
        <v/>
      </c>
      <c r="R925" s="46">
        <v>9.1999999999999998E-3</v>
      </c>
    </row>
    <row r="926" spans="10:18" ht="15" customHeight="1" x14ac:dyDescent="0.25">
      <c r="J926" s="26" t="str">
        <f>IF(PG!C928="","-",PG!C928)</f>
        <v>-</v>
      </c>
      <c r="M926" s="46" t="str">
        <f t="shared" si="31"/>
        <v/>
      </c>
      <c r="N926" s="46" t="str">
        <f t="shared" si="32"/>
        <v/>
      </c>
      <c r="O926" s="46" t="str">
        <f>IF(PI_For!B928=0,"Não cadastrado",PI_For!B928)</f>
        <v>Não cadastrado</v>
      </c>
      <c r="P926" s="46" t="str">
        <f>IFERROR(AVERAGEIFS(Entrada!$E$8:$E$3007,Entrada!$C$8:$C$3007,$C$6,Entrada!$G$8:$G$3007,O926),"")</f>
        <v/>
      </c>
      <c r="Q926" s="46" t="str">
        <f>IFERROR(AVERAGEIFS(Entrada!$H$8:$H$3007,Entrada!$C$8:$C$3007,$C$6,Entrada!$G$8:$G$3007,O926),"")</f>
        <v/>
      </c>
      <c r="R926" s="46">
        <v>9.2099999999999994E-3</v>
      </c>
    </row>
    <row r="927" spans="10:18" ht="15" customHeight="1" x14ac:dyDescent="0.25">
      <c r="J927" s="26" t="str">
        <f>IF(PG!C929="","-",PG!C929)</f>
        <v>-</v>
      </c>
      <c r="M927" s="46" t="str">
        <f t="shared" si="31"/>
        <v/>
      </c>
      <c r="N927" s="46" t="str">
        <f t="shared" si="32"/>
        <v/>
      </c>
      <c r="O927" s="46" t="str">
        <f>IF(PI_For!B929=0,"Não cadastrado",PI_For!B929)</f>
        <v>Não cadastrado</v>
      </c>
      <c r="P927" s="46" t="str">
        <f>IFERROR(AVERAGEIFS(Entrada!$E$8:$E$3007,Entrada!$C$8:$C$3007,$C$6,Entrada!$G$8:$G$3007,O927),"")</f>
        <v/>
      </c>
      <c r="Q927" s="46" t="str">
        <f>IFERROR(AVERAGEIFS(Entrada!$H$8:$H$3007,Entrada!$C$8:$C$3007,$C$6,Entrada!$G$8:$G$3007,O927),"")</f>
        <v/>
      </c>
      <c r="R927" s="46">
        <v>9.2200000000000008E-3</v>
      </c>
    </row>
    <row r="928" spans="10:18" ht="15" customHeight="1" x14ac:dyDescent="0.25">
      <c r="J928" s="26" t="str">
        <f>IF(PG!C930="","-",PG!C930)</f>
        <v>-</v>
      </c>
      <c r="M928" s="46" t="str">
        <f t="shared" si="31"/>
        <v/>
      </c>
      <c r="N928" s="46" t="str">
        <f t="shared" si="32"/>
        <v/>
      </c>
      <c r="O928" s="46" t="str">
        <f>IF(PI_For!B930=0,"Não cadastrado",PI_For!B930)</f>
        <v>Não cadastrado</v>
      </c>
      <c r="P928" s="46" t="str">
        <f>IFERROR(AVERAGEIFS(Entrada!$E$8:$E$3007,Entrada!$C$8:$C$3007,$C$6,Entrada!$G$8:$G$3007,O928),"")</f>
        <v/>
      </c>
      <c r="Q928" s="46" t="str">
        <f>IFERROR(AVERAGEIFS(Entrada!$H$8:$H$3007,Entrada!$C$8:$C$3007,$C$6,Entrada!$G$8:$G$3007,O928),"")</f>
        <v/>
      </c>
      <c r="R928" s="46">
        <v>9.2300000000000004E-3</v>
      </c>
    </row>
    <row r="929" spans="10:18" ht="15" customHeight="1" x14ac:dyDescent="0.25">
      <c r="J929" s="26" t="str">
        <f>IF(PG!C931="","-",PG!C931)</f>
        <v>-</v>
      </c>
      <c r="M929" s="46" t="str">
        <f t="shared" si="31"/>
        <v/>
      </c>
      <c r="N929" s="46" t="str">
        <f t="shared" si="32"/>
        <v/>
      </c>
      <c r="O929" s="46" t="str">
        <f>IF(PI_For!B931=0,"Não cadastrado",PI_For!B931)</f>
        <v>Não cadastrado</v>
      </c>
      <c r="P929" s="46" t="str">
        <f>IFERROR(AVERAGEIFS(Entrada!$E$8:$E$3007,Entrada!$C$8:$C$3007,$C$6,Entrada!$G$8:$G$3007,O929),"")</f>
        <v/>
      </c>
      <c r="Q929" s="46" t="str">
        <f>IFERROR(AVERAGEIFS(Entrada!$H$8:$H$3007,Entrada!$C$8:$C$3007,$C$6,Entrada!$G$8:$G$3007,O929),"")</f>
        <v/>
      </c>
      <c r="R929" s="46">
        <v>9.2399999999999999E-3</v>
      </c>
    </row>
    <row r="930" spans="10:18" ht="15" customHeight="1" x14ac:dyDescent="0.25">
      <c r="J930" s="26" t="str">
        <f>IF(PG!C932="","-",PG!C932)</f>
        <v>-</v>
      </c>
      <c r="M930" s="46" t="str">
        <f t="shared" si="31"/>
        <v/>
      </c>
      <c r="N930" s="46" t="str">
        <f t="shared" si="32"/>
        <v/>
      </c>
      <c r="O930" s="46" t="str">
        <f>IF(PI_For!B932=0,"Não cadastrado",PI_For!B932)</f>
        <v>Não cadastrado</v>
      </c>
      <c r="P930" s="46" t="str">
        <f>IFERROR(AVERAGEIFS(Entrada!$E$8:$E$3007,Entrada!$C$8:$C$3007,$C$6,Entrada!$G$8:$G$3007,O930),"")</f>
        <v/>
      </c>
      <c r="Q930" s="46" t="str">
        <f>IFERROR(AVERAGEIFS(Entrada!$H$8:$H$3007,Entrada!$C$8:$C$3007,$C$6,Entrada!$G$8:$G$3007,O930),"")</f>
        <v/>
      </c>
      <c r="R930" s="46">
        <v>9.2499999999999995E-3</v>
      </c>
    </row>
    <row r="931" spans="10:18" ht="15" customHeight="1" x14ac:dyDescent="0.25">
      <c r="J931" s="26" t="str">
        <f>IF(PG!C933="","-",PG!C933)</f>
        <v>-</v>
      </c>
      <c r="M931" s="46" t="str">
        <f t="shared" si="31"/>
        <v/>
      </c>
      <c r="N931" s="46" t="str">
        <f t="shared" si="32"/>
        <v/>
      </c>
      <c r="O931" s="46" t="str">
        <f>IF(PI_For!B933=0,"Não cadastrado",PI_For!B933)</f>
        <v>Não cadastrado</v>
      </c>
      <c r="P931" s="46" t="str">
        <f>IFERROR(AVERAGEIFS(Entrada!$E$8:$E$3007,Entrada!$C$8:$C$3007,$C$6,Entrada!$G$8:$G$3007,O931),"")</f>
        <v/>
      </c>
      <c r="Q931" s="46" t="str">
        <f>IFERROR(AVERAGEIFS(Entrada!$H$8:$H$3007,Entrada!$C$8:$C$3007,$C$6,Entrada!$G$8:$G$3007,O931),"")</f>
        <v/>
      </c>
      <c r="R931" s="46">
        <v>9.2599999999999991E-3</v>
      </c>
    </row>
    <row r="932" spans="10:18" ht="15" customHeight="1" x14ac:dyDescent="0.25">
      <c r="J932" s="26" t="str">
        <f>IF(PG!C934="","-",PG!C934)</f>
        <v>-</v>
      </c>
      <c r="M932" s="46" t="str">
        <f t="shared" si="31"/>
        <v/>
      </c>
      <c r="N932" s="46" t="str">
        <f t="shared" si="32"/>
        <v/>
      </c>
      <c r="O932" s="46" t="str">
        <f>IF(PI_For!B934=0,"Não cadastrado",PI_For!B934)</f>
        <v>Não cadastrado</v>
      </c>
      <c r="P932" s="46" t="str">
        <f>IFERROR(AVERAGEIFS(Entrada!$E$8:$E$3007,Entrada!$C$8:$C$3007,$C$6,Entrada!$G$8:$G$3007,O932),"")</f>
        <v/>
      </c>
      <c r="Q932" s="46" t="str">
        <f>IFERROR(AVERAGEIFS(Entrada!$H$8:$H$3007,Entrada!$C$8:$C$3007,$C$6,Entrada!$G$8:$G$3007,O932),"")</f>
        <v/>
      </c>
      <c r="R932" s="46">
        <v>9.2700000000000005E-3</v>
      </c>
    </row>
    <row r="933" spans="10:18" ht="15" customHeight="1" x14ac:dyDescent="0.25">
      <c r="J933" s="26" t="str">
        <f>IF(PG!C935="","-",PG!C935)</f>
        <v>-</v>
      </c>
      <c r="M933" s="46" t="str">
        <f t="shared" si="31"/>
        <v/>
      </c>
      <c r="N933" s="46" t="str">
        <f t="shared" si="32"/>
        <v/>
      </c>
      <c r="O933" s="46" t="str">
        <f>IF(PI_For!B935=0,"Não cadastrado",PI_For!B935)</f>
        <v>Não cadastrado</v>
      </c>
      <c r="P933" s="46" t="str">
        <f>IFERROR(AVERAGEIFS(Entrada!$E$8:$E$3007,Entrada!$C$8:$C$3007,$C$6,Entrada!$G$8:$G$3007,O933),"")</f>
        <v/>
      </c>
      <c r="Q933" s="46" t="str">
        <f>IFERROR(AVERAGEIFS(Entrada!$H$8:$H$3007,Entrada!$C$8:$C$3007,$C$6,Entrada!$G$8:$G$3007,O933),"")</f>
        <v/>
      </c>
      <c r="R933" s="46">
        <v>9.2800000000000001E-3</v>
      </c>
    </row>
    <row r="934" spans="10:18" ht="15" customHeight="1" x14ac:dyDescent="0.25">
      <c r="J934" s="26" t="str">
        <f>IF(PG!C936="","-",PG!C936)</f>
        <v>-</v>
      </c>
      <c r="M934" s="46" t="str">
        <f t="shared" si="31"/>
        <v/>
      </c>
      <c r="N934" s="46" t="str">
        <f t="shared" si="32"/>
        <v/>
      </c>
      <c r="O934" s="46" t="str">
        <f>IF(PI_For!B936=0,"Não cadastrado",PI_For!B936)</f>
        <v>Não cadastrado</v>
      </c>
      <c r="P934" s="46" t="str">
        <f>IFERROR(AVERAGEIFS(Entrada!$E$8:$E$3007,Entrada!$C$8:$C$3007,$C$6,Entrada!$G$8:$G$3007,O934),"")</f>
        <v/>
      </c>
      <c r="Q934" s="46" t="str">
        <f>IFERROR(AVERAGEIFS(Entrada!$H$8:$H$3007,Entrada!$C$8:$C$3007,$C$6,Entrada!$G$8:$G$3007,O934),"")</f>
        <v/>
      </c>
      <c r="R934" s="46">
        <v>9.2899999999999996E-3</v>
      </c>
    </row>
    <row r="935" spans="10:18" ht="15" customHeight="1" x14ac:dyDescent="0.25">
      <c r="J935" s="26" t="str">
        <f>IF(PG!C937="","-",PG!C937)</f>
        <v>-</v>
      </c>
      <c r="M935" s="46" t="str">
        <f t="shared" si="31"/>
        <v/>
      </c>
      <c r="N935" s="46" t="str">
        <f t="shared" si="32"/>
        <v/>
      </c>
      <c r="O935" s="46" t="str">
        <f>IF(PI_For!B937=0,"Não cadastrado",PI_For!B937)</f>
        <v>Não cadastrado</v>
      </c>
      <c r="P935" s="46" t="str">
        <f>IFERROR(AVERAGEIFS(Entrada!$E$8:$E$3007,Entrada!$C$8:$C$3007,$C$6,Entrada!$G$8:$G$3007,O935),"")</f>
        <v/>
      </c>
      <c r="Q935" s="46" t="str">
        <f>IFERROR(AVERAGEIFS(Entrada!$H$8:$H$3007,Entrada!$C$8:$C$3007,$C$6,Entrada!$G$8:$G$3007,O935),"")</f>
        <v/>
      </c>
      <c r="R935" s="46">
        <v>9.2999999999999992E-3</v>
      </c>
    </row>
    <row r="936" spans="10:18" ht="15" customHeight="1" x14ac:dyDescent="0.25">
      <c r="J936" s="26" t="str">
        <f>IF(PG!C938="","-",PG!C938)</f>
        <v>-</v>
      </c>
      <c r="M936" s="46" t="str">
        <f t="shared" si="31"/>
        <v/>
      </c>
      <c r="N936" s="46" t="str">
        <f t="shared" si="32"/>
        <v/>
      </c>
      <c r="O936" s="46" t="str">
        <f>IF(PI_For!B938=0,"Não cadastrado",PI_For!B938)</f>
        <v>Não cadastrado</v>
      </c>
      <c r="P936" s="46" t="str">
        <f>IFERROR(AVERAGEIFS(Entrada!$E$8:$E$3007,Entrada!$C$8:$C$3007,$C$6,Entrada!$G$8:$G$3007,O936),"")</f>
        <v/>
      </c>
      <c r="Q936" s="46" t="str">
        <f>IFERROR(AVERAGEIFS(Entrada!$H$8:$H$3007,Entrada!$C$8:$C$3007,$C$6,Entrada!$G$8:$G$3007,O936),"")</f>
        <v/>
      </c>
      <c r="R936" s="46">
        <v>9.3100000000000006E-3</v>
      </c>
    </row>
    <row r="937" spans="10:18" ht="15" customHeight="1" x14ac:dyDescent="0.25">
      <c r="J937" s="26" t="str">
        <f>IF(PG!C939="","-",PG!C939)</f>
        <v>-</v>
      </c>
      <c r="M937" s="46" t="str">
        <f t="shared" si="31"/>
        <v/>
      </c>
      <c r="N937" s="46" t="str">
        <f t="shared" si="32"/>
        <v/>
      </c>
      <c r="O937" s="46" t="str">
        <f>IF(PI_For!B939=0,"Não cadastrado",PI_For!B939)</f>
        <v>Não cadastrado</v>
      </c>
      <c r="P937" s="46" t="str">
        <f>IFERROR(AVERAGEIFS(Entrada!$E$8:$E$3007,Entrada!$C$8:$C$3007,$C$6,Entrada!$G$8:$G$3007,O937),"")</f>
        <v/>
      </c>
      <c r="Q937" s="46" t="str">
        <f>IFERROR(AVERAGEIFS(Entrada!$H$8:$H$3007,Entrada!$C$8:$C$3007,$C$6,Entrada!$G$8:$G$3007,O937),"")</f>
        <v/>
      </c>
      <c r="R937" s="46">
        <v>9.3200000000000002E-3</v>
      </c>
    </row>
    <row r="938" spans="10:18" ht="15" customHeight="1" x14ac:dyDescent="0.25">
      <c r="J938" s="26" t="str">
        <f>IF(PG!C940="","-",PG!C940)</f>
        <v>-</v>
      </c>
      <c r="M938" s="46" t="str">
        <f t="shared" si="31"/>
        <v/>
      </c>
      <c r="N938" s="46" t="str">
        <f t="shared" si="32"/>
        <v/>
      </c>
      <c r="O938" s="46" t="str">
        <f>IF(PI_For!B940=0,"Não cadastrado",PI_For!B940)</f>
        <v>Não cadastrado</v>
      </c>
      <c r="P938" s="46" t="str">
        <f>IFERROR(AVERAGEIFS(Entrada!$E$8:$E$3007,Entrada!$C$8:$C$3007,$C$6,Entrada!$G$8:$G$3007,O938),"")</f>
        <v/>
      </c>
      <c r="Q938" s="46" t="str">
        <f>IFERROR(AVERAGEIFS(Entrada!$H$8:$H$3007,Entrada!$C$8:$C$3007,$C$6,Entrada!$G$8:$G$3007,O938),"")</f>
        <v/>
      </c>
      <c r="R938" s="46">
        <v>9.3299999999999998E-3</v>
      </c>
    </row>
    <row r="939" spans="10:18" ht="15" customHeight="1" x14ac:dyDescent="0.25">
      <c r="J939" s="26" t="str">
        <f>IF(PG!C941="","-",PG!C941)</f>
        <v>-</v>
      </c>
      <c r="M939" s="46" t="str">
        <f t="shared" si="31"/>
        <v/>
      </c>
      <c r="N939" s="46" t="str">
        <f t="shared" si="32"/>
        <v/>
      </c>
      <c r="O939" s="46" t="str">
        <f>IF(PI_For!B941=0,"Não cadastrado",PI_For!B941)</f>
        <v>Não cadastrado</v>
      </c>
      <c r="P939" s="46" t="str">
        <f>IFERROR(AVERAGEIFS(Entrada!$E$8:$E$3007,Entrada!$C$8:$C$3007,$C$6,Entrada!$G$8:$G$3007,O939),"")</f>
        <v/>
      </c>
      <c r="Q939" s="46" t="str">
        <f>IFERROR(AVERAGEIFS(Entrada!$H$8:$H$3007,Entrada!$C$8:$C$3007,$C$6,Entrada!$G$8:$G$3007,O939),"")</f>
        <v/>
      </c>
      <c r="R939" s="46">
        <v>9.3399999999999993E-3</v>
      </c>
    </row>
    <row r="940" spans="10:18" ht="15" customHeight="1" x14ac:dyDescent="0.25">
      <c r="J940" s="26" t="str">
        <f>IF(PG!C942="","-",PG!C942)</f>
        <v>-</v>
      </c>
      <c r="M940" s="46" t="str">
        <f t="shared" si="31"/>
        <v/>
      </c>
      <c r="N940" s="46" t="str">
        <f t="shared" si="32"/>
        <v/>
      </c>
      <c r="O940" s="46" t="str">
        <f>IF(PI_For!B942=0,"Não cadastrado",PI_For!B942)</f>
        <v>Não cadastrado</v>
      </c>
      <c r="P940" s="46" t="str">
        <f>IFERROR(AVERAGEIFS(Entrada!$E$8:$E$3007,Entrada!$C$8:$C$3007,$C$6,Entrada!$G$8:$G$3007,O940),"")</f>
        <v/>
      </c>
      <c r="Q940" s="46" t="str">
        <f>IFERROR(AVERAGEIFS(Entrada!$H$8:$H$3007,Entrada!$C$8:$C$3007,$C$6,Entrada!$G$8:$G$3007,O940),"")</f>
        <v/>
      </c>
      <c r="R940" s="46">
        <v>9.3500000000000007E-3</v>
      </c>
    </row>
    <row r="941" spans="10:18" ht="15" customHeight="1" x14ac:dyDescent="0.25">
      <c r="J941" s="26" t="str">
        <f>IF(PG!C943="","-",PG!C943)</f>
        <v>-</v>
      </c>
      <c r="M941" s="46" t="str">
        <f t="shared" si="31"/>
        <v/>
      </c>
      <c r="N941" s="46" t="str">
        <f t="shared" si="32"/>
        <v/>
      </c>
      <c r="O941" s="46" t="str">
        <f>IF(PI_For!B943=0,"Não cadastrado",PI_For!B943)</f>
        <v>Não cadastrado</v>
      </c>
      <c r="P941" s="46" t="str">
        <f>IFERROR(AVERAGEIFS(Entrada!$E$8:$E$3007,Entrada!$C$8:$C$3007,$C$6,Entrada!$G$8:$G$3007,O941),"")</f>
        <v/>
      </c>
      <c r="Q941" s="46" t="str">
        <f>IFERROR(AVERAGEIFS(Entrada!$H$8:$H$3007,Entrada!$C$8:$C$3007,$C$6,Entrada!$G$8:$G$3007,O941),"")</f>
        <v/>
      </c>
      <c r="R941" s="46">
        <v>9.3600000000000003E-3</v>
      </c>
    </row>
    <row r="942" spans="10:18" ht="15" customHeight="1" x14ac:dyDescent="0.25">
      <c r="J942" s="26" t="str">
        <f>IF(PG!C944="","-",PG!C944)</f>
        <v>-</v>
      </c>
      <c r="M942" s="46" t="str">
        <f t="shared" si="31"/>
        <v/>
      </c>
      <c r="N942" s="46" t="str">
        <f t="shared" si="32"/>
        <v/>
      </c>
      <c r="O942" s="46" t="str">
        <f>IF(PI_For!B944=0,"Não cadastrado",PI_For!B944)</f>
        <v>Não cadastrado</v>
      </c>
      <c r="P942" s="46" t="str">
        <f>IFERROR(AVERAGEIFS(Entrada!$E$8:$E$3007,Entrada!$C$8:$C$3007,$C$6,Entrada!$G$8:$G$3007,O942),"")</f>
        <v/>
      </c>
      <c r="Q942" s="46" t="str">
        <f>IFERROR(AVERAGEIFS(Entrada!$H$8:$H$3007,Entrada!$C$8:$C$3007,$C$6,Entrada!$G$8:$G$3007,O942),"")</f>
        <v/>
      </c>
      <c r="R942" s="46">
        <v>9.3699999999999999E-3</v>
      </c>
    </row>
    <row r="943" spans="10:18" ht="15" customHeight="1" x14ac:dyDescent="0.25">
      <c r="J943" s="26" t="str">
        <f>IF(PG!C945="","-",PG!C945)</f>
        <v>-</v>
      </c>
      <c r="M943" s="46" t="str">
        <f t="shared" si="31"/>
        <v/>
      </c>
      <c r="N943" s="46" t="str">
        <f t="shared" si="32"/>
        <v/>
      </c>
      <c r="O943" s="46" t="str">
        <f>IF(PI_For!B945=0,"Não cadastrado",PI_For!B945)</f>
        <v>Não cadastrado</v>
      </c>
      <c r="P943" s="46" t="str">
        <f>IFERROR(AVERAGEIFS(Entrada!$E$8:$E$3007,Entrada!$C$8:$C$3007,$C$6,Entrada!$G$8:$G$3007,O943),"")</f>
        <v/>
      </c>
      <c r="Q943" s="46" t="str">
        <f>IFERROR(AVERAGEIFS(Entrada!$H$8:$H$3007,Entrada!$C$8:$C$3007,$C$6,Entrada!$G$8:$G$3007,O943),"")</f>
        <v/>
      </c>
      <c r="R943" s="46">
        <v>9.3799999999999994E-3</v>
      </c>
    </row>
    <row r="944" spans="10:18" ht="15" customHeight="1" x14ac:dyDescent="0.25">
      <c r="J944" s="26" t="str">
        <f>IF(PG!C946="","-",PG!C946)</f>
        <v>-</v>
      </c>
      <c r="M944" s="46" t="str">
        <f t="shared" si="31"/>
        <v/>
      </c>
      <c r="N944" s="46" t="str">
        <f t="shared" si="32"/>
        <v/>
      </c>
      <c r="O944" s="46" t="str">
        <f>IF(PI_For!B946=0,"Não cadastrado",PI_For!B946)</f>
        <v>Não cadastrado</v>
      </c>
      <c r="P944" s="46" t="str">
        <f>IFERROR(AVERAGEIFS(Entrada!$E$8:$E$3007,Entrada!$C$8:$C$3007,$C$6,Entrada!$G$8:$G$3007,O944),"")</f>
        <v/>
      </c>
      <c r="Q944" s="46" t="str">
        <f>IFERROR(AVERAGEIFS(Entrada!$H$8:$H$3007,Entrada!$C$8:$C$3007,$C$6,Entrada!$G$8:$G$3007,O944),"")</f>
        <v/>
      </c>
      <c r="R944" s="46">
        <v>9.3900000000000008E-3</v>
      </c>
    </row>
    <row r="945" spans="10:18" ht="15" customHeight="1" x14ac:dyDescent="0.25">
      <c r="J945" s="26" t="str">
        <f>IF(PG!C947="","-",PG!C947)</f>
        <v>-</v>
      </c>
      <c r="M945" s="46" t="str">
        <f t="shared" si="31"/>
        <v/>
      </c>
      <c r="N945" s="46" t="str">
        <f t="shared" si="32"/>
        <v/>
      </c>
      <c r="O945" s="46" t="str">
        <f>IF(PI_For!B947=0,"Não cadastrado",PI_For!B947)</f>
        <v>Não cadastrado</v>
      </c>
      <c r="P945" s="46" t="str">
        <f>IFERROR(AVERAGEIFS(Entrada!$E$8:$E$3007,Entrada!$C$8:$C$3007,$C$6,Entrada!$G$8:$G$3007,O945),"")</f>
        <v/>
      </c>
      <c r="Q945" s="46" t="str">
        <f>IFERROR(AVERAGEIFS(Entrada!$H$8:$H$3007,Entrada!$C$8:$C$3007,$C$6,Entrada!$G$8:$G$3007,O945),"")</f>
        <v/>
      </c>
      <c r="R945" s="46">
        <v>9.4000000000000004E-3</v>
      </c>
    </row>
    <row r="946" spans="10:18" ht="15" customHeight="1" x14ac:dyDescent="0.25">
      <c r="J946" s="26" t="str">
        <f>IF(PG!C948="","-",PG!C948)</f>
        <v>-</v>
      </c>
      <c r="M946" s="46" t="str">
        <f t="shared" si="31"/>
        <v/>
      </c>
      <c r="N946" s="46" t="str">
        <f t="shared" si="32"/>
        <v/>
      </c>
      <c r="O946" s="46" t="str">
        <f>IF(PI_For!B948=0,"Não cadastrado",PI_For!B948)</f>
        <v>Não cadastrado</v>
      </c>
      <c r="P946" s="46" t="str">
        <f>IFERROR(AVERAGEIFS(Entrada!$E$8:$E$3007,Entrada!$C$8:$C$3007,$C$6,Entrada!$G$8:$G$3007,O946),"")</f>
        <v/>
      </c>
      <c r="Q946" s="46" t="str">
        <f>IFERROR(AVERAGEIFS(Entrada!$H$8:$H$3007,Entrada!$C$8:$C$3007,$C$6,Entrada!$G$8:$G$3007,O946),"")</f>
        <v/>
      </c>
      <c r="R946" s="46">
        <v>9.41E-3</v>
      </c>
    </row>
    <row r="947" spans="10:18" ht="15" customHeight="1" x14ac:dyDescent="0.25">
      <c r="J947" s="26" t="str">
        <f>IF(PG!C949="","-",PG!C949)</f>
        <v>-</v>
      </c>
      <c r="M947" s="46" t="str">
        <f t="shared" si="31"/>
        <v/>
      </c>
      <c r="N947" s="46" t="str">
        <f t="shared" si="32"/>
        <v/>
      </c>
      <c r="O947" s="46" t="str">
        <f>IF(PI_For!B949=0,"Não cadastrado",PI_For!B949)</f>
        <v>Não cadastrado</v>
      </c>
      <c r="P947" s="46" t="str">
        <f>IFERROR(AVERAGEIFS(Entrada!$E$8:$E$3007,Entrada!$C$8:$C$3007,$C$6,Entrada!$G$8:$G$3007,O947),"")</f>
        <v/>
      </c>
      <c r="Q947" s="46" t="str">
        <f>IFERROR(AVERAGEIFS(Entrada!$H$8:$H$3007,Entrada!$C$8:$C$3007,$C$6,Entrada!$G$8:$G$3007,O947),"")</f>
        <v/>
      </c>
      <c r="R947" s="46">
        <v>9.4199999999999996E-3</v>
      </c>
    </row>
    <row r="948" spans="10:18" ht="15" customHeight="1" x14ac:dyDescent="0.25">
      <c r="J948" s="26" t="str">
        <f>IF(PG!C950="","-",PG!C950)</f>
        <v>-</v>
      </c>
      <c r="M948" s="46" t="str">
        <f t="shared" si="31"/>
        <v/>
      </c>
      <c r="N948" s="46" t="str">
        <f t="shared" si="32"/>
        <v/>
      </c>
      <c r="O948" s="46" t="str">
        <f>IF(PI_For!B950=0,"Não cadastrado",PI_For!B950)</f>
        <v>Não cadastrado</v>
      </c>
      <c r="P948" s="46" t="str">
        <f>IFERROR(AVERAGEIFS(Entrada!$E$8:$E$3007,Entrada!$C$8:$C$3007,$C$6,Entrada!$G$8:$G$3007,O948),"")</f>
        <v/>
      </c>
      <c r="Q948" s="46" t="str">
        <f>IFERROR(AVERAGEIFS(Entrada!$H$8:$H$3007,Entrada!$C$8:$C$3007,$C$6,Entrada!$G$8:$G$3007,O948),"")</f>
        <v/>
      </c>
      <c r="R948" s="46">
        <v>9.4299999999999991E-3</v>
      </c>
    </row>
    <row r="949" spans="10:18" ht="15" customHeight="1" x14ac:dyDescent="0.25">
      <c r="J949" s="26" t="str">
        <f>IF(PG!C951="","-",PG!C951)</f>
        <v>-</v>
      </c>
      <c r="M949" s="46" t="str">
        <f t="shared" si="31"/>
        <v/>
      </c>
      <c r="N949" s="46" t="str">
        <f t="shared" si="32"/>
        <v/>
      </c>
      <c r="O949" s="46" t="str">
        <f>IF(PI_For!B951=0,"Não cadastrado",PI_For!B951)</f>
        <v>Não cadastrado</v>
      </c>
      <c r="P949" s="46" t="str">
        <f>IFERROR(AVERAGEIFS(Entrada!$E$8:$E$3007,Entrada!$C$8:$C$3007,$C$6,Entrada!$G$8:$G$3007,O949),"")</f>
        <v/>
      </c>
      <c r="Q949" s="46" t="str">
        <f>IFERROR(AVERAGEIFS(Entrada!$H$8:$H$3007,Entrada!$C$8:$C$3007,$C$6,Entrada!$G$8:$G$3007,O949),"")</f>
        <v/>
      </c>
      <c r="R949" s="46">
        <v>9.4400000000000005E-3</v>
      </c>
    </row>
    <row r="950" spans="10:18" ht="15" customHeight="1" x14ac:dyDescent="0.25">
      <c r="J950" s="26" t="str">
        <f>IF(PG!C952="","-",PG!C952)</f>
        <v>-</v>
      </c>
      <c r="M950" s="46" t="str">
        <f t="shared" si="31"/>
        <v/>
      </c>
      <c r="N950" s="46" t="str">
        <f t="shared" si="32"/>
        <v/>
      </c>
      <c r="O950" s="46" t="str">
        <f>IF(PI_For!B952=0,"Não cadastrado",PI_For!B952)</f>
        <v>Não cadastrado</v>
      </c>
      <c r="P950" s="46" t="str">
        <f>IFERROR(AVERAGEIFS(Entrada!$E$8:$E$3007,Entrada!$C$8:$C$3007,$C$6,Entrada!$G$8:$G$3007,O950),"")</f>
        <v/>
      </c>
      <c r="Q950" s="46" t="str">
        <f>IFERROR(AVERAGEIFS(Entrada!$H$8:$H$3007,Entrada!$C$8:$C$3007,$C$6,Entrada!$G$8:$G$3007,O950),"")</f>
        <v/>
      </c>
      <c r="R950" s="46">
        <v>9.4500000000000001E-3</v>
      </c>
    </row>
    <row r="951" spans="10:18" ht="15" customHeight="1" x14ac:dyDescent="0.25">
      <c r="J951" s="26" t="str">
        <f>IF(PG!C953="","-",PG!C953)</f>
        <v>-</v>
      </c>
      <c r="M951" s="46" t="str">
        <f t="shared" si="31"/>
        <v/>
      </c>
      <c r="N951" s="46" t="str">
        <f t="shared" si="32"/>
        <v/>
      </c>
      <c r="O951" s="46" t="str">
        <f>IF(PI_For!B953=0,"Não cadastrado",PI_For!B953)</f>
        <v>Não cadastrado</v>
      </c>
      <c r="P951" s="46" t="str">
        <f>IFERROR(AVERAGEIFS(Entrada!$E$8:$E$3007,Entrada!$C$8:$C$3007,$C$6,Entrada!$G$8:$G$3007,O951),"")</f>
        <v/>
      </c>
      <c r="Q951" s="46" t="str">
        <f>IFERROR(AVERAGEIFS(Entrada!$H$8:$H$3007,Entrada!$C$8:$C$3007,$C$6,Entrada!$G$8:$G$3007,O951),"")</f>
        <v/>
      </c>
      <c r="R951" s="46">
        <v>9.4599999999999997E-3</v>
      </c>
    </row>
    <row r="952" spans="10:18" ht="15" customHeight="1" x14ac:dyDescent="0.25">
      <c r="J952" s="26" t="str">
        <f>IF(PG!C954="","-",PG!C954)</f>
        <v>-</v>
      </c>
      <c r="M952" s="46" t="str">
        <f t="shared" si="31"/>
        <v/>
      </c>
      <c r="N952" s="46" t="str">
        <f t="shared" si="32"/>
        <v/>
      </c>
      <c r="O952" s="46" t="str">
        <f>IF(PI_For!B954=0,"Não cadastrado",PI_For!B954)</f>
        <v>Não cadastrado</v>
      </c>
      <c r="P952" s="46" t="str">
        <f>IFERROR(AVERAGEIFS(Entrada!$E$8:$E$3007,Entrada!$C$8:$C$3007,$C$6,Entrada!$G$8:$G$3007,O952),"")</f>
        <v/>
      </c>
      <c r="Q952" s="46" t="str">
        <f>IFERROR(AVERAGEIFS(Entrada!$H$8:$H$3007,Entrada!$C$8:$C$3007,$C$6,Entrada!$G$8:$G$3007,O952),"")</f>
        <v/>
      </c>
      <c r="R952" s="46">
        <v>9.4699999999999993E-3</v>
      </c>
    </row>
    <row r="953" spans="10:18" ht="15" customHeight="1" x14ac:dyDescent="0.25">
      <c r="J953" s="26" t="str">
        <f>IF(PG!C955="","-",PG!C955)</f>
        <v>-</v>
      </c>
      <c r="M953" s="46" t="str">
        <f t="shared" si="31"/>
        <v/>
      </c>
      <c r="N953" s="46" t="str">
        <f t="shared" si="32"/>
        <v/>
      </c>
      <c r="O953" s="46" t="str">
        <f>IF(PI_For!B955=0,"Não cadastrado",PI_For!B955)</f>
        <v>Não cadastrado</v>
      </c>
      <c r="P953" s="46" t="str">
        <f>IFERROR(AVERAGEIFS(Entrada!$E$8:$E$3007,Entrada!$C$8:$C$3007,$C$6,Entrada!$G$8:$G$3007,O953),"")</f>
        <v/>
      </c>
      <c r="Q953" s="46" t="str">
        <f>IFERROR(AVERAGEIFS(Entrada!$H$8:$H$3007,Entrada!$C$8:$C$3007,$C$6,Entrada!$G$8:$G$3007,O953),"")</f>
        <v/>
      </c>
      <c r="R953" s="46">
        <v>9.4800000000000006E-3</v>
      </c>
    </row>
    <row r="954" spans="10:18" ht="15" customHeight="1" x14ac:dyDescent="0.25">
      <c r="J954" s="26" t="str">
        <f>IF(PG!C956="","-",PG!C956)</f>
        <v>-</v>
      </c>
      <c r="M954" s="46" t="str">
        <f t="shared" si="31"/>
        <v/>
      </c>
      <c r="N954" s="46" t="str">
        <f t="shared" si="32"/>
        <v/>
      </c>
      <c r="O954" s="46" t="str">
        <f>IF(PI_For!B956=0,"Não cadastrado",PI_For!B956)</f>
        <v>Não cadastrado</v>
      </c>
      <c r="P954" s="46" t="str">
        <f>IFERROR(AVERAGEIFS(Entrada!$E$8:$E$3007,Entrada!$C$8:$C$3007,$C$6,Entrada!$G$8:$G$3007,O954),"")</f>
        <v/>
      </c>
      <c r="Q954" s="46" t="str">
        <f>IFERROR(AVERAGEIFS(Entrada!$H$8:$H$3007,Entrada!$C$8:$C$3007,$C$6,Entrada!$G$8:$G$3007,O954),"")</f>
        <v/>
      </c>
      <c r="R954" s="46">
        <v>9.4900000000000002E-3</v>
      </c>
    </row>
    <row r="955" spans="10:18" ht="15" customHeight="1" x14ac:dyDescent="0.25">
      <c r="J955" s="26" t="str">
        <f>IF(PG!C957="","-",PG!C957)</f>
        <v>-</v>
      </c>
      <c r="M955" s="46" t="str">
        <f t="shared" si="31"/>
        <v/>
      </c>
      <c r="N955" s="46" t="str">
        <f t="shared" si="32"/>
        <v/>
      </c>
      <c r="O955" s="46" t="str">
        <f>IF(PI_For!B957=0,"Não cadastrado",PI_For!B957)</f>
        <v>Não cadastrado</v>
      </c>
      <c r="P955" s="46" t="str">
        <f>IFERROR(AVERAGEIFS(Entrada!$E$8:$E$3007,Entrada!$C$8:$C$3007,$C$6,Entrada!$G$8:$G$3007,O955),"")</f>
        <v/>
      </c>
      <c r="Q955" s="46" t="str">
        <f>IFERROR(AVERAGEIFS(Entrada!$H$8:$H$3007,Entrada!$C$8:$C$3007,$C$6,Entrada!$G$8:$G$3007,O955),"")</f>
        <v/>
      </c>
      <c r="R955" s="46">
        <v>9.4999999999999998E-3</v>
      </c>
    </row>
    <row r="956" spans="10:18" ht="15" customHeight="1" x14ac:dyDescent="0.25">
      <c r="J956" s="26" t="str">
        <f>IF(PG!C958="","-",PG!C958)</f>
        <v>-</v>
      </c>
      <c r="M956" s="46" t="str">
        <f t="shared" si="31"/>
        <v/>
      </c>
      <c r="N956" s="46" t="str">
        <f t="shared" si="32"/>
        <v/>
      </c>
      <c r="O956" s="46" t="str">
        <f>IF(PI_For!B958=0,"Não cadastrado",PI_For!B958)</f>
        <v>Não cadastrado</v>
      </c>
      <c r="P956" s="46" t="str">
        <f>IFERROR(AVERAGEIFS(Entrada!$E$8:$E$3007,Entrada!$C$8:$C$3007,$C$6,Entrada!$G$8:$G$3007,O956),"")</f>
        <v/>
      </c>
      <c r="Q956" s="46" t="str">
        <f>IFERROR(AVERAGEIFS(Entrada!$H$8:$H$3007,Entrada!$C$8:$C$3007,$C$6,Entrada!$G$8:$G$3007,O956),"")</f>
        <v/>
      </c>
      <c r="R956" s="46">
        <v>9.5099999999999994E-3</v>
      </c>
    </row>
    <row r="957" spans="10:18" ht="15" customHeight="1" x14ac:dyDescent="0.25">
      <c r="J957" s="26" t="str">
        <f>IF(PG!C959="","-",PG!C959)</f>
        <v>-</v>
      </c>
      <c r="M957" s="46" t="str">
        <f t="shared" si="31"/>
        <v/>
      </c>
      <c r="N957" s="46" t="str">
        <f t="shared" si="32"/>
        <v/>
      </c>
      <c r="O957" s="46" t="str">
        <f>IF(PI_For!B959=0,"Não cadastrado",PI_For!B959)</f>
        <v>Não cadastrado</v>
      </c>
      <c r="P957" s="46" t="str">
        <f>IFERROR(AVERAGEIFS(Entrada!$E$8:$E$3007,Entrada!$C$8:$C$3007,$C$6,Entrada!$G$8:$G$3007,O957),"")</f>
        <v/>
      </c>
      <c r="Q957" s="46" t="str">
        <f>IFERROR(AVERAGEIFS(Entrada!$H$8:$H$3007,Entrada!$C$8:$C$3007,$C$6,Entrada!$G$8:$G$3007,O957),"")</f>
        <v/>
      </c>
      <c r="R957" s="46">
        <v>9.5200000000000007E-3</v>
      </c>
    </row>
    <row r="958" spans="10:18" ht="15" customHeight="1" x14ac:dyDescent="0.25">
      <c r="J958" s="26" t="str">
        <f>IF(PG!C960="","-",PG!C960)</f>
        <v>-</v>
      </c>
      <c r="M958" s="46" t="str">
        <f t="shared" si="31"/>
        <v/>
      </c>
      <c r="N958" s="46" t="str">
        <f t="shared" si="32"/>
        <v/>
      </c>
      <c r="O958" s="46" t="str">
        <f>IF(PI_For!B960=0,"Não cadastrado",PI_For!B960)</f>
        <v>Não cadastrado</v>
      </c>
      <c r="P958" s="46" t="str">
        <f>IFERROR(AVERAGEIFS(Entrada!$E$8:$E$3007,Entrada!$C$8:$C$3007,$C$6,Entrada!$G$8:$G$3007,O958),"")</f>
        <v/>
      </c>
      <c r="Q958" s="46" t="str">
        <f>IFERROR(AVERAGEIFS(Entrada!$H$8:$H$3007,Entrada!$C$8:$C$3007,$C$6,Entrada!$G$8:$G$3007,O958),"")</f>
        <v/>
      </c>
      <c r="R958" s="46">
        <v>9.5300000000000003E-3</v>
      </c>
    </row>
    <row r="959" spans="10:18" ht="15" customHeight="1" x14ac:dyDescent="0.25">
      <c r="J959" s="26" t="str">
        <f>IF(PG!C961="","-",PG!C961)</f>
        <v>-</v>
      </c>
      <c r="M959" s="46" t="str">
        <f t="shared" si="31"/>
        <v/>
      </c>
      <c r="N959" s="46" t="str">
        <f t="shared" si="32"/>
        <v/>
      </c>
      <c r="O959" s="46" t="str">
        <f>IF(PI_For!B961=0,"Não cadastrado",PI_For!B961)</f>
        <v>Não cadastrado</v>
      </c>
      <c r="P959" s="46" t="str">
        <f>IFERROR(AVERAGEIFS(Entrada!$E$8:$E$3007,Entrada!$C$8:$C$3007,$C$6,Entrada!$G$8:$G$3007,O959),"")</f>
        <v/>
      </c>
      <c r="Q959" s="46" t="str">
        <f>IFERROR(AVERAGEIFS(Entrada!$H$8:$H$3007,Entrada!$C$8:$C$3007,$C$6,Entrada!$G$8:$G$3007,O959),"")</f>
        <v/>
      </c>
      <c r="R959" s="46">
        <v>9.5399999999999999E-3</v>
      </c>
    </row>
    <row r="960" spans="10:18" ht="15" customHeight="1" x14ac:dyDescent="0.25">
      <c r="J960" s="26" t="str">
        <f>IF(PG!C962="","-",PG!C962)</f>
        <v>-</v>
      </c>
      <c r="M960" s="46" t="str">
        <f t="shared" si="31"/>
        <v/>
      </c>
      <c r="N960" s="46" t="str">
        <f t="shared" si="32"/>
        <v/>
      </c>
      <c r="O960" s="46" t="str">
        <f>IF(PI_For!B962=0,"Não cadastrado",PI_For!B962)</f>
        <v>Não cadastrado</v>
      </c>
      <c r="P960" s="46" t="str">
        <f>IFERROR(AVERAGEIFS(Entrada!$E$8:$E$3007,Entrada!$C$8:$C$3007,$C$6,Entrada!$G$8:$G$3007,O960),"")</f>
        <v/>
      </c>
      <c r="Q960" s="46" t="str">
        <f>IFERROR(AVERAGEIFS(Entrada!$H$8:$H$3007,Entrada!$C$8:$C$3007,$C$6,Entrada!$G$8:$G$3007,O960),"")</f>
        <v/>
      </c>
      <c r="R960" s="46">
        <v>9.5499999999999995E-3</v>
      </c>
    </row>
    <row r="961" spans="10:18" ht="15" customHeight="1" x14ac:dyDescent="0.25">
      <c r="J961" s="26" t="str">
        <f>IF(PG!C963="","-",PG!C963)</f>
        <v>-</v>
      </c>
      <c r="M961" s="46" t="str">
        <f t="shared" si="31"/>
        <v/>
      </c>
      <c r="N961" s="46" t="str">
        <f t="shared" si="32"/>
        <v/>
      </c>
      <c r="O961" s="46" t="str">
        <f>IF(PI_For!B963=0,"Não cadastrado",PI_For!B963)</f>
        <v>Não cadastrado</v>
      </c>
      <c r="P961" s="46" t="str">
        <f>IFERROR(AVERAGEIFS(Entrada!$E$8:$E$3007,Entrada!$C$8:$C$3007,$C$6,Entrada!$G$8:$G$3007,O961),"")</f>
        <v/>
      </c>
      <c r="Q961" s="46" t="str">
        <f>IFERROR(AVERAGEIFS(Entrada!$H$8:$H$3007,Entrada!$C$8:$C$3007,$C$6,Entrada!$G$8:$G$3007,O961),"")</f>
        <v/>
      </c>
      <c r="R961" s="46">
        <v>9.5600000000000008E-3</v>
      </c>
    </row>
    <row r="962" spans="10:18" ht="15" customHeight="1" x14ac:dyDescent="0.25">
      <c r="J962" s="26" t="str">
        <f>IF(PG!C964="","-",PG!C964)</f>
        <v>-</v>
      </c>
      <c r="M962" s="46" t="str">
        <f t="shared" si="31"/>
        <v/>
      </c>
      <c r="N962" s="46" t="str">
        <f t="shared" si="32"/>
        <v/>
      </c>
      <c r="O962" s="46" t="str">
        <f>IF(PI_For!B964=0,"Não cadastrado",PI_For!B964)</f>
        <v>Não cadastrado</v>
      </c>
      <c r="P962" s="46" t="str">
        <f>IFERROR(AVERAGEIFS(Entrada!$E$8:$E$3007,Entrada!$C$8:$C$3007,$C$6,Entrada!$G$8:$G$3007,O962),"")</f>
        <v/>
      </c>
      <c r="Q962" s="46" t="str">
        <f>IFERROR(AVERAGEIFS(Entrada!$H$8:$H$3007,Entrada!$C$8:$C$3007,$C$6,Entrada!$G$8:$G$3007,O962),"")</f>
        <v/>
      </c>
      <c r="R962" s="46">
        <v>9.5700000000000004E-3</v>
      </c>
    </row>
    <row r="963" spans="10:18" ht="15" customHeight="1" x14ac:dyDescent="0.25">
      <c r="J963" s="26" t="str">
        <f>IF(PG!C965="","-",PG!C965)</f>
        <v>-</v>
      </c>
      <c r="M963" s="46" t="str">
        <f t="shared" si="31"/>
        <v/>
      </c>
      <c r="N963" s="46" t="str">
        <f t="shared" si="32"/>
        <v/>
      </c>
      <c r="O963" s="46" t="str">
        <f>IF(PI_For!B965=0,"Não cadastrado",PI_For!B965)</f>
        <v>Não cadastrado</v>
      </c>
      <c r="P963" s="46" t="str">
        <f>IFERROR(AVERAGEIFS(Entrada!$E$8:$E$3007,Entrada!$C$8:$C$3007,$C$6,Entrada!$G$8:$G$3007,O963),"")</f>
        <v/>
      </c>
      <c r="Q963" s="46" t="str">
        <f>IFERROR(AVERAGEIFS(Entrada!$H$8:$H$3007,Entrada!$C$8:$C$3007,$C$6,Entrada!$G$8:$G$3007,O963),"")</f>
        <v/>
      </c>
      <c r="R963" s="46">
        <v>9.58E-3</v>
      </c>
    </row>
    <row r="964" spans="10:18" ht="15" customHeight="1" x14ac:dyDescent="0.25">
      <c r="J964" s="26" t="str">
        <f>IF(PG!C966="","-",PG!C966)</f>
        <v>-</v>
      </c>
      <c r="M964" s="46" t="str">
        <f t="shared" si="31"/>
        <v/>
      </c>
      <c r="N964" s="46" t="str">
        <f t="shared" si="32"/>
        <v/>
      </c>
      <c r="O964" s="46" t="str">
        <f>IF(PI_For!B966=0,"Não cadastrado",PI_For!B966)</f>
        <v>Não cadastrado</v>
      </c>
      <c r="P964" s="46" t="str">
        <f>IFERROR(AVERAGEIFS(Entrada!$E$8:$E$3007,Entrada!$C$8:$C$3007,$C$6,Entrada!$G$8:$G$3007,O964),"")</f>
        <v/>
      </c>
      <c r="Q964" s="46" t="str">
        <f>IFERROR(AVERAGEIFS(Entrada!$H$8:$H$3007,Entrada!$C$8:$C$3007,$C$6,Entrada!$G$8:$G$3007,O964),"")</f>
        <v/>
      </c>
      <c r="R964" s="46">
        <v>9.5899999999999996E-3</v>
      </c>
    </row>
    <row r="965" spans="10:18" ht="15" customHeight="1" x14ac:dyDescent="0.25">
      <c r="J965" s="26" t="str">
        <f>IF(PG!C967="","-",PG!C967)</f>
        <v>-</v>
      </c>
      <c r="M965" s="46" t="str">
        <f t="shared" si="31"/>
        <v/>
      </c>
      <c r="N965" s="46" t="str">
        <f t="shared" si="32"/>
        <v/>
      </c>
      <c r="O965" s="46" t="str">
        <f>IF(PI_For!B967=0,"Não cadastrado",PI_For!B967)</f>
        <v>Não cadastrado</v>
      </c>
      <c r="P965" s="46" t="str">
        <f>IFERROR(AVERAGEIFS(Entrada!$E$8:$E$3007,Entrada!$C$8:$C$3007,$C$6,Entrada!$G$8:$G$3007,O965),"")</f>
        <v/>
      </c>
      <c r="Q965" s="46" t="str">
        <f>IFERROR(AVERAGEIFS(Entrada!$H$8:$H$3007,Entrada!$C$8:$C$3007,$C$6,Entrada!$G$8:$G$3007,O965),"")</f>
        <v/>
      </c>
      <c r="R965" s="46">
        <v>9.5999999999999992E-3</v>
      </c>
    </row>
    <row r="966" spans="10:18" ht="15" customHeight="1" x14ac:dyDescent="0.25">
      <c r="J966" s="26" t="str">
        <f>IF(PG!C968="","-",PG!C968)</f>
        <v>-</v>
      </c>
      <c r="M966" s="46" t="str">
        <f t="shared" si="31"/>
        <v/>
      </c>
      <c r="N966" s="46" t="str">
        <f t="shared" si="32"/>
        <v/>
      </c>
      <c r="O966" s="46" t="str">
        <f>IF(PI_For!B968=0,"Não cadastrado",PI_For!B968)</f>
        <v>Não cadastrado</v>
      </c>
      <c r="P966" s="46" t="str">
        <f>IFERROR(AVERAGEIFS(Entrada!$E$8:$E$3007,Entrada!$C$8:$C$3007,$C$6,Entrada!$G$8:$G$3007,O966),"")</f>
        <v/>
      </c>
      <c r="Q966" s="46" t="str">
        <f>IFERROR(AVERAGEIFS(Entrada!$H$8:$H$3007,Entrada!$C$8:$C$3007,$C$6,Entrada!$G$8:$G$3007,O966),"")</f>
        <v/>
      </c>
      <c r="R966" s="46">
        <v>9.6100000000000005E-3</v>
      </c>
    </row>
    <row r="967" spans="10:18" ht="15" customHeight="1" x14ac:dyDescent="0.25">
      <c r="J967" s="26" t="str">
        <f>IF(PG!C969="","-",PG!C969)</f>
        <v>-</v>
      </c>
      <c r="M967" s="46" t="str">
        <f t="shared" ref="M967:M1030" si="33">IFERROR(P967+R967,"")</f>
        <v/>
      </c>
      <c r="N967" s="46" t="str">
        <f t="shared" ref="N967:N1030" si="34">IFERROR(Q967+R967,"")</f>
        <v/>
      </c>
      <c r="O967" s="46" t="str">
        <f>IF(PI_For!B969=0,"Não cadastrado",PI_For!B969)</f>
        <v>Não cadastrado</v>
      </c>
      <c r="P967" s="46" t="str">
        <f>IFERROR(AVERAGEIFS(Entrada!$E$8:$E$3007,Entrada!$C$8:$C$3007,$C$6,Entrada!$G$8:$G$3007,O967),"")</f>
        <v/>
      </c>
      <c r="Q967" s="46" t="str">
        <f>IFERROR(AVERAGEIFS(Entrada!$H$8:$H$3007,Entrada!$C$8:$C$3007,$C$6,Entrada!$G$8:$G$3007,O967),"")</f>
        <v/>
      </c>
      <c r="R967" s="46">
        <v>9.6200000000000001E-3</v>
      </c>
    </row>
    <row r="968" spans="10:18" ht="15" customHeight="1" x14ac:dyDescent="0.25">
      <c r="J968" s="26" t="str">
        <f>IF(PG!C970="","-",PG!C970)</f>
        <v>-</v>
      </c>
      <c r="M968" s="46" t="str">
        <f t="shared" si="33"/>
        <v/>
      </c>
      <c r="N968" s="46" t="str">
        <f t="shared" si="34"/>
        <v/>
      </c>
      <c r="O968" s="46" t="str">
        <f>IF(PI_For!B970=0,"Não cadastrado",PI_For!B970)</f>
        <v>Não cadastrado</v>
      </c>
      <c r="P968" s="46" t="str">
        <f>IFERROR(AVERAGEIFS(Entrada!$E$8:$E$3007,Entrada!$C$8:$C$3007,$C$6,Entrada!$G$8:$G$3007,O968),"")</f>
        <v/>
      </c>
      <c r="Q968" s="46" t="str">
        <f>IFERROR(AVERAGEIFS(Entrada!$H$8:$H$3007,Entrada!$C$8:$C$3007,$C$6,Entrada!$G$8:$G$3007,O968),"")</f>
        <v/>
      </c>
      <c r="R968" s="46">
        <v>9.6299999999999997E-3</v>
      </c>
    </row>
    <row r="969" spans="10:18" ht="15" customHeight="1" x14ac:dyDescent="0.25">
      <c r="J969" s="26" t="str">
        <f>IF(PG!C971="","-",PG!C971)</f>
        <v>-</v>
      </c>
      <c r="M969" s="46" t="str">
        <f t="shared" si="33"/>
        <v/>
      </c>
      <c r="N969" s="46" t="str">
        <f t="shared" si="34"/>
        <v/>
      </c>
      <c r="O969" s="46" t="str">
        <f>IF(PI_For!B971=0,"Não cadastrado",PI_For!B971)</f>
        <v>Não cadastrado</v>
      </c>
      <c r="P969" s="46" t="str">
        <f>IFERROR(AVERAGEIFS(Entrada!$E$8:$E$3007,Entrada!$C$8:$C$3007,$C$6,Entrada!$G$8:$G$3007,O969),"")</f>
        <v/>
      </c>
      <c r="Q969" s="46" t="str">
        <f>IFERROR(AVERAGEIFS(Entrada!$H$8:$H$3007,Entrada!$C$8:$C$3007,$C$6,Entrada!$G$8:$G$3007,O969),"")</f>
        <v/>
      </c>
      <c r="R969" s="46">
        <v>9.6399999999999993E-3</v>
      </c>
    </row>
    <row r="970" spans="10:18" ht="15" customHeight="1" x14ac:dyDescent="0.25">
      <c r="J970" s="26" t="str">
        <f>IF(PG!C972="","-",PG!C972)</f>
        <v>-</v>
      </c>
      <c r="M970" s="46" t="str">
        <f t="shared" si="33"/>
        <v/>
      </c>
      <c r="N970" s="46" t="str">
        <f t="shared" si="34"/>
        <v/>
      </c>
      <c r="O970" s="46" t="str">
        <f>IF(PI_For!B972=0,"Não cadastrado",PI_For!B972)</f>
        <v>Não cadastrado</v>
      </c>
      <c r="P970" s="46" t="str">
        <f>IFERROR(AVERAGEIFS(Entrada!$E$8:$E$3007,Entrada!$C$8:$C$3007,$C$6,Entrada!$G$8:$G$3007,O970),"")</f>
        <v/>
      </c>
      <c r="Q970" s="46" t="str">
        <f>IFERROR(AVERAGEIFS(Entrada!$H$8:$H$3007,Entrada!$C$8:$C$3007,$C$6,Entrada!$G$8:$G$3007,O970),"")</f>
        <v/>
      </c>
      <c r="R970" s="46">
        <v>9.6500000000000006E-3</v>
      </c>
    </row>
    <row r="971" spans="10:18" ht="15" customHeight="1" x14ac:dyDescent="0.25">
      <c r="J971" s="26" t="str">
        <f>IF(PG!C973="","-",PG!C973)</f>
        <v>-</v>
      </c>
      <c r="M971" s="46" t="str">
        <f t="shared" si="33"/>
        <v/>
      </c>
      <c r="N971" s="46" t="str">
        <f t="shared" si="34"/>
        <v/>
      </c>
      <c r="O971" s="46" t="str">
        <f>IF(PI_For!B973=0,"Não cadastrado",PI_For!B973)</f>
        <v>Não cadastrado</v>
      </c>
      <c r="P971" s="46" t="str">
        <f>IFERROR(AVERAGEIFS(Entrada!$E$8:$E$3007,Entrada!$C$8:$C$3007,$C$6,Entrada!$G$8:$G$3007,O971),"")</f>
        <v/>
      </c>
      <c r="Q971" s="46" t="str">
        <f>IFERROR(AVERAGEIFS(Entrada!$H$8:$H$3007,Entrada!$C$8:$C$3007,$C$6,Entrada!$G$8:$G$3007,O971),"")</f>
        <v/>
      </c>
      <c r="R971" s="46">
        <v>9.6600000000000002E-3</v>
      </c>
    </row>
    <row r="972" spans="10:18" ht="15" customHeight="1" x14ac:dyDescent="0.25">
      <c r="J972" s="26" t="str">
        <f>IF(PG!C974="","-",PG!C974)</f>
        <v>-</v>
      </c>
      <c r="M972" s="46" t="str">
        <f t="shared" si="33"/>
        <v/>
      </c>
      <c r="N972" s="46" t="str">
        <f t="shared" si="34"/>
        <v/>
      </c>
      <c r="O972" s="46" t="str">
        <f>IF(PI_For!B974=0,"Não cadastrado",PI_For!B974)</f>
        <v>Não cadastrado</v>
      </c>
      <c r="P972" s="46" t="str">
        <f>IFERROR(AVERAGEIFS(Entrada!$E$8:$E$3007,Entrada!$C$8:$C$3007,$C$6,Entrada!$G$8:$G$3007,O972),"")</f>
        <v/>
      </c>
      <c r="Q972" s="46" t="str">
        <f>IFERROR(AVERAGEIFS(Entrada!$H$8:$H$3007,Entrada!$C$8:$C$3007,$C$6,Entrada!$G$8:$G$3007,O972),"")</f>
        <v/>
      </c>
      <c r="R972" s="46">
        <v>9.6699999999999998E-3</v>
      </c>
    </row>
    <row r="973" spans="10:18" ht="15" customHeight="1" x14ac:dyDescent="0.25">
      <c r="J973" s="26" t="str">
        <f>IF(PG!C975="","-",PG!C975)</f>
        <v>-</v>
      </c>
      <c r="M973" s="46" t="str">
        <f t="shared" si="33"/>
        <v/>
      </c>
      <c r="N973" s="46" t="str">
        <f t="shared" si="34"/>
        <v/>
      </c>
      <c r="O973" s="46" t="str">
        <f>IF(PI_For!B975=0,"Não cadastrado",PI_For!B975)</f>
        <v>Não cadastrado</v>
      </c>
      <c r="P973" s="46" t="str">
        <f>IFERROR(AVERAGEIFS(Entrada!$E$8:$E$3007,Entrada!$C$8:$C$3007,$C$6,Entrada!$G$8:$G$3007,O973),"")</f>
        <v/>
      </c>
      <c r="Q973" s="46" t="str">
        <f>IFERROR(AVERAGEIFS(Entrada!$H$8:$H$3007,Entrada!$C$8:$C$3007,$C$6,Entrada!$G$8:$G$3007,O973),"")</f>
        <v/>
      </c>
      <c r="R973" s="46">
        <v>9.6799999999999994E-3</v>
      </c>
    </row>
    <row r="974" spans="10:18" ht="15" customHeight="1" x14ac:dyDescent="0.25">
      <c r="J974" s="26" t="str">
        <f>IF(PG!C976="","-",PG!C976)</f>
        <v>-</v>
      </c>
      <c r="M974" s="46" t="str">
        <f t="shared" si="33"/>
        <v/>
      </c>
      <c r="N974" s="46" t="str">
        <f t="shared" si="34"/>
        <v/>
      </c>
      <c r="O974" s="46" t="str">
        <f>IF(PI_For!B976=0,"Não cadastrado",PI_For!B976)</f>
        <v>Não cadastrado</v>
      </c>
      <c r="P974" s="46" t="str">
        <f>IFERROR(AVERAGEIFS(Entrada!$E$8:$E$3007,Entrada!$C$8:$C$3007,$C$6,Entrada!$G$8:$G$3007,O974),"")</f>
        <v/>
      </c>
      <c r="Q974" s="46" t="str">
        <f>IFERROR(AVERAGEIFS(Entrada!$H$8:$H$3007,Entrada!$C$8:$C$3007,$C$6,Entrada!$G$8:$G$3007,O974),"")</f>
        <v/>
      </c>
      <c r="R974" s="46">
        <v>9.6900000000000007E-3</v>
      </c>
    </row>
    <row r="975" spans="10:18" ht="15" customHeight="1" x14ac:dyDescent="0.25">
      <c r="J975" s="26" t="str">
        <f>IF(PG!C977="","-",PG!C977)</f>
        <v>-</v>
      </c>
      <c r="M975" s="46" t="str">
        <f t="shared" si="33"/>
        <v/>
      </c>
      <c r="N975" s="46" t="str">
        <f t="shared" si="34"/>
        <v/>
      </c>
      <c r="O975" s="46" t="str">
        <f>IF(PI_For!B977=0,"Não cadastrado",PI_For!B977)</f>
        <v>Não cadastrado</v>
      </c>
      <c r="P975" s="46" t="str">
        <f>IFERROR(AVERAGEIFS(Entrada!$E$8:$E$3007,Entrada!$C$8:$C$3007,$C$6,Entrada!$G$8:$G$3007,O975),"")</f>
        <v/>
      </c>
      <c r="Q975" s="46" t="str">
        <f>IFERROR(AVERAGEIFS(Entrada!$H$8:$H$3007,Entrada!$C$8:$C$3007,$C$6,Entrada!$G$8:$G$3007,O975),"")</f>
        <v/>
      </c>
      <c r="R975" s="46">
        <v>9.7000000000000003E-3</v>
      </c>
    </row>
    <row r="976" spans="10:18" ht="15" customHeight="1" x14ac:dyDescent="0.25">
      <c r="J976" s="26" t="str">
        <f>IF(PG!C978="","-",PG!C978)</f>
        <v>-</v>
      </c>
      <c r="M976" s="46" t="str">
        <f t="shared" si="33"/>
        <v/>
      </c>
      <c r="N976" s="46" t="str">
        <f t="shared" si="34"/>
        <v/>
      </c>
      <c r="O976" s="46" t="str">
        <f>IF(PI_For!B978=0,"Não cadastrado",PI_For!B978)</f>
        <v>Não cadastrado</v>
      </c>
      <c r="P976" s="46" t="str">
        <f>IFERROR(AVERAGEIFS(Entrada!$E$8:$E$3007,Entrada!$C$8:$C$3007,$C$6,Entrada!$G$8:$G$3007,O976),"")</f>
        <v/>
      </c>
      <c r="Q976" s="46" t="str">
        <f>IFERROR(AVERAGEIFS(Entrada!$H$8:$H$3007,Entrada!$C$8:$C$3007,$C$6,Entrada!$G$8:$G$3007,O976),"")</f>
        <v/>
      </c>
      <c r="R976" s="46">
        <v>9.7099999999999999E-3</v>
      </c>
    </row>
    <row r="977" spans="10:18" ht="15" customHeight="1" x14ac:dyDescent="0.25">
      <c r="J977" s="26" t="str">
        <f>IF(PG!C979="","-",PG!C979)</f>
        <v>-</v>
      </c>
      <c r="M977" s="46" t="str">
        <f t="shared" si="33"/>
        <v/>
      </c>
      <c r="N977" s="46" t="str">
        <f t="shared" si="34"/>
        <v/>
      </c>
      <c r="O977" s="46" t="str">
        <f>IF(PI_For!B979=0,"Não cadastrado",PI_For!B979)</f>
        <v>Não cadastrado</v>
      </c>
      <c r="P977" s="46" t="str">
        <f>IFERROR(AVERAGEIFS(Entrada!$E$8:$E$3007,Entrada!$C$8:$C$3007,$C$6,Entrada!$G$8:$G$3007,O977),"")</f>
        <v/>
      </c>
      <c r="Q977" s="46" t="str">
        <f>IFERROR(AVERAGEIFS(Entrada!$H$8:$H$3007,Entrada!$C$8:$C$3007,$C$6,Entrada!$G$8:$G$3007,O977),"")</f>
        <v/>
      </c>
      <c r="R977" s="46">
        <v>9.7199999999999995E-3</v>
      </c>
    </row>
    <row r="978" spans="10:18" ht="15" customHeight="1" x14ac:dyDescent="0.25">
      <c r="J978" s="26" t="str">
        <f>IF(PG!C980="","-",PG!C980)</f>
        <v>-</v>
      </c>
      <c r="M978" s="46" t="str">
        <f t="shared" si="33"/>
        <v/>
      </c>
      <c r="N978" s="46" t="str">
        <f t="shared" si="34"/>
        <v/>
      </c>
      <c r="O978" s="46" t="str">
        <f>IF(PI_For!B980=0,"Não cadastrado",PI_For!B980)</f>
        <v>Não cadastrado</v>
      </c>
      <c r="P978" s="46" t="str">
        <f>IFERROR(AVERAGEIFS(Entrada!$E$8:$E$3007,Entrada!$C$8:$C$3007,$C$6,Entrada!$G$8:$G$3007,O978),"")</f>
        <v/>
      </c>
      <c r="Q978" s="46" t="str">
        <f>IFERROR(AVERAGEIFS(Entrada!$H$8:$H$3007,Entrada!$C$8:$C$3007,$C$6,Entrada!$G$8:$G$3007,O978),"")</f>
        <v/>
      </c>
      <c r="R978" s="46">
        <v>9.7300000000000008E-3</v>
      </c>
    </row>
    <row r="979" spans="10:18" ht="15" customHeight="1" x14ac:dyDescent="0.25">
      <c r="J979" s="26" t="str">
        <f>IF(PG!C981="","-",PG!C981)</f>
        <v>-</v>
      </c>
      <c r="M979" s="46" t="str">
        <f t="shared" si="33"/>
        <v/>
      </c>
      <c r="N979" s="46" t="str">
        <f t="shared" si="34"/>
        <v/>
      </c>
      <c r="O979" s="46" t="str">
        <f>IF(PI_For!B981=0,"Não cadastrado",PI_For!B981)</f>
        <v>Não cadastrado</v>
      </c>
      <c r="P979" s="46" t="str">
        <f>IFERROR(AVERAGEIFS(Entrada!$E$8:$E$3007,Entrada!$C$8:$C$3007,$C$6,Entrada!$G$8:$G$3007,O979),"")</f>
        <v/>
      </c>
      <c r="Q979" s="46" t="str">
        <f>IFERROR(AVERAGEIFS(Entrada!$H$8:$H$3007,Entrada!$C$8:$C$3007,$C$6,Entrada!$G$8:$G$3007,O979),"")</f>
        <v/>
      </c>
      <c r="R979" s="46">
        <v>9.7400000000000004E-3</v>
      </c>
    </row>
    <row r="980" spans="10:18" ht="15" customHeight="1" x14ac:dyDescent="0.25">
      <c r="J980" s="26" t="str">
        <f>IF(PG!C982="","-",PG!C982)</f>
        <v>-</v>
      </c>
      <c r="M980" s="46" t="str">
        <f t="shared" si="33"/>
        <v/>
      </c>
      <c r="N980" s="46" t="str">
        <f t="shared" si="34"/>
        <v/>
      </c>
      <c r="O980" s="46" t="str">
        <f>IF(PI_For!B982=0,"Não cadastrado",PI_For!B982)</f>
        <v>Não cadastrado</v>
      </c>
      <c r="P980" s="46" t="str">
        <f>IFERROR(AVERAGEIFS(Entrada!$E$8:$E$3007,Entrada!$C$8:$C$3007,$C$6,Entrada!$G$8:$G$3007,O980),"")</f>
        <v/>
      </c>
      <c r="Q980" s="46" t="str">
        <f>IFERROR(AVERAGEIFS(Entrada!$H$8:$H$3007,Entrada!$C$8:$C$3007,$C$6,Entrada!$G$8:$G$3007,O980),"")</f>
        <v/>
      </c>
      <c r="R980" s="46">
        <v>9.75E-3</v>
      </c>
    </row>
    <row r="981" spans="10:18" ht="15" customHeight="1" x14ac:dyDescent="0.25">
      <c r="J981" s="26" t="str">
        <f>IF(PG!C983="","-",PG!C983)</f>
        <v>-</v>
      </c>
      <c r="M981" s="46" t="str">
        <f t="shared" si="33"/>
        <v/>
      </c>
      <c r="N981" s="46" t="str">
        <f t="shared" si="34"/>
        <v/>
      </c>
      <c r="O981" s="46" t="str">
        <f>IF(PI_For!B983=0,"Não cadastrado",PI_For!B983)</f>
        <v>Não cadastrado</v>
      </c>
      <c r="P981" s="46" t="str">
        <f>IFERROR(AVERAGEIFS(Entrada!$E$8:$E$3007,Entrada!$C$8:$C$3007,$C$6,Entrada!$G$8:$G$3007,O981),"")</f>
        <v/>
      </c>
      <c r="Q981" s="46" t="str">
        <f>IFERROR(AVERAGEIFS(Entrada!$H$8:$H$3007,Entrada!$C$8:$C$3007,$C$6,Entrada!$G$8:$G$3007,O981),"")</f>
        <v/>
      </c>
      <c r="R981" s="46">
        <v>9.7599999999999996E-3</v>
      </c>
    </row>
    <row r="982" spans="10:18" ht="15" customHeight="1" x14ac:dyDescent="0.25">
      <c r="J982" s="26" t="str">
        <f>IF(PG!C984="","-",PG!C984)</f>
        <v>-</v>
      </c>
      <c r="M982" s="46" t="str">
        <f t="shared" si="33"/>
        <v/>
      </c>
      <c r="N982" s="46" t="str">
        <f t="shared" si="34"/>
        <v/>
      </c>
      <c r="O982" s="46" t="str">
        <f>IF(PI_For!B984=0,"Não cadastrado",PI_For!B984)</f>
        <v>Não cadastrado</v>
      </c>
      <c r="P982" s="46" t="str">
        <f>IFERROR(AVERAGEIFS(Entrada!$E$8:$E$3007,Entrada!$C$8:$C$3007,$C$6,Entrada!$G$8:$G$3007,O982),"")</f>
        <v/>
      </c>
      <c r="Q982" s="46" t="str">
        <f>IFERROR(AVERAGEIFS(Entrada!$H$8:$H$3007,Entrada!$C$8:$C$3007,$C$6,Entrada!$G$8:$G$3007,O982),"")</f>
        <v/>
      </c>
      <c r="R982" s="46">
        <v>9.7699999999999992E-3</v>
      </c>
    </row>
    <row r="983" spans="10:18" ht="15" customHeight="1" x14ac:dyDescent="0.25">
      <c r="J983" s="26" t="str">
        <f>IF(PG!C985="","-",PG!C985)</f>
        <v>-</v>
      </c>
      <c r="M983" s="46" t="str">
        <f t="shared" si="33"/>
        <v/>
      </c>
      <c r="N983" s="46" t="str">
        <f t="shared" si="34"/>
        <v/>
      </c>
      <c r="O983" s="46" t="str">
        <f>IF(PI_For!B985=0,"Não cadastrado",PI_For!B985)</f>
        <v>Não cadastrado</v>
      </c>
      <c r="P983" s="46" t="str">
        <f>IFERROR(AVERAGEIFS(Entrada!$E$8:$E$3007,Entrada!$C$8:$C$3007,$C$6,Entrada!$G$8:$G$3007,O983),"")</f>
        <v/>
      </c>
      <c r="Q983" s="46" t="str">
        <f>IFERROR(AVERAGEIFS(Entrada!$H$8:$H$3007,Entrada!$C$8:$C$3007,$C$6,Entrada!$G$8:$G$3007,O983),"")</f>
        <v/>
      </c>
      <c r="R983" s="46">
        <v>9.7800000000000005E-3</v>
      </c>
    </row>
    <row r="984" spans="10:18" ht="15" customHeight="1" x14ac:dyDescent="0.25">
      <c r="J984" s="26" t="str">
        <f>IF(PG!C986="","-",PG!C986)</f>
        <v>-</v>
      </c>
      <c r="M984" s="46" t="str">
        <f t="shared" si="33"/>
        <v/>
      </c>
      <c r="N984" s="46" t="str">
        <f t="shared" si="34"/>
        <v/>
      </c>
      <c r="O984" s="46" t="str">
        <f>IF(PI_For!B986=0,"Não cadastrado",PI_For!B986)</f>
        <v>Não cadastrado</v>
      </c>
      <c r="P984" s="46" t="str">
        <f>IFERROR(AVERAGEIFS(Entrada!$E$8:$E$3007,Entrada!$C$8:$C$3007,$C$6,Entrada!$G$8:$G$3007,O984),"")</f>
        <v/>
      </c>
      <c r="Q984" s="46" t="str">
        <f>IFERROR(AVERAGEIFS(Entrada!$H$8:$H$3007,Entrada!$C$8:$C$3007,$C$6,Entrada!$G$8:$G$3007,O984),"")</f>
        <v/>
      </c>
      <c r="R984" s="46">
        <v>9.7900000000000001E-3</v>
      </c>
    </row>
    <row r="985" spans="10:18" ht="15" customHeight="1" x14ac:dyDescent="0.25">
      <c r="J985" s="26" t="str">
        <f>IF(PG!C987="","-",PG!C987)</f>
        <v>-</v>
      </c>
      <c r="M985" s="46" t="str">
        <f t="shared" si="33"/>
        <v/>
      </c>
      <c r="N985" s="46" t="str">
        <f t="shared" si="34"/>
        <v/>
      </c>
      <c r="O985" s="46" t="str">
        <f>IF(PI_For!B987=0,"Não cadastrado",PI_For!B987)</f>
        <v>Não cadastrado</v>
      </c>
      <c r="P985" s="46" t="str">
        <f>IFERROR(AVERAGEIFS(Entrada!$E$8:$E$3007,Entrada!$C$8:$C$3007,$C$6,Entrada!$G$8:$G$3007,O985),"")</f>
        <v/>
      </c>
      <c r="Q985" s="46" t="str">
        <f>IFERROR(AVERAGEIFS(Entrada!$H$8:$H$3007,Entrada!$C$8:$C$3007,$C$6,Entrada!$G$8:$G$3007,O985),"")</f>
        <v/>
      </c>
      <c r="R985" s="46">
        <v>9.7999999999999997E-3</v>
      </c>
    </row>
    <row r="986" spans="10:18" ht="15" customHeight="1" x14ac:dyDescent="0.25">
      <c r="J986" s="26" t="str">
        <f>IF(PG!C988="","-",PG!C988)</f>
        <v>-</v>
      </c>
      <c r="M986" s="46" t="str">
        <f t="shared" si="33"/>
        <v/>
      </c>
      <c r="N986" s="46" t="str">
        <f t="shared" si="34"/>
        <v/>
      </c>
      <c r="O986" s="46" t="str">
        <f>IF(PI_For!B988=0,"Não cadastrado",PI_For!B988)</f>
        <v>Não cadastrado</v>
      </c>
      <c r="P986" s="46" t="str">
        <f>IFERROR(AVERAGEIFS(Entrada!$E$8:$E$3007,Entrada!$C$8:$C$3007,$C$6,Entrada!$G$8:$G$3007,O986),"")</f>
        <v/>
      </c>
      <c r="Q986" s="46" t="str">
        <f>IFERROR(AVERAGEIFS(Entrada!$H$8:$H$3007,Entrada!$C$8:$C$3007,$C$6,Entrada!$G$8:$G$3007,O986),"")</f>
        <v/>
      </c>
      <c r="R986" s="46">
        <v>9.8099999999999993E-3</v>
      </c>
    </row>
    <row r="987" spans="10:18" ht="15" customHeight="1" x14ac:dyDescent="0.25">
      <c r="J987" s="26" t="str">
        <f>IF(PG!C989="","-",PG!C989)</f>
        <v>-</v>
      </c>
      <c r="M987" s="46" t="str">
        <f t="shared" si="33"/>
        <v/>
      </c>
      <c r="N987" s="46" t="str">
        <f t="shared" si="34"/>
        <v/>
      </c>
      <c r="O987" s="46" t="str">
        <f>IF(PI_For!B989=0,"Não cadastrado",PI_For!B989)</f>
        <v>Não cadastrado</v>
      </c>
      <c r="P987" s="46" t="str">
        <f>IFERROR(AVERAGEIFS(Entrada!$E$8:$E$3007,Entrada!$C$8:$C$3007,$C$6,Entrada!$G$8:$G$3007,O987),"")</f>
        <v/>
      </c>
      <c r="Q987" s="46" t="str">
        <f>IFERROR(AVERAGEIFS(Entrada!$H$8:$H$3007,Entrada!$C$8:$C$3007,$C$6,Entrada!$G$8:$G$3007,O987),"")</f>
        <v/>
      </c>
      <c r="R987" s="46">
        <v>9.8200000000000006E-3</v>
      </c>
    </row>
    <row r="988" spans="10:18" ht="15" customHeight="1" x14ac:dyDescent="0.25">
      <c r="J988" s="26" t="str">
        <f>IF(PG!C990="","-",PG!C990)</f>
        <v>-</v>
      </c>
      <c r="M988" s="46" t="str">
        <f t="shared" si="33"/>
        <v/>
      </c>
      <c r="N988" s="46" t="str">
        <f t="shared" si="34"/>
        <v/>
      </c>
      <c r="O988" s="46" t="str">
        <f>IF(PI_For!B990=0,"Não cadastrado",PI_For!B990)</f>
        <v>Não cadastrado</v>
      </c>
      <c r="P988" s="46" t="str">
        <f>IFERROR(AVERAGEIFS(Entrada!$E$8:$E$3007,Entrada!$C$8:$C$3007,$C$6,Entrada!$G$8:$G$3007,O988),"")</f>
        <v/>
      </c>
      <c r="Q988" s="46" t="str">
        <f>IFERROR(AVERAGEIFS(Entrada!$H$8:$H$3007,Entrada!$C$8:$C$3007,$C$6,Entrada!$G$8:$G$3007,O988),"")</f>
        <v/>
      </c>
      <c r="R988" s="46">
        <v>9.8300000000000002E-3</v>
      </c>
    </row>
    <row r="989" spans="10:18" ht="15" customHeight="1" x14ac:dyDescent="0.25">
      <c r="J989" s="26" t="str">
        <f>IF(PG!C991="","-",PG!C991)</f>
        <v>-</v>
      </c>
      <c r="M989" s="46" t="str">
        <f t="shared" si="33"/>
        <v/>
      </c>
      <c r="N989" s="46" t="str">
        <f t="shared" si="34"/>
        <v/>
      </c>
      <c r="O989" s="46" t="str">
        <f>IF(PI_For!B991=0,"Não cadastrado",PI_For!B991)</f>
        <v>Não cadastrado</v>
      </c>
      <c r="P989" s="46" t="str">
        <f>IFERROR(AVERAGEIFS(Entrada!$E$8:$E$3007,Entrada!$C$8:$C$3007,$C$6,Entrada!$G$8:$G$3007,O989),"")</f>
        <v/>
      </c>
      <c r="Q989" s="46" t="str">
        <f>IFERROR(AVERAGEIFS(Entrada!$H$8:$H$3007,Entrada!$C$8:$C$3007,$C$6,Entrada!$G$8:$G$3007,O989),"")</f>
        <v/>
      </c>
      <c r="R989" s="46">
        <v>9.8399999999999998E-3</v>
      </c>
    </row>
    <row r="990" spans="10:18" ht="15" customHeight="1" x14ac:dyDescent="0.25">
      <c r="J990" s="26" t="str">
        <f>IF(PG!C992="","-",PG!C992)</f>
        <v>-</v>
      </c>
      <c r="M990" s="46" t="str">
        <f t="shared" si="33"/>
        <v/>
      </c>
      <c r="N990" s="46" t="str">
        <f t="shared" si="34"/>
        <v/>
      </c>
      <c r="O990" s="46" t="str">
        <f>IF(PI_For!B992=0,"Não cadastrado",PI_For!B992)</f>
        <v>Não cadastrado</v>
      </c>
      <c r="P990" s="46" t="str">
        <f>IFERROR(AVERAGEIFS(Entrada!$E$8:$E$3007,Entrada!$C$8:$C$3007,$C$6,Entrada!$G$8:$G$3007,O990),"")</f>
        <v/>
      </c>
      <c r="Q990" s="46" t="str">
        <f>IFERROR(AVERAGEIFS(Entrada!$H$8:$H$3007,Entrada!$C$8:$C$3007,$C$6,Entrada!$G$8:$G$3007,O990),"")</f>
        <v/>
      </c>
      <c r="R990" s="46">
        <v>9.8499999999999994E-3</v>
      </c>
    </row>
    <row r="991" spans="10:18" ht="15" customHeight="1" x14ac:dyDescent="0.25">
      <c r="J991" s="26" t="str">
        <f>IF(PG!C993="","-",PG!C993)</f>
        <v>-</v>
      </c>
      <c r="M991" s="46" t="str">
        <f t="shared" si="33"/>
        <v/>
      </c>
      <c r="N991" s="46" t="str">
        <f t="shared" si="34"/>
        <v/>
      </c>
      <c r="O991" s="46" t="str">
        <f>IF(PI_For!B993=0,"Não cadastrado",PI_For!B993)</f>
        <v>Não cadastrado</v>
      </c>
      <c r="P991" s="46" t="str">
        <f>IFERROR(AVERAGEIFS(Entrada!$E$8:$E$3007,Entrada!$C$8:$C$3007,$C$6,Entrada!$G$8:$G$3007,O991),"")</f>
        <v/>
      </c>
      <c r="Q991" s="46" t="str">
        <f>IFERROR(AVERAGEIFS(Entrada!$H$8:$H$3007,Entrada!$C$8:$C$3007,$C$6,Entrada!$G$8:$G$3007,O991),"")</f>
        <v/>
      </c>
      <c r="R991" s="46">
        <v>9.8600000000000007E-3</v>
      </c>
    </row>
    <row r="992" spans="10:18" ht="15" customHeight="1" x14ac:dyDescent="0.25">
      <c r="J992" s="26" t="str">
        <f>IF(PG!C994="","-",PG!C994)</f>
        <v>-</v>
      </c>
      <c r="M992" s="46" t="str">
        <f t="shared" si="33"/>
        <v/>
      </c>
      <c r="N992" s="46" t="str">
        <f t="shared" si="34"/>
        <v/>
      </c>
      <c r="O992" s="46" t="str">
        <f>IF(PI_For!B994=0,"Não cadastrado",PI_For!B994)</f>
        <v>Não cadastrado</v>
      </c>
      <c r="P992" s="46" t="str">
        <f>IFERROR(AVERAGEIFS(Entrada!$E$8:$E$3007,Entrada!$C$8:$C$3007,$C$6,Entrada!$G$8:$G$3007,O992),"")</f>
        <v/>
      </c>
      <c r="Q992" s="46" t="str">
        <f>IFERROR(AVERAGEIFS(Entrada!$H$8:$H$3007,Entrada!$C$8:$C$3007,$C$6,Entrada!$G$8:$G$3007,O992),"")</f>
        <v/>
      </c>
      <c r="R992" s="46">
        <v>9.8700000000000003E-3</v>
      </c>
    </row>
    <row r="993" spans="10:18" ht="15" customHeight="1" x14ac:dyDescent="0.25">
      <c r="J993" s="26" t="str">
        <f>IF(PG!C995="","-",PG!C995)</f>
        <v>-</v>
      </c>
      <c r="M993" s="46" t="str">
        <f t="shared" si="33"/>
        <v/>
      </c>
      <c r="N993" s="46" t="str">
        <f t="shared" si="34"/>
        <v/>
      </c>
      <c r="O993" s="46" t="str">
        <f>IF(PI_For!B995=0,"Não cadastrado",PI_For!B995)</f>
        <v>Não cadastrado</v>
      </c>
      <c r="P993" s="46" t="str">
        <f>IFERROR(AVERAGEIFS(Entrada!$E$8:$E$3007,Entrada!$C$8:$C$3007,$C$6,Entrada!$G$8:$G$3007,O993),"")</f>
        <v/>
      </c>
      <c r="Q993" s="46" t="str">
        <f>IFERROR(AVERAGEIFS(Entrada!$H$8:$H$3007,Entrada!$C$8:$C$3007,$C$6,Entrada!$G$8:$G$3007,O993),"")</f>
        <v/>
      </c>
      <c r="R993" s="46">
        <v>9.8799999999999999E-3</v>
      </c>
    </row>
    <row r="994" spans="10:18" ht="15" customHeight="1" x14ac:dyDescent="0.25">
      <c r="J994" s="26" t="str">
        <f>IF(PG!C996="","-",PG!C996)</f>
        <v>-</v>
      </c>
      <c r="M994" s="46" t="str">
        <f t="shared" si="33"/>
        <v/>
      </c>
      <c r="N994" s="46" t="str">
        <f t="shared" si="34"/>
        <v/>
      </c>
      <c r="O994" s="46" t="str">
        <f>IF(PI_For!B996=0,"Não cadastrado",PI_For!B996)</f>
        <v>Não cadastrado</v>
      </c>
      <c r="P994" s="46" t="str">
        <f>IFERROR(AVERAGEIFS(Entrada!$E$8:$E$3007,Entrada!$C$8:$C$3007,$C$6,Entrada!$G$8:$G$3007,O994),"")</f>
        <v/>
      </c>
      <c r="Q994" s="46" t="str">
        <f>IFERROR(AVERAGEIFS(Entrada!$H$8:$H$3007,Entrada!$C$8:$C$3007,$C$6,Entrada!$G$8:$G$3007,O994),"")</f>
        <v/>
      </c>
      <c r="R994" s="46">
        <v>9.8899999999999995E-3</v>
      </c>
    </row>
    <row r="995" spans="10:18" ht="15" customHeight="1" x14ac:dyDescent="0.25">
      <c r="J995" s="26" t="str">
        <f>IF(PG!C997="","-",PG!C997)</f>
        <v>-</v>
      </c>
      <c r="M995" s="46" t="str">
        <f t="shared" si="33"/>
        <v/>
      </c>
      <c r="N995" s="46" t="str">
        <f t="shared" si="34"/>
        <v/>
      </c>
      <c r="O995" s="46" t="str">
        <f>IF(PI_For!B997=0,"Não cadastrado",PI_For!B997)</f>
        <v>Não cadastrado</v>
      </c>
      <c r="P995" s="46" t="str">
        <f>IFERROR(AVERAGEIFS(Entrada!$E$8:$E$3007,Entrada!$C$8:$C$3007,$C$6,Entrada!$G$8:$G$3007,O995),"")</f>
        <v/>
      </c>
      <c r="Q995" s="46" t="str">
        <f>IFERROR(AVERAGEIFS(Entrada!$H$8:$H$3007,Entrada!$C$8:$C$3007,$C$6,Entrada!$G$8:$G$3007,O995),"")</f>
        <v/>
      </c>
      <c r="R995" s="46">
        <v>9.9000000000000008E-3</v>
      </c>
    </row>
    <row r="996" spans="10:18" ht="15" customHeight="1" x14ac:dyDescent="0.25">
      <c r="J996" s="26" t="str">
        <f>IF(PG!C998="","-",PG!C998)</f>
        <v>-</v>
      </c>
      <c r="M996" s="46" t="str">
        <f t="shared" si="33"/>
        <v/>
      </c>
      <c r="N996" s="46" t="str">
        <f t="shared" si="34"/>
        <v/>
      </c>
      <c r="O996" s="46" t="str">
        <f>IF(PI_For!B998=0,"Não cadastrado",PI_For!B998)</f>
        <v>Não cadastrado</v>
      </c>
      <c r="P996" s="46" t="str">
        <f>IFERROR(AVERAGEIFS(Entrada!$E$8:$E$3007,Entrada!$C$8:$C$3007,$C$6,Entrada!$G$8:$G$3007,O996),"")</f>
        <v/>
      </c>
      <c r="Q996" s="46" t="str">
        <f>IFERROR(AVERAGEIFS(Entrada!$H$8:$H$3007,Entrada!$C$8:$C$3007,$C$6,Entrada!$G$8:$G$3007,O996),"")</f>
        <v/>
      </c>
      <c r="R996" s="46">
        <v>9.9100000000000004E-3</v>
      </c>
    </row>
    <row r="997" spans="10:18" ht="15" customHeight="1" x14ac:dyDescent="0.25">
      <c r="J997" s="26" t="str">
        <f>IF(PG!C999="","-",PG!C999)</f>
        <v>-</v>
      </c>
      <c r="M997" s="46" t="str">
        <f t="shared" si="33"/>
        <v/>
      </c>
      <c r="N997" s="46" t="str">
        <f t="shared" si="34"/>
        <v/>
      </c>
      <c r="O997" s="46" t="str">
        <f>IF(PI_For!B999=0,"Não cadastrado",PI_For!B999)</f>
        <v>Não cadastrado</v>
      </c>
      <c r="P997" s="46" t="str">
        <f>IFERROR(AVERAGEIFS(Entrada!$E$8:$E$3007,Entrada!$C$8:$C$3007,$C$6,Entrada!$G$8:$G$3007,O997),"")</f>
        <v/>
      </c>
      <c r="Q997" s="46" t="str">
        <f>IFERROR(AVERAGEIFS(Entrada!$H$8:$H$3007,Entrada!$C$8:$C$3007,$C$6,Entrada!$G$8:$G$3007,O997),"")</f>
        <v/>
      </c>
      <c r="R997" s="46">
        <v>9.92E-3</v>
      </c>
    </row>
    <row r="998" spans="10:18" ht="15" customHeight="1" x14ac:dyDescent="0.25">
      <c r="J998" s="26" t="str">
        <f>IF(PG!C1000="","-",PG!C1000)</f>
        <v>-</v>
      </c>
      <c r="M998" s="46" t="str">
        <f t="shared" si="33"/>
        <v/>
      </c>
      <c r="N998" s="46" t="str">
        <f t="shared" si="34"/>
        <v/>
      </c>
      <c r="O998" s="46" t="str">
        <f>IF(PI_For!B1000=0,"Não cadastrado",PI_For!B1000)</f>
        <v>Não cadastrado</v>
      </c>
      <c r="P998" s="46" t="str">
        <f>IFERROR(AVERAGEIFS(Entrada!$E$8:$E$3007,Entrada!$C$8:$C$3007,$C$6,Entrada!$G$8:$G$3007,O998),"")</f>
        <v/>
      </c>
      <c r="Q998" s="46" t="str">
        <f>IFERROR(AVERAGEIFS(Entrada!$H$8:$H$3007,Entrada!$C$8:$C$3007,$C$6,Entrada!$G$8:$G$3007,O998),"")</f>
        <v/>
      </c>
      <c r="R998" s="46">
        <v>9.9299999999999996E-3</v>
      </c>
    </row>
    <row r="999" spans="10:18" ht="15" customHeight="1" x14ac:dyDescent="0.25">
      <c r="J999" s="26" t="str">
        <f>IF(PG!C1001="","-",PG!C1001)</f>
        <v>-</v>
      </c>
      <c r="M999" s="46" t="str">
        <f t="shared" si="33"/>
        <v/>
      </c>
      <c r="N999" s="46" t="str">
        <f t="shared" si="34"/>
        <v/>
      </c>
      <c r="O999" s="46" t="str">
        <f>IF(PI_For!B1001=0,"Não cadastrado",PI_For!B1001)</f>
        <v>Não cadastrado</v>
      </c>
      <c r="P999" s="46" t="str">
        <f>IFERROR(AVERAGEIFS(Entrada!$E$8:$E$3007,Entrada!$C$8:$C$3007,$C$6,Entrada!$G$8:$G$3007,O999),"")</f>
        <v/>
      </c>
      <c r="Q999" s="46" t="str">
        <f>IFERROR(AVERAGEIFS(Entrada!$H$8:$H$3007,Entrada!$C$8:$C$3007,$C$6,Entrada!$G$8:$G$3007,O999),"")</f>
        <v/>
      </c>
      <c r="R999" s="46">
        <v>9.9399999999999992E-3</v>
      </c>
    </row>
    <row r="1000" spans="10:18" ht="15" customHeight="1" x14ac:dyDescent="0.25">
      <c r="J1000" s="26" t="str">
        <f>IF(PG!C1002="","-",PG!C1002)</f>
        <v>-</v>
      </c>
      <c r="M1000" s="46" t="str">
        <f t="shared" si="33"/>
        <v/>
      </c>
      <c r="N1000" s="46" t="str">
        <f t="shared" si="34"/>
        <v/>
      </c>
      <c r="O1000" s="46" t="str">
        <f>IF(PI_For!B1002=0,"Não cadastrado",PI_For!B1002)</f>
        <v>Não cadastrado</v>
      </c>
      <c r="P1000" s="46" t="str">
        <f>IFERROR(AVERAGEIFS(Entrada!$E$8:$E$3007,Entrada!$C$8:$C$3007,$C$6,Entrada!$G$8:$G$3007,O1000),"")</f>
        <v/>
      </c>
      <c r="Q1000" s="46" t="str">
        <f>IFERROR(AVERAGEIFS(Entrada!$H$8:$H$3007,Entrada!$C$8:$C$3007,$C$6,Entrada!$G$8:$G$3007,O1000),"")</f>
        <v/>
      </c>
      <c r="R1000" s="46">
        <v>9.9500000000000005E-3</v>
      </c>
    </row>
    <row r="1001" spans="10:18" ht="15" customHeight="1" x14ac:dyDescent="0.25">
      <c r="J1001" s="26" t="str">
        <f>IF(PG!C1003="","-",PG!C1003)</f>
        <v>-</v>
      </c>
      <c r="M1001" s="46" t="str">
        <f t="shared" si="33"/>
        <v/>
      </c>
      <c r="N1001" s="46" t="str">
        <f t="shared" si="34"/>
        <v/>
      </c>
      <c r="O1001" s="46" t="str">
        <f>IF(PI_For!B1003=0,"Não cadastrado",PI_For!B1003)</f>
        <v>Não cadastrado</v>
      </c>
      <c r="P1001" s="46" t="str">
        <f>IFERROR(AVERAGEIFS(Entrada!$E$8:$E$3007,Entrada!$C$8:$C$3007,$C$6,Entrada!$G$8:$G$3007,O1001),"")</f>
        <v/>
      </c>
      <c r="Q1001" s="46" t="str">
        <f>IFERROR(AVERAGEIFS(Entrada!$H$8:$H$3007,Entrada!$C$8:$C$3007,$C$6,Entrada!$G$8:$G$3007,O1001),"")</f>
        <v/>
      </c>
      <c r="R1001" s="46">
        <v>9.9600000000000001E-3</v>
      </c>
    </row>
    <row r="1002" spans="10:18" ht="15" customHeight="1" x14ac:dyDescent="0.25">
      <c r="J1002" s="26" t="str">
        <f>IF(PG!C1004="","-",PG!C1004)</f>
        <v>-</v>
      </c>
      <c r="M1002" s="46" t="str">
        <f t="shared" si="33"/>
        <v/>
      </c>
      <c r="N1002" s="46" t="str">
        <f t="shared" si="34"/>
        <v/>
      </c>
      <c r="O1002" s="46" t="str">
        <f>IF(PI_For!B1004=0,"Não cadastrado",PI_For!B1004)</f>
        <v>Não cadastrado</v>
      </c>
      <c r="P1002" s="46" t="str">
        <f>IFERROR(AVERAGEIFS(Entrada!$E$8:$E$3007,Entrada!$C$8:$C$3007,$C$6,Entrada!$G$8:$G$3007,O1002),"")</f>
        <v/>
      </c>
      <c r="Q1002" s="46" t="str">
        <f>IFERROR(AVERAGEIFS(Entrada!$H$8:$H$3007,Entrada!$C$8:$C$3007,$C$6,Entrada!$G$8:$G$3007,O1002),"")</f>
        <v/>
      </c>
      <c r="R1002" s="46">
        <v>9.9699999999999997E-3</v>
      </c>
    </row>
    <row r="1003" spans="10:18" ht="15" customHeight="1" x14ac:dyDescent="0.25">
      <c r="J1003" s="26" t="str">
        <f>IF(PG!C1005="","-",PG!C1005)</f>
        <v>-</v>
      </c>
      <c r="M1003" s="46" t="str">
        <f t="shared" si="33"/>
        <v/>
      </c>
      <c r="N1003" s="46" t="str">
        <f t="shared" si="34"/>
        <v/>
      </c>
      <c r="O1003" s="46" t="str">
        <f>IF(PI_For!B1005=0,"Não cadastrado",PI_For!B1005)</f>
        <v>Não cadastrado</v>
      </c>
      <c r="P1003" s="46" t="str">
        <f>IFERROR(AVERAGEIFS(Entrada!$E$8:$E$3007,Entrada!$C$8:$C$3007,$C$6,Entrada!$G$8:$G$3007,O1003),"")</f>
        <v/>
      </c>
      <c r="Q1003" s="46" t="str">
        <f>IFERROR(AVERAGEIFS(Entrada!$H$8:$H$3007,Entrada!$C$8:$C$3007,$C$6,Entrada!$G$8:$G$3007,O1003),"")</f>
        <v/>
      </c>
      <c r="R1003" s="46">
        <v>9.9799999999999993E-3</v>
      </c>
    </row>
    <row r="1004" spans="10:18" ht="15" customHeight="1" x14ac:dyDescent="0.25">
      <c r="J1004" s="26" t="str">
        <f>IF(PG!C1006="","-",PG!C1006)</f>
        <v>-</v>
      </c>
      <c r="M1004" s="46" t="str">
        <f t="shared" si="33"/>
        <v/>
      </c>
      <c r="N1004" s="46" t="str">
        <f t="shared" si="34"/>
        <v/>
      </c>
      <c r="O1004" s="46" t="str">
        <f>IF(PI_For!B1006=0,"Não cadastrado",PI_For!B1006)</f>
        <v>Não cadastrado</v>
      </c>
      <c r="P1004" s="46" t="str">
        <f>IFERROR(AVERAGEIFS(Entrada!$E$8:$E$3007,Entrada!$C$8:$C$3007,$C$6,Entrada!$G$8:$G$3007,O1004),"")</f>
        <v/>
      </c>
      <c r="Q1004" s="46" t="str">
        <f>IFERROR(AVERAGEIFS(Entrada!$H$8:$H$3007,Entrada!$C$8:$C$3007,$C$6,Entrada!$G$8:$G$3007,O1004),"")</f>
        <v/>
      </c>
      <c r="R1004" s="46">
        <v>9.9900000000000006E-3</v>
      </c>
    </row>
    <row r="1005" spans="10:18" ht="15" customHeight="1" x14ac:dyDescent="0.25">
      <c r="J1005" s="26" t="str">
        <f>IF(PG!C1007="","-",PG!C1007)</f>
        <v>-</v>
      </c>
      <c r="M1005" s="46" t="str">
        <f t="shared" si="33"/>
        <v/>
      </c>
      <c r="N1005" s="46" t="str">
        <f t="shared" si="34"/>
        <v/>
      </c>
      <c r="O1005" s="46" t="str">
        <f>IF(PI_For!B1007=0,"Não cadastrado",PI_For!B1007)</f>
        <v>Não cadastrado</v>
      </c>
      <c r="P1005" s="46" t="str">
        <f>IFERROR(AVERAGEIFS(Entrada!$E$8:$E$3007,Entrada!$C$8:$C$3007,$C$6,Entrada!$G$8:$G$3007,O1005),"")</f>
        <v/>
      </c>
      <c r="Q1005" s="46" t="str">
        <f>IFERROR(AVERAGEIFS(Entrada!$H$8:$H$3007,Entrada!$C$8:$C$3007,$C$6,Entrada!$G$8:$G$3007,O1005),"")</f>
        <v/>
      </c>
      <c r="R1005" s="46">
        <v>0.01</v>
      </c>
    </row>
    <row r="1006" spans="10:18" ht="15" customHeight="1" x14ac:dyDescent="0.25">
      <c r="M1006" s="46" t="str">
        <f t="shared" si="33"/>
        <v/>
      </c>
      <c r="N1006" s="46" t="str">
        <f t="shared" si="34"/>
        <v/>
      </c>
      <c r="O1006" s="46" t="str">
        <f>IF(PI_For!B1008=0,"Não cadastrado",PI_For!B1008)</f>
        <v>Não cadastrado</v>
      </c>
      <c r="P1006" s="46" t="str">
        <f>IFERROR(AVERAGEIFS(Entrada!$E$8:$E$3007,Entrada!$C$8:$C$3007,$C$6,Entrada!$G$8:$G$3007,O1006),"")</f>
        <v/>
      </c>
      <c r="Q1006" s="46" t="str">
        <f>IFERROR(AVERAGEIFS(Entrada!$H$8:$H$3007,Entrada!$C$8:$C$3007,$C$6,Entrada!$G$8:$G$3007,O1006),"")</f>
        <v/>
      </c>
      <c r="R1006" s="46">
        <v>1.001E-2</v>
      </c>
    </row>
    <row r="1007" spans="10:18" ht="15" customHeight="1" x14ac:dyDescent="0.25">
      <c r="M1007" s="46" t="str">
        <f t="shared" si="33"/>
        <v/>
      </c>
      <c r="N1007" s="46" t="str">
        <f t="shared" si="34"/>
        <v/>
      </c>
      <c r="O1007" s="46" t="str">
        <f>IF(PI_For!B1009=0,"Não cadastrado",PI_For!B1009)</f>
        <v>Não cadastrado</v>
      </c>
      <c r="P1007" s="46" t="str">
        <f>IFERROR(AVERAGEIFS(Entrada!$E$8:$E$3007,Entrada!$C$8:$C$3007,$C$6,Entrada!$G$8:$G$3007,O1007),"")</f>
        <v/>
      </c>
      <c r="Q1007" s="46" t="str">
        <f>IFERROR(AVERAGEIFS(Entrada!$H$8:$H$3007,Entrada!$C$8:$C$3007,$C$6,Entrada!$G$8:$G$3007,O1007),"")</f>
        <v/>
      </c>
      <c r="R1007" s="46">
        <v>1.0019999999999999E-2</v>
      </c>
    </row>
    <row r="1008" spans="10:18" ht="15" customHeight="1" x14ac:dyDescent="0.25">
      <c r="M1008" s="46" t="str">
        <f t="shared" si="33"/>
        <v/>
      </c>
      <c r="N1008" s="46" t="str">
        <f t="shared" si="34"/>
        <v/>
      </c>
      <c r="O1008" s="46" t="str">
        <f>IF(PI_For!B1010=0,"Não cadastrado",PI_For!B1010)</f>
        <v>Não cadastrado</v>
      </c>
      <c r="P1008" s="46" t="str">
        <f>IFERROR(AVERAGEIFS(Entrada!$E$8:$E$3007,Entrada!$C$8:$C$3007,$C$6,Entrada!$G$8:$G$3007,O1008),"")</f>
        <v/>
      </c>
      <c r="Q1008" s="46" t="str">
        <f>IFERROR(AVERAGEIFS(Entrada!$H$8:$H$3007,Entrada!$C$8:$C$3007,$C$6,Entrada!$G$8:$G$3007,O1008),"")</f>
        <v/>
      </c>
      <c r="R1008" s="46">
        <v>1.0030000000000001E-2</v>
      </c>
    </row>
    <row r="1009" spans="13:18" ht="15" customHeight="1" x14ac:dyDescent="0.25">
      <c r="M1009" s="46" t="str">
        <f t="shared" si="33"/>
        <v/>
      </c>
      <c r="N1009" s="46" t="str">
        <f t="shared" si="34"/>
        <v/>
      </c>
      <c r="O1009" s="46" t="str">
        <f>IF(PI_For!B1011=0,"Não cadastrado",PI_For!B1011)</f>
        <v>Não cadastrado</v>
      </c>
      <c r="P1009" s="46" t="str">
        <f>IFERROR(AVERAGEIFS(Entrada!$E$8:$E$3007,Entrada!$C$8:$C$3007,$C$6,Entrada!$G$8:$G$3007,O1009),"")</f>
        <v/>
      </c>
      <c r="Q1009" s="46" t="str">
        <f>IFERROR(AVERAGEIFS(Entrada!$H$8:$H$3007,Entrada!$C$8:$C$3007,$C$6,Entrada!$G$8:$G$3007,O1009),"")</f>
        <v/>
      </c>
      <c r="R1009" s="46">
        <v>1.004E-2</v>
      </c>
    </row>
    <row r="1010" spans="13:18" ht="15" customHeight="1" x14ac:dyDescent="0.25">
      <c r="M1010" s="46" t="str">
        <f t="shared" si="33"/>
        <v/>
      </c>
      <c r="N1010" s="46" t="str">
        <f t="shared" si="34"/>
        <v/>
      </c>
      <c r="O1010" s="46" t="str">
        <f>IF(PI_For!B1012=0,"Não cadastrado",PI_For!B1012)</f>
        <v>Não cadastrado</v>
      </c>
      <c r="P1010" s="46" t="str">
        <f>IFERROR(AVERAGEIFS(Entrada!$E$8:$E$3007,Entrada!$C$8:$C$3007,$C$6,Entrada!$G$8:$G$3007,O1010),"")</f>
        <v/>
      </c>
      <c r="Q1010" s="46" t="str">
        <f>IFERROR(AVERAGEIFS(Entrada!$H$8:$H$3007,Entrada!$C$8:$C$3007,$C$6,Entrada!$G$8:$G$3007,O1010),"")</f>
        <v/>
      </c>
      <c r="R1010" s="46">
        <v>1.005E-2</v>
      </c>
    </row>
    <row r="1011" spans="13:18" ht="15" customHeight="1" x14ac:dyDescent="0.25">
      <c r="M1011" s="46" t="str">
        <f t="shared" si="33"/>
        <v/>
      </c>
      <c r="N1011" s="46" t="str">
        <f t="shared" si="34"/>
        <v/>
      </c>
      <c r="O1011" s="46" t="str">
        <f>IF(PI_For!B1013=0,"Não cadastrado",PI_For!B1013)</f>
        <v>Não cadastrado</v>
      </c>
      <c r="P1011" s="46" t="str">
        <f>IFERROR(AVERAGEIFS(Entrada!$E$8:$E$3007,Entrada!$C$8:$C$3007,$C$6,Entrada!$G$8:$G$3007,O1011),"")</f>
        <v/>
      </c>
      <c r="Q1011" s="46" t="str">
        <f>IFERROR(AVERAGEIFS(Entrada!$H$8:$H$3007,Entrada!$C$8:$C$3007,$C$6,Entrada!$G$8:$G$3007,O1011),"")</f>
        <v/>
      </c>
      <c r="R1011" s="46">
        <v>1.0059999999999999E-2</v>
      </c>
    </row>
    <row r="1012" spans="13:18" ht="15" customHeight="1" x14ac:dyDescent="0.25">
      <c r="M1012" s="46" t="str">
        <f t="shared" si="33"/>
        <v/>
      </c>
      <c r="N1012" s="46" t="str">
        <f t="shared" si="34"/>
        <v/>
      </c>
      <c r="O1012" s="46" t="str">
        <f>IF(PI_For!B1014=0,"Não cadastrado",PI_For!B1014)</f>
        <v>Não cadastrado</v>
      </c>
      <c r="P1012" s="46" t="str">
        <f>IFERROR(AVERAGEIFS(Entrada!$E$8:$E$3007,Entrada!$C$8:$C$3007,$C$6,Entrada!$G$8:$G$3007,O1012),"")</f>
        <v/>
      </c>
      <c r="Q1012" s="46" t="str">
        <f>IFERROR(AVERAGEIFS(Entrada!$H$8:$H$3007,Entrada!$C$8:$C$3007,$C$6,Entrada!$G$8:$G$3007,O1012),"")</f>
        <v/>
      </c>
      <c r="R1012" s="46">
        <v>1.0070000000000001E-2</v>
      </c>
    </row>
    <row r="1013" spans="13:18" ht="15" customHeight="1" x14ac:dyDescent="0.25">
      <c r="M1013" s="46" t="str">
        <f t="shared" si="33"/>
        <v/>
      </c>
      <c r="N1013" s="46" t="str">
        <f t="shared" si="34"/>
        <v/>
      </c>
      <c r="O1013" s="46" t="str">
        <f>IF(PI_For!B1015=0,"Não cadastrado",PI_For!B1015)</f>
        <v>Não cadastrado</v>
      </c>
      <c r="P1013" s="46" t="str">
        <f>IFERROR(AVERAGEIFS(Entrada!$E$8:$E$3007,Entrada!$C$8:$C$3007,$C$6,Entrada!$G$8:$G$3007,O1013),"")</f>
        <v/>
      </c>
      <c r="Q1013" s="46" t="str">
        <f>IFERROR(AVERAGEIFS(Entrada!$H$8:$H$3007,Entrada!$C$8:$C$3007,$C$6,Entrada!$G$8:$G$3007,O1013),"")</f>
        <v/>
      </c>
      <c r="R1013" s="46">
        <v>1.008E-2</v>
      </c>
    </row>
    <row r="1014" spans="13:18" ht="15" customHeight="1" x14ac:dyDescent="0.25">
      <c r="M1014" s="46" t="str">
        <f t="shared" si="33"/>
        <v/>
      </c>
      <c r="N1014" s="46" t="str">
        <f t="shared" si="34"/>
        <v/>
      </c>
      <c r="O1014" s="46" t="str">
        <f>IF(PI_For!B1016=0,"Não cadastrado",PI_For!B1016)</f>
        <v>Não cadastrado</v>
      </c>
      <c r="P1014" s="46" t="str">
        <f>IFERROR(AVERAGEIFS(Entrada!$E$8:$E$3007,Entrada!$C$8:$C$3007,$C$6,Entrada!$G$8:$G$3007,O1014),"")</f>
        <v/>
      </c>
      <c r="Q1014" s="46" t="str">
        <f>IFERROR(AVERAGEIFS(Entrada!$H$8:$H$3007,Entrada!$C$8:$C$3007,$C$6,Entrada!$G$8:$G$3007,O1014),"")</f>
        <v/>
      </c>
      <c r="R1014" s="46">
        <v>1.009E-2</v>
      </c>
    </row>
    <row r="1015" spans="13:18" ht="15" customHeight="1" x14ac:dyDescent="0.25">
      <c r="M1015" s="46" t="str">
        <f t="shared" si="33"/>
        <v/>
      </c>
      <c r="N1015" s="46" t="str">
        <f t="shared" si="34"/>
        <v/>
      </c>
      <c r="O1015" s="46" t="str">
        <f>IF(PI_For!B1017=0,"Não cadastrado",PI_For!B1017)</f>
        <v>Não cadastrado</v>
      </c>
      <c r="P1015" s="46" t="str">
        <f>IFERROR(AVERAGEIFS(Entrada!$E$8:$E$3007,Entrada!$C$8:$C$3007,$C$6,Entrada!$G$8:$G$3007,O1015),"")</f>
        <v/>
      </c>
      <c r="Q1015" s="46" t="str">
        <f>IFERROR(AVERAGEIFS(Entrada!$H$8:$H$3007,Entrada!$C$8:$C$3007,$C$6,Entrada!$G$8:$G$3007,O1015),"")</f>
        <v/>
      </c>
      <c r="R1015" s="46">
        <v>1.01E-2</v>
      </c>
    </row>
    <row r="1016" spans="13:18" ht="15" customHeight="1" x14ac:dyDescent="0.25">
      <c r="M1016" s="46" t="str">
        <f t="shared" si="33"/>
        <v/>
      </c>
      <c r="N1016" s="46" t="str">
        <f t="shared" si="34"/>
        <v/>
      </c>
      <c r="O1016" s="46" t="str">
        <f>IF(PI_For!B1018=0,"Não cadastrado",PI_For!B1018)</f>
        <v>Não cadastrado</v>
      </c>
      <c r="P1016" s="46" t="str">
        <f>IFERROR(AVERAGEIFS(Entrada!$E$8:$E$3007,Entrada!$C$8:$C$3007,$C$6,Entrada!$G$8:$G$3007,O1016),"")</f>
        <v/>
      </c>
      <c r="Q1016" s="46" t="str">
        <f>IFERROR(AVERAGEIFS(Entrada!$H$8:$H$3007,Entrada!$C$8:$C$3007,$C$6,Entrada!$G$8:$G$3007,O1016),"")</f>
        <v/>
      </c>
      <c r="R1016" s="46">
        <v>1.0109999999999999E-2</v>
      </c>
    </row>
    <row r="1017" spans="13:18" ht="15" customHeight="1" x14ac:dyDescent="0.25">
      <c r="M1017" s="46" t="str">
        <f t="shared" si="33"/>
        <v/>
      </c>
      <c r="N1017" s="46" t="str">
        <f t="shared" si="34"/>
        <v/>
      </c>
      <c r="O1017" s="46" t="str">
        <f>IF(PI_For!B1019=0,"Não cadastrado",PI_For!B1019)</f>
        <v>Não cadastrado</v>
      </c>
      <c r="P1017" s="46" t="str">
        <f>IFERROR(AVERAGEIFS(Entrada!$E$8:$E$3007,Entrada!$C$8:$C$3007,$C$6,Entrada!$G$8:$G$3007,O1017),"")</f>
        <v/>
      </c>
      <c r="Q1017" s="46" t="str">
        <f>IFERROR(AVERAGEIFS(Entrada!$H$8:$H$3007,Entrada!$C$8:$C$3007,$C$6,Entrada!$G$8:$G$3007,O1017),"")</f>
        <v/>
      </c>
      <c r="R1017" s="46">
        <v>1.0120000000000001E-2</v>
      </c>
    </row>
    <row r="1018" spans="13:18" ht="15" customHeight="1" x14ac:dyDescent="0.25">
      <c r="M1018" s="46" t="str">
        <f t="shared" si="33"/>
        <v/>
      </c>
      <c r="N1018" s="46" t="str">
        <f t="shared" si="34"/>
        <v/>
      </c>
      <c r="O1018" s="46" t="str">
        <f>IF(PI_For!B1020=0,"Não cadastrado",PI_For!B1020)</f>
        <v>Não cadastrado</v>
      </c>
      <c r="P1018" s="46" t="str">
        <f>IFERROR(AVERAGEIFS(Entrada!$E$8:$E$3007,Entrada!$C$8:$C$3007,$C$6,Entrada!$G$8:$G$3007,O1018),"")</f>
        <v/>
      </c>
      <c r="Q1018" s="46" t="str">
        <f>IFERROR(AVERAGEIFS(Entrada!$H$8:$H$3007,Entrada!$C$8:$C$3007,$C$6,Entrada!$G$8:$G$3007,O1018),"")</f>
        <v/>
      </c>
      <c r="R1018" s="46">
        <v>1.013E-2</v>
      </c>
    </row>
    <row r="1019" spans="13:18" ht="15" customHeight="1" x14ac:dyDescent="0.25">
      <c r="M1019" s="46" t="str">
        <f t="shared" si="33"/>
        <v/>
      </c>
      <c r="N1019" s="46" t="str">
        <f t="shared" si="34"/>
        <v/>
      </c>
      <c r="O1019" s="46" t="str">
        <f>IF(PI_For!B1021=0,"Não cadastrado",PI_For!B1021)</f>
        <v>Não cadastrado</v>
      </c>
      <c r="P1019" s="46" t="str">
        <f>IFERROR(AVERAGEIFS(Entrada!$E$8:$E$3007,Entrada!$C$8:$C$3007,$C$6,Entrada!$G$8:$G$3007,O1019),"")</f>
        <v/>
      </c>
      <c r="Q1019" s="46" t="str">
        <f>IFERROR(AVERAGEIFS(Entrada!$H$8:$H$3007,Entrada!$C$8:$C$3007,$C$6,Entrada!$G$8:$G$3007,O1019),"")</f>
        <v/>
      </c>
      <c r="R1019" s="46">
        <v>1.014E-2</v>
      </c>
    </row>
    <row r="1020" spans="13:18" ht="15" customHeight="1" x14ac:dyDescent="0.25">
      <c r="M1020" s="46" t="str">
        <f t="shared" si="33"/>
        <v/>
      </c>
      <c r="N1020" s="46" t="str">
        <f t="shared" si="34"/>
        <v/>
      </c>
      <c r="O1020" s="46" t="str">
        <f>IF(PI_For!B1022=0,"Não cadastrado",PI_For!B1022)</f>
        <v>Não cadastrado</v>
      </c>
      <c r="P1020" s="46" t="str">
        <f>IFERROR(AVERAGEIFS(Entrada!$E$8:$E$3007,Entrada!$C$8:$C$3007,$C$6,Entrada!$G$8:$G$3007,O1020),"")</f>
        <v/>
      </c>
      <c r="Q1020" s="46" t="str">
        <f>IFERROR(AVERAGEIFS(Entrada!$H$8:$H$3007,Entrada!$C$8:$C$3007,$C$6,Entrada!$G$8:$G$3007,O1020),"")</f>
        <v/>
      </c>
      <c r="R1020" s="46">
        <v>1.0149999999999999E-2</v>
      </c>
    </row>
    <row r="1021" spans="13:18" ht="15" customHeight="1" x14ac:dyDescent="0.25">
      <c r="M1021" s="46" t="str">
        <f t="shared" si="33"/>
        <v/>
      </c>
      <c r="N1021" s="46" t="str">
        <f t="shared" si="34"/>
        <v/>
      </c>
      <c r="O1021" s="46" t="str">
        <f>IF(PI_For!B1023=0,"Não cadastrado",PI_For!B1023)</f>
        <v>Não cadastrado</v>
      </c>
      <c r="P1021" s="46" t="str">
        <f>IFERROR(AVERAGEIFS(Entrada!$E$8:$E$3007,Entrada!$C$8:$C$3007,$C$6,Entrada!$G$8:$G$3007,O1021),"")</f>
        <v/>
      </c>
      <c r="Q1021" s="46" t="str">
        <f>IFERROR(AVERAGEIFS(Entrada!$H$8:$H$3007,Entrada!$C$8:$C$3007,$C$6,Entrada!$G$8:$G$3007,O1021),"")</f>
        <v/>
      </c>
      <c r="R1021" s="46">
        <v>1.0160000000000001E-2</v>
      </c>
    </row>
    <row r="1022" spans="13:18" ht="15" customHeight="1" x14ac:dyDescent="0.25">
      <c r="M1022" s="46" t="str">
        <f t="shared" si="33"/>
        <v/>
      </c>
      <c r="N1022" s="46" t="str">
        <f t="shared" si="34"/>
        <v/>
      </c>
      <c r="O1022" s="46" t="str">
        <f>IF(PI_For!B1024=0,"Não cadastrado",PI_For!B1024)</f>
        <v>Não cadastrado</v>
      </c>
      <c r="P1022" s="46" t="str">
        <f>IFERROR(AVERAGEIFS(Entrada!$E$8:$E$3007,Entrada!$C$8:$C$3007,$C$6,Entrada!$G$8:$G$3007,O1022),"")</f>
        <v/>
      </c>
      <c r="Q1022" s="46" t="str">
        <f>IFERROR(AVERAGEIFS(Entrada!$H$8:$H$3007,Entrada!$C$8:$C$3007,$C$6,Entrada!$G$8:$G$3007,O1022),"")</f>
        <v/>
      </c>
      <c r="R1022" s="46">
        <v>1.017E-2</v>
      </c>
    </row>
    <row r="1023" spans="13:18" ht="15" customHeight="1" x14ac:dyDescent="0.25">
      <c r="M1023" s="46" t="str">
        <f t="shared" si="33"/>
        <v/>
      </c>
      <c r="N1023" s="46" t="str">
        <f t="shared" si="34"/>
        <v/>
      </c>
      <c r="O1023" s="46" t="str">
        <f>IF(PI_For!B1025=0,"Não cadastrado",PI_For!B1025)</f>
        <v>Não cadastrado</v>
      </c>
      <c r="P1023" s="46" t="str">
        <f>IFERROR(AVERAGEIFS(Entrada!$E$8:$E$3007,Entrada!$C$8:$C$3007,$C$6,Entrada!$G$8:$G$3007,O1023),"")</f>
        <v/>
      </c>
      <c r="Q1023" s="46" t="str">
        <f>IFERROR(AVERAGEIFS(Entrada!$H$8:$H$3007,Entrada!$C$8:$C$3007,$C$6,Entrada!$G$8:$G$3007,O1023),"")</f>
        <v/>
      </c>
      <c r="R1023" s="46">
        <v>1.018E-2</v>
      </c>
    </row>
    <row r="1024" spans="13:18" ht="15" customHeight="1" x14ac:dyDescent="0.25">
      <c r="M1024" s="46" t="str">
        <f t="shared" si="33"/>
        <v/>
      </c>
      <c r="N1024" s="46" t="str">
        <f t="shared" si="34"/>
        <v/>
      </c>
      <c r="O1024" s="46" t="str">
        <f>IF(PI_For!B1026=0,"Não cadastrado",PI_For!B1026)</f>
        <v>Não cadastrado</v>
      </c>
      <c r="P1024" s="46" t="str">
        <f>IFERROR(AVERAGEIFS(Entrada!$E$8:$E$3007,Entrada!$C$8:$C$3007,$C$6,Entrada!$G$8:$G$3007,O1024),"")</f>
        <v/>
      </c>
      <c r="Q1024" s="46" t="str">
        <f>IFERROR(AVERAGEIFS(Entrada!$H$8:$H$3007,Entrada!$C$8:$C$3007,$C$6,Entrada!$G$8:$G$3007,O1024),"")</f>
        <v/>
      </c>
      <c r="R1024" s="46">
        <v>1.0189999999999999E-2</v>
      </c>
    </row>
    <row r="1025" spans="13:18" ht="15" customHeight="1" x14ac:dyDescent="0.25">
      <c r="M1025" s="46" t="str">
        <f t="shared" si="33"/>
        <v/>
      </c>
      <c r="N1025" s="46" t="str">
        <f t="shared" si="34"/>
        <v/>
      </c>
      <c r="O1025" s="46" t="str">
        <f>IF(PI_For!B1027=0,"Não cadastrado",PI_For!B1027)</f>
        <v>Não cadastrado</v>
      </c>
      <c r="P1025" s="46" t="str">
        <f>IFERROR(AVERAGEIFS(Entrada!$E$8:$E$3007,Entrada!$C$8:$C$3007,$C$6,Entrada!$G$8:$G$3007,O1025),"")</f>
        <v/>
      </c>
      <c r="Q1025" s="46" t="str">
        <f>IFERROR(AVERAGEIFS(Entrada!$H$8:$H$3007,Entrada!$C$8:$C$3007,$C$6,Entrada!$G$8:$G$3007,O1025),"")</f>
        <v/>
      </c>
      <c r="R1025" s="46">
        <v>1.0200000000000001E-2</v>
      </c>
    </row>
    <row r="1026" spans="13:18" ht="15" customHeight="1" x14ac:dyDescent="0.25">
      <c r="M1026" s="46" t="str">
        <f t="shared" si="33"/>
        <v/>
      </c>
      <c r="N1026" s="46" t="str">
        <f t="shared" si="34"/>
        <v/>
      </c>
      <c r="O1026" s="46" t="str">
        <f>IF(PI_For!B1028=0,"Não cadastrado",PI_For!B1028)</f>
        <v>Não cadastrado</v>
      </c>
      <c r="P1026" s="46" t="str">
        <f>IFERROR(AVERAGEIFS(Entrada!$E$8:$E$3007,Entrada!$C$8:$C$3007,$C$6,Entrada!$G$8:$G$3007,O1026),"")</f>
        <v/>
      </c>
      <c r="Q1026" s="46" t="str">
        <f>IFERROR(AVERAGEIFS(Entrada!$H$8:$H$3007,Entrada!$C$8:$C$3007,$C$6,Entrada!$G$8:$G$3007,O1026),"")</f>
        <v/>
      </c>
      <c r="R1026" s="46">
        <v>1.021E-2</v>
      </c>
    </row>
    <row r="1027" spans="13:18" ht="15" customHeight="1" x14ac:dyDescent="0.25">
      <c r="M1027" s="46" t="str">
        <f t="shared" si="33"/>
        <v/>
      </c>
      <c r="N1027" s="46" t="str">
        <f t="shared" si="34"/>
        <v/>
      </c>
      <c r="O1027" s="46" t="str">
        <f>IF(PI_For!B1029=0,"Não cadastrado",PI_For!B1029)</f>
        <v>Não cadastrado</v>
      </c>
      <c r="P1027" s="46" t="str">
        <f>IFERROR(AVERAGEIFS(Entrada!$E$8:$E$3007,Entrada!$C$8:$C$3007,$C$6,Entrada!$G$8:$G$3007,O1027),"")</f>
        <v/>
      </c>
      <c r="Q1027" s="46" t="str">
        <f>IFERROR(AVERAGEIFS(Entrada!$H$8:$H$3007,Entrada!$C$8:$C$3007,$C$6,Entrada!$G$8:$G$3007,O1027),"")</f>
        <v/>
      </c>
      <c r="R1027" s="46">
        <v>1.022E-2</v>
      </c>
    </row>
    <row r="1028" spans="13:18" ht="15" customHeight="1" x14ac:dyDescent="0.25">
      <c r="M1028" s="46" t="str">
        <f t="shared" si="33"/>
        <v/>
      </c>
      <c r="N1028" s="46" t="str">
        <f t="shared" si="34"/>
        <v/>
      </c>
      <c r="O1028" s="46" t="str">
        <f>IF(PI_For!B1030=0,"Não cadastrado",PI_For!B1030)</f>
        <v>Não cadastrado</v>
      </c>
      <c r="P1028" s="46" t="str">
        <f>IFERROR(AVERAGEIFS(Entrada!$E$8:$E$3007,Entrada!$C$8:$C$3007,$C$6,Entrada!$G$8:$G$3007,O1028),"")</f>
        <v/>
      </c>
      <c r="Q1028" s="46" t="str">
        <f>IFERROR(AVERAGEIFS(Entrada!$H$8:$H$3007,Entrada!$C$8:$C$3007,$C$6,Entrada!$G$8:$G$3007,O1028),"")</f>
        <v/>
      </c>
      <c r="R1028" s="46">
        <v>1.023E-2</v>
      </c>
    </row>
    <row r="1029" spans="13:18" ht="15" customHeight="1" x14ac:dyDescent="0.25">
      <c r="M1029" s="46" t="str">
        <f t="shared" si="33"/>
        <v/>
      </c>
      <c r="N1029" s="46" t="str">
        <f t="shared" si="34"/>
        <v/>
      </c>
      <c r="O1029" s="46" t="str">
        <f>IF(PI_For!B1031=0,"Não cadastrado",PI_For!B1031)</f>
        <v>Não cadastrado</v>
      </c>
      <c r="P1029" s="46" t="str">
        <f>IFERROR(AVERAGEIFS(Entrada!$E$8:$E$3007,Entrada!$C$8:$C$3007,$C$6,Entrada!$G$8:$G$3007,O1029),"")</f>
        <v/>
      </c>
      <c r="Q1029" s="46" t="str">
        <f>IFERROR(AVERAGEIFS(Entrada!$H$8:$H$3007,Entrada!$C$8:$C$3007,$C$6,Entrada!$G$8:$G$3007,O1029),"")</f>
        <v/>
      </c>
      <c r="R1029" s="46">
        <v>1.0240000000000001E-2</v>
      </c>
    </row>
    <row r="1030" spans="13:18" ht="15" customHeight="1" x14ac:dyDescent="0.25">
      <c r="M1030" s="46" t="str">
        <f t="shared" si="33"/>
        <v/>
      </c>
      <c r="N1030" s="46" t="str">
        <f t="shared" si="34"/>
        <v/>
      </c>
      <c r="O1030" s="46" t="str">
        <f>IF(PI_For!B1032=0,"Não cadastrado",PI_For!B1032)</f>
        <v>Não cadastrado</v>
      </c>
      <c r="P1030" s="46" t="str">
        <f>IFERROR(AVERAGEIFS(Entrada!$E$8:$E$3007,Entrada!$C$8:$C$3007,$C$6,Entrada!$G$8:$G$3007,O1030),"")</f>
        <v/>
      </c>
      <c r="Q1030" s="46" t="str">
        <f>IFERROR(AVERAGEIFS(Entrada!$H$8:$H$3007,Entrada!$C$8:$C$3007,$C$6,Entrada!$G$8:$G$3007,O1030),"")</f>
        <v/>
      </c>
      <c r="R1030" s="46">
        <v>1.025E-2</v>
      </c>
    </row>
    <row r="1031" spans="13:18" ht="15" customHeight="1" x14ac:dyDescent="0.25">
      <c r="M1031" s="46" t="str">
        <f t="shared" ref="M1031:M1094" si="35">IFERROR(P1031+R1031,"")</f>
        <v/>
      </c>
      <c r="N1031" s="46" t="str">
        <f t="shared" ref="N1031:N1094" si="36">IFERROR(Q1031+R1031,"")</f>
        <v/>
      </c>
      <c r="O1031" s="46" t="str">
        <f>IF(PI_For!B1033=0,"Não cadastrado",PI_For!B1033)</f>
        <v>Não cadastrado</v>
      </c>
      <c r="P1031" s="46" t="str">
        <f>IFERROR(AVERAGEIFS(Entrada!$E$8:$E$3007,Entrada!$C$8:$C$3007,$C$6,Entrada!$G$8:$G$3007,O1031),"")</f>
        <v/>
      </c>
      <c r="Q1031" s="46" t="str">
        <f>IFERROR(AVERAGEIFS(Entrada!$H$8:$H$3007,Entrada!$C$8:$C$3007,$C$6,Entrada!$G$8:$G$3007,O1031),"")</f>
        <v/>
      </c>
      <c r="R1031" s="46">
        <v>1.026E-2</v>
      </c>
    </row>
    <row r="1032" spans="13:18" ht="15" customHeight="1" x14ac:dyDescent="0.25">
      <c r="M1032" s="46" t="str">
        <f t="shared" si="35"/>
        <v/>
      </c>
      <c r="N1032" s="46" t="str">
        <f t="shared" si="36"/>
        <v/>
      </c>
      <c r="O1032" s="46" t="str">
        <f>IF(PI_For!B1034=0,"Não cadastrado",PI_For!B1034)</f>
        <v>Não cadastrado</v>
      </c>
      <c r="P1032" s="46" t="str">
        <f>IFERROR(AVERAGEIFS(Entrada!$E$8:$E$3007,Entrada!$C$8:$C$3007,$C$6,Entrada!$G$8:$G$3007,O1032),"")</f>
        <v/>
      </c>
      <c r="Q1032" s="46" t="str">
        <f>IFERROR(AVERAGEIFS(Entrada!$H$8:$H$3007,Entrada!$C$8:$C$3007,$C$6,Entrada!$G$8:$G$3007,O1032),"")</f>
        <v/>
      </c>
      <c r="R1032" s="46">
        <v>1.027E-2</v>
      </c>
    </row>
    <row r="1033" spans="13:18" ht="15" customHeight="1" x14ac:dyDescent="0.25">
      <c r="M1033" s="46" t="str">
        <f t="shared" si="35"/>
        <v/>
      </c>
      <c r="N1033" s="46" t="str">
        <f t="shared" si="36"/>
        <v/>
      </c>
      <c r="O1033" s="46" t="str">
        <f>IF(PI_For!B1035=0,"Não cadastrado",PI_For!B1035)</f>
        <v>Não cadastrado</v>
      </c>
      <c r="P1033" s="46" t="str">
        <f>IFERROR(AVERAGEIFS(Entrada!$E$8:$E$3007,Entrada!$C$8:$C$3007,$C$6,Entrada!$G$8:$G$3007,O1033),"")</f>
        <v/>
      </c>
      <c r="Q1033" s="46" t="str">
        <f>IFERROR(AVERAGEIFS(Entrada!$H$8:$H$3007,Entrada!$C$8:$C$3007,$C$6,Entrada!$G$8:$G$3007,O1033),"")</f>
        <v/>
      </c>
      <c r="R1033" s="46">
        <v>1.0279999999999999E-2</v>
      </c>
    </row>
    <row r="1034" spans="13:18" ht="15" customHeight="1" x14ac:dyDescent="0.25">
      <c r="M1034" s="46" t="str">
        <f t="shared" si="35"/>
        <v/>
      </c>
      <c r="N1034" s="46" t="str">
        <f t="shared" si="36"/>
        <v/>
      </c>
      <c r="O1034" s="46" t="str">
        <f>IF(PI_For!B1036=0,"Não cadastrado",PI_For!B1036)</f>
        <v>Não cadastrado</v>
      </c>
      <c r="P1034" s="46" t="str">
        <f>IFERROR(AVERAGEIFS(Entrada!$E$8:$E$3007,Entrada!$C$8:$C$3007,$C$6,Entrada!$G$8:$G$3007,O1034),"")</f>
        <v/>
      </c>
      <c r="Q1034" s="46" t="str">
        <f>IFERROR(AVERAGEIFS(Entrada!$H$8:$H$3007,Entrada!$C$8:$C$3007,$C$6,Entrada!$G$8:$G$3007,O1034),"")</f>
        <v/>
      </c>
      <c r="R1034" s="46">
        <v>1.0290000000000001E-2</v>
      </c>
    </row>
    <row r="1035" spans="13:18" ht="15" customHeight="1" x14ac:dyDescent="0.25">
      <c r="M1035" s="46" t="str">
        <f t="shared" si="35"/>
        <v/>
      </c>
      <c r="N1035" s="46" t="str">
        <f t="shared" si="36"/>
        <v/>
      </c>
      <c r="O1035" s="46" t="str">
        <f>IF(PI_For!B1037=0,"Não cadastrado",PI_For!B1037)</f>
        <v>Não cadastrado</v>
      </c>
      <c r="P1035" s="46" t="str">
        <f>IFERROR(AVERAGEIFS(Entrada!$E$8:$E$3007,Entrada!$C$8:$C$3007,$C$6,Entrada!$G$8:$G$3007,O1035),"")</f>
        <v/>
      </c>
      <c r="Q1035" s="46" t="str">
        <f>IFERROR(AVERAGEIFS(Entrada!$H$8:$H$3007,Entrada!$C$8:$C$3007,$C$6,Entrada!$G$8:$G$3007,O1035),"")</f>
        <v/>
      </c>
      <c r="R1035" s="46">
        <v>1.03E-2</v>
      </c>
    </row>
    <row r="1036" spans="13:18" ht="15" customHeight="1" x14ac:dyDescent="0.25">
      <c r="M1036" s="46" t="str">
        <f t="shared" si="35"/>
        <v/>
      </c>
      <c r="N1036" s="46" t="str">
        <f t="shared" si="36"/>
        <v/>
      </c>
      <c r="O1036" s="46" t="str">
        <f>IF(PI_For!B1038=0,"Não cadastrado",PI_For!B1038)</f>
        <v>Não cadastrado</v>
      </c>
      <c r="P1036" s="46" t="str">
        <f>IFERROR(AVERAGEIFS(Entrada!$E$8:$E$3007,Entrada!$C$8:$C$3007,$C$6,Entrada!$G$8:$G$3007,O1036),"")</f>
        <v/>
      </c>
      <c r="Q1036" s="46" t="str">
        <f>IFERROR(AVERAGEIFS(Entrada!$H$8:$H$3007,Entrada!$C$8:$C$3007,$C$6,Entrada!$G$8:$G$3007,O1036),"")</f>
        <v/>
      </c>
      <c r="R1036" s="46">
        <v>1.031E-2</v>
      </c>
    </row>
    <row r="1037" spans="13:18" ht="15" customHeight="1" x14ac:dyDescent="0.25">
      <c r="M1037" s="46" t="str">
        <f t="shared" si="35"/>
        <v/>
      </c>
      <c r="N1037" s="46" t="str">
        <f t="shared" si="36"/>
        <v/>
      </c>
      <c r="O1037" s="46" t="str">
        <f>IF(PI_For!B1039=0,"Não cadastrado",PI_For!B1039)</f>
        <v>Não cadastrado</v>
      </c>
      <c r="P1037" s="46" t="str">
        <f>IFERROR(AVERAGEIFS(Entrada!$E$8:$E$3007,Entrada!$C$8:$C$3007,$C$6,Entrada!$G$8:$G$3007,O1037),"")</f>
        <v/>
      </c>
      <c r="Q1037" s="46" t="str">
        <f>IFERROR(AVERAGEIFS(Entrada!$H$8:$H$3007,Entrada!$C$8:$C$3007,$C$6,Entrada!$G$8:$G$3007,O1037),"")</f>
        <v/>
      </c>
      <c r="R1037" s="46">
        <v>1.0319999999999999E-2</v>
      </c>
    </row>
    <row r="1038" spans="13:18" ht="15" customHeight="1" x14ac:dyDescent="0.25">
      <c r="M1038" s="46" t="str">
        <f t="shared" si="35"/>
        <v/>
      </c>
      <c r="N1038" s="46" t="str">
        <f t="shared" si="36"/>
        <v/>
      </c>
      <c r="O1038" s="46" t="str">
        <f>IF(PI_For!B1040=0,"Não cadastrado",PI_For!B1040)</f>
        <v>Não cadastrado</v>
      </c>
      <c r="P1038" s="46" t="str">
        <f>IFERROR(AVERAGEIFS(Entrada!$E$8:$E$3007,Entrada!$C$8:$C$3007,$C$6,Entrada!$G$8:$G$3007,O1038),"")</f>
        <v/>
      </c>
      <c r="Q1038" s="46" t="str">
        <f>IFERROR(AVERAGEIFS(Entrada!$H$8:$H$3007,Entrada!$C$8:$C$3007,$C$6,Entrada!$G$8:$G$3007,O1038),"")</f>
        <v/>
      </c>
      <c r="R1038" s="46">
        <v>1.0330000000000001E-2</v>
      </c>
    </row>
    <row r="1039" spans="13:18" ht="15" customHeight="1" x14ac:dyDescent="0.25">
      <c r="M1039" s="46" t="str">
        <f t="shared" si="35"/>
        <v/>
      </c>
      <c r="N1039" s="46" t="str">
        <f t="shared" si="36"/>
        <v/>
      </c>
      <c r="O1039" s="46" t="str">
        <f>IF(PI_For!B1041=0,"Não cadastrado",PI_For!B1041)</f>
        <v>Não cadastrado</v>
      </c>
      <c r="P1039" s="46" t="str">
        <f>IFERROR(AVERAGEIFS(Entrada!$E$8:$E$3007,Entrada!$C$8:$C$3007,$C$6,Entrada!$G$8:$G$3007,O1039),"")</f>
        <v/>
      </c>
      <c r="Q1039" s="46" t="str">
        <f>IFERROR(AVERAGEIFS(Entrada!$H$8:$H$3007,Entrada!$C$8:$C$3007,$C$6,Entrada!$G$8:$G$3007,O1039),"")</f>
        <v/>
      </c>
      <c r="R1039" s="46">
        <v>1.034E-2</v>
      </c>
    </row>
    <row r="1040" spans="13:18" ht="15" customHeight="1" x14ac:dyDescent="0.25">
      <c r="M1040" s="46" t="str">
        <f t="shared" si="35"/>
        <v/>
      </c>
      <c r="N1040" s="46" t="str">
        <f t="shared" si="36"/>
        <v/>
      </c>
      <c r="O1040" s="46" t="str">
        <f>IF(PI_For!B1042=0,"Não cadastrado",PI_For!B1042)</f>
        <v>Não cadastrado</v>
      </c>
      <c r="P1040" s="46" t="str">
        <f>IFERROR(AVERAGEIFS(Entrada!$E$8:$E$3007,Entrada!$C$8:$C$3007,$C$6,Entrada!$G$8:$G$3007,O1040),"")</f>
        <v/>
      </c>
      <c r="Q1040" s="46" t="str">
        <f>IFERROR(AVERAGEIFS(Entrada!$H$8:$H$3007,Entrada!$C$8:$C$3007,$C$6,Entrada!$G$8:$G$3007,O1040),"")</f>
        <v/>
      </c>
      <c r="R1040" s="46">
        <v>1.035E-2</v>
      </c>
    </row>
    <row r="1041" spans="13:18" ht="15" customHeight="1" x14ac:dyDescent="0.25">
      <c r="M1041" s="46" t="str">
        <f t="shared" si="35"/>
        <v/>
      </c>
      <c r="N1041" s="46" t="str">
        <f t="shared" si="36"/>
        <v/>
      </c>
      <c r="O1041" s="46" t="str">
        <f>IF(PI_For!B1043=0,"Não cadastrado",PI_For!B1043)</f>
        <v>Não cadastrado</v>
      </c>
      <c r="P1041" s="46" t="str">
        <f>IFERROR(AVERAGEIFS(Entrada!$E$8:$E$3007,Entrada!$C$8:$C$3007,$C$6,Entrada!$G$8:$G$3007,O1041),"")</f>
        <v/>
      </c>
      <c r="Q1041" s="46" t="str">
        <f>IFERROR(AVERAGEIFS(Entrada!$H$8:$H$3007,Entrada!$C$8:$C$3007,$C$6,Entrada!$G$8:$G$3007,O1041),"")</f>
        <v/>
      </c>
      <c r="R1041" s="46">
        <v>1.0359999999999999E-2</v>
      </c>
    </row>
    <row r="1042" spans="13:18" ht="15" customHeight="1" x14ac:dyDescent="0.25">
      <c r="M1042" s="46" t="str">
        <f t="shared" si="35"/>
        <v/>
      </c>
      <c r="N1042" s="46" t="str">
        <f t="shared" si="36"/>
        <v/>
      </c>
      <c r="O1042" s="46" t="str">
        <f>IF(PI_For!B1044=0,"Não cadastrado",PI_For!B1044)</f>
        <v>Não cadastrado</v>
      </c>
      <c r="P1042" s="46" t="str">
        <f>IFERROR(AVERAGEIFS(Entrada!$E$8:$E$3007,Entrada!$C$8:$C$3007,$C$6,Entrada!$G$8:$G$3007,O1042),"")</f>
        <v/>
      </c>
      <c r="Q1042" s="46" t="str">
        <f>IFERROR(AVERAGEIFS(Entrada!$H$8:$H$3007,Entrada!$C$8:$C$3007,$C$6,Entrada!$G$8:$G$3007,O1042),"")</f>
        <v/>
      </c>
      <c r="R1042" s="46">
        <v>1.0370000000000001E-2</v>
      </c>
    </row>
    <row r="1043" spans="13:18" ht="15" customHeight="1" x14ac:dyDescent="0.25">
      <c r="M1043" s="46" t="str">
        <f t="shared" si="35"/>
        <v/>
      </c>
      <c r="N1043" s="46" t="str">
        <f t="shared" si="36"/>
        <v/>
      </c>
      <c r="O1043" s="46" t="str">
        <f>IF(PI_For!B1045=0,"Não cadastrado",PI_For!B1045)</f>
        <v>Não cadastrado</v>
      </c>
      <c r="P1043" s="46" t="str">
        <f>IFERROR(AVERAGEIFS(Entrada!$E$8:$E$3007,Entrada!$C$8:$C$3007,$C$6,Entrada!$G$8:$G$3007,O1043),"")</f>
        <v/>
      </c>
      <c r="Q1043" s="46" t="str">
        <f>IFERROR(AVERAGEIFS(Entrada!$H$8:$H$3007,Entrada!$C$8:$C$3007,$C$6,Entrada!$G$8:$G$3007,O1043),"")</f>
        <v/>
      </c>
      <c r="R1043" s="46">
        <v>1.038E-2</v>
      </c>
    </row>
    <row r="1044" spans="13:18" ht="15" customHeight="1" x14ac:dyDescent="0.25">
      <c r="M1044" s="46" t="str">
        <f t="shared" si="35"/>
        <v/>
      </c>
      <c r="N1044" s="46" t="str">
        <f t="shared" si="36"/>
        <v/>
      </c>
      <c r="O1044" s="46" t="str">
        <f>IF(PI_For!B1046=0,"Não cadastrado",PI_For!B1046)</f>
        <v>Não cadastrado</v>
      </c>
      <c r="P1044" s="46" t="str">
        <f>IFERROR(AVERAGEIFS(Entrada!$E$8:$E$3007,Entrada!$C$8:$C$3007,$C$6,Entrada!$G$8:$G$3007,O1044),"")</f>
        <v/>
      </c>
      <c r="Q1044" s="46" t="str">
        <f>IFERROR(AVERAGEIFS(Entrada!$H$8:$H$3007,Entrada!$C$8:$C$3007,$C$6,Entrada!$G$8:$G$3007,O1044),"")</f>
        <v/>
      </c>
      <c r="R1044" s="46">
        <v>1.039E-2</v>
      </c>
    </row>
    <row r="1045" spans="13:18" ht="15" customHeight="1" x14ac:dyDescent="0.25">
      <c r="M1045" s="46" t="str">
        <f t="shared" si="35"/>
        <v/>
      </c>
      <c r="N1045" s="46" t="str">
        <f t="shared" si="36"/>
        <v/>
      </c>
      <c r="O1045" s="46" t="str">
        <f>IF(PI_For!B1047=0,"Não cadastrado",PI_For!B1047)</f>
        <v>Não cadastrado</v>
      </c>
      <c r="P1045" s="46" t="str">
        <f>IFERROR(AVERAGEIFS(Entrada!$E$8:$E$3007,Entrada!$C$8:$C$3007,$C$6,Entrada!$G$8:$G$3007,O1045),"")</f>
        <v/>
      </c>
      <c r="Q1045" s="46" t="str">
        <f>IFERROR(AVERAGEIFS(Entrada!$H$8:$H$3007,Entrada!$C$8:$C$3007,$C$6,Entrada!$G$8:$G$3007,O1045),"")</f>
        <v/>
      </c>
      <c r="R1045" s="46">
        <v>1.04E-2</v>
      </c>
    </row>
    <row r="1046" spans="13:18" ht="15" customHeight="1" x14ac:dyDescent="0.25">
      <c r="M1046" s="46" t="str">
        <f t="shared" si="35"/>
        <v/>
      </c>
      <c r="N1046" s="46" t="str">
        <f t="shared" si="36"/>
        <v/>
      </c>
      <c r="O1046" s="46" t="str">
        <f>IF(PI_For!B1048=0,"Não cadastrado",PI_For!B1048)</f>
        <v>Não cadastrado</v>
      </c>
      <c r="P1046" s="46" t="str">
        <f>IFERROR(AVERAGEIFS(Entrada!$E$8:$E$3007,Entrada!$C$8:$C$3007,$C$6,Entrada!$G$8:$G$3007,O1046),"")</f>
        <v/>
      </c>
      <c r="Q1046" s="46" t="str">
        <f>IFERROR(AVERAGEIFS(Entrada!$H$8:$H$3007,Entrada!$C$8:$C$3007,$C$6,Entrada!$G$8:$G$3007,O1046),"")</f>
        <v/>
      </c>
      <c r="R1046" s="46">
        <v>1.0410000000000001E-2</v>
      </c>
    </row>
    <row r="1047" spans="13:18" ht="15" customHeight="1" x14ac:dyDescent="0.25">
      <c r="M1047" s="46" t="str">
        <f t="shared" si="35"/>
        <v/>
      </c>
      <c r="N1047" s="46" t="str">
        <f t="shared" si="36"/>
        <v/>
      </c>
      <c r="O1047" s="46" t="str">
        <f>IF(PI_For!B1049=0,"Não cadastrado",PI_For!B1049)</f>
        <v>Não cadastrado</v>
      </c>
      <c r="P1047" s="46" t="str">
        <f>IFERROR(AVERAGEIFS(Entrada!$E$8:$E$3007,Entrada!$C$8:$C$3007,$C$6,Entrada!$G$8:$G$3007,O1047),"")</f>
        <v/>
      </c>
      <c r="Q1047" s="46" t="str">
        <f>IFERROR(AVERAGEIFS(Entrada!$H$8:$H$3007,Entrada!$C$8:$C$3007,$C$6,Entrada!$G$8:$G$3007,O1047),"")</f>
        <v/>
      </c>
      <c r="R1047" s="46">
        <v>1.042E-2</v>
      </c>
    </row>
    <row r="1048" spans="13:18" ht="15" customHeight="1" x14ac:dyDescent="0.25">
      <c r="M1048" s="46" t="str">
        <f t="shared" si="35"/>
        <v/>
      </c>
      <c r="N1048" s="46" t="str">
        <f t="shared" si="36"/>
        <v/>
      </c>
      <c r="O1048" s="46" t="str">
        <f>IF(PI_For!B1050=0,"Não cadastrado",PI_For!B1050)</f>
        <v>Não cadastrado</v>
      </c>
      <c r="P1048" s="46" t="str">
        <f>IFERROR(AVERAGEIFS(Entrada!$E$8:$E$3007,Entrada!$C$8:$C$3007,$C$6,Entrada!$G$8:$G$3007,O1048),"")</f>
        <v/>
      </c>
      <c r="Q1048" s="46" t="str">
        <f>IFERROR(AVERAGEIFS(Entrada!$H$8:$H$3007,Entrada!$C$8:$C$3007,$C$6,Entrada!$G$8:$G$3007,O1048),"")</f>
        <v/>
      </c>
      <c r="R1048" s="46">
        <v>1.043E-2</v>
      </c>
    </row>
    <row r="1049" spans="13:18" ht="15" customHeight="1" x14ac:dyDescent="0.25">
      <c r="M1049" s="46" t="str">
        <f t="shared" si="35"/>
        <v/>
      </c>
      <c r="N1049" s="46" t="str">
        <f t="shared" si="36"/>
        <v/>
      </c>
      <c r="O1049" s="46" t="str">
        <f>IF(PI_For!B1051=0,"Não cadastrado",PI_For!B1051)</f>
        <v>Não cadastrado</v>
      </c>
      <c r="P1049" s="46" t="str">
        <f>IFERROR(AVERAGEIFS(Entrada!$E$8:$E$3007,Entrada!$C$8:$C$3007,$C$6,Entrada!$G$8:$G$3007,O1049),"")</f>
        <v/>
      </c>
      <c r="Q1049" s="46" t="str">
        <f>IFERROR(AVERAGEIFS(Entrada!$H$8:$H$3007,Entrada!$C$8:$C$3007,$C$6,Entrada!$G$8:$G$3007,O1049),"")</f>
        <v/>
      </c>
      <c r="R1049" s="46">
        <v>1.044E-2</v>
      </c>
    </row>
    <row r="1050" spans="13:18" ht="15" customHeight="1" x14ac:dyDescent="0.25">
      <c r="M1050" s="46" t="str">
        <f t="shared" si="35"/>
        <v/>
      </c>
      <c r="N1050" s="46" t="str">
        <f t="shared" si="36"/>
        <v/>
      </c>
      <c r="O1050" s="46" t="str">
        <f>IF(PI_For!B1052=0,"Não cadastrado",PI_For!B1052)</f>
        <v>Não cadastrado</v>
      </c>
      <c r="P1050" s="46" t="str">
        <f>IFERROR(AVERAGEIFS(Entrada!$E$8:$E$3007,Entrada!$C$8:$C$3007,$C$6,Entrada!$G$8:$G$3007,O1050),"")</f>
        <v/>
      </c>
      <c r="Q1050" s="46" t="str">
        <f>IFERROR(AVERAGEIFS(Entrada!$H$8:$H$3007,Entrada!$C$8:$C$3007,$C$6,Entrada!$G$8:$G$3007,O1050),"")</f>
        <v/>
      </c>
      <c r="R1050" s="46">
        <v>1.0449999999999999E-2</v>
      </c>
    </row>
    <row r="1051" spans="13:18" ht="15" customHeight="1" x14ac:dyDescent="0.25">
      <c r="M1051" s="46" t="str">
        <f t="shared" si="35"/>
        <v/>
      </c>
      <c r="N1051" s="46" t="str">
        <f t="shared" si="36"/>
        <v/>
      </c>
      <c r="O1051" s="46" t="str">
        <f>IF(PI_For!B1053=0,"Não cadastrado",PI_For!B1053)</f>
        <v>Não cadastrado</v>
      </c>
      <c r="P1051" s="46" t="str">
        <f>IFERROR(AVERAGEIFS(Entrada!$E$8:$E$3007,Entrada!$C$8:$C$3007,$C$6,Entrada!$G$8:$G$3007,O1051),"")</f>
        <v/>
      </c>
      <c r="Q1051" s="46" t="str">
        <f>IFERROR(AVERAGEIFS(Entrada!$H$8:$H$3007,Entrada!$C$8:$C$3007,$C$6,Entrada!$G$8:$G$3007,O1051),"")</f>
        <v/>
      </c>
      <c r="R1051" s="46">
        <v>1.0460000000000001E-2</v>
      </c>
    </row>
    <row r="1052" spans="13:18" ht="15" customHeight="1" x14ac:dyDescent="0.25">
      <c r="M1052" s="46" t="str">
        <f t="shared" si="35"/>
        <v/>
      </c>
      <c r="N1052" s="46" t="str">
        <f t="shared" si="36"/>
        <v/>
      </c>
      <c r="O1052" s="46" t="str">
        <f>IF(PI_For!B1054=0,"Não cadastrado",PI_For!B1054)</f>
        <v>Não cadastrado</v>
      </c>
      <c r="P1052" s="46" t="str">
        <f>IFERROR(AVERAGEIFS(Entrada!$E$8:$E$3007,Entrada!$C$8:$C$3007,$C$6,Entrada!$G$8:$G$3007,O1052),"")</f>
        <v/>
      </c>
      <c r="Q1052" s="46" t="str">
        <f>IFERROR(AVERAGEIFS(Entrada!$H$8:$H$3007,Entrada!$C$8:$C$3007,$C$6,Entrada!$G$8:$G$3007,O1052),"")</f>
        <v/>
      </c>
      <c r="R1052" s="46">
        <v>1.047E-2</v>
      </c>
    </row>
    <row r="1053" spans="13:18" ht="15" customHeight="1" x14ac:dyDescent="0.25">
      <c r="M1053" s="46" t="str">
        <f t="shared" si="35"/>
        <v/>
      </c>
      <c r="N1053" s="46" t="str">
        <f t="shared" si="36"/>
        <v/>
      </c>
      <c r="O1053" s="46" t="str">
        <f>IF(PI_For!B1055=0,"Não cadastrado",PI_For!B1055)</f>
        <v>Não cadastrado</v>
      </c>
      <c r="P1053" s="46" t="str">
        <f>IFERROR(AVERAGEIFS(Entrada!$E$8:$E$3007,Entrada!$C$8:$C$3007,$C$6,Entrada!$G$8:$G$3007,O1053),"")</f>
        <v/>
      </c>
      <c r="Q1053" s="46" t="str">
        <f>IFERROR(AVERAGEIFS(Entrada!$H$8:$H$3007,Entrada!$C$8:$C$3007,$C$6,Entrada!$G$8:$G$3007,O1053),"")</f>
        <v/>
      </c>
      <c r="R1053" s="46">
        <v>1.048E-2</v>
      </c>
    </row>
    <row r="1054" spans="13:18" ht="15" customHeight="1" x14ac:dyDescent="0.25">
      <c r="M1054" s="46" t="str">
        <f t="shared" si="35"/>
        <v/>
      </c>
      <c r="N1054" s="46" t="str">
        <f t="shared" si="36"/>
        <v/>
      </c>
      <c r="O1054" s="46" t="str">
        <f>IF(PI_For!B1056=0,"Não cadastrado",PI_For!B1056)</f>
        <v>Não cadastrado</v>
      </c>
      <c r="P1054" s="46" t="str">
        <f>IFERROR(AVERAGEIFS(Entrada!$E$8:$E$3007,Entrada!$C$8:$C$3007,$C$6,Entrada!$G$8:$G$3007,O1054),"")</f>
        <v/>
      </c>
      <c r="Q1054" s="46" t="str">
        <f>IFERROR(AVERAGEIFS(Entrada!$H$8:$H$3007,Entrada!$C$8:$C$3007,$C$6,Entrada!$G$8:$G$3007,O1054),"")</f>
        <v/>
      </c>
      <c r="R1054" s="46">
        <v>1.0489999999999999E-2</v>
      </c>
    </row>
    <row r="1055" spans="13:18" ht="15" customHeight="1" x14ac:dyDescent="0.25">
      <c r="M1055" s="46" t="str">
        <f t="shared" si="35"/>
        <v/>
      </c>
      <c r="N1055" s="46" t="str">
        <f t="shared" si="36"/>
        <v/>
      </c>
      <c r="O1055" s="46" t="str">
        <f>IF(PI_For!B1057=0,"Não cadastrado",PI_For!B1057)</f>
        <v>Não cadastrado</v>
      </c>
      <c r="P1055" s="46" t="str">
        <f>IFERROR(AVERAGEIFS(Entrada!$E$8:$E$3007,Entrada!$C$8:$C$3007,$C$6,Entrada!$G$8:$G$3007,O1055),"")</f>
        <v/>
      </c>
      <c r="Q1055" s="46" t="str">
        <f>IFERROR(AVERAGEIFS(Entrada!$H$8:$H$3007,Entrada!$C$8:$C$3007,$C$6,Entrada!$G$8:$G$3007,O1055),"")</f>
        <v/>
      </c>
      <c r="R1055" s="46">
        <v>1.0500000000000001E-2</v>
      </c>
    </row>
    <row r="1056" spans="13:18" ht="15" customHeight="1" x14ac:dyDescent="0.25">
      <c r="M1056" s="46" t="str">
        <f t="shared" si="35"/>
        <v/>
      </c>
      <c r="N1056" s="46" t="str">
        <f t="shared" si="36"/>
        <v/>
      </c>
      <c r="O1056" s="46" t="str">
        <f>IF(PI_For!B1058=0,"Não cadastrado",PI_For!B1058)</f>
        <v>Não cadastrado</v>
      </c>
      <c r="P1056" s="46" t="str">
        <f>IFERROR(AVERAGEIFS(Entrada!$E$8:$E$3007,Entrada!$C$8:$C$3007,$C$6,Entrada!$G$8:$G$3007,O1056),"")</f>
        <v/>
      </c>
      <c r="Q1056" s="46" t="str">
        <f>IFERROR(AVERAGEIFS(Entrada!$H$8:$H$3007,Entrada!$C$8:$C$3007,$C$6,Entrada!$G$8:$G$3007,O1056),"")</f>
        <v/>
      </c>
      <c r="R1056" s="46">
        <v>1.051E-2</v>
      </c>
    </row>
    <row r="1057" spans="13:18" ht="15" customHeight="1" x14ac:dyDescent="0.25">
      <c r="M1057" s="46" t="str">
        <f t="shared" si="35"/>
        <v/>
      </c>
      <c r="N1057" s="46" t="str">
        <f t="shared" si="36"/>
        <v/>
      </c>
      <c r="O1057" s="46" t="str">
        <f>IF(PI_For!B1059=0,"Não cadastrado",PI_For!B1059)</f>
        <v>Não cadastrado</v>
      </c>
      <c r="P1057" s="46" t="str">
        <f>IFERROR(AVERAGEIFS(Entrada!$E$8:$E$3007,Entrada!$C$8:$C$3007,$C$6,Entrada!$G$8:$G$3007,O1057),"")</f>
        <v/>
      </c>
      <c r="Q1057" s="46" t="str">
        <f>IFERROR(AVERAGEIFS(Entrada!$H$8:$H$3007,Entrada!$C$8:$C$3007,$C$6,Entrada!$G$8:$G$3007,O1057),"")</f>
        <v/>
      </c>
      <c r="R1057" s="46">
        <v>1.052E-2</v>
      </c>
    </row>
    <row r="1058" spans="13:18" ht="15" customHeight="1" x14ac:dyDescent="0.25">
      <c r="M1058" s="46" t="str">
        <f t="shared" si="35"/>
        <v/>
      </c>
      <c r="N1058" s="46" t="str">
        <f t="shared" si="36"/>
        <v/>
      </c>
      <c r="O1058" s="46" t="str">
        <f>IF(PI_For!B1060=0,"Não cadastrado",PI_For!B1060)</f>
        <v>Não cadastrado</v>
      </c>
      <c r="P1058" s="46" t="str">
        <f>IFERROR(AVERAGEIFS(Entrada!$E$8:$E$3007,Entrada!$C$8:$C$3007,$C$6,Entrada!$G$8:$G$3007,O1058),"")</f>
        <v/>
      </c>
      <c r="Q1058" s="46" t="str">
        <f>IFERROR(AVERAGEIFS(Entrada!$H$8:$H$3007,Entrada!$C$8:$C$3007,$C$6,Entrada!$G$8:$G$3007,O1058),"")</f>
        <v/>
      </c>
      <c r="R1058" s="46">
        <v>1.0529999999999999E-2</v>
      </c>
    </row>
    <row r="1059" spans="13:18" ht="15" customHeight="1" x14ac:dyDescent="0.25">
      <c r="M1059" s="46" t="str">
        <f t="shared" si="35"/>
        <v/>
      </c>
      <c r="N1059" s="46" t="str">
        <f t="shared" si="36"/>
        <v/>
      </c>
      <c r="O1059" s="46" t="str">
        <f>IF(PI_For!B1061=0,"Não cadastrado",PI_For!B1061)</f>
        <v>Não cadastrado</v>
      </c>
      <c r="P1059" s="46" t="str">
        <f>IFERROR(AVERAGEIFS(Entrada!$E$8:$E$3007,Entrada!$C$8:$C$3007,$C$6,Entrada!$G$8:$G$3007,O1059),"")</f>
        <v/>
      </c>
      <c r="Q1059" s="46" t="str">
        <f>IFERROR(AVERAGEIFS(Entrada!$H$8:$H$3007,Entrada!$C$8:$C$3007,$C$6,Entrada!$G$8:$G$3007,O1059),"")</f>
        <v/>
      </c>
      <c r="R1059" s="46">
        <v>1.0540000000000001E-2</v>
      </c>
    </row>
    <row r="1060" spans="13:18" ht="15" customHeight="1" x14ac:dyDescent="0.25">
      <c r="M1060" s="46" t="str">
        <f t="shared" si="35"/>
        <v/>
      </c>
      <c r="N1060" s="46" t="str">
        <f t="shared" si="36"/>
        <v/>
      </c>
      <c r="O1060" s="46" t="str">
        <f>IF(PI_For!B1062=0,"Não cadastrado",PI_For!B1062)</f>
        <v>Não cadastrado</v>
      </c>
      <c r="P1060" s="46" t="str">
        <f>IFERROR(AVERAGEIFS(Entrada!$E$8:$E$3007,Entrada!$C$8:$C$3007,$C$6,Entrada!$G$8:$G$3007,O1060),"")</f>
        <v/>
      </c>
      <c r="Q1060" s="46" t="str">
        <f>IFERROR(AVERAGEIFS(Entrada!$H$8:$H$3007,Entrada!$C$8:$C$3007,$C$6,Entrada!$G$8:$G$3007,O1060),"")</f>
        <v/>
      </c>
      <c r="R1060" s="46">
        <v>1.055E-2</v>
      </c>
    </row>
    <row r="1061" spans="13:18" ht="15" customHeight="1" x14ac:dyDescent="0.25">
      <c r="M1061" s="46" t="str">
        <f t="shared" si="35"/>
        <v/>
      </c>
      <c r="N1061" s="46" t="str">
        <f t="shared" si="36"/>
        <v/>
      </c>
      <c r="O1061" s="46" t="str">
        <f>IF(PI_For!B1063=0,"Não cadastrado",PI_For!B1063)</f>
        <v>Não cadastrado</v>
      </c>
      <c r="P1061" s="46" t="str">
        <f>IFERROR(AVERAGEIFS(Entrada!$E$8:$E$3007,Entrada!$C$8:$C$3007,$C$6,Entrada!$G$8:$G$3007,O1061),"")</f>
        <v/>
      </c>
      <c r="Q1061" s="46" t="str">
        <f>IFERROR(AVERAGEIFS(Entrada!$H$8:$H$3007,Entrada!$C$8:$C$3007,$C$6,Entrada!$G$8:$G$3007,O1061),"")</f>
        <v/>
      </c>
      <c r="R1061" s="46">
        <v>1.056E-2</v>
      </c>
    </row>
    <row r="1062" spans="13:18" ht="15" customHeight="1" x14ac:dyDescent="0.25">
      <c r="M1062" s="46" t="str">
        <f t="shared" si="35"/>
        <v/>
      </c>
      <c r="N1062" s="46" t="str">
        <f t="shared" si="36"/>
        <v/>
      </c>
      <c r="O1062" s="46" t="str">
        <f>IF(PI_For!B1064=0,"Não cadastrado",PI_For!B1064)</f>
        <v>Não cadastrado</v>
      </c>
      <c r="P1062" s="46" t="str">
        <f>IFERROR(AVERAGEIFS(Entrada!$E$8:$E$3007,Entrada!$C$8:$C$3007,$C$6,Entrada!$G$8:$G$3007,O1062),"")</f>
        <v/>
      </c>
      <c r="Q1062" s="46" t="str">
        <f>IFERROR(AVERAGEIFS(Entrada!$H$8:$H$3007,Entrada!$C$8:$C$3007,$C$6,Entrada!$G$8:$G$3007,O1062),"")</f>
        <v/>
      </c>
      <c r="R1062" s="46">
        <v>1.057E-2</v>
      </c>
    </row>
    <row r="1063" spans="13:18" ht="15" customHeight="1" x14ac:dyDescent="0.25">
      <c r="M1063" s="46" t="str">
        <f t="shared" si="35"/>
        <v/>
      </c>
      <c r="N1063" s="46" t="str">
        <f t="shared" si="36"/>
        <v/>
      </c>
      <c r="O1063" s="46" t="str">
        <f>IF(PI_For!B1065=0,"Não cadastrado",PI_For!B1065)</f>
        <v>Não cadastrado</v>
      </c>
      <c r="P1063" s="46" t="str">
        <f>IFERROR(AVERAGEIFS(Entrada!$E$8:$E$3007,Entrada!$C$8:$C$3007,$C$6,Entrada!$G$8:$G$3007,O1063),"")</f>
        <v/>
      </c>
      <c r="Q1063" s="46" t="str">
        <f>IFERROR(AVERAGEIFS(Entrada!$H$8:$H$3007,Entrada!$C$8:$C$3007,$C$6,Entrada!$G$8:$G$3007,O1063),"")</f>
        <v/>
      </c>
      <c r="R1063" s="46">
        <v>1.0580000000000001E-2</v>
      </c>
    </row>
    <row r="1064" spans="13:18" ht="15" customHeight="1" x14ac:dyDescent="0.25">
      <c r="M1064" s="46" t="str">
        <f t="shared" si="35"/>
        <v/>
      </c>
      <c r="N1064" s="46" t="str">
        <f t="shared" si="36"/>
        <v/>
      </c>
      <c r="O1064" s="46" t="str">
        <f>IF(PI_For!B1066=0,"Não cadastrado",PI_For!B1066)</f>
        <v>Não cadastrado</v>
      </c>
      <c r="P1064" s="46" t="str">
        <f>IFERROR(AVERAGEIFS(Entrada!$E$8:$E$3007,Entrada!$C$8:$C$3007,$C$6,Entrada!$G$8:$G$3007,O1064),"")</f>
        <v/>
      </c>
      <c r="Q1064" s="46" t="str">
        <f>IFERROR(AVERAGEIFS(Entrada!$H$8:$H$3007,Entrada!$C$8:$C$3007,$C$6,Entrada!$G$8:$G$3007,O1064),"")</f>
        <v/>
      </c>
      <c r="R1064" s="46">
        <v>1.059E-2</v>
      </c>
    </row>
    <row r="1065" spans="13:18" ht="15" customHeight="1" x14ac:dyDescent="0.25">
      <c r="M1065" s="46" t="str">
        <f t="shared" si="35"/>
        <v/>
      </c>
      <c r="N1065" s="46" t="str">
        <f t="shared" si="36"/>
        <v/>
      </c>
      <c r="O1065" s="46" t="str">
        <f>IF(PI_For!B1067=0,"Não cadastrado",PI_For!B1067)</f>
        <v>Não cadastrado</v>
      </c>
      <c r="P1065" s="46" t="str">
        <f>IFERROR(AVERAGEIFS(Entrada!$E$8:$E$3007,Entrada!$C$8:$C$3007,$C$6,Entrada!$G$8:$G$3007,O1065),"")</f>
        <v/>
      </c>
      <c r="Q1065" s="46" t="str">
        <f>IFERROR(AVERAGEIFS(Entrada!$H$8:$H$3007,Entrada!$C$8:$C$3007,$C$6,Entrada!$G$8:$G$3007,O1065),"")</f>
        <v/>
      </c>
      <c r="R1065" s="46">
        <v>1.06E-2</v>
      </c>
    </row>
    <row r="1066" spans="13:18" ht="15" customHeight="1" x14ac:dyDescent="0.25">
      <c r="M1066" s="46" t="str">
        <f t="shared" si="35"/>
        <v/>
      </c>
      <c r="N1066" s="46" t="str">
        <f t="shared" si="36"/>
        <v/>
      </c>
      <c r="O1066" s="46" t="str">
        <f>IF(PI_For!B1068=0,"Não cadastrado",PI_For!B1068)</f>
        <v>Não cadastrado</v>
      </c>
      <c r="P1066" s="46" t="str">
        <f>IFERROR(AVERAGEIFS(Entrada!$E$8:$E$3007,Entrada!$C$8:$C$3007,$C$6,Entrada!$G$8:$G$3007,O1066),"")</f>
        <v/>
      </c>
      <c r="Q1066" s="46" t="str">
        <f>IFERROR(AVERAGEIFS(Entrada!$H$8:$H$3007,Entrada!$C$8:$C$3007,$C$6,Entrada!$G$8:$G$3007,O1066),"")</f>
        <v/>
      </c>
      <c r="R1066" s="46">
        <v>1.061E-2</v>
      </c>
    </row>
    <row r="1067" spans="13:18" ht="15" customHeight="1" x14ac:dyDescent="0.25">
      <c r="M1067" s="46" t="str">
        <f t="shared" si="35"/>
        <v/>
      </c>
      <c r="N1067" s="46" t="str">
        <f t="shared" si="36"/>
        <v/>
      </c>
      <c r="O1067" s="46" t="str">
        <f>IF(PI_For!B1069=0,"Não cadastrado",PI_For!B1069)</f>
        <v>Não cadastrado</v>
      </c>
      <c r="P1067" s="46" t="str">
        <f>IFERROR(AVERAGEIFS(Entrada!$E$8:$E$3007,Entrada!$C$8:$C$3007,$C$6,Entrada!$G$8:$G$3007,O1067),"")</f>
        <v/>
      </c>
      <c r="Q1067" s="46" t="str">
        <f>IFERROR(AVERAGEIFS(Entrada!$H$8:$H$3007,Entrada!$C$8:$C$3007,$C$6,Entrada!$G$8:$G$3007,O1067),"")</f>
        <v/>
      </c>
      <c r="R1067" s="46">
        <v>1.0619999999999999E-2</v>
      </c>
    </row>
    <row r="1068" spans="13:18" ht="15" customHeight="1" x14ac:dyDescent="0.25">
      <c r="M1068" s="46" t="str">
        <f t="shared" si="35"/>
        <v/>
      </c>
      <c r="N1068" s="46" t="str">
        <f t="shared" si="36"/>
        <v/>
      </c>
      <c r="O1068" s="46" t="str">
        <f>IF(PI_For!B1070=0,"Não cadastrado",PI_For!B1070)</f>
        <v>Não cadastrado</v>
      </c>
      <c r="P1068" s="46" t="str">
        <f>IFERROR(AVERAGEIFS(Entrada!$E$8:$E$3007,Entrada!$C$8:$C$3007,$C$6,Entrada!$G$8:$G$3007,O1068),"")</f>
        <v/>
      </c>
      <c r="Q1068" s="46" t="str">
        <f>IFERROR(AVERAGEIFS(Entrada!$H$8:$H$3007,Entrada!$C$8:$C$3007,$C$6,Entrada!$G$8:$G$3007,O1068),"")</f>
        <v/>
      </c>
      <c r="R1068" s="46">
        <v>1.0630000000000001E-2</v>
      </c>
    </row>
    <row r="1069" spans="13:18" ht="15" customHeight="1" x14ac:dyDescent="0.25">
      <c r="M1069" s="46" t="str">
        <f t="shared" si="35"/>
        <v/>
      </c>
      <c r="N1069" s="46" t="str">
        <f t="shared" si="36"/>
        <v/>
      </c>
      <c r="O1069" s="46" t="str">
        <f>IF(PI_For!B1071=0,"Não cadastrado",PI_For!B1071)</f>
        <v>Não cadastrado</v>
      </c>
      <c r="P1069" s="46" t="str">
        <f>IFERROR(AVERAGEIFS(Entrada!$E$8:$E$3007,Entrada!$C$8:$C$3007,$C$6,Entrada!$G$8:$G$3007,O1069),"")</f>
        <v/>
      </c>
      <c r="Q1069" s="46" t="str">
        <f>IFERROR(AVERAGEIFS(Entrada!$H$8:$H$3007,Entrada!$C$8:$C$3007,$C$6,Entrada!$G$8:$G$3007,O1069),"")</f>
        <v/>
      </c>
      <c r="R1069" s="46">
        <v>1.064E-2</v>
      </c>
    </row>
    <row r="1070" spans="13:18" ht="15" customHeight="1" x14ac:dyDescent="0.25">
      <c r="M1070" s="46" t="str">
        <f t="shared" si="35"/>
        <v/>
      </c>
      <c r="N1070" s="46" t="str">
        <f t="shared" si="36"/>
        <v/>
      </c>
      <c r="O1070" s="46" t="str">
        <f>IF(PI_For!B1072=0,"Não cadastrado",PI_For!B1072)</f>
        <v>Não cadastrado</v>
      </c>
      <c r="P1070" s="46" t="str">
        <f>IFERROR(AVERAGEIFS(Entrada!$E$8:$E$3007,Entrada!$C$8:$C$3007,$C$6,Entrada!$G$8:$G$3007,O1070),"")</f>
        <v/>
      </c>
      <c r="Q1070" s="46" t="str">
        <f>IFERROR(AVERAGEIFS(Entrada!$H$8:$H$3007,Entrada!$C$8:$C$3007,$C$6,Entrada!$G$8:$G$3007,O1070),"")</f>
        <v/>
      </c>
      <c r="R1070" s="46">
        <v>1.065E-2</v>
      </c>
    </row>
    <row r="1071" spans="13:18" ht="15" customHeight="1" x14ac:dyDescent="0.25">
      <c r="M1071" s="46" t="str">
        <f t="shared" si="35"/>
        <v/>
      </c>
      <c r="N1071" s="46" t="str">
        <f t="shared" si="36"/>
        <v/>
      </c>
      <c r="O1071" s="46" t="str">
        <f>IF(PI_For!B1073=0,"Não cadastrado",PI_For!B1073)</f>
        <v>Não cadastrado</v>
      </c>
      <c r="P1071" s="46" t="str">
        <f>IFERROR(AVERAGEIFS(Entrada!$E$8:$E$3007,Entrada!$C$8:$C$3007,$C$6,Entrada!$G$8:$G$3007,O1071),"")</f>
        <v/>
      </c>
      <c r="Q1071" s="46" t="str">
        <f>IFERROR(AVERAGEIFS(Entrada!$H$8:$H$3007,Entrada!$C$8:$C$3007,$C$6,Entrada!$G$8:$G$3007,O1071),"")</f>
        <v/>
      </c>
      <c r="R1071" s="46">
        <v>1.0659999999999999E-2</v>
      </c>
    </row>
    <row r="1072" spans="13:18" ht="15" customHeight="1" x14ac:dyDescent="0.25">
      <c r="M1072" s="46" t="str">
        <f t="shared" si="35"/>
        <v/>
      </c>
      <c r="N1072" s="46" t="str">
        <f t="shared" si="36"/>
        <v/>
      </c>
      <c r="O1072" s="46" t="str">
        <f>IF(PI_For!B1074=0,"Não cadastrado",PI_For!B1074)</f>
        <v>Não cadastrado</v>
      </c>
      <c r="P1072" s="46" t="str">
        <f>IFERROR(AVERAGEIFS(Entrada!$E$8:$E$3007,Entrada!$C$8:$C$3007,$C$6,Entrada!$G$8:$G$3007,O1072),"")</f>
        <v/>
      </c>
      <c r="Q1072" s="46" t="str">
        <f>IFERROR(AVERAGEIFS(Entrada!$H$8:$H$3007,Entrada!$C$8:$C$3007,$C$6,Entrada!$G$8:$G$3007,O1072),"")</f>
        <v/>
      </c>
      <c r="R1072" s="46">
        <v>1.0670000000000001E-2</v>
      </c>
    </row>
    <row r="1073" spans="13:18" ht="15" customHeight="1" x14ac:dyDescent="0.25">
      <c r="M1073" s="46" t="str">
        <f t="shared" si="35"/>
        <v/>
      </c>
      <c r="N1073" s="46" t="str">
        <f t="shared" si="36"/>
        <v/>
      </c>
      <c r="O1073" s="46" t="str">
        <f>IF(PI_For!B1075=0,"Não cadastrado",PI_For!B1075)</f>
        <v>Não cadastrado</v>
      </c>
      <c r="P1073" s="46" t="str">
        <f>IFERROR(AVERAGEIFS(Entrada!$E$8:$E$3007,Entrada!$C$8:$C$3007,$C$6,Entrada!$G$8:$G$3007,O1073),"")</f>
        <v/>
      </c>
      <c r="Q1073" s="46" t="str">
        <f>IFERROR(AVERAGEIFS(Entrada!$H$8:$H$3007,Entrada!$C$8:$C$3007,$C$6,Entrada!$G$8:$G$3007,O1073),"")</f>
        <v/>
      </c>
      <c r="R1073" s="46">
        <v>1.068E-2</v>
      </c>
    </row>
    <row r="1074" spans="13:18" ht="15" customHeight="1" x14ac:dyDescent="0.25">
      <c r="M1074" s="46" t="str">
        <f t="shared" si="35"/>
        <v/>
      </c>
      <c r="N1074" s="46" t="str">
        <f t="shared" si="36"/>
        <v/>
      </c>
      <c r="O1074" s="46" t="str">
        <f>IF(PI_For!B1076=0,"Não cadastrado",PI_For!B1076)</f>
        <v>Não cadastrado</v>
      </c>
      <c r="P1074" s="46" t="str">
        <f>IFERROR(AVERAGEIFS(Entrada!$E$8:$E$3007,Entrada!$C$8:$C$3007,$C$6,Entrada!$G$8:$G$3007,O1074),"")</f>
        <v/>
      </c>
      <c r="Q1074" s="46" t="str">
        <f>IFERROR(AVERAGEIFS(Entrada!$H$8:$H$3007,Entrada!$C$8:$C$3007,$C$6,Entrada!$G$8:$G$3007,O1074),"")</f>
        <v/>
      </c>
      <c r="R1074" s="46">
        <v>1.069E-2</v>
      </c>
    </row>
    <row r="1075" spans="13:18" ht="15" customHeight="1" x14ac:dyDescent="0.25">
      <c r="M1075" s="46" t="str">
        <f t="shared" si="35"/>
        <v/>
      </c>
      <c r="N1075" s="46" t="str">
        <f t="shared" si="36"/>
        <v/>
      </c>
      <c r="O1075" s="46" t="str">
        <f>IF(PI_For!B1077=0,"Não cadastrado",PI_For!B1077)</f>
        <v>Não cadastrado</v>
      </c>
      <c r="P1075" s="46" t="str">
        <f>IFERROR(AVERAGEIFS(Entrada!$E$8:$E$3007,Entrada!$C$8:$C$3007,$C$6,Entrada!$G$8:$G$3007,O1075),"")</f>
        <v/>
      </c>
      <c r="Q1075" s="46" t="str">
        <f>IFERROR(AVERAGEIFS(Entrada!$H$8:$H$3007,Entrada!$C$8:$C$3007,$C$6,Entrada!$G$8:$G$3007,O1075),"")</f>
        <v/>
      </c>
      <c r="R1075" s="46">
        <v>1.0699999999999999E-2</v>
      </c>
    </row>
    <row r="1076" spans="13:18" ht="15" customHeight="1" x14ac:dyDescent="0.25">
      <c r="M1076" s="46" t="str">
        <f t="shared" si="35"/>
        <v/>
      </c>
      <c r="N1076" s="46" t="str">
        <f t="shared" si="36"/>
        <v/>
      </c>
      <c r="O1076" s="46" t="str">
        <f>IF(PI_For!B1078=0,"Não cadastrado",PI_For!B1078)</f>
        <v>Não cadastrado</v>
      </c>
      <c r="P1076" s="46" t="str">
        <f>IFERROR(AVERAGEIFS(Entrada!$E$8:$E$3007,Entrada!$C$8:$C$3007,$C$6,Entrada!$G$8:$G$3007,O1076),"")</f>
        <v/>
      </c>
      <c r="Q1076" s="46" t="str">
        <f>IFERROR(AVERAGEIFS(Entrada!$H$8:$H$3007,Entrada!$C$8:$C$3007,$C$6,Entrada!$G$8:$G$3007,O1076),"")</f>
        <v/>
      </c>
      <c r="R1076" s="46">
        <v>1.0710000000000001E-2</v>
      </c>
    </row>
    <row r="1077" spans="13:18" ht="15" customHeight="1" x14ac:dyDescent="0.25">
      <c r="M1077" s="46" t="str">
        <f t="shared" si="35"/>
        <v/>
      </c>
      <c r="N1077" s="46" t="str">
        <f t="shared" si="36"/>
        <v/>
      </c>
      <c r="O1077" s="46" t="str">
        <f>IF(PI_For!B1079=0,"Não cadastrado",PI_For!B1079)</f>
        <v>Não cadastrado</v>
      </c>
      <c r="P1077" s="46" t="str">
        <f>IFERROR(AVERAGEIFS(Entrada!$E$8:$E$3007,Entrada!$C$8:$C$3007,$C$6,Entrada!$G$8:$G$3007,O1077),"")</f>
        <v/>
      </c>
      <c r="Q1077" s="46" t="str">
        <f>IFERROR(AVERAGEIFS(Entrada!$H$8:$H$3007,Entrada!$C$8:$C$3007,$C$6,Entrada!$G$8:$G$3007,O1077),"")</f>
        <v/>
      </c>
      <c r="R1077" s="46">
        <v>1.072E-2</v>
      </c>
    </row>
    <row r="1078" spans="13:18" ht="15" customHeight="1" x14ac:dyDescent="0.25">
      <c r="M1078" s="46" t="str">
        <f t="shared" si="35"/>
        <v/>
      </c>
      <c r="N1078" s="46" t="str">
        <f t="shared" si="36"/>
        <v/>
      </c>
      <c r="O1078" s="46" t="str">
        <f>IF(PI_For!B1080=0,"Não cadastrado",PI_For!B1080)</f>
        <v>Não cadastrado</v>
      </c>
      <c r="P1078" s="46" t="str">
        <f>IFERROR(AVERAGEIFS(Entrada!$E$8:$E$3007,Entrada!$C$8:$C$3007,$C$6,Entrada!$G$8:$G$3007,O1078),"")</f>
        <v/>
      </c>
      <c r="Q1078" s="46" t="str">
        <f>IFERROR(AVERAGEIFS(Entrada!$H$8:$H$3007,Entrada!$C$8:$C$3007,$C$6,Entrada!$G$8:$G$3007,O1078),"")</f>
        <v/>
      </c>
      <c r="R1078" s="46">
        <v>1.073E-2</v>
      </c>
    </row>
    <row r="1079" spans="13:18" ht="15" customHeight="1" x14ac:dyDescent="0.25">
      <c r="M1079" s="46" t="str">
        <f t="shared" si="35"/>
        <v/>
      </c>
      <c r="N1079" s="46" t="str">
        <f t="shared" si="36"/>
        <v/>
      </c>
      <c r="O1079" s="46" t="str">
        <f>IF(PI_For!B1081=0,"Não cadastrado",PI_For!B1081)</f>
        <v>Não cadastrado</v>
      </c>
      <c r="P1079" s="46" t="str">
        <f>IFERROR(AVERAGEIFS(Entrada!$E$8:$E$3007,Entrada!$C$8:$C$3007,$C$6,Entrada!$G$8:$G$3007,O1079),"")</f>
        <v/>
      </c>
      <c r="Q1079" s="46" t="str">
        <f>IFERROR(AVERAGEIFS(Entrada!$H$8:$H$3007,Entrada!$C$8:$C$3007,$C$6,Entrada!$G$8:$G$3007,O1079),"")</f>
        <v/>
      </c>
      <c r="R1079" s="46">
        <v>1.074E-2</v>
      </c>
    </row>
    <row r="1080" spans="13:18" ht="15" customHeight="1" x14ac:dyDescent="0.25">
      <c r="M1080" s="46" t="str">
        <f t="shared" si="35"/>
        <v/>
      </c>
      <c r="N1080" s="46" t="str">
        <f t="shared" si="36"/>
        <v/>
      </c>
      <c r="O1080" s="46" t="str">
        <f>IF(PI_For!B1082=0,"Não cadastrado",PI_For!B1082)</f>
        <v>Não cadastrado</v>
      </c>
      <c r="P1080" s="46" t="str">
        <f>IFERROR(AVERAGEIFS(Entrada!$E$8:$E$3007,Entrada!$C$8:$C$3007,$C$6,Entrada!$G$8:$G$3007,O1080),"")</f>
        <v/>
      </c>
      <c r="Q1080" s="46" t="str">
        <f>IFERROR(AVERAGEIFS(Entrada!$H$8:$H$3007,Entrada!$C$8:$C$3007,$C$6,Entrada!$G$8:$G$3007,O1080),"")</f>
        <v/>
      </c>
      <c r="R1080" s="46">
        <v>1.0749999999999999E-2</v>
      </c>
    </row>
    <row r="1081" spans="13:18" ht="15" customHeight="1" x14ac:dyDescent="0.25">
      <c r="M1081" s="46" t="str">
        <f t="shared" si="35"/>
        <v/>
      </c>
      <c r="N1081" s="46" t="str">
        <f t="shared" si="36"/>
        <v/>
      </c>
      <c r="O1081" s="46" t="str">
        <f>IF(PI_For!B1083=0,"Não cadastrado",PI_For!B1083)</f>
        <v>Não cadastrado</v>
      </c>
      <c r="P1081" s="46" t="str">
        <f>IFERROR(AVERAGEIFS(Entrada!$E$8:$E$3007,Entrada!$C$8:$C$3007,$C$6,Entrada!$G$8:$G$3007,O1081),"")</f>
        <v/>
      </c>
      <c r="Q1081" s="46" t="str">
        <f>IFERROR(AVERAGEIFS(Entrada!$H$8:$H$3007,Entrada!$C$8:$C$3007,$C$6,Entrada!$G$8:$G$3007,O1081),"")</f>
        <v/>
      </c>
      <c r="R1081" s="46">
        <v>1.076E-2</v>
      </c>
    </row>
    <row r="1082" spans="13:18" ht="15" customHeight="1" x14ac:dyDescent="0.25">
      <c r="M1082" s="46" t="str">
        <f t="shared" si="35"/>
        <v/>
      </c>
      <c r="N1082" s="46" t="str">
        <f t="shared" si="36"/>
        <v/>
      </c>
      <c r="O1082" s="46" t="str">
        <f>IF(PI_For!B1084=0,"Não cadastrado",PI_For!B1084)</f>
        <v>Não cadastrado</v>
      </c>
      <c r="P1082" s="46" t="str">
        <f>IFERROR(AVERAGEIFS(Entrada!$E$8:$E$3007,Entrada!$C$8:$C$3007,$C$6,Entrada!$G$8:$G$3007,O1082),"")</f>
        <v/>
      </c>
      <c r="Q1082" s="46" t="str">
        <f>IFERROR(AVERAGEIFS(Entrada!$H$8:$H$3007,Entrada!$C$8:$C$3007,$C$6,Entrada!$G$8:$G$3007,O1082),"")</f>
        <v/>
      </c>
      <c r="R1082" s="46">
        <v>1.077E-2</v>
      </c>
    </row>
    <row r="1083" spans="13:18" ht="15" customHeight="1" x14ac:dyDescent="0.25">
      <c r="M1083" s="46" t="str">
        <f t="shared" si="35"/>
        <v/>
      </c>
      <c r="N1083" s="46" t="str">
        <f t="shared" si="36"/>
        <v/>
      </c>
      <c r="O1083" s="46" t="str">
        <f>IF(PI_For!B1085=0,"Não cadastrado",PI_For!B1085)</f>
        <v>Não cadastrado</v>
      </c>
      <c r="P1083" s="46" t="str">
        <f>IFERROR(AVERAGEIFS(Entrada!$E$8:$E$3007,Entrada!$C$8:$C$3007,$C$6,Entrada!$G$8:$G$3007,O1083),"")</f>
        <v/>
      </c>
      <c r="Q1083" s="46" t="str">
        <f>IFERROR(AVERAGEIFS(Entrada!$H$8:$H$3007,Entrada!$C$8:$C$3007,$C$6,Entrada!$G$8:$G$3007,O1083),"")</f>
        <v/>
      </c>
      <c r="R1083" s="46">
        <v>1.078E-2</v>
      </c>
    </row>
    <row r="1084" spans="13:18" ht="15" customHeight="1" x14ac:dyDescent="0.25">
      <c r="M1084" s="46" t="str">
        <f t="shared" si="35"/>
        <v/>
      </c>
      <c r="N1084" s="46" t="str">
        <f t="shared" si="36"/>
        <v/>
      </c>
      <c r="O1084" s="46" t="str">
        <f>IF(PI_For!B1086=0,"Não cadastrado",PI_For!B1086)</f>
        <v>Não cadastrado</v>
      </c>
      <c r="P1084" s="46" t="str">
        <f>IFERROR(AVERAGEIFS(Entrada!$E$8:$E$3007,Entrada!$C$8:$C$3007,$C$6,Entrada!$G$8:$G$3007,O1084),"")</f>
        <v/>
      </c>
      <c r="Q1084" s="46" t="str">
        <f>IFERROR(AVERAGEIFS(Entrada!$H$8:$H$3007,Entrada!$C$8:$C$3007,$C$6,Entrada!$G$8:$G$3007,O1084),"")</f>
        <v/>
      </c>
      <c r="R1084" s="46">
        <v>1.0789999999999999E-2</v>
      </c>
    </row>
    <row r="1085" spans="13:18" ht="15" customHeight="1" x14ac:dyDescent="0.25">
      <c r="M1085" s="46" t="str">
        <f t="shared" si="35"/>
        <v/>
      </c>
      <c r="N1085" s="46" t="str">
        <f t="shared" si="36"/>
        <v/>
      </c>
      <c r="O1085" s="46" t="str">
        <f>IF(PI_For!B1087=0,"Não cadastrado",PI_For!B1087)</f>
        <v>Não cadastrado</v>
      </c>
      <c r="P1085" s="46" t="str">
        <f>IFERROR(AVERAGEIFS(Entrada!$E$8:$E$3007,Entrada!$C$8:$C$3007,$C$6,Entrada!$G$8:$G$3007,O1085),"")</f>
        <v/>
      </c>
      <c r="Q1085" s="46" t="str">
        <f>IFERROR(AVERAGEIFS(Entrada!$H$8:$H$3007,Entrada!$C$8:$C$3007,$C$6,Entrada!$G$8:$G$3007,O1085),"")</f>
        <v/>
      </c>
      <c r="R1085" s="46">
        <v>1.0800000000000001E-2</v>
      </c>
    </row>
    <row r="1086" spans="13:18" ht="15" customHeight="1" x14ac:dyDescent="0.25">
      <c r="M1086" s="46" t="str">
        <f t="shared" si="35"/>
        <v/>
      </c>
      <c r="N1086" s="46" t="str">
        <f t="shared" si="36"/>
        <v/>
      </c>
      <c r="O1086" s="46" t="str">
        <f>IF(PI_For!B1088=0,"Não cadastrado",PI_For!B1088)</f>
        <v>Não cadastrado</v>
      </c>
      <c r="P1086" s="46" t="str">
        <f>IFERROR(AVERAGEIFS(Entrada!$E$8:$E$3007,Entrada!$C$8:$C$3007,$C$6,Entrada!$G$8:$G$3007,O1086),"")</f>
        <v/>
      </c>
      <c r="Q1086" s="46" t="str">
        <f>IFERROR(AVERAGEIFS(Entrada!$H$8:$H$3007,Entrada!$C$8:$C$3007,$C$6,Entrada!$G$8:$G$3007,O1086),"")</f>
        <v/>
      </c>
      <c r="R1086" s="46">
        <v>1.081E-2</v>
      </c>
    </row>
    <row r="1087" spans="13:18" ht="15" customHeight="1" x14ac:dyDescent="0.25">
      <c r="M1087" s="46" t="str">
        <f t="shared" si="35"/>
        <v/>
      </c>
      <c r="N1087" s="46" t="str">
        <f t="shared" si="36"/>
        <v/>
      </c>
      <c r="O1087" s="46" t="str">
        <f>IF(PI_For!B1089=0,"Não cadastrado",PI_For!B1089)</f>
        <v>Não cadastrado</v>
      </c>
      <c r="P1087" s="46" t="str">
        <f>IFERROR(AVERAGEIFS(Entrada!$E$8:$E$3007,Entrada!$C$8:$C$3007,$C$6,Entrada!$G$8:$G$3007,O1087),"")</f>
        <v/>
      </c>
      <c r="Q1087" s="46" t="str">
        <f>IFERROR(AVERAGEIFS(Entrada!$H$8:$H$3007,Entrada!$C$8:$C$3007,$C$6,Entrada!$G$8:$G$3007,O1087),"")</f>
        <v/>
      </c>
      <c r="R1087" s="46">
        <v>1.082E-2</v>
      </c>
    </row>
    <row r="1088" spans="13:18" ht="15" customHeight="1" x14ac:dyDescent="0.25">
      <c r="M1088" s="46" t="str">
        <f t="shared" si="35"/>
        <v/>
      </c>
      <c r="N1088" s="46" t="str">
        <f t="shared" si="36"/>
        <v/>
      </c>
      <c r="O1088" s="46" t="str">
        <f>IF(PI_For!B1090=0,"Não cadastrado",PI_For!B1090)</f>
        <v>Não cadastrado</v>
      </c>
      <c r="P1088" s="46" t="str">
        <f>IFERROR(AVERAGEIFS(Entrada!$E$8:$E$3007,Entrada!$C$8:$C$3007,$C$6,Entrada!$G$8:$G$3007,O1088),"")</f>
        <v/>
      </c>
      <c r="Q1088" s="46" t="str">
        <f>IFERROR(AVERAGEIFS(Entrada!$H$8:$H$3007,Entrada!$C$8:$C$3007,$C$6,Entrada!$G$8:$G$3007,O1088),"")</f>
        <v/>
      </c>
      <c r="R1088" s="46">
        <v>1.0829999999999999E-2</v>
      </c>
    </row>
    <row r="1089" spans="13:18" ht="15" customHeight="1" x14ac:dyDescent="0.25">
      <c r="M1089" s="46" t="str">
        <f t="shared" si="35"/>
        <v/>
      </c>
      <c r="N1089" s="46" t="str">
        <f t="shared" si="36"/>
        <v/>
      </c>
      <c r="O1089" s="46" t="str">
        <f>IF(PI_For!B1091=0,"Não cadastrado",PI_For!B1091)</f>
        <v>Não cadastrado</v>
      </c>
      <c r="P1089" s="46" t="str">
        <f>IFERROR(AVERAGEIFS(Entrada!$E$8:$E$3007,Entrada!$C$8:$C$3007,$C$6,Entrada!$G$8:$G$3007,O1089),"")</f>
        <v/>
      </c>
      <c r="Q1089" s="46" t="str">
        <f>IFERROR(AVERAGEIFS(Entrada!$H$8:$H$3007,Entrada!$C$8:$C$3007,$C$6,Entrada!$G$8:$G$3007,O1089),"")</f>
        <v/>
      </c>
      <c r="R1089" s="46">
        <v>1.0840000000000001E-2</v>
      </c>
    </row>
    <row r="1090" spans="13:18" ht="15" customHeight="1" x14ac:dyDescent="0.25">
      <c r="M1090" s="46" t="str">
        <f t="shared" si="35"/>
        <v/>
      </c>
      <c r="N1090" s="46" t="str">
        <f t="shared" si="36"/>
        <v/>
      </c>
      <c r="O1090" s="46" t="str">
        <f>IF(PI_For!B1092=0,"Não cadastrado",PI_For!B1092)</f>
        <v>Não cadastrado</v>
      </c>
      <c r="P1090" s="46" t="str">
        <f>IFERROR(AVERAGEIFS(Entrada!$E$8:$E$3007,Entrada!$C$8:$C$3007,$C$6,Entrada!$G$8:$G$3007,O1090),"")</f>
        <v/>
      </c>
      <c r="Q1090" s="46" t="str">
        <f>IFERROR(AVERAGEIFS(Entrada!$H$8:$H$3007,Entrada!$C$8:$C$3007,$C$6,Entrada!$G$8:$G$3007,O1090),"")</f>
        <v/>
      </c>
      <c r="R1090" s="46">
        <v>1.085E-2</v>
      </c>
    </row>
    <row r="1091" spans="13:18" ht="15" customHeight="1" x14ac:dyDescent="0.25">
      <c r="M1091" s="46" t="str">
        <f t="shared" si="35"/>
        <v/>
      </c>
      <c r="N1091" s="46" t="str">
        <f t="shared" si="36"/>
        <v/>
      </c>
      <c r="O1091" s="46" t="str">
        <f>IF(PI_For!B1093=0,"Não cadastrado",PI_For!B1093)</f>
        <v>Não cadastrado</v>
      </c>
      <c r="P1091" s="46" t="str">
        <f>IFERROR(AVERAGEIFS(Entrada!$E$8:$E$3007,Entrada!$C$8:$C$3007,$C$6,Entrada!$G$8:$G$3007,O1091),"")</f>
        <v/>
      </c>
      <c r="Q1091" s="46" t="str">
        <f>IFERROR(AVERAGEIFS(Entrada!$H$8:$H$3007,Entrada!$C$8:$C$3007,$C$6,Entrada!$G$8:$G$3007,O1091),"")</f>
        <v/>
      </c>
      <c r="R1091" s="46">
        <v>1.086E-2</v>
      </c>
    </row>
    <row r="1092" spans="13:18" ht="15" customHeight="1" x14ac:dyDescent="0.25">
      <c r="M1092" s="46" t="str">
        <f t="shared" si="35"/>
        <v/>
      </c>
      <c r="N1092" s="46" t="str">
        <f t="shared" si="36"/>
        <v/>
      </c>
      <c r="O1092" s="46" t="str">
        <f>IF(PI_For!B1094=0,"Não cadastrado",PI_For!B1094)</f>
        <v>Não cadastrado</v>
      </c>
      <c r="P1092" s="46" t="str">
        <f>IFERROR(AVERAGEIFS(Entrada!$E$8:$E$3007,Entrada!$C$8:$C$3007,$C$6,Entrada!$G$8:$G$3007,O1092),"")</f>
        <v/>
      </c>
      <c r="Q1092" s="46" t="str">
        <f>IFERROR(AVERAGEIFS(Entrada!$H$8:$H$3007,Entrada!$C$8:$C$3007,$C$6,Entrada!$G$8:$G$3007,O1092),"")</f>
        <v/>
      </c>
      <c r="R1092" s="46">
        <v>1.0869999999999999E-2</v>
      </c>
    </row>
    <row r="1093" spans="13:18" ht="15" customHeight="1" x14ac:dyDescent="0.25">
      <c r="M1093" s="46" t="str">
        <f t="shared" si="35"/>
        <v/>
      </c>
      <c r="N1093" s="46" t="str">
        <f t="shared" si="36"/>
        <v/>
      </c>
      <c r="O1093" s="46" t="str">
        <f>IF(PI_For!B1095=0,"Não cadastrado",PI_For!B1095)</f>
        <v>Não cadastrado</v>
      </c>
      <c r="P1093" s="46" t="str">
        <f>IFERROR(AVERAGEIFS(Entrada!$E$8:$E$3007,Entrada!$C$8:$C$3007,$C$6,Entrada!$G$8:$G$3007,O1093),"")</f>
        <v/>
      </c>
      <c r="Q1093" s="46" t="str">
        <f>IFERROR(AVERAGEIFS(Entrada!$H$8:$H$3007,Entrada!$C$8:$C$3007,$C$6,Entrada!$G$8:$G$3007,O1093),"")</f>
        <v/>
      </c>
      <c r="R1093" s="46">
        <v>1.0880000000000001E-2</v>
      </c>
    </row>
    <row r="1094" spans="13:18" ht="15" customHeight="1" x14ac:dyDescent="0.25">
      <c r="M1094" s="46" t="str">
        <f t="shared" si="35"/>
        <v/>
      </c>
      <c r="N1094" s="46" t="str">
        <f t="shared" si="36"/>
        <v/>
      </c>
      <c r="O1094" s="46" t="str">
        <f>IF(PI_For!B1096=0,"Não cadastrado",PI_For!B1096)</f>
        <v>Não cadastrado</v>
      </c>
      <c r="P1094" s="46" t="str">
        <f>IFERROR(AVERAGEIFS(Entrada!$E$8:$E$3007,Entrada!$C$8:$C$3007,$C$6,Entrada!$G$8:$G$3007,O1094),"")</f>
        <v/>
      </c>
      <c r="Q1094" s="46" t="str">
        <f>IFERROR(AVERAGEIFS(Entrada!$H$8:$H$3007,Entrada!$C$8:$C$3007,$C$6,Entrada!$G$8:$G$3007,O1094),"")</f>
        <v/>
      </c>
      <c r="R1094" s="46">
        <v>1.089E-2</v>
      </c>
    </row>
    <row r="1095" spans="13:18" ht="15" customHeight="1" x14ac:dyDescent="0.25">
      <c r="M1095" s="46" t="str">
        <f t="shared" ref="M1095:M1158" si="37">IFERROR(P1095+R1095,"")</f>
        <v/>
      </c>
      <c r="N1095" s="46" t="str">
        <f t="shared" ref="N1095:N1158" si="38">IFERROR(Q1095+R1095,"")</f>
        <v/>
      </c>
      <c r="O1095" s="46" t="str">
        <f>IF(PI_For!B1097=0,"Não cadastrado",PI_For!B1097)</f>
        <v>Não cadastrado</v>
      </c>
      <c r="P1095" s="46" t="str">
        <f>IFERROR(AVERAGEIFS(Entrada!$E$8:$E$3007,Entrada!$C$8:$C$3007,$C$6,Entrada!$G$8:$G$3007,O1095),"")</f>
        <v/>
      </c>
      <c r="Q1095" s="46" t="str">
        <f>IFERROR(AVERAGEIFS(Entrada!$H$8:$H$3007,Entrada!$C$8:$C$3007,$C$6,Entrada!$G$8:$G$3007,O1095),"")</f>
        <v/>
      </c>
      <c r="R1095" s="46">
        <v>1.09E-2</v>
      </c>
    </row>
    <row r="1096" spans="13:18" ht="15" customHeight="1" x14ac:dyDescent="0.25">
      <c r="M1096" s="46" t="str">
        <f t="shared" si="37"/>
        <v/>
      </c>
      <c r="N1096" s="46" t="str">
        <f t="shared" si="38"/>
        <v/>
      </c>
      <c r="O1096" s="46" t="str">
        <f>IF(PI_For!B1098=0,"Não cadastrado",PI_For!B1098)</f>
        <v>Não cadastrado</v>
      </c>
      <c r="P1096" s="46" t="str">
        <f>IFERROR(AVERAGEIFS(Entrada!$E$8:$E$3007,Entrada!$C$8:$C$3007,$C$6,Entrada!$G$8:$G$3007,O1096),"")</f>
        <v/>
      </c>
      <c r="Q1096" s="46" t="str">
        <f>IFERROR(AVERAGEIFS(Entrada!$H$8:$H$3007,Entrada!$C$8:$C$3007,$C$6,Entrada!$G$8:$G$3007,O1096),"")</f>
        <v/>
      </c>
      <c r="R1096" s="46">
        <v>1.091E-2</v>
      </c>
    </row>
    <row r="1097" spans="13:18" ht="15" customHeight="1" x14ac:dyDescent="0.25">
      <c r="M1097" s="46" t="str">
        <f t="shared" si="37"/>
        <v/>
      </c>
      <c r="N1097" s="46" t="str">
        <f t="shared" si="38"/>
        <v/>
      </c>
      <c r="O1097" s="46" t="str">
        <f>IF(PI_For!B1099=0,"Não cadastrado",PI_For!B1099)</f>
        <v>Não cadastrado</v>
      </c>
      <c r="P1097" s="46" t="str">
        <f>IFERROR(AVERAGEIFS(Entrada!$E$8:$E$3007,Entrada!$C$8:$C$3007,$C$6,Entrada!$G$8:$G$3007,O1097),"")</f>
        <v/>
      </c>
      <c r="Q1097" s="46" t="str">
        <f>IFERROR(AVERAGEIFS(Entrada!$H$8:$H$3007,Entrada!$C$8:$C$3007,$C$6,Entrada!$G$8:$G$3007,O1097),"")</f>
        <v/>
      </c>
      <c r="R1097" s="46">
        <v>1.0919999999999999E-2</v>
      </c>
    </row>
    <row r="1098" spans="13:18" ht="15" customHeight="1" x14ac:dyDescent="0.25">
      <c r="M1098" s="46" t="str">
        <f t="shared" si="37"/>
        <v/>
      </c>
      <c r="N1098" s="46" t="str">
        <f t="shared" si="38"/>
        <v/>
      </c>
      <c r="O1098" s="46" t="str">
        <f>IF(PI_For!B1100=0,"Não cadastrado",PI_For!B1100)</f>
        <v>Não cadastrado</v>
      </c>
      <c r="P1098" s="46" t="str">
        <f>IFERROR(AVERAGEIFS(Entrada!$E$8:$E$3007,Entrada!$C$8:$C$3007,$C$6,Entrada!$G$8:$G$3007,O1098),"")</f>
        <v/>
      </c>
      <c r="Q1098" s="46" t="str">
        <f>IFERROR(AVERAGEIFS(Entrada!$H$8:$H$3007,Entrada!$C$8:$C$3007,$C$6,Entrada!$G$8:$G$3007,O1098),"")</f>
        <v/>
      </c>
      <c r="R1098" s="46">
        <v>1.093E-2</v>
      </c>
    </row>
    <row r="1099" spans="13:18" ht="15" customHeight="1" x14ac:dyDescent="0.25">
      <c r="M1099" s="46" t="str">
        <f t="shared" si="37"/>
        <v/>
      </c>
      <c r="N1099" s="46" t="str">
        <f t="shared" si="38"/>
        <v/>
      </c>
      <c r="O1099" s="46" t="str">
        <f>IF(PI_For!B1101=0,"Não cadastrado",PI_For!B1101)</f>
        <v>Não cadastrado</v>
      </c>
      <c r="P1099" s="46" t="str">
        <f>IFERROR(AVERAGEIFS(Entrada!$E$8:$E$3007,Entrada!$C$8:$C$3007,$C$6,Entrada!$G$8:$G$3007,O1099),"")</f>
        <v/>
      </c>
      <c r="Q1099" s="46" t="str">
        <f>IFERROR(AVERAGEIFS(Entrada!$H$8:$H$3007,Entrada!$C$8:$C$3007,$C$6,Entrada!$G$8:$G$3007,O1099),"")</f>
        <v/>
      </c>
      <c r="R1099" s="46">
        <v>1.094E-2</v>
      </c>
    </row>
    <row r="1100" spans="13:18" ht="15" customHeight="1" x14ac:dyDescent="0.25">
      <c r="M1100" s="46" t="str">
        <f t="shared" si="37"/>
        <v/>
      </c>
      <c r="N1100" s="46" t="str">
        <f t="shared" si="38"/>
        <v/>
      </c>
      <c r="O1100" s="46" t="str">
        <f>IF(PI_For!B1102=0,"Não cadastrado",PI_For!B1102)</f>
        <v>Não cadastrado</v>
      </c>
      <c r="P1100" s="46" t="str">
        <f>IFERROR(AVERAGEIFS(Entrada!$E$8:$E$3007,Entrada!$C$8:$C$3007,$C$6,Entrada!$G$8:$G$3007,O1100),"")</f>
        <v/>
      </c>
      <c r="Q1100" s="46" t="str">
        <f>IFERROR(AVERAGEIFS(Entrada!$H$8:$H$3007,Entrada!$C$8:$C$3007,$C$6,Entrada!$G$8:$G$3007,O1100),"")</f>
        <v/>
      </c>
      <c r="R1100" s="46">
        <v>1.095E-2</v>
      </c>
    </row>
    <row r="1101" spans="13:18" ht="15" customHeight="1" x14ac:dyDescent="0.25">
      <c r="M1101" s="46" t="str">
        <f t="shared" si="37"/>
        <v/>
      </c>
      <c r="N1101" s="46" t="str">
        <f t="shared" si="38"/>
        <v/>
      </c>
      <c r="O1101" s="46" t="str">
        <f>IF(PI_For!B1103=0,"Não cadastrado",PI_For!B1103)</f>
        <v>Não cadastrado</v>
      </c>
      <c r="P1101" s="46" t="str">
        <f>IFERROR(AVERAGEIFS(Entrada!$E$8:$E$3007,Entrada!$C$8:$C$3007,$C$6,Entrada!$G$8:$G$3007,O1101),"")</f>
        <v/>
      </c>
      <c r="Q1101" s="46" t="str">
        <f>IFERROR(AVERAGEIFS(Entrada!$H$8:$H$3007,Entrada!$C$8:$C$3007,$C$6,Entrada!$G$8:$G$3007,O1101),"")</f>
        <v/>
      </c>
      <c r="R1101" s="46">
        <v>1.0959999999999999E-2</v>
      </c>
    </row>
    <row r="1102" spans="13:18" ht="15" customHeight="1" x14ac:dyDescent="0.25">
      <c r="M1102" s="46" t="str">
        <f t="shared" si="37"/>
        <v/>
      </c>
      <c r="N1102" s="46" t="str">
        <f t="shared" si="38"/>
        <v/>
      </c>
      <c r="O1102" s="46" t="str">
        <f>IF(PI_For!B1104=0,"Não cadastrado",PI_For!B1104)</f>
        <v>Não cadastrado</v>
      </c>
      <c r="P1102" s="46" t="str">
        <f>IFERROR(AVERAGEIFS(Entrada!$E$8:$E$3007,Entrada!$C$8:$C$3007,$C$6,Entrada!$G$8:$G$3007,O1102),"")</f>
        <v/>
      </c>
      <c r="Q1102" s="46" t="str">
        <f>IFERROR(AVERAGEIFS(Entrada!$H$8:$H$3007,Entrada!$C$8:$C$3007,$C$6,Entrada!$G$8:$G$3007,O1102),"")</f>
        <v/>
      </c>
      <c r="R1102" s="46">
        <v>1.0970000000000001E-2</v>
      </c>
    </row>
    <row r="1103" spans="13:18" ht="15" customHeight="1" x14ac:dyDescent="0.25">
      <c r="M1103" s="46" t="str">
        <f t="shared" si="37"/>
        <v/>
      </c>
      <c r="N1103" s="46" t="str">
        <f t="shared" si="38"/>
        <v/>
      </c>
      <c r="O1103" s="46" t="str">
        <f>IF(PI_For!B1105=0,"Não cadastrado",PI_For!B1105)</f>
        <v>Não cadastrado</v>
      </c>
      <c r="P1103" s="46" t="str">
        <f>IFERROR(AVERAGEIFS(Entrada!$E$8:$E$3007,Entrada!$C$8:$C$3007,$C$6,Entrada!$G$8:$G$3007,O1103),"")</f>
        <v/>
      </c>
      <c r="Q1103" s="46" t="str">
        <f>IFERROR(AVERAGEIFS(Entrada!$H$8:$H$3007,Entrada!$C$8:$C$3007,$C$6,Entrada!$G$8:$G$3007,O1103),"")</f>
        <v/>
      </c>
      <c r="R1103" s="46">
        <v>1.098E-2</v>
      </c>
    </row>
    <row r="1104" spans="13:18" ht="15" customHeight="1" x14ac:dyDescent="0.25">
      <c r="M1104" s="46" t="str">
        <f t="shared" si="37"/>
        <v/>
      </c>
      <c r="N1104" s="46" t="str">
        <f t="shared" si="38"/>
        <v/>
      </c>
      <c r="O1104" s="46" t="str">
        <f>IF(PI_For!B1106=0,"Não cadastrado",PI_For!B1106)</f>
        <v>Não cadastrado</v>
      </c>
      <c r="P1104" s="46" t="str">
        <f>IFERROR(AVERAGEIFS(Entrada!$E$8:$E$3007,Entrada!$C$8:$C$3007,$C$6,Entrada!$G$8:$G$3007,O1104),"")</f>
        <v/>
      </c>
      <c r="Q1104" s="46" t="str">
        <f>IFERROR(AVERAGEIFS(Entrada!$H$8:$H$3007,Entrada!$C$8:$C$3007,$C$6,Entrada!$G$8:$G$3007,O1104),"")</f>
        <v/>
      </c>
      <c r="R1104" s="46">
        <v>1.099E-2</v>
      </c>
    </row>
    <row r="1105" spans="13:18" ht="15" customHeight="1" x14ac:dyDescent="0.25">
      <c r="M1105" s="46" t="str">
        <f t="shared" si="37"/>
        <v/>
      </c>
      <c r="N1105" s="46" t="str">
        <f t="shared" si="38"/>
        <v/>
      </c>
      <c r="O1105" s="46" t="str">
        <f>IF(PI_For!B1107=0,"Não cadastrado",PI_For!B1107)</f>
        <v>Não cadastrado</v>
      </c>
      <c r="P1105" s="46" t="str">
        <f>IFERROR(AVERAGEIFS(Entrada!$E$8:$E$3007,Entrada!$C$8:$C$3007,$C$6,Entrada!$G$8:$G$3007,O1105),"")</f>
        <v/>
      </c>
      <c r="Q1105" s="46" t="str">
        <f>IFERROR(AVERAGEIFS(Entrada!$H$8:$H$3007,Entrada!$C$8:$C$3007,$C$6,Entrada!$G$8:$G$3007,O1105),"")</f>
        <v/>
      </c>
      <c r="R1105" s="46">
        <v>1.0999999999999999E-2</v>
      </c>
    </row>
    <row r="1106" spans="13:18" ht="15" customHeight="1" x14ac:dyDescent="0.25">
      <c r="M1106" s="46" t="str">
        <f t="shared" si="37"/>
        <v/>
      </c>
      <c r="N1106" s="46" t="str">
        <f t="shared" si="38"/>
        <v/>
      </c>
      <c r="O1106" s="46" t="str">
        <f>IF(PI_For!B1108=0,"Não cadastrado",PI_For!B1108)</f>
        <v>Não cadastrado</v>
      </c>
      <c r="P1106" s="46" t="str">
        <f>IFERROR(AVERAGEIFS(Entrada!$E$8:$E$3007,Entrada!$C$8:$C$3007,$C$6,Entrada!$G$8:$G$3007,O1106),"")</f>
        <v/>
      </c>
      <c r="Q1106" s="46" t="str">
        <f>IFERROR(AVERAGEIFS(Entrada!$H$8:$H$3007,Entrada!$C$8:$C$3007,$C$6,Entrada!$G$8:$G$3007,O1106),"")</f>
        <v/>
      </c>
      <c r="R1106" s="46">
        <v>1.1010000000000001E-2</v>
      </c>
    </row>
    <row r="1107" spans="13:18" ht="15" customHeight="1" x14ac:dyDescent="0.25">
      <c r="M1107" s="46" t="str">
        <f t="shared" si="37"/>
        <v/>
      </c>
      <c r="N1107" s="46" t="str">
        <f t="shared" si="38"/>
        <v/>
      </c>
      <c r="O1107" s="46" t="str">
        <f>IF(PI_For!B1109=0,"Não cadastrado",PI_For!B1109)</f>
        <v>Não cadastrado</v>
      </c>
      <c r="P1107" s="46" t="str">
        <f>IFERROR(AVERAGEIFS(Entrada!$E$8:$E$3007,Entrada!$C$8:$C$3007,$C$6,Entrada!$G$8:$G$3007,O1107),"")</f>
        <v/>
      </c>
      <c r="Q1107" s="46" t="str">
        <f>IFERROR(AVERAGEIFS(Entrada!$H$8:$H$3007,Entrada!$C$8:$C$3007,$C$6,Entrada!$G$8:$G$3007,O1107),"")</f>
        <v/>
      </c>
      <c r="R1107" s="46">
        <v>1.102E-2</v>
      </c>
    </row>
    <row r="1108" spans="13:18" ht="15" customHeight="1" x14ac:dyDescent="0.25">
      <c r="M1108" s="46" t="str">
        <f t="shared" si="37"/>
        <v/>
      </c>
      <c r="N1108" s="46" t="str">
        <f t="shared" si="38"/>
        <v/>
      </c>
      <c r="O1108" s="46" t="str">
        <f>IF(PI_For!B1110=0,"Não cadastrado",PI_For!B1110)</f>
        <v>Não cadastrado</v>
      </c>
      <c r="P1108" s="46" t="str">
        <f>IFERROR(AVERAGEIFS(Entrada!$E$8:$E$3007,Entrada!$C$8:$C$3007,$C$6,Entrada!$G$8:$G$3007,O1108),"")</f>
        <v/>
      </c>
      <c r="Q1108" s="46" t="str">
        <f>IFERROR(AVERAGEIFS(Entrada!$H$8:$H$3007,Entrada!$C$8:$C$3007,$C$6,Entrada!$G$8:$G$3007,O1108),"")</f>
        <v/>
      </c>
      <c r="R1108" s="46">
        <v>1.103E-2</v>
      </c>
    </row>
    <row r="1109" spans="13:18" ht="15" customHeight="1" x14ac:dyDescent="0.25">
      <c r="M1109" s="46" t="str">
        <f t="shared" si="37"/>
        <v/>
      </c>
      <c r="N1109" s="46" t="str">
        <f t="shared" si="38"/>
        <v/>
      </c>
      <c r="O1109" s="46" t="str">
        <f>IF(PI_For!B1111=0,"Não cadastrado",PI_For!B1111)</f>
        <v>Não cadastrado</v>
      </c>
      <c r="P1109" s="46" t="str">
        <f>IFERROR(AVERAGEIFS(Entrada!$E$8:$E$3007,Entrada!$C$8:$C$3007,$C$6,Entrada!$G$8:$G$3007,O1109),"")</f>
        <v/>
      </c>
      <c r="Q1109" s="46" t="str">
        <f>IFERROR(AVERAGEIFS(Entrada!$H$8:$H$3007,Entrada!$C$8:$C$3007,$C$6,Entrada!$G$8:$G$3007,O1109),"")</f>
        <v/>
      </c>
      <c r="R1109" s="46">
        <v>1.1039999999999999E-2</v>
      </c>
    </row>
    <row r="1110" spans="13:18" ht="15" customHeight="1" x14ac:dyDescent="0.25">
      <c r="M1110" s="46" t="str">
        <f t="shared" si="37"/>
        <v/>
      </c>
      <c r="N1110" s="46" t="str">
        <f t="shared" si="38"/>
        <v/>
      </c>
      <c r="O1110" s="46" t="str">
        <f>IF(PI_For!B1112=0,"Não cadastrado",PI_For!B1112)</f>
        <v>Não cadastrado</v>
      </c>
      <c r="P1110" s="46" t="str">
        <f>IFERROR(AVERAGEIFS(Entrada!$E$8:$E$3007,Entrada!$C$8:$C$3007,$C$6,Entrada!$G$8:$G$3007,O1110),"")</f>
        <v/>
      </c>
      <c r="Q1110" s="46" t="str">
        <f>IFERROR(AVERAGEIFS(Entrada!$H$8:$H$3007,Entrada!$C$8:$C$3007,$C$6,Entrada!$G$8:$G$3007,O1110),"")</f>
        <v/>
      </c>
      <c r="R1110" s="46">
        <v>1.1050000000000001E-2</v>
      </c>
    </row>
    <row r="1111" spans="13:18" ht="15" customHeight="1" x14ac:dyDescent="0.25">
      <c r="M1111" s="46" t="str">
        <f t="shared" si="37"/>
        <v/>
      </c>
      <c r="N1111" s="46" t="str">
        <f t="shared" si="38"/>
        <v/>
      </c>
      <c r="O1111" s="46" t="str">
        <f>IF(PI_For!B1113=0,"Não cadastrado",PI_For!B1113)</f>
        <v>Não cadastrado</v>
      </c>
      <c r="P1111" s="46" t="str">
        <f>IFERROR(AVERAGEIFS(Entrada!$E$8:$E$3007,Entrada!$C$8:$C$3007,$C$6,Entrada!$G$8:$G$3007,O1111),"")</f>
        <v/>
      </c>
      <c r="Q1111" s="46" t="str">
        <f>IFERROR(AVERAGEIFS(Entrada!$H$8:$H$3007,Entrada!$C$8:$C$3007,$C$6,Entrada!$G$8:$G$3007,O1111),"")</f>
        <v/>
      </c>
      <c r="R1111" s="46">
        <v>1.106E-2</v>
      </c>
    </row>
    <row r="1112" spans="13:18" ht="15" customHeight="1" x14ac:dyDescent="0.25">
      <c r="M1112" s="46" t="str">
        <f t="shared" si="37"/>
        <v/>
      </c>
      <c r="N1112" s="46" t="str">
        <f t="shared" si="38"/>
        <v/>
      </c>
      <c r="O1112" s="46" t="str">
        <f>IF(PI_For!B1114=0,"Não cadastrado",PI_For!B1114)</f>
        <v>Não cadastrado</v>
      </c>
      <c r="P1112" s="46" t="str">
        <f>IFERROR(AVERAGEIFS(Entrada!$E$8:$E$3007,Entrada!$C$8:$C$3007,$C$6,Entrada!$G$8:$G$3007,O1112),"")</f>
        <v/>
      </c>
      <c r="Q1112" s="46" t="str">
        <f>IFERROR(AVERAGEIFS(Entrada!$H$8:$H$3007,Entrada!$C$8:$C$3007,$C$6,Entrada!$G$8:$G$3007,O1112),"")</f>
        <v/>
      </c>
      <c r="R1112" s="46">
        <v>1.107E-2</v>
      </c>
    </row>
    <row r="1113" spans="13:18" ht="15" customHeight="1" x14ac:dyDescent="0.25">
      <c r="M1113" s="46" t="str">
        <f t="shared" si="37"/>
        <v/>
      </c>
      <c r="N1113" s="46" t="str">
        <f t="shared" si="38"/>
        <v/>
      </c>
      <c r="O1113" s="46" t="str">
        <f>IF(PI_For!B1115=0,"Não cadastrado",PI_For!B1115)</f>
        <v>Não cadastrado</v>
      </c>
      <c r="P1113" s="46" t="str">
        <f>IFERROR(AVERAGEIFS(Entrada!$E$8:$E$3007,Entrada!$C$8:$C$3007,$C$6,Entrada!$G$8:$G$3007,O1113),"")</f>
        <v/>
      </c>
      <c r="Q1113" s="46" t="str">
        <f>IFERROR(AVERAGEIFS(Entrada!$H$8:$H$3007,Entrada!$C$8:$C$3007,$C$6,Entrada!$G$8:$G$3007,O1113),"")</f>
        <v/>
      </c>
      <c r="R1113" s="46">
        <v>1.108E-2</v>
      </c>
    </row>
    <row r="1114" spans="13:18" ht="15" customHeight="1" x14ac:dyDescent="0.25">
      <c r="M1114" s="46" t="str">
        <f t="shared" si="37"/>
        <v/>
      </c>
      <c r="N1114" s="46" t="str">
        <f t="shared" si="38"/>
        <v/>
      </c>
      <c r="O1114" s="46" t="str">
        <f>IF(PI_For!B1116=0,"Não cadastrado",PI_For!B1116)</f>
        <v>Não cadastrado</v>
      </c>
      <c r="P1114" s="46" t="str">
        <f>IFERROR(AVERAGEIFS(Entrada!$E$8:$E$3007,Entrada!$C$8:$C$3007,$C$6,Entrada!$G$8:$G$3007,O1114),"")</f>
        <v/>
      </c>
      <c r="Q1114" s="46" t="str">
        <f>IFERROR(AVERAGEIFS(Entrada!$H$8:$H$3007,Entrada!$C$8:$C$3007,$C$6,Entrada!$G$8:$G$3007,O1114),"")</f>
        <v/>
      </c>
      <c r="R1114" s="46">
        <v>1.1089999999999999E-2</v>
      </c>
    </row>
    <row r="1115" spans="13:18" ht="15" customHeight="1" x14ac:dyDescent="0.25">
      <c r="M1115" s="46" t="str">
        <f t="shared" si="37"/>
        <v/>
      </c>
      <c r="N1115" s="46" t="str">
        <f t="shared" si="38"/>
        <v/>
      </c>
      <c r="O1115" s="46" t="str">
        <f>IF(PI_For!B1117=0,"Não cadastrado",PI_For!B1117)</f>
        <v>Não cadastrado</v>
      </c>
      <c r="P1115" s="46" t="str">
        <f>IFERROR(AVERAGEIFS(Entrada!$E$8:$E$3007,Entrada!$C$8:$C$3007,$C$6,Entrada!$G$8:$G$3007,O1115),"")</f>
        <v/>
      </c>
      <c r="Q1115" s="46" t="str">
        <f>IFERROR(AVERAGEIFS(Entrada!$H$8:$H$3007,Entrada!$C$8:$C$3007,$C$6,Entrada!$G$8:$G$3007,O1115),"")</f>
        <v/>
      </c>
      <c r="R1115" s="46">
        <v>1.11E-2</v>
      </c>
    </row>
    <row r="1116" spans="13:18" ht="15" customHeight="1" x14ac:dyDescent="0.25">
      <c r="M1116" s="46" t="str">
        <f t="shared" si="37"/>
        <v/>
      </c>
      <c r="N1116" s="46" t="str">
        <f t="shared" si="38"/>
        <v/>
      </c>
      <c r="O1116" s="46" t="str">
        <f>IF(PI_For!B1118=0,"Não cadastrado",PI_For!B1118)</f>
        <v>Não cadastrado</v>
      </c>
      <c r="P1116" s="46" t="str">
        <f>IFERROR(AVERAGEIFS(Entrada!$E$8:$E$3007,Entrada!$C$8:$C$3007,$C$6,Entrada!$G$8:$G$3007,O1116),"")</f>
        <v/>
      </c>
      <c r="Q1116" s="46" t="str">
        <f>IFERROR(AVERAGEIFS(Entrada!$H$8:$H$3007,Entrada!$C$8:$C$3007,$C$6,Entrada!$G$8:$G$3007,O1116),"")</f>
        <v/>
      </c>
      <c r="R1116" s="46">
        <v>1.111E-2</v>
      </c>
    </row>
    <row r="1117" spans="13:18" ht="15" customHeight="1" x14ac:dyDescent="0.25">
      <c r="M1117" s="46" t="str">
        <f t="shared" si="37"/>
        <v/>
      </c>
      <c r="N1117" s="46" t="str">
        <f t="shared" si="38"/>
        <v/>
      </c>
      <c r="O1117" s="46" t="str">
        <f>IF(PI_For!B1119=0,"Não cadastrado",PI_For!B1119)</f>
        <v>Não cadastrado</v>
      </c>
      <c r="P1117" s="46" t="str">
        <f>IFERROR(AVERAGEIFS(Entrada!$E$8:$E$3007,Entrada!$C$8:$C$3007,$C$6,Entrada!$G$8:$G$3007,O1117),"")</f>
        <v/>
      </c>
      <c r="Q1117" s="46" t="str">
        <f>IFERROR(AVERAGEIFS(Entrada!$H$8:$H$3007,Entrada!$C$8:$C$3007,$C$6,Entrada!$G$8:$G$3007,O1117),"")</f>
        <v/>
      </c>
      <c r="R1117" s="46">
        <v>1.112E-2</v>
      </c>
    </row>
    <row r="1118" spans="13:18" ht="15" customHeight="1" x14ac:dyDescent="0.25">
      <c r="M1118" s="46" t="str">
        <f t="shared" si="37"/>
        <v/>
      </c>
      <c r="N1118" s="46" t="str">
        <f t="shared" si="38"/>
        <v/>
      </c>
      <c r="O1118" s="46" t="str">
        <f>IF(PI_For!B1120=0,"Não cadastrado",PI_For!B1120)</f>
        <v>Não cadastrado</v>
      </c>
      <c r="P1118" s="46" t="str">
        <f>IFERROR(AVERAGEIFS(Entrada!$E$8:$E$3007,Entrada!$C$8:$C$3007,$C$6,Entrada!$G$8:$G$3007,O1118),"")</f>
        <v/>
      </c>
      <c r="Q1118" s="46" t="str">
        <f>IFERROR(AVERAGEIFS(Entrada!$H$8:$H$3007,Entrada!$C$8:$C$3007,$C$6,Entrada!$G$8:$G$3007,O1118),"")</f>
        <v/>
      </c>
      <c r="R1118" s="46">
        <v>1.1129999999999999E-2</v>
      </c>
    </row>
    <row r="1119" spans="13:18" ht="15" customHeight="1" x14ac:dyDescent="0.25">
      <c r="M1119" s="46" t="str">
        <f t="shared" si="37"/>
        <v/>
      </c>
      <c r="N1119" s="46" t="str">
        <f t="shared" si="38"/>
        <v/>
      </c>
      <c r="O1119" s="46" t="str">
        <f>IF(PI_For!B1121=0,"Não cadastrado",PI_For!B1121)</f>
        <v>Não cadastrado</v>
      </c>
      <c r="P1119" s="46" t="str">
        <f>IFERROR(AVERAGEIFS(Entrada!$E$8:$E$3007,Entrada!$C$8:$C$3007,$C$6,Entrada!$G$8:$G$3007,O1119),"")</f>
        <v/>
      </c>
      <c r="Q1119" s="46" t="str">
        <f>IFERROR(AVERAGEIFS(Entrada!$H$8:$H$3007,Entrada!$C$8:$C$3007,$C$6,Entrada!$G$8:$G$3007,O1119),"")</f>
        <v/>
      </c>
      <c r="R1119" s="46">
        <v>1.1140000000000001E-2</v>
      </c>
    </row>
    <row r="1120" spans="13:18" ht="15" customHeight="1" x14ac:dyDescent="0.25">
      <c r="M1120" s="46" t="str">
        <f t="shared" si="37"/>
        <v/>
      </c>
      <c r="N1120" s="46" t="str">
        <f t="shared" si="38"/>
        <v/>
      </c>
      <c r="O1120" s="46" t="str">
        <f>IF(PI_For!B1122=0,"Não cadastrado",PI_For!B1122)</f>
        <v>Não cadastrado</v>
      </c>
      <c r="P1120" s="46" t="str">
        <f>IFERROR(AVERAGEIFS(Entrada!$E$8:$E$3007,Entrada!$C$8:$C$3007,$C$6,Entrada!$G$8:$G$3007,O1120),"")</f>
        <v/>
      </c>
      <c r="Q1120" s="46" t="str">
        <f>IFERROR(AVERAGEIFS(Entrada!$H$8:$H$3007,Entrada!$C$8:$C$3007,$C$6,Entrada!$G$8:$G$3007,O1120),"")</f>
        <v/>
      </c>
      <c r="R1120" s="46">
        <v>1.115E-2</v>
      </c>
    </row>
    <row r="1121" spans="13:18" ht="15" customHeight="1" x14ac:dyDescent="0.25">
      <c r="M1121" s="46" t="str">
        <f t="shared" si="37"/>
        <v/>
      </c>
      <c r="N1121" s="46" t="str">
        <f t="shared" si="38"/>
        <v/>
      </c>
      <c r="O1121" s="46" t="str">
        <f>IF(PI_For!B1123=0,"Não cadastrado",PI_For!B1123)</f>
        <v>Não cadastrado</v>
      </c>
      <c r="P1121" s="46" t="str">
        <f>IFERROR(AVERAGEIFS(Entrada!$E$8:$E$3007,Entrada!$C$8:$C$3007,$C$6,Entrada!$G$8:$G$3007,O1121),"")</f>
        <v/>
      </c>
      <c r="Q1121" s="46" t="str">
        <f>IFERROR(AVERAGEIFS(Entrada!$H$8:$H$3007,Entrada!$C$8:$C$3007,$C$6,Entrada!$G$8:$G$3007,O1121),"")</f>
        <v/>
      </c>
      <c r="R1121" s="46">
        <v>1.116E-2</v>
      </c>
    </row>
    <row r="1122" spans="13:18" ht="15" customHeight="1" x14ac:dyDescent="0.25">
      <c r="M1122" s="46" t="str">
        <f t="shared" si="37"/>
        <v/>
      </c>
      <c r="N1122" s="46" t="str">
        <f t="shared" si="38"/>
        <v/>
      </c>
      <c r="O1122" s="46" t="str">
        <f>IF(PI_For!B1124=0,"Não cadastrado",PI_For!B1124)</f>
        <v>Não cadastrado</v>
      </c>
      <c r="P1122" s="46" t="str">
        <f>IFERROR(AVERAGEIFS(Entrada!$E$8:$E$3007,Entrada!$C$8:$C$3007,$C$6,Entrada!$G$8:$G$3007,O1122),"")</f>
        <v/>
      </c>
      <c r="Q1122" s="46" t="str">
        <f>IFERROR(AVERAGEIFS(Entrada!$H$8:$H$3007,Entrada!$C$8:$C$3007,$C$6,Entrada!$G$8:$G$3007,O1122),"")</f>
        <v/>
      </c>
      <c r="R1122" s="46">
        <v>1.1169999999999999E-2</v>
      </c>
    </row>
    <row r="1123" spans="13:18" ht="15" customHeight="1" x14ac:dyDescent="0.25">
      <c r="M1123" s="46" t="str">
        <f t="shared" si="37"/>
        <v/>
      </c>
      <c r="N1123" s="46" t="str">
        <f t="shared" si="38"/>
        <v/>
      </c>
      <c r="O1123" s="46" t="str">
        <f>IF(PI_For!B1125=0,"Não cadastrado",PI_For!B1125)</f>
        <v>Não cadastrado</v>
      </c>
      <c r="P1123" s="46" t="str">
        <f>IFERROR(AVERAGEIFS(Entrada!$E$8:$E$3007,Entrada!$C$8:$C$3007,$C$6,Entrada!$G$8:$G$3007,O1123),"")</f>
        <v/>
      </c>
      <c r="Q1123" s="46" t="str">
        <f>IFERROR(AVERAGEIFS(Entrada!$H$8:$H$3007,Entrada!$C$8:$C$3007,$C$6,Entrada!$G$8:$G$3007,O1123),"")</f>
        <v/>
      </c>
      <c r="R1123" s="46">
        <v>1.1180000000000001E-2</v>
      </c>
    </row>
    <row r="1124" spans="13:18" ht="15" customHeight="1" x14ac:dyDescent="0.25">
      <c r="M1124" s="46" t="str">
        <f t="shared" si="37"/>
        <v/>
      </c>
      <c r="N1124" s="46" t="str">
        <f t="shared" si="38"/>
        <v/>
      </c>
      <c r="O1124" s="46" t="str">
        <f>IF(PI_For!B1126=0,"Não cadastrado",PI_For!B1126)</f>
        <v>Não cadastrado</v>
      </c>
      <c r="P1124" s="46" t="str">
        <f>IFERROR(AVERAGEIFS(Entrada!$E$8:$E$3007,Entrada!$C$8:$C$3007,$C$6,Entrada!$G$8:$G$3007,O1124),"")</f>
        <v/>
      </c>
      <c r="Q1124" s="46" t="str">
        <f>IFERROR(AVERAGEIFS(Entrada!$H$8:$H$3007,Entrada!$C$8:$C$3007,$C$6,Entrada!$G$8:$G$3007,O1124),"")</f>
        <v/>
      </c>
      <c r="R1124" s="46">
        <v>1.119E-2</v>
      </c>
    </row>
    <row r="1125" spans="13:18" ht="15" customHeight="1" x14ac:dyDescent="0.25">
      <c r="M1125" s="46" t="str">
        <f t="shared" si="37"/>
        <v/>
      </c>
      <c r="N1125" s="46" t="str">
        <f t="shared" si="38"/>
        <v/>
      </c>
      <c r="O1125" s="46" t="str">
        <f>IF(PI_For!B1127=0,"Não cadastrado",PI_For!B1127)</f>
        <v>Não cadastrado</v>
      </c>
      <c r="P1125" s="46" t="str">
        <f>IFERROR(AVERAGEIFS(Entrada!$E$8:$E$3007,Entrada!$C$8:$C$3007,$C$6,Entrada!$G$8:$G$3007,O1125),"")</f>
        <v/>
      </c>
      <c r="Q1125" s="46" t="str">
        <f>IFERROR(AVERAGEIFS(Entrada!$H$8:$H$3007,Entrada!$C$8:$C$3007,$C$6,Entrada!$G$8:$G$3007,O1125),"")</f>
        <v/>
      </c>
      <c r="R1125" s="46">
        <v>1.12E-2</v>
      </c>
    </row>
    <row r="1126" spans="13:18" ht="15" customHeight="1" x14ac:dyDescent="0.25">
      <c r="M1126" s="46" t="str">
        <f t="shared" si="37"/>
        <v/>
      </c>
      <c r="N1126" s="46" t="str">
        <f t="shared" si="38"/>
        <v/>
      </c>
      <c r="O1126" s="46" t="str">
        <f>IF(PI_For!B1128=0,"Não cadastrado",PI_For!B1128)</f>
        <v>Não cadastrado</v>
      </c>
      <c r="P1126" s="46" t="str">
        <f>IFERROR(AVERAGEIFS(Entrada!$E$8:$E$3007,Entrada!$C$8:$C$3007,$C$6,Entrada!$G$8:$G$3007,O1126),"")</f>
        <v/>
      </c>
      <c r="Q1126" s="46" t="str">
        <f>IFERROR(AVERAGEIFS(Entrada!$H$8:$H$3007,Entrada!$C$8:$C$3007,$C$6,Entrada!$G$8:$G$3007,O1126),"")</f>
        <v/>
      </c>
      <c r="R1126" s="46">
        <v>1.1209999999999999E-2</v>
      </c>
    </row>
    <row r="1127" spans="13:18" ht="15" customHeight="1" x14ac:dyDescent="0.25">
      <c r="M1127" s="46" t="str">
        <f t="shared" si="37"/>
        <v/>
      </c>
      <c r="N1127" s="46" t="str">
        <f t="shared" si="38"/>
        <v/>
      </c>
      <c r="O1127" s="46" t="str">
        <f>IF(PI_For!B1129=0,"Não cadastrado",PI_For!B1129)</f>
        <v>Não cadastrado</v>
      </c>
      <c r="P1127" s="46" t="str">
        <f>IFERROR(AVERAGEIFS(Entrada!$E$8:$E$3007,Entrada!$C$8:$C$3007,$C$6,Entrada!$G$8:$G$3007,O1127),"")</f>
        <v/>
      </c>
      <c r="Q1127" s="46" t="str">
        <f>IFERROR(AVERAGEIFS(Entrada!$H$8:$H$3007,Entrada!$C$8:$C$3007,$C$6,Entrada!$G$8:$G$3007,O1127),"")</f>
        <v/>
      </c>
      <c r="R1127" s="46">
        <v>1.1220000000000001E-2</v>
      </c>
    </row>
    <row r="1128" spans="13:18" ht="15" customHeight="1" x14ac:dyDescent="0.25">
      <c r="M1128" s="46" t="str">
        <f t="shared" si="37"/>
        <v/>
      </c>
      <c r="N1128" s="46" t="str">
        <f t="shared" si="38"/>
        <v/>
      </c>
      <c r="O1128" s="46" t="str">
        <f>IF(PI_For!B1130=0,"Não cadastrado",PI_For!B1130)</f>
        <v>Não cadastrado</v>
      </c>
      <c r="P1128" s="46" t="str">
        <f>IFERROR(AVERAGEIFS(Entrada!$E$8:$E$3007,Entrada!$C$8:$C$3007,$C$6,Entrada!$G$8:$G$3007,O1128),"")</f>
        <v/>
      </c>
      <c r="Q1128" s="46" t="str">
        <f>IFERROR(AVERAGEIFS(Entrada!$H$8:$H$3007,Entrada!$C$8:$C$3007,$C$6,Entrada!$G$8:$G$3007,O1128),"")</f>
        <v/>
      </c>
      <c r="R1128" s="46">
        <v>1.123E-2</v>
      </c>
    </row>
    <row r="1129" spans="13:18" ht="15" customHeight="1" x14ac:dyDescent="0.25">
      <c r="M1129" s="46" t="str">
        <f t="shared" si="37"/>
        <v/>
      </c>
      <c r="N1129" s="46" t="str">
        <f t="shared" si="38"/>
        <v/>
      </c>
      <c r="O1129" s="46" t="str">
        <f>IF(PI_For!B1131=0,"Não cadastrado",PI_For!B1131)</f>
        <v>Não cadastrado</v>
      </c>
      <c r="P1129" s="46" t="str">
        <f>IFERROR(AVERAGEIFS(Entrada!$E$8:$E$3007,Entrada!$C$8:$C$3007,$C$6,Entrada!$G$8:$G$3007,O1129),"")</f>
        <v/>
      </c>
      <c r="Q1129" s="46" t="str">
        <f>IFERROR(AVERAGEIFS(Entrada!$H$8:$H$3007,Entrada!$C$8:$C$3007,$C$6,Entrada!$G$8:$G$3007,O1129),"")</f>
        <v/>
      </c>
      <c r="R1129" s="46">
        <v>1.124E-2</v>
      </c>
    </row>
    <row r="1130" spans="13:18" ht="15" customHeight="1" x14ac:dyDescent="0.25">
      <c r="M1130" s="46" t="str">
        <f t="shared" si="37"/>
        <v/>
      </c>
      <c r="N1130" s="46" t="str">
        <f t="shared" si="38"/>
        <v/>
      </c>
      <c r="O1130" s="46" t="str">
        <f>IF(PI_For!B1132=0,"Não cadastrado",PI_For!B1132)</f>
        <v>Não cadastrado</v>
      </c>
      <c r="P1130" s="46" t="str">
        <f>IFERROR(AVERAGEIFS(Entrada!$E$8:$E$3007,Entrada!$C$8:$C$3007,$C$6,Entrada!$G$8:$G$3007,O1130),"")</f>
        <v/>
      </c>
      <c r="Q1130" s="46" t="str">
        <f>IFERROR(AVERAGEIFS(Entrada!$H$8:$H$3007,Entrada!$C$8:$C$3007,$C$6,Entrada!$G$8:$G$3007,O1130),"")</f>
        <v/>
      </c>
      <c r="R1130" s="46">
        <v>1.125E-2</v>
      </c>
    </row>
    <row r="1131" spans="13:18" ht="15" customHeight="1" x14ac:dyDescent="0.25">
      <c r="M1131" s="46" t="str">
        <f t="shared" si="37"/>
        <v/>
      </c>
      <c r="N1131" s="46" t="str">
        <f t="shared" si="38"/>
        <v/>
      </c>
      <c r="O1131" s="46" t="str">
        <f>IF(PI_For!B1133=0,"Não cadastrado",PI_For!B1133)</f>
        <v>Não cadastrado</v>
      </c>
      <c r="P1131" s="46" t="str">
        <f>IFERROR(AVERAGEIFS(Entrada!$E$8:$E$3007,Entrada!$C$8:$C$3007,$C$6,Entrada!$G$8:$G$3007,O1131),"")</f>
        <v/>
      </c>
      <c r="Q1131" s="46" t="str">
        <f>IFERROR(AVERAGEIFS(Entrada!$H$8:$H$3007,Entrada!$C$8:$C$3007,$C$6,Entrada!$G$8:$G$3007,O1131),"")</f>
        <v/>
      </c>
      <c r="R1131" s="46">
        <v>1.1259999999999999E-2</v>
      </c>
    </row>
    <row r="1132" spans="13:18" ht="15" customHeight="1" x14ac:dyDescent="0.25">
      <c r="M1132" s="46" t="str">
        <f t="shared" si="37"/>
        <v/>
      </c>
      <c r="N1132" s="46" t="str">
        <f t="shared" si="38"/>
        <v/>
      </c>
      <c r="O1132" s="46" t="str">
        <f>IF(PI_For!B1134=0,"Não cadastrado",PI_For!B1134)</f>
        <v>Não cadastrado</v>
      </c>
      <c r="P1132" s="46" t="str">
        <f>IFERROR(AVERAGEIFS(Entrada!$E$8:$E$3007,Entrada!$C$8:$C$3007,$C$6,Entrada!$G$8:$G$3007,O1132),"")</f>
        <v/>
      </c>
      <c r="Q1132" s="46" t="str">
        <f>IFERROR(AVERAGEIFS(Entrada!$H$8:$H$3007,Entrada!$C$8:$C$3007,$C$6,Entrada!$G$8:$G$3007,O1132),"")</f>
        <v/>
      </c>
      <c r="R1132" s="46">
        <v>1.1270000000000001E-2</v>
      </c>
    </row>
    <row r="1133" spans="13:18" ht="15" customHeight="1" x14ac:dyDescent="0.25">
      <c r="M1133" s="46" t="str">
        <f t="shared" si="37"/>
        <v/>
      </c>
      <c r="N1133" s="46" t="str">
        <f t="shared" si="38"/>
        <v/>
      </c>
      <c r="O1133" s="46" t="str">
        <f>IF(PI_For!B1135=0,"Não cadastrado",PI_For!B1135)</f>
        <v>Não cadastrado</v>
      </c>
      <c r="P1133" s="46" t="str">
        <f>IFERROR(AVERAGEIFS(Entrada!$E$8:$E$3007,Entrada!$C$8:$C$3007,$C$6,Entrada!$G$8:$G$3007,O1133),"")</f>
        <v/>
      </c>
      <c r="Q1133" s="46" t="str">
        <f>IFERROR(AVERAGEIFS(Entrada!$H$8:$H$3007,Entrada!$C$8:$C$3007,$C$6,Entrada!$G$8:$G$3007,O1133),"")</f>
        <v/>
      </c>
      <c r="R1133" s="46">
        <v>1.128E-2</v>
      </c>
    </row>
    <row r="1134" spans="13:18" ht="15" customHeight="1" x14ac:dyDescent="0.25">
      <c r="M1134" s="46" t="str">
        <f t="shared" si="37"/>
        <v/>
      </c>
      <c r="N1134" s="46" t="str">
        <f t="shared" si="38"/>
        <v/>
      </c>
      <c r="O1134" s="46" t="str">
        <f>IF(PI_For!B1136=0,"Não cadastrado",PI_For!B1136)</f>
        <v>Não cadastrado</v>
      </c>
      <c r="P1134" s="46" t="str">
        <f>IFERROR(AVERAGEIFS(Entrada!$E$8:$E$3007,Entrada!$C$8:$C$3007,$C$6,Entrada!$G$8:$G$3007,O1134),"")</f>
        <v/>
      </c>
      <c r="Q1134" s="46" t="str">
        <f>IFERROR(AVERAGEIFS(Entrada!$H$8:$H$3007,Entrada!$C$8:$C$3007,$C$6,Entrada!$G$8:$G$3007,O1134),"")</f>
        <v/>
      </c>
      <c r="R1134" s="46">
        <v>1.129E-2</v>
      </c>
    </row>
    <row r="1135" spans="13:18" ht="15" customHeight="1" x14ac:dyDescent="0.25">
      <c r="M1135" s="46" t="str">
        <f t="shared" si="37"/>
        <v/>
      </c>
      <c r="N1135" s="46" t="str">
        <f t="shared" si="38"/>
        <v/>
      </c>
      <c r="O1135" s="46" t="str">
        <f>IF(PI_For!B1137=0,"Não cadastrado",PI_For!B1137)</f>
        <v>Não cadastrado</v>
      </c>
      <c r="P1135" s="46" t="str">
        <f>IFERROR(AVERAGEIFS(Entrada!$E$8:$E$3007,Entrada!$C$8:$C$3007,$C$6,Entrada!$G$8:$G$3007,O1135),"")</f>
        <v/>
      </c>
      <c r="Q1135" s="46" t="str">
        <f>IFERROR(AVERAGEIFS(Entrada!$H$8:$H$3007,Entrada!$C$8:$C$3007,$C$6,Entrada!$G$8:$G$3007,O1135),"")</f>
        <v/>
      </c>
      <c r="R1135" s="46">
        <v>1.1299999999999999E-2</v>
      </c>
    </row>
    <row r="1136" spans="13:18" ht="15" customHeight="1" x14ac:dyDescent="0.25">
      <c r="M1136" s="46" t="str">
        <f t="shared" si="37"/>
        <v/>
      </c>
      <c r="N1136" s="46" t="str">
        <f t="shared" si="38"/>
        <v/>
      </c>
      <c r="O1136" s="46" t="str">
        <f>IF(PI_For!B1138=0,"Não cadastrado",PI_For!B1138)</f>
        <v>Não cadastrado</v>
      </c>
      <c r="P1136" s="46" t="str">
        <f>IFERROR(AVERAGEIFS(Entrada!$E$8:$E$3007,Entrada!$C$8:$C$3007,$C$6,Entrada!$G$8:$G$3007,O1136),"")</f>
        <v/>
      </c>
      <c r="Q1136" s="46" t="str">
        <f>IFERROR(AVERAGEIFS(Entrada!$H$8:$H$3007,Entrada!$C$8:$C$3007,$C$6,Entrada!$G$8:$G$3007,O1136),"")</f>
        <v/>
      </c>
      <c r="R1136" s="46">
        <v>1.1310000000000001E-2</v>
      </c>
    </row>
    <row r="1137" spans="13:18" ht="15" customHeight="1" x14ac:dyDescent="0.25">
      <c r="M1137" s="46" t="str">
        <f t="shared" si="37"/>
        <v/>
      </c>
      <c r="N1137" s="46" t="str">
        <f t="shared" si="38"/>
        <v/>
      </c>
      <c r="O1137" s="46" t="str">
        <f>IF(PI_For!B1139=0,"Não cadastrado",PI_For!B1139)</f>
        <v>Não cadastrado</v>
      </c>
      <c r="P1137" s="46" t="str">
        <f>IFERROR(AVERAGEIFS(Entrada!$E$8:$E$3007,Entrada!$C$8:$C$3007,$C$6,Entrada!$G$8:$G$3007,O1137),"")</f>
        <v/>
      </c>
      <c r="Q1137" s="46" t="str">
        <f>IFERROR(AVERAGEIFS(Entrada!$H$8:$H$3007,Entrada!$C$8:$C$3007,$C$6,Entrada!$G$8:$G$3007,O1137),"")</f>
        <v/>
      </c>
      <c r="R1137" s="46">
        <v>1.132E-2</v>
      </c>
    </row>
    <row r="1138" spans="13:18" ht="15" customHeight="1" x14ac:dyDescent="0.25">
      <c r="M1138" s="46" t="str">
        <f t="shared" si="37"/>
        <v/>
      </c>
      <c r="N1138" s="46" t="str">
        <f t="shared" si="38"/>
        <v/>
      </c>
      <c r="O1138" s="46" t="str">
        <f>IF(PI_For!B1140=0,"Não cadastrado",PI_For!B1140)</f>
        <v>Não cadastrado</v>
      </c>
      <c r="P1138" s="46" t="str">
        <f>IFERROR(AVERAGEIFS(Entrada!$E$8:$E$3007,Entrada!$C$8:$C$3007,$C$6,Entrada!$G$8:$G$3007,O1138),"")</f>
        <v/>
      </c>
      <c r="Q1138" s="46" t="str">
        <f>IFERROR(AVERAGEIFS(Entrada!$H$8:$H$3007,Entrada!$C$8:$C$3007,$C$6,Entrada!$G$8:$G$3007,O1138),"")</f>
        <v/>
      </c>
      <c r="R1138" s="46">
        <v>1.133E-2</v>
      </c>
    </row>
    <row r="1139" spans="13:18" ht="15" customHeight="1" x14ac:dyDescent="0.25">
      <c r="M1139" s="46" t="str">
        <f t="shared" si="37"/>
        <v/>
      </c>
      <c r="N1139" s="46" t="str">
        <f t="shared" si="38"/>
        <v/>
      </c>
      <c r="O1139" s="46" t="str">
        <f>IF(PI_For!B1141=0,"Não cadastrado",PI_For!B1141)</f>
        <v>Não cadastrado</v>
      </c>
      <c r="P1139" s="46" t="str">
        <f>IFERROR(AVERAGEIFS(Entrada!$E$8:$E$3007,Entrada!$C$8:$C$3007,$C$6,Entrada!$G$8:$G$3007,O1139),"")</f>
        <v/>
      </c>
      <c r="Q1139" s="46" t="str">
        <f>IFERROR(AVERAGEIFS(Entrada!$H$8:$H$3007,Entrada!$C$8:$C$3007,$C$6,Entrada!$G$8:$G$3007,O1139),"")</f>
        <v/>
      </c>
      <c r="R1139" s="46">
        <v>1.1339999999999999E-2</v>
      </c>
    </row>
    <row r="1140" spans="13:18" ht="15" customHeight="1" x14ac:dyDescent="0.25">
      <c r="M1140" s="46" t="str">
        <f t="shared" si="37"/>
        <v/>
      </c>
      <c r="N1140" s="46" t="str">
        <f t="shared" si="38"/>
        <v/>
      </c>
      <c r="O1140" s="46" t="str">
        <f>IF(PI_For!B1142=0,"Não cadastrado",PI_For!B1142)</f>
        <v>Não cadastrado</v>
      </c>
      <c r="P1140" s="46" t="str">
        <f>IFERROR(AVERAGEIFS(Entrada!$E$8:$E$3007,Entrada!$C$8:$C$3007,$C$6,Entrada!$G$8:$G$3007,O1140),"")</f>
        <v/>
      </c>
      <c r="Q1140" s="46" t="str">
        <f>IFERROR(AVERAGEIFS(Entrada!$H$8:$H$3007,Entrada!$C$8:$C$3007,$C$6,Entrada!$G$8:$G$3007,O1140),"")</f>
        <v/>
      </c>
      <c r="R1140" s="46">
        <v>1.1350000000000001E-2</v>
      </c>
    </row>
    <row r="1141" spans="13:18" ht="15" customHeight="1" x14ac:dyDescent="0.25">
      <c r="M1141" s="46" t="str">
        <f t="shared" si="37"/>
        <v/>
      </c>
      <c r="N1141" s="46" t="str">
        <f t="shared" si="38"/>
        <v/>
      </c>
      <c r="O1141" s="46" t="str">
        <f>IF(PI_For!B1143=0,"Não cadastrado",PI_For!B1143)</f>
        <v>Não cadastrado</v>
      </c>
      <c r="P1141" s="46" t="str">
        <f>IFERROR(AVERAGEIFS(Entrada!$E$8:$E$3007,Entrada!$C$8:$C$3007,$C$6,Entrada!$G$8:$G$3007,O1141),"")</f>
        <v/>
      </c>
      <c r="Q1141" s="46" t="str">
        <f>IFERROR(AVERAGEIFS(Entrada!$H$8:$H$3007,Entrada!$C$8:$C$3007,$C$6,Entrada!$G$8:$G$3007,O1141),"")</f>
        <v/>
      </c>
      <c r="R1141" s="46">
        <v>1.136E-2</v>
      </c>
    </row>
    <row r="1142" spans="13:18" ht="15" customHeight="1" x14ac:dyDescent="0.25">
      <c r="M1142" s="46" t="str">
        <f t="shared" si="37"/>
        <v/>
      </c>
      <c r="N1142" s="46" t="str">
        <f t="shared" si="38"/>
        <v/>
      </c>
      <c r="O1142" s="46" t="str">
        <f>IF(PI_For!B1144=0,"Não cadastrado",PI_For!B1144)</f>
        <v>Não cadastrado</v>
      </c>
      <c r="P1142" s="46" t="str">
        <f>IFERROR(AVERAGEIFS(Entrada!$E$8:$E$3007,Entrada!$C$8:$C$3007,$C$6,Entrada!$G$8:$G$3007,O1142),"")</f>
        <v/>
      </c>
      <c r="Q1142" s="46" t="str">
        <f>IFERROR(AVERAGEIFS(Entrada!$H$8:$H$3007,Entrada!$C$8:$C$3007,$C$6,Entrada!$G$8:$G$3007,O1142),"")</f>
        <v/>
      </c>
      <c r="R1142" s="46">
        <v>1.137E-2</v>
      </c>
    </row>
    <row r="1143" spans="13:18" ht="15" customHeight="1" x14ac:dyDescent="0.25">
      <c r="M1143" s="46" t="str">
        <f t="shared" si="37"/>
        <v/>
      </c>
      <c r="N1143" s="46" t="str">
        <f t="shared" si="38"/>
        <v/>
      </c>
      <c r="O1143" s="46" t="str">
        <f>IF(PI_For!B1145=0,"Não cadastrado",PI_For!B1145)</f>
        <v>Não cadastrado</v>
      </c>
      <c r="P1143" s="46" t="str">
        <f>IFERROR(AVERAGEIFS(Entrada!$E$8:$E$3007,Entrada!$C$8:$C$3007,$C$6,Entrada!$G$8:$G$3007,O1143),"")</f>
        <v/>
      </c>
      <c r="Q1143" s="46" t="str">
        <f>IFERROR(AVERAGEIFS(Entrada!$H$8:$H$3007,Entrada!$C$8:$C$3007,$C$6,Entrada!$G$8:$G$3007,O1143),"")</f>
        <v/>
      </c>
      <c r="R1143" s="46">
        <v>1.1379999999999999E-2</v>
      </c>
    </row>
    <row r="1144" spans="13:18" ht="15" customHeight="1" x14ac:dyDescent="0.25">
      <c r="M1144" s="46" t="str">
        <f t="shared" si="37"/>
        <v/>
      </c>
      <c r="N1144" s="46" t="str">
        <f t="shared" si="38"/>
        <v/>
      </c>
      <c r="O1144" s="46" t="str">
        <f>IF(PI_For!B1146=0,"Não cadastrado",PI_For!B1146)</f>
        <v>Não cadastrado</v>
      </c>
      <c r="P1144" s="46" t="str">
        <f>IFERROR(AVERAGEIFS(Entrada!$E$8:$E$3007,Entrada!$C$8:$C$3007,$C$6,Entrada!$G$8:$G$3007,O1144),"")</f>
        <v/>
      </c>
      <c r="Q1144" s="46" t="str">
        <f>IFERROR(AVERAGEIFS(Entrada!$H$8:$H$3007,Entrada!$C$8:$C$3007,$C$6,Entrada!$G$8:$G$3007,O1144),"")</f>
        <v/>
      </c>
      <c r="R1144" s="46">
        <v>1.1390000000000001E-2</v>
      </c>
    </row>
    <row r="1145" spans="13:18" ht="15" customHeight="1" x14ac:dyDescent="0.25">
      <c r="M1145" s="46" t="str">
        <f t="shared" si="37"/>
        <v/>
      </c>
      <c r="N1145" s="46" t="str">
        <f t="shared" si="38"/>
        <v/>
      </c>
      <c r="O1145" s="46" t="str">
        <f>IF(PI_For!B1147=0,"Não cadastrado",PI_For!B1147)</f>
        <v>Não cadastrado</v>
      </c>
      <c r="P1145" s="46" t="str">
        <f>IFERROR(AVERAGEIFS(Entrada!$E$8:$E$3007,Entrada!$C$8:$C$3007,$C$6,Entrada!$G$8:$G$3007,O1145),"")</f>
        <v/>
      </c>
      <c r="Q1145" s="46" t="str">
        <f>IFERROR(AVERAGEIFS(Entrada!$H$8:$H$3007,Entrada!$C$8:$C$3007,$C$6,Entrada!$G$8:$G$3007,O1145),"")</f>
        <v/>
      </c>
      <c r="R1145" s="46">
        <v>1.14E-2</v>
      </c>
    </row>
    <row r="1146" spans="13:18" ht="15" customHeight="1" x14ac:dyDescent="0.25">
      <c r="M1146" s="46" t="str">
        <f t="shared" si="37"/>
        <v/>
      </c>
      <c r="N1146" s="46" t="str">
        <f t="shared" si="38"/>
        <v/>
      </c>
      <c r="O1146" s="46" t="str">
        <f>IF(PI_For!B1148=0,"Não cadastrado",PI_For!B1148)</f>
        <v>Não cadastrado</v>
      </c>
      <c r="P1146" s="46" t="str">
        <f>IFERROR(AVERAGEIFS(Entrada!$E$8:$E$3007,Entrada!$C$8:$C$3007,$C$6,Entrada!$G$8:$G$3007,O1146),"")</f>
        <v/>
      </c>
      <c r="Q1146" s="46" t="str">
        <f>IFERROR(AVERAGEIFS(Entrada!$H$8:$H$3007,Entrada!$C$8:$C$3007,$C$6,Entrada!$G$8:$G$3007,O1146),"")</f>
        <v/>
      </c>
      <c r="R1146" s="46">
        <v>1.141E-2</v>
      </c>
    </row>
    <row r="1147" spans="13:18" ht="15" customHeight="1" x14ac:dyDescent="0.25">
      <c r="M1147" s="46" t="str">
        <f t="shared" si="37"/>
        <v/>
      </c>
      <c r="N1147" s="46" t="str">
        <f t="shared" si="38"/>
        <v/>
      </c>
      <c r="O1147" s="46" t="str">
        <f>IF(PI_For!B1149=0,"Não cadastrado",PI_For!B1149)</f>
        <v>Não cadastrado</v>
      </c>
      <c r="P1147" s="46" t="str">
        <f>IFERROR(AVERAGEIFS(Entrada!$E$8:$E$3007,Entrada!$C$8:$C$3007,$C$6,Entrada!$G$8:$G$3007,O1147),"")</f>
        <v/>
      </c>
      <c r="Q1147" s="46" t="str">
        <f>IFERROR(AVERAGEIFS(Entrada!$H$8:$H$3007,Entrada!$C$8:$C$3007,$C$6,Entrada!$G$8:$G$3007,O1147),"")</f>
        <v/>
      </c>
      <c r="R1147" s="46">
        <v>1.142E-2</v>
      </c>
    </row>
    <row r="1148" spans="13:18" ht="15" customHeight="1" x14ac:dyDescent="0.25">
      <c r="M1148" s="46" t="str">
        <f t="shared" si="37"/>
        <v/>
      </c>
      <c r="N1148" s="46" t="str">
        <f t="shared" si="38"/>
        <v/>
      </c>
      <c r="O1148" s="46" t="str">
        <f>IF(PI_For!B1150=0,"Não cadastrado",PI_For!B1150)</f>
        <v>Não cadastrado</v>
      </c>
      <c r="P1148" s="46" t="str">
        <f>IFERROR(AVERAGEIFS(Entrada!$E$8:$E$3007,Entrada!$C$8:$C$3007,$C$6,Entrada!$G$8:$G$3007,O1148),"")</f>
        <v/>
      </c>
      <c r="Q1148" s="46" t="str">
        <f>IFERROR(AVERAGEIFS(Entrada!$H$8:$H$3007,Entrada!$C$8:$C$3007,$C$6,Entrada!$G$8:$G$3007,O1148),"")</f>
        <v/>
      </c>
      <c r="R1148" s="46">
        <v>1.1429999999999999E-2</v>
      </c>
    </row>
    <row r="1149" spans="13:18" ht="15" customHeight="1" x14ac:dyDescent="0.25">
      <c r="M1149" s="46" t="str">
        <f t="shared" si="37"/>
        <v/>
      </c>
      <c r="N1149" s="46" t="str">
        <f t="shared" si="38"/>
        <v/>
      </c>
      <c r="O1149" s="46" t="str">
        <f>IF(PI_For!B1151=0,"Não cadastrado",PI_For!B1151)</f>
        <v>Não cadastrado</v>
      </c>
      <c r="P1149" s="46" t="str">
        <f>IFERROR(AVERAGEIFS(Entrada!$E$8:$E$3007,Entrada!$C$8:$C$3007,$C$6,Entrada!$G$8:$G$3007,O1149),"")</f>
        <v/>
      </c>
      <c r="Q1149" s="46" t="str">
        <f>IFERROR(AVERAGEIFS(Entrada!$H$8:$H$3007,Entrada!$C$8:$C$3007,$C$6,Entrada!$G$8:$G$3007,O1149),"")</f>
        <v/>
      </c>
      <c r="R1149" s="46">
        <v>1.1440000000000001E-2</v>
      </c>
    </row>
    <row r="1150" spans="13:18" ht="15" customHeight="1" x14ac:dyDescent="0.25">
      <c r="M1150" s="46" t="str">
        <f t="shared" si="37"/>
        <v/>
      </c>
      <c r="N1150" s="46" t="str">
        <f t="shared" si="38"/>
        <v/>
      </c>
      <c r="O1150" s="46" t="str">
        <f>IF(PI_For!B1152=0,"Não cadastrado",PI_For!B1152)</f>
        <v>Não cadastrado</v>
      </c>
      <c r="P1150" s="46" t="str">
        <f>IFERROR(AVERAGEIFS(Entrada!$E$8:$E$3007,Entrada!$C$8:$C$3007,$C$6,Entrada!$G$8:$G$3007,O1150),"")</f>
        <v/>
      </c>
      <c r="Q1150" s="46" t="str">
        <f>IFERROR(AVERAGEIFS(Entrada!$H$8:$H$3007,Entrada!$C$8:$C$3007,$C$6,Entrada!$G$8:$G$3007,O1150),"")</f>
        <v/>
      </c>
      <c r="R1150" s="46">
        <v>1.145E-2</v>
      </c>
    </row>
    <row r="1151" spans="13:18" ht="15" customHeight="1" x14ac:dyDescent="0.25">
      <c r="M1151" s="46" t="str">
        <f t="shared" si="37"/>
        <v/>
      </c>
      <c r="N1151" s="46" t="str">
        <f t="shared" si="38"/>
        <v/>
      </c>
      <c r="O1151" s="46" t="str">
        <f>IF(PI_For!B1153=0,"Não cadastrado",PI_For!B1153)</f>
        <v>Não cadastrado</v>
      </c>
      <c r="P1151" s="46" t="str">
        <f>IFERROR(AVERAGEIFS(Entrada!$E$8:$E$3007,Entrada!$C$8:$C$3007,$C$6,Entrada!$G$8:$G$3007,O1151),"")</f>
        <v/>
      </c>
      <c r="Q1151" s="46" t="str">
        <f>IFERROR(AVERAGEIFS(Entrada!$H$8:$H$3007,Entrada!$C$8:$C$3007,$C$6,Entrada!$G$8:$G$3007,O1151),"")</f>
        <v/>
      </c>
      <c r="R1151" s="46">
        <v>1.146E-2</v>
      </c>
    </row>
    <row r="1152" spans="13:18" ht="15" customHeight="1" x14ac:dyDescent="0.25">
      <c r="M1152" s="46" t="str">
        <f t="shared" si="37"/>
        <v/>
      </c>
      <c r="N1152" s="46" t="str">
        <f t="shared" si="38"/>
        <v/>
      </c>
      <c r="O1152" s="46" t="str">
        <f>IF(PI_For!B1154=0,"Não cadastrado",PI_For!B1154)</f>
        <v>Não cadastrado</v>
      </c>
      <c r="P1152" s="46" t="str">
        <f>IFERROR(AVERAGEIFS(Entrada!$E$8:$E$3007,Entrada!$C$8:$C$3007,$C$6,Entrada!$G$8:$G$3007,O1152),"")</f>
        <v/>
      </c>
      <c r="Q1152" s="46" t="str">
        <f>IFERROR(AVERAGEIFS(Entrada!$H$8:$H$3007,Entrada!$C$8:$C$3007,$C$6,Entrada!$G$8:$G$3007,O1152),"")</f>
        <v/>
      </c>
      <c r="R1152" s="46">
        <v>1.1469999999999999E-2</v>
      </c>
    </row>
    <row r="1153" spans="13:18" ht="15" customHeight="1" x14ac:dyDescent="0.25">
      <c r="M1153" s="46" t="str">
        <f t="shared" si="37"/>
        <v/>
      </c>
      <c r="N1153" s="46" t="str">
        <f t="shared" si="38"/>
        <v/>
      </c>
      <c r="O1153" s="46" t="str">
        <f>IF(PI_For!B1155=0,"Não cadastrado",PI_For!B1155)</f>
        <v>Não cadastrado</v>
      </c>
      <c r="P1153" s="46" t="str">
        <f>IFERROR(AVERAGEIFS(Entrada!$E$8:$E$3007,Entrada!$C$8:$C$3007,$C$6,Entrada!$G$8:$G$3007,O1153),"")</f>
        <v/>
      </c>
      <c r="Q1153" s="46" t="str">
        <f>IFERROR(AVERAGEIFS(Entrada!$H$8:$H$3007,Entrada!$C$8:$C$3007,$C$6,Entrada!$G$8:$G$3007,O1153),"")</f>
        <v/>
      </c>
      <c r="R1153" s="46">
        <v>1.1480000000000001E-2</v>
      </c>
    </row>
    <row r="1154" spans="13:18" ht="15" customHeight="1" x14ac:dyDescent="0.25">
      <c r="M1154" s="46" t="str">
        <f t="shared" si="37"/>
        <v/>
      </c>
      <c r="N1154" s="46" t="str">
        <f t="shared" si="38"/>
        <v/>
      </c>
      <c r="O1154" s="46" t="str">
        <f>IF(PI_For!B1156=0,"Não cadastrado",PI_For!B1156)</f>
        <v>Não cadastrado</v>
      </c>
      <c r="P1154" s="46" t="str">
        <f>IFERROR(AVERAGEIFS(Entrada!$E$8:$E$3007,Entrada!$C$8:$C$3007,$C$6,Entrada!$G$8:$G$3007,O1154),"")</f>
        <v/>
      </c>
      <c r="Q1154" s="46" t="str">
        <f>IFERROR(AVERAGEIFS(Entrada!$H$8:$H$3007,Entrada!$C$8:$C$3007,$C$6,Entrada!$G$8:$G$3007,O1154),"")</f>
        <v/>
      </c>
      <c r="R1154" s="46">
        <v>1.149E-2</v>
      </c>
    </row>
    <row r="1155" spans="13:18" ht="15" customHeight="1" x14ac:dyDescent="0.25">
      <c r="M1155" s="46" t="str">
        <f t="shared" si="37"/>
        <v/>
      </c>
      <c r="N1155" s="46" t="str">
        <f t="shared" si="38"/>
        <v/>
      </c>
      <c r="O1155" s="46" t="str">
        <f>IF(PI_For!B1157=0,"Não cadastrado",PI_For!B1157)</f>
        <v>Não cadastrado</v>
      </c>
      <c r="P1155" s="46" t="str">
        <f>IFERROR(AVERAGEIFS(Entrada!$E$8:$E$3007,Entrada!$C$8:$C$3007,$C$6,Entrada!$G$8:$G$3007,O1155),"")</f>
        <v/>
      </c>
      <c r="Q1155" s="46" t="str">
        <f>IFERROR(AVERAGEIFS(Entrada!$H$8:$H$3007,Entrada!$C$8:$C$3007,$C$6,Entrada!$G$8:$G$3007,O1155),"")</f>
        <v/>
      </c>
      <c r="R1155" s="46">
        <v>1.15E-2</v>
      </c>
    </row>
    <row r="1156" spans="13:18" ht="15" customHeight="1" x14ac:dyDescent="0.25">
      <c r="M1156" s="46" t="str">
        <f t="shared" si="37"/>
        <v/>
      </c>
      <c r="N1156" s="46" t="str">
        <f t="shared" si="38"/>
        <v/>
      </c>
      <c r="O1156" s="46" t="str">
        <f>IF(PI_For!B1158=0,"Não cadastrado",PI_For!B1158)</f>
        <v>Não cadastrado</v>
      </c>
      <c r="P1156" s="46" t="str">
        <f>IFERROR(AVERAGEIFS(Entrada!$E$8:$E$3007,Entrada!$C$8:$C$3007,$C$6,Entrada!$G$8:$G$3007,O1156),"")</f>
        <v/>
      </c>
      <c r="Q1156" s="46" t="str">
        <f>IFERROR(AVERAGEIFS(Entrada!$H$8:$H$3007,Entrada!$C$8:$C$3007,$C$6,Entrada!$G$8:$G$3007,O1156),"")</f>
        <v/>
      </c>
      <c r="R1156" s="46">
        <v>1.1509999999999999E-2</v>
      </c>
    </row>
    <row r="1157" spans="13:18" ht="15" customHeight="1" x14ac:dyDescent="0.25">
      <c r="M1157" s="46" t="str">
        <f t="shared" si="37"/>
        <v/>
      </c>
      <c r="N1157" s="46" t="str">
        <f t="shared" si="38"/>
        <v/>
      </c>
      <c r="O1157" s="46" t="str">
        <f>IF(PI_For!B1159=0,"Não cadastrado",PI_For!B1159)</f>
        <v>Não cadastrado</v>
      </c>
      <c r="P1157" s="46" t="str">
        <f>IFERROR(AVERAGEIFS(Entrada!$E$8:$E$3007,Entrada!$C$8:$C$3007,$C$6,Entrada!$G$8:$G$3007,O1157),"")</f>
        <v/>
      </c>
      <c r="Q1157" s="46" t="str">
        <f>IFERROR(AVERAGEIFS(Entrada!$H$8:$H$3007,Entrada!$C$8:$C$3007,$C$6,Entrada!$G$8:$G$3007,O1157),"")</f>
        <v/>
      </c>
      <c r="R1157" s="46">
        <v>1.1520000000000001E-2</v>
      </c>
    </row>
    <row r="1158" spans="13:18" ht="15" customHeight="1" x14ac:dyDescent="0.25">
      <c r="M1158" s="46" t="str">
        <f t="shared" si="37"/>
        <v/>
      </c>
      <c r="N1158" s="46" t="str">
        <f t="shared" si="38"/>
        <v/>
      </c>
      <c r="O1158" s="46" t="str">
        <f>IF(PI_For!B1160=0,"Não cadastrado",PI_For!B1160)</f>
        <v>Não cadastrado</v>
      </c>
      <c r="P1158" s="46" t="str">
        <f>IFERROR(AVERAGEIFS(Entrada!$E$8:$E$3007,Entrada!$C$8:$C$3007,$C$6,Entrada!$G$8:$G$3007,O1158),"")</f>
        <v/>
      </c>
      <c r="Q1158" s="46" t="str">
        <f>IFERROR(AVERAGEIFS(Entrada!$H$8:$H$3007,Entrada!$C$8:$C$3007,$C$6,Entrada!$G$8:$G$3007,O1158),"")</f>
        <v/>
      </c>
      <c r="R1158" s="46">
        <v>1.153E-2</v>
      </c>
    </row>
    <row r="1159" spans="13:18" ht="15" customHeight="1" x14ac:dyDescent="0.25">
      <c r="M1159" s="46" t="str">
        <f t="shared" ref="M1159:M1222" si="39">IFERROR(P1159+R1159,"")</f>
        <v/>
      </c>
      <c r="N1159" s="46" t="str">
        <f t="shared" ref="N1159:N1222" si="40">IFERROR(Q1159+R1159,"")</f>
        <v/>
      </c>
      <c r="O1159" s="46" t="str">
        <f>IF(PI_For!B1161=0,"Não cadastrado",PI_For!B1161)</f>
        <v>Não cadastrado</v>
      </c>
      <c r="P1159" s="46" t="str">
        <f>IFERROR(AVERAGEIFS(Entrada!$E$8:$E$3007,Entrada!$C$8:$C$3007,$C$6,Entrada!$G$8:$G$3007,O1159),"")</f>
        <v/>
      </c>
      <c r="Q1159" s="46" t="str">
        <f>IFERROR(AVERAGEIFS(Entrada!$H$8:$H$3007,Entrada!$C$8:$C$3007,$C$6,Entrada!$G$8:$G$3007,O1159),"")</f>
        <v/>
      </c>
      <c r="R1159" s="46">
        <v>1.154E-2</v>
      </c>
    </row>
    <row r="1160" spans="13:18" ht="15" customHeight="1" x14ac:dyDescent="0.25">
      <c r="M1160" s="46" t="str">
        <f t="shared" si="39"/>
        <v/>
      </c>
      <c r="N1160" s="46" t="str">
        <f t="shared" si="40"/>
        <v/>
      </c>
      <c r="O1160" s="46" t="str">
        <f>IF(PI_For!B1162=0,"Não cadastrado",PI_For!B1162)</f>
        <v>Não cadastrado</v>
      </c>
      <c r="P1160" s="46" t="str">
        <f>IFERROR(AVERAGEIFS(Entrada!$E$8:$E$3007,Entrada!$C$8:$C$3007,$C$6,Entrada!$G$8:$G$3007,O1160),"")</f>
        <v/>
      </c>
      <c r="Q1160" s="46" t="str">
        <f>IFERROR(AVERAGEIFS(Entrada!$H$8:$H$3007,Entrada!$C$8:$C$3007,$C$6,Entrada!$G$8:$G$3007,O1160),"")</f>
        <v/>
      </c>
      <c r="R1160" s="46">
        <v>1.155E-2</v>
      </c>
    </row>
    <row r="1161" spans="13:18" ht="15" customHeight="1" x14ac:dyDescent="0.25">
      <c r="M1161" s="46" t="str">
        <f t="shared" si="39"/>
        <v/>
      </c>
      <c r="N1161" s="46" t="str">
        <f t="shared" si="40"/>
        <v/>
      </c>
      <c r="O1161" s="46" t="str">
        <f>IF(PI_For!B1163=0,"Não cadastrado",PI_For!B1163)</f>
        <v>Não cadastrado</v>
      </c>
      <c r="P1161" s="46" t="str">
        <f>IFERROR(AVERAGEIFS(Entrada!$E$8:$E$3007,Entrada!$C$8:$C$3007,$C$6,Entrada!$G$8:$G$3007,O1161),"")</f>
        <v/>
      </c>
      <c r="Q1161" s="46" t="str">
        <f>IFERROR(AVERAGEIFS(Entrada!$H$8:$H$3007,Entrada!$C$8:$C$3007,$C$6,Entrada!$G$8:$G$3007,O1161),"")</f>
        <v/>
      </c>
      <c r="R1161" s="46">
        <v>1.1560000000000001E-2</v>
      </c>
    </row>
    <row r="1162" spans="13:18" ht="15" customHeight="1" x14ac:dyDescent="0.25">
      <c r="M1162" s="46" t="str">
        <f t="shared" si="39"/>
        <v/>
      </c>
      <c r="N1162" s="46" t="str">
        <f t="shared" si="40"/>
        <v/>
      </c>
      <c r="O1162" s="46" t="str">
        <f>IF(PI_For!B1164=0,"Não cadastrado",PI_For!B1164)</f>
        <v>Não cadastrado</v>
      </c>
      <c r="P1162" s="46" t="str">
        <f>IFERROR(AVERAGEIFS(Entrada!$E$8:$E$3007,Entrada!$C$8:$C$3007,$C$6,Entrada!$G$8:$G$3007,O1162),"")</f>
        <v/>
      </c>
      <c r="Q1162" s="46" t="str">
        <f>IFERROR(AVERAGEIFS(Entrada!$H$8:$H$3007,Entrada!$C$8:$C$3007,$C$6,Entrada!$G$8:$G$3007,O1162),"")</f>
        <v/>
      </c>
      <c r="R1162" s="46">
        <v>1.157E-2</v>
      </c>
    </row>
    <row r="1163" spans="13:18" ht="15" customHeight="1" x14ac:dyDescent="0.25">
      <c r="M1163" s="46" t="str">
        <f t="shared" si="39"/>
        <v/>
      </c>
      <c r="N1163" s="46" t="str">
        <f t="shared" si="40"/>
        <v/>
      </c>
      <c r="O1163" s="46" t="str">
        <f>IF(PI_For!B1165=0,"Não cadastrado",PI_For!B1165)</f>
        <v>Não cadastrado</v>
      </c>
      <c r="P1163" s="46" t="str">
        <f>IFERROR(AVERAGEIFS(Entrada!$E$8:$E$3007,Entrada!$C$8:$C$3007,$C$6,Entrada!$G$8:$G$3007,O1163),"")</f>
        <v/>
      </c>
      <c r="Q1163" s="46" t="str">
        <f>IFERROR(AVERAGEIFS(Entrada!$H$8:$H$3007,Entrada!$C$8:$C$3007,$C$6,Entrada!$G$8:$G$3007,O1163),"")</f>
        <v/>
      </c>
      <c r="R1163" s="46">
        <v>1.158E-2</v>
      </c>
    </row>
    <row r="1164" spans="13:18" ht="15" customHeight="1" x14ac:dyDescent="0.25">
      <c r="M1164" s="46" t="str">
        <f t="shared" si="39"/>
        <v/>
      </c>
      <c r="N1164" s="46" t="str">
        <f t="shared" si="40"/>
        <v/>
      </c>
      <c r="O1164" s="46" t="str">
        <f>IF(PI_For!B1166=0,"Não cadastrado",PI_For!B1166)</f>
        <v>Não cadastrado</v>
      </c>
      <c r="P1164" s="46" t="str">
        <f>IFERROR(AVERAGEIFS(Entrada!$E$8:$E$3007,Entrada!$C$8:$C$3007,$C$6,Entrada!$G$8:$G$3007,O1164),"")</f>
        <v/>
      </c>
      <c r="Q1164" s="46" t="str">
        <f>IFERROR(AVERAGEIFS(Entrada!$H$8:$H$3007,Entrada!$C$8:$C$3007,$C$6,Entrada!$G$8:$G$3007,O1164),"")</f>
        <v/>
      </c>
      <c r="R1164" s="46">
        <v>1.159E-2</v>
      </c>
    </row>
    <row r="1165" spans="13:18" ht="15" customHeight="1" x14ac:dyDescent="0.25">
      <c r="M1165" s="46" t="str">
        <f t="shared" si="39"/>
        <v/>
      </c>
      <c r="N1165" s="46" t="str">
        <f t="shared" si="40"/>
        <v/>
      </c>
      <c r="O1165" s="46" t="str">
        <f>IF(PI_For!B1167=0,"Não cadastrado",PI_For!B1167)</f>
        <v>Não cadastrado</v>
      </c>
      <c r="P1165" s="46" t="str">
        <f>IFERROR(AVERAGEIFS(Entrada!$E$8:$E$3007,Entrada!$C$8:$C$3007,$C$6,Entrada!$G$8:$G$3007,O1165),"")</f>
        <v/>
      </c>
      <c r="Q1165" s="46" t="str">
        <f>IFERROR(AVERAGEIFS(Entrada!$H$8:$H$3007,Entrada!$C$8:$C$3007,$C$6,Entrada!$G$8:$G$3007,O1165),"")</f>
        <v/>
      </c>
      <c r="R1165" s="46">
        <v>1.1599999999999999E-2</v>
      </c>
    </row>
    <row r="1166" spans="13:18" ht="15" customHeight="1" x14ac:dyDescent="0.25">
      <c r="M1166" s="46" t="str">
        <f t="shared" si="39"/>
        <v/>
      </c>
      <c r="N1166" s="46" t="str">
        <f t="shared" si="40"/>
        <v/>
      </c>
      <c r="O1166" s="46" t="str">
        <f>IF(PI_For!B1168=0,"Não cadastrado",PI_For!B1168)</f>
        <v>Não cadastrado</v>
      </c>
      <c r="P1166" s="46" t="str">
        <f>IFERROR(AVERAGEIFS(Entrada!$E$8:$E$3007,Entrada!$C$8:$C$3007,$C$6,Entrada!$G$8:$G$3007,O1166),"")</f>
        <v/>
      </c>
      <c r="Q1166" s="46" t="str">
        <f>IFERROR(AVERAGEIFS(Entrada!$H$8:$H$3007,Entrada!$C$8:$C$3007,$C$6,Entrada!$G$8:$G$3007,O1166),"")</f>
        <v/>
      </c>
      <c r="R1166" s="46">
        <v>1.1610000000000001E-2</v>
      </c>
    </row>
    <row r="1167" spans="13:18" ht="15" customHeight="1" x14ac:dyDescent="0.25">
      <c r="M1167" s="46" t="str">
        <f t="shared" si="39"/>
        <v/>
      </c>
      <c r="N1167" s="46" t="str">
        <f t="shared" si="40"/>
        <v/>
      </c>
      <c r="O1167" s="46" t="str">
        <f>IF(PI_For!B1169=0,"Não cadastrado",PI_For!B1169)</f>
        <v>Não cadastrado</v>
      </c>
      <c r="P1167" s="46" t="str">
        <f>IFERROR(AVERAGEIFS(Entrada!$E$8:$E$3007,Entrada!$C$8:$C$3007,$C$6,Entrada!$G$8:$G$3007,O1167),"")</f>
        <v/>
      </c>
      <c r="Q1167" s="46" t="str">
        <f>IFERROR(AVERAGEIFS(Entrada!$H$8:$H$3007,Entrada!$C$8:$C$3007,$C$6,Entrada!$G$8:$G$3007,O1167),"")</f>
        <v/>
      </c>
      <c r="R1167" s="46">
        <v>1.162E-2</v>
      </c>
    </row>
    <row r="1168" spans="13:18" ht="15" customHeight="1" x14ac:dyDescent="0.25">
      <c r="M1168" s="46" t="str">
        <f t="shared" si="39"/>
        <v/>
      </c>
      <c r="N1168" s="46" t="str">
        <f t="shared" si="40"/>
        <v/>
      </c>
      <c r="O1168" s="46" t="str">
        <f>IF(PI_For!B1170=0,"Não cadastrado",PI_For!B1170)</f>
        <v>Não cadastrado</v>
      </c>
      <c r="P1168" s="46" t="str">
        <f>IFERROR(AVERAGEIFS(Entrada!$E$8:$E$3007,Entrada!$C$8:$C$3007,$C$6,Entrada!$G$8:$G$3007,O1168),"")</f>
        <v/>
      </c>
      <c r="Q1168" s="46" t="str">
        <f>IFERROR(AVERAGEIFS(Entrada!$H$8:$H$3007,Entrada!$C$8:$C$3007,$C$6,Entrada!$G$8:$G$3007,O1168),"")</f>
        <v/>
      </c>
      <c r="R1168" s="46">
        <v>1.163E-2</v>
      </c>
    </row>
    <row r="1169" spans="13:18" ht="15" customHeight="1" x14ac:dyDescent="0.25">
      <c r="M1169" s="46" t="str">
        <f t="shared" si="39"/>
        <v/>
      </c>
      <c r="N1169" s="46" t="str">
        <f t="shared" si="40"/>
        <v/>
      </c>
      <c r="O1169" s="46" t="str">
        <f>IF(PI_For!B1171=0,"Não cadastrado",PI_For!B1171)</f>
        <v>Não cadastrado</v>
      </c>
      <c r="P1169" s="46" t="str">
        <f>IFERROR(AVERAGEIFS(Entrada!$E$8:$E$3007,Entrada!$C$8:$C$3007,$C$6,Entrada!$G$8:$G$3007,O1169),"")</f>
        <v/>
      </c>
      <c r="Q1169" s="46" t="str">
        <f>IFERROR(AVERAGEIFS(Entrada!$H$8:$H$3007,Entrada!$C$8:$C$3007,$C$6,Entrada!$G$8:$G$3007,O1169),"")</f>
        <v/>
      </c>
      <c r="R1169" s="46">
        <v>1.1639999999999999E-2</v>
      </c>
    </row>
    <row r="1170" spans="13:18" ht="15" customHeight="1" x14ac:dyDescent="0.25">
      <c r="M1170" s="46" t="str">
        <f t="shared" si="39"/>
        <v/>
      </c>
      <c r="N1170" s="46" t="str">
        <f t="shared" si="40"/>
        <v/>
      </c>
      <c r="O1170" s="46" t="str">
        <f>IF(PI_For!B1172=0,"Não cadastrado",PI_For!B1172)</f>
        <v>Não cadastrado</v>
      </c>
      <c r="P1170" s="46" t="str">
        <f>IFERROR(AVERAGEIFS(Entrada!$E$8:$E$3007,Entrada!$C$8:$C$3007,$C$6,Entrada!$G$8:$G$3007,O1170),"")</f>
        <v/>
      </c>
      <c r="Q1170" s="46" t="str">
        <f>IFERROR(AVERAGEIFS(Entrada!$H$8:$H$3007,Entrada!$C$8:$C$3007,$C$6,Entrada!$G$8:$G$3007,O1170),"")</f>
        <v/>
      </c>
      <c r="R1170" s="46">
        <v>1.1650000000000001E-2</v>
      </c>
    </row>
    <row r="1171" spans="13:18" ht="15" customHeight="1" x14ac:dyDescent="0.25">
      <c r="M1171" s="46" t="str">
        <f t="shared" si="39"/>
        <v/>
      </c>
      <c r="N1171" s="46" t="str">
        <f t="shared" si="40"/>
        <v/>
      </c>
      <c r="O1171" s="46" t="str">
        <f>IF(PI_For!B1173=0,"Não cadastrado",PI_For!B1173)</f>
        <v>Não cadastrado</v>
      </c>
      <c r="P1171" s="46" t="str">
        <f>IFERROR(AVERAGEIFS(Entrada!$E$8:$E$3007,Entrada!$C$8:$C$3007,$C$6,Entrada!$G$8:$G$3007,O1171),"")</f>
        <v/>
      </c>
      <c r="Q1171" s="46" t="str">
        <f>IFERROR(AVERAGEIFS(Entrada!$H$8:$H$3007,Entrada!$C$8:$C$3007,$C$6,Entrada!$G$8:$G$3007,O1171),"")</f>
        <v/>
      </c>
      <c r="R1171" s="46">
        <v>1.166E-2</v>
      </c>
    </row>
    <row r="1172" spans="13:18" ht="15" customHeight="1" x14ac:dyDescent="0.25">
      <c r="M1172" s="46" t="str">
        <f t="shared" si="39"/>
        <v/>
      </c>
      <c r="N1172" s="46" t="str">
        <f t="shared" si="40"/>
        <v/>
      </c>
      <c r="O1172" s="46" t="str">
        <f>IF(PI_For!B1174=0,"Não cadastrado",PI_For!B1174)</f>
        <v>Não cadastrado</v>
      </c>
      <c r="P1172" s="46" t="str">
        <f>IFERROR(AVERAGEIFS(Entrada!$E$8:$E$3007,Entrada!$C$8:$C$3007,$C$6,Entrada!$G$8:$G$3007,O1172),"")</f>
        <v/>
      </c>
      <c r="Q1172" s="46" t="str">
        <f>IFERROR(AVERAGEIFS(Entrada!$H$8:$H$3007,Entrada!$C$8:$C$3007,$C$6,Entrada!$G$8:$G$3007,O1172),"")</f>
        <v/>
      </c>
      <c r="R1172" s="46">
        <v>1.167E-2</v>
      </c>
    </row>
    <row r="1173" spans="13:18" ht="15" customHeight="1" x14ac:dyDescent="0.25">
      <c r="M1173" s="46" t="str">
        <f t="shared" si="39"/>
        <v/>
      </c>
      <c r="N1173" s="46" t="str">
        <f t="shared" si="40"/>
        <v/>
      </c>
      <c r="O1173" s="46" t="str">
        <f>IF(PI_For!B1175=0,"Não cadastrado",PI_For!B1175)</f>
        <v>Não cadastrado</v>
      </c>
      <c r="P1173" s="46" t="str">
        <f>IFERROR(AVERAGEIFS(Entrada!$E$8:$E$3007,Entrada!$C$8:$C$3007,$C$6,Entrada!$G$8:$G$3007,O1173),"")</f>
        <v/>
      </c>
      <c r="Q1173" s="46" t="str">
        <f>IFERROR(AVERAGEIFS(Entrada!$H$8:$H$3007,Entrada!$C$8:$C$3007,$C$6,Entrada!$G$8:$G$3007,O1173),"")</f>
        <v/>
      </c>
      <c r="R1173" s="46">
        <v>1.1679999999999999E-2</v>
      </c>
    </row>
    <row r="1174" spans="13:18" ht="15" customHeight="1" x14ac:dyDescent="0.25">
      <c r="M1174" s="46" t="str">
        <f t="shared" si="39"/>
        <v/>
      </c>
      <c r="N1174" s="46" t="str">
        <f t="shared" si="40"/>
        <v/>
      </c>
      <c r="O1174" s="46" t="str">
        <f>IF(PI_For!B1176=0,"Não cadastrado",PI_For!B1176)</f>
        <v>Não cadastrado</v>
      </c>
      <c r="P1174" s="46" t="str">
        <f>IFERROR(AVERAGEIFS(Entrada!$E$8:$E$3007,Entrada!$C$8:$C$3007,$C$6,Entrada!$G$8:$G$3007,O1174),"")</f>
        <v/>
      </c>
      <c r="Q1174" s="46" t="str">
        <f>IFERROR(AVERAGEIFS(Entrada!$H$8:$H$3007,Entrada!$C$8:$C$3007,$C$6,Entrada!$G$8:$G$3007,O1174),"")</f>
        <v/>
      </c>
      <c r="R1174" s="46">
        <v>1.1690000000000001E-2</v>
      </c>
    </row>
    <row r="1175" spans="13:18" ht="15" customHeight="1" x14ac:dyDescent="0.25">
      <c r="M1175" s="46" t="str">
        <f t="shared" si="39"/>
        <v/>
      </c>
      <c r="N1175" s="46" t="str">
        <f t="shared" si="40"/>
        <v/>
      </c>
      <c r="O1175" s="46" t="str">
        <f>IF(PI_For!B1177=0,"Não cadastrado",PI_For!B1177)</f>
        <v>Não cadastrado</v>
      </c>
      <c r="P1175" s="46" t="str">
        <f>IFERROR(AVERAGEIFS(Entrada!$E$8:$E$3007,Entrada!$C$8:$C$3007,$C$6,Entrada!$G$8:$G$3007,O1175),"")</f>
        <v/>
      </c>
      <c r="Q1175" s="46" t="str">
        <f>IFERROR(AVERAGEIFS(Entrada!$H$8:$H$3007,Entrada!$C$8:$C$3007,$C$6,Entrada!$G$8:$G$3007,O1175),"")</f>
        <v/>
      </c>
      <c r="R1175" s="46">
        <v>1.17E-2</v>
      </c>
    </row>
    <row r="1176" spans="13:18" ht="15" customHeight="1" x14ac:dyDescent="0.25">
      <c r="M1176" s="46" t="str">
        <f t="shared" si="39"/>
        <v/>
      </c>
      <c r="N1176" s="46" t="str">
        <f t="shared" si="40"/>
        <v/>
      </c>
      <c r="O1176" s="46" t="str">
        <f>IF(PI_For!B1178=0,"Não cadastrado",PI_For!B1178)</f>
        <v>Não cadastrado</v>
      </c>
      <c r="P1176" s="46" t="str">
        <f>IFERROR(AVERAGEIFS(Entrada!$E$8:$E$3007,Entrada!$C$8:$C$3007,$C$6,Entrada!$G$8:$G$3007,O1176),"")</f>
        <v/>
      </c>
      <c r="Q1176" s="46" t="str">
        <f>IFERROR(AVERAGEIFS(Entrada!$H$8:$H$3007,Entrada!$C$8:$C$3007,$C$6,Entrada!$G$8:$G$3007,O1176),"")</f>
        <v/>
      </c>
      <c r="R1176" s="46">
        <v>1.171E-2</v>
      </c>
    </row>
    <row r="1177" spans="13:18" ht="15" customHeight="1" x14ac:dyDescent="0.25">
      <c r="M1177" s="46" t="str">
        <f t="shared" si="39"/>
        <v/>
      </c>
      <c r="N1177" s="46" t="str">
        <f t="shared" si="40"/>
        <v/>
      </c>
      <c r="O1177" s="46" t="str">
        <f>IF(PI_For!B1179=0,"Não cadastrado",PI_For!B1179)</f>
        <v>Não cadastrado</v>
      </c>
      <c r="P1177" s="46" t="str">
        <f>IFERROR(AVERAGEIFS(Entrada!$E$8:$E$3007,Entrada!$C$8:$C$3007,$C$6,Entrada!$G$8:$G$3007,O1177),"")</f>
        <v/>
      </c>
      <c r="Q1177" s="46" t="str">
        <f>IFERROR(AVERAGEIFS(Entrada!$H$8:$H$3007,Entrada!$C$8:$C$3007,$C$6,Entrada!$G$8:$G$3007,O1177),"")</f>
        <v/>
      </c>
      <c r="R1177" s="46">
        <v>1.172E-2</v>
      </c>
    </row>
    <row r="1178" spans="13:18" ht="15" customHeight="1" x14ac:dyDescent="0.25">
      <c r="M1178" s="46" t="str">
        <f t="shared" si="39"/>
        <v/>
      </c>
      <c r="N1178" s="46" t="str">
        <f t="shared" si="40"/>
        <v/>
      </c>
      <c r="O1178" s="46" t="str">
        <f>IF(PI_For!B1180=0,"Não cadastrado",PI_For!B1180)</f>
        <v>Não cadastrado</v>
      </c>
      <c r="P1178" s="46" t="str">
        <f>IFERROR(AVERAGEIFS(Entrada!$E$8:$E$3007,Entrada!$C$8:$C$3007,$C$6,Entrada!$G$8:$G$3007,O1178),"")</f>
        <v/>
      </c>
      <c r="Q1178" s="46" t="str">
        <f>IFERROR(AVERAGEIFS(Entrada!$H$8:$H$3007,Entrada!$C$8:$C$3007,$C$6,Entrada!$G$8:$G$3007,O1178),"")</f>
        <v/>
      </c>
      <c r="R1178" s="46">
        <v>1.1730000000000001E-2</v>
      </c>
    </row>
    <row r="1179" spans="13:18" ht="15" customHeight="1" x14ac:dyDescent="0.25">
      <c r="M1179" s="46" t="str">
        <f t="shared" si="39"/>
        <v/>
      </c>
      <c r="N1179" s="46" t="str">
        <f t="shared" si="40"/>
        <v/>
      </c>
      <c r="O1179" s="46" t="str">
        <f>IF(PI_For!B1181=0,"Não cadastrado",PI_For!B1181)</f>
        <v>Não cadastrado</v>
      </c>
      <c r="P1179" s="46" t="str">
        <f>IFERROR(AVERAGEIFS(Entrada!$E$8:$E$3007,Entrada!$C$8:$C$3007,$C$6,Entrada!$G$8:$G$3007,O1179),"")</f>
        <v/>
      </c>
      <c r="Q1179" s="46" t="str">
        <f>IFERROR(AVERAGEIFS(Entrada!$H$8:$H$3007,Entrada!$C$8:$C$3007,$C$6,Entrada!$G$8:$G$3007,O1179),"")</f>
        <v/>
      </c>
      <c r="R1179" s="46">
        <v>1.174E-2</v>
      </c>
    </row>
    <row r="1180" spans="13:18" ht="15" customHeight="1" x14ac:dyDescent="0.25">
      <c r="M1180" s="46" t="str">
        <f t="shared" si="39"/>
        <v/>
      </c>
      <c r="N1180" s="46" t="str">
        <f t="shared" si="40"/>
        <v/>
      </c>
      <c r="O1180" s="46" t="str">
        <f>IF(PI_For!B1182=0,"Não cadastrado",PI_For!B1182)</f>
        <v>Não cadastrado</v>
      </c>
      <c r="P1180" s="46" t="str">
        <f>IFERROR(AVERAGEIFS(Entrada!$E$8:$E$3007,Entrada!$C$8:$C$3007,$C$6,Entrada!$G$8:$G$3007,O1180),"")</f>
        <v/>
      </c>
      <c r="Q1180" s="46" t="str">
        <f>IFERROR(AVERAGEIFS(Entrada!$H$8:$H$3007,Entrada!$C$8:$C$3007,$C$6,Entrada!$G$8:$G$3007,O1180),"")</f>
        <v/>
      </c>
      <c r="R1180" s="46">
        <v>1.175E-2</v>
      </c>
    </row>
    <row r="1181" spans="13:18" ht="15" customHeight="1" x14ac:dyDescent="0.25">
      <c r="M1181" s="46" t="str">
        <f t="shared" si="39"/>
        <v/>
      </c>
      <c r="N1181" s="46" t="str">
        <f t="shared" si="40"/>
        <v/>
      </c>
      <c r="O1181" s="46" t="str">
        <f>IF(PI_For!B1183=0,"Não cadastrado",PI_For!B1183)</f>
        <v>Não cadastrado</v>
      </c>
      <c r="P1181" s="46" t="str">
        <f>IFERROR(AVERAGEIFS(Entrada!$E$8:$E$3007,Entrada!$C$8:$C$3007,$C$6,Entrada!$G$8:$G$3007,O1181),"")</f>
        <v/>
      </c>
      <c r="Q1181" s="46" t="str">
        <f>IFERROR(AVERAGEIFS(Entrada!$H$8:$H$3007,Entrada!$C$8:$C$3007,$C$6,Entrada!$G$8:$G$3007,O1181),"")</f>
        <v/>
      </c>
      <c r="R1181" s="46">
        <v>1.176E-2</v>
      </c>
    </row>
    <row r="1182" spans="13:18" ht="15" customHeight="1" x14ac:dyDescent="0.25">
      <c r="M1182" s="46" t="str">
        <f t="shared" si="39"/>
        <v/>
      </c>
      <c r="N1182" s="46" t="str">
        <f t="shared" si="40"/>
        <v/>
      </c>
      <c r="O1182" s="46" t="str">
        <f>IF(PI_For!B1184=0,"Não cadastrado",PI_For!B1184)</f>
        <v>Não cadastrado</v>
      </c>
      <c r="P1182" s="46" t="str">
        <f>IFERROR(AVERAGEIFS(Entrada!$E$8:$E$3007,Entrada!$C$8:$C$3007,$C$6,Entrada!$G$8:$G$3007,O1182),"")</f>
        <v/>
      </c>
      <c r="Q1182" s="46" t="str">
        <f>IFERROR(AVERAGEIFS(Entrada!$H$8:$H$3007,Entrada!$C$8:$C$3007,$C$6,Entrada!$G$8:$G$3007,O1182),"")</f>
        <v/>
      </c>
      <c r="R1182" s="46">
        <v>1.1769999999999999E-2</v>
      </c>
    </row>
    <row r="1183" spans="13:18" ht="15" customHeight="1" x14ac:dyDescent="0.25">
      <c r="M1183" s="46" t="str">
        <f t="shared" si="39"/>
        <v/>
      </c>
      <c r="N1183" s="46" t="str">
        <f t="shared" si="40"/>
        <v/>
      </c>
      <c r="O1183" s="46" t="str">
        <f>IF(PI_For!B1185=0,"Não cadastrado",PI_For!B1185)</f>
        <v>Não cadastrado</v>
      </c>
      <c r="P1183" s="46" t="str">
        <f>IFERROR(AVERAGEIFS(Entrada!$E$8:$E$3007,Entrada!$C$8:$C$3007,$C$6,Entrada!$G$8:$G$3007,O1183),"")</f>
        <v/>
      </c>
      <c r="Q1183" s="46" t="str">
        <f>IFERROR(AVERAGEIFS(Entrada!$H$8:$H$3007,Entrada!$C$8:$C$3007,$C$6,Entrada!$G$8:$G$3007,O1183),"")</f>
        <v/>
      </c>
      <c r="R1183" s="46">
        <v>1.1780000000000001E-2</v>
      </c>
    </row>
    <row r="1184" spans="13:18" ht="15" customHeight="1" x14ac:dyDescent="0.25">
      <c r="M1184" s="46" t="str">
        <f t="shared" si="39"/>
        <v/>
      </c>
      <c r="N1184" s="46" t="str">
        <f t="shared" si="40"/>
        <v/>
      </c>
      <c r="O1184" s="46" t="str">
        <f>IF(PI_For!B1186=0,"Não cadastrado",PI_For!B1186)</f>
        <v>Não cadastrado</v>
      </c>
      <c r="P1184" s="46" t="str">
        <f>IFERROR(AVERAGEIFS(Entrada!$E$8:$E$3007,Entrada!$C$8:$C$3007,$C$6,Entrada!$G$8:$G$3007,O1184),"")</f>
        <v/>
      </c>
      <c r="Q1184" s="46" t="str">
        <f>IFERROR(AVERAGEIFS(Entrada!$H$8:$H$3007,Entrada!$C$8:$C$3007,$C$6,Entrada!$G$8:$G$3007,O1184),"")</f>
        <v/>
      </c>
      <c r="R1184" s="46">
        <v>1.179E-2</v>
      </c>
    </row>
    <row r="1185" spans="13:18" ht="15" customHeight="1" x14ac:dyDescent="0.25">
      <c r="M1185" s="46" t="str">
        <f t="shared" si="39"/>
        <v/>
      </c>
      <c r="N1185" s="46" t="str">
        <f t="shared" si="40"/>
        <v/>
      </c>
      <c r="O1185" s="46" t="str">
        <f>IF(PI_For!B1187=0,"Não cadastrado",PI_For!B1187)</f>
        <v>Não cadastrado</v>
      </c>
      <c r="P1185" s="46" t="str">
        <f>IFERROR(AVERAGEIFS(Entrada!$E$8:$E$3007,Entrada!$C$8:$C$3007,$C$6,Entrada!$G$8:$G$3007,O1185),"")</f>
        <v/>
      </c>
      <c r="Q1185" s="46" t="str">
        <f>IFERROR(AVERAGEIFS(Entrada!$H$8:$H$3007,Entrada!$C$8:$C$3007,$C$6,Entrada!$G$8:$G$3007,O1185),"")</f>
        <v/>
      </c>
      <c r="R1185" s="46">
        <v>1.18E-2</v>
      </c>
    </row>
    <row r="1186" spans="13:18" ht="15" customHeight="1" x14ac:dyDescent="0.25">
      <c r="M1186" s="46" t="str">
        <f t="shared" si="39"/>
        <v/>
      </c>
      <c r="N1186" s="46" t="str">
        <f t="shared" si="40"/>
        <v/>
      </c>
      <c r="O1186" s="46" t="str">
        <f>IF(PI_For!B1188=0,"Não cadastrado",PI_For!B1188)</f>
        <v>Não cadastrado</v>
      </c>
      <c r="P1186" s="46" t="str">
        <f>IFERROR(AVERAGEIFS(Entrada!$E$8:$E$3007,Entrada!$C$8:$C$3007,$C$6,Entrada!$G$8:$G$3007,O1186),"")</f>
        <v/>
      </c>
      <c r="Q1186" s="46" t="str">
        <f>IFERROR(AVERAGEIFS(Entrada!$H$8:$H$3007,Entrada!$C$8:$C$3007,$C$6,Entrada!$G$8:$G$3007,O1186),"")</f>
        <v/>
      </c>
      <c r="R1186" s="46">
        <v>1.1809999999999999E-2</v>
      </c>
    </row>
    <row r="1187" spans="13:18" ht="15" customHeight="1" x14ac:dyDescent="0.25">
      <c r="M1187" s="46" t="str">
        <f t="shared" si="39"/>
        <v/>
      </c>
      <c r="N1187" s="46" t="str">
        <f t="shared" si="40"/>
        <v/>
      </c>
      <c r="O1187" s="46" t="str">
        <f>IF(PI_For!B1189=0,"Não cadastrado",PI_For!B1189)</f>
        <v>Não cadastrado</v>
      </c>
      <c r="P1187" s="46" t="str">
        <f>IFERROR(AVERAGEIFS(Entrada!$E$8:$E$3007,Entrada!$C$8:$C$3007,$C$6,Entrada!$G$8:$G$3007,O1187),"")</f>
        <v/>
      </c>
      <c r="Q1187" s="46" t="str">
        <f>IFERROR(AVERAGEIFS(Entrada!$H$8:$H$3007,Entrada!$C$8:$C$3007,$C$6,Entrada!$G$8:$G$3007,O1187),"")</f>
        <v/>
      </c>
      <c r="R1187" s="46">
        <v>1.1820000000000001E-2</v>
      </c>
    </row>
    <row r="1188" spans="13:18" ht="15" customHeight="1" x14ac:dyDescent="0.25">
      <c r="M1188" s="46" t="str">
        <f t="shared" si="39"/>
        <v/>
      </c>
      <c r="N1188" s="46" t="str">
        <f t="shared" si="40"/>
        <v/>
      </c>
      <c r="O1188" s="46" t="str">
        <f>IF(PI_For!B1190=0,"Não cadastrado",PI_For!B1190)</f>
        <v>Não cadastrado</v>
      </c>
      <c r="P1188" s="46" t="str">
        <f>IFERROR(AVERAGEIFS(Entrada!$E$8:$E$3007,Entrada!$C$8:$C$3007,$C$6,Entrada!$G$8:$G$3007,O1188),"")</f>
        <v/>
      </c>
      <c r="Q1188" s="46" t="str">
        <f>IFERROR(AVERAGEIFS(Entrada!$H$8:$H$3007,Entrada!$C$8:$C$3007,$C$6,Entrada!$G$8:$G$3007,O1188),"")</f>
        <v/>
      </c>
      <c r="R1188" s="46">
        <v>1.183E-2</v>
      </c>
    </row>
    <row r="1189" spans="13:18" ht="15" customHeight="1" x14ac:dyDescent="0.25">
      <c r="M1189" s="46" t="str">
        <f t="shared" si="39"/>
        <v/>
      </c>
      <c r="N1189" s="46" t="str">
        <f t="shared" si="40"/>
        <v/>
      </c>
      <c r="O1189" s="46" t="str">
        <f>IF(PI_For!B1191=0,"Não cadastrado",PI_For!B1191)</f>
        <v>Não cadastrado</v>
      </c>
      <c r="P1189" s="46" t="str">
        <f>IFERROR(AVERAGEIFS(Entrada!$E$8:$E$3007,Entrada!$C$8:$C$3007,$C$6,Entrada!$G$8:$G$3007,O1189),"")</f>
        <v/>
      </c>
      <c r="Q1189" s="46" t="str">
        <f>IFERROR(AVERAGEIFS(Entrada!$H$8:$H$3007,Entrada!$C$8:$C$3007,$C$6,Entrada!$G$8:$G$3007,O1189),"")</f>
        <v/>
      </c>
      <c r="R1189" s="46">
        <v>1.184E-2</v>
      </c>
    </row>
    <row r="1190" spans="13:18" ht="15" customHeight="1" x14ac:dyDescent="0.25">
      <c r="M1190" s="46" t="str">
        <f t="shared" si="39"/>
        <v/>
      </c>
      <c r="N1190" s="46" t="str">
        <f t="shared" si="40"/>
        <v/>
      </c>
      <c r="O1190" s="46" t="str">
        <f>IF(PI_For!B1192=0,"Não cadastrado",PI_For!B1192)</f>
        <v>Não cadastrado</v>
      </c>
      <c r="P1190" s="46" t="str">
        <f>IFERROR(AVERAGEIFS(Entrada!$E$8:$E$3007,Entrada!$C$8:$C$3007,$C$6,Entrada!$G$8:$G$3007,O1190),"")</f>
        <v/>
      </c>
      <c r="Q1190" s="46" t="str">
        <f>IFERROR(AVERAGEIFS(Entrada!$H$8:$H$3007,Entrada!$C$8:$C$3007,$C$6,Entrada!$G$8:$G$3007,O1190),"")</f>
        <v/>
      </c>
      <c r="R1190" s="46">
        <v>1.1849999999999999E-2</v>
      </c>
    </row>
    <row r="1191" spans="13:18" ht="15" customHeight="1" x14ac:dyDescent="0.25">
      <c r="M1191" s="46" t="str">
        <f t="shared" si="39"/>
        <v/>
      </c>
      <c r="N1191" s="46" t="str">
        <f t="shared" si="40"/>
        <v/>
      </c>
      <c r="O1191" s="46" t="str">
        <f>IF(PI_For!B1193=0,"Não cadastrado",PI_For!B1193)</f>
        <v>Não cadastrado</v>
      </c>
      <c r="P1191" s="46" t="str">
        <f>IFERROR(AVERAGEIFS(Entrada!$E$8:$E$3007,Entrada!$C$8:$C$3007,$C$6,Entrada!$G$8:$G$3007,O1191),"")</f>
        <v/>
      </c>
      <c r="Q1191" s="46" t="str">
        <f>IFERROR(AVERAGEIFS(Entrada!$H$8:$H$3007,Entrada!$C$8:$C$3007,$C$6,Entrada!$G$8:$G$3007,O1191),"")</f>
        <v/>
      </c>
      <c r="R1191" s="46">
        <v>1.1860000000000001E-2</v>
      </c>
    </row>
    <row r="1192" spans="13:18" ht="15" customHeight="1" x14ac:dyDescent="0.25">
      <c r="M1192" s="46" t="str">
        <f t="shared" si="39"/>
        <v/>
      </c>
      <c r="N1192" s="46" t="str">
        <f t="shared" si="40"/>
        <v/>
      </c>
      <c r="O1192" s="46" t="str">
        <f>IF(PI_For!B1194=0,"Não cadastrado",PI_For!B1194)</f>
        <v>Não cadastrado</v>
      </c>
      <c r="P1192" s="46" t="str">
        <f>IFERROR(AVERAGEIFS(Entrada!$E$8:$E$3007,Entrada!$C$8:$C$3007,$C$6,Entrada!$G$8:$G$3007,O1192),"")</f>
        <v/>
      </c>
      <c r="Q1192" s="46" t="str">
        <f>IFERROR(AVERAGEIFS(Entrada!$H$8:$H$3007,Entrada!$C$8:$C$3007,$C$6,Entrada!$G$8:$G$3007,O1192),"")</f>
        <v/>
      </c>
      <c r="R1192" s="46">
        <v>1.187E-2</v>
      </c>
    </row>
    <row r="1193" spans="13:18" ht="15" customHeight="1" x14ac:dyDescent="0.25">
      <c r="M1193" s="46" t="str">
        <f t="shared" si="39"/>
        <v/>
      </c>
      <c r="N1193" s="46" t="str">
        <f t="shared" si="40"/>
        <v/>
      </c>
      <c r="O1193" s="46" t="str">
        <f>IF(PI_For!B1195=0,"Não cadastrado",PI_For!B1195)</f>
        <v>Não cadastrado</v>
      </c>
      <c r="P1193" s="46" t="str">
        <f>IFERROR(AVERAGEIFS(Entrada!$E$8:$E$3007,Entrada!$C$8:$C$3007,$C$6,Entrada!$G$8:$G$3007,O1193),"")</f>
        <v/>
      </c>
      <c r="Q1193" s="46" t="str">
        <f>IFERROR(AVERAGEIFS(Entrada!$H$8:$H$3007,Entrada!$C$8:$C$3007,$C$6,Entrada!$G$8:$G$3007,O1193),"")</f>
        <v/>
      </c>
      <c r="R1193" s="46">
        <v>1.188E-2</v>
      </c>
    </row>
    <row r="1194" spans="13:18" ht="15" customHeight="1" x14ac:dyDescent="0.25">
      <c r="M1194" s="46" t="str">
        <f t="shared" si="39"/>
        <v/>
      </c>
      <c r="N1194" s="46" t="str">
        <f t="shared" si="40"/>
        <v/>
      </c>
      <c r="O1194" s="46" t="str">
        <f>IF(PI_For!B1196=0,"Não cadastrado",PI_For!B1196)</f>
        <v>Não cadastrado</v>
      </c>
      <c r="P1194" s="46" t="str">
        <f>IFERROR(AVERAGEIFS(Entrada!$E$8:$E$3007,Entrada!$C$8:$C$3007,$C$6,Entrada!$G$8:$G$3007,O1194),"")</f>
        <v/>
      </c>
      <c r="Q1194" s="46" t="str">
        <f>IFERROR(AVERAGEIFS(Entrada!$H$8:$H$3007,Entrada!$C$8:$C$3007,$C$6,Entrada!$G$8:$G$3007,O1194),"")</f>
        <v/>
      </c>
      <c r="R1194" s="46">
        <v>1.189E-2</v>
      </c>
    </row>
    <row r="1195" spans="13:18" ht="15" customHeight="1" x14ac:dyDescent="0.25">
      <c r="M1195" s="46" t="str">
        <f t="shared" si="39"/>
        <v/>
      </c>
      <c r="N1195" s="46" t="str">
        <f t="shared" si="40"/>
        <v/>
      </c>
      <c r="O1195" s="46" t="str">
        <f>IF(PI_For!B1197=0,"Não cadastrado",PI_For!B1197)</f>
        <v>Não cadastrado</v>
      </c>
      <c r="P1195" s="46" t="str">
        <f>IFERROR(AVERAGEIFS(Entrada!$E$8:$E$3007,Entrada!$C$8:$C$3007,$C$6,Entrada!$G$8:$G$3007,O1195),"")</f>
        <v/>
      </c>
      <c r="Q1195" s="46" t="str">
        <f>IFERROR(AVERAGEIFS(Entrada!$H$8:$H$3007,Entrada!$C$8:$C$3007,$C$6,Entrada!$G$8:$G$3007,O1195),"")</f>
        <v/>
      </c>
      <c r="R1195" s="46">
        <v>1.1900000000000001E-2</v>
      </c>
    </row>
    <row r="1196" spans="13:18" ht="15" customHeight="1" x14ac:dyDescent="0.25">
      <c r="M1196" s="46" t="str">
        <f t="shared" si="39"/>
        <v/>
      </c>
      <c r="N1196" s="46" t="str">
        <f t="shared" si="40"/>
        <v/>
      </c>
      <c r="O1196" s="46" t="str">
        <f>IF(PI_For!B1198=0,"Não cadastrado",PI_For!B1198)</f>
        <v>Não cadastrado</v>
      </c>
      <c r="P1196" s="46" t="str">
        <f>IFERROR(AVERAGEIFS(Entrada!$E$8:$E$3007,Entrada!$C$8:$C$3007,$C$6,Entrada!$G$8:$G$3007,O1196),"")</f>
        <v/>
      </c>
      <c r="Q1196" s="46" t="str">
        <f>IFERROR(AVERAGEIFS(Entrada!$H$8:$H$3007,Entrada!$C$8:$C$3007,$C$6,Entrada!$G$8:$G$3007,O1196),"")</f>
        <v/>
      </c>
      <c r="R1196" s="46">
        <v>1.191E-2</v>
      </c>
    </row>
    <row r="1197" spans="13:18" ht="15" customHeight="1" x14ac:dyDescent="0.25">
      <c r="M1197" s="46" t="str">
        <f t="shared" si="39"/>
        <v/>
      </c>
      <c r="N1197" s="46" t="str">
        <f t="shared" si="40"/>
        <v/>
      </c>
      <c r="O1197" s="46" t="str">
        <f>IF(PI_For!B1199=0,"Não cadastrado",PI_For!B1199)</f>
        <v>Não cadastrado</v>
      </c>
      <c r="P1197" s="46" t="str">
        <f>IFERROR(AVERAGEIFS(Entrada!$E$8:$E$3007,Entrada!$C$8:$C$3007,$C$6,Entrada!$G$8:$G$3007,O1197),"")</f>
        <v/>
      </c>
      <c r="Q1197" s="46" t="str">
        <f>IFERROR(AVERAGEIFS(Entrada!$H$8:$H$3007,Entrada!$C$8:$C$3007,$C$6,Entrada!$G$8:$G$3007,O1197),"")</f>
        <v/>
      </c>
      <c r="R1197" s="46">
        <v>1.192E-2</v>
      </c>
    </row>
    <row r="1198" spans="13:18" ht="15" customHeight="1" x14ac:dyDescent="0.25">
      <c r="M1198" s="46" t="str">
        <f t="shared" si="39"/>
        <v/>
      </c>
      <c r="N1198" s="46" t="str">
        <f t="shared" si="40"/>
        <v/>
      </c>
      <c r="O1198" s="46" t="str">
        <f>IF(PI_For!B1200=0,"Não cadastrado",PI_For!B1200)</f>
        <v>Não cadastrado</v>
      </c>
      <c r="P1198" s="46" t="str">
        <f>IFERROR(AVERAGEIFS(Entrada!$E$8:$E$3007,Entrada!$C$8:$C$3007,$C$6,Entrada!$G$8:$G$3007,O1198),"")</f>
        <v/>
      </c>
      <c r="Q1198" s="46" t="str">
        <f>IFERROR(AVERAGEIFS(Entrada!$H$8:$H$3007,Entrada!$C$8:$C$3007,$C$6,Entrada!$G$8:$G$3007,O1198),"")</f>
        <v/>
      </c>
      <c r="R1198" s="46">
        <v>1.193E-2</v>
      </c>
    </row>
    <row r="1199" spans="13:18" ht="15" customHeight="1" x14ac:dyDescent="0.25">
      <c r="M1199" s="46" t="str">
        <f t="shared" si="39"/>
        <v/>
      </c>
      <c r="N1199" s="46" t="str">
        <f t="shared" si="40"/>
        <v/>
      </c>
      <c r="O1199" s="46" t="str">
        <f>IF(PI_For!B1201=0,"Não cadastrado",PI_For!B1201)</f>
        <v>Não cadastrado</v>
      </c>
      <c r="P1199" s="46" t="str">
        <f>IFERROR(AVERAGEIFS(Entrada!$E$8:$E$3007,Entrada!$C$8:$C$3007,$C$6,Entrada!$G$8:$G$3007,O1199),"")</f>
        <v/>
      </c>
      <c r="Q1199" s="46" t="str">
        <f>IFERROR(AVERAGEIFS(Entrada!$H$8:$H$3007,Entrada!$C$8:$C$3007,$C$6,Entrada!$G$8:$G$3007,O1199),"")</f>
        <v/>
      </c>
      <c r="R1199" s="46">
        <v>1.1939999999999999E-2</v>
      </c>
    </row>
    <row r="1200" spans="13:18" ht="15" customHeight="1" x14ac:dyDescent="0.25">
      <c r="M1200" s="46" t="str">
        <f t="shared" si="39"/>
        <v/>
      </c>
      <c r="N1200" s="46" t="str">
        <f t="shared" si="40"/>
        <v/>
      </c>
      <c r="O1200" s="46" t="str">
        <f>IF(PI_For!B1202=0,"Não cadastrado",PI_For!B1202)</f>
        <v>Não cadastrado</v>
      </c>
      <c r="P1200" s="46" t="str">
        <f>IFERROR(AVERAGEIFS(Entrada!$E$8:$E$3007,Entrada!$C$8:$C$3007,$C$6,Entrada!$G$8:$G$3007,O1200),"")</f>
        <v/>
      </c>
      <c r="Q1200" s="46" t="str">
        <f>IFERROR(AVERAGEIFS(Entrada!$H$8:$H$3007,Entrada!$C$8:$C$3007,$C$6,Entrada!$G$8:$G$3007,O1200),"")</f>
        <v/>
      </c>
      <c r="R1200" s="46">
        <v>1.1950000000000001E-2</v>
      </c>
    </row>
    <row r="1201" spans="13:18" ht="15" customHeight="1" x14ac:dyDescent="0.25">
      <c r="M1201" s="46" t="str">
        <f t="shared" si="39"/>
        <v/>
      </c>
      <c r="N1201" s="46" t="str">
        <f t="shared" si="40"/>
        <v/>
      </c>
      <c r="O1201" s="46" t="str">
        <f>IF(PI_For!B1203=0,"Não cadastrado",PI_For!B1203)</f>
        <v>Não cadastrado</v>
      </c>
      <c r="P1201" s="46" t="str">
        <f>IFERROR(AVERAGEIFS(Entrada!$E$8:$E$3007,Entrada!$C$8:$C$3007,$C$6,Entrada!$G$8:$G$3007,O1201),"")</f>
        <v/>
      </c>
      <c r="Q1201" s="46" t="str">
        <f>IFERROR(AVERAGEIFS(Entrada!$H$8:$H$3007,Entrada!$C$8:$C$3007,$C$6,Entrada!$G$8:$G$3007,O1201),"")</f>
        <v/>
      </c>
      <c r="R1201" s="46">
        <v>1.196E-2</v>
      </c>
    </row>
    <row r="1202" spans="13:18" ht="15" customHeight="1" x14ac:dyDescent="0.25">
      <c r="M1202" s="46" t="str">
        <f t="shared" si="39"/>
        <v/>
      </c>
      <c r="N1202" s="46" t="str">
        <f t="shared" si="40"/>
        <v/>
      </c>
      <c r="O1202" s="46" t="str">
        <f>IF(PI_For!B1204=0,"Não cadastrado",PI_For!B1204)</f>
        <v>Não cadastrado</v>
      </c>
      <c r="P1202" s="46" t="str">
        <f>IFERROR(AVERAGEIFS(Entrada!$E$8:$E$3007,Entrada!$C$8:$C$3007,$C$6,Entrada!$G$8:$G$3007,O1202),"")</f>
        <v/>
      </c>
      <c r="Q1202" s="46" t="str">
        <f>IFERROR(AVERAGEIFS(Entrada!$H$8:$H$3007,Entrada!$C$8:$C$3007,$C$6,Entrada!$G$8:$G$3007,O1202),"")</f>
        <v/>
      </c>
      <c r="R1202" s="46">
        <v>1.197E-2</v>
      </c>
    </row>
    <row r="1203" spans="13:18" ht="15" customHeight="1" x14ac:dyDescent="0.25">
      <c r="M1203" s="46" t="str">
        <f t="shared" si="39"/>
        <v/>
      </c>
      <c r="N1203" s="46" t="str">
        <f t="shared" si="40"/>
        <v/>
      </c>
      <c r="O1203" s="46" t="str">
        <f>IF(PI_For!B1205=0,"Não cadastrado",PI_For!B1205)</f>
        <v>Não cadastrado</v>
      </c>
      <c r="P1203" s="46" t="str">
        <f>IFERROR(AVERAGEIFS(Entrada!$E$8:$E$3007,Entrada!$C$8:$C$3007,$C$6,Entrada!$G$8:$G$3007,O1203),"")</f>
        <v/>
      </c>
      <c r="Q1203" s="46" t="str">
        <f>IFERROR(AVERAGEIFS(Entrada!$H$8:$H$3007,Entrada!$C$8:$C$3007,$C$6,Entrada!$G$8:$G$3007,O1203),"")</f>
        <v/>
      </c>
      <c r="R1203" s="46">
        <v>1.1979999999999999E-2</v>
      </c>
    </row>
    <row r="1204" spans="13:18" ht="15" customHeight="1" x14ac:dyDescent="0.25">
      <c r="M1204" s="46" t="str">
        <f t="shared" si="39"/>
        <v/>
      </c>
      <c r="N1204" s="46" t="str">
        <f t="shared" si="40"/>
        <v/>
      </c>
      <c r="O1204" s="46" t="str">
        <f>IF(PI_For!B1206=0,"Não cadastrado",PI_For!B1206)</f>
        <v>Não cadastrado</v>
      </c>
      <c r="P1204" s="46" t="str">
        <f>IFERROR(AVERAGEIFS(Entrada!$E$8:$E$3007,Entrada!$C$8:$C$3007,$C$6,Entrada!$G$8:$G$3007,O1204),"")</f>
        <v/>
      </c>
      <c r="Q1204" s="46" t="str">
        <f>IFERROR(AVERAGEIFS(Entrada!$H$8:$H$3007,Entrada!$C$8:$C$3007,$C$6,Entrada!$G$8:$G$3007,O1204),"")</f>
        <v/>
      </c>
      <c r="R1204" s="46">
        <v>1.1990000000000001E-2</v>
      </c>
    </row>
    <row r="1205" spans="13:18" ht="15" customHeight="1" x14ac:dyDescent="0.25">
      <c r="M1205" s="46" t="str">
        <f t="shared" si="39"/>
        <v/>
      </c>
      <c r="N1205" s="46" t="str">
        <f t="shared" si="40"/>
        <v/>
      </c>
      <c r="O1205" s="46" t="str">
        <f>IF(PI_For!B1207=0,"Não cadastrado",PI_For!B1207)</f>
        <v>Não cadastrado</v>
      </c>
      <c r="P1205" s="46" t="str">
        <f>IFERROR(AVERAGEIFS(Entrada!$E$8:$E$3007,Entrada!$C$8:$C$3007,$C$6,Entrada!$G$8:$G$3007,O1205),"")</f>
        <v/>
      </c>
      <c r="Q1205" s="46" t="str">
        <f>IFERROR(AVERAGEIFS(Entrada!$H$8:$H$3007,Entrada!$C$8:$C$3007,$C$6,Entrada!$G$8:$G$3007,O1205),"")</f>
        <v/>
      </c>
      <c r="R1205" s="46">
        <v>1.2E-2</v>
      </c>
    </row>
    <row r="1206" spans="13:18" ht="15" customHeight="1" x14ac:dyDescent="0.25">
      <c r="M1206" s="46" t="str">
        <f t="shared" si="39"/>
        <v/>
      </c>
      <c r="N1206" s="46" t="str">
        <f t="shared" si="40"/>
        <v/>
      </c>
      <c r="O1206" s="46" t="str">
        <f>IF(PI_For!B1208=0,"Não cadastrado",PI_For!B1208)</f>
        <v>Não cadastrado</v>
      </c>
      <c r="P1206" s="46" t="str">
        <f>IFERROR(AVERAGEIFS(Entrada!$E$8:$E$3007,Entrada!$C$8:$C$3007,$C$6,Entrada!$G$8:$G$3007,O1206),"")</f>
        <v/>
      </c>
      <c r="Q1206" s="46" t="str">
        <f>IFERROR(AVERAGEIFS(Entrada!$H$8:$H$3007,Entrada!$C$8:$C$3007,$C$6,Entrada!$G$8:$G$3007,O1206),"")</f>
        <v/>
      </c>
      <c r="R1206" s="46">
        <v>1.201E-2</v>
      </c>
    </row>
    <row r="1207" spans="13:18" ht="15" customHeight="1" x14ac:dyDescent="0.25">
      <c r="M1207" s="46" t="str">
        <f t="shared" si="39"/>
        <v/>
      </c>
      <c r="N1207" s="46" t="str">
        <f t="shared" si="40"/>
        <v/>
      </c>
      <c r="O1207" s="46" t="str">
        <f>IF(PI_For!B1209=0,"Não cadastrado",PI_For!B1209)</f>
        <v>Não cadastrado</v>
      </c>
      <c r="P1207" s="46" t="str">
        <f>IFERROR(AVERAGEIFS(Entrada!$E$8:$E$3007,Entrada!$C$8:$C$3007,$C$6,Entrada!$G$8:$G$3007,O1207),"")</f>
        <v/>
      </c>
      <c r="Q1207" s="46" t="str">
        <f>IFERROR(AVERAGEIFS(Entrada!$H$8:$H$3007,Entrada!$C$8:$C$3007,$C$6,Entrada!$G$8:$G$3007,O1207),"")</f>
        <v/>
      </c>
      <c r="R1207" s="46">
        <v>1.2019999999999999E-2</v>
      </c>
    </row>
    <row r="1208" spans="13:18" ht="15" customHeight="1" x14ac:dyDescent="0.25">
      <c r="M1208" s="46" t="str">
        <f t="shared" si="39"/>
        <v/>
      </c>
      <c r="N1208" s="46" t="str">
        <f t="shared" si="40"/>
        <v/>
      </c>
      <c r="O1208" s="46" t="str">
        <f>IF(PI_For!B1210=0,"Não cadastrado",PI_For!B1210)</f>
        <v>Não cadastrado</v>
      </c>
      <c r="P1208" s="46" t="str">
        <f>IFERROR(AVERAGEIFS(Entrada!$E$8:$E$3007,Entrada!$C$8:$C$3007,$C$6,Entrada!$G$8:$G$3007,O1208),"")</f>
        <v/>
      </c>
      <c r="Q1208" s="46" t="str">
        <f>IFERROR(AVERAGEIFS(Entrada!$H$8:$H$3007,Entrada!$C$8:$C$3007,$C$6,Entrada!$G$8:$G$3007,O1208),"")</f>
        <v/>
      </c>
      <c r="R1208" s="46">
        <v>1.2030000000000001E-2</v>
      </c>
    </row>
    <row r="1209" spans="13:18" ht="15" customHeight="1" x14ac:dyDescent="0.25">
      <c r="M1209" s="46" t="str">
        <f t="shared" si="39"/>
        <v/>
      </c>
      <c r="N1209" s="46" t="str">
        <f t="shared" si="40"/>
        <v/>
      </c>
      <c r="O1209" s="46" t="str">
        <f>IF(PI_For!B1211=0,"Não cadastrado",PI_For!B1211)</f>
        <v>Não cadastrado</v>
      </c>
      <c r="P1209" s="46" t="str">
        <f>IFERROR(AVERAGEIFS(Entrada!$E$8:$E$3007,Entrada!$C$8:$C$3007,$C$6,Entrada!$G$8:$G$3007,O1209),"")</f>
        <v/>
      </c>
      <c r="Q1209" s="46" t="str">
        <f>IFERROR(AVERAGEIFS(Entrada!$H$8:$H$3007,Entrada!$C$8:$C$3007,$C$6,Entrada!$G$8:$G$3007,O1209),"")</f>
        <v/>
      </c>
      <c r="R1209" s="46">
        <v>1.204E-2</v>
      </c>
    </row>
    <row r="1210" spans="13:18" ht="15" customHeight="1" x14ac:dyDescent="0.25">
      <c r="M1210" s="46" t="str">
        <f t="shared" si="39"/>
        <v/>
      </c>
      <c r="N1210" s="46" t="str">
        <f t="shared" si="40"/>
        <v/>
      </c>
      <c r="O1210" s="46" t="str">
        <f>IF(PI_For!B1212=0,"Não cadastrado",PI_For!B1212)</f>
        <v>Não cadastrado</v>
      </c>
      <c r="P1210" s="46" t="str">
        <f>IFERROR(AVERAGEIFS(Entrada!$E$8:$E$3007,Entrada!$C$8:$C$3007,$C$6,Entrada!$G$8:$G$3007,O1210),"")</f>
        <v/>
      </c>
      <c r="Q1210" s="46" t="str">
        <f>IFERROR(AVERAGEIFS(Entrada!$H$8:$H$3007,Entrada!$C$8:$C$3007,$C$6,Entrada!$G$8:$G$3007,O1210),"")</f>
        <v/>
      </c>
      <c r="R1210" s="46">
        <v>1.205E-2</v>
      </c>
    </row>
    <row r="1211" spans="13:18" ht="15" customHeight="1" x14ac:dyDescent="0.25">
      <c r="M1211" s="46" t="str">
        <f t="shared" si="39"/>
        <v/>
      </c>
      <c r="N1211" s="46" t="str">
        <f t="shared" si="40"/>
        <v/>
      </c>
      <c r="O1211" s="46" t="str">
        <f>IF(PI_For!B1213=0,"Não cadastrado",PI_For!B1213)</f>
        <v>Não cadastrado</v>
      </c>
      <c r="P1211" s="46" t="str">
        <f>IFERROR(AVERAGEIFS(Entrada!$E$8:$E$3007,Entrada!$C$8:$C$3007,$C$6,Entrada!$G$8:$G$3007,O1211),"")</f>
        <v/>
      </c>
      <c r="Q1211" s="46" t="str">
        <f>IFERROR(AVERAGEIFS(Entrada!$H$8:$H$3007,Entrada!$C$8:$C$3007,$C$6,Entrada!$G$8:$G$3007,O1211),"")</f>
        <v/>
      </c>
      <c r="R1211" s="46">
        <v>1.206E-2</v>
      </c>
    </row>
    <row r="1212" spans="13:18" ht="15" customHeight="1" x14ac:dyDescent="0.25">
      <c r="M1212" s="46" t="str">
        <f t="shared" si="39"/>
        <v/>
      </c>
      <c r="N1212" s="46" t="str">
        <f t="shared" si="40"/>
        <v/>
      </c>
      <c r="O1212" s="46" t="str">
        <f>IF(PI_For!B1214=0,"Não cadastrado",PI_For!B1214)</f>
        <v>Não cadastrado</v>
      </c>
      <c r="P1212" s="46" t="str">
        <f>IFERROR(AVERAGEIFS(Entrada!$E$8:$E$3007,Entrada!$C$8:$C$3007,$C$6,Entrada!$G$8:$G$3007,O1212),"")</f>
        <v/>
      </c>
      <c r="Q1212" s="46" t="str">
        <f>IFERROR(AVERAGEIFS(Entrada!$H$8:$H$3007,Entrada!$C$8:$C$3007,$C$6,Entrada!$G$8:$G$3007,O1212),"")</f>
        <v/>
      </c>
      <c r="R1212" s="46">
        <v>1.2070000000000001E-2</v>
      </c>
    </row>
    <row r="1213" spans="13:18" ht="15" customHeight="1" x14ac:dyDescent="0.25">
      <c r="M1213" s="46" t="str">
        <f t="shared" si="39"/>
        <v/>
      </c>
      <c r="N1213" s="46" t="str">
        <f t="shared" si="40"/>
        <v/>
      </c>
      <c r="O1213" s="46" t="str">
        <f>IF(PI_For!B1215=0,"Não cadastrado",PI_For!B1215)</f>
        <v>Não cadastrado</v>
      </c>
      <c r="P1213" s="46" t="str">
        <f>IFERROR(AVERAGEIFS(Entrada!$E$8:$E$3007,Entrada!$C$8:$C$3007,$C$6,Entrada!$G$8:$G$3007,O1213),"")</f>
        <v/>
      </c>
      <c r="Q1213" s="46" t="str">
        <f>IFERROR(AVERAGEIFS(Entrada!$H$8:$H$3007,Entrada!$C$8:$C$3007,$C$6,Entrada!$G$8:$G$3007,O1213),"")</f>
        <v/>
      </c>
      <c r="R1213" s="46">
        <v>1.208E-2</v>
      </c>
    </row>
    <row r="1214" spans="13:18" ht="15" customHeight="1" x14ac:dyDescent="0.25">
      <c r="M1214" s="46" t="str">
        <f t="shared" si="39"/>
        <v/>
      </c>
      <c r="N1214" s="46" t="str">
        <f t="shared" si="40"/>
        <v/>
      </c>
      <c r="O1214" s="46" t="str">
        <f>IF(PI_For!B1216=0,"Não cadastrado",PI_For!B1216)</f>
        <v>Não cadastrado</v>
      </c>
      <c r="P1214" s="46" t="str">
        <f>IFERROR(AVERAGEIFS(Entrada!$E$8:$E$3007,Entrada!$C$8:$C$3007,$C$6,Entrada!$G$8:$G$3007,O1214),"")</f>
        <v/>
      </c>
      <c r="Q1214" s="46" t="str">
        <f>IFERROR(AVERAGEIFS(Entrada!$H$8:$H$3007,Entrada!$C$8:$C$3007,$C$6,Entrada!$G$8:$G$3007,O1214),"")</f>
        <v/>
      </c>
      <c r="R1214" s="46">
        <v>1.209E-2</v>
      </c>
    </row>
    <row r="1215" spans="13:18" ht="15" customHeight="1" x14ac:dyDescent="0.25">
      <c r="M1215" s="46" t="str">
        <f t="shared" si="39"/>
        <v/>
      </c>
      <c r="N1215" s="46" t="str">
        <f t="shared" si="40"/>
        <v/>
      </c>
      <c r="O1215" s="46" t="str">
        <f>IF(PI_For!B1217=0,"Não cadastrado",PI_For!B1217)</f>
        <v>Não cadastrado</v>
      </c>
      <c r="P1215" s="46" t="str">
        <f>IFERROR(AVERAGEIFS(Entrada!$E$8:$E$3007,Entrada!$C$8:$C$3007,$C$6,Entrada!$G$8:$G$3007,O1215),"")</f>
        <v/>
      </c>
      <c r="Q1215" s="46" t="str">
        <f>IFERROR(AVERAGEIFS(Entrada!$H$8:$H$3007,Entrada!$C$8:$C$3007,$C$6,Entrada!$G$8:$G$3007,O1215),"")</f>
        <v/>
      </c>
      <c r="R1215" s="46">
        <v>1.21E-2</v>
      </c>
    </row>
    <row r="1216" spans="13:18" ht="15" customHeight="1" x14ac:dyDescent="0.25">
      <c r="M1216" s="46" t="str">
        <f t="shared" si="39"/>
        <v/>
      </c>
      <c r="N1216" s="46" t="str">
        <f t="shared" si="40"/>
        <v/>
      </c>
      <c r="O1216" s="46" t="str">
        <f>IF(PI_For!B1218=0,"Não cadastrado",PI_For!B1218)</f>
        <v>Não cadastrado</v>
      </c>
      <c r="P1216" s="46" t="str">
        <f>IFERROR(AVERAGEIFS(Entrada!$E$8:$E$3007,Entrada!$C$8:$C$3007,$C$6,Entrada!$G$8:$G$3007,O1216),"")</f>
        <v/>
      </c>
      <c r="Q1216" s="46" t="str">
        <f>IFERROR(AVERAGEIFS(Entrada!$H$8:$H$3007,Entrada!$C$8:$C$3007,$C$6,Entrada!$G$8:$G$3007,O1216),"")</f>
        <v/>
      </c>
      <c r="R1216" s="46">
        <v>1.2109999999999999E-2</v>
      </c>
    </row>
    <row r="1217" spans="13:18" ht="15" customHeight="1" x14ac:dyDescent="0.25">
      <c r="M1217" s="46" t="str">
        <f t="shared" si="39"/>
        <v/>
      </c>
      <c r="N1217" s="46" t="str">
        <f t="shared" si="40"/>
        <v/>
      </c>
      <c r="O1217" s="46" t="str">
        <f>IF(PI_For!B1219=0,"Não cadastrado",PI_For!B1219)</f>
        <v>Não cadastrado</v>
      </c>
      <c r="P1217" s="46" t="str">
        <f>IFERROR(AVERAGEIFS(Entrada!$E$8:$E$3007,Entrada!$C$8:$C$3007,$C$6,Entrada!$G$8:$G$3007,O1217),"")</f>
        <v/>
      </c>
      <c r="Q1217" s="46" t="str">
        <f>IFERROR(AVERAGEIFS(Entrada!$H$8:$H$3007,Entrada!$C$8:$C$3007,$C$6,Entrada!$G$8:$G$3007,O1217),"")</f>
        <v/>
      </c>
      <c r="R1217" s="46">
        <v>1.2120000000000001E-2</v>
      </c>
    </row>
    <row r="1218" spans="13:18" ht="15" customHeight="1" x14ac:dyDescent="0.25">
      <c r="M1218" s="46" t="str">
        <f t="shared" si="39"/>
        <v/>
      </c>
      <c r="N1218" s="46" t="str">
        <f t="shared" si="40"/>
        <v/>
      </c>
      <c r="O1218" s="46" t="str">
        <f>IF(PI_For!B1220=0,"Não cadastrado",PI_For!B1220)</f>
        <v>Não cadastrado</v>
      </c>
      <c r="P1218" s="46" t="str">
        <f>IFERROR(AVERAGEIFS(Entrada!$E$8:$E$3007,Entrada!$C$8:$C$3007,$C$6,Entrada!$G$8:$G$3007,O1218),"")</f>
        <v/>
      </c>
      <c r="Q1218" s="46" t="str">
        <f>IFERROR(AVERAGEIFS(Entrada!$H$8:$H$3007,Entrada!$C$8:$C$3007,$C$6,Entrada!$G$8:$G$3007,O1218),"")</f>
        <v/>
      </c>
      <c r="R1218" s="46">
        <v>1.213E-2</v>
      </c>
    </row>
    <row r="1219" spans="13:18" ht="15" customHeight="1" x14ac:dyDescent="0.25">
      <c r="M1219" s="46" t="str">
        <f t="shared" si="39"/>
        <v/>
      </c>
      <c r="N1219" s="46" t="str">
        <f t="shared" si="40"/>
        <v/>
      </c>
      <c r="O1219" s="46" t="str">
        <f>IF(PI_For!B1221=0,"Não cadastrado",PI_For!B1221)</f>
        <v>Não cadastrado</v>
      </c>
      <c r="P1219" s="46" t="str">
        <f>IFERROR(AVERAGEIFS(Entrada!$E$8:$E$3007,Entrada!$C$8:$C$3007,$C$6,Entrada!$G$8:$G$3007,O1219),"")</f>
        <v/>
      </c>
      <c r="Q1219" s="46" t="str">
        <f>IFERROR(AVERAGEIFS(Entrada!$H$8:$H$3007,Entrada!$C$8:$C$3007,$C$6,Entrada!$G$8:$G$3007,O1219),"")</f>
        <v/>
      </c>
      <c r="R1219" s="46">
        <v>1.214E-2</v>
      </c>
    </row>
    <row r="1220" spans="13:18" ht="15" customHeight="1" x14ac:dyDescent="0.25">
      <c r="M1220" s="46" t="str">
        <f t="shared" si="39"/>
        <v/>
      </c>
      <c r="N1220" s="46" t="str">
        <f t="shared" si="40"/>
        <v/>
      </c>
      <c r="O1220" s="46" t="str">
        <f>IF(PI_For!B1222=0,"Não cadastrado",PI_For!B1222)</f>
        <v>Não cadastrado</v>
      </c>
      <c r="P1220" s="46" t="str">
        <f>IFERROR(AVERAGEIFS(Entrada!$E$8:$E$3007,Entrada!$C$8:$C$3007,$C$6,Entrada!$G$8:$G$3007,O1220),"")</f>
        <v/>
      </c>
      <c r="Q1220" s="46" t="str">
        <f>IFERROR(AVERAGEIFS(Entrada!$H$8:$H$3007,Entrada!$C$8:$C$3007,$C$6,Entrada!$G$8:$G$3007,O1220),"")</f>
        <v/>
      </c>
      <c r="R1220" s="46">
        <v>1.2149999999999999E-2</v>
      </c>
    </row>
    <row r="1221" spans="13:18" ht="15" customHeight="1" x14ac:dyDescent="0.25">
      <c r="M1221" s="46" t="str">
        <f t="shared" si="39"/>
        <v/>
      </c>
      <c r="N1221" s="46" t="str">
        <f t="shared" si="40"/>
        <v/>
      </c>
      <c r="O1221" s="46" t="str">
        <f>IF(PI_For!B1223=0,"Não cadastrado",PI_For!B1223)</f>
        <v>Não cadastrado</v>
      </c>
      <c r="P1221" s="46" t="str">
        <f>IFERROR(AVERAGEIFS(Entrada!$E$8:$E$3007,Entrada!$C$8:$C$3007,$C$6,Entrada!$G$8:$G$3007,O1221),"")</f>
        <v/>
      </c>
      <c r="Q1221" s="46" t="str">
        <f>IFERROR(AVERAGEIFS(Entrada!$H$8:$H$3007,Entrada!$C$8:$C$3007,$C$6,Entrada!$G$8:$G$3007,O1221),"")</f>
        <v/>
      </c>
      <c r="R1221" s="46">
        <v>1.2160000000000001E-2</v>
      </c>
    </row>
    <row r="1222" spans="13:18" ht="15" customHeight="1" x14ac:dyDescent="0.25">
      <c r="M1222" s="46" t="str">
        <f t="shared" si="39"/>
        <v/>
      </c>
      <c r="N1222" s="46" t="str">
        <f t="shared" si="40"/>
        <v/>
      </c>
      <c r="O1222" s="46" t="str">
        <f>IF(PI_For!B1224=0,"Não cadastrado",PI_For!B1224)</f>
        <v>Não cadastrado</v>
      </c>
      <c r="P1222" s="46" t="str">
        <f>IFERROR(AVERAGEIFS(Entrada!$E$8:$E$3007,Entrada!$C$8:$C$3007,$C$6,Entrada!$G$8:$G$3007,O1222),"")</f>
        <v/>
      </c>
      <c r="Q1222" s="46" t="str">
        <f>IFERROR(AVERAGEIFS(Entrada!$H$8:$H$3007,Entrada!$C$8:$C$3007,$C$6,Entrada!$G$8:$G$3007,O1222),"")</f>
        <v/>
      </c>
      <c r="R1222" s="46">
        <v>1.217E-2</v>
      </c>
    </row>
    <row r="1223" spans="13:18" ht="15" customHeight="1" x14ac:dyDescent="0.25">
      <c r="M1223" s="46" t="str">
        <f t="shared" ref="M1223:M1286" si="41">IFERROR(P1223+R1223,"")</f>
        <v/>
      </c>
      <c r="N1223" s="46" t="str">
        <f t="shared" ref="N1223:N1286" si="42">IFERROR(Q1223+R1223,"")</f>
        <v/>
      </c>
      <c r="O1223" s="46" t="str">
        <f>IF(PI_For!B1225=0,"Não cadastrado",PI_For!B1225)</f>
        <v>Não cadastrado</v>
      </c>
      <c r="P1223" s="46" t="str">
        <f>IFERROR(AVERAGEIFS(Entrada!$E$8:$E$3007,Entrada!$C$8:$C$3007,$C$6,Entrada!$G$8:$G$3007,O1223),"")</f>
        <v/>
      </c>
      <c r="Q1223" s="46" t="str">
        <f>IFERROR(AVERAGEIFS(Entrada!$H$8:$H$3007,Entrada!$C$8:$C$3007,$C$6,Entrada!$G$8:$G$3007,O1223),"")</f>
        <v/>
      </c>
      <c r="R1223" s="46">
        <v>1.218E-2</v>
      </c>
    </row>
    <row r="1224" spans="13:18" ht="15" customHeight="1" x14ac:dyDescent="0.25">
      <c r="M1224" s="46" t="str">
        <f t="shared" si="41"/>
        <v/>
      </c>
      <c r="N1224" s="46" t="str">
        <f t="shared" si="42"/>
        <v/>
      </c>
      <c r="O1224" s="46" t="str">
        <f>IF(PI_For!B1226=0,"Não cadastrado",PI_For!B1226)</f>
        <v>Não cadastrado</v>
      </c>
      <c r="P1224" s="46" t="str">
        <f>IFERROR(AVERAGEIFS(Entrada!$E$8:$E$3007,Entrada!$C$8:$C$3007,$C$6,Entrada!$G$8:$G$3007,O1224),"")</f>
        <v/>
      </c>
      <c r="Q1224" s="46" t="str">
        <f>IFERROR(AVERAGEIFS(Entrada!$H$8:$H$3007,Entrada!$C$8:$C$3007,$C$6,Entrada!$G$8:$G$3007,O1224),"")</f>
        <v/>
      </c>
      <c r="R1224" s="46">
        <v>1.2189999999999999E-2</v>
      </c>
    </row>
    <row r="1225" spans="13:18" ht="15" customHeight="1" x14ac:dyDescent="0.25">
      <c r="M1225" s="46" t="str">
        <f t="shared" si="41"/>
        <v/>
      </c>
      <c r="N1225" s="46" t="str">
        <f t="shared" si="42"/>
        <v/>
      </c>
      <c r="O1225" s="46" t="str">
        <f>IF(PI_For!B1227=0,"Não cadastrado",PI_For!B1227)</f>
        <v>Não cadastrado</v>
      </c>
      <c r="P1225" s="46" t="str">
        <f>IFERROR(AVERAGEIFS(Entrada!$E$8:$E$3007,Entrada!$C$8:$C$3007,$C$6,Entrada!$G$8:$G$3007,O1225),"")</f>
        <v/>
      </c>
      <c r="Q1225" s="46" t="str">
        <f>IFERROR(AVERAGEIFS(Entrada!$H$8:$H$3007,Entrada!$C$8:$C$3007,$C$6,Entrada!$G$8:$G$3007,O1225),"")</f>
        <v/>
      </c>
      <c r="R1225" s="46">
        <v>1.2200000000000001E-2</v>
      </c>
    </row>
    <row r="1226" spans="13:18" ht="15" customHeight="1" x14ac:dyDescent="0.25">
      <c r="M1226" s="46" t="str">
        <f t="shared" si="41"/>
        <v/>
      </c>
      <c r="N1226" s="46" t="str">
        <f t="shared" si="42"/>
        <v/>
      </c>
      <c r="O1226" s="46" t="str">
        <f>IF(PI_For!B1228=0,"Não cadastrado",PI_For!B1228)</f>
        <v>Não cadastrado</v>
      </c>
      <c r="P1226" s="46" t="str">
        <f>IFERROR(AVERAGEIFS(Entrada!$E$8:$E$3007,Entrada!$C$8:$C$3007,$C$6,Entrada!$G$8:$G$3007,O1226),"")</f>
        <v/>
      </c>
      <c r="Q1226" s="46" t="str">
        <f>IFERROR(AVERAGEIFS(Entrada!$H$8:$H$3007,Entrada!$C$8:$C$3007,$C$6,Entrada!$G$8:$G$3007,O1226),"")</f>
        <v/>
      </c>
      <c r="R1226" s="46">
        <v>1.221E-2</v>
      </c>
    </row>
    <row r="1227" spans="13:18" ht="15" customHeight="1" x14ac:dyDescent="0.25">
      <c r="M1227" s="46" t="str">
        <f t="shared" si="41"/>
        <v/>
      </c>
      <c r="N1227" s="46" t="str">
        <f t="shared" si="42"/>
        <v/>
      </c>
      <c r="O1227" s="46" t="str">
        <f>IF(PI_For!B1229=0,"Não cadastrado",PI_For!B1229)</f>
        <v>Não cadastrado</v>
      </c>
      <c r="P1227" s="46" t="str">
        <f>IFERROR(AVERAGEIFS(Entrada!$E$8:$E$3007,Entrada!$C$8:$C$3007,$C$6,Entrada!$G$8:$G$3007,O1227),"")</f>
        <v/>
      </c>
      <c r="Q1227" s="46" t="str">
        <f>IFERROR(AVERAGEIFS(Entrada!$H$8:$H$3007,Entrada!$C$8:$C$3007,$C$6,Entrada!$G$8:$G$3007,O1227),"")</f>
        <v/>
      </c>
      <c r="R1227" s="46">
        <v>1.222E-2</v>
      </c>
    </row>
    <row r="1228" spans="13:18" ht="15" customHeight="1" x14ac:dyDescent="0.25">
      <c r="M1228" s="46" t="str">
        <f t="shared" si="41"/>
        <v/>
      </c>
      <c r="N1228" s="46" t="str">
        <f t="shared" si="42"/>
        <v/>
      </c>
      <c r="O1228" s="46" t="str">
        <f>IF(PI_For!B1230=0,"Não cadastrado",PI_For!B1230)</f>
        <v>Não cadastrado</v>
      </c>
      <c r="P1228" s="46" t="str">
        <f>IFERROR(AVERAGEIFS(Entrada!$E$8:$E$3007,Entrada!$C$8:$C$3007,$C$6,Entrada!$G$8:$G$3007,O1228),"")</f>
        <v/>
      </c>
      <c r="Q1228" s="46" t="str">
        <f>IFERROR(AVERAGEIFS(Entrada!$H$8:$H$3007,Entrada!$C$8:$C$3007,$C$6,Entrada!$G$8:$G$3007,O1228),"")</f>
        <v/>
      </c>
      <c r="R1228" s="46">
        <v>1.223E-2</v>
      </c>
    </row>
    <row r="1229" spans="13:18" ht="15" customHeight="1" x14ac:dyDescent="0.25">
      <c r="M1229" s="46" t="str">
        <f t="shared" si="41"/>
        <v/>
      </c>
      <c r="N1229" s="46" t="str">
        <f t="shared" si="42"/>
        <v/>
      </c>
      <c r="O1229" s="46" t="str">
        <f>IF(PI_For!B1231=0,"Não cadastrado",PI_For!B1231)</f>
        <v>Não cadastrado</v>
      </c>
      <c r="P1229" s="46" t="str">
        <f>IFERROR(AVERAGEIFS(Entrada!$E$8:$E$3007,Entrada!$C$8:$C$3007,$C$6,Entrada!$G$8:$G$3007,O1229),"")</f>
        <v/>
      </c>
      <c r="Q1229" s="46" t="str">
        <f>IFERROR(AVERAGEIFS(Entrada!$H$8:$H$3007,Entrada!$C$8:$C$3007,$C$6,Entrada!$G$8:$G$3007,O1229),"")</f>
        <v/>
      </c>
      <c r="R1229" s="46">
        <v>1.2239999999999999E-2</v>
      </c>
    </row>
    <row r="1230" spans="13:18" ht="15" customHeight="1" x14ac:dyDescent="0.25">
      <c r="M1230" s="46" t="str">
        <f t="shared" si="41"/>
        <v/>
      </c>
      <c r="N1230" s="46" t="str">
        <f t="shared" si="42"/>
        <v/>
      </c>
      <c r="O1230" s="46" t="str">
        <f>IF(PI_For!B1232=0,"Não cadastrado",PI_For!B1232)</f>
        <v>Não cadastrado</v>
      </c>
      <c r="P1230" s="46" t="str">
        <f>IFERROR(AVERAGEIFS(Entrada!$E$8:$E$3007,Entrada!$C$8:$C$3007,$C$6,Entrada!$G$8:$G$3007,O1230),"")</f>
        <v/>
      </c>
      <c r="Q1230" s="46" t="str">
        <f>IFERROR(AVERAGEIFS(Entrada!$H$8:$H$3007,Entrada!$C$8:$C$3007,$C$6,Entrada!$G$8:$G$3007,O1230),"")</f>
        <v/>
      </c>
      <c r="R1230" s="46">
        <v>1.225E-2</v>
      </c>
    </row>
    <row r="1231" spans="13:18" ht="15" customHeight="1" x14ac:dyDescent="0.25">
      <c r="M1231" s="46" t="str">
        <f t="shared" si="41"/>
        <v/>
      </c>
      <c r="N1231" s="46" t="str">
        <f t="shared" si="42"/>
        <v/>
      </c>
      <c r="O1231" s="46" t="str">
        <f>IF(PI_For!B1233=0,"Não cadastrado",PI_For!B1233)</f>
        <v>Não cadastrado</v>
      </c>
      <c r="P1231" s="46" t="str">
        <f>IFERROR(AVERAGEIFS(Entrada!$E$8:$E$3007,Entrada!$C$8:$C$3007,$C$6,Entrada!$G$8:$G$3007,O1231),"")</f>
        <v/>
      </c>
      <c r="Q1231" s="46" t="str">
        <f>IFERROR(AVERAGEIFS(Entrada!$H$8:$H$3007,Entrada!$C$8:$C$3007,$C$6,Entrada!$G$8:$G$3007,O1231),"")</f>
        <v/>
      </c>
      <c r="R1231" s="46">
        <v>1.226E-2</v>
      </c>
    </row>
    <row r="1232" spans="13:18" ht="15" customHeight="1" x14ac:dyDescent="0.25">
      <c r="M1232" s="46" t="str">
        <f t="shared" si="41"/>
        <v/>
      </c>
      <c r="N1232" s="46" t="str">
        <f t="shared" si="42"/>
        <v/>
      </c>
      <c r="O1232" s="46" t="str">
        <f>IF(PI_For!B1234=0,"Não cadastrado",PI_For!B1234)</f>
        <v>Não cadastrado</v>
      </c>
      <c r="P1232" s="46" t="str">
        <f>IFERROR(AVERAGEIFS(Entrada!$E$8:$E$3007,Entrada!$C$8:$C$3007,$C$6,Entrada!$G$8:$G$3007,O1232),"")</f>
        <v/>
      </c>
      <c r="Q1232" s="46" t="str">
        <f>IFERROR(AVERAGEIFS(Entrada!$H$8:$H$3007,Entrada!$C$8:$C$3007,$C$6,Entrada!$G$8:$G$3007,O1232),"")</f>
        <v/>
      </c>
      <c r="R1232" s="46">
        <v>1.227E-2</v>
      </c>
    </row>
    <row r="1233" spans="13:18" ht="15" customHeight="1" x14ac:dyDescent="0.25">
      <c r="M1233" s="46" t="str">
        <f t="shared" si="41"/>
        <v/>
      </c>
      <c r="N1233" s="46" t="str">
        <f t="shared" si="42"/>
        <v/>
      </c>
      <c r="O1233" s="46" t="str">
        <f>IF(PI_For!B1235=0,"Não cadastrado",PI_For!B1235)</f>
        <v>Não cadastrado</v>
      </c>
      <c r="P1233" s="46" t="str">
        <f>IFERROR(AVERAGEIFS(Entrada!$E$8:$E$3007,Entrada!$C$8:$C$3007,$C$6,Entrada!$G$8:$G$3007,O1233),"")</f>
        <v/>
      </c>
      <c r="Q1233" s="46" t="str">
        <f>IFERROR(AVERAGEIFS(Entrada!$H$8:$H$3007,Entrada!$C$8:$C$3007,$C$6,Entrada!$G$8:$G$3007,O1233),"")</f>
        <v/>
      </c>
      <c r="R1233" s="46">
        <v>1.2279999999999999E-2</v>
      </c>
    </row>
    <row r="1234" spans="13:18" ht="15" customHeight="1" x14ac:dyDescent="0.25">
      <c r="M1234" s="46" t="str">
        <f t="shared" si="41"/>
        <v/>
      </c>
      <c r="N1234" s="46" t="str">
        <f t="shared" si="42"/>
        <v/>
      </c>
      <c r="O1234" s="46" t="str">
        <f>IF(PI_For!B1236=0,"Não cadastrado",PI_For!B1236)</f>
        <v>Não cadastrado</v>
      </c>
      <c r="P1234" s="46" t="str">
        <f>IFERROR(AVERAGEIFS(Entrada!$E$8:$E$3007,Entrada!$C$8:$C$3007,$C$6,Entrada!$G$8:$G$3007,O1234),"")</f>
        <v/>
      </c>
      <c r="Q1234" s="46" t="str">
        <f>IFERROR(AVERAGEIFS(Entrada!$H$8:$H$3007,Entrada!$C$8:$C$3007,$C$6,Entrada!$G$8:$G$3007,O1234),"")</f>
        <v/>
      </c>
      <c r="R1234" s="46">
        <v>1.2290000000000001E-2</v>
      </c>
    </row>
    <row r="1235" spans="13:18" ht="15" customHeight="1" x14ac:dyDescent="0.25">
      <c r="M1235" s="46" t="str">
        <f t="shared" si="41"/>
        <v/>
      </c>
      <c r="N1235" s="46" t="str">
        <f t="shared" si="42"/>
        <v/>
      </c>
      <c r="O1235" s="46" t="str">
        <f>IF(PI_For!B1237=0,"Não cadastrado",PI_For!B1237)</f>
        <v>Não cadastrado</v>
      </c>
      <c r="P1235" s="46" t="str">
        <f>IFERROR(AVERAGEIFS(Entrada!$E$8:$E$3007,Entrada!$C$8:$C$3007,$C$6,Entrada!$G$8:$G$3007,O1235),"")</f>
        <v/>
      </c>
      <c r="Q1235" s="46" t="str">
        <f>IFERROR(AVERAGEIFS(Entrada!$H$8:$H$3007,Entrada!$C$8:$C$3007,$C$6,Entrada!$G$8:$G$3007,O1235),"")</f>
        <v/>
      </c>
      <c r="R1235" s="46">
        <v>1.23E-2</v>
      </c>
    </row>
    <row r="1236" spans="13:18" ht="15" customHeight="1" x14ac:dyDescent="0.25">
      <c r="M1236" s="46" t="str">
        <f t="shared" si="41"/>
        <v/>
      </c>
      <c r="N1236" s="46" t="str">
        <f t="shared" si="42"/>
        <v/>
      </c>
      <c r="O1236" s="46" t="str">
        <f>IF(PI_For!B1238=0,"Não cadastrado",PI_For!B1238)</f>
        <v>Não cadastrado</v>
      </c>
      <c r="P1236" s="46" t="str">
        <f>IFERROR(AVERAGEIFS(Entrada!$E$8:$E$3007,Entrada!$C$8:$C$3007,$C$6,Entrada!$G$8:$G$3007,O1236),"")</f>
        <v/>
      </c>
      <c r="Q1236" s="46" t="str">
        <f>IFERROR(AVERAGEIFS(Entrada!$H$8:$H$3007,Entrada!$C$8:$C$3007,$C$6,Entrada!$G$8:$G$3007,O1236),"")</f>
        <v/>
      </c>
      <c r="R1236" s="46">
        <v>1.231E-2</v>
      </c>
    </row>
    <row r="1237" spans="13:18" ht="15" customHeight="1" x14ac:dyDescent="0.25">
      <c r="M1237" s="46" t="str">
        <f t="shared" si="41"/>
        <v/>
      </c>
      <c r="N1237" s="46" t="str">
        <f t="shared" si="42"/>
        <v/>
      </c>
      <c r="O1237" s="46" t="str">
        <f>IF(PI_For!B1239=0,"Não cadastrado",PI_For!B1239)</f>
        <v>Não cadastrado</v>
      </c>
      <c r="P1237" s="46" t="str">
        <f>IFERROR(AVERAGEIFS(Entrada!$E$8:$E$3007,Entrada!$C$8:$C$3007,$C$6,Entrada!$G$8:$G$3007,O1237),"")</f>
        <v/>
      </c>
      <c r="Q1237" s="46" t="str">
        <f>IFERROR(AVERAGEIFS(Entrada!$H$8:$H$3007,Entrada!$C$8:$C$3007,$C$6,Entrada!$G$8:$G$3007,O1237),"")</f>
        <v/>
      </c>
      <c r="R1237" s="46">
        <v>1.2319999999999999E-2</v>
      </c>
    </row>
    <row r="1238" spans="13:18" ht="15" customHeight="1" x14ac:dyDescent="0.25">
      <c r="M1238" s="46" t="str">
        <f t="shared" si="41"/>
        <v/>
      </c>
      <c r="N1238" s="46" t="str">
        <f t="shared" si="42"/>
        <v/>
      </c>
      <c r="O1238" s="46" t="str">
        <f>IF(PI_For!B1240=0,"Não cadastrado",PI_For!B1240)</f>
        <v>Não cadastrado</v>
      </c>
      <c r="P1238" s="46" t="str">
        <f>IFERROR(AVERAGEIFS(Entrada!$E$8:$E$3007,Entrada!$C$8:$C$3007,$C$6,Entrada!$G$8:$G$3007,O1238),"")</f>
        <v/>
      </c>
      <c r="Q1238" s="46" t="str">
        <f>IFERROR(AVERAGEIFS(Entrada!$H$8:$H$3007,Entrada!$C$8:$C$3007,$C$6,Entrada!$G$8:$G$3007,O1238),"")</f>
        <v/>
      </c>
      <c r="R1238" s="46">
        <v>1.2330000000000001E-2</v>
      </c>
    </row>
    <row r="1239" spans="13:18" ht="15" customHeight="1" x14ac:dyDescent="0.25">
      <c r="M1239" s="46" t="str">
        <f t="shared" si="41"/>
        <v/>
      </c>
      <c r="N1239" s="46" t="str">
        <f t="shared" si="42"/>
        <v/>
      </c>
      <c r="O1239" s="46" t="str">
        <f>IF(PI_For!B1241=0,"Não cadastrado",PI_For!B1241)</f>
        <v>Não cadastrado</v>
      </c>
      <c r="P1239" s="46" t="str">
        <f>IFERROR(AVERAGEIFS(Entrada!$E$8:$E$3007,Entrada!$C$8:$C$3007,$C$6,Entrada!$G$8:$G$3007,O1239),"")</f>
        <v/>
      </c>
      <c r="Q1239" s="46" t="str">
        <f>IFERROR(AVERAGEIFS(Entrada!$H$8:$H$3007,Entrada!$C$8:$C$3007,$C$6,Entrada!$G$8:$G$3007,O1239),"")</f>
        <v/>
      </c>
      <c r="R1239" s="46">
        <v>1.234E-2</v>
      </c>
    </row>
    <row r="1240" spans="13:18" ht="15" customHeight="1" x14ac:dyDescent="0.25">
      <c r="M1240" s="46" t="str">
        <f t="shared" si="41"/>
        <v/>
      </c>
      <c r="N1240" s="46" t="str">
        <f t="shared" si="42"/>
        <v/>
      </c>
      <c r="O1240" s="46" t="str">
        <f>IF(PI_For!B1242=0,"Não cadastrado",PI_For!B1242)</f>
        <v>Não cadastrado</v>
      </c>
      <c r="P1240" s="46" t="str">
        <f>IFERROR(AVERAGEIFS(Entrada!$E$8:$E$3007,Entrada!$C$8:$C$3007,$C$6,Entrada!$G$8:$G$3007,O1240),"")</f>
        <v/>
      </c>
      <c r="Q1240" s="46" t="str">
        <f>IFERROR(AVERAGEIFS(Entrada!$H$8:$H$3007,Entrada!$C$8:$C$3007,$C$6,Entrada!$G$8:$G$3007,O1240),"")</f>
        <v/>
      </c>
      <c r="R1240" s="46">
        <v>1.235E-2</v>
      </c>
    </row>
    <row r="1241" spans="13:18" ht="15" customHeight="1" x14ac:dyDescent="0.25">
      <c r="M1241" s="46" t="str">
        <f t="shared" si="41"/>
        <v/>
      </c>
      <c r="N1241" s="46" t="str">
        <f t="shared" si="42"/>
        <v/>
      </c>
      <c r="O1241" s="46" t="str">
        <f>IF(PI_For!B1243=0,"Não cadastrado",PI_For!B1243)</f>
        <v>Não cadastrado</v>
      </c>
      <c r="P1241" s="46" t="str">
        <f>IFERROR(AVERAGEIFS(Entrada!$E$8:$E$3007,Entrada!$C$8:$C$3007,$C$6,Entrada!$G$8:$G$3007,O1241),"")</f>
        <v/>
      </c>
      <c r="Q1241" s="46" t="str">
        <f>IFERROR(AVERAGEIFS(Entrada!$H$8:$H$3007,Entrada!$C$8:$C$3007,$C$6,Entrada!$G$8:$G$3007,O1241),"")</f>
        <v/>
      </c>
      <c r="R1241" s="46">
        <v>1.2359999999999999E-2</v>
      </c>
    </row>
    <row r="1242" spans="13:18" ht="15" customHeight="1" x14ac:dyDescent="0.25">
      <c r="M1242" s="46" t="str">
        <f t="shared" si="41"/>
        <v/>
      </c>
      <c r="N1242" s="46" t="str">
        <f t="shared" si="42"/>
        <v/>
      </c>
      <c r="O1242" s="46" t="str">
        <f>IF(PI_For!B1244=0,"Não cadastrado",PI_For!B1244)</f>
        <v>Não cadastrado</v>
      </c>
      <c r="P1242" s="46" t="str">
        <f>IFERROR(AVERAGEIFS(Entrada!$E$8:$E$3007,Entrada!$C$8:$C$3007,$C$6,Entrada!$G$8:$G$3007,O1242),"")</f>
        <v/>
      </c>
      <c r="Q1242" s="46" t="str">
        <f>IFERROR(AVERAGEIFS(Entrada!$H$8:$H$3007,Entrada!$C$8:$C$3007,$C$6,Entrada!$G$8:$G$3007,O1242),"")</f>
        <v/>
      </c>
      <c r="R1242" s="46">
        <v>1.2370000000000001E-2</v>
      </c>
    </row>
    <row r="1243" spans="13:18" ht="15" customHeight="1" x14ac:dyDescent="0.25">
      <c r="M1243" s="46" t="str">
        <f t="shared" si="41"/>
        <v/>
      </c>
      <c r="N1243" s="46" t="str">
        <f t="shared" si="42"/>
        <v/>
      </c>
      <c r="O1243" s="46" t="str">
        <f>IF(PI_For!B1245=0,"Não cadastrado",PI_For!B1245)</f>
        <v>Não cadastrado</v>
      </c>
      <c r="P1243" s="46" t="str">
        <f>IFERROR(AVERAGEIFS(Entrada!$E$8:$E$3007,Entrada!$C$8:$C$3007,$C$6,Entrada!$G$8:$G$3007,O1243),"")</f>
        <v/>
      </c>
      <c r="Q1243" s="46" t="str">
        <f>IFERROR(AVERAGEIFS(Entrada!$H$8:$H$3007,Entrada!$C$8:$C$3007,$C$6,Entrada!$G$8:$G$3007,O1243),"")</f>
        <v/>
      </c>
      <c r="R1243" s="46">
        <v>1.238E-2</v>
      </c>
    </row>
    <row r="1244" spans="13:18" ht="15" customHeight="1" x14ac:dyDescent="0.25">
      <c r="M1244" s="46" t="str">
        <f t="shared" si="41"/>
        <v/>
      </c>
      <c r="N1244" s="46" t="str">
        <f t="shared" si="42"/>
        <v/>
      </c>
      <c r="O1244" s="46" t="str">
        <f>IF(PI_For!B1246=0,"Não cadastrado",PI_For!B1246)</f>
        <v>Não cadastrado</v>
      </c>
      <c r="P1244" s="46" t="str">
        <f>IFERROR(AVERAGEIFS(Entrada!$E$8:$E$3007,Entrada!$C$8:$C$3007,$C$6,Entrada!$G$8:$G$3007,O1244),"")</f>
        <v/>
      </c>
      <c r="Q1244" s="46" t="str">
        <f>IFERROR(AVERAGEIFS(Entrada!$H$8:$H$3007,Entrada!$C$8:$C$3007,$C$6,Entrada!$G$8:$G$3007,O1244),"")</f>
        <v/>
      </c>
      <c r="R1244" s="46">
        <v>1.239E-2</v>
      </c>
    </row>
    <row r="1245" spans="13:18" ht="15" customHeight="1" x14ac:dyDescent="0.25">
      <c r="M1245" s="46" t="str">
        <f t="shared" si="41"/>
        <v/>
      </c>
      <c r="N1245" s="46" t="str">
        <f t="shared" si="42"/>
        <v/>
      </c>
      <c r="O1245" s="46" t="str">
        <f>IF(PI_For!B1247=0,"Não cadastrado",PI_For!B1247)</f>
        <v>Não cadastrado</v>
      </c>
      <c r="P1245" s="46" t="str">
        <f>IFERROR(AVERAGEIFS(Entrada!$E$8:$E$3007,Entrada!$C$8:$C$3007,$C$6,Entrada!$G$8:$G$3007,O1245),"")</f>
        <v/>
      </c>
      <c r="Q1245" s="46" t="str">
        <f>IFERROR(AVERAGEIFS(Entrada!$H$8:$H$3007,Entrada!$C$8:$C$3007,$C$6,Entrada!$G$8:$G$3007,O1245),"")</f>
        <v/>
      </c>
      <c r="R1245" s="46">
        <v>1.24E-2</v>
      </c>
    </row>
    <row r="1246" spans="13:18" ht="15" customHeight="1" x14ac:dyDescent="0.25">
      <c r="M1246" s="46" t="str">
        <f t="shared" si="41"/>
        <v/>
      </c>
      <c r="N1246" s="46" t="str">
        <f t="shared" si="42"/>
        <v/>
      </c>
      <c r="O1246" s="46" t="str">
        <f>IF(PI_For!B1248=0,"Não cadastrado",PI_For!B1248)</f>
        <v>Não cadastrado</v>
      </c>
      <c r="P1246" s="46" t="str">
        <f>IFERROR(AVERAGEIFS(Entrada!$E$8:$E$3007,Entrada!$C$8:$C$3007,$C$6,Entrada!$G$8:$G$3007,O1246),"")</f>
        <v/>
      </c>
      <c r="Q1246" s="46" t="str">
        <f>IFERROR(AVERAGEIFS(Entrada!$H$8:$H$3007,Entrada!$C$8:$C$3007,$C$6,Entrada!$G$8:$G$3007,O1246),"")</f>
        <v/>
      </c>
      <c r="R1246" s="46">
        <v>1.2409999999999999E-2</v>
      </c>
    </row>
    <row r="1247" spans="13:18" ht="15" customHeight="1" x14ac:dyDescent="0.25">
      <c r="M1247" s="46" t="str">
        <f t="shared" si="41"/>
        <v/>
      </c>
      <c r="N1247" s="46" t="str">
        <f t="shared" si="42"/>
        <v/>
      </c>
      <c r="O1247" s="46" t="str">
        <f>IF(PI_For!B1249=0,"Não cadastrado",PI_For!B1249)</f>
        <v>Não cadastrado</v>
      </c>
      <c r="P1247" s="46" t="str">
        <f>IFERROR(AVERAGEIFS(Entrada!$E$8:$E$3007,Entrada!$C$8:$C$3007,$C$6,Entrada!$G$8:$G$3007,O1247),"")</f>
        <v/>
      </c>
      <c r="Q1247" s="46" t="str">
        <f>IFERROR(AVERAGEIFS(Entrada!$H$8:$H$3007,Entrada!$C$8:$C$3007,$C$6,Entrada!$G$8:$G$3007,O1247),"")</f>
        <v/>
      </c>
      <c r="R1247" s="46">
        <v>1.242E-2</v>
      </c>
    </row>
    <row r="1248" spans="13:18" ht="15" customHeight="1" x14ac:dyDescent="0.25">
      <c r="M1248" s="46" t="str">
        <f t="shared" si="41"/>
        <v/>
      </c>
      <c r="N1248" s="46" t="str">
        <f t="shared" si="42"/>
        <v/>
      </c>
      <c r="O1248" s="46" t="str">
        <f>IF(PI_For!B1250=0,"Não cadastrado",PI_For!B1250)</f>
        <v>Não cadastrado</v>
      </c>
      <c r="P1248" s="46" t="str">
        <f>IFERROR(AVERAGEIFS(Entrada!$E$8:$E$3007,Entrada!$C$8:$C$3007,$C$6,Entrada!$G$8:$G$3007,O1248),"")</f>
        <v/>
      </c>
      <c r="Q1248" s="46" t="str">
        <f>IFERROR(AVERAGEIFS(Entrada!$H$8:$H$3007,Entrada!$C$8:$C$3007,$C$6,Entrada!$G$8:$G$3007,O1248),"")</f>
        <v/>
      </c>
      <c r="R1248" s="46">
        <v>1.243E-2</v>
      </c>
    </row>
    <row r="1249" spans="13:18" ht="15" customHeight="1" x14ac:dyDescent="0.25">
      <c r="M1249" s="46" t="str">
        <f t="shared" si="41"/>
        <v/>
      </c>
      <c r="N1249" s="46" t="str">
        <f t="shared" si="42"/>
        <v/>
      </c>
      <c r="O1249" s="46" t="str">
        <f>IF(PI_For!B1251=0,"Não cadastrado",PI_For!B1251)</f>
        <v>Não cadastrado</v>
      </c>
      <c r="P1249" s="46" t="str">
        <f>IFERROR(AVERAGEIFS(Entrada!$E$8:$E$3007,Entrada!$C$8:$C$3007,$C$6,Entrada!$G$8:$G$3007,O1249),"")</f>
        <v/>
      </c>
      <c r="Q1249" s="46" t="str">
        <f>IFERROR(AVERAGEIFS(Entrada!$H$8:$H$3007,Entrada!$C$8:$C$3007,$C$6,Entrada!$G$8:$G$3007,O1249),"")</f>
        <v/>
      </c>
      <c r="R1249" s="46">
        <v>1.244E-2</v>
      </c>
    </row>
    <row r="1250" spans="13:18" ht="15" customHeight="1" x14ac:dyDescent="0.25">
      <c r="M1250" s="46" t="str">
        <f t="shared" si="41"/>
        <v/>
      </c>
      <c r="N1250" s="46" t="str">
        <f t="shared" si="42"/>
        <v/>
      </c>
      <c r="O1250" s="46" t="str">
        <f>IF(PI_For!B1252=0,"Não cadastrado",PI_For!B1252)</f>
        <v>Não cadastrado</v>
      </c>
      <c r="P1250" s="46" t="str">
        <f>IFERROR(AVERAGEIFS(Entrada!$E$8:$E$3007,Entrada!$C$8:$C$3007,$C$6,Entrada!$G$8:$G$3007,O1250),"")</f>
        <v/>
      </c>
      <c r="Q1250" s="46" t="str">
        <f>IFERROR(AVERAGEIFS(Entrada!$H$8:$H$3007,Entrada!$C$8:$C$3007,$C$6,Entrada!$G$8:$G$3007,O1250),"")</f>
        <v/>
      </c>
      <c r="R1250" s="46">
        <v>1.2449999999999999E-2</v>
      </c>
    </row>
    <row r="1251" spans="13:18" ht="15" customHeight="1" x14ac:dyDescent="0.25">
      <c r="M1251" s="46" t="str">
        <f t="shared" si="41"/>
        <v/>
      </c>
      <c r="N1251" s="46" t="str">
        <f t="shared" si="42"/>
        <v/>
      </c>
      <c r="O1251" s="46" t="str">
        <f>IF(PI_For!B1253=0,"Não cadastrado",PI_For!B1253)</f>
        <v>Não cadastrado</v>
      </c>
      <c r="P1251" s="46" t="str">
        <f>IFERROR(AVERAGEIFS(Entrada!$E$8:$E$3007,Entrada!$C$8:$C$3007,$C$6,Entrada!$G$8:$G$3007,O1251),"")</f>
        <v/>
      </c>
      <c r="Q1251" s="46" t="str">
        <f>IFERROR(AVERAGEIFS(Entrada!$H$8:$H$3007,Entrada!$C$8:$C$3007,$C$6,Entrada!$G$8:$G$3007,O1251),"")</f>
        <v/>
      </c>
      <c r="R1251" s="46">
        <v>1.2460000000000001E-2</v>
      </c>
    </row>
    <row r="1252" spans="13:18" ht="15" customHeight="1" x14ac:dyDescent="0.25">
      <c r="M1252" s="46" t="str">
        <f t="shared" si="41"/>
        <v/>
      </c>
      <c r="N1252" s="46" t="str">
        <f t="shared" si="42"/>
        <v/>
      </c>
      <c r="O1252" s="46" t="str">
        <f>IF(PI_For!B1254=0,"Não cadastrado",PI_For!B1254)</f>
        <v>Não cadastrado</v>
      </c>
      <c r="P1252" s="46" t="str">
        <f>IFERROR(AVERAGEIFS(Entrada!$E$8:$E$3007,Entrada!$C$8:$C$3007,$C$6,Entrada!$G$8:$G$3007,O1252),"")</f>
        <v/>
      </c>
      <c r="Q1252" s="46" t="str">
        <f>IFERROR(AVERAGEIFS(Entrada!$H$8:$H$3007,Entrada!$C$8:$C$3007,$C$6,Entrada!$G$8:$G$3007,O1252),"")</f>
        <v/>
      </c>
      <c r="R1252" s="46">
        <v>1.247E-2</v>
      </c>
    </row>
    <row r="1253" spans="13:18" ht="15" customHeight="1" x14ac:dyDescent="0.25">
      <c r="M1253" s="46" t="str">
        <f t="shared" si="41"/>
        <v/>
      </c>
      <c r="N1253" s="46" t="str">
        <f t="shared" si="42"/>
        <v/>
      </c>
      <c r="O1253" s="46" t="str">
        <f>IF(PI_For!B1255=0,"Não cadastrado",PI_For!B1255)</f>
        <v>Não cadastrado</v>
      </c>
      <c r="P1253" s="46" t="str">
        <f>IFERROR(AVERAGEIFS(Entrada!$E$8:$E$3007,Entrada!$C$8:$C$3007,$C$6,Entrada!$G$8:$G$3007,O1253),"")</f>
        <v/>
      </c>
      <c r="Q1253" s="46" t="str">
        <f>IFERROR(AVERAGEIFS(Entrada!$H$8:$H$3007,Entrada!$C$8:$C$3007,$C$6,Entrada!$G$8:$G$3007,O1253),"")</f>
        <v/>
      </c>
      <c r="R1253" s="46">
        <v>1.248E-2</v>
      </c>
    </row>
    <row r="1254" spans="13:18" ht="15" customHeight="1" x14ac:dyDescent="0.25">
      <c r="M1254" s="46" t="str">
        <f t="shared" si="41"/>
        <v/>
      </c>
      <c r="N1254" s="46" t="str">
        <f t="shared" si="42"/>
        <v/>
      </c>
      <c r="O1254" s="46" t="str">
        <f>IF(PI_For!B1256=0,"Não cadastrado",PI_For!B1256)</f>
        <v>Não cadastrado</v>
      </c>
      <c r="P1254" s="46" t="str">
        <f>IFERROR(AVERAGEIFS(Entrada!$E$8:$E$3007,Entrada!$C$8:$C$3007,$C$6,Entrada!$G$8:$G$3007,O1254),"")</f>
        <v/>
      </c>
      <c r="Q1254" s="46" t="str">
        <f>IFERROR(AVERAGEIFS(Entrada!$H$8:$H$3007,Entrada!$C$8:$C$3007,$C$6,Entrada!$G$8:$G$3007,O1254),"")</f>
        <v/>
      </c>
      <c r="R1254" s="46">
        <v>1.2489999999999999E-2</v>
      </c>
    </row>
    <row r="1255" spans="13:18" ht="15" customHeight="1" x14ac:dyDescent="0.25">
      <c r="M1255" s="46" t="str">
        <f t="shared" si="41"/>
        <v/>
      </c>
      <c r="N1255" s="46" t="str">
        <f t="shared" si="42"/>
        <v/>
      </c>
      <c r="O1255" s="46" t="str">
        <f>IF(PI_For!B1257=0,"Não cadastrado",PI_For!B1257)</f>
        <v>Não cadastrado</v>
      </c>
      <c r="P1255" s="46" t="str">
        <f>IFERROR(AVERAGEIFS(Entrada!$E$8:$E$3007,Entrada!$C$8:$C$3007,$C$6,Entrada!$G$8:$G$3007,O1255),"")</f>
        <v/>
      </c>
      <c r="Q1255" s="46" t="str">
        <f>IFERROR(AVERAGEIFS(Entrada!$H$8:$H$3007,Entrada!$C$8:$C$3007,$C$6,Entrada!$G$8:$G$3007,O1255),"")</f>
        <v/>
      </c>
      <c r="R1255" s="46">
        <v>1.2500000000000001E-2</v>
      </c>
    </row>
    <row r="1256" spans="13:18" ht="15" customHeight="1" x14ac:dyDescent="0.25">
      <c r="M1256" s="46" t="str">
        <f t="shared" si="41"/>
        <v/>
      </c>
      <c r="N1256" s="46" t="str">
        <f t="shared" si="42"/>
        <v/>
      </c>
      <c r="O1256" s="46" t="str">
        <f>IF(PI_For!B1258=0,"Não cadastrado",PI_For!B1258)</f>
        <v>Não cadastrado</v>
      </c>
      <c r="P1256" s="46" t="str">
        <f>IFERROR(AVERAGEIFS(Entrada!$E$8:$E$3007,Entrada!$C$8:$C$3007,$C$6,Entrada!$G$8:$G$3007,O1256),"")</f>
        <v/>
      </c>
      <c r="Q1256" s="46" t="str">
        <f>IFERROR(AVERAGEIFS(Entrada!$H$8:$H$3007,Entrada!$C$8:$C$3007,$C$6,Entrada!$G$8:$G$3007,O1256),"")</f>
        <v/>
      </c>
      <c r="R1256" s="46">
        <v>1.251E-2</v>
      </c>
    </row>
    <row r="1257" spans="13:18" ht="15" customHeight="1" x14ac:dyDescent="0.25">
      <c r="M1257" s="46" t="str">
        <f t="shared" si="41"/>
        <v/>
      </c>
      <c r="N1257" s="46" t="str">
        <f t="shared" si="42"/>
        <v/>
      </c>
      <c r="O1257" s="46" t="str">
        <f>IF(PI_For!B1259=0,"Não cadastrado",PI_For!B1259)</f>
        <v>Não cadastrado</v>
      </c>
      <c r="P1257" s="46" t="str">
        <f>IFERROR(AVERAGEIFS(Entrada!$E$8:$E$3007,Entrada!$C$8:$C$3007,$C$6,Entrada!$G$8:$G$3007,O1257),"")</f>
        <v/>
      </c>
      <c r="Q1257" s="46" t="str">
        <f>IFERROR(AVERAGEIFS(Entrada!$H$8:$H$3007,Entrada!$C$8:$C$3007,$C$6,Entrada!$G$8:$G$3007,O1257),"")</f>
        <v/>
      </c>
      <c r="R1257" s="46">
        <v>1.252E-2</v>
      </c>
    </row>
    <row r="1258" spans="13:18" ht="15" customHeight="1" x14ac:dyDescent="0.25">
      <c r="M1258" s="46" t="str">
        <f t="shared" si="41"/>
        <v/>
      </c>
      <c r="N1258" s="46" t="str">
        <f t="shared" si="42"/>
        <v/>
      </c>
      <c r="O1258" s="46" t="str">
        <f>IF(PI_For!B1260=0,"Não cadastrado",PI_For!B1260)</f>
        <v>Não cadastrado</v>
      </c>
      <c r="P1258" s="46" t="str">
        <f>IFERROR(AVERAGEIFS(Entrada!$E$8:$E$3007,Entrada!$C$8:$C$3007,$C$6,Entrada!$G$8:$G$3007,O1258),"")</f>
        <v/>
      </c>
      <c r="Q1258" s="46" t="str">
        <f>IFERROR(AVERAGEIFS(Entrada!$H$8:$H$3007,Entrada!$C$8:$C$3007,$C$6,Entrada!$G$8:$G$3007,O1258),"")</f>
        <v/>
      </c>
      <c r="R1258" s="46">
        <v>1.2529999999999999E-2</v>
      </c>
    </row>
    <row r="1259" spans="13:18" ht="15" customHeight="1" x14ac:dyDescent="0.25">
      <c r="M1259" s="46" t="str">
        <f t="shared" si="41"/>
        <v/>
      </c>
      <c r="N1259" s="46" t="str">
        <f t="shared" si="42"/>
        <v/>
      </c>
      <c r="O1259" s="46" t="str">
        <f>IF(PI_For!B1261=0,"Não cadastrado",PI_For!B1261)</f>
        <v>Não cadastrado</v>
      </c>
      <c r="P1259" s="46" t="str">
        <f>IFERROR(AVERAGEIFS(Entrada!$E$8:$E$3007,Entrada!$C$8:$C$3007,$C$6,Entrada!$G$8:$G$3007,O1259),"")</f>
        <v/>
      </c>
      <c r="Q1259" s="46" t="str">
        <f>IFERROR(AVERAGEIFS(Entrada!$H$8:$H$3007,Entrada!$C$8:$C$3007,$C$6,Entrada!$G$8:$G$3007,O1259),"")</f>
        <v/>
      </c>
      <c r="R1259" s="46">
        <v>1.2540000000000001E-2</v>
      </c>
    </row>
    <row r="1260" spans="13:18" ht="15" customHeight="1" x14ac:dyDescent="0.25">
      <c r="M1260" s="46" t="str">
        <f t="shared" si="41"/>
        <v/>
      </c>
      <c r="N1260" s="46" t="str">
        <f t="shared" si="42"/>
        <v/>
      </c>
      <c r="O1260" s="46" t="str">
        <f>IF(PI_For!B1262=0,"Não cadastrado",PI_For!B1262)</f>
        <v>Não cadastrado</v>
      </c>
      <c r="P1260" s="46" t="str">
        <f>IFERROR(AVERAGEIFS(Entrada!$E$8:$E$3007,Entrada!$C$8:$C$3007,$C$6,Entrada!$G$8:$G$3007,O1260),"")</f>
        <v/>
      </c>
      <c r="Q1260" s="46" t="str">
        <f>IFERROR(AVERAGEIFS(Entrada!$H$8:$H$3007,Entrada!$C$8:$C$3007,$C$6,Entrada!$G$8:$G$3007,O1260),"")</f>
        <v/>
      </c>
      <c r="R1260" s="46">
        <v>1.255E-2</v>
      </c>
    </row>
    <row r="1261" spans="13:18" ht="15" customHeight="1" x14ac:dyDescent="0.25">
      <c r="M1261" s="46" t="str">
        <f t="shared" si="41"/>
        <v/>
      </c>
      <c r="N1261" s="46" t="str">
        <f t="shared" si="42"/>
        <v/>
      </c>
      <c r="O1261" s="46" t="str">
        <f>IF(PI_For!B1263=0,"Não cadastrado",PI_For!B1263)</f>
        <v>Não cadastrado</v>
      </c>
      <c r="P1261" s="46" t="str">
        <f>IFERROR(AVERAGEIFS(Entrada!$E$8:$E$3007,Entrada!$C$8:$C$3007,$C$6,Entrada!$G$8:$G$3007,O1261),"")</f>
        <v/>
      </c>
      <c r="Q1261" s="46" t="str">
        <f>IFERROR(AVERAGEIFS(Entrada!$H$8:$H$3007,Entrada!$C$8:$C$3007,$C$6,Entrada!$G$8:$G$3007,O1261),"")</f>
        <v/>
      </c>
      <c r="R1261" s="46">
        <v>1.256E-2</v>
      </c>
    </row>
    <row r="1262" spans="13:18" ht="15" customHeight="1" x14ac:dyDescent="0.25">
      <c r="M1262" s="46" t="str">
        <f t="shared" si="41"/>
        <v/>
      </c>
      <c r="N1262" s="46" t="str">
        <f t="shared" si="42"/>
        <v/>
      </c>
      <c r="O1262" s="46" t="str">
        <f>IF(PI_For!B1264=0,"Não cadastrado",PI_For!B1264)</f>
        <v>Não cadastrado</v>
      </c>
      <c r="P1262" s="46" t="str">
        <f>IFERROR(AVERAGEIFS(Entrada!$E$8:$E$3007,Entrada!$C$8:$C$3007,$C$6,Entrada!$G$8:$G$3007,O1262),"")</f>
        <v/>
      </c>
      <c r="Q1262" s="46" t="str">
        <f>IFERROR(AVERAGEIFS(Entrada!$H$8:$H$3007,Entrada!$C$8:$C$3007,$C$6,Entrada!$G$8:$G$3007,O1262),"")</f>
        <v/>
      </c>
      <c r="R1262" s="46">
        <v>1.257E-2</v>
      </c>
    </row>
    <row r="1263" spans="13:18" ht="15" customHeight="1" x14ac:dyDescent="0.25">
      <c r="M1263" s="46" t="str">
        <f t="shared" si="41"/>
        <v/>
      </c>
      <c r="N1263" s="46" t="str">
        <f t="shared" si="42"/>
        <v/>
      </c>
      <c r="O1263" s="46" t="str">
        <f>IF(PI_For!B1265=0,"Não cadastrado",PI_For!B1265)</f>
        <v>Não cadastrado</v>
      </c>
      <c r="P1263" s="46" t="str">
        <f>IFERROR(AVERAGEIFS(Entrada!$E$8:$E$3007,Entrada!$C$8:$C$3007,$C$6,Entrada!$G$8:$G$3007,O1263),"")</f>
        <v/>
      </c>
      <c r="Q1263" s="46" t="str">
        <f>IFERROR(AVERAGEIFS(Entrada!$H$8:$H$3007,Entrada!$C$8:$C$3007,$C$6,Entrada!$G$8:$G$3007,O1263),"")</f>
        <v/>
      </c>
      <c r="R1263" s="46">
        <v>1.2579999999999999E-2</v>
      </c>
    </row>
    <row r="1264" spans="13:18" ht="15" customHeight="1" x14ac:dyDescent="0.25">
      <c r="M1264" s="46" t="str">
        <f t="shared" si="41"/>
        <v/>
      </c>
      <c r="N1264" s="46" t="str">
        <f t="shared" si="42"/>
        <v/>
      </c>
      <c r="O1264" s="46" t="str">
        <f>IF(PI_For!B1266=0,"Não cadastrado",PI_For!B1266)</f>
        <v>Não cadastrado</v>
      </c>
      <c r="P1264" s="46" t="str">
        <f>IFERROR(AVERAGEIFS(Entrada!$E$8:$E$3007,Entrada!$C$8:$C$3007,$C$6,Entrada!$G$8:$G$3007,O1264),"")</f>
        <v/>
      </c>
      <c r="Q1264" s="46" t="str">
        <f>IFERROR(AVERAGEIFS(Entrada!$H$8:$H$3007,Entrada!$C$8:$C$3007,$C$6,Entrada!$G$8:$G$3007,O1264),"")</f>
        <v/>
      </c>
      <c r="R1264" s="46">
        <v>1.259E-2</v>
      </c>
    </row>
    <row r="1265" spans="13:18" ht="15" customHeight="1" x14ac:dyDescent="0.25">
      <c r="M1265" s="46" t="str">
        <f t="shared" si="41"/>
        <v/>
      </c>
      <c r="N1265" s="46" t="str">
        <f t="shared" si="42"/>
        <v/>
      </c>
      <c r="O1265" s="46" t="str">
        <f>IF(PI_For!B1267=0,"Não cadastrado",PI_For!B1267)</f>
        <v>Não cadastrado</v>
      </c>
      <c r="P1265" s="46" t="str">
        <f>IFERROR(AVERAGEIFS(Entrada!$E$8:$E$3007,Entrada!$C$8:$C$3007,$C$6,Entrada!$G$8:$G$3007,O1265),"")</f>
        <v/>
      </c>
      <c r="Q1265" s="46" t="str">
        <f>IFERROR(AVERAGEIFS(Entrada!$H$8:$H$3007,Entrada!$C$8:$C$3007,$C$6,Entrada!$G$8:$G$3007,O1265),"")</f>
        <v/>
      </c>
      <c r="R1265" s="46">
        <v>1.26E-2</v>
      </c>
    </row>
    <row r="1266" spans="13:18" ht="15" customHeight="1" x14ac:dyDescent="0.25">
      <c r="M1266" s="46" t="str">
        <f t="shared" si="41"/>
        <v/>
      </c>
      <c r="N1266" s="46" t="str">
        <f t="shared" si="42"/>
        <v/>
      </c>
      <c r="O1266" s="46" t="str">
        <f>IF(PI_For!B1268=0,"Não cadastrado",PI_For!B1268)</f>
        <v>Não cadastrado</v>
      </c>
      <c r="P1266" s="46" t="str">
        <f>IFERROR(AVERAGEIFS(Entrada!$E$8:$E$3007,Entrada!$C$8:$C$3007,$C$6,Entrada!$G$8:$G$3007,O1266),"")</f>
        <v/>
      </c>
      <c r="Q1266" s="46" t="str">
        <f>IFERROR(AVERAGEIFS(Entrada!$H$8:$H$3007,Entrada!$C$8:$C$3007,$C$6,Entrada!$G$8:$G$3007,O1266),"")</f>
        <v/>
      </c>
      <c r="R1266" s="46">
        <v>1.261E-2</v>
      </c>
    </row>
    <row r="1267" spans="13:18" ht="15" customHeight="1" x14ac:dyDescent="0.25">
      <c r="M1267" s="46" t="str">
        <f t="shared" si="41"/>
        <v/>
      </c>
      <c r="N1267" s="46" t="str">
        <f t="shared" si="42"/>
        <v/>
      </c>
      <c r="O1267" s="46" t="str">
        <f>IF(PI_For!B1269=0,"Não cadastrado",PI_For!B1269)</f>
        <v>Não cadastrado</v>
      </c>
      <c r="P1267" s="46" t="str">
        <f>IFERROR(AVERAGEIFS(Entrada!$E$8:$E$3007,Entrada!$C$8:$C$3007,$C$6,Entrada!$G$8:$G$3007,O1267),"")</f>
        <v/>
      </c>
      <c r="Q1267" s="46" t="str">
        <f>IFERROR(AVERAGEIFS(Entrada!$H$8:$H$3007,Entrada!$C$8:$C$3007,$C$6,Entrada!$G$8:$G$3007,O1267),"")</f>
        <v/>
      </c>
      <c r="R1267" s="46">
        <v>1.2619999999999999E-2</v>
      </c>
    </row>
    <row r="1268" spans="13:18" ht="15" customHeight="1" x14ac:dyDescent="0.25">
      <c r="M1268" s="46" t="str">
        <f t="shared" si="41"/>
        <v/>
      </c>
      <c r="N1268" s="46" t="str">
        <f t="shared" si="42"/>
        <v/>
      </c>
      <c r="O1268" s="46" t="str">
        <f>IF(PI_For!B1270=0,"Não cadastrado",PI_For!B1270)</f>
        <v>Não cadastrado</v>
      </c>
      <c r="P1268" s="46" t="str">
        <f>IFERROR(AVERAGEIFS(Entrada!$E$8:$E$3007,Entrada!$C$8:$C$3007,$C$6,Entrada!$G$8:$G$3007,O1268),"")</f>
        <v/>
      </c>
      <c r="Q1268" s="46" t="str">
        <f>IFERROR(AVERAGEIFS(Entrada!$H$8:$H$3007,Entrada!$C$8:$C$3007,$C$6,Entrada!$G$8:$G$3007,O1268),"")</f>
        <v/>
      </c>
      <c r="R1268" s="46">
        <v>1.2630000000000001E-2</v>
      </c>
    </row>
    <row r="1269" spans="13:18" ht="15" customHeight="1" x14ac:dyDescent="0.25">
      <c r="M1269" s="46" t="str">
        <f t="shared" si="41"/>
        <v/>
      </c>
      <c r="N1269" s="46" t="str">
        <f t="shared" si="42"/>
        <v/>
      </c>
      <c r="O1269" s="46" t="str">
        <f>IF(PI_For!B1271=0,"Não cadastrado",PI_For!B1271)</f>
        <v>Não cadastrado</v>
      </c>
      <c r="P1269" s="46" t="str">
        <f>IFERROR(AVERAGEIFS(Entrada!$E$8:$E$3007,Entrada!$C$8:$C$3007,$C$6,Entrada!$G$8:$G$3007,O1269),"")</f>
        <v/>
      </c>
      <c r="Q1269" s="46" t="str">
        <f>IFERROR(AVERAGEIFS(Entrada!$H$8:$H$3007,Entrada!$C$8:$C$3007,$C$6,Entrada!$G$8:$G$3007,O1269),"")</f>
        <v/>
      </c>
      <c r="R1269" s="46">
        <v>1.264E-2</v>
      </c>
    </row>
    <row r="1270" spans="13:18" ht="15" customHeight="1" x14ac:dyDescent="0.25">
      <c r="M1270" s="46" t="str">
        <f t="shared" si="41"/>
        <v/>
      </c>
      <c r="N1270" s="46" t="str">
        <f t="shared" si="42"/>
        <v/>
      </c>
      <c r="O1270" s="46" t="str">
        <f>IF(PI_For!B1272=0,"Não cadastrado",PI_For!B1272)</f>
        <v>Não cadastrado</v>
      </c>
      <c r="P1270" s="46" t="str">
        <f>IFERROR(AVERAGEIFS(Entrada!$E$8:$E$3007,Entrada!$C$8:$C$3007,$C$6,Entrada!$G$8:$G$3007,O1270),"")</f>
        <v/>
      </c>
      <c r="Q1270" s="46" t="str">
        <f>IFERROR(AVERAGEIFS(Entrada!$H$8:$H$3007,Entrada!$C$8:$C$3007,$C$6,Entrada!$G$8:$G$3007,O1270),"")</f>
        <v/>
      </c>
      <c r="R1270" s="46">
        <v>1.265E-2</v>
      </c>
    </row>
    <row r="1271" spans="13:18" ht="15" customHeight="1" x14ac:dyDescent="0.25">
      <c r="M1271" s="46" t="str">
        <f t="shared" si="41"/>
        <v/>
      </c>
      <c r="N1271" s="46" t="str">
        <f t="shared" si="42"/>
        <v/>
      </c>
      <c r="O1271" s="46" t="str">
        <f>IF(PI_For!B1273=0,"Não cadastrado",PI_For!B1273)</f>
        <v>Não cadastrado</v>
      </c>
      <c r="P1271" s="46" t="str">
        <f>IFERROR(AVERAGEIFS(Entrada!$E$8:$E$3007,Entrada!$C$8:$C$3007,$C$6,Entrada!$G$8:$G$3007,O1271),"")</f>
        <v/>
      </c>
      <c r="Q1271" s="46" t="str">
        <f>IFERROR(AVERAGEIFS(Entrada!$H$8:$H$3007,Entrada!$C$8:$C$3007,$C$6,Entrada!$G$8:$G$3007,O1271),"")</f>
        <v/>
      </c>
      <c r="R1271" s="46">
        <v>1.2659999999999999E-2</v>
      </c>
    </row>
    <row r="1272" spans="13:18" ht="15" customHeight="1" x14ac:dyDescent="0.25">
      <c r="M1272" s="46" t="str">
        <f t="shared" si="41"/>
        <v/>
      </c>
      <c r="N1272" s="46" t="str">
        <f t="shared" si="42"/>
        <v/>
      </c>
      <c r="O1272" s="46" t="str">
        <f>IF(PI_For!B1274=0,"Não cadastrado",PI_For!B1274)</f>
        <v>Não cadastrado</v>
      </c>
      <c r="P1272" s="46" t="str">
        <f>IFERROR(AVERAGEIFS(Entrada!$E$8:$E$3007,Entrada!$C$8:$C$3007,$C$6,Entrada!$G$8:$G$3007,O1272),"")</f>
        <v/>
      </c>
      <c r="Q1272" s="46" t="str">
        <f>IFERROR(AVERAGEIFS(Entrada!$H$8:$H$3007,Entrada!$C$8:$C$3007,$C$6,Entrada!$G$8:$G$3007,O1272),"")</f>
        <v/>
      </c>
      <c r="R1272" s="46">
        <v>1.2670000000000001E-2</v>
      </c>
    </row>
    <row r="1273" spans="13:18" ht="15" customHeight="1" x14ac:dyDescent="0.25">
      <c r="M1273" s="46" t="str">
        <f t="shared" si="41"/>
        <v/>
      </c>
      <c r="N1273" s="46" t="str">
        <f t="shared" si="42"/>
        <v/>
      </c>
      <c r="O1273" s="46" t="str">
        <f>IF(PI_For!B1275=0,"Não cadastrado",PI_For!B1275)</f>
        <v>Não cadastrado</v>
      </c>
      <c r="P1273" s="46" t="str">
        <f>IFERROR(AVERAGEIFS(Entrada!$E$8:$E$3007,Entrada!$C$8:$C$3007,$C$6,Entrada!$G$8:$G$3007,O1273),"")</f>
        <v/>
      </c>
      <c r="Q1273" s="46" t="str">
        <f>IFERROR(AVERAGEIFS(Entrada!$H$8:$H$3007,Entrada!$C$8:$C$3007,$C$6,Entrada!$G$8:$G$3007,O1273),"")</f>
        <v/>
      </c>
      <c r="R1273" s="46">
        <v>1.268E-2</v>
      </c>
    </row>
    <row r="1274" spans="13:18" ht="15" customHeight="1" x14ac:dyDescent="0.25">
      <c r="M1274" s="46" t="str">
        <f t="shared" si="41"/>
        <v/>
      </c>
      <c r="N1274" s="46" t="str">
        <f t="shared" si="42"/>
        <v/>
      </c>
      <c r="O1274" s="46" t="str">
        <f>IF(PI_For!B1276=0,"Não cadastrado",PI_For!B1276)</f>
        <v>Não cadastrado</v>
      </c>
      <c r="P1274" s="46" t="str">
        <f>IFERROR(AVERAGEIFS(Entrada!$E$8:$E$3007,Entrada!$C$8:$C$3007,$C$6,Entrada!$G$8:$G$3007,O1274),"")</f>
        <v/>
      </c>
      <c r="Q1274" s="46" t="str">
        <f>IFERROR(AVERAGEIFS(Entrada!$H$8:$H$3007,Entrada!$C$8:$C$3007,$C$6,Entrada!$G$8:$G$3007,O1274),"")</f>
        <v/>
      </c>
      <c r="R1274" s="46">
        <v>1.269E-2</v>
      </c>
    </row>
    <row r="1275" spans="13:18" ht="15" customHeight="1" x14ac:dyDescent="0.25">
      <c r="M1275" s="46" t="str">
        <f t="shared" si="41"/>
        <v/>
      </c>
      <c r="N1275" s="46" t="str">
        <f t="shared" si="42"/>
        <v/>
      </c>
      <c r="O1275" s="46" t="str">
        <f>IF(PI_For!B1277=0,"Não cadastrado",PI_For!B1277)</f>
        <v>Não cadastrado</v>
      </c>
      <c r="P1275" s="46" t="str">
        <f>IFERROR(AVERAGEIFS(Entrada!$E$8:$E$3007,Entrada!$C$8:$C$3007,$C$6,Entrada!$G$8:$G$3007,O1275),"")</f>
        <v/>
      </c>
      <c r="Q1275" s="46" t="str">
        <f>IFERROR(AVERAGEIFS(Entrada!$H$8:$H$3007,Entrada!$C$8:$C$3007,$C$6,Entrada!$G$8:$G$3007,O1275),"")</f>
        <v/>
      </c>
      <c r="R1275" s="46">
        <v>1.2699999999999999E-2</v>
      </c>
    </row>
    <row r="1276" spans="13:18" ht="15" customHeight="1" x14ac:dyDescent="0.25">
      <c r="M1276" s="46" t="str">
        <f t="shared" si="41"/>
        <v/>
      </c>
      <c r="N1276" s="46" t="str">
        <f t="shared" si="42"/>
        <v/>
      </c>
      <c r="O1276" s="46" t="str">
        <f>IF(PI_For!B1278=0,"Não cadastrado",PI_For!B1278)</f>
        <v>Não cadastrado</v>
      </c>
      <c r="P1276" s="46" t="str">
        <f>IFERROR(AVERAGEIFS(Entrada!$E$8:$E$3007,Entrada!$C$8:$C$3007,$C$6,Entrada!$G$8:$G$3007,O1276),"")</f>
        <v/>
      </c>
      <c r="Q1276" s="46" t="str">
        <f>IFERROR(AVERAGEIFS(Entrada!$H$8:$H$3007,Entrada!$C$8:$C$3007,$C$6,Entrada!$G$8:$G$3007,O1276),"")</f>
        <v/>
      </c>
      <c r="R1276" s="46">
        <v>1.2710000000000001E-2</v>
      </c>
    </row>
    <row r="1277" spans="13:18" ht="15" customHeight="1" x14ac:dyDescent="0.25">
      <c r="M1277" s="46" t="str">
        <f t="shared" si="41"/>
        <v/>
      </c>
      <c r="N1277" s="46" t="str">
        <f t="shared" si="42"/>
        <v/>
      </c>
      <c r="O1277" s="46" t="str">
        <f>IF(PI_For!B1279=0,"Não cadastrado",PI_For!B1279)</f>
        <v>Não cadastrado</v>
      </c>
      <c r="P1277" s="46" t="str">
        <f>IFERROR(AVERAGEIFS(Entrada!$E$8:$E$3007,Entrada!$C$8:$C$3007,$C$6,Entrada!$G$8:$G$3007,O1277),"")</f>
        <v/>
      </c>
      <c r="Q1277" s="46" t="str">
        <f>IFERROR(AVERAGEIFS(Entrada!$H$8:$H$3007,Entrada!$C$8:$C$3007,$C$6,Entrada!$G$8:$G$3007,O1277),"")</f>
        <v/>
      </c>
      <c r="R1277" s="46">
        <v>1.272E-2</v>
      </c>
    </row>
    <row r="1278" spans="13:18" ht="15" customHeight="1" x14ac:dyDescent="0.25">
      <c r="M1278" s="46" t="str">
        <f t="shared" si="41"/>
        <v/>
      </c>
      <c r="N1278" s="46" t="str">
        <f t="shared" si="42"/>
        <v/>
      </c>
      <c r="O1278" s="46" t="str">
        <f>IF(PI_For!B1280=0,"Não cadastrado",PI_For!B1280)</f>
        <v>Não cadastrado</v>
      </c>
      <c r="P1278" s="46" t="str">
        <f>IFERROR(AVERAGEIFS(Entrada!$E$8:$E$3007,Entrada!$C$8:$C$3007,$C$6,Entrada!$G$8:$G$3007,O1278),"")</f>
        <v/>
      </c>
      <c r="Q1278" s="46" t="str">
        <f>IFERROR(AVERAGEIFS(Entrada!$H$8:$H$3007,Entrada!$C$8:$C$3007,$C$6,Entrada!$G$8:$G$3007,O1278),"")</f>
        <v/>
      </c>
      <c r="R1278" s="46">
        <v>1.273E-2</v>
      </c>
    </row>
    <row r="1279" spans="13:18" ht="15" customHeight="1" x14ac:dyDescent="0.25">
      <c r="M1279" s="46" t="str">
        <f t="shared" si="41"/>
        <v/>
      </c>
      <c r="N1279" s="46" t="str">
        <f t="shared" si="42"/>
        <v/>
      </c>
      <c r="O1279" s="46" t="str">
        <f>IF(PI_For!B1281=0,"Não cadastrado",PI_For!B1281)</f>
        <v>Não cadastrado</v>
      </c>
      <c r="P1279" s="46" t="str">
        <f>IFERROR(AVERAGEIFS(Entrada!$E$8:$E$3007,Entrada!$C$8:$C$3007,$C$6,Entrada!$G$8:$G$3007,O1279),"")</f>
        <v/>
      </c>
      <c r="Q1279" s="46" t="str">
        <f>IFERROR(AVERAGEIFS(Entrada!$H$8:$H$3007,Entrada!$C$8:$C$3007,$C$6,Entrada!$G$8:$G$3007,O1279),"")</f>
        <v/>
      </c>
      <c r="R1279" s="46">
        <v>1.274E-2</v>
      </c>
    </row>
    <row r="1280" spans="13:18" ht="15" customHeight="1" x14ac:dyDescent="0.25">
      <c r="M1280" s="46" t="str">
        <f t="shared" si="41"/>
        <v/>
      </c>
      <c r="N1280" s="46" t="str">
        <f t="shared" si="42"/>
        <v/>
      </c>
      <c r="O1280" s="46" t="str">
        <f>IF(PI_For!B1282=0,"Não cadastrado",PI_For!B1282)</f>
        <v>Não cadastrado</v>
      </c>
      <c r="P1280" s="46" t="str">
        <f>IFERROR(AVERAGEIFS(Entrada!$E$8:$E$3007,Entrada!$C$8:$C$3007,$C$6,Entrada!$G$8:$G$3007,O1280),"")</f>
        <v/>
      </c>
      <c r="Q1280" s="46" t="str">
        <f>IFERROR(AVERAGEIFS(Entrada!$H$8:$H$3007,Entrada!$C$8:$C$3007,$C$6,Entrada!$G$8:$G$3007,O1280),"")</f>
        <v/>
      </c>
      <c r="R1280" s="46">
        <v>1.2749999999999999E-2</v>
      </c>
    </row>
    <row r="1281" spans="13:18" ht="15" customHeight="1" x14ac:dyDescent="0.25">
      <c r="M1281" s="46" t="str">
        <f t="shared" si="41"/>
        <v/>
      </c>
      <c r="N1281" s="46" t="str">
        <f t="shared" si="42"/>
        <v/>
      </c>
      <c r="O1281" s="46" t="str">
        <f>IF(PI_For!B1283=0,"Não cadastrado",PI_For!B1283)</f>
        <v>Não cadastrado</v>
      </c>
      <c r="P1281" s="46" t="str">
        <f>IFERROR(AVERAGEIFS(Entrada!$E$8:$E$3007,Entrada!$C$8:$C$3007,$C$6,Entrada!$G$8:$G$3007,O1281),"")</f>
        <v/>
      </c>
      <c r="Q1281" s="46" t="str">
        <f>IFERROR(AVERAGEIFS(Entrada!$H$8:$H$3007,Entrada!$C$8:$C$3007,$C$6,Entrada!$G$8:$G$3007,O1281),"")</f>
        <v/>
      </c>
      <c r="R1281" s="46">
        <v>1.2760000000000001E-2</v>
      </c>
    </row>
    <row r="1282" spans="13:18" ht="15" customHeight="1" x14ac:dyDescent="0.25">
      <c r="M1282" s="46" t="str">
        <f t="shared" si="41"/>
        <v/>
      </c>
      <c r="N1282" s="46" t="str">
        <f t="shared" si="42"/>
        <v/>
      </c>
      <c r="O1282" s="46" t="str">
        <f>IF(PI_For!B1284=0,"Não cadastrado",PI_For!B1284)</f>
        <v>Não cadastrado</v>
      </c>
      <c r="P1282" s="46" t="str">
        <f>IFERROR(AVERAGEIFS(Entrada!$E$8:$E$3007,Entrada!$C$8:$C$3007,$C$6,Entrada!$G$8:$G$3007,O1282),"")</f>
        <v/>
      </c>
      <c r="Q1282" s="46" t="str">
        <f>IFERROR(AVERAGEIFS(Entrada!$H$8:$H$3007,Entrada!$C$8:$C$3007,$C$6,Entrada!$G$8:$G$3007,O1282),"")</f>
        <v/>
      </c>
      <c r="R1282" s="46">
        <v>1.277E-2</v>
      </c>
    </row>
    <row r="1283" spans="13:18" ht="15" customHeight="1" x14ac:dyDescent="0.25">
      <c r="M1283" s="46" t="str">
        <f t="shared" si="41"/>
        <v/>
      </c>
      <c r="N1283" s="46" t="str">
        <f t="shared" si="42"/>
        <v/>
      </c>
      <c r="O1283" s="46" t="str">
        <f>IF(PI_For!B1285=0,"Não cadastrado",PI_For!B1285)</f>
        <v>Não cadastrado</v>
      </c>
      <c r="P1283" s="46" t="str">
        <f>IFERROR(AVERAGEIFS(Entrada!$E$8:$E$3007,Entrada!$C$8:$C$3007,$C$6,Entrada!$G$8:$G$3007,O1283),"")</f>
        <v/>
      </c>
      <c r="Q1283" s="46" t="str">
        <f>IFERROR(AVERAGEIFS(Entrada!$H$8:$H$3007,Entrada!$C$8:$C$3007,$C$6,Entrada!$G$8:$G$3007,O1283),"")</f>
        <v/>
      </c>
      <c r="R1283" s="46">
        <v>1.278E-2</v>
      </c>
    </row>
    <row r="1284" spans="13:18" ht="15" customHeight="1" x14ac:dyDescent="0.25">
      <c r="M1284" s="46" t="str">
        <f t="shared" si="41"/>
        <v/>
      </c>
      <c r="N1284" s="46" t="str">
        <f t="shared" si="42"/>
        <v/>
      </c>
      <c r="O1284" s="46" t="str">
        <f>IF(PI_For!B1286=0,"Não cadastrado",PI_For!B1286)</f>
        <v>Não cadastrado</v>
      </c>
      <c r="P1284" s="46" t="str">
        <f>IFERROR(AVERAGEIFS(Entrada!$E$8:$E$3007,Entrada!$C$8:$C$3007,$C$6,Entrada!$G$8:$G$3007,O1284),"")</f>
        <v/>
      </c>
      <c r="Q1284" s="46" t="str">
        <f>IFERROR(AVERAGEIFS(Entrada!$H$8:$H$3007,Entrada!$C$8:$C$3007,$C$6,Entrada!$G$8:$G$3007,O1284),"")</f>
        <v/>
      </c>
      <c r="R1284" s="46">
        <v>1.2789999999999999E-2</v>
      </c>
    </row>
    <row r="1285" spans="13:18" ht="15" customHeight="1" x14ac:dyDescent="0.25">
      <c r="M1285" s="46" t="str">
        <f t="shared" si="41"/>
        <v/>
      </c>
      <c r="N1285" s="46" t="str">
        <f t="shared" si="42"/>
        <v/>
      </c>
      <c r="O1285" s="46" t="str">
        <f>IF(PI_For!B1287=0,"Não cadastrado",PI_For!B1287)</f>
        <v>Não cadastrado</v>
      </c>
      <c r="P1285" s="46" t="str">
        <f>IFERROR(AVERAGEIFS(Entrada!$E$8:$E$3007,Entrada!$C$8:$C$3007,$C$6,Entrada!$G$8:$G$3007,O1285),"")</f>
        <v/>
      </c>
      <c r="Q1285" s="46" t="str">
        <f>IFERROR(AVERAGEIFS(Entrada!$H$8:$H$3007,Entrada!$C$8:$C$3007,$C$6,Entrada!$G$8:$G$3007,O1285),"")</f>
        <v/>
      </c>
      <c r="R1285" s="46">
        <v>1.2800000000000001E-2</v>
      </c>
    </row>
    <row r="1286" spans="13:18" ht="15" customHeight="1" x14ac:dyDescent="0.25">
      <c r="M1286" s="46" t="str">
        <f t="shared" si="41"/>
        <v/>
      </c>
      <c r="N1286" s="46" t="str">
        <f t="shared" si="42"/>
        <v/>
      </c>
      <c r="O1286" s="46" t="str">
        <f>IF(PI_For!B1288=0,"Não cadastrado",PI_For!B1288)</f>
        <v>Não cadastrado</v>
      </c>
      <c r="P1286" s="46" t="str">
        <f>IFERROR(AVERAGEIFS(Entrada!$E$8:$E$3007,Entrada!$C$8:$C$3007,$C$6,Entrada!$G$8:$G$3007,O1286),"")</f>
        <v/>
      </c>
      <c r="Q1286" s="46" t="str">
        <f>IFERROR(AVERAGEIFS(Entrada!$H$8:$H$3007,Entrada!$C$8:$C$3007,$C$6,Entrada!$G$8:$G$3007,O1286),"")</f>
        <v/>
      </c>
      <c r="R1286" s="46">
        <v>1.281E-2</v>
      </c>
    </row>
    <row r="1287" spans="13:18" ht="15" customHeight="1" x14ac:dyDescent="0.25">
      <c r="M1287" s="46" t="str">
        <f t="shared" ref="M1287:M1350" si="43">IFERROR(P1287+R1287,"")</f>
        <v/>
      </c>
      <c r="N1287" s="46" t="str">
        <f t="shared" ref="N1287:N1350" si="44">IFERROR(Q1287+R1287,"")</f>
        <v/>
      </c>
      <c r="O1287" s="46" t="str">
        <f>IF(PI_For!B1289=0,"Não cadastrado",PI_For!B1289)</f>
        <v>Não cadastrado</v>
      </c>
      <c r="P1287" s="46" t="str">
        <f>IFERROR(AVERAGEIFS(Entrada!$E$8:$E$3007,Entrada!$C$8:$C$3007,$C$6,Entrada!$G$8:$G$3007,O1287),"")</f>
        <v/>
      </c>
      <c r="Q1287" s="46" t="str">
        <f>IFERROR(AVERAGEIFS(Entrada!$H$8:$H$3007,Entrada!$C$8:$C$3007,$C$6,Entrada!$G$8:$G$3007,O1287),"")</f>
        <v/>
      </c>
      <c r="R1287" s="46">
        <v>1.282E-2</v>
      </c>
    </row>
    <row r="1288" spans="13:18" ht="15" customHeight="1" x14ac:dyDescent="0.25">
      <c r="M1288" s="46" t="str">
        <f t="shared" si="43"/>
        <v/>
      </c>
      <c r="N1288" s="46" t="str">
        <f t="shared" si="44"/>
        <v/>
      </c>
      <c r="O1288" s="46" t="str">
        <f>IF(PI_For!B1290=0,"Não cadastrado",PI_For!B1290)</f>
        <v>Não cadastrado</v>
      </c>
      <c r="P1288" s="46" t="str">
        <f>IFERROR(AVERAGEIFS(Entrada!$E$8:$E$3007,Entrada!$C$8:$C$3007,$C$6,Entrada!$G$8:$G$3007,O1288),"")</f>
        <v/>
      </c>
      <c r="Q1288" s="46" t="str">
        <f>IFERROR(AVERAGEIFS(Entrada!$H$8:$H$3007,Entrada!$C$8:$C$3007,$C$6,Entrada!$G$8:$G$3007,O1288),"")</f>
        <v/>
      </c>
      <c r="R1288" s="46">
        <v>1.2829999999999999E-2</v>
      </c>
    </row>
    <row r="1289" spans="13:18" ht="15" customHeight="1" x14ac:dyDescent="0.25">
      <c r="M1289" s="46" t="str">
        <f t="shared" si="43"/>
        <v/>
      </c>
      <c r="N1289" s="46" t="str">
        <f t="shared" si="44"/>
        <v/>
      </c>
      <c r="O1289" s="46" t="str">
        <f>IF(PI_For!B1291=0,"Não cadastrado",PI_For!B1291)</f>
        <v>Não cadastrado</v>
      </c>
      <c r="P1289" s="46" t="str">
        <f>IFERROR(AVERAGEIFS(Entrada!$E$8:$E$3007,Entrada!$C$8:$C$3007,$C$6,Entrada!$G$8:$G$3007,O1289),"")</f>
        <v/>
      </c>
      <c r="Q1289" s="46" t="str">
        <f>IFERROR(AVERAGEIFS(Entrada!$H$8:$H$3007,Entrada!$C$8:$C$3007,$C$6,Entrada!$G$8:$G$3007,O1289),"")</f>
        <v/>
      </c>
      <c r="R1289" s="46">
        <v>1.2840000000000001E-2</v>
      </c>
    </row>
    <row r="1290" spans="13:18" ht="15" customHeight="1" x14ac:dyDescent="0.25">
      <c r="M1290" s="46" t="str">
        <f t="shared" si="43"/>
        <v/>
      </c>
      <c r="N1290" s="46" t="str">
        <f t="shared" si="44"/>
        <v/>
      </c>
      <c r="O1290" s="46" t="str">
        <f>IF(PI_For!B1292=0,"Não cadastrado",PI_For!B1292)</f>
        <v>Não cadastrado</v>
      </c>
      <c r="P1290" s="46" t="str">
        <f>IFERROR(AVERAGEIFS(Entrada!$E$8:$E$3007,Entrada!$C$8:$C$3007,$C$6,Entrada!$G$8:$G$3007,O1290),"")</f>
        <v/>
      </c>
      <c r="Q1290" s="46" t="str">
        <f>IFERROR(AVERAGEIFS(Entrada!$H$8:$H$3007,Entrada!$C$8:$C$3007,$C$6,Entrada!$G$8:$G$3007,O1290),"")</f>
        <v/>
      </c>
      <c r="R1290" s="46">
        <v>1.285E-2</v>
      </c>
    </row>
    <row r="1291" spans="13:18" ht="15" customHeight="1" x14ac:dyDescent="0.25">
      <c r="M1291" s="46" t="str">
        <f t="shared" si="43"/>
        <v/>
      </c>
      <c r="N1291" s="46" t="str">
        <f t="shared" si="44"/>
        <v/>
      </c>
      <c r="O1291" s="46" t="str">
        <f>IF(PI_For!B1293=0,"Não cadastrado",PI_For!B1293)</f>
        <v>Não cadastrado</v>
      </c>
      <c r="P1291" s="46" t="str">
        <f>IFERROR(AVERAGEIFS(Entrada!$E$8:$E$3007,Entrada!$C$8:$C$3007,$C$6,Entrada!$G$8:$G$3007,O1291),"")</f>
        <v/>
      </c>
      <c r="Q1291" s="46" t="str">
        <f>IFERROR(AVERAGEIFS(Entrada!$H$8:$H$3007,Entrada!$C$8:$C$3007,$C$6,Entrada!$G$8:$G$3007,O1291),"")</f>
        <v/>
      </c>
      <c r="R1291" s="46">
        <v>1.286E-2</v>
      </c>
    </row>
    <row r="1292" spans="13:18" ht="15" customHeight="1" x14ac:dyDescent="0.25">
      <c r="M1292" s="46" t="str">
        <f t="shared" si="43"/>
        <v/>
      </c>
      <c r="N1292" s="46" t="str">
        <f t="shared" si="44"/>
        <v/>
      </c>
      <c r="O1292" s="46" t="str">
        <f>IF(PI_For!B1294=0,"Não cadastrado",PI_For!B1294)</f>
        <v>Não cadastrado</v>
      </c>
      <c r="P1292" s="46" t="str">
        <f>IFERROR(AVERAGEIFS(Entrada!$E$8:$E$3007,Entrada!$C$8:$C$3007,$C$6,Entrada!$G$8:$G$3007,O1292),"")</f>
        <v/>
      </c>
      <c r="Q1292" s="46" t="str">
        <f>IFERROR(AVERAGEIFS(Entrada!$H$8:$H$3007,Entrada!$C$8:$C$3007,$C$6,Entrada!$G$8:$G$3007,O1292),"")</f>
        <v/>
      </c>
      <c r="R1292" s="46">
        <v>1.2869999999999999E-2</v>
      </c>
    </row>
    <row r="1293" spans="13:18" ht="15" customHeight="1" x14ac:dyDescent="0.25">
      <c r="M1293" s="46" t="str">
        <f t="shared" si="43"/>
        <v/>
      </c>
      <c r="N1293" s="46" t="str">
        <f t="shared" si="44"/>
        <v/>
      </c>
      <c r="O1293" s="46" t="str">
        <f>IF(PI_For!B1295=0,"Não cadastrado",PI_For!B1295)</f>
        <v>Não cadastrado</v>
      </c>
      <c r="P1293" s="46" t="str">
        <f>IFERROR(AVERAGEIFS(Entrada!$E$8:$E$3007,Entrada!$C$8:$C$3007,$C$6,Entrada!$G$8:$G$3007,O1293),"")</f>
        <v/>
      </c>
      <c r="Q1293" s="46" t="str">
        <f>IFERROR(AVERAGEIFS(Entrada!$H$8:$H$3007,Entrada!$C$8:$C$3007,$C$6,Entrada!$G$8:$G$3007,O1293),"")</f>
        <v/>
      </c>
      <c r="R1293" s="46">
        <v>1.2880000000000001E-2</v>
      </c>
    </row>
    <row r="1294" spans="13:18" ht="15" customHeight="1" x14ac:dyDescent="0.25">
      <c r="M1294" s="46" t="str">
        <f t="shared" si="43"/>
        <v/>
      </c>
      <c r="N1294" s="46" t="str">
        <f t="shared" si="44"/>
        <v/>
      </c>
      <c r="O1294" s="46" t="str">
        <f>IF(PI_For!B1296=0,"Não cadastrado",PI_For!B1296)</f>
        <v>Não cadastrado</v>
      </c>
      <c r="P1294" s="46" t="str">
        <f>IFERROR(AVERAGEIFS(Entrada!$E$8:$E$3007,Entrada!$C$8:$C$3007,$C$6,Entrada!$G$8:$G$3007,O1294),"")</f>
        <v/>
      </c>
      <c r="Q1294" s="46" t="str">
        <f>IFERROR(AVERAGEIFS(Entrada!$H$8:$H$3007,Entrada!$C$8:$C$3007,$C$6,Entrada!$G$8:$G$3007,O1294),"")</f>
        <v/>
      </c>
      <c r="R1294" s="46">
        <v>1.289E-2</v>
      </c>
    </row>
    <row r="1295" spans="13:18" ht="15" customHeight="1" x14ac:dyDescent="0.25">
      <c r="M1295" s="46" t="str">
        <f t="shared" si="43"/>
        <v/>
      </c>
      <c r="N1295" s="46" t="str">
        <f t="shared" si="44"/>
        <v/>
      </c>
      <c r="O1295" s="46" t="str">
        <f>IF(PI_For!B1297=0,"Não cadastrado",PI_For!B1297)</f>
        <v>Não cadastrado</v>
      </c>
      <c r="P1295" s="46" t="str">
        <f>IFERROR(AVERAGEIFS(Entrada!$E$8:$E$3007,Entrada!$C$8:$C$3007,$C$6,Entrada!$G$8:$G$3007,O1295),"")</f>
        <v/>
      </c>
      <c r="Q1295" s="46" t="str">
        <f>IFERROR(AVERAGEIFS(Entrada!$H$8:$H$3007,Entrada!$C$8:$C$3007,$C$6,Entrada!$G$8:$G$3007,O1295),"")</f>
        <v/>
      </c>
      <c r="R1295" s="46">
        <v>1.29E-2</v>
      </c>
    </row>
    <row r="1296" spans="13:18" ht="15" customHeight="1" x14ac:dyDescent="0.25">
      <c r="M1296" s="46" t="str">
        <f t="shared" si="43"/>
        <v/>
      </c>
      <c r="N1296" s="46" t="str">
        <f t="shared" si="44"/>
        <v/>
      </c>
      <c r="O1296" s="46" t="str">
        <f>IF(PI_For!B1298=0,"Não cadastrado",PI_For!B1298)</f>
        <v>Não cadastrado</v>
      </c>
      <c r="P1296" s="46" t="str">
        <f>IFERROR(AVERAGEIFS(Entrada!$E$8:$E$3007,Entrada!$C$8:$C$3007,$C$6,Entrada!$G$8:$G$3007,O1296),"")</f>
        <v/>
      </c>
      <c r="Q1296" s="46" t="str">
        <f>IFERROR(AVERAGEIFS(Entrada!$H$8:$H$3007,Entrada!$C$8:$C$3007,$C$6,Entrada!$G$8:$G$3007,O1296),"")</f>
        <v/>
      </c>
      <c r="R1296" s="46">
        <v>1.291E-2</v>
      </c>
    </row>
    <row r="1297" spans="13:18" ht="15" customHeight="1" x14ac:dyDescent="0.25">
      <c r="M1297" s="46" t="str">
        <f t="shared" si="43"/>
        <v/>
      </c>
      <c r="N1297" s="46" t="str">
        <f t="shared" si="44"/>
        <v/>
      </c>
      <c r="O1297" s="46" t="str">
        <f>IF(PI_For!B1299=0,"Não cadastrado",PI_For!B1299)</f>
        <v>Não cadastrado</v>
      </c>
      <c r="P1297" s="46" t="str">
        <f>IFERROR(AVERAGEIFS(Entrada!$E$8:$E$3007,Entrada!$C$8:$C$3007,$C$6,Entrada!$G$8:$G$3007,O1297),"")</f>
        <v/>
      </c>
      <c r="Q1297" s="46" t="str">
        <f>IFERROR(AVERAGEIFS(Entrada!$H$8:$H$3007,Entrada!$C$8:$C$3007,$C$6,Entrada!$G$8:$G$3007,O1297),"")</f>
        <v/>
      </c>
      <c r="R1297" s="46">
        <v>1.2919999999999999E-2</v>
      </c>
    </row>
    <row r="1298" spans="13:18" ht="15" customHeight="1" x14ac:dyDescent="0.25">
      <c r="M1298" s="46" t="str">
        <f t="shared" si="43"/>
        <v/>
      </c>
      <c r="N1298" s="46" t="str">
        <f t="shared" si="44"/>
        <v/>
      </c>
      <c r="O1298" s="46" t="str">
        <f>IF(PI_For!B1300=0,"Não cadastrado",PI_For!B1300)</f>
        <v>Não cadastrado</v>
      </c>
      <c r="P1298" s="46" t="str">
        <f>IFERROR(AVERAGEIFS(Entrada!$E$8:$E$3007,Entrada!$C$8:$C$3007,$C$6,Entrada!$G$8:$G$3007,O1298),"")</f>
        <v/>
      </c>
      <c r="Q1298" s="46" t="str">
        <f>IFERROR(AVERAGEIFS(Entrada!$H$8:$H$3007,Entrada!$C$8:$C$3007,$C$6,Entrada!$G$8:$G$3007,O1298),"")</f>
        <v/>
      </c>
      <c r="R1298" s="46">
        <v>1.2930000000000001E-2</v>
      </c>
    </row>
    <row r="1299" spans="13:18" ht="15" customHeight="1" x14ac:dyDescent="0.25">
      <c r="M1299" s="46" t="str">
        <f t="shared" si="43"/>
        <v/>
      </c>
      <c r="N1299" s="46" t="str">
        <f t="shared" si="44"/>
        <v/>
      </c>
      <c r="O1299" s="46" t="str">
        <f>IF(PI_For!B1301=0,"Não cadastrado",PI_For!B1301)</f>
        <v>Não cadastrado</v>
      </c>
      <c r="P1299" s="46" t="str">
        <f>IFERROR(AVERAGEIFS(Entrada!$E$8:$E$3007,Entrada!$C$8:$C$3007,$C$6,Entrada!$G$8:$G$3007,O1299),"")</f>
        <v/>
      </c>
      <c r="Q1299" s="46" t="str">
        <f>IFERROR(AVERAGEIFS(Entrada!$H$8:$H$3007,Entrada!$C$8:$C$3007,$C$6,Entrada!$G$8:$G$3007,O1299),"")</f>
        <v/>
      </c>
      <c r="R1299" s="46">
        <v>1.294E-2</v>
      </c>
    </row>
    <row r="1300" spans="13:18" ht="15" customHeight="1" x14ac:dyDescent="0.25">
      <c r="M1300" s="46" t="str">
        <f t="shared" si="43"/>
        <v/>
      </c>
      <c r="N1300" s="46" t="str">
        <f t="shared" si="44"/>
        <v/>
      </c>
      <c r="O1300" s="46" t="str">
        <f>IF(PI_For!B1302=0,"Não cadastrado",PI_For!B1302)</f>
        <v>Não cadastrado</v>
      </c>
      <c r="P1300" s="46" t="str">
        <f>IFERROR(AVERAGEIFS(Entrada!$E$8:$E$3007,Entrada!$C$8:$C$3007,$C$6,Entrada!$G$8:$G$3007,O1300),"")</f>
        <v/>
      </c>
      <c r="Q1300" s="46" t="str">
        <f>IFERROR(AVERAGEIFS(Entrada!$H$8:$H$3007,Entrada!$C$8:$C$3007,$C$6,Entrada!$G$8:$G$3007,O1300),"")</f>
        <v/>
      </c>
      <c r="R1300" s="46">
        <v>1.295E-2</v>
      </c>
    </row>
    <row r="1301" spans="13:18" ht="15" customHeight="1" x14ac:dyDescent="0.25">
      <c r="M1301" s="46" t="str">
        <f t="shared" si="43"/>
        <v/>
      </c>
      <c r="N1301" s="46" t="str">
        <f t="shared" si="44"/>
        <v/>
      </c>
      <c r="O1301" s="46" t="str">
        <f>IF(PI_For!B1303=0,"Não cadastrado",PI_For!B1303)</f>
        <v>Não cadastrado</v>
      </c>
      <c r="P1301" s="46" t="str">
        <f>IFERROR(AVERAGEIFS(Entrada!$E$8:$E$3007,Entrada!$C$8:$C$3007,$C$6,Entrada!$G$8:$G$3007,O1301),"")</f>
        <v/>
      </c>
      <c r="Q1301" s="46" t="str">
        <f>IFERROR(AVERAGEIFS(Entrada!$H$8:$H$3007,Entrada!$C$8:$C$3007,$C$6,Entrada!$G$8:$G$3007,O1301),"")</f>
        <v/>
      </c>
      <c r="R1301" s="46">
        <v>1.2959999999999999E-2</v>
      </c>
    </row>
    <row r="1302" spans="13:18" ht="15" customHeight="1" x14ac:dyDescent="0.25">
      <c r="M1302" s="46" t="str">
        <f t="shared" si="43"/>
        <v/>
      </c>
      <c r="N1302" s="46" t="str">
        <f t="shared" si="44"/>
        <v/>
      </c>
      <c r="O1302" s="46" t="str">
        <f>IF(PI_For!B1304=0,"Não cadastrado",PI_For!B1304)</f>
        <v>Não cadastrado</v>
      </c>
      <c r="P1302" s="46" t="str">
        <f>IFERROR(AVERAGEIFS(Entrada!$E$8:$E$3007,Entrada!$C$8:$C$3007,$C$6,Entrada!$G$8:$G$3007,O1302),"")</f>
        <v/>
      </c>
      <c r="Q1302" s="46" t="str">
        <f>IFERROR(AVERAGEIFS(Entrada!$H$8:$H$3007,Entrada!$C$8:$C$3007,$C$6,Entrada!$G$8:$G$3007,O1302),"")</f>
        <v/>
      </c>
      <c r="R1302" s="46">
        <v>1.2970000000000001E-2</v>
      </c>
    </row>
    <row r="1303" spans="13:18" ht="15" customHeight="1" x14ac:dyDescent="0.25">
      <c r="M1303" s="46" t="str">
        <f t="shared" si="43"/>
        <v/>
      </c>
      <c r="N1303" s="46" t="str">
        <f t="shared" si="44"/>
        <v/>
      </c>
      <c r="O1303" s="46" t="str">
        <f>IF(PI_For!B1305=0,"Não cadastrado",PI_For!B1305)</f>
        <v>Não cadastrado</v>
      </c>
      <c r="P1303" s="46" t="str">
        <f>IFERROR(AVERAGEIFS(Entrada!$E$8:$E$3007,Entrada!$C$8:$C$3007,$C$6,Entrada!$G$8:$G$3007,O1303),"")</f>
        <v/>
      </c>
      <c r="Q1303" s="46" t="str">
        <f>IFERROR(AVERAGEIFS(Entrada!$H$8:$H$3007,Entrada!$C$8:$C$3007,$C$6,Entrada!$G$8:$G$3007,O1303),"")</f>
        <v/>
      </c>
      <c r="R1303" s="46">
        <v>1.298E-2</v>
      </c>
    </row>
    <row r="1304" spans="13:18" ht="15" customHeight="1" x14ac:dyDescent="0.25">
      <c r="M1304" s="46" t="str">
        <f t="shared" si="43"/>
        <v/>
      </c>
      <c r="N1304" s="46" t="str">
        <f t="shared" si="44"/>
        <v/>
      </c>
      <c r="O1304" s="46" t="str">
        <f>IF(PI_For!B1306=0,"Não cadastrado",PI_For!B1306)</f>
        <v>Não cadastrado</v>
      </c>
      <c r="P1304" s="46" t="str">
        <f>IFERROR(AVERAGEIFS(Entrada!$E$8:$E$3007,Entrada!$C$8:$C$3007,$C$6,Entrada!$G$8:$G$3007,O1304),"")</f>
        <v/>
      </c>
      <c r="Q1304" s="46" t="str">
        <f>IFERROR(AVERAGEIFS(Entrada!$H$8:$H$3007,Entrada!$C$8:$C$3007,$C$6,Entrada!$G$8:$G$3007,O1304),"")</f>
        <v/>
      </c>
      <c r="R1304" s="46">
        <v>1.299E-2</v>
      </c>
    </row>
    <row r="1305" spans="13:18" ht="15" customHeight="1" x14ac:dyDescent="0.25">
      <c r="M1305" s="46" t="str">
        <f t="shared" si="43"/>
        <v/>
      </c>
      <c r="N1305" s="46" t="str">
        <f t="shared" si="44"/>
        <v/>
      </c>
      <c r="O1305" s="46" t="str">
        <f>IF(PI_For!B1307=0,"Não cadastrado",PI_For!B1307)</f>
        <v>Não cadastrado</v>
      </c>
      <c r="P1305" s="46" t="str">
        <f>IFERROR(AVERAGEIFS(Entrada!$E$8:$E$3007,Entrada!$C$8:$C$3007,$C$6,Entrada!$G$8:$G$3007,O1305),"")</f>
        <v/>
      </c>
      <c r="Q1305" s="46" t="str">
        <f>IFERROR(AVERAGEIFS(Entrada!$H$8:$H$3007,Entrada!$C$8:$C$3007,$C$6,Entrada!$G$8:$G$3007,O1305),"")</f>
        <v/>
      </c>
      <c r="R1305" s="46">
        <v>1.2999999999999999E-2</v>
      </c>
    </row>
    <row r="1306" spans="13:18" ht="15" customHeight="1" x14ac:dyDescent="0.25">
      <c r="M1306" s="46" t="str">
        <f t="shared" si="43"/>
        <v/>
      </c>
      <c r="N1306" s="46" t="str">
        <f t="shared" si="44"/>
        <v/>
      </c>
      <c r="O1306" s="46" t="str">
        <f>IF(PI_For!B1308=0,"Não cadastrado",PI_For!B1308)</f>
        <v>Não cadastrado</v>
      </c>
      <c r="P1306" s="46" t="str">
        <f>IFERROR(AVERAGEIFS(Entrada!$E$8:$E$3007,Entrada!$C$8:$C$3007,$C$6,Entrada!$G$8:$G$3007,O1306),"")</f>
        <v/>
      </c>
      <c r="Q1306" s="46" t="str">
        <f>IFERROR(AVERAGEIFS(Entrada!$H$8:$H$3007,Entrada!$C$8:$C$3007,$C$6,Entrada!$G$8:$G$3007,O1306),"")</f>
        <v/>
      </c>
      <c r="R1306" s="46">
        <v>1.3010000000000001E-2</v>
      </c>
    </row>
    <row r="1307" spans="13:18" ht="15" customHeight="1" x14ac:dyDescent="0.25">
      <c r="M1307" s="46" t="str">
        <f t="shared" si="43"/>
        <v/>
      </c>
      <c r="N1307" s="46" t="str">
        <f t="shared" si="44"/>
        <v/>
      </c>
      <c r="O1307" s="46" t="str">
        <f>IF(PI_For!B1309=0,"Não cadastrado",PI_For!B1309)</f>
        <v>Não cadastrado</v>
      </c>
      <c r="P1307" s="46" t="str">
        <f>IFERROR(AVERAGEIFS(Entrada!$E$8:$E$3007,Entrada!$C$8:$C$3007,$C$6,Entrada!$G$8:$G$3007,O1307),"")</f>
        <v/>
      </c>
      <c r="Q1307" s="46" t="str">
        <f>IFERROR(AVERAGEIFS(Entrada!$H$8:$H$3007,Entrada!$C$8:$C$3007,$C$6,Entrada!$G$8:$G$3007,O1307),"")</f>
        <v/>
      </c>
      <c r="R1307" s="46">
        <v>1.302E-2</v>
      </c>
    </row>
    <row r="1308" spans="13:18" ht="15" customHeight="1" x14ac:dyDescent="0.25">
      <c r="M1308" s="46" t="str">
        <f t="shared" si="43"/>
        <v/>
      </c>
      <c r="N1308" s="46" t="str">
        <f t="shared" si="44"/>
        <v/>
      </c>
      <c r="O1308" s="46" t="str">
        <f>IF(PI_For!B1310=0,"Não cadastrado",PI_For!B1310)</f>
        <v>Não cadastrado</v>
      </c>
      <c r="P1308" s="46" t="str">
        <f>IFERROR(AVERAGEIFS(Entrada!$E$8:$E$3007,Entrada!$C$8:$C$3007,$C$6,Entrada!$G$8:$G$3007,O1308),"")</f>
        <v/>
      </c>
      <c r="Q1308" s="46" t="str">
        <f>IFERROR(AVERAGEIFS(Entrada!$H$8:$H$3007,Entrada!$C$8:$C$3007,$C$6,Entrada!$G$8:$G$3007,O1308),"")</f>
        <v/>
      </c>
      <c r="R1308" s="46">
        <v>1.303E-2</v>
      </c>
    </row>
    <row r="1309" spans="13:18" ht="15" customHeight="1" x14ac:dyDescent="0.25">
      <c r="M1309" s="46" t="str">
        <f t="shared" si="43"/>
        <v/>
      </c>
      <c r="N1309" s="46" t="str">
        <f t="shared" si="44"/>
        <v/>
      </c>
      <c r="O1309" s="46" t="str">
        <f>IF(PI_For!B1311=0,"Não cadastrado",PI_For!B1311)</f>
        <v>Não cadastrado</v>
      </c>
      <c r="P1309" s="46" t="str">
        <f>IFERROR(AVERAGEIFS(Entrada!$E$8:$E$3007,Entrada!$C$8:$C$3007,$C$6,Entrada!$G$8:$G$3007,O1309),"")</f>
        <v/>
      </c>
      <c r="Q1309" s="46" t="str">
        <f>IFERROR(AVERAGEIFS(Entrada!$H$8:$H$3007,Entrada!$C$8:$C$3007,$C$6,Entrada!$G$8:$G$3007,O1309),"")</f>
        <v/>
      </c>
      <c r="R1309" s="46">
        <v>1.304E-2</v>
      </c>
    </row>
    <row r="1310" spans="13:18" ht="15" customHeight="1" x14ac:dyDescent="0.25">
      <c r="M1310" s="46" t="str">
        <f t="shared" si="43"/>
        <v/>
      </c>
      <c r="N1310" s="46" t="str">
        <f t="shared" si="44"/>
        <v/>
      </c>
      <c r="O1310" s="46" t="str">
        <f>IF(PI_For!B1312=0,"Não cadastrado",PI_For!B1312)</f>
        <v>Não cadastrado</v>
      </c>
      <c r="P1310" s="46" t="str">
        <f>IFERROR(AVERAGEIFS(Entrada!$E$8:$E$3007,Entrada!$C$8:$C$3007,$C$6,Entrada!$G$8:$G$3007,O1310),"")</f>
        <v/>
      </c>
      <c r="Q1310" s="46" t="str">
        <f>IFERROR(AVERAGEIFS(Entrada!$H$8:$H$3007,Entrada!$C$8:$C$3007,$C$6,Entrada!$G$8:$G$3007,O1310),"")</f>
        <v/>
      </c>
      <c r="R1310" s="46">
        <v>1.3050000000000001E-2</v>
      </c>
    </row>
    <row r="1311" spans="13:18" ht="15" customHeight="1" x14ac:dyDescent="0.25">
      <c r="M1311" s="46" t="str">
        <f t="shared" si="43"/>
        <v/>
      </c>
      <c r="N1311" s="46" t="str">
        <f t="shared" si="44"/>
        <v/>
      </c>
      <c r="O1311" s="46" t="str">
        <f>IF(PI_For!B1313=0,"Não cadastrado",PI_For!B1313)</f>
        <v>Não cadastrado</v>
      </c>
      <c r="P1311" s="46" t="str">
        <f>IFERROR(AVERAGEIFS(Entrada!$E$8:$E$3007,Entrada!$C$8:$C$3007,$C$6,Entrada!$G$8:$G$3007,O1311),"")</f>
        <v/>
      </c>
      <c r="Q1311" s="46" t="str">
        <f>IFERROR(AVERAGEIFS(Entrada!$H$8:$H$3007,Entrada!$C$8:$C$3007,$C$6,Entrada!$G$8:$G$3007,O1311),"")</f>
        <v/>
      </c>
      <c r="R1311" s="46">
        <v>1.306E-2</v>
      </c>
    </row>
    <row r="1312" spans="13:18" ht="15" customHeight="1" x14ac:dyDescent="0.25">
      <c r="M1312" s="46" t="str">
        <f t="shared" si="43"/>
        <v/>
      </c>
      <c r="N1312" s="46" t="str">
        <f t="shared" si="44"/>
        <v/>
      </c>
      <c r="O1312" s="46" t="str">
        <f>IF(PI_For!B1314=0,"Não cadastrado",PI_For!B1314)</f>
        <v>Não cadastrado</v>
      </c>
      <c r="P1312" s="46" t="str">
        <f>IFERROR(AVERAGEIFS(Entrada!$E$8:$E$3007,Entrada!$C$8:$C$3007,$C$6,Entrada!$G$8:$G$3007,O1312),"")</f>
        <v/>
      </c>
      <c r="Q1312" s="46" t="str">
        <f>IFERROR(AVERAGEIFS(Entrada!$H$8:$H$3007,Entrada!$C$8:$C$3007,$C$6,Entrada!$G$8:$G$3007,O1312),"")</f>
        <v/>
      </c>
      <c r="R1312" s="46">
        <v>1.307E-2</v>
      </c>
    </row>
    <row r="1313" spans="13:18" ht="15" customHeight="1" x14ac:dyDescent="0.25">
      <c r="M1313" s="46" t="str">
        <f t="shared" si="43"/>
        <v/>
      </c>
      <c r="N1313" s="46" t="str">
        <f t="shared" si="44"/>
        <v/>
      </c>
      <c r="O1313" s="46" t="str">
        <f>IF(PI_For!B1315=0,"Não cadastrado",PI_For!B1315)</f>
        <v>Não cadastrado</v>
      </c>
      <c r="P1313" s="46" t="str">
        <f>IFERROR(AVERAGEIFS(Entrada!$E$8:$E$3007,Entrada!$C$8:$C$3007,$C$6,Entrada!$G$8:$G$3007,O1313),"")</f>
        <v/>
      </c>
      <c r="Q1313" s="46" t="str">
        <f>IFERROR(AVERAGEIFS(Entrada!$H$8:$H$3007,Entrada!$C$8:$C$3007,$C$6,Entrada!$G$8:$G$3007,O1313),"")</f>
        <v/>
      </c>
      <c r="R1313" s="46">
        <v>1.308E-2</v>
      </c>
    </row>
    <row r="1314" spans="13:18" ht="15" customHeight="1" x14ac:dyDescent="0.25">
      <c r="M1314" s="46" t="str">
        <f t="shared" si="43"/>
        <v/>
      </c>
      <c r="N1314" s="46" t="str">
        <f t="shared" si="44"/>
        <v/>
      </c>
      <c r="O1314" s="46" t="str">
        <f>IF(PI_For!B1316=0,"Não cadastrado",PI_For!B1316)</f>
        <v>Não cadastrado</v>
      </c>
      <c r="P1314" s="46" t="str">
        <f>IFERROR(AVERAGEIFS(Entrada!$E$8:$E$3007,Entrada!$C$8:$C$3007,$C$6,Entrada!$G$8:$G$3007,O1314),"")</f>
        <v/>
      </c>
      <c r="Q1314" s="46" t="str">
        <f>IFERROR(AVERAGEIFS(Entrada!$H$8:$H$3007,Entrada!$C$8:$C$3007,$C$6,Entrada!$G$8:$G$3007,O1314),"")</f>
        <v/>
      </c>
      <c r="R1314" s="46">
        <v>1.3089999999999999E-2</v>
      </c>
    </row>
    <row r="1315" spans="13:18" ht="15" customHeight="1" x14ac:dyDescent="0.25">
      <c r="M1315" s="46" t="str">
        <f t="shared" si="43"/>
        <v/>
      </c>
      <c r="N1315" s="46" t="str">
        <f t="shared" si="44"/>
        <v/>
      </c>
      <c r="O1315" s="46" t="str">
        <f>IF(PI_For!B1317=0,"Não cadastrado",PI_For!B1317)</f>
        <v>Não cadastrado</v>
      </c>
      <c r="P1315" s="46" t="str">
        <f>IFERROR(AVERAGEIFS(Entrada!$E$8:$E$3007,Entrada!$C$8:$C$3007,$C$6,Entrada!$G$8:$G$3007,O1315),"")</f>
        <v/>
      </c>
      <c r="Q1315" s="46" t="str">
        <f>IFERROR(AVERAGEIFS(Entrada!$H$8:$H$3007,Entrada!$C$8:$C$3007,$C$6,Entrada!$G$8:$G$3007,O1315),"")</f>
        <v/>
      </c>
      <c r="R1315" s="46">
        <v>1.3100000000000001E-2</v>
      </c>
    </row>
    <row r="1316" spans="13:18" ht="15" customHeight="1" x14ac:dyDescent="0.25">
      <c r="M1316" s="46" t="str">
        <f t="shared" si="43"/>
        <v/>
      </c>
      <c r="N1316" s="46" t="str">
        <f t="shared" si="44"/>
        <v/>
      </c>
      <c r="O1316" s="46" t="str">
        <f>IF(PI_For!B1318=0,"Não cadastrado",PI_For!B1318)</f>
        <v>Não cadastrado</v>
      </c>
      <c r="P1316" s="46" t="str">
        <f>IFERROR(AVERAGEIFS(Entrada!$E$8:$E$3007,Entrada!$C$8:$C$3007,$C$6,Entrada!$G$8:$G$3007,O1316),"")</f>
        <v/>
      </c>
      <c r="Q1316" s="46" t="str">
        <f>IFERROR(AVERAGEIFS(Entrada!$H$8:$H$3007,Entrada!$C$8:$C$3007,$C$6,Entrada!$G$8:$G$3007,O1316),"")</f>
        <v/>
      </c>
      <c r="R1316" s="46">
        <v>1.311E-2</v>
      </c>
    </row>
    <row r="1317" spans="13:18" ht="15" customHeight="1" x14ac:dyDescent="0.25">
      <c r="M1317" s="46" t="str">
        <f t="shared" si="43"/>
        <v/>
      </c>
      <c r="N1317" s="46" t="str">
        <f t="shared" si="44"/>
        <v/>
      </c>
      <c r="O1317" s="46" t="str">
        <f>IF(PI_For!B1319=0,"Não cadastrado",PI_For!B1319)</f>
        <v>Não cadastrado</v>
      </c>
      <c r="P1317" s="46" t="str">
        <f>IFERROR(AVERAGEIFS(Entrada!$E$8:$E$3007,Entrada!$C$8:$C$3007,$C$6,Entrada!$G$8:$G$3007,O1317),"")</f>
        <v/>
      </c>
      <c r="Q1317" s="46" t="str">
        <f>IFERROR(AVERAGEIFS(Entrada!$H$8:$H$3007,Entrada!$C$8:$C$3007,$C$6,Entrada!$G$8:$G$3007,O1317),"")</f>
        <v/>
      </c>
      <c r="R1317" s="46">
        <v>1.312E-2</v>
      </c>
    </row>
    <row r="1318" spans="13:18" ht="15" customHeight="1" x14ac:dyDescent="0.25">
      <c r="M1318" s="46" t="str">
        <f t="shared" si="43"/>
        <v/>
      </c>
      <c r="N1318" s="46" t="str">
        <f t="shared" si="44"/>
        <v/>
      </c>
      <c r="O1318" s="46" t="str">
        <f>IF(PI_For!B1320=0,"Não cadastrado",PI_For!B1320)</f>
        <v>Não cadastrado</v>
      </c>
      <c r="P1318" s="46" t="str">
        <f>IFERROR(AVERAGEIFS(Entrada!$E$8:$E$3007,Entrada!$C$8:$C$3007,$C$6,Entrada!$G$8:$G$3007,O1318),"")</f>
        <v/>
      </c>
      <c r="Q1318" s="46" t="str">
        <f>IFERROR(AVERAGEIFS(Entrada!$H$8:$H$3007,Entrada!$C$8:$C$3007,$C$6,Entrada!$G$8:$G$3007,O1318),"")</f>
        <v/>
      </c>
      <c r="R1318" s="46">
        <v>1.3129999999999999E-2</v>
      </c>
    </row>
    <row r="1319" spans="13:18" ht="15" customHeight="1" x14ac:dyDescent="0.25">
      <c r="M1319" s="46" t="str">
        <f t="shared" si="43"/>
        <v/>
      </c>
      <c r="N1319" s="46" t="str">
        <f t="shared" si="44"/>
        <v/>
      </c>
      <c r="O1319" s="46" t="str">
        <f>IF(PI_For!B1321=0,"Não cadastrado",PI_For!B1321)</f>
        <v>Não cadastrado</v>
      </c>
      <c r="P1319" s="46" t="str">
        <f>IFERROR(AVERAGEIFS(Entrada!$E$8:$E$3007,Entrada!$C$8:$C$3007,$C$6,Entrada!$G$8:$G$3007,O1319),"")</f>
        <v/>
      </c>
      <c r="Q1319" s="46" t="str">
        <f>IFERROR(AVERAGEIFS(Entrada!$H$8:$H$3007,Entrada!$C$8:$C$3007,$C$6,Entrada!$G$8:$G$3007,O1319),"")</f>
        <v/>
      </c>
      <c r="R1319" s="46">
        <v>1.3140000000000001E-2</v>
      </c>
    </row>
    <row r="1320" spans="13:18" ht="15" customHeight="1" x14ac:dyDescent="0.25">
      <c r="M1320" s="46" t="str">
        <f t="shared" si="43"/>
        <v/>
      </c>
      <c r="N1320" s="46" t="str">
        <f t="shared" si="44"/>
        <v/>
      </c>
      <c r="O1320" s="46" t="str">
        <f>IF(PI_For!B1322=0,"Não cadastrado",PI_For!B1322)</f>
        <v>Não cadastrado</v>
      </c>
      <c r="P1320" s="46" t="str">
        <f>IFERROR(AVERAGEIFS(Entrada!$E$8:$E$3007,Entrada!$C$8:$C$3007,$C$6,Entrada!$G$8:$G$3007,O1320),"")</f>
        <v/>
      </c>
      <c r="Q1320" s="46" t="str">
        <f>IFERROR(AVERAGEIFS(Entrada!$H$8:$H$3007,Entrada!$C$8:$C$3007,$C$6,Entrada!$G$8:$G$3007,O1320),"")</f>
        <v/>
      </c>
      <c r="R1320" s="46">
        <v>1.315E-2</v>
      </c>
    </row>
    <row r="1321" spans="13:18" ht="15" customHeight="1" x14ac:dyDescent="0.25">
      <c r="M1321" s="46" t="str">
        <f t="shared" si="43"/>
        <v/>
      </c>
      <c r="N1321" s="46" t="str">
        <f t="shared" si="44"/>
        <v/>
      </c>
      <c r="O1321" s="46" t="str">
        <f>IF(PI_For!B1323=0,"Não cadastrado",PI_For!B1323)</f>
        <v>Não cadastrado</v>
      </c>
      <c r="P1321" s="46" t="str">
        <f>IFERROR(AVERAGEIFS(Entrada!$E$8:$E$3007,Entrada!$C$8:$C$3007,$C$6,Entrada!$G$8:$G$3007,O1321),"")</f>
        <v/>
      </c>
      <c r="Q1321" s="46" t="str">
        <f>IFERROR(AVERAGEIFS(Entrada!$H$8:$H$3007,Entrada!$C$8:$C$3007,$C$6,Entrada!$G$8:$G$3007,O1321),"")</f>
        <v/>
      </c>
      <c r="R1321" s="46">
        <v>1.316E-2</v>
      </c>
    </row>
    <row r="1322" spans="13:18" ht="15" customHeight="1" x14ac:dyDescent="0.25">
      <c r="M1322" s="46" t="str">
        <f t="shared" si="43"/>
        <v/>
      </c>
      <c r="N1322" s="46" t="str">
        <f t="shared" si="44"/>
        <v/>
      </c>
      <c r="O1322" s="46" t="str">
        <f>IF(PI_For!B1324=0,"Não cadastrado",PI_For!B1324)</f>
        <v>Não cadastrado</v>
      </c>
      <c r="P1322" s="46" t="str">
        <f>IFERROR(AVERAGEIFS(Entrada!$E$8:$E$3007,Entrada!$C$8:$C$3007,$C$6,Entrada!$G$8:$G$3007,O1322),"")</f>
        <v/>
      </c>
      <c r="Q1322" s="46" t="str">
        <f>IFERROR(AVERAGEIFS(Entrada!$H$8:$H$3007,Entrada!$C$8:$C$3007,$C$6,Entrada!$G$8:$G$3007,O1322),"")</f>
        <v/>
      </c>
      <c r="R1322" s="46">
        <v>1.3169999999999999E-2</v>
      </c>
    </row>
    <row r="1323" spans="13:18" ht="15" customHeight="1" x14ac:dyDescent="0.25">
      <c r="M1323" s="46" t="str">
        <f t="shared" si="43"/>
        <v/>
      </c>
      <c r="N1323" s="46" t="str">
        <f t="shared" si="44"/>
        <v/>
      </c>
      <c r="O1323" s="46" t="str">
        <f>IF(PI_For!B1325=0,"Não cadastrado",PI_For!B1325)</f>
        <v>Não cadastrado</v>
      </c>
      <c r="P1323" s="46" t="str">
        <f>IFERROR(AVERAGEIFS(Entrada!$E$8:$E$3007,Entrada!$C$8:$C$3007,$C$6,Entrada!$G$8:$G$3007,O1323),"")</f>
        <v/>
      </c>
      <c r="Q1323" s="46" t="str">
        <f>IFERROR(AVERAGEIFS(Entrada!$H$8:$H$3007,Entrada!$C$8:$C$3007,$C$6,Entrada!$G$8:$G$3007,O1323),"")</f>
        <v/>
      </c>
      <c r="R1323" s="46">
        <v>1.3180000000000001E-2</v>
      </c>
    </row>
    <row r="1324" spans="13:18" ht="15" customHeight="1" x14ac:dyDescent="0.25">
      <c r="M1324" s="46" t="str">
        <f t="shared" si="43"/>
        <v/>
      </c>
      <c r="N1324" s="46" t="str">
        <f t="shared" si="44"/>
        <v/>
      </c>
      <c r="O1324" s="46" t="str">
        <f>IF(PI_For!B1326=0,"Não cadastrado",PI_For!B1326)</f>
        <v>Não cadastrado</v>
      </c>
      <c r="P1324" s="46" t="str">
        <f>IFERROR(AVERAGEIFS(Entrada!$E$8:$E$3007,Entrada!$C$8:$C$3007,$C$6,Entrada!$G$8:$G$3007,O1324),"")</f>
        <v/>
      </c>
      <c r="Q1324" s="46" t="str">
        <f>IFERROR(AVERAGEIFS(Entrada!$H$8:$H$3007,Entrada!$C$8:$C$3007,$C$6,Entrada!$G$8:$G$3007,O1324),"")</f>
        <v/>
      </c>
      <c r="R1324" s="46">
        <v>1.319E-2</v>
      </c>
    </row>
    <row r="1325" spans="13:18" ht="15" customHeight="1" x14ac:dyDescent="0.25">
      <c r="M1325" s="46" t="str">
        <f t="shared" si="43"/>
        <v/>
      </c>
      <c r="N1325" s="46" t="str">
        <f t="shared" si="44"/>
        <v/>
      </c>
      <c r="O1325" s="46" t="str">
        <f>IF(PI_For!B1327=0,"Não cadastrado",PI_For!B1327)</f>
        <v>Não cadastrado</v>
      </c>
      <c r="P1325" s="46" t="str">
        <f>IFERROR(AVERAGEIFS(Entrada!$E$8:$E$3007,Entrada!$C$8:$C$3007,$C$6,Entrada!$G$8:$G$3007,O1325),"")</f>
        <v/>
      </c>
      <c r="Q1325" s="46" t="str">
        <f>IFERROR(AVERAGEIFS(Entrada!$H$8:$H$3007,Entrada!$C$8:$C$3007,$C$6,Entrada!$G$8:$G$3007,O1325),"")</f>
        <v/>
      </c>
      <c r="R1325" s="46">
        <v>1.32E-2</v>
      </c>
    </row>
    <row r="1326" spans="13:18" ht="15" customHeight="1" x14ac:dyDescent="0.25">
      <c r="M1326" s="46" t="str">
        <f t="shared" si="43"/>
        <v/>
      </c>
      <c r="N1326" s="46" t="str">
        <f t="shared" si="44"/>
        <v/>
      </c>
      <c r="O1326" s="46" t="str">
        <f>IF(PI_For!B1328=0,"Não cadastrado",PI_For!B1328)</f>
        <v>Não cadastrado</v>
      </c>
      <c r="P1326" s="46" t="str">
        <f>IFERROR(AVERAGEIFS(Entrada!$E$8:$E$3007,Entrada!$C$8:$C$3007,$C$6,Entrada!$G$8:$G$3007,O1326),"")</f>
        <v/>
      </c>
      <c r="Q1326" s="46" t="str">
        <f>IFERROR(AVERAGEIFS(Entrada!$H$8:$H$3007,Entrada!$C$8:$C$3007,$C$6,Entrada!$G$8:$G$3007,O1326),"")</f>
        <v/>
      </c>
      <c r="R1326" s="46">
        <v>1.321E-2</v>
      </c>
    </row>
    <row r="1327" spans="13:18" ht="15" customHeight="1" x14ac:dyDescent="0.25">
      <c r="M1327" s="46" t="str">
        <f t="shared" si="43"/>
        <v/>
      </c>
      <c r="N1327" s="46" t="str">
        <f t="shared" si="44"/>
        <v/>
      </c>
      <c r="O1327" s="46" t="str">
        <f>IF(PI_For!B1329=0,"Não cadastrado",PI_For!B1329)</f>
        <v>Não cadastrado</v>
      </c>
      <c r="P1327" s="46" t="str">
        <f>IFERROR(AVERAGEIFS(Entrada!$E$8:$E$3007,Entrada!$C$8:$C$3007,$C$6,Entrada!$G$8:$G$3007,O1327),"")</f>
        <v/>
      </c>
      <c r="Q1327" s="46" t="str">
        <f>IFERROR(AVERAGEIFS(Entrada!$H$8:$H$3007,Entrada!$C$8:$C$3007,$C$6,Entrada!$G$8:$G$3007,O1327),"")</f>
        <v/>
      </c>
      <c r="R1327" s="46">
        <v>1.3220000000000001E-2</v>
      </c>
    </row>
    <row r="1328" spans="13:18" ht="15" customHeight="1" x14ac:dyDescent="0.25">
      <c r="M1328" s="46" t="str">
        <f t="shared" si="43"/>
        <v/>
      </c>
      <c r="N1328" s="46" t="str">
        <f t="shared" si="44"/>
        <v/>
      </c>
      <c r="O1328" s="46" t="str">
        <f>IF(PI_For!B1330=0,"Não cadastrado",PI_For!B1330)</f>
        <v>Não cadastrado</v>
      </c>
      <c r="P1328" s="46" t="str">
        <f>IFERROR(AVERAGEIFS(Entrada!$E$8:$E$3007,Entrada!$C$8:$C$3007,$C$6,Entrada!$G$8:$G$3007,O1328),"")</f>
        <v/>
      </c>
      <c r="Q1328" s="46" t="str">
        <f>IFERROR(AVERAGEIFS(Entrada!$H$8:$H$3007,Entrada!$C$8:$C$3007,$C$6,Entrada!$G$8:$G$3007,O1328),"")</f>
        <v/>
      </c>
      <c r="R1328" s="46">
        <v>1.323E-2</v>
      </c>
    </row>
    <row r="1329" spans="13:18" ht="15" customHeight="1" x14ac:dyDescent="0.25">
      <c r="M1329" s="46" t="str">
        <f t="shared" si="43"/>
        <v/>
      </c>
      <c r="N1329" s="46" t="str">
        <f t="shared" si="44"/>
        <v/>
      </c>
      <c r="O1329" s="46" t="str">
        <f>IF(PI_For!B1331=0,"Não cadastrado",PI_For!B1331)</f>
        <v>Não cadastrado</v>
      </c>
      <c r="P1329" s="46" t="str">
        <f>IFERROR(AVERAGEIFS(Entrada!$E$8:$E$3007,Entrada!$C$8:$C$3007,$C$6,Entrada!$G$8:$G$3007,O1329),"")</f>
        <v/>
      </c>
      <c r="Q1329" s="46" t="str">
        <f>IFERROR(AVERAGEIFS(Entrada!$H$8:$H$3007,Entrada!$C$8:$C$3007,$C$6,Entrada!$G$8:$G$3007,O1329),"")</f>
        <v/>
      </c>
      <c r="R1329" s="46">
        <v>1.324E-2</v>
      </c>
    </row>
    <row r="1330" spans="13:18" ht="15" customHeight="1" x14ac:dyDescent="0.25">
      <c r="M1330" s="46" t="str">
        <f t="shared" si="43"/>
        <v/>
      </c>
      <c r="N1330" s="46" t="str">
        <f t="shared" si="44"/>
        <v/>
      </c>
      <c r="O1330" s="46" t="str">
        <f>IF(PI_For!B1332=0,"Não cadastrado",PI_For!B1332)</f>
        <v>Não cadastrado</v>
      </c>
      <c r="P1330" s="46" t="str">
        <f>IFERROR(AVERAGEIFS(Entrada!$E$8:$E$3007,Entrada!$C$8:$C$3007,$C$6,Entrada!$G$8:$G$3007,O1330),"")</f>
        <v/>
      </c>
      <c r="Q1330" s="46" t="str">
        <f>IFERROR(AVERAGEIFS(Entrada!$H$8:$H$3007,Entrada!$C$8:$C$3007,$C$6,Entrada!$G$8:$G$3007,O1330),"")</f>
        <v/>
      </c>
      <c r="R1330" s="46">
        <v>1.325E-2</v>
      </c>
    </row>
    <row r="1331" spans="13:18" ht="15" customHeight="1" x14ac:dyDescent="0.25">
      <c r="M1331" s="46" t="str">
        <f t="shared" si="43"/>
        <v/>
      </c>
      <c r="N1331" s="46" t="str">
        <f t="shared" si="44"/>
        <v/>
      </c>
      <c r="O1331" s="46" t="str">
        <f>IF(PI_For!B1333=0,"Não cadastrado",PI_For!B1333)</f>
        <v>Não cadastrado</v>
      </c>
      <c r="P1331" s="46" t="str">
        <f>IFERROR(AVERAGEIFS(Entrada!$E$8:$E$3007,Entrada!$C$8:$C$3007,$C$6,Entrada!$G$8:$G$3007,O1331),"")</f>
        <v/>
      </c>
      <c r="Q1331" s="46" t="str">
        <f>IFERROR(AVERAGEIFS(Entrada!$H$8:$H$3007,Entrada!$C$8:$C$3007,$C$6,Entrada!$G$8:$G$3007,O1331),"")</f>
        <v/>
      </c>
      <c r="R1331" s="46">
        <v>1.3259999999999999E-2</v>
      </c>
    </row>
    <row r="1332" spans="13:18" ht="15" customHeight="1" x14ac:dyDescent="0.25">
      <c r="M1332" s="46" t="str">
        <f t="shared" si="43"/>
        <v/>
      </c>
      <c r="N1332" s="46" t="str">
        <f t="shared" si="44"/>
        <v/>
      </c>
      <c r="O1332" s="46" t="str">
        <f>IF(PI_For!B1334=0,"Não cadastrado",PI_For!B1334)</f>
        <v>Não cadastrado</v>
      </c>
      <c r="P1332" s="46" t="str">
        <f>IFERROR(AVERAGEIFS(Entrada!$E$8:$E$3007,Entrada!$C$8:$C$3007,$C$6,Entrada!$G$8:$G$3007,O1332),"")</f>
        <v/>
      </c>
      <c r="Q1332" s="46" t="str">
        <f>IFERROR(AVERAGEIFS(Entrada!$H$8:$H$3007,Entrada!$C$8:$C$3007,$C$6,Entrada!$G$8:$G$3007,O1332),"")</f>
        <v/>
      </c>
      <c r="R1332" s="46">
        <v>1.3270000000000001E-2</v>
      </c>
    </row>
    <row r="1333" spans="13:18" ht="15" customHeight="1" x14ac:dyDescent="0.25">
      <c r="M1333" s="46" t="str">
        <f t="shared" si="43"/>
        <v/>
      </c>
      <c r="N1333" s="46" t="str">
        <f t="shared" si="44"/>
        <v/>
      </c>
      <c r="O1333" s="46" t="str">
        <f>IF(PI_For!B1335=0,"Não cadastrado",PI_For!B1335)</f>
        <v>Não cadastrado</v>
      </c>
      <c r="P1333" s="46" t="str">
        <f>IFERROR(AVERAGEIFS(Entrada!$E$8:$E$3007,Entrada!$C$8:$C$3007,$C$6,Entrada!$G$8:$G$3007,O1333),"")</f>
        <v/>
      </c>
      <c r="Q1333" s="46" t="str">
        <f>IFERROR(AVERAGEIFS(Entrada!$H$8:$H$3007,Entrada!$C$8:$C$3007,$C$6,Entrada!$G$8:$G$3007,O1333),"")</f>
        <v/>
      </c>
      <c r="R1333" s="46">
        <v>1.328E-2</v>
      </c>
    </row>
    <row r="1334" spans="13:18" ht="15" customHeight="1" x14ac:dyDescent="0.25">
      <c r="M1334" s="46" t="str">
        <f t="shared" si="43"/>
        <v/>
      </c>
      <c r="N1334" s="46" t="str">
        <f t="shared" si="44"/>
        <v/>
      </c>
      <c r="O1334" s="46" t="str">
        <f>IF(PI_For!B1336=0,"Não cadastrado",PI_For!B1336)</f>
        <v>Não cadastrado</v>
      </c>
      <c r="P1334" s="46" t="str">
        <f>IFERROR(AVERAGEIFS(Entrada!$E$8:$E$3007,Entrada!$C$8:$C$3007,$C$6,Entrada!$G$8:$G$3007,O1334),"")</f>
        <v/>
      </c>
      <c r="Q1334" s="46" t="str">
        <f>IFERROR(AVERAGEIFS(Entrada!$H$8:$H$3007,Entrada!$C$8:$C$3007,$C$6,Entrada!$G$8:$G$3007,O1334),"")</f>
        <v/>
      </c>
      <c r="R1334" s="46">
        <v>1.329E-2</v>
      </c>
    </row>
    <row r="1335" spans="13:18" ht="15" customHeight="1" x14ac:dyDescent="0.25">
      <c r="M1335" s="46" t="str">
        <f t="shared" si="43"/>
        <v/>
      </c>
      <c r="N1335" s="46" t="str">
        <f t="shared" si="44"/>
        <v/>
      </c>
      <c r="O1335" s="46" t="str">
        <f>IF(PI_For!B1337=0,"Não cadastrado",PI_For!B1337)</f>
        <v>Não cadastrado</v>
      </c>
      <c r="P1335" s="46" t="str">
        <f>IFERROR(AVERAGEIFS(Entrada!$E$8:$E$3007,Entrada!$C$8:$C$3007,$C$6,Entrada!$G$8:$G$3007,O1335),"")</f>
        <v/>
      </c>
      <c r="Q1335" s="46" t="str">
        <f>IFERROR(AVERAGEIFS(Entrada!$H$8:$H$3007,Entrada!$C$8:$C$3007,$C$6,Entrada!$G$8:$G$3007,O1335),"")</f>
        <v/>
      </c>
      <c r="R1335" s="46">
        <v>1.3299999999999999E-2</v>
      </c>
    </row>
    <row r="1336" spans="13:18" ht="15" customHeight="1" x14ac:dyDescent="0.25">
      <c r="M1336" s="46" t="str">
        <f t="shared" si="43"/>
        <v/>
      </c>
      <c r="N1336" s="46" t="str">
        <f t="shared" si="44"/>
        <v/>
      </c>
      <c r="O1336" s="46" t="str">
        <f>IF(PI_For!B1338=0,"Não cadastrado",PI_For!B1338)</f>
        <v>Não cadastrado</v>
      </c>
      <c r="P1336" s="46" t="str">
        <f>IFERROR(AVERAGEIFS(Entrada!$E$8:$E$3007,Entrada!$C$8:$C$3007,$C$6,Entrada!$G$8:$G$3007,O1336),"")</f>
        <v/>
      </c>
      <c r="Q1336" s="46" t="str">
        <f>IFERROR(AVERAGEIFS(Entrada!$H$8:$H$3007,Entrada!$C$8:$C$3007,$C$6,Entrada!$G$8:$G$3007,O1336),"")</f>
        <v/>
      </c>
      <c r="R1336" s="46">
        <v>1.3310000000000001E-2</v>
      </c>
    </row>
    <row r="1337" spans="13:18" ht="15" customHeight="1" x14ac:dyDescent="0.25">
      <c r="M1337" s="46" t="str">
        <f t="shared" si="43"/>
        <v/>
      </c>
      <c r="N1337" s="46" t="str">
        <f t="shared" si="44"/>
        <v/>
      </c>
      <c r="O1337" s="46" t="str">
        <f>IF(PI_For!B1339=0,"Não cadastrado",PI_For!B1339)</f>
        <v>Não cadastrado</v>
      </c>
      <c r="P1337" s="46" t="str">
        <f>IFERROR(AVERAGEIFS(Entrada!$E$8:$E$3007,Entrada!$C$8:$C$3007,$C$6,Entrada!$G$8:$G$3007,O1337),"")</f>
        <v/>
      </c>
      <c r="Q1337" s="46" t="str">
        <f>IFERROR(AVERAGEIFS(Entrada!$H$8:$H$3007,Entrada!$C$8:$C$3007,$C$6,Entrada!$G$8:$G$3007,O1337),"")</f>
        <v/>
      </c>
      <c r="R1337" s="46">
        <v>1.332E-2</v>
      </c>
    </row>
    <row r="1338" spans="13:18" ht="15" customHeight="1" x14ac:dyDescent="0.25">
      <c r="M1338" s="46" t="str">
        <f t="shared" si="43"/>
        <v/>
      </c>
      <c r="N1338" s="46" t="str">
        <f t="shared" si="44"/>
        <v/>
      </c>
      <c r="O1338" s="46" t="str">
        <f>IF(PI_For!B1340=0,"Não cadastrado",PI_For!B1340)</f>
        <v>Não cadastrado</v>
      </c>
      <c r="P1338" s="46" t="str">
        <f>IFERROR(AVERAGEIFS(Entrada!$E$8:$E$3007,Entrada!$C$8:$C$3007,$C$6,Entrada!$G$8:$G$3007,O1338),"")</f>
        <v/>
      </c>
      <c r="Q1338" s="46" t="str">
        <f>IFERROR(AVERAGEIFS(Entrada!$H$8:$H$3007,Entrada!$C$8:$C$3007,$C$6,Entrada!$G$8:$G$3007,O1338),"")</f>
        <v/>
      </c>
      <c r="R1338" s="46">
        <v>1.333E-2</v>
      </c>
    </row>
    <row r="1339" spans="13:18" ht="15" customHeight="1" x14ac:dyDescent="0.25">
      <c r="M1339" s="46" t="str">
        <f t="shared" si="43"/>
        <v/>
      </c>
      <c r="N1339" s="46" t="str">
        <f t="shared" si="44"/>
        <v/>
      </c>
      <c r="O1339" s="46" t="str">
        <f>IF(PI_For!B1341=0,"Não cadastrado",PI_For!B1341)</f>
        <v>Não cadastrado</v>
      </c>
      <c r="P1339" s="46" t="str">
        <f>IFERROR(AVERAGEIFS(Entrada!$E$8:$E$3007,Entrada!$C$8:$C$3007,$C$6,Entrada!$G$8:$G$3007,O1339),"")</f>
        <v/>
      </c>
      <c r="Q1339" s="46" t="str">
        <f>IFERROR(AVERAGEIFS(Entrada!$H$8:$H$3007,Entrada!$C$8:$C$3007,$C$6,Entrada!$G$8:$G$3007,O1339),"")</f>
        <v/>
      </c>
      <c r="R1339" s="46">
        <v>1.3339999999999999E-2</v>
      </c>
    </row>
    <row r="1340" spans="13:18" ht="15" customHeight="1" x14ac:dyDescent="0.25">
      <c r="M1340" s="46" t="str">
        <f t="shared" si="43"/>
        <v/>
      </c>
      <c r="N1340" s="46" t="str">
        <f t="shared" si="44"/>
        <v/>
      </c>
      <c r="O1340" s="46" t="str">
        <f>IF(PI_For!B1342=0,"Não cadastrado",PI_For!B1342)</f>
        <v>Não cadastrado</v>
      </c>
      <c r="P1340" s="46" t="str">
        <f>IFERROR(AVERAGEIFS(Entrada!$E$8:$E$3007,Entrada!$C$8:$C$3007,$C$6,Entrada!$G$8:$G$3007,O1340),"")</f>
        <v/>
      </c>
      <c r="Q1340" s="46" t="str">
        <f>IFERROR(AVERAGEIFS(Entrada!$H$8:$H$3007,Entrada!$C$8:$C$3007,$C$6,Entrada!$G$8:$G$3007,O1340),"")</f>
        <v/>
      </c>
      <c r="R1340" s="46">
        <v>1.3350000000000001E-2</v>
      </c>
    </row>
    <row r="1341" spans="13:18" ht="15" customHeight="1" x14ac:dyDescent="0.25">
      <c r="M1341" s="46" t="str">
        <f t="shared" si="43"/>
        <v/>
      </c>
      <c r="N1341" s="46" t="str">
        <f t="shared" si="44"/>
        <v/>
      </c>
      <c r="O1341" s="46" t="str">
        <f>IF(PI_For!B1343=0,"Não cadastrado",PI_For!B1343)</f>
        <v>Não cadastrado</v>
      </c>
      <c r="P1341" s="46" t="str">
        <f>IFERROR(AVERAGEIFS(Entrada!$E$8:$E$3007,Entrada!$C$8:$C$3007,$C$6,Entrada!$G$8:$G$3007,O1341),"")</f>
        <v/>
      </c>
      <c r="Q1341" s="46" t="str">
        <f>IFERROR(AVERAGEIFS(Entrada!$H$8:$H$3007,Entrada!$C$8:$C$3007,$C$6,Entrada!$G$8:$G$3007,O1341),"")</f>
        <v/>
      </c>
      <c r="R1341" s="46">
        <v>1.336E-2</v>
      </c>
    </row>
    <row r="1342" spans="13:18" ht="15" customHeight="1" x14ac:dyDescent="0.25">
      <c r="M1342" s="46" t="str">
        <f t="shared" si="43"/>
        <v/>
      </c>
      <c r="N1342" s="46" t="str">
        <f t="shared" si="44"/>
        <v/>
      </c>
      <c r="O1342" s="46" t="str">
        <f>IF(PI_For!B1344=0,"Não cadastrado",PI_For!B1344)</f>
        <v>Não cadastrado</v>
      </c>
      <c r="P1342" s="46" t="str">
        <f>IFERROR(AVERAGEIFS(Entrada!$E$8:$E$3007,Entrada!$C$8:$C$3007,$C$6,Entrada!$G$8:$G$3007,O1342),"")</f>
        <v/>
      </c>
      <c r="Q1342" s="46" t="str">
        <f>IFERROR(AVERAGEIFS(Entrada!$H$8:$H$3007,Entrada!$C$8:$C$3007,$C$6,Entrada!$G$8:$G$3007,O1342),"")</f>
        <v/>
      </c>
      <c r="R1342" s="46">
        <v>1.337E-2</v>
      </c>
    </row>
    <row r="1343" spans="13:18" ht="15" customHeight="1" x14ac:dyDescent="0.25">
      <c r="M1343" s="46" t="str">
        <f t="shared" si="43"/>
        <v/>
      </c>
      <c r="N1343" s="46" t="str">
        <f t="shared" si="44"/>
        <v/>
      </c>
      <c r="O1343" s="46" t="str">
        <f>IF(PI_For!B1345=0,"Não cadastrado",PI_For!B1345)</f>
        <v>Não cadastrado</v>
      </c>
      <c r="P1343" s="46" t="str">
        <f>IFERROR(AVERAGEIFS(Entrada!$E$8:$E$3007,Entrada!$C$8:$C$3007,$C$6,Entrada!$G$8:$G$3007,O1343),"")</f>
        <v/>
      </c>
      <c r="Q1343" s="46" t="str">
        <f>IFERROR(AVERAGEIFS(Entrada!$H$8:$H$3007,Entrada!$C$8:$C$3007,$C$6,Entrada!$G$8:$G$3007,O1343),"")</f>
        <v/>
      </c>
      <c r="R1343" s="46">
        <v>1.338E-2</v>
      </c>
    </row>
    <row r="1344" spans="13:18" ht="15" customHeight="1" x14ac:dyDescent="0.25">
      <c r="M1344" s="46" t="str">
        <f t="shared" si="43"/>
        <v/>
      </c>
      <c r="N1344" s="46" t="str">
        <f t="shared" si="44"/>
        <v/>
      </c>
      <c r="O1344" s="46" t="str">
        <f>IF(PI_For!B1346=0,"Não cadastrado",PI_For!B1346)</f>
        <v>Não cadastrado</v>
      </c>
      <c r="P1344" s="46" t="str">
        <f>IFERROR(AVERAGEIFS(Entrada!$E$8:$E$3007,Entrada!$C$8:$C$3007,$C$6,Entrada!$G$8:$G$3007,O1344),"")</f>
        <v/>
      </c>
      <c r="Q1344" s="46" t="str">
        <f>IFERROR(AVERAGEIFS(Entrada!$H$8:$H$3007,Entrada!$C$8:$C$3007,$C$6,Entrada!$G$8:$G$3007,O1344),"")</f>
        <v/>
      </c>
      <c r="R1344" s="46">
        <v>1.3390000000000001E-2</v>
      </c>
    </row>
    <row r="1345" spans="13:18" ht="15" customHeight="1" x14ac:dyDescent="0.25">
      <c r="M1345" s="46" t="str">
        <f t="shared" si="43"/>
        <v/>
      </c>
      <c r="N1345" s="46" t="str">
        <f t="shared" si="44"/>
        <v/>
      </c>
      <c r="O1345" s="46" t="str">
        <f>IF(PI_For!B1347=0,"Não cadastrado",PI_For!B1347)</f>
        <v>Não cadastrado</v>
      </c>
      <c r="P1345" s="46" t="str">
        <f>IFERROR(AVERAGEIFS(Entrada!$E$8:$E$3007,Entrada!$C$8:$C$3007,$C$6,Entrada!$G$8:$G$3007,O1345),"")</f>
        <v/>
      </c>
      <c r="Q1345" s="46" t="str">
        <f>IFERROR(AVERAGEIFS(Entrada!$H$8:$H$3007,Entrada!$C$8:$C$3007,$C$6,Entrada!$G$8:$G$3007,O1345),"")</f>
        <v/>
      </c>
      <c r="R1345" s="46">
        <v>1.34E-2</v>
      </c>
    </row>
    <row r="1346" spans="13:18" ht="15" customHeight="1" x14ac:dyDescent="0.25">
      <c r="M1346" s="46" t="str">
        <f t="shared" si="43"/>
        <v/>
      </c>
      <c r="N1346" s="46" t="str">
        <f t="shared" si="44"/>
        <v/>
      </c>
      <c r="O1346" s="46" t="str">
        <f>IF(PI_For!B1348=0,"Não cadastrado",PI_For!B1348)</f>
        <v>Não cadastrado</v>
      </c>
      <c r="P1346" s="46" t="str">
        <f>IFERROR(AVERAGEIFS(Entrada!$E$8:$E$3007,Entrada!$C$8:$C$3007,$C$6,Entrada!$G$8:$G$3007,O1346),"")</f>
        <v/>
      </c>
      <c r="Q1346" s="46" t="str">
        <f>IFERROR(AVERAGEIFS(Entrada!$H$8:$H$3007,Entrada!$C$8:$C$3007,$C$6,Entrada!$G$8:$G$3007,O1346),"")</f>
        <v/>
      </c>
      <c r="R1346" s="46">
        <v>1.341E-2</v>
      </c>
    </row>
    <row r="1347" spans="13:18" ht="15" customHeight="1" x14ac:dyDescent="0.25">
      <c r="M1347" s="46" t="str">
        <f t="shared" si="43"/>
        <v/>
      </c>
      <c r="N1347" s="46" t="str">
        <f t="shared" si="44"/>
        <v/>
      </c>
      <c r="O1347" s="46" t="str">
        <f>IF(PI_For!B1349=0,"Não cadastrado",PI_For!B1349)</f>
        <v>Não cadastrado</v>
      </c>
      <c r="P1347" s="46" t="str">
        <f>IFERROR(AVERAGEIFS(Entrada!$E$8:$E$3007,Entrada!$C$8:$C$3007,$C$6,Entrada!$G$8:$G$3007,O1347),"")</f>
        <v/>
      </c>
      <c r="Q1347" s="46" t="str">
        <f>IFERROR(AVERAGEIFS(Entrada!$H$8:$H$3007,Entrada!$C$8:$C$3007,$C$6,Entrada!$G$8:$G$3007,O1347),"")</f>
        <v/>
      </c>
      <c r="R1347" s="46">
        <v>1.342E-2</v>
      </c>
    </row>
    <row r="1348" spans="13:18" ht="15" customHeight="1" x14ac:dyDescent="0.25">
      <c r="M1348" s="46" t="str">
        <f t="shared" si="43"/>
        <v/>
      </c>
      <c r="N1348" s="46" t="str">
        <f t="shared" si="44"/>
        <v/>
      </c>
      <c r="O1348" s="46" t="str">
        <f>IF(PI_For!B1350=0,"Não cadastrado",PI_For!B1350)</f>
        <v>Não cadastrado</v>
      </c>
      <c r="P1348" s="46" t="str">
        <f>IFERROR(AVERAGEIFS(Entrada!$E$8:$E$3007,Entrada!$C$8:$C$3007,$C$6,Entrada!$G$8:$G$3007,O1348),"")</f>
        <v/>
      </c>
      <c r="Q1348" s="46" t="str">
        <f>IFERROR(AVERAGEIFS(Entrada!$H$8:$H$3007,Entrada!$C$8:$C$3007,$C$6,Entrada!$G$8:$G$3007,O1348),"")</f>
        <v/>
      </c>
      <c r="R1348" s="46">
        <v>1.3429999999999999E-2</v>
      </c>
    </row>
    <row r="1349" spans="13:18" ht="15" customHeight="1" x14ac:dyDescent="0.25">
      <c r="M1349" s="46" t="str">
        <f t="shared" si="43"/>
        <v/>
      </c>
      <c r="N1349" s="46" t="str">
        <f t="shared" si="44"/>
        <v/>
      </c>
      <c r="O1349" s="46" t="str">
        <f>IF(PI_For!B1351=0,"Não cadastrado",PI_For!B1351)</f>
        <v>Não cadastrado</v>
      </c>
      <c r="P1349" s="46" t="str">
        <f>IFERROR(AVERAGEIFS(Entrada!$E$8:$E$3007,Entrada!$C$8:$C$3007,$C$6,Entrada!$G$8:$G$3007,O1349),"")</f>
        <v/>
      </c>
      <c r="Q1349" s="46" t="str">
        <f>IFERROR(AVERAGEIFS(Entrada!$H$8:$H$3007,Entrada!$C$8:$C$3007,$C$6,Entrada!$G$8:$G$3007,O1349),"")</f>
        <v/>
      </c>
      <c r="R1349" s="46">
        <v>1.3440000000000001E-2</v>
      </c>
    </row>
    <row r="1350" spans="13:18" ht="15" customHeight="1" x14ac:dyDescent="0.25">
      <c r="M1350" s="46" t="str">
        <f t="shared" si="43"/>
        <v/>
      </c>
      <c r="N1350" s="46" t="str">
        <f t="shared" si="44"/>
        <v/>
      </c>
      <c r="O1350" s="46" t="str">
        <f>IF(PI_For!B1352=0,"Não cadastrado",PI_For!B1352)</f>
        <v>Não cadastrado</v>
      </c>
      <c r="P1350" s="46" t="str">
        <f>IFERROR(AVERAGEIFS(Entrada!$E$8:$E$3007,Entrada!$C$8:$C$3007,$C$6,Entrada!$G$8:$G$3007,O1350),"")</f>
        <v/>
      </c>
      <c r="Q1350" s="46" t="str">
        <f>IFERROR(AVERAGEIFS(Entrada!$H$8:$H$3007,Entrada!$C$8:$C$3007,$C$6,Entrada!$G$8:$G$3007,O1350),"")</f>
        <v/>
      </c>
      <c r="R1350" s="46">
        <v>1.345E-2</v>
      </c>
    </row>
    <row r="1351" spans="13:18" ht="15" customHeight="1" x14ac:dyDescent="0.25">
      <c r="M1351" s="46" t="str">
        <f t="shared" ref="M1351:M1414" si="45">IFERROR(P1351+R1351,"")</f>
        <v/>
      </c>
      <c r="N1351" s="46" t="str">
        <f t="shared" ref="N1351:N1414" si="46">IFERROR(Q1351+R1351,"")</f>
        <v/>
      </c>
      <c r="O1351" s="46" t="str">
        <f>IF(PI_For!B1353=0,"Não cadastrado",PI_For!B1353)</f>
        <v>Não cadastrado</v>
      </c>
      <c r="P1351" s="46" t="str">
        <f>IFERROR(AVERAGEIFS(Entrada!$E$8:$E$3007,Entrada!$C$8:$C$3007,$C$6,Entrada!$G$8:$G$3007,O1351),"")</f>
        <v/>
      </c>
      <c r="Q1351" s="46" t="str">
        <f>IFERROR(AVERAGEIFS(Entrada!$H$8:$H$3007,Entrada!$C$8:$C$3007,$C$6,Entrada!$G$8:$G$3007,O1351),"")</f>
        <v/>
      </c>
      <c r="R1351" s="46">
        <v>1.346E-2</v>
      </c>
    </row>
    <row r="1352" spans="13:18" ht="15" customHeight="1" x14ac:dyDescent="0.25">
      <c r="M1352" s="46" t="str">
        <f t="shared" si="45"/>
        <v/>
      </c>
      <c r="N1352" s="46" t="str">
        <f t="shared" si="46"/>
        <v/>
      </c>
      <c r="O1352" s="46" t="str">
        <f>IF(PI_For!B1354=0,"Não cadastrado",PI_For!B1354)</f>
        <v>Não cadastrado</v>
      </c>
      <c r="P1352" s="46" t="str">
        <f>IFERROR(AVERAGEIFS(Entrada!$E$8:$E$3007,Entrada!$C$8:$C$3007,$C$6,Entrada!$G$8:$G$3007,O1352),"")</f>
        <v/>
      </c>
      <c r="Q1352" s="46" t="str">
        <f>IFERROR(AVERAGEIFS(Entrada!$H$8:$H$3007,Entrada!$C$8:$C$3007,$C$6,Entrada!$G$8:$G$3007,O1352),"")</f>
        <v/>
      </c>
      <c r="R1352" s="46">
        <v>1.3469999999999999E-2</v>
      </c>
    </row>
    <row r="1353" spans="13:18" ht="15" customHeight="1" x14ac:dyDescent="0.25">
      <c r="M1353" s="46" t="str">
        <f t="shared" si="45"/>
        <v/>
      </c>
      <c r="N1353" s="46" t="str">
        <f t="shared" si="46"/>
        <v/>
      </c>
      <c r="O1353" s="46" t="str">
        <f>IF(PI_For!B1355=0,"Não cadastrado",PI_For!B1355)</f>
        <v>Não cadastrado</v>
      </c>
      <c r="P1353" s="46" t="str">
        <f>IFERROR(AVERAGEIFS(Entrada!$E$8:$E$3007,Entrada!$C$8:$C$3007,$C$6,Entrada!$G$8:$G$3007,O1353),"")</f>
        <v/>
      </c>
      <c r="Q1353" s="46" t="str">
        <f>IFERROR(AVERAGEIFS(Entrada!$H$8:$H$3007,Entrada!$C$8:$C$3007,$C$6,Entrada!$G$8:$G$3007,O1353),"")</f>
        <v/>
      </c>
      <c r="R1353" s="46">
        <v>1.3480000000000001E-2</v>
      </c>
    </row>
    <row r="1354" spans="13:18" ht="15" customHeight="1" x14ac:dyDescent="0.25">
      <c r="M1354" s="46" t="str">
        <f t="shared" si="45"/>
        <v/>
      </c>
      <c r="N1354" s="46" t="str">
        <f t="shared" si="46"/>
        <v/>
      </c>
      <c r="O1354" s="46" t="str">
        <f>IF(PI_For!B1356=0,"Não cadastrado",PI_For!B1356)</f>
        <v>Não cadastrado</v>
      </c>
      <c r="P1354" s="46" t="str">
        <f>IFERROR(AVERAGEIFS(Entrada!$E$8:$E$3007,Entrada!$C$8:$C$3007,$C$6,Entrada!$G$8:$G$3007,O1354),"")</f>
        <v/>
      </c>
      <c r="Q1354" s="46" t="str">
        <f>IFERROR(AVERAGEIFS(Entrada!$H$8:$H$3007,Entrada!$C$8:$C$3007,$C$6,Entrada!$G$8:$G$3007,O1354),"")</f>
        <v/>
      </c>
      <c r="R1354" s="46">
        <v>1.349E-2</v>
      </c>
    </row>
    <row r="1355" spans="13:18" ht="15" customHeight="1" x14ac:dyDescent="0.25">
      <c r="M1355" s="46" t="str">
        <f t="shared" si="45"/>
        <v/>
      </c>
      <c r="N1355" s="46" t="str">
        <f t="shared" si="46"/>
        <v/>
      </c>
      <c r="O1355" s="46" t="str">
        <f>IF(PI_For!B1357=0,"Não cadastrado",PI_For!B1357)</f>
        <v>Não cadastrado</v>
      </c>
      <c r="P1355" s="46" t="str">
        <f>IFERROR(AVERAGEIFS(Entrada!$E$8:$E$3007,Entrada!$C$8:$C$3007,$C$6,Entrada!$G$8:$G$3007,O1355),"")</f>
        <v/>
      </c>
      <c r="Q1355" s="46" t="str">
        <f>IFERROR(AVERAGEIFS(Entrada!$H$8:$H$3007,Entrada!$C$8:$C$3007,$C$6,Entrada!$G$8:$G$3007,O1355),"")</f>
        <v/>
      </c>
      <c r="R1355" s="46">
        <v>1.35E-2</v>
      </c>
    </row>
    <row r="1356" spans="13:18" ht="15" customHeight="1" x14ac:dyDescent="0.25">
      <c r="M1356" s="46" t="str">
        <f t="shared" si="45"/>
        <v/>
      </c>
      <c r="N1356" s="46" t="str">
        <f t="shared" si="46"/>
        <v/>
      </c>
      <c r="O1356" s="46" t="str">
        <f>IF(PI_For!B1358=0,"Não cadastrado",PI_For!B1358)</f>
        <v>Não cadastrado</v>
      </c>
      <c r="P1356" s="46" t="str">
        <f>IFERROR(AVERAGEIFS(Entrada!$E$8:$E$3007,Entrada!$C$8:$C$3007,$C$6,Entrada!$G$8:$G$3007,O1356),"")</f>
        <v/>
      </c>
      <c r="Q1356" s="46" t="str">
        <f>IFERROR(AVERAGEIFS(Entrada!$H$8:$H$3007,Entrada!$C$8:$C$3007,$C$6,Entrada!$G$8:$G$3007,O1356),"")</f>
        <v/>
      </c>
      <c r="R1356" s="46">
        <v>1.3509999999999999E-2</v>
      </c>
    </row>
    <row r="1357" spans="13:18" ht="15" customHeight="1" x14ac:dyDescent="0.25">
      <c r="M1357" s="46" t="str">
        <f t="shared" si="45"/>
        <v/>
      </c>
      <c r="N1357" s="46" t="str">
        <f t="shared" si="46"/>
        <v/>
      </c>
      <c r="O1357" s="46" t="str">
        <f>IF(PI_For!B1359=0,"Não cadastrado",PI_For!B1359)</f>
        <v>Não cadastrado</v>
      </c>
      <c r="P1357" s="46" t="str">
        <f>IFERROR(AVERAGEIFS(Entrada!$E$8:$E$3007,Entrada!$C$8:$C$3007,$C$6,Entrada!$G$8:$G$3007,O1357),"")</f>
        <v/>
      </c>
      <c r="Q1357" s="46" t="str">
        <f>IFERROR(AVERAGEIFS(Entrada!$H$8:$H$3007,Entrada!$C$8:$C$3007,$C$6,Entrada!$G$8:$G$3007,O1357),"")</f>
        <v/>
      </c>
      <c r="R1357" s="46">
        <v>1.3520000000000001E-2</v>
      </c>
    </row>
    <row r="1358" spans="13:18" ht="15" customHeight="1" x14ac:dyDescent="0.25">
      <c r="M1358" s="46" t="str">
        <f t="shared" si="45"/>
        <v/>
      </c>
      <c r="N1358" s="46" t="str">
        <f t="shared" si="46"/>
        <v/>
      </c>
      <c r="O1358" s="46" t="str">
        <f>IF(PI_For!B1360=0,"Não cadastrado",PI_For!B1360)</f>
        <v>Não cadastrado</v>
      </c>
      <c r="P1358" s="46" t="str">
        <f>IFERROR(AVERAGEIFS(Entrada!$E$8:$E$3007,Entrada!$C$8:$C$3007,$C$6,Entrada!$G$8:$G$3007,O1358),"")</f>
        <v/>
      </c>
      <c r="Q1358" s="46" t="str">
        <f>IFERROR(AVERAGEIFS(Entrada!$H$8:$H$3007,Entrada!$C$8:$C$3007,$C$6,Entrada!$G$8:$G$3007,O1358),"")</f>
        <v/>
      </c>
      <c r="R1358" s="46">
        <v>1.353E-2</v>
      </c>
    </row>
    <row r="1359" spans="13:18" ht="15" customHeight="1" x14ac:dyDescent="0.25">
      <c r="M1359" s="46" t="str">
        <f t="shared" si="45"/>
        <v/>
      </c>
      <c r="N1359" s="46" t="str">
        <f t="shared" si="46"/>
        <v/>
      </c>
      <c r="O1359" s="46" t="str">
        <f>IF(PI_For!B1361=0,"Não cadastrado",PI_For!B1361)</f>
        <v>Não cadastrado</v>
      </c>
      <c r="P1359" s="46" t="str">
        <f>IFERROR(AVERAGEIFS(Entrada!$E$8:$E$3007,Entrada!$C$8:$C$3007,$C$6,Entrada!$G$8:$G$3007,O1359),"")</f>
        <v/>
      </c>
      <c r="Q1359" s="46" t="str">
        <f>IFERROR(AVERAGEIFS(Entrada!$H$8:$H$3007,Entrada!$C$8:$C$3007,$C$6,Entrada!$G$8:$G$3007,O1359),"")</f>
        <v/>
      </c>
      <c r="R1359" s="46">
        <v>1.354E-2</v>
      </c>
    </row>
    <row r="1360" spans="13:18" ht="15" customHeight="1" x14ac:dyDescent="0.25">
      <c r="M1360" s="46" t="str">
        <f t="shared" si="45"/>
        <v/>
      </c>
      <c r="N1360" s="46" t="str">
        <f t="shared" si="46"/>
        <v/>
      </c>
      <c r="O1360" s="46" t="str">
        <f>IF(PI_For!B1362=0,"Não cadastrado",PI_For!B1362)</f>
        <v>Não cadastrado</v>
      </c>
      <c r="P1360" s="46" t="str">
        <f>IFERROR(AVERAGEIFS(Entrada!$E$8:$E$3007,Entrada!$C$8:$C$3007,$C$6,Entrada!$G$8:$G$3007,O1360),"")</f>
        <v/>
      </c>
      <c r="Q1360" s="46" t="str">
        <f>IFERROR(AVERAGEIFS(Entrada!$H$8:$H$3007,Entrada!$C$8:$C$3007,$C$6,Entrada!$G$8:$G$3007,O1360),"")</f>
        <v/>
      </c>
      <c r="R1360" s="46">
        <v>1.355E-2</v>
      </c>
    </row>
    <row r="1361" spans="13:18" ht="15" customHeight="1" x14ac:dyDescent="0.25">
      <c r="M1361" s="46" t="str">
        <f t="shared" si="45"/>
        <v/>
      </c>
      <c r="N1361" s="46" t="str">
        <f t="shared" si="46"/>
        <v/>
      </c>
      <c r="O1361" s="46" t="str">
        <f>IF(PI_For!B1363=0,"Não cadastrado",PI_For!B1363)</f>
        <v>Não cadastrado</v>
      </c>
      <c r="P1361" s="46" t="str">
        <f>IFERROR(AVERAGEIFS(Entrada!$E$8:$E$3007,Entrada!$C$8:$C$3007,$C$6,Entrada!$G$8:$G$3007,O1361),"")</f>
        <v/>
      </c>
      <c r="Q1361" s="46" t="str">
        <f>IFERROR(AVERAGEIFS(Entrada!$H$8:$H$3007,Entrada!$C$8:$C$3007,$C$6,Entrada!$G$8:$G$3007,O1361),"")</f>
        <v/>
      </c>
      <c r="R1361" s="46">
        <v>1.3559999999999999E-2</v>
      </c>
    </row>
    <row r="1362" spans="13:18" ht="15" customHeight="1" x14ac:dyDescent="0.25">
      <c r="M1362" s="46" t="str">
        <f t="shared" si="45"/>
        <v/>
      </c>
      <c r="N1362" s="46" t="str">
        <f t="shared" si="46"/>
        <v/>
      </c>
      <c r="O1362" s="46" t="str">
        <f>IF(PI_For!B1364=0,"Não cadastrado",PI_For!B1364)</f>
        <v>Não cadastrado</v>
      </c>
      <c r="P1362" s="46" t="str">
        <f>IFERROR(AVERAGEIFS(Entrada!$E$8:$E$3007,Entrada!$C$8:$C$3007,$C$6,Entrada!$G$8:$G$3007,O1362),"")</f>
        <v/>
      </c>
      <c r="Q1362" s="46" t="str">
        <f>IFERROR(AVERAGEIFS(Entrada!$H$8:$H$3007,Entrada!$C$8:$C$3007,$C$6,Entrada!$G$8:$G$3007,O1362),"")</f>
        <v/>
      </c>
      <c r="R1362" s="46">
        <v>1.357E-2</v>
      </c>
    </row>
    <row r="1363" spans="13:18" ht="15" customHeight="1" x14ac:dyDescent="0.25">
      <c r="M1363" s="46" t="str">
        <f t="shared" si="45"/>
        <v/>
      </c>
      <c r="N1363" s="46" t="str">
        <f t="shared" si="46"/>
        <v/>
      </c>
      <c r="O1363" s="46" t="str">
        <f>IF(PI_For!B1365=0,"Não cadastrado",PI_For!B1365)</f>
        <v>Não cadastrado</v>
      </c>
      <c r="P1363" s="46" t="str">
        <f>IFERROR(AVERAGEIFS(Entrada!$E$8:$E$3007,Entrada!$C$8:$C$3007,$C$6,Entrada!$G$8:$G$3007,O1363),"")</f>
        <v/>
      </c>
      <c r="Q1363" s="46" t="str">
        <f>IFERROR(AVERAGEIFS(Entrada!$H$8:$H$3007,Entrada!$C$8:$C$3007,$C$6,Entrada!$G$8:$G$3007,O1363),"")</f>
        <v/>
      </c>
      <c r="R1363" s="46">
        <v>1.358E-2</v>
      </c>
    </row>
    <row r="1364" spans="13:18" ht="15" customHeight="1" x14ac:dyDescent="0.25">
      <c r="M1364" s="46" t="str">
        <f t="shared" si="45"/>
        <v/>
      </c>
      <c r="N1364" s="46" t="str">
        <f t="shared" si="46"/>
        <v/>
      </c>
      <c r="O1364" s="46" t="str">
        <f>IF(PI_For!B1366=0,"Não cadastrado",PI_For!B1366)</f>
        <v>Não cadastrado</v>
      </c>
      <c r="P1364" s="46" t="str">
        <f>IFERROR(AVERAGEIFS(Entrada!$E$8:$E$3007,Entrada!$C$8:$C$3007,$C$6,Entrada!$G$8:$G$3007,O1364),"")</f>
        <v/>
      </c>
      <c r="Q1364" s="46" t="str">
        <f>IFERROR(AVERAGEIFS(Entrada!$H$8:$H$3007,Entrada!$C$8:$C$3007,$C$6,Entrada!$G$8:$G$3007,O1364),"")</f>
        <v/>
      </c>
      <c r="R1364" s="46">
        <v>1.359E-2</v>
      </c>
    </row>
    <row r="1365" spans="13:18" ht="15" customHeight="1" x14ac:dyDescent="0.25">
      <c r="M1365" s="46" t="str">
        <f t="shared" si="45"/>
        <v/>
      </c>
      <c r="N1365" s="46" t="str">
        <f t="shared" si="46"/>
        <v/>
      </c>
      <c r="O1365" s="46" t="str">
        <f>IF(PI_For!B1367=0,"Não cadastrado",PI_For!B1367)</f>
        <v>Não cadastrado</v>
      </c>
      <c r="P1365" s="46" t="str">
        <f>IFERROR(AVERAGEIFS(Entrada!$E$8:$E$3007,Entrada!$C$8:$C$3007,$C$6,Entrada!$G$8:$G$3007,O1365),"")</f>
        <v/>
      </c>
      <c r="Q1365" s="46" t="str">
        <f>IFERROR(AVERAGEIFS(Entrada!$H$8:$H$3007,Entrada!$C$8:$C$3007,$C$6,Entrada!$G$8:$G$3007,O1365),"")</f>
        <v/>
      </c>
      <c r="R1365" s="46">
        <v>1.3599999999999999E-2</v>
      </c>
    </row>
    <row r="1366" spans="13:18" ht="15" customHeight="1" x14ac:dyDescent="0.25">
      <c r="M1366" s="46" t="str">
        <f t="shared" si="45"/>
        <v/>
      </c>
      <c r="N1366" s="46" t="str">
        <f t="shared" si="46"/>
        <v/>
      </c>
      <c r="O1366" s="46" t="str">
        <f>IF(PI_For!B1368=0,"Não cadastrado",PI_For!B1368)</f>
        <v>Não cadastrado</v>
      </c>
      <c r="P1366" s="46" t="str">
        <f>IFERROR(AVERAGEIFS(Entrada!$E$8:$E$3007,Entrada!$C$8:$C$3007,$C$6,Entrada!$G$8:$G$3007,O1366),"")</f>
        <v/>
      </c>
      <c r="Q1366" s="46" t="str">
        <f>IFERROR(AVERAGEIFS(Entrada!$H$8:$H$3007,Entrada!$C$8:$C$3007,$C$6,Entrada!$G$8:$G$3007,O1366),"")</f>
        <v/>
      </c>
      <c r="R1366" s="46">
        <v>1.3610000000000001E-2</v>
      </c>
    </row>
    <row r="1367" spans="13:18" ht="15" customHeight="1" x14ac:dyDescent="0.25">
      <c r="M1367" s="46" t="str">
        <f t="shared" si="45"/>
        <v/>
      </c>
      <c r="N1367" s="46" t="str">
        <f t="shared" si="46"/>
        <v/>
      </c>
      <c r="O1367" s="46" t="str">
        <f>IF(PI_For!B1369=0,"Não cadastrado",PI_For!B1369)</f>
        <v>Não cadastrado</v>
      </c>
      <c r="P1367" s="46" t="str">
        <f>IFERROR(AVERAGEIFS(Entrada!$E$8:$E$3007,Entrada!$C$8:$C$3007,$C$6,Entrada!$G$8:$G$3007,O1367),"")</f>
        <v/>
      </c>
      <c r="Q1367" s="46" t="str">
        <f>IFERROR(AVERAGEIFS(Entrada!$H$8:$H$3007,Entrada!$C$8:$C$3007,$C$6,Entrada!$G$8:$G$3007,O1367),"")</f>
        <v/>
      </c>
      <c r="R1367" s="46">
        <v>1.362E-2</v>
      </c>
    </row>
    <row r="1368" spans="13:18" ht="15" customHeight="1" x14ac:dyDescent="0.25">
      <c r="M1368" s="46" t="str">
        <f t="shared" si="45"/>
        <v/>
      </c>
      <c r="N1368" s="46" t="str">
        <f t="shared" si="46"/>
        <v/>
      </c>
      <c r="O1368" s="46" t="str">
        <f>IF(PI_For!B1370=0,"Não cadastrado",PI_For!B1370)</f>
        <v>Não cadastrado</v>
      </c>
      <c r="P1368" s="46" t="str">
        <f>IFERROR(AVERAGEIFS(Entrada!$E$8:$E$3007,Entrada!$C$8:$C$3007,$C$6,Entrada!$G$8:$G$3007,O1368),"")</f>
        <v/>
      </c>
      <c r="Q1368" s="46" t="str">
        <f>IFERROR(AVERAGEIFS(Entrada!$H$8:$H$3007,Entrada!$C$8:$C$3007,$C$6,Entrada!$G$8:$G$3007,O1368),"")</f>
        <v/>
      </c>
      <c r="R1368" s="46">
        <v>1.363E-2</v>
      </c>
    </row>
    <row r="1369" spans="13:18" ht="15" customHeight="1" x14ac:dyDescent="0.25">
      <c r="M1369" s="46" t="str">
        <f t="shared" si="45"/>
        <v/>
      </c>
      <c r="N1369" s="46" t="str">
        <f t="shared" si="46"/>
        <v/>
      </c>
      <c r="O1369" s="46" t="str">
        <f>IF(PI_For!B1371=0,"Não cadastrado",PI_For!B1371)</f>
        <v>Não cadastrado</v>
      </c>
      <c r="P1369" s="46" t="str">
        <f>IFERROR(AVERAGEIFS(Entrada!$E$8:$E$3007,Entrada!$C$8:$C$3007,$C$6,Entrada!$G$8:$G$3007,O1369),"")</f>
        <v/>
      </c>
      <c r="Q1369" s="46" t="str">
        <f>IFERROR(AVERAGEIFS(Entrada!$H$8:$H$3007,Entrada!$C$8:$C$3007,$C$6,Entrada!$G$8:$G$3007,O1369),"")</f>
        <v/>
      </c>
      <c r="R1369" s="46">
        <v>1.3639999999999999E-2</v>
      </c>
    </row>
    <row r="1370" spans="13:18" ht="15" customHeight="1" x14ac:dyDescent="0.25">
      <c r="M1370" s="46" t="str">
        <f t="shared" si="45"/>
        <v/>
      </c>
      <c r="N1370" s="46" t="str">
        <f t="shared" si="46"/>
        <v/>
      </c>
      <c r="O1370" s="46" t="str">
        <f>IF(PI_For!B1372=0,"Não cadastrado",PI_For!B1372)</f>
        <v>Não cadastrado</v>
      </c>
      <c r="P1370" s="46" t="str">
        <f>IFERROR(AVERAGEIFS(Entrada!$E$8:$E$3007,Entrada!$C$8:$C$3007,$C$6,Entrada!$G$8:$G$3007,O1370),"")</f>
        <v/>
      </c>
      <c r="Q1370" s="46" t="str">
        <f>IFERROR(AVERAGEIFS(Entrada!$H$8:$H$3007,Entrada!$C$8:$C$3007,$C$6,Entrada!$G$8:$G$3007,O1370),"")</f>
        <v/>
      </c>
      <c r="R1370" s="46">
        <v>1.3650000000000001E-2</v>
      </c>
    </row>
    <row r="1371" spans="13:18" ht="15" customHeight="1" x14ac:dyDescent="0.25">
      <c r="M1371" s="46" t="str">
        <f t="shared" si="45"/>
        <v/>
      </c>
      <c r="N1371" s="46" t="str">
        <f t="shared" si="46"/>
        <v/>
      </c>
      <c r="O1371" s="46" t="str">
        <f>IF(PI_For!B1373=0,"Não cadastrado",PI_For!B1373)</f>
        <v>Não cadastrado</v>
      </c>
      <c r="P1371" s="46" t="str">
        <f>IFERROR(AVERAGEIFS(Entrada!$E$8:$E$3007,Entrada!$C$8:$C$3007,$C$6,Entrada!$G$8:$G$3007,O1371),"")</f>
        <v/>
      </c>
      <c r="Q1371" s="46" t="str">
        <f>IFERROR(AVERAGEIFS(Entrada!$H$8:$H$3007,Entrada!$C$8:$C$3007,$C$6,Entrada!$G$8:$G$3007,O1371),"")</f>
        <v/>
      </c>
      <c r="R1371" s="46">
        <v>1.366E-2</v>
      </c>
    </row>
    <row r="1372" spans="13:18" ht="15" customHeight="1" x14ac:dyDescent="0.25">
      <c r="M1372" s="46" t="str">
        <f t="shared" si="45"/>
        <v/>
      </c>
      <c r="N1372" s="46" t="str">
        <f t="shared" si="46"/>
        <v/>
      </c>
      <c r="O1372" s="46" t="str">
        <f>IF(PI_For!B1374=0,"Não cadastrado",PI_For!B1374)</f>
        <v>Não cadastrado</v>
      </c>
      <c r="P1372" s="46" t="str">
        <f>IFERROR(AVERAGEIFS(Entrada!$E$8:$E$3007,Entrada!$C$8:$C$3007,$C$6,Entrada!$G$8:$G$3007,O1372),"")</f>
        <v/>
      </c>
      <c r="Q1372" s="46" t="str">
        <f>IFERROR(AVERAGEIFS(Entrada!$H$8:$H$3007,Entrada!$C$8:$C$3007,$C$6,Entrada!$G$8:$G$3007,O1372),"")</f>
        <v/>
      </c>
      <c r="R1372" s="46">
        <v>1.367E-2</v>
      </c>
    </row>
    <row r="1373" spans="13:18" ht="15" customHeight="1" x14ac:dyDescent="0.25">
      <c r="M1373" s="46" t="str">
        <f t="shared" si="45"/>
        <v/>
      </c>
      <c r="N1373" s="46" t="str">
        <f t="shared" si="46"/>
        <v/>
      </c>
      <c r="O1373" s="46" t="str">
        <f>IF(PI_For!B1375=0,"Não cadastrado",PI_For!B1375)</f>
        <v>Não cadastrado</v>
      </c>
      <c r="P1373" s="46" t="str">
        <f>IFERROR(AVERAGEIFS(Entrada!$E$8:$E$3007,Entrada!$C$8:$C$3007,$C$6,Entrada!$G$8:$G$3007,O1373),"")</f>
        <v/>
      </c>
      <c r="Q1373" s="46" t="str">
        <f>IFERROR(AVERAGEIFS(Entrada!$H$8:$H$3007,Entrada!$C$8:$C$3007,$C$6,Entrada!$G$8:$G$3007,O1373),"")</f>
        <v/>
      </c>
      <c r="R1373" s="46">
        <v>1.3679999999999999E-2</v>
      </c>
    </row>
    <row r="1374" spans="13:18" ht="15" customHeight="1" x14ac:dyDescent="0.25">
      <c r="M1374" s="46" t="str">
        <f t="shared" si="45"/>
        <v/>
      </c>
      <c r="N1374" s="46" t="str">
        <f t="shared" si="46"/>
        <v/>
      </c>
      <c r="O1374" s="46" t="str">
        <f>IF(PI_For!B1376=0,"Não cadastrado",PI_For!B1376)</f>
        <v>Não cadastrado</v>
      </c>
      <c r="P1374" s="46" t="str">
        <f>IFERROR(AVERAGEIFS(Entrada!$E$8:$E$3007,Entrada!$C$8:$C$3007,$C$6,Entrada!$G$8:$G$3007,O1374),"")</f>
        <v/>
      </c>
      <c r="Q1374" s="46" t="str">
        <f>IFERROR(AVERAGEIFS(Entrada!$H$8:$H$3007,Entrada!$C$8:$C$3007,$C$6,Entrada!$G$8:$G$3007,O1374),"")</f>
        <v/>
      </c>
      <c r="R1374" s="46">
        <v>1.3690000000000001E-2</v>
      </c>
    </row>
    <row r="1375" spans="13:18" ht="15" customHeight="1" x14ac:dyDescent="0.25">
      <c r="M1375" s="46" t="str">
        <f t="shared" si="45"/>
        <v/>
      </c>
      <c r="N1375" s="46" t="str">
        <f t="shared" si="46"/>
        <v/>
      </c>
      <c r="O1375" s="46" t="str">
        <f>IF(PI_For!B1377=0,"Não cadastrado",PI_For!B1377)</f>
        <v>Não cadastrado</v>
      </c>
      <c r="P1375" s="46" t="str">
        <f>IFERROR(AVERAGEIFS(Entrada!$E$8:$E$3007,Entrada!$C$8:$C$3007,$C$6,Entrada!$G$8:$G$3007,O1375),"")</f>
        <v/>
      </c>
      <c r="Q1375" s="46" t="str">
        <f>IFERROR(AVERAGEIFS(Entrada!$H$8:$H$3007,Entrada!$C$8:$C$3007,$C$6,Entrada!$G$8:$G$3007,O1375),"")</f>
        <v/>
      </c>
      <c r="R1375" s="46">
        <v>1.37E-2</v>
      </c>
    </row>
    <row r="1376" spans="13:18" ht="15" customHeight="1" x14ac:dyDescent="0.25">
      <c r="M1376" s="46" t="str">
        <f t="shared" si="45"/>
        <v/>
      </c>
      <c r="N1376" s="46" t="str">
        <f t="shared" si="46"/>
        <v/>
      </c>
      <c r="O1376" s="46" t="str">
        <f>IF(PI_For!B1378=0,"Não cadastrado",PI_For!B1378)</f>
        <v>Não cadastrado</v>
      </c>
      <c r="P1376" s="46" t="str">
        <f>IFERROR(AVERAGEIFS(Entrada!$E$8:$E$3007,Entrada!$C$8:$C$3007,$C$6,Entrada!$G$8:$G$3007,O1376),"")</f>
        <v/>
      </c>
      <c r="Q1376" s="46" t="str">
        <f>IFERROR(AVERAGEIFS(Entrada!$H$8:$H$3007,Entrada!$C$8:$C$3007,$C$6,Entrada!$G$8:$G$3007,O1376),"")</f>
        <v/>
      </c>
      <c r="R1376" s="46">
        <v>1.371E-2</v>
      </c>
    </row>
    <row r="1377" spans="13:18" ht="15" customHeight="1" x14ac:dyDescent="0.25">
      <c r="M1377" s="46" t="str">
        <f t="shared" si="45"/>
        <v/>
      </c>
      <c r="N1377" s="46" t="str">
        <f t="shared" si="46"/>
        <v/>
      </c>
      <c r="O1377" s="46" t="str">
        <f>IF(PI_For!B1379=0,"Não cadastrado",PI_For!B1379)</f>
        <v>Não cadastrado</v>
      </c>
      <c r="P1377" s="46" t="str">
        <f>IFERROR(AVERAGEIFS(Entrada!$E$8:$E$3007,Entrada!$C$8:$C$3007,$C$6,Entrada!$G$8:$G$3007,O1377),"")</f>
        <v/>
      </c>
      <c r="Q1377" s="46" t="str">
        <f>IFERROR(AVERAGEIFS(Entrada!$H$8:$H$3007,Entrada!$C$8:$C$3007,$C$6,Entrada!$G$8:$G$3007,O1377),"")</f>
        <v/>
      </c>
      <c r="R1377" s="46">
        <v>1.372E-2</v>
      </c>
    </row>
    <row r="1378" spans="13:18" ht="15" customHeight="1" x14ac:dyDescent="0.25">
      <c r="M1378" s="46" t="str">
        <f t="shared" si="45"/>
        <v/>
      </c>
      <c r="N1378" s="46" t="str">
        <f t="shared" si="46"/>
        <v/>
      </c>
      <c r="O1378" s="46" t="str">
        <f>IF(PI_For!B1380=0,"Não cadastrado",PI_For!B1380)</f>
        <v>Não cadastrado</v>
      </c>
      <c r="P1378" s="46" t="str">
        <f>IFERROR(AVERAGEIFS(Entrada!$E$8:$E$3007,Entrada!$C$8:$C$3007,$C$6,Entrada!$G$8:$G$3007,O1378),"")</f>
        <v/>
      </c>
      <c r="Q1378" s="46" t="str">
        <f>IFERROR(AVERAGEIFS(Entrada!$H$8:$H$3007,Entrada!$C$8:$C$3007,$C$6,Entrada!$G$8:$G$3007,O1378),"")</f>
        <v/>
      </c>
      <c r="R1378" s="46">
        <v>1.3729999999999999E-2</v>
      </c>
    </row>
    <row r="1379" spans="13:18" ht="15" customHeight="1" x14ac:dyDescent="0.25">
      <c r="M1379" s="46" t="str">
        <f t="shared" si="45"/>
        <v/>
      </c>
      <c r="N1379" s="46" t="str">
        <f t="shared" si="46"/>
        <v/>
      </c>
      <c r="O1379" s="46" t="str">
        <f>IF(PI_For!B1381=0,"Não cadastrado",PI_For!B1381)</f>
        <v>Não cadastrado</v>
      </c>
      <c r="P1379" s="46" t="str">
        <f>IFERROR(AVERAGEIFS(Entrada!$E$8:$E$3007,Entrada!$C$8:$C$3007,$C$6,Entrada!$G$8:$G$3007,O1379),"")</f>
        <v/>
      </c>
      <c r="Q1379" s="46" t="str">
        <f>IFERROR(AVERAGEIFS(Entrada!$H$8:$H$3007,Entrada!$C$8:$C$3007,$C$6,Entrada!$G$8:$G$3007,O1379),"")</f>
        <v/>
      </c>
      <c r="R1379" s="46">
        <v>1.374E-2</v>
      </c>
    </row>
    <row r="1380" spans="13:18" ht="15" customHeight="1" x14ac:dyDescent="0.25">
      <c r="M1380" s="46" t="str">
        <f t="shared" si="45"/>
        <v/>
      </c>
      <c r="N1380" s="46" t="str">
        <f t="shared" si="46"/>
        <v/>
      </c>
      <c r="O1380" s="46" t="str">
        <f>IF(PI_For!B1382=0,"Não cadastrado",PI_For!B1382)</f>
        <v>Não cadastrado</v>
      </c>
      <c r="P1380" s="46" t="str">
        <f>IFERROR(AVERAGEIFS(Entrada!$E$8:$E$3007,Entrada!$C$8:$C$3007,$C$6,Entrada!$G$8:$G$3007,O1380),"")</f>
        <v/>
      </c>
      <c r="Q1380" s="46" t="str">
        <f>IFERROR(AVERAGEIFS(Entrada!$H$8:$H$3007,Entrada!$C$8:$C$3007,$C$6,Entrada!$G$8:$G$3007,O1380),"")</f>
        <v/>
      </c>
      <c r="R1380" s="46">
        <v>1.375E-2</v>
      </c>
    </row>
    <row r="1381" spans="13:18" ht="15" customHeight="1" x14ac:dyDescent="0.25">
      <c r="M1381" s="46" t="str">
        <f t="shared" si="45"/>
        <v/>
      </c>
      <c r="N1381" s="46" t="str">
        <f t="shared" si="46"/>
        <v/>
      </c>
      <c r="O1381" s="46" t="str">
        <f>IF(PI_For!B1383=0,"Não cadastrado",PI_For!B1383)</f>
        <v>Não cadastrado</v>
      </c>
      <c r="P1381" s="46" t="str">
        <f>IFERROR(AVERAGEIFS(Entrada!$E$8:$E$3007,Entrada!$C$8:$C$3007,$C$6,Entrada!$G$8:$G$3007,O1381),"")</f>
        <v/>
      </c>
      <c r="Q1381" s="46" t="str">
        <f>IFERROR(AVERAGEIFS(Entrada!$H$8:$H$3007,Entrada!$C$8:$C$3007,$C$6,Entrada!$G$8:$G$3007,O1381),"")</f>
        <v/>
      </c>
      <c r="R1381" s="46">
        <v>1.376E-2</v>
      </c>
    </row>
    <row r="1382" spans="13:18" ht="15" customHeight="1" x14ac:dyDescent="0.25">
      <c r="M1382" s="46" t="str">
        <f t="shared" si="45"/>
        <v/>
      </c>
      <c r="N1382" s="46" t="str">
        <f t="shared" si="46"/>
        <v/>
      </c>
      <c r="O1382" s="46" t="str">
        <f>IF(PI_For!B1384=0,"Não cadastrado",PI_For!B1384)</f>
        <v>Não cadastrado</v>
      </c>
      <c r="P1382" s="46" t="str">
        <f>IFERROR(AVERAGEIFS(Entrada!$E$8:$E$3007,Entrada!$C$8:$C$3007,$C$6,Entrada!$G$8:$G$3007,O1382),"")</f>
        <v/>
      </c>
      <c r="Q1382" s="46" t="str">
        <f>IFERROR(AVERAGEIFS(Entrada!$H$8:$H$3007,Entrada!$C$8:$C$3007,$C$6,Entrada!$G$8:$G$3007,O1382),"")</f>
        <v/>
      </c>
      <c r="R1382" s="46">
        <v>1.3769999999999999E-2</v>
      </c>
    </row>
    <row r="1383" spans="13:18" ht="15" customHeight="1" x14ac:dyDescent="0.25">
      <c r="M1383" s="46" t="str">
        <f t="shared" si="45"/>
        <v/>
      </c>
      <c r="N1383" s="46" t="str">
        <f t="shared" si="46"/>
        <v/>
      </c>
      <c r="O1383" s="46" t="str">
        <f>IF(PI_For!B1385=0,"Não cadastrado",PI_For!B1385)</f>
        <v>Não cadastrado</v>
      </c>
      <c r="P1383" s="46" t="str">
        <f>IFERROR(AVERAGEIFS(Entrada!$E$8:$E$3007,Entrada!$C$8:$C$3007,$C$6,Entrada!$G$8:$G$3007,O1383),"")</f>
        <v/>
      </c>
      <c r="Q1383" s="46" t="str">
        <f>IFERROR(AVERAGEIFS(Entrada!$H$8:$H$3007,Entrada!$C$8:$C$3007,$C$6,Entrada!$G$8:$G$3007,O1383),"")</f>
        <v/>
      </c>
      <c r="R1383" s="46">
        <v>1.3780000000000001E-2</v>
      </c>
    </row>
    <row r="1384" spans="13:18" ht="15" customHeight="1" x14ac:dyDescent="0.25">
      <c r="M1384" s="46" t="str">
        <f t="shared" si="45"/>
        <v/>
      </c>
      <c r="N1384" s="46" t="str">
        <f t="shared" si="46"/>
        <v/>
      </c>
      <c r="O1384" s="46" t="str">
        <f>IF(PI_For!B1386=0,"Não cadastrado",PI_For!B1386)</f>
        <v>Não cadastrado</v>
      </c>
      <c r="P1384" s="46" t="str">
        <f>IFERROR(AVERAGEIFS(Entrada!$E$8:$E$3007,Entrada!$C$8:$C$3007,$C$6,Entrada!$G$8:$G$3007,O1384),"")</f>
        <v/>
      </c>
      <c r="Q1384" s="46" t="str">
        <f>IFERROR(AVERAGEIFS(Entrada!$H$8:$H$3007,Entrada!$C$8:$C$3007,$C$6,Entrada!$G$8:$G$3007,O1384),"")</f>
        <v/>
      </c>
      <c r="R1384" s="46">
        <v>1.379E-2</v>
      </c>
    </row>
    <row r="1385" spans="13:18" ht="15" customHeight="1" x14ac:dyDescent="0.25">
      <c r="M1385" s="46" t="str">
        <f t="shared" si="45"/>
        <v/>
      </c>
      <c r="N1385" s="46" t="str">
        <f t="shared" si="46"/>
        <v/>
      </c>
      <c r="O1385" s="46" t="str">
        <f>IF(PI_For!B1387=0,"Não cadastrado",PI_For!B1387)</f>
        <v>Não cadastrado</v>
      </c>
      <c r="P1385" s="46" t="str">
        <f>IFERROR(AVERAGEIFS(Entrada!$E$8:$E$3007,Entrada!$C$8:$C$3007,$C$6,Entrada!$G$8:$G$3007,O1385),"")</f>
        <v/>
      </c>
      <c r="Q1385" s="46" t="str">
        <f>IFERROR(AVERAGEIFS(Entrada!$H$8:$H$3007,Entrada!$C$8:$C$3007,$C$6,Entrada!$G$8:$G$3007,O1385),"")</f>
        <v/>
      </c>
      <c r="R1385" s="46">
        <v>1.38E-2</v>
      </c>
    </row>
    <row r="1386" spans="13:18" ht="15" customHeight="1" x14ac:dyDescent="0.25">
      <c r="M1386" s="46" t="str">
        <f t="shared" si="45"/>
        <v/>
      </c>
      <c r="N1386" s="46" t="str">
        <f t="shared" si="46"/>
        <v/>
      </c>
      <c r="O1386" s="46" t="str">
        <f>IF(PI_For!B1388=0,"Não cadastrado",PI_For!B1388)</f>
        <v>Não cadastrado</v>
      </c>
      <c r="P1386" s="46" t="str">
        <f>IFERROR(AVERAGEIFS(Entrada!$E$8:$E$3007,Entrada!$C$8:$C$3007,$C$6,Entrada!$G$8:$G$3007,O1386),"")</f>
        <v/>
      </c>
      <c r="Q1386" s="46" t="str">
        <f>IFERROR(AVERAGEIFS(Entrada!$H$8:$H$3007,Entrada!$C$8:$C$3007,$C$6,Entrada!$G$8:$G$3007,O1386),"")</f>
        <v/>
      </c>
      <c r="R1386" s="46">
        <v>1.3809999999999999E-2</v>
      </c>
    </row>
    <row r="1387" spans="13:18" ht="15" customHeight="1" x14ac:dyDescent="0.25">
      <c r="M1387" s="46" t="str">
        <f t="shared" si="45"/>
        <v/>
      </c>
      <c r="N1387" s="46" t="str">
        <f t="shared" si="46"/>
        <v/>
      </c>
      <c r="O1387" s="46" t="str">
        <f>IF(PI_For!B1389=0,"Não cadastrado",PI_For!B1389)</f>
        <v>Não cadastrado</v>
      </c>
      <c r="P1387" s="46" t="str">
        <f>IFERROR(AVERAGEIFS(Entrada!$E$8:$E$3007,Entrada!$C$8:$C$3007,$C$6,Entrada!$G$8:$G$3007,O1387),"")</f>
        <v/>
      </c>
      <c r="Q1387" s="46" t="str">
        <f>IFERROR(AVERAGEIFS(Entrada!$H$8:$H$3007,Entrada!$C$8:$C$3007,$C$6,Entrada!$G$8:$G$3007,O1387),"")</f>
        <v/>
      </c>
      <c r="R1387" s="46">
        <v>1.3820000000000001E-2</v>
      </c>
    </row>
    <row r="1388" spans="13:18" ht="15" customHeight="1" x14ac:dyDescent="0.25">
      <c r="M1388" s="46" t="str">
        <f t="shared" si="45"/>
        <v/>
      </c>
      <c r="N1388" s="46" t="str">
        <f t="shared" si="46"/>
        <v/>
      </c>
      <c r="O1388" s="46" t="str">
        <f>IF(PI_For!B1390=0,"Não cadastrado",PI_For!B1390)</f>
        <v>Não cadastrado</v>
      </c>
      <c r="P1388" s="46" t="str">
        <f>IFERROR(AVERAGEIFS(Entrada!$E$8:$E$3007,Entrada!$C$8:$C$3007,$C$6,Entrada!$G$8:$G$3007,O1388),"")</f>
        <v/>
      </c>
      <c r="Q1388" s="46" t="str">
        <f>IFERROR(AVERAGEIFS(Entrada!$H$8:$H$3007,Entrada!$C$8:$C$3007,$C$6,Entrada!$G$8:$G$3007,O1388),"")</f>
        <v/>
      </c>
      <c r="R1388" s="46">
        <v>1.383E-2</v>
      </c>
    </row>
    <row r="1389" spans="13:18" ht="15" customHeight="1" x14ac:dyDescent="0.25">
      <c r="M1389" s="46" t="str">
        <f t="shared" si="45"/>
        <v/>
      </c>
      <c r="N1389" s="46" t="str">
        <f t="shared" si="46"/>
        <v/>
      </c>
      <c r="O1389" s="46" t="str">
        <f>IF(PI_For!B1391=0,"Não cadastrado",PI_For!B1391)</f>
        <v>Não cadastrado</v>
      </c>
      <c r="P1389" s="46" t="str">
        <f>IFERROR(AVERAGEIFS(Entrada!$E$8:$E$3007,Entrada!$C$8:$C$3007,$C$6,Entrada!$G$8:$G$3007,O1389),"")</f>
        <v/>
      </c>
      <c r="Q1389" s="46" t="str">
        <f>IFERROR(AVERAGEIFS(Entrada!$H$8:$H$3007,Entrada!$C$8:$C$3007,$C$6,Entrada!$G$8:$G$3007,O1389),"")</f>
        <v/>
      </c>
      <c r="R1389" s="46">
        <v>1.384E-2</v>
      </c>
    </row>
    <row r="1390" spans="13:18" ht="15" customHeight="1" x14ac:dyDescent="0.25">
      <c r="M1390" s="46" t="str">
        <f t="shared" si="45"/>
        <v/>
      </c>
      <c r="N1390" s="46" t="str">
        <f t="shared" si="46"/>
        <v/>
      </c>
      <c r="O1390" s="46" t="str">
        <f>IF(PI_For!B1392=0,"Não cadastrado",PI_For!B1392)</f>
        <v>Não cadastrado</v>
      </c>
      <c r="P1390" s="46" t="str">
        <f>IFERROR(AVERAGEIFS(Entrada!$E$8:$E$3007,Entrada!$C$8:$C$3007,$C$6,Entrada!$G$8:$G$3007,O1390),"")</f>
        <v/>
      </c>
      <c r="Q1390" s="46" t="str">
        <f>IFERROR(AVERAGEIFS(Entrada!$H$8:$H$3007,Entrada!$C$8:$C$3007,$C$6,Entrada!$G$8:$G$3007,O1390),"")</f>
        <v/>
      </c>
      <c r="R1390" s="46">
        <v>1.3849999999999999E-2</v>
      </c>
    </row>
    <row r="1391" spans="13:18" ht="15" customHeight="1" x14ac:dyDescent="0.25">
      <c r="M1391" s="46" t="str">
        <f t="shared" si="45"/>
        <v/>
      </c>
      <c r="N1391" s="46" t="str">
        <f t="shared" si="46"/>
        <v/>
      </c>
      <c r="O1391" s="46" t="str">
        <f>IF(PI_For!B1393=0,"Não cadastrado",PI_For!B1393)</f>
        <v>Não cadastrado</v>
      </c>
      <c r="P1391" s="46" t="str">
        <f>IFERROR(AVERAGEIFS(Entrada!$E$8:$E$3007,Entrada!$C$8:$C$3007,$C$6,Entrada!$G$8:$G$3007,O1391),"")</f>
        <v/>
      </c>
      <c r="Q1391" s="46" t="str">
        <f>IFERROR(AVERAGEIFS(Entrada!$H$8:$H$3007,Entrada!$C$8:$C$3007,$C$6,Entrada!$G$8:$G$3007,O1391),"")</f>
        <v/>
      </c>
      <c r="R1391" s="46">
        <v>1.3860000000000001E-2</v>
      </c>
    </row>
    <row r="1392" spans="13:18" ht="15" customHeight="1" x14ac:dyDescent="0.25">
      <c r="M1392" s="46" t="str">
        <f t="shared" si="45"/>
        <v/>
      </c>
      <c r="N1392" s="46" t="str">
        <f t="shared" si="46"/>
        <v/>
      </c>
      <c r="O1392" s="46" t="str">
        <f>IF(PI_For!B1394=0,"Não cadastrado",PI_For!B1394)</f>
        <v>Não cadastrado</v>
      </c>
      <c r="P1392" s="46" t="str">
        <f>IFERROR(AVERAGEIFS(Entrada!$E$8:$E$3007,Entrada!$C$8:$C$3007,$C$6,Entrada!$G$8:$G$3007,O1392),"")</f>
        <v/>
      </c>
      <c r="Q1392" s="46" t="str">
        <f>IFERROR(AVERAGEIFS(Entrada!$H$8:$H$3007,Entrada!$C$8:$C$3007,$C$6,Entrada!$G$8:$G$3007,O1392),"")</f>
        <v/>
      </c>
      <c r="R1392" s="46">
        <v>1.387E-2</v>
      </c>
    </row>
    <row r="1393" spans="13:18" ht="15" customHeight="1" x14ac:dyDescent="0.25">
      <c r="M1393" s="46" t="str">
        <f t="shared" si="45"/>
        <v/>
      </c>
      <c r="N1393" s="46" t="str">
        <f t="shared" si="46"/>
        <v/>
      </c>
      <c r="O1393" s="46" t="str">
        <f>IF(PI_For!B1395=0,"Não cadastrado",PI_For!B1395)</f>
        <v>Não cadastrado</v>
      </c>
      <c r="P1393" s="46" t="str">
        <f>IFERROR(AVERAGEIFS(Entrada!$E$8:$E$3007,Entrada!$C$8:$C$3007,$C$6,Entrada!$G$8:$G$3007,O1393),"")</f>
        <v/>
      </c>
      <c r="Q1393" s="46" t="str">
        <f>IFERROR(AVERAGEIFS(Entrada!$H$8:$H$3007,Entrada!$C$8:$C$3007,$C$6,Entrada!$G$8:$G$3007,O1393),"")</f>
        <v/>
      </c>
      <c r="R1393" s="46">
        <v>1.388E-2</v>
      </c>
    </row>
    <row r="1394" spans="13:18" ht="15" customHeight="1" x14ac:dyDescent="0.25">
      <c r="M1394" s="46" t="str">
        <f t="shared" si="45"/>
        <v/>
      </c>
      <c r="N1394" s="46" t="str">
        <f t="shared" si="46"/>
        <v/>
      </c>
      <c r="O1394" s="46" t="str">
        <f>IF(PI_For!B1396=0,"Não cadastrado",PI_For!B1396)</f>
        <v>Não cadastrado</v>
      </c>
      <c r="P1394" s="46" t="str">
        <f>IFERROR(AVERAGEIFS(Entrada!$E$8:$E$3007,Entrada!$C$8:$C$3007,$C$6,Entrada!$G$8:$G$3007,O1394),"")</f>
        <v/>
      </c>
      <c r="Q1394" s="46" t="str">
        <f>IFERROR(AVERAGEIFS(Entrada!$H$8:$H$3007,Entrada!$C$8:$C$3007,$C$6,Entrada!$G$8:$G$3007,O1394),"")</f>
        <v/>
      </c>
      <c r="R1394" s="46">
        <v>1.389E-2</v>
      </c>
    </row>
    <row r="1395" spans="13:18" ht="15" customHeight="1" x14ac:dyDescent="0.25">
      <c r="M1395" s="46" t="str">
        <f t="shared" si="45"/>
        <v/>
      </c>
      <c r="N1395" s="46" t="str">
        <f t="shared" si="46"/>
        <v/>
      </c>
      <c r="O1395" s="46" t="str">
        <f>IF(PI_For!B1397=0,"Não cadastrado",PI_For!B1397)</f>
        <v>Não cadastrado</v>
      </c>
      <c r="P1395" s="46" t="str">
        <f>IFERROR(AVERAGEIFS(Entrada!$E$8:$E$3007,Entrada!$C$8:$C$3007,$C$6,Entrada!$G$8:$G$3007,O1395),"")</f>
        <v/>
      </c>
      <c r="Q1395" s="46" t="str">
        <f>IFERROR(AVERAGEIFS(Entrada!$H$8:$H$3007,Entrada!$C$8:$C$3007,$C$6,Entrada!$G$8:$G$3007,O1395),"")</f>
        <v/>
      </c>
      <c r="R1395" s="46">
        <v>1.3899999999999999E-2</v>
      </c>
    </row>
    <row r="1396" spans="13:18" ht="15" customHeight="1" x14ac:dyDescent="0.25">
      <c r="M1396" s="46" t="str">
        <f t="shared" si="45"/>
        <v/>
      </c>
      <c r="N1396" s="46" t="str">
        <f t="shared" si="46"/>
        <v/>
      </c>
      <c r="O1396" s="46" t="str">
        <f>IF(PI_For!B1398=0,"Não cadastrado",PI_For!B1398)</f>
        <v>Não cadastrado</v>
      </c>
      <c r="P1396" s="46" t="str">
        <f>IFERROR(AVERAGEIFS(Entrada!$E$8:$E$3007,Entrada!$C$8:$C$3007,$C$6,Entrada!$G$8:$G$3007,O1396),"")</f>
        <v/>
      </c>
      <c r="Q1396" s="46" t="str">
        <f>IFERROR(AVERAGEIFS(Entrada!$H$8:$H$3007,Entrada!$C$8:$C$3007,$C$6,Entrada!$G$8:$G$3007,O1396),"")</f>
        <v/>
      </c>
      <c r="R1396" s="46">
        <v>1.391E-2</v>
      </c>
    </row>
    <row r="1397" spans="13:18" ht="15" customHeight="1" x14ac:dyDescent="0.25">
      <c r="M1397" s="46" t="str">
        <f t="shared" si="45"/>
        <v/>
      </c>
      <c r="N1397" s="46" t="str">
        <f t="shared" si="46"/>
        <v/>
      </c>
      <c r="O1397" s="46" t="str">
        <f>IF(PI_For!B1399=0,"Não cadastrado",PI_For!B1399)</f>
        <v>Não cadastrado</v>
      </c>
      <c r="P1397" s="46" t="str">
        <f>IFERROR(AVERAGEIFS(Entrada!$E$8:$E$3007,Entrada!$C$8:$C$3007,$C$6,Entrada!$G$8:$G$3007,O1397),"")</f>
        <v/>
      </c>
      <c r="Q1397" s="46" t="str">
        <f>IFERROR(AVERAGEIFS(Entrada!$H$8:$H$3007,Entrada!$C$8:$C$3007,$C$6,Entrada!$G$8:$G$3007,O1397),"")</f>
        <v/>
      </c>
      <c r="R1397" s="46">
        <v>1.392E-2</v>
      </c>
    </row>
    <row r="1398" spans="13:18" ht="15" customHeight="1" x14ac:dyDescent="0.25">
      <c r="M1398" s="46" t="str">
        <f t="shared" si="45"/>
        <v/>
      </c>
      <c r="N1398" s="46" t="str">
        <f t="shared" si="46"/>
        <v/>
      </c>
      <c r="O1398" s="46" t="str">
        <f>IF(PI_For!B1400=0,"Não cadastrado",PI_For!B1400)</f>
        <v>Não cadastrado</v>
      </c>
      <c r="P1398" s="46" t="str">
        <f>IFERROR(AVERAGEIFS(Entrada!$E$8:$E$3007,Entrada!$C$8:$C$3007,$C$6,Entrada!$G$8:$G$3007,O1398),"")</f>
        <v/>
      </c>
      <c r="Q1398" s="46" t="str">
        <f>IFERROR(AVERAGEIFS(Entrada!$H$8:$H$3007,Entrada!$C$8:$C$3007,$C$6,Entrada!$G$8:$G$3007,O1398),"")</f>
        <v/>
      </c>
      <c r="R1398" s="46">
        <v>1.393E-2</v>
      </c>
    </row>
    <row r="1399" spans="13:18" ht="15" customHeight="1" x14ac:dyDescent="0.25">
      <c r="M1399" s="46" t="str">
        <f t="shared" si="45"/>
        <v/>
      </c>
      <c r="N1399" s="46" t="str">
        <f t="shared" si="46"/>
        <v/>
      </c>
      <c r="O1399" s="46" t="str">
        <f>IF(PI_For!B1401=0,"Não cadastrado",PI_For!B1401)</f>
        <v>Não cadastrado</v>
      </c>
      <c r="P1399" s="46" t="str">
        <f>IFERROR(AVERAGEIFS(Entrada!$E$8:$E$3007,Entrada!$C$8:$C$3007,$C$6,Entrada!$G$8:$G$3007,O1399),"")</f>
        <v/>
      </c>
      <c r="Q1399" s="46" t="str">
        <f>IFERROR(AVERAGEIFS(Entrada!$H$8:$H$3007,Entrada!$C$8:$C$3007,$C$6,Entrada!$G$8:$G$3007,O1399),"")</f>
        <v/>
      </c>
      <c r="R1399" s="46">
        <v>1.3939999999999999E-2</v>
      </c>
    </row>
    <row r="1400" spans="13:18" ht="15" customHeight="1" x14ac:dyDescent="0.25">
      <c r="M1400" s="46" t="str">
        <f t="shared" si="45"/>
        <v/>
      </c>
      <c r="N1400" s="46" t="str">
        <f t="shared" si="46"/>
        <v/>
      </c>
      <c r="O1400" s="46" t="str">
        <f>IF(PI_For!B1402=0,"Não cadastrado",PI_For!B1402)</f>
        <v>Não cadastrado</v>
      </c>
      <c r="P1400" s="46" t="str">
        <f>IFERROR(AVERAGEIFS(Entrada!$E$8:$E$3007,Entrada!$C$8:$C$3007,$C$6,Entrada!$G$8:$G$3007,O1400),"")</f>
        <v/>
      </c>
      <c r="Q1400" s="46" t="str">
        <f>IFERROR(AVERAGEIFS(Entrada!$H$8:$H$3007,Entrada!$C$8:$C$3007,$C$6,Entrada!$G$8:$G$3007,O1400),"")</f>
        <v/>
      </c>
      <c r="R1400" s="46">
        <v>1.3950000000000001E-2</v>
      </c>
    </row>
    <row r="1401" spans="13:18" ht="15" customHeight="1" x14ac:dyDescent="0.25">
      <c r="M1401" s="46" t="str">
        <f t="shared" si="45"/>
        <v/>
      </c>
      <c r="N1401" s="46" t="str">
        <f t="shared" si="46"/>
        <v/>
      </c>
      <c r="O1401" s="46" t="str">
        <f>IF(PI_For!B1403=0,"Não cadastrado",PI_For!B1403)</f>
        <v>Não cadastrado</v>
      </c>
      <c r="P1401" s="46" t="str">
        <f>IFERROR(AVERAGEIFS(Entrada!$E$8:$E$3007,Entrada!$C$8:$C$3007,$C$6,Entrada!$G$8:$G$3007,O1401),"")</f>
        <v/>
      </c>
      <c r="Q1401" s="46" t="str">
        <f>IFERROR(AVERAGEIFS(Entrada!$H$8:$H$3007,Entrada!$C$8:$C$3007,$C$6,Entrada!$G$8:$G$3007,O1401),"")</f>
        <v/>
      </c>
      <c r="R1401" s="46">
        <v>1.396E-2</v>
      </c>
    </row>
    <row r="1402" spans="13:18" ht="15" customHeight="1" x14ac:dyDescent="0.25">
      <c r="M1402" s="46" t="str">
        <f t="shared" si="45"/>
        <v/>
      </c>
      <c r="N1402" s="46" t="str">
        <f t="shared" si="46"/>
        <v/>
      </c>
      <c r="O1402" s="46" t="str">
        <f>IF(PI_For!B1404=0,"Não cadastrado",PI_For!B1404)</f>
        <v>Não cadastrado</v>
      </c>
      <c r="P1402" s="46" t="str">
        <f>IFERROR(AVERAGEIFS(Entrada!$E$8:$E$3007,Entrada!$C$8:$C$3007,$C$6,Entrada!$G$8:$G$3007,O1402),"")</f>
        <v/>
      </c>
      <c r="Q1402" s="46" t="str">
        <f>IFERROR(AVERAGEIFS(Entrada!$H$8:$H$3007,Entrada!$C$8:$C$3007,$C$6,Entrada!$G$8:$G$3007,O1402),"")</f>
        <v/>
      </c>
      <c r="R1402" s="46">
        <v>1.397E-2</v>
      </c>
    </row>
    <row r="1403" spans="13:18" ht="15" customHeight="1" x14ac:dyDescent="0.25">
      <c r="M1403" s="46" t="str">
        <f t="shared" si="45"/>
        <v/>
      </c>
      <c r="N1403" s="46" t="str">
        <f t="shared" si="46"/>
        <v/>
      </c>
      <c r="O1403" s="46" t="str">
        <f>IF(PI_For!B1405=0,"Não cadastrado",PI_For!B1405)</f>
        <v>Não cadastrado</v>
      </c>
      <c r="P1403" s="46" t="str">
        <f>IFERROR(AVERAGEIFS(Entrada!$E$8:$E$3007,Entrada!$C$8:$C$3007,$C$6,Entrada!$G$8:$G$3007,O1403),"")</f>
        <v/>
      </c>
      <c r="Q1403" s="46" t="str">
        <f>IFERROR(AVERAGEIFS(Entrada!$H$8:$H$3007,Entrada!$C$8:$C$3007,$C$6,Entrada!$G$8:$G$3007,O1403),"")</f>
        <v/>
      </c>
      <c r="R1403" s="46">
        <v>1.3979999999999999E-2</v>
      </c>
    </row>
    <row r="1404" spans="13:18" ht="15" customHeight="1" x14ac:dyDescent="0.25">
      <c r="M1404" s="46" t="str">
        <f t="shared" si="45"/>
        <v/>
      </c>
      <c r="N1404" s="46" t="str">
        <f t="shared" si="46"/>
        <v/>
      </c>
      <c r="O1404" s="46" t="str">
        <f>IF(PI_For!B1406=0,"Não cadastrado",PI_For!B1406)</f>
        <v>Não cadastrado</v>
      </c>
      <c r="P1404" s="46" t="str">
        <f>IFERROR(AVERAGEIFS(Entrada!$E$8:$E$3007,Entrada!$C$8:$C$3007,$C$6,Entrada!$G$8:$G$3007,O1404),"")</f>
        <v/>
      </c>
      <c r="Q1404" s="46" t="str">
        <f>IFERROR(AVERAGEIFS(Entrada!$H$8:$H$3007,Entrada!$C$8:$C$3007,$C$6,Entrada!$G$8:$G$3007,O1404),"")</f>
        <v/>
      </c>
      <c r="R1404" s="46">
        <v>1.3990000000000001E-2</v>
      </c>
    </row>
    <row r="1405" spans="13:18" ht="15" customHeight="1" x14ac:dyDescent="0.25">
      <c r="M1405" s="46" t="str">
        <f t="shared" si="45"/>
        <v/>
      </c>
      <c r="N1405" s="46" t="str">
        <f t="shared" si="46"/>
        <v/>
      </c>
      <c r="O1405" s="46" t="str">
        <f>IF(PI_For!B1407=0,"Não cadastrado",PI_For!B1407)</f>
        <v>Não cadastrado</v>
      </c>
      <c r="P1405" s="46" t="str">
        <f>IFERROR(AVERAGEIFS(Entrada!$E$8:$E$3007,Entrada!$C$8:$C$3007,$C$6,Entrada!$G$8:$G$3007,O1405),"")</f>
        <v/>
      </c>
      <c r="Q1405" s="46" t="str">
        <f>IFERROR(AVERAGEIFS(Entrada!$H$8:$H$3007,Entrada!$C$8:$C$3007,$C$6,Entrada!$G$8:$G$3007,O1405),"")</f>
        <v/>
      </c>
      <c r="R1405" s="46">
        <v>1.4E-2</v>
      </c>
    </row>
    <row r="1406" spans="13:18" ht="15" customHeight="1" x14ac:dyDescent="0.25">
      <c r="M1406" s="46" t="str">
        <f t="shared" si="45"/>
        <v/>
      </c>
      <c r="N1406" s="46" t="str">
        <f t="shared" si="46"/>
        <v/>
      </c>
      <c r="O1406" s="46" t="str">
        <f>IF(PI_For!B1408=0,"Não cadastrado",PI_For!B1408)</f>
        <v>Não cadastrado</v>
      </c>
      <c r="P1406" s="46" t="str">
        <f>IFERROR(AVERAGEIFS(Entrada!$E$8:$E$3007,Entrada!$C$8:$C$3007,$C$6,Entrada!$G$8:$G$3007,O1406),"")</f>
        <v/>
      </c>
      <c r="Q1406" s="46" t="str">
        <f>IFERROR(AVERAGEIFS(Entrada!$H$8:$H$3007,Entrada!$C$8:$C$3007,$C$6,Entrada!$G$8:$G$3007,O1406),"")</f>
        <v/>
      </c>
      <c r="R1406" s="46">
        <v>1.401E-2</v>
      </c>
    </row>
    <row r="1407" spans="13:18" ht="15" customHeight="1" x14ac:dyDescent="0.25">
      <c r="M1407" s="46" t="str">
        <f t="shared" si="45"/>
        <v/>
      </c>
      <c r="N1407" s="46" t="str">
        <f t="shared" si="46"/>
        <v/>
      </c>
      <c r="O1407" s="46" t="str">
        <f>IF(PI_For!B1409=0,"Não cadastrado",PI_For!B1409)</f>
        <v>Não cadastrado</v>
      </c>
      <c r="P1407" s="46" t="str">
        <f>IFERROR(AVERAGEIFS(Entrada!$E$8:$E$3007,Entrada!$C$8:$C$3007,$C$6,Entrada!$G$8:$G$3007,O1407),"")</f>
        <v/>
      </c>
      <c r="Q1407" s="46" t="str">
        <f>IFERROR(AVERAGEIFS(Entrada!$H$8:$H$3007,Entrada!$C$8:$C$3007,$C$6,Entrada!$G$8:$G$3007,O1407),"")</f>
        <v/>
      </c>
      <c r="R1407" s="46">
        <v>1.4019999999999999E-2</v>
      </c>
    </row>
    <row r="1408" spans="13:18" ht="15" customHeight="1" x14ac:dyDescent="0.25">
      <c r="M1408" s="46" t="str">
        <f t="shared" si="45"/>
        <v/>
      </c>
      <c r="N1408" s="46" t="str">
        <f t="shared" si="46"/>
        <v/>
      </c>
      <c r="O1408" s="46" t="str">
        <f>IF(PI_For!B1410=0,"Não cadastrado",PI_For!B1410)</f>
        <v>Não cadastrado</v>
      </c>
      <c r="P1408" s="46" t="str">
        <f>IFERROR(AVERAGEIFS(Entrada!$E$8:$E$3007,Entrada!$C$8:$C$3007,$C$6,Entrada!$G$8:$G$3007,O1408),"")</f>
        <v/>
      </c>
      <c r="Q1408" s="46" t="str">
        <f>IFERROR(AVERAGEIFS(Entrada!$H$8:$H$3007,Entrada!$C$8:$C$3007,$C$6,Entrada!$G$8:$G$3007,O1408),"")</f>
        <v/>
      </c>
      <c r="R1408" s="46">
        <v>1.4030000000000001E-2</v>
      </c>
    </row>
    <row r="1409" spans="13:18" ht="15" customHeight="1" x14ac:dyDescent="0.25">
      <c r="M1409" s="46" t="str">
        <f t="shared" si="45"/>
        <v/>
      </c>
      <c r="N1409" s="46" t="str">
        <f t="shared" si="46"/>
        <v/>
      </c>
      <c r="O1409" s="46" t="str">
        <f>IF(PI_For!B1411=0,"Não cadastrado",PI_For!B1411)</f>
        <v>Não cadastrado</v>
      </c>
      <c r="P1409" s="46" t="str">
        <f>IFERROR(AVERAGEIFS(Entrada!$E$8:$E$3007,Entrada!$C$8:$C$3007,$C$6,Entrada!$G$8:$G$3007,O1409),"")</f>
        <v/>
      </c>
      <c r="Q1409" s="46" t="str">
        <f>IFERROR(AVERAGEIFS(Entrada!$H$8:$H$3007,Entrada!$C$8:$C$3007,$C$6,Entrada!$G$8:$G$3007,O1409),"")</f>
        <v/>
      </c>
      <c r="R1409" s="46">
        <v>1.404E-2</v>
      </c>
    </row>
    <row r="1410" spans="13:18" ht="15" customHeight="1" x14ac:dyDescent="0.25">
      <c r="M1410" s="46" t="str">
        <f t="shared" si="45"/>
        <v/>
      </c>
      <c r="N1410" s="46" t="str">
        <f t="shared" si="46"/>
        <v/>
      </c>
      <c r="O1410" s="46" t="str">
        <f>IF(PI_For!B1412=0,"Não cadastrado",PI_For!B1412)</f>
        <v>Não cadastrado</v>
      </c>
      <c r="P1410" s="46" t="str">
        <f>IFERROR(AVERAGEIFS(Entrada!$E$8:$E$3007,Entrada!$C$8:$C$3007,$C$6,Entrada!$G$8:$G$3007,O1410),"")</f>
        <v/>
      </c>
      <c r="Q1410" s="46" t="str">
        <f>IFERROR(AVERAGEIFS(Entrada!$H$8:$H$3007,Entrada!$C$8:$C$3007,$C$6,Entrada!$G$8:$G$3007,O1410),"")</f>
        <v/>
      </c>
      <c r="R1410" s="46">
        <v>1.405E-2</v>
      </c>
    </row>
    <row r="1411" spans="13:18" ht="15" customHeight="1" x14ac:dyDescent="0.25">
      <c r="M1411" s="46" t="str">
        <f t="shared" si="45"/>
        <v/>
      </c>
      <c r="N1411" s="46" t="str">
        <f t="shared" si="46"/>
        <v/>
      </c>
      <c r="O1411" s="46" t="str">
        <f>IF(PI_For!B1413=0,"Não cadastrado",PI_For!B1413)</f>
        <v>Não cadastrado</v>
      </c>
      <c r="P1411" s="46" t="str">
        <f>IFERROR(AVERAGEIFS(Entrada!$E$8:$E$3007,Entrada!$C$8:$C$3007,$C$6,Entrada!$G$8:$G$3007,O1411),"")</f>
        <v/>
      </c>
      <c r="Q1411" s="46" t="str">
        <f>IFERROR(AVERAGEIFS(Entrada!$H$8:$H$3007,Entrada!$C$8:$C$3007,$C$6,Entrada!$G$8:$G$3007,O1411),"")</f>
        <v/>
      </c>
      <c r="R1411" s="46">
        <v>1.406E-2</v>
      </c>
    </row>
    <row r="1412" spans="13:18" ht="15" customHeight="1" x14ac:dyDescent="0.25">
      <c r="M1412" s="46" t="str">
        <f t="shared" si="45"/>
        <v/>
      </c>
      <c r="N1412" s="46" t="str">
        <f t="shared" si="46"/>
        <v/>
      </c>
      <c r="O1412" s="46" t="str">
        <f>IF(PI_For!B1414=0,"Não cadastrado",PI_For!B1414)</f>
        <v>Não cadastrado</v>
      </c>
      <c r="P1412" s="46" t="str">
        <f>IFERROR(AVERAGEIFS(Entrada!$E$8:$E$3007,Entrada!$C$8:$C$3007,$C$6,Entrada!$G$8:$G$3007,O1412),"")</f>
        <v/>
      </c>
      <c r="Q1412" s="46" t="str">
        <f>IFERROR(AVERAGEIFS(Entrada!$H$8:$H$3007,Entrada!$C$8:$C$3007,$C$6,Entrada!$G$8:$G$3007,O1412),"")</f>
        <v/>
      </c>
      <c r="R1412" s="46">
        <v>1.4069999999999999E-2</v>
      </c>
    </row>
    <row r="1413" spans="13:18" ht="15" customHeight="1" x14ac:dyDescent="0.25">
      <c r="M1413" s="46" t="str">
        <f t="shared" si="45"/>
        <v/>
      </c>
      <c r="N1413" s="46" t="str">
        <f t="shared" si="46"/>
        <v/>
      </c>
      <c r="O1413" s="46" t="str">
        <f>IF(PI_For!B1415=0,"Não cadastrado",PI_For!B1415)</f>
        <v>Não cadastrado</v>
      </c>
      <c r="P1413" s="46" t="str">
        <f>IFERROR(AVERAGEIFS(Entrada!$E$8:$E$3007,Entrada!$C$8:$C$3007,$C$6,Entrada!$G$8:$G$3007,O1413),"")</f>
        <v/>
      </c>
      <c r="Q1413" s="46" t="str">
        <f>IFERROR(AVERAGEIFS(Entrada!$H$8:$H$3007,Entrada!$C$8:$C$3007,$C$6,Entrada!$G$8:$G$3007,O1413),"")</f>
        <v/>
      </c>
      <c r="R1413" s="46">
        <v>1.4080000000000001E-2</v>
      </c>
    </row>
    <row r="1414" spans="13:18" ht="15" customHeight="1" x14ac:dyDescent="0.25">
      <c r="M1414" s="46" t="str">
        <f t="shared" si="45"/>
        <v/>
      </c>
      <c r="N1414" s="46" t="str">
        <f t="shared" si="46"/>
        <v/>
      </c>
      <c r="O1414" s="46" t="str">
        <f>IF(PI_For!B1416=0,"Não cadastrado",PI_For!B1416)</f>
        <v>Não cadastrado</v>
      </c>
      <c r="P1414" s="46" t="str">
        <f>IFERROR(AVERAGEIFS(Entrada!$E$8:$E$3007,Entrada!$C$8:$C$3007,$C$6,Entrada!$G$8:$G$3007,O1414),"")</f>
        <v/>
      </c>
      <c r="Q1414" s="46" t="str">
        <f>IFERROR(AVERAGEIFS(Entrada!$H$8:$H$3007,Entrada!$C$8:$C$3007,$C$6,Entrada!$G$8:$G$3007,O1414),"")</f>
        <v/>
      </c>
      <c r="R1414" s="46">
        <v>1.409E-2</v>
      </c>
    </row>
    <row r="1415" spans="13:18" ht="15" customHeight="1" x14ac:dyDescent="0.25">
      <c r="M1415" s="46" t="str">
        <f t="shared" ref="M1415:M1478" si="47">IFERROR(P1415+R1415,"")</f>
        <v/>
      </c>
      <c r="N1415" s="46" t="str">
        <f t="shared" ref="N1415:N1478" si="48">IFERROR(Q1415+R1415,"")</f>
        <v/>
      </c>
      <c r="O1415" s="46" t="str">
        <f>IF(PI_For!B1417=0,"Não cadastrado",PI_For!B1417)</f>
        <v>Não cadastrado</v>
      </c>
      <c r="P1415" s="46" t="str">
        <f>IFERROR(AVERAGEIFS(Entrada!$E$8:$E$3007,Entrada!$C$8:$C$3007,$C$6,Entrada!$G$8:$G$3007,O1415),"")</f>
        <v/>
      </c>
      <c r="Q1415" s="46" t="str">
        <f>IFERROR(AVERAGEIFS(Entrada!$H$8:$H$3007,Entrada!$C$8:$C$3007,$C$6,Entrada!$G$8:$G$3007,O1415),"")</f>
        <v/>
      </c>
      <c r="R1415" s="46">
        <v>1.41E-2</v>
      </c>
    </row>
    <row r="1416" spans="13:18" ht="15" customHeight="1" x14ac:dyDescent="0.25">
      <c r="M1416" s="46" t="str">
        <f t="shared" si="47"/>
        <v/>
      </c>
      <c r="N1416" s="46" t="str">
        <f t="shared" si="48"/>
        <v/>
      </c>
      <c r="O1416" s="46" t="str">
        <f>IF(PI_For!B1418=0,"Não cadastrado",PI_For!B1418)</f>
        <v>Não cadastrado</v>
      </c>
      <c r="P1416" s="46" t="str">
        <f>IFERROR(AVERAGEIFS(Entrada!$E$8:$E$3007,Entrada!$C$8:$C$3007,$C$6,Entrada!$G$8:$G$3007,O1416),"")</f>
        <v/>
      </c>
      <c r="Q1416" s="46" t="str">
        <f>IFERROR(AVERAGEIFS(Entrada!$H$8:$H$3007,Entrada!$C$8:$C$3007,$C$6,Entrada!$G$8:$G$3007,O1416),"")</f>
        <v/>
      </c>
      <c r="R1416" s="46">
        <v>1.4109999999999999E-2</v>
      </c>
    </row>
    <row r="1417" spans="13:18" ht="15" customHeight="1" x14ac:dyDescent="0.25">
      <c r="M1417" s="46" t="str">
        <f t="shared" si="47"/>
        <v/>
      </c>
      <c r="N1417" s="46" t="str">
        <f t="shared" si="48"/>
        <v/>
      </c>
      <c r="O1417" s="46" t="str">
        <f>IF(PI_For!B1419=0,"Não cadastrado",PI_For!B1419)</f>
        <v>Não cadastrado</v>
      </c>
      <c r="P1417" s="46" t="str">
        <f>IFERROR(AVERAGEIFS(Entrada!$E$8:$E$3007,Entrada!$C$8:$C$3007,$C$6,Entrada!$G$8:$G$3007,O1417),"")</f>
        <v/>
      </c>
      <c r="Q1417" s="46" t="str">
        <f>IFERROR(AVERAGEIFS(Entrada!$H$8:$H$3007,Entrada!$C$8:$C$3007,$C$6,Entrada!$G$8:$G$3007,O1417),"")</f>
        <v/>
      </c>
      <c r="R1417" s="46">
        <v>1.4120000000000001E-2</v>
      </c>
    </row>
    <row r="1418" spans="13:18" ht="15" customHeight="1" x14ac:dyDescent="0.25">
      <c r="M1418" s="46" t="str">
        <f t="shared" si="47"/>
        <v/>
      </c>
      <c r="N1418" s="46" t="str">
        <f t="shared" si="48"/>
        <v/>
      </c>
      <c r="O1418" s="46" t="str">
        <f>IF(PI_For!B1420=0,"Não cadastrado",PI_For!B1420)</f>
        <v>Não cadastrado</v>
      </c>
      <c r="P1418" s="46" t="str">
        <f>IFERROR(AVERAGEIFS(Entrada!$E$8:$E$3007,Entrada!$C$8:$C$3007,$C$6,Entrada!$G$8:$G$3007,O1418),"")</f>
        <v/>
      </c>
      <c r="Q1418" s="46" t="str">
        <f>IFERROR(AVERAGEIFS(Entrada!$H$8:$H$3007,Entrada!$C$8:$C$3007,$C$6,Entrada!$G$8:$G$3007,O1418),"")</f>
        <v/>
      </c>
      <c r="R1418" s="46">
        <v>1.413E-2</v>
      </c>
    </row>
    <row r="1419" spans="13:18" ht="15" customHeight="1" x14ac:dyDescent="0.25">
      <c r="M1419" s="46" t="str">
        <f t="shared" si="47"/>
        <v/>
      </c>
      <c r="N1419" s="46" t="str">
        <f t="shared" si="48"/>
        <v/>
      </c>
      <c r="O1419" s="46" t="str">
        <f>IF(PI_For!B1421=0,"Não cadastrado",PI_For!B1421)</f>
        <v>Não cadastrado</v>
      </c>
      <c r="P1419" s="46" t="str">
        <f>IFERROR(AVERAGEIFS(Entrada!$E$8:$E$3007,Entrada!$C$8:$C$3007,$C$6,Entrada!$G$8:$G$3007,O1419),"")</f>
        <v/>
      </c>
      <c r="Q1419" s="46" t="str">
        <f>IFERROR(AVERAGEIFS(Entrada!$H$8:$H$3007,Entrada!$C$8:$C$3007,$C$6,Entrada!$G$8:$G$3007,O1419),"")</f>
        <v/>
      </c>
      <c r="R1419" s="46">
        <v>1.414E-2</v>
      </c>
    </row>
    <row r="1420" spans="13:18" ht="15" customHeight="1" x14ac:dyDescent="0.25">
      <c r="M1420" s="46" t="str">
        <f t="shared" si="47"/>
        <v/>
      </c>
      <c r="N1420" s="46" t="str">
        <f t="shared" si="48"/>
        <v/>
      </c>
      <c r="O1420" s="46" t="str">
        <f>IF(PI_For!B1422=0,"Não cadastrado",PI_For!B1422)</f>
        <v>Não cadastrado</v>
      </c>
      <c r="P1420" s="46" t="str">
        <f>IFERROR(AVERAGEIFS(Entrada!$E$8:$E$3007,Entrada!$C$8:$C$3007,$C$6,Entrada!$G$8:$G$3007,O1420),"")</f>
        <v/>
      </c>
      <c r="Q1420" s="46" t="str">
        <f>IFERROR(AVERAGEIFS(Entrada!$H$8:$H$3007,Entrada!$C$8:$C$3007,$C$6,Entrada!$G$8:$G$3007,O1420),"")</f>
        <v/>
      </c>
      <c r="R1420" s="46">
        <v>1.4149999999999999E-2</v>
      </c>
    </row>
    <row r="1421" spans="13:18" ht="15" customHeight="1" x14ac:dyDescent="0.25">
      <c r="M1421" s="46" t="str">
        <f t="shared" si="47"/>
        <v/>
      </c>
      <c r="N1421" s="46" t="str">
        <f t="shared" si="48"/>
        <v/>
      </c>
      <c r="O1421" s="46" t="str">
        <f>IF(PI_For!B1423=0,"Não cadastrado",PI_For!B1423)</f>
        <v>Não cadastrado</v>
      </c>
      <c r="P1421" s="46" t="str">
        <f>IFERROR(AVERAGEIFS(Entrada!$E$8:$E$3007,Entrada!$C$8:$C$3007,$C$6,Entrada!$G$8:$G$3007,O1421),"")</f>
        <v/>
      </c>
      <c r="Q1421" s="46" t="str">
        <f>IFERROR(AVERAGEIFS(Entrada!$H$8:$H$3007,Entrada!$C$8:$C$3007,$C$6,Entrada!$G$8:$G$3007,O1421),"")</f>
        <v/>
      </c>
      <c r="R1421" s="46">
        <v>1.4160000000000001E-2</v>
      </c>
    </row>
    <row r="1422" spans="13:18" ht="15" customHeight="1" x14ac:dyDescent="0.25">
      <c r="M1422" s="46" t="str">
        <f t="shared" si="47"/>
        <v/>
      </c>
      <c r="N1422" s="46" t="str">
        <f t="shared" si="48"/>
        <v/>
      </c>
      <c r="O1422" s="46" t="str">
        <f>IF(PI_For!B1424=0,"Não cadastrado",PI_For!B1424)</f>
        <v>Não cadastrado</v>
      </c>
      <c r="P1422" s="46" t="str">
        <f>IFERROR(AVERAGEIFS(Entrada!$E$8:$E$3007,Entrada!$C$8:$C$3007,$C$6,Entrada!$G$8:$G$3007,O1422),"")</f>
        <v/>
      </c>
      <c r="Q1422" s="46" t="str">
        <f>IFERROR(AVERAGEIFS(Entrada!$H$8:$H$3007,Entrada!$C$8:$C$3007,$C$6,Entrada!$G$8:$G$3007,O1422),"")</f>
        <v/>
      </c>
      <c r="R1422" s="46">
        <v>1.417E-2</v>
      </c>
    </row>
    <row r="1423" spans="13:18" ht="15" customHeight="1" x14ac:dyDescent="0.25">
      <c r="M1423" s="46" t="str">
        <f t="shared" si="47"/>
        <v/>
      </c>
      <c r="N1423" s="46" t="str">
        <f t="shared" si="48"/>
        <v/>
      </c>
      <c r="O1423" s="46" t="str">
        <f>IF(PI_For!B1425=0,"Não cadastrado",PI_For!B1425)</f>
        <v>Não cadastrado</v>
      </c>
      <c r="P1423" s="46" t="str">
        <f>IFERROR(AVERAGEIFS(Entrada!$E$8:$E$3007,Entrada!$C$8:$C$3007,$C$6,Entrada!$G$8:$G$3007,O1423),"")</f>
        <v/>
      </c>
      <c r="Q1423" s="46" t="str">
        <f>IFERROR(AVERAGEIFS(Entrada!$H$8:$H$3007,Entrada!$C$8:$C$3007,$C$6,Entrada!$G$8:$G$3007,O1423),"")</f>
        <v/>
      </c>
      <c r="R1423" s="46">
        <v>1.418E-2</v>
      </c>
    </row>
    <row r="1424" spans="13:18" ht="15" customHeight="1" x14ac:dyDescent="0.25">
      <c r="M1424" s="46" t="str">
        <f t="shared" si="47"/>
        <v/>
      </c>
      <c r="N1424" s="46" t="str">
        <f t="shared" si="48"/>
        <v/>
      </c>
      <c r="O1424" s="46" t="str">
        <f>IF(PI_For!B1426=0,"Não cadastrado",PI_For!B1426)</f>
        <v>Não cadastrado</v>
      </c>
      <c r="P1424" s="46" t="str">
        <f>IFERROR(AVERAGEIFS(Entrada!$E$8:$E$3007,Entrada!$C$8:$C$3007,$C$6,Entrada!$G$8:$G$3007,O1424),"")</f>
        <v/>
      </c>
      <c r="Q1424" s="46" t="str">
        <f>IFERROR(AVERAGEIFS(Entrada!$H$8:$H$3007,Entrada!$C$8:$C$3007,$C$6,Entrada!$G$8:$G$3007,O1424),"")</f>
        <v/>
      </c>
      <c r="R1424" s="46">
        <v>1.4189999999999999E-2</v>
      </c>
    </row>
    <row r="1425" spans="13:18" ht="15" customHeight="1" x14ac:dyDescent="0.25">
      <c r="M1425" s="46" t="str">
        <f t="shared" si="47"/>
        <v/>
      </c>
      <c r="N1425" s="46" t="str">
        <f t="shared" si="48"/>
        <v/>
      </c>
      <c r="O1425" s="46" t="str">
        <f>IF(PI_For!B1427=0,"Não cadastrado",PI_For!B1427)</f>
        <v>Não cadastrado</v>
      </c>
      <c r="P1425" s="46" t="str">
        <f>IFERROR(AVERAGEIFS(Entrada!$E$8:$E$3007,Entrada!$C$8:$C$3007,$C$6,Entrada!$G$8:$G$3007,O1425),"")</f>
        <v/>
      </c>
      <c r="Q1425" s="46" t="str">
        <f>IFERROR(AVERAGEIFS(Entrada!$H$8:$H$3007,Entrada!$C$8:$C$3007,$C$6,Entrada!$G$8:$G$3007,O1425),"")</f>
        <v/>
      </c>
      <c r="R1425" s="46">
        <v>1.4200000000000001E-2</v>
      </c>
    </row>
    <row r="1426" spans="13:18" ht="15" customHeight="1" x14ac:dyDescent="0.25">
      <c r="M1426" s="46" t="str">
        <f t="shared" si="47"/>
        <v/>
      </c>
      <c r="N1426" s="46" t="str">
        <f t="shared" si="48"/>
        <v/>
      </c>
      <c r="O1426" s="46" t="str">
        <f>IF(PI_For!B1428=0,"Não cadastrado",PI_For!B1428)</f>
        <v>Não cadastrado</v>
      </c>
      <c r="P1426" s="46" t="str">
        <f>IFERROR(AVERAGEIFS(Entrada!$E$8:$E$3007,Entrada!$C$8:$C$3007,$C$6,Entrada!$G$8:$G$3007,O1426),"")</f>
        <v/>
      </c>
      <c r="Q1426" s="46" t="str">
        <f>IFERROR(AVERAGEIFS(Entrada!$H$8:$H$3007,Entrada!$C$8:$C$3007,$C$6,Entrada!$G$8:$G$3007,O1426),"")</f>
        <v/>
      </c>
      <c r="R1426" s="46">
        <v>1.421E-2</v>
      </c>
    </row>
    <row r="1427" spans="13:18" ht="15" customHeight="1" x14ac:dyDescent="0.25">
      <c r="M1427" s="46" t="str">
        <f t="shared" si="47"/>
        <v/>
      </c>
      <c r="N1427" s="46" t="str">
        <f t="shared" si="48"/>
        <v/>
      </c>
      <c r="O1427" s="46" t="str">
        <f>IF(PI_For!B1429=0,"Não cadastrado",PI_For!B1429)</f>
        <v>Não cadastrado</v>
      </c>
      <c r="P1427" s="46" t="str">
        <f>IFERROR(AVERAGEIFS(Entrada!$E$8:$E$3007,Entrada!$C$8:$C$3007,$C$6,Entrada!$G$8:$G$3007,O1427),"")</f>
        <v/>
      </c>
      <c r="Q1427" s="46" t="str">
        <f>IFERROR(AVERAGEIFS(Entrada!$H$8:$H$3007,Entrada!$C$8:$C$3007,$C$6,Entrada!$G$8:$G$3007,O1427),"")</f>
        <v/>
      </c>
      <c r="R1427" s="46">
        <v>1.422E-2</v>
      </c>
    </row>
    <row r="1428" spans="13:18" ht="15" customHeight="1" x14ac:dyDescent="0.25">
      <c r="M1428" s="46" t="str">
        <f t="shared" si="47"/>
        <v/>
      </c>
      <c r="N1428" s="46" t="str">
        <f t="shared" si="48"/>
        <v/>
      </c>
      <c r="O1428" s="46" t="str">
        <f>IF(PI_For!B1430=0,"Não cadastrado",PI_For!B1430)</f>
        <v>Não cadastrado</v>
      </c>
      <c r="P1428" s="46" t="str">
        <f>IFERROR(AVERAGEIFS(Entrada!$E$8:$E$3007,Entrada!$C$8:$C$3007,$C$6,Entrada!$G$8:$G$3007,O1428),"")</f>
        <v/>
      </c>
      <c r="Q1428" s="46" t="str">
        <f>IFERROR(AVERAGEIFS(Entrada!$H$8:$H$3007,Entrada!$C$8:$C$3007,$C$6,Entrada!$G$8:$G$3007,O1428),"")</f>
        <v/>
      </c>
      <c r="R1428" s="46">
        <v>1.423E-2</v>
      </c>
    </row>
    <row r="1429" spans="13:18" ht="15" customHeight="1" x14ac:dyDescent="0.25">
      <c r="M1429" s="46" t="str">
        <f t="shared" si="47"/>
        <v/>
      </c>
      <c r="N1429" s="46" t="str">
        <f t="shared" si="48"/>
        <v/>
      </c>
      <c r="O1429" s="46" t="str">
        <f>IF(PI_For!B1431=0,"Não cadastrado",PI_For!B1431)</f>
        <v>Não cadastrado</v>
      </c>
      <c r="P1429" s="46" t="str">
        <f>IFERROR(AVERAGEIFS(Entrada!$E$8:$E$3007,Entrada!$C$8:$C$3007,$C$6,Entrada!$G$8:$G$3007,O1429),"")</f>
        <v/>
      </c>
      <c r="Q1429" s="46" t="str">
        <f>IFERROR(AVERAGEIFS(Entrada!$H$8:$H$3007,Entrada!$C$8:$C$3007,$C$6,Entrada!$G$8:$G$3007,O1429),"")</f>
        <v/>
      </c>
      <c r="R1429" s="46">
        <v>1.4239999999999999E-2</v>
      </c>
    </row>
    <row r="1430" spans="13:18" ht="15" customHeight="1" x14ac:dyDescent="0.25">
      <c r="M1430" s="46" t="str">
        <f t="shared" si="47"/>
        <v/>
      </c>
      <c r="N1430" s="46" t="str">
        <f t="shared" si="48"/>
        <v/>
      </c>
      <c r="O1430" s="46" t="str">
        <f>IF(PI_For!B1432=0,"Não cadastrado",PI_For!B1432)</f>
        <v>Não cadastrado</v>
      </c>
      <c r="P1430" s="46" t="str">
        <f>IFERROR(AVERAGEIFS(Entrada!$E$8:$E$3007,Entrada!$C$8:$C$3007,$C$6,Entrada!$G$8:$G$3007,O1430),"")</f>
        <v/>
      </c>
      <c r="Q1430" s="46" t="str">
        <f>IFERROR(AVERAGEIFS(Entrada!$H$8:$H$3007,Entrada!$C$8:$C$3007,$C$6,Entrada!$G$8:$G$3007,O1430),"")</f>
        <v/>
      </c>
      <c r="R1430" s="46">
        <v>1.4250000000000001E-2</v>
      </c>
    </row>
    <row r="1431" spans="13:18" ht="15" customHeight="1" x14ac:dyDescent="0.25">
      <c r="M1431" s="46" t="str">
        <f t="shared" si="47"/>
        <v/>
      </c>
      <c r="N1431" s="46" t="str">
        <f t="shared" si="48"/>
        <v/>
      </c>
      <c r="O1431" s="46" t="str">
        <f>IF(PI_For!B1433=0,"Não cadastrado",PI_For!B1433)</f>
        <v>Não cadastrado</v>
      </c>
      <c r="P1431" s="46" t="str">
        <f>IFERROR(AVERAGEIFS(Entrada!$E$8:$E$3007,Entrada!$C$8:$C$3007,$C$6,Entrada!$G$8:$G$3007,O1431),"")</f>
        <v/>
      </c>
      <c r="Q1431" s="46" t="str">
        <f>IFERROR(AVERAGEIFS(Entrada!$H$8:$H$3007,Entrada!$C$8:$C$3007,$C$6,Entrada!$G$8:$G$3007,O1431),"")</f>
        <v/>
      </c>
      <c r="R1431" s="46">
        <v>1.426E-2</v>
      </c>
    </row>
    <row r="1432" spans="13:18" ht="15" customHeight="1" x14ac:dyDescent="0.25">
      <c r="M1432" s="46" t="str">
        <f t="shared" si="47"/>
        <v/>
      </c>
      <c r="N1432" s="46" t="str">
        <f t="shared" si="48"/>
        <v/>
      </c>
      <c r="O1432" s="46" t="str">
        <f>IF(PI_For!B1434=0,"Não cadastrado",PI_For!B1434)</f>
        <v>Não cadastrado</v>
      </c>
      <c r="P1432" s="46" t="str">
        <f>IFERROR(AVERAGEIFS(Entrada!$E$8:$E$3007,Entrada!$C$8:$C$3007,$C$6,Entrada!$G$8:$G$3007,O1432),"")</f>
        <v/>
      </c>
      <c r="Q1432" s="46" t="str">
        <f>IFERROR(AVERAGEIFS(Entrada!$H$8:$H$3007,Entrada!$C$8:$C$3007,$C$6,Entrada!$G$8:$G$3007,O1432),"")</f>
        <v/>
      </c>
      <c r="R1432" s="46">
        <v>1.427E-2</v>
      </c>
    </row>
    <row r="1433" spans="13:18" ht="15" customHeight="1" x14ac:dyDescent="0.25">
      <c r="M1433" s="46" t="str">
        <f t="shared" si="47"/>
        <v/>
      </c>
      <c r="N1433" s="46" t="str">
        <f t="shared" si="48"/>
        <v/>
      </c>
      <c r="O1433" s="46" t="str">
        <f>IF(PI_For!B1435=0,"Não cadastrado",PI_For!B1435)</f>
        <v>Não cadastrado</v>
      </c>
      <c r="P1433" s="46" t="str">
        <f>IFERROR(AVERAGEIFS(Entrada!$E$8:$E$3007,Entrada!$C$8:$C$3007,$C$6,Entrada!$G$8:$G$3007,O1433),"")</f>
        <v/>
      </c>
      <c r="Q1433" s="46" t="str">
        <f>IFERROR(AVERAGEIFS(Entrada!$H$8:$H$3007,Entrada!$C$8:$C$3007,$C$6,Entrada!$G$8:$G$3007,O1433),"")</f>
        <v/>
      </c>
      <c r="R1433" s="46">
        <v>1.4279999999999999E-2</v>
      </c>
    </row>
    <row r="1434" spans="13:18" ht="15" customHeight="1" x14ac:dyDescent="0.25">
      <c r="M1434" s="46" t="str">
        <f t="shared" si="47"/>
        <v/>
      </c>
      <c r="N1434" s="46" t="str">
        <f t="shared" si="48"/>
        <v/>
      </c>
      <c r="O1434" s="46" t="str">
        <f>IF(PI_For!B1436=0,"Não cadastrado",PI_For!B1436)</f>
        <v>Não cadastrado</v>
      </c>
      <c r="P1434" s="46" t="str">
        <f>IFERROR(AVERAGEIFS(Entrada!$E$8:$E$3007,Entrada!$C$8:$C$3007,$C$6,Entrada!$G$8:$G$3007,O1434),"")</f>
        <v/>
      </c>
      <c r="Q1434" s="46" t="str">
        <f>IFERROR(AVERAGEIFS(Entrada!$H$8:$H$3007,Entrada!$C$8:$C$3007,$C$6,Entrada!$G$8:$G$3007,O1434),"")</f>
        <v/>
      </c>
      <c r="R1434" s="46">
        <v>1.4290000000000001E-2</v>
      </c>
    </row>
    <row r="1435" spans="13:18" ht="15" customHeight="1" x14ac:dyDescent="0.25">
      <c r="M1435" s="46" t="str">
        <f t="shared" si="47"/>
        <v/>
      </c>
      <c r="N1435" s="46" t="str">
        <f t="shared" si="48"/>
        <v/>
      </c>
      <c r="O1435" s="46" t="str">
        <f>IF(PI_For!B1437=0,"Não cadastrado",PI_For!B1437)</f>
        <v>Não cadastrado</v>
      </c>
      <c r="P1435" s="46" t="str">
        <f>IFERROR(AVERAGEIFS(Entrada!$E$8:$E$3007,Entrada!$C$8:$C$3007,$C$6,Entrada!$G$8:$G$3007,O1435),"")</f>
        <v/>
      </c>
      <c r="Q1435" s="46" t="str">
        <f>IFERROR(AVERAGEIFS(Entrada!$H$8:$H$3007,Entrada!$C$8:$C$3007,$C$6,Entrada!$G$8:$G$3007,O1435),"")</f>
        <v/>
      </c>
      <c r="R1435" s="46">
        <v>1.43E-2</v>
      </c>
    </row>
    <row r="1436" spans="13:18" ht="15" customHeight="1" x14ac:dyDescent="0.25">
      <c r="M1436" s="46" t="str">
        <f t="shared" si="47"/>
        <v/>
      </c>
      <c r="N1436" s="46" t="str">
        <f t="shared" si="48"/>
        <v/>
      </c>
      <c r="O1436" s="46" t="str">
        <f>IF(PI_For!B1438=0,"Não cadastrado",PI_For!B1438)</f>
        <v>Não cadastrado</v>
      </c>
      <c r="P1436" s="46" t="str">
        <f>IFERROR(AVERAGEIFS(Entrada!$E$8:$E$3007,Entrada!$C$8:$C$3007,$C$6,Entrada!$G$8:$G$3007,O1436),"")</f>
        <v/>
      </c>
      <c r="Q1436" s="46" t="str">
        <f>IFERROR(AVERAGEIFS(Entrada!$H$8:$H$3007,Entrada!$C$8:$C$3007,$C$6,Entrada!$G$8:$G$3007,O1436),"")</f>
        <v/>
      </c>
      <c r="R1436" s="46">
        <v>1.431E-2</v>
      </c>
    </row>
    <row r="1437" spans="13:18" ht="15" customHeight="1" x14ac:dyDescent="0.25">
      <c r="M1437" s="46" t="str">
        <f t="shared" si="47"/>
        <v/>
      </c>
      <c r="N1437" s="46" t="str">
        <f t="shared" si="48"/>
        <v/>
      </c>
      <c r="O1437" s="46" t="str">
        <f>IF(PI_For!B1439=0,"Não cadastrado",PI_For!B1439)</f>
        <v>Não cadastrado</v>
      </c>
      <c r="P1437" s="46" t="str">
        <f>IFERROR(AVERAGEIFS(Entrada!$E$8:$E$3007,Entrada!$C$8:$C$3007,$C$6,Entrada!$G$8:$G$3007,O1437),"")</f>
        <v/>
      </c>
      <c r="Q1437" s="46" t="str">
        <f>IFERROR(AVERAGEIFS(Entrada!$H$8:$H$3007,Entrada!$C$8:$C$3007,$C$6,Entrada!$G$8:$G$3007,O1437),"")</f>
        <v/>
      </c>
      <c r="R1437" s="46">
        <v>1.4319999999999999E-2</v>
      </c>
    </row>
    <row r="1438" spans="13:18" ht="15" customHeight="1" x14ac:dyDescent="0.25">
      <c r="M1438" s="46" t="str">
        <f t="shared" si="47"/>
        <v/>
      </c>
      <c r="N1438" s="46" t="str">
        <f t="shared" si="48"/>
        <v/>
      </c>
      <c r="O1438" s="46" t="str">
        <f>IF(PI_For!B1440=0,"Não cadastrado",PI_For!B1440)</f>
        <v>Não cadastrado</v>
      </c>
      <c r="P1438" s="46" t="str">
        <f>IFERROR(AVERAGEIFS(Entrada!$E$8:$E$3007,Entrada!$C$8:$C$3007,$C$6,Entrada!$G$8:$G$3007,O1438),"")</f>
        <v/>
      </c>
      <c r="Q1438" s="46" t="str">
        <f>IFERROR(AVERAGEIFS(Entrada!$H$8:$H$3007,Entrada!$C$8:$C$3007,$C$6,Entrada!$G$8:$G$3007,O1438),"")</f>
        <v/>
      </c>
      <c r="R1438" s="46">
        <v>1.4330000000000001E-2</v>
      </c>
    </row>
    <row r="1439" spans="13:18" ht="15" customHeight="1" x14ac:dyDescent="0.25">
      <c r="M1439" s="46" t="str">
        <f t="shared" si="47"/>
        <v/>
      </c>
      <c r="N1439" s="46" t="str">
        <f t="shared" si="48"/>
        <v/>
      </c>
      <c r="O1439" s="46" t="str">
        <f>IF(PI_For!B1441=0,"Não cadastrado",PI_For!B1441)</f>
        <v>Não cadastrado</v>
      </c>
      <c r="P1439" s="46" t="str">
        <f>IFERROR(AVERAGEIFS(Entrada!$E$8:$E$3007,Entrada!$C$8:$C$3007,$C$6,Entrada!$G$8:$G$3007,O1439),"")</f>
        <v/>
      </c>
      <c r="Q1439" s="46" t="str">
        <f>IFERROR(AVERAGEIFS(Entrada!$H$8:$H$3007,Entrada!$C$8:$C$3007,$C$6,Entrada!$G$8:$G$3007,O1439),"")</f>
        <v/>
      </c>
      <c r="R1439" s="46">
        <v>1.434E-2</v>
      </c>
    </row>
    <row r="1440" spans="13:18" ht="15" customHeight="1" x14ac:dyDescent="0.25">
      <c r="M1440" s="46" t="str">
        <f t="shared" si="47"/>
        <v/>
      </c>
      <c r="N1440" s="46" t="str">
        <f t="shared" si="48"/>
        <v/>
      </c>
      <c r="O1440" s="46" t="str">
        <f>IF(PI_For!B1442=0,"Não cadastrado",PI_For!B1442)</f>
        <v>Não cadastrado</v>
      </c>
      <c r="P1440" s="46" t="str">
        <f>IFERROR(AVERAGEIFS(Entrada!$E$8:$E$3007,Entrada!$C$8:$C$3007,$C$6,Entrada!$G$8:$G$3007,O1440),"")</f>
        <v/>
      </c>
      <c r="Q1440" s="46" t="str">
        <f>IFERROR(AVERAGEIFS(Entrada!$H$8:$H$3007,Entrada!$C$8:$C$3007,$C$6,Entrada!$G$8:$G$3007,O1440),"")</f>
        <v/>
      </c>
      <c r="R1440" s="46">
        <v>1.435E-2</v>
      </c>
    </row>
    <row r="1441" spans="13:18" ht="15" customHeight="1" x14ac:dyDescent="0.25">
      <c r="M1441" s="46" t="str">
        <f t="shared" si="47"/>
        <v/>
      </c>
      <c r="N1441" s="46" t="str">
        <f t="shared" si="48"/>
        <v/>
      </c>
      <c r="O1441" s="46" t="str">
        <f>IF(PI_For!B1443=0,"Não cadastrado",PI_For!B1443)</f>
        <v>Não cadastrado</v>
      </c>
      <c r="P1441" s="46" t="str">
        <f>IFERROR(AVERAGEIFS(Entrada!$E$8:$E$3007,Entrada!$C$8:$C$3007,$C$6,Entrada!$G$8:$G$3007,O1441),"")</f>
        <v/>
      </c>
      <c r="Q1441" s="46" t="str">
        <f>IFERROR(AVERAGEIFS(Entrada!$H$8:$H$3007,Entrada!$C$8:$C$3007,$C$6,Entrada!$G$8:$G$3007,O1441),"")</f>
        <v/>
      </c>
      <c r="R1441" s="46">
        <v>1.436E-2</v>
      </c>
    </row>
    <row r="1442" spans="13:18" ht="15" customHeight="1" x14ac:dyDescent="0.25">
      <c r="M1442" s="46" t="str">
        <f t="shared" si="47"/>
        <v/>
      </c>
      <c r="N1442" s="46" t="str">
        <f t="shared" si="48"/>
        <v/>
      </c>
      <c r="O1442" s="46" t="str">
        <f>IF(PI_For!B1444=0,"Não cadastrado",PI_For!B1444)</f>
        <v>Não cadastrado</v>
      </c>
      <c r="P1442" s="46" t="str">
        <f>IFERROR(AVERAGEIFS(Entrada!$E$8:$E$3007,Entrada!$C$8:$C$3007,$C$6,Entrada!$G$8:$G$3007,O1442),"")</f>
        <v/>
      </c>
      <c r="Q1442" s="46" t="str">
        <f>IFERROR(AVERAGEIFS(Entrada!$H$8:$H$3007,Entrada!$C$8:$C$3007,$C$6,Entrada!$G$8:$G$3007,O1442),"")</f>
        <v/>
      </c>
      <c r="R1442" s="46">
        <v>1.4370000000000001E-2</v>
      </c>
    </row>
    <row r="1443" spans="13:18" ht="15" customHeight="1" x14ac:dyDescent="0.25">
      <c r="M1443" s="46" t="str">
        <f t="shared" si="47"/>
        <v/>
      </c>
      <c r="N1443" s="46" t="str">
        <f t="shared" si="48"/>
        <v/>
      </c>
      <c r="O1443" s="46" t="str">
        <f>IF(PI_For!B1445=0,"Não cadastrado",PI_For!B1445)</f>
        <v>Não cadastrado</v>
      </c>
      <c r="P1443" s="46" t="str">
        <f>IFERROR(AVERAGEIFS(Entrada!$E$8:$E$3007,Entrada!$C$8:$C$3007,$C$6,Entrada!$G$8:$G$3007,O1443),"")</f>
        <v/>
      </c>
      <c r="Q1443" s="46" t="str">
        <f>IFERROR(AVERAGEIFS(Entrada!$H$8:$H$3007,Entrada!$C$8:$C$3007,$C$6,Entrada!$G$8:$G$3007,O1443),"")</f>
        <v/>
      </c>
      <c r="R1443" s="46">
        <v>1.438E-2</v>
      </c>
    </row>
    <row r="1444" spans="13:18" ht="15" customHeight="1" x14ac:dyDescent="0.25">
      <c r="M1444" s="46" t="str">
        <f t="shared" si="47"/>
        <v/>
      </c>
      <c r="N1444" s="46" t="str">
        <f t="shared" si="48"/>
        <v/>
      </c>
      <c r="O1444" s="46" t="str">
        <f>IF(PI_For!B1446=0,"Não cadastrado",PI_For!B1446)</f>
        <v>Não cadastrado</v>
      </c>
      <c r="P1444" s="46" t="str">
        <f>IFERROR(AVERAGEIFS(Entrada!$E$8:$E$3007,Entrada!$C$8:$C$3007,$C$6,Entrada!$G$8:$G$3007,O1444),"")</f>
        <v/>
      </c>
      <c r="Q1444" s="46" t="str">
        <f>IFERROR(AVERAGEIFS(Entrada!$H$8:$H$3007,Entrada!$C$8:$C$3007,$C$6,Entrada!$G$8:$G$3007,O1444),"")</f>
        <v/>
      </c>
      <c r="R1444" s="46">
        <v>1.439E-2</v>
      </c>
    </row>
    <row r="1445" spans="13:18" ht="15" customHeight="1" x14ac:dyDescent="0.25">
      <c r="M1445" s="46" t="str">
        <f t="shared" si="47"/>
        <v/>
      </c>
      <c r="N1445" s="46" t="str">
        <f t="shared" si="48"/>
        <v/>
      </c>
      <c r="O1445" s="46" t="str">
        <f>IF(PI_For!B1447=0,"Não cadastrado",PI_For!B1447)</f>
        <v>Não cadastrado</v>
      </c>
      <c r="P1445" s="46" t="str">
        <f>IFERROR(AVERAGEIFS(Entrada!$E$8:$E$3007,Entrada!$C$8:$C$3007,$C$6,Entrada!$G$8:$G$3007,O1445),"")</f>
        <v/>
      </c>
      <c r="Q1445" s="46" t="str">
        <f>IFERROR(AVERAGEIFS(Entrada!$H$8:$H$3007,Entrada!$C$8:$C$3007,$C$6,Entrada!$G$8:$G$3007,O1445),"")</f>
        <v/>
      </c>
      <c r="R1445" s="46">
        <v>1.44E-2</v>
      </c>
    </row>
    <row r="1446" spans="13:18" ht="15" customHeight="1" x14ac:dyDescent="0.25">
      <c r="M1446" s="46" t="str">
        <f t="shared" si="47"/>
        <v/>
      </c>
      <c r="N1446" s="46" t="str">
        <f t="shared" si="48"/>
        <v/>
      </c>
      <c r="O1446" s="46" t="str">
        <f>IF(PI_For!B1448=0,"Não cadastrado",PI_For!B1448)</f>
        <v>Não cadastrado</v>
      </c>
      <c r="P1446" s="46" t="str">
        <f>IFERROR(AVERAGEIFS(Entrada!$E$8:$E$3007,Entrada!$C$8:$C$3007,$C$6,Entrada!$G$8:$G$3007,O1446),"")</f>
        <v/>
      </c>
      <c r="Q1446" s="46" t="str">
        <f>IFERROR(AVERAGEIFS(Entrada!$H$8:$H$3007,Entrada!$C$8:$C$3007,$C$6,Entrada!$G$8:$G$3007,O1446),"")</f>
        <v/>
      </c>
      <c r="R1446" s="46">
        <v>1.4409999999999999E-2</v>
      </c>
    </row>
    <row r="1447" spans="13:18" ht="15" customHeight="1" x14ac:dyDescent="0.25">
      <c r="M1447" s="46" t="str">
        <f t="shared" si="47"/>
        <v/>
      </c>
      <c r="N1447" s="46" t="str">
        <f t="shared" si="48"/>
        <v/>
      </c>
      <c r="O1447" s="46" t="str">
        <f>IF(PI_For!B1449=0,"Não cadastrado",PI_For!B1449)</f>
        <v>Não cadastrado</v>
      </c>
      <c r="P1447" s="46" t="str">
        <f>IFERROR(AVERAGEIFS(Entrada!$E$8:$E$3007,Entrada!$C$8:$C$3007,$C$6,Entrada!$G$8:$G$3007,O1447),"")</f>
        <v/>
      </c>
      <c r="Q1447" s="46" t="str">
        <f>IFERROR(AVERAGEIFS(Entrada!$H$8:$H$3007,Entrada!$C$8:$C$3007,$C$6,Entrada!$G$8:$G$3007,O1447),"")</f>
        <v/>
      </c>
      <c r="R1447" s="46">
        <v>1.4420000000000001E-2</v>
      </c>
    </row>
    <row r="1448" spans="13:18" ht="15" customHeight="1" x14ac:dyDescent="0.25">
      <c r="M1448" s="46" t="str">
        <f t="shared" si="47"/>
        <v/>
      </c>
      <c r="N1448" s="46" t="str">
        <f t="shared" si="48"/>
        <v/>
      </c>
      <c r="O1448" s="46" t="str">
        <f>IF(PI_For!B1450=0,"Não cadastrado",PI_For!B1450)</f>
        <v>Não cadastrado</v>
      </c>
      <c r="P1448" s="46" t="str">
        <f>IFERROR(AVERAGEIFS(Entrada!$E$8:$E$3007,Entrada!$C$8:$C$3007,$C$6,Entrada!$G$8:$G$3007,O1448),"")</f>
        <v/>
      </c>
      <c r="Q1448" s="46" t="str">
        <f>IFERROR(AVERAGEIFS(Entrada!$H$8:$H$3007,Entrada!$C$8:$C$3007,$C$6,Entrada!$G$8:$G$3007,O1448),"")</f>
        <v/>
      </c>
      <c r="R1448" s="46">
        <v>1.443E-2</v>
      </c>
    </row>
    <row r="1449" spans="13:18" ht="15" customHeight="1" x14ac:dyDescent="0.25">
      <c r="M1449" s="46" t="str">
        <f t="shared" si="47"/>
        <v/>
      </c>
      <c r="N1449" s="46" t="str">
        <f t="shared" si="48"/>
        <v/>
      </c>
      <c r="O1449" s="46" t="str">
        <f>IF(PI_For!B1451=0,"Não cadastrado",PI_For!B1451)</f>
        <v>Não cadastrado</v>
      </c>
      <c r="P1449" s="46" t="str">
        <f>IFERROR(AVERAGEIFS(Entrada!$E$8:$E$3007,Entrada!$C$8:$C$3007,$C$6,Entrada!$G$8:$G$3007,O1449),"")</f>
        <v/>
      </c>
      <c r="Q1449" s="46" t="str">
        <f>IFERROR(AVERAGEIFS(Entrada!$H$8:$H$3007,Entrada!$C$8:$C$3007,$C$6,Entrada!$G$8:$G$3007,O1449),"")</f>
        <v/>
      </c>
      <c r="R1449" s="46">
        <v>1.444E-2</v>
      </c>
    </row>
    <row r="1450" spans="13:18" ht="15" customHeight="1" x14ac:dyDescent="0.25">
      <c r="M1450" s="46" t="str">
        <f t="shared" si="47"/>
        <v/>
      </c>
      <c r="N1450" s="46" t="str">
        <f t="shared" si="48"/>
        <v/>
      </c>
      <c r="O1450" s="46" t="str">
        <f>IF(PI_For!B1452=0,"Não cadastrado",PI_For!B1452)</f>
        <v>Não cadastrado</v>
      </c>
      <c r="P1450" s="46" t="str">
        <f>IFERROR(AVERAGEIFS(Entrada!$E$8:$E$3007,Entrada!$C$8:$C$3007,$C$6,Entrada!$G$8:$G$3007,O1450),"")</f>
        <v/>
      </c>
      <c r="Q1450" s="46" t="str">
        <f>IFERROR(AVERAGEIFS(Entrada!$H$8:$H$3007,Entrada!$C$8:$C$3007,$C$6,Entrada!$G$8:$G$3007,O1450),"")</f>
        <v/>
      </c>
      <c r="R1450" s="46">
        <v>1.4449999999999999E-2</v>
      </c>
    </row>
    <row r="1451" spans="13:18" ht="15" customHeight="1" x14ac:dyDescent="0.25">
      <c r="M1451" s="46" t="str">
        <f t="shared" si="47"/>
        <v/>
      </c>
      <c r="N1451" s="46" t="str">
        <f t="shared" si="48"/>
        <v/>
      </c>
      <c r="O1451" s="46" t="str">
        <f>IF(PI_For!B1453=0,"Não cadastrado",PI_For!B1453)</f>
        <v>Não cadastrado</v>
      </c>
      <c r="P1451" s="46" t="str">
        <f>IFERROR(AVERAGEIFS(Entrada!$E$8:$E$3007,Entrada!$C$8:$C$3007,$C$6,Entrada!$G$8:$G$3007,O1451),"")</f>
        <v/>
      </c>
      <c r="Q1451" s="46" t="str">
        <f>IFERROR(AVERAGEIFS(Entrada!$H$8:$H$3007,Entrada!$C$8:$C$3007,$C$6,Entrada!$G$8:$G$3007,O1451),"")</f>
        <v/>
      </c>
      <c r="R1451" s="46">
        <v>1.4460000000000001E-2</v>
      </c>
    </row>
    <row r="1452" spans="13:18" ht="15" customHeight="1" x14ac:dyDescent="0.25">
      <c r="M1452" s="46" t="str">
        <f t="shared" si="47"/>
        <v/>
      </c>
      <c r="N1452" s="46" t="str">
        <f t="shared" si="48"/>
        <v/>
      </c>
      <c r="O1452" s="46" t="str">
        <f>IF(PI_For!B1454=0,"Não cadastrado",PI_For!B1454)</f>
        <v>Não cadastrado</v>
      </c>
      <c r="P1452" s="46" t="str">
        <f>IFERROR(AVERAGEIFS(Entrada!$E$8:$E$3007,Entrada!$C$8:$C$3007,$C$6,Entrada!$G$8:$G$3007,O1452),"")</f>
        <v/>
      </c>
      <c r="Q1452" s="46" t="str">
        <f>IFERROR(AVERAGEIFS(Entrada!$H$8:$H$3007,Entrada!$C$8:$C$3007,$C$6,Entrada!$G$8:$G$3007,O1452),"")</f>
        <v/>
      </c>
      <c r="R1452" s="46">
        <v>1.447E-2</v>
      </c>
    </row>
    <row r="1453" spans="13:18" ht="15" customHeight="1" x14ac:dyDescent="0.25">
      <c r="M1453" s="46" t="str">
        <f t="shared" si="47"/>
        <v/>
      </c>
      <c r="N1453" s="46" t="str">
        <f t="shared" si="48"/>
        <v/>
      </c>
      <c r="O1453" s="46" t="str">
        <f>IF(PI_For!B1455=0,"Não cadastrado",PI_For!B1455)</f>
        <v>Não cadastrado</v>
      </c>
      <c r="P1453" s="46" t="str">
        <f>IFERROR(AVERAGEIFS(Entrada!$E$8:$E$3007,Entrada!$C$8:$C$3007,$C$6,Entrada!$G$8:$G$3007,O1453),"")</f>
        <v/>
      </c>
      <c r="Q1453" s="46" t="str">
        <f>IFERROR(AVERAGEIFS(Entrada!$H$8:$H$3007,Entrada!$C$8:$C$3007,$C$6,Entrada!$G$8:$G$3007,O1453),"")</f>
        <v/>
      </c>
      <c r="R1453" s="46">
        <v>1.448E-2</v>
      </c>
    </row>
    <row r="1454" spans="13:18" ht="15" customHeight="1" x14ac:dyDescent="0.25">
      <c r="M1454" s="46" t="str">
        <f t="shared" si="47"/>
        <v/>
      </c>
      <c r="N1454" s="46" t="str">
        <f t="shared" si="48"/>
        <v/>
      </c>
      <c r="O1454" s="46" t="str">
        <f>IF(PI_For!B1456=0,"Não cadastrado",PI_For!B1456)</f>
        <v>Não cadastrado</v>
      </c>
      <c r="P1454" s="46" t="str">
        <f>IFERROR(AVERAGEIFS(Entrada!$E$8:$E$3007,Entrada!$C$8:$C$3007,$C$6,Entrada!$G$8:$G$3007,O1454),"")</f>
        <v/>
      </c>
      <c r="Q1454" s="46" t="str">
        <f>IFERROR(AVERAGEIFS(Entrada!$H$8:$H$3007,Entrada!$C$8:$C$3007,$C$6,Entrada!$G$8:$G$3007,O1454),"")</f>
        <v/>
      </c>
      <c r="R1454" s="46">
        <v>1.4489999999999999E-2</v>
      </c>
    </row>
    <row r="1455" spans="13:18" ht="15" customHeight="1" x14ac:dyDescent="0.25">
      <c r="M1455" s="46" t="str">
        <f t="shared" si="47"/>
        <v/>
      </c>
      <c r="N1455" s="46" t="str">
        <f t="shared" si="48"/>
        <v/>
      </c>
      <c r="O1455" s="46" t="str">
        <f>IF(PI_For!B1457=0,"Não cadastrado",PI_For!B1457)</f>
        <v>Não cadastrado</v>
      </c>
      <c r="P1455" s="46" t="str">
        <f>IFERROR(AVERAGEIFS(Entrada!$E$8:$E$3007,Entrada!$C$8:$C$3007,$C$6,Entrada!$G$8:$G$3007,O1455),"")</f>
        <v/>
      </c>
      <c r="Q1455" s="46" t="str">
        <f>IFERROR(AVERAGEIFS(Entrada!$H$8:$H$3007,Entrada!$C$8:$C$3007,$C$6,Entrada!$G$8:$G$3007,O1455),"")</f>
        <v/>
      </c>
      <c r="R1455" s="46">
        <v>1.4500000000000001E-2</v>
      </c>
    </row>
    <row r="1456" spans="13:18" ht="15" customHeight="1" x14ac:dyDescent="0.25">
      <c r="M1456" s="46" t="str">
        <f t="shared" si="47"/>
        <v/>
      </c>
      <c r="N1456" s="46" t="str">
        <f t="shared" si="48"/>
        <v/>
      </c>
      <c r="O1456" s="46" t="str">
        <f>IF(PI_For!B1458=0,"Não cadastrado",PI_For!B1458)</f>
        <v>Não cadastrado</v>
      </c>
      <c r="P1456" s="46" t="str">
        <f>IFERROR(AVERAGEIFS(Entrada!$E$8:$E$3007,Entrada!$C$8:$C$3007,$C$6,Entrada!$G$8:$G$3007,O1456),"")</f>
        <v/>
      </c>
      <c r="Q1456" s="46" t="str">
        <f>IFERROR(AVERAGEIFS(Entrada!$H$8:$H$3007,Entrada!$C$8:$C$3007,$C$6,Entrada!$G$8:$G$3007,O1456),"")</f>
        <v/>
      </c>
      <c r="R1456" s="46">
        <v>1.451E-2</v>
      </c>
    </row>
    <row r="1457" spans="13:18" ht="15" customHeight="1" x14ac:dyDescent="0.25">
      <c r="M1457" s="46" t="str">
        <f t="shared" si="47"/>
        <v/>
      </c>
      <c r="N1457" s="46" t="str">
        <f t="shared" si="48"/>
        <v/>
      </c>
      <c r="O1457" s="46" t="str">
        <f>IF(PI_For!B1459=0,"Não cadastrado",PI_For!B1459)</f>
        <v>Não cadastrado</v>
      </c>
      <c r="P1457" s="46" t="str">
        <f>IFERROR(AVERAGEIFS(Entrada!$E$8:$E$3007,Entrada!$C$8:$C$3007,$C$6,Entrada!$G$8:$G$3007,O1457),"")</f>
        <v/>
      </c>
      <c r="Q1457" s="46" t="str">
        <f>IFERROR(AVERAGEIFS(Entrada!$H$8:$H$3007,Entrada!$C$8:$C$3007,$C$6,Entrada!$G$8:$G$3007,O1457),"")</f>
        <v/>
      </c>
      <c r="R1457" s="46">
        <v>1.452E-2</v>
      </c>
    </row>
    <row r="1458" spans="13:18" ht="15" customHeight="1" x14ac:dyDescent="0.25">
      <c r="M1458" s="46" t="str">
        <f t="shared" si="47"/>
        <v/>
      </c>
      <c r="N1458" s="46" t="str">
        <f t="shared" si="48"/>
        <v/>
      </c>
      <c r="O1458" s="46" t="str">
        <f>IF(PI_For!B1460=0,"Não cadastrado",PI_For!B1460)</f>
        <v>Não cadastrado</v>
      </c>
      <c r="P1458" s="46" t="str">
        <f>IFERROR(AVERAGEIFS(Entrada!$E$8:$E$3007,Entrada!$C$8:$C$3007,$C$6,Entrada!$G$8:$G$3007,O1458),"")</f>
        <v/>
      </c>
      <c r="Q1458" s="46" t="str">
        <f>IFERROR(AVERAGEIFS(Entrada!$H$8:$H$3007,Entrada!$C$8:$C$3007,$C$6,Entrada!$G$8:$G$3007,O1458),"")</f>
        <v/>
      </c>
      <c r="R1458" s="46">
        <v>1.453E-2</v>
      </c>
    </row>
    <row r="1459" spans="13:18" ht="15" customHeight="1" x14ac:dyDescent="0.25">
      <c r="M1459" s="46" t="str">
        <f t="shared" si="47"/>
        <v/>
      </c>
      <c r="N1459" s="46" t="str">
        <f t="shared" si="48"/>
        <v/>
      </c>
      <c r="O1459" s="46" t="str">
        <f>IF(PI_For!B1461=0,"Não cadastrado",PI_For!B1461)</f>
        <v>Não cadastrado</v>
      </c>
      <c r="P1459" s="46" t="str">
        <f>IFERROR(AVERAGEIFS(Entrada!$E$8:$E$3007,Entrada!$C$8:$C$3007,$C$6,Entrada!$G$8:$G$3007,O1459),"")</f>
        <v/>
      </c>
      <c r="Q1459" s="46" t="str">
        <f>IFERROR(AVERAGEIFS(Entrada!$H$8:$H$3007,Entrada!$C$8:$C$3007,$C$6,Entrada!$G$8:$G$3007,O1459),"")</f>
        <v/>
      </c>
      <c r="R1459" s="46">
        <v>1.4540000000000001E-2</v>
      </c>
    </row>
    <row r="1460" spans="13:18" ht="15" customHeight="1" x14ac:dyDescent="0.25">
      <c r="M1460" s="46" t="str">
        <f t="shared" si="47"/>
        <v/>
      </c>
      <c r="N1460" s="46" t="str">
        <f t="shared" si="48"/>
        <v/>
      </c>
      <c r="O1460" s="46" t="str">
        <f>IF(PI_For!B1462=0,"Não cadastrado",PI_For!B1462)</f>
        <v>Não cadastrado</v>
      </c>
      <c r="P1460" s="46" t="str">
        <f>IFERROR(AVERAGEIFS(Entrada!$E$8:$E$3007,Entrada!$C$8:$C$3007,$C$6,Entrada!$G$8:$G$3007,O1460),"")</f>
        <v/>
      </c>
      <c r="Q1460" s="46" t="str">
        <f>IFERROR(AVERAGEIFS(Entrada!$H$8:$H$3007,Entrada!$C$8:$C$3007,$C$6,Entrada!$G$8:$G$3007,O1460),"")</f>
        <v/>
      </c>
      <c r="R1460" s="46">
        <v>1.455E-2</v>
      </c>
    </row>
    <row r="1461" spans="13:18" ht="15" customHeight="1" x14ac:dyDescent="0.25">
      <c r="M1461" s="46" t="str">
        <f t="shared" si="47"/>
        <v/>
      </c>
      <c r="N1461" s="46" t="str">
        <f t="shared" si="48"/>
        <v/>
      </c>
      <c r="O1461" s="46" t="str">
        <f>IF(PI_For!B1463=0,"Não cadastrado",PI_For!B1463)</f>
        <v>Não cadastrado</v>
      </c>
      <c r="P1461" s="46" t="str">
        <f>IFERROR(AVERAGEIFS(Entrada!$E$8:$E$3007,Entrada!$C$8:$C$3007,$C$6,Entrada!$G$8:$G$3007,O1461),"")</f>
        <v/>
      </c>
      <c r="Q1461" s="46" t="str">
        <f>IFERROR(AVERAGEIFS(Entrada!$H$8:$H$3007,Entrada!$C$8:$C$3007,$C$6,Entrada!$G$8:$G$3007,O1461),"")</f>
        <v/>
      </c>
      <c r="R1461" s="46">
        <v>1.456E-2</v>
      </c>
    </row>
    <row r="1462" spans="13:18" ht="15" customHeight="1" x14ac:dyDescent="0.25">
      <c r="M1462" s="46" t="str">
        <f t="shared" si="47"/>
        <v/>
      </c>
      <c r="N1462" s="46" t="str">
        <f t="shared" si="48"/>
        <v/>
      </c>
      <c r="O1462" s="46" t="str">
        <f>IF(PI_For!B1464=0,"Não cadastrado",PI_For!B1464)</f>
        <v>Não cadastrado</v>
      </c>
      <c r="P1462" s="46" t="str">
        <f>IFERROR(AVERAGEIFS(Entrada!$E$8:$E$3007,Entrada!$C$8:$C$3007,$C$6,Entrada!$G$8:$G$3007,O1462),"")</f>
        <v/>
      </c>
      <c r="Q1462" s="46" t="str">
        <f>IFERROR(AVERAGEIFS(Entrada!$H$8:$H$3007,Entrada!$C$8:$C$3007,$C$6,Entrada!$G$8:$G$3007,O1462),"")</f>
        <v/>
      </c>
      <c r="R1462" s="46">
        <v>1.457E-2</v>
      </c>
    </row>
    <row r="1463" spans="13:18" ht="15" customHeight="1" x14ac:dyDescent="0.25">
      <c r="M1463" s="46" t="str">
        <f t="shared" si="47"/>
        <v/>
      </c>
      <c r="N1463" s="46" t="str">
        <f t="shared" si="48"/>
        <v/>
      </c>
      <c r="O1463" s="46" t="str">
        <f>IF(PI_For!B1465=0,"Não cadastrado",PI_For!B1465)</f>
        <v>Não cadastrado</v>
      </c>
      <c r="P1463" s="46" t="str">
        <f>IFERROR(AVERAGEIFS(Entrada!$E$8:$E$3007,Entrada!$C$8:$C$3007,$C$6,Entrada!$G$8:$G$3007,O1463),"")</f>
        <v/>
      </c>
      <c r="Q1463" s="46" t="str">
        <f>IFERROR(AVERAGEIFS(Entrada!$H$8:$H$3007,Entrada!$C$8:$C$3007,$C$6,Entrada!$G$8:$G$3007,O1463),"")</f>
        <v/>
      </c>
      <c r="R1463" s="46">
        <v>1.4579999999999999E-2</v>
      </c>
    </row>
    <row r="1464" spans="13:18" ht="15" customHeight="1" x14ac:dyDescent="0.25">
      <c r="M1464" s="46" t="str">
        <f t="shared" si="47"/>
        <v/>
      </c>
      <c r="N1464" s="46" t="str">
        <f t="shared" si="48"/>
        <v/>
      </c>
      <c r="O1464" s="46" t="str">
        <f>IF(PI_For!B1466=0,"Não cadastrado",PI_For!B1466)</f>
        <v>Não cadastrado</v>
      </c>
      <c r="P1464" s="46" t="str">
        <f>IFERROR(AVERAGEIFS(Entrada!$E$8:$E$3007,Entrada!$C$8:$C$3007,$C$6,Entrada!$G$8:$G$3007,O1464),"")</f>
        <v/>
      </c>
      <c r="Q1464" s="46" t="str">
        <f>IFERROR(AVERAGEIFS(Entrada!$H$8:$H$3007,Entrada!$C$8:$C$3007,$C$6,Entrada!$G$8:$G$3007,O1464),"")</f>
        <v/>
      </c>
      <c r="R1464" s="46">
        <v>1.4590000000000001E-2</v>
      </c>
    </row>
    <row r="1465" spans="13:18" ht="15" customHeight="1" x14ac:dyDescent="0.25">
      <c r="M1465" s="46" t="str">
        <f t="shared" si="47"/>
        <v/>
      </c>
      <c r="N1465" s="46" t="str">
        <f t="shared" si="48"/>
        <v/>
      </c>
      <c r="O1465" s="46" t="str">
        <f>IF(PI_For!B1467=0,"Não cadastrado",PI_For!B1467)</f>
        <v>Não cadastrado</v>
      </c>
      <c r="P1465" s="46" t="str">
        <f>IFERROR(AVERAGEIFS(Entrada!$E$8:$E$3007,Entrada!$C$8:$C$3007,$C$6,Entrada!$G$8:$G$3007,O1465),"")</f>
        <v/>
      </c>
      <c r="Q1465" s="46" t="str">
        <f>IFERROR(AVERAGEIFS(Entrada!$H$8:$H$3007,Entrada!$C$8:$C$3007,$C$6,Entrada!$G$8:$G$3007,O1465),"")</f>
        <v/>
      </c>
      <c r="R1465" s="46">
        <v>1.46E-2</v>
      </c>
    </row>
    <row r="1466" spans="13:18" ht="15" customHeight="1" x14ac:dyDescent="0.25">
      <c r="M1466" s="46" t="str">
        <f t="shared" si="47"/>
        <v/>
      </c>
      <c r="N1466" s="46" t="str">
        <f t="shared" si="48"/>
        <v/>
      </c>
      <c r="O1466" s="46" t="str">
        <f>IF(PI_For!B1468=0,"Não cadastrado",PI_For!B1468)</f>
        <v>Não cadastrado</v>
      </c>
      <c r="P1466" s="46" t="str">
        <f>IFERROR(AVERAGEIFS(Entrada!$E$8:$E$3007,Entrada!$C$8:$C$3007,$C$6,Entrada!$G$8:$G$3007,O1466),"")</f>
        <v/>
      </c>
      <c r="Q1466" s="46" t="str">
        <f>IFERROR(AVERAGEIFS(Entrada!$H$8:$H$3007,Entrada!$C$8:$C$3007,$C$6,Entrada!$G$8:$G$3007,O1466),"")</f>
        <v/>
      </c>
      <c r="R1466" s="46">
        <v>1.461E-2</v>
      </c>
    </row>
    <row r="1467" spans="13:18" ht="15" customHeight="1" x14ac:dyDescent="0.25">
      <c r="M1467" s="46" t="str">
        <f t="shared" si="47"/>
        <v/>
      </c>
      <c r="N1467" s="46" t="str">
        <f t="shared" si="48"/>
        <v/>
      </c>
      <c r="O1467" s="46" t="str">
        <f>IF(PI_For!B1469=0,"Não cadastrado",PI_For!B1469)</f>
        <v>Não cadastrado</v>
      </c>
      <c r="P1467" s="46" t="str">
        <f>IFERROR(AVERAGEIFS(Entrada!$E$8:$E$3007,Entrada!$C$8:$C$3007,$C$6,Entrada!$G$8:$G$3007,O1467),"")</f>
        <v/>
      </c>
      <c r="Q1467" s="46" t="str">
        <f>IFERROR(AVERAGEIFS(Entrada!$H$8:$H$3007,Entrada!$C$8:$C$3007,$C$6,Entrada!$G$8:$G$3007,O1467),"")</f>
        <v/>
      </c>
      <c r="R1467" s="46">
        <v>1.4619999999999999E-2</v>
      </c>
    </row>
    <row r="1468" spans="13:18" ht="15" customHeight="1" x14ac:dyDescent="0.25">
      <c r="M1468" s="46" t="str">
        <f t="shared" si="47"/>
        <v/>
      </c>
      <c r="N1468" s="46" t="str">
        <f t="shared" si="48"/>
        <v/>
      </c>
      <c r="O1468" s="46" t="str">
        <f>IF(PI_For!B1470=0,"Não cadastrado",PI_For!B1470)</f>
        <v>Não cadastrado</v>
      </c>
      <c r="P1468" s="46" t="str">
        <f>IFERROR(AVERAGEIFS(Entrada!$E$8:$E$3007,Entrada!$C$8:$C$3007,$C$6,Entrada!$G$8:$G$3007,O1468),"")</f>
        <v/>
      </c>
      <c r="Q1468" s="46" t="str">
        <f>IFERROR(AVERAGEIFS(Entrada!$H$8:$H$3007,Entrada!$C$8:$C$3007,$C$6,Entrada!$G$8:$G$3007,O1468),"")</f>
        <v/>
      </c>
      <c r="R1468" s="46">
        <v>1.4630000000000001E-2</v>
      </c>
    </row>
    <row r="1469" spans="13:18" ht="15" customHeight="1" x14ac:dyDescent="0.25">
      <c r="M1469" s="46" t="str">
        <f t="shared" si="47"/>
        <v/>
      </c>
      <c r="N1469" s="46" t="str">
        <f t="shared" si="48"/>
        <v/>
      </c>
      <c r="O1469" s="46" t="str">
        <f>IF(PI_For!B1471=0,"Não cadastrado",PI_For!B1471)</f>
        <v>Não cadastrado</v>
      </c>
      <c r="P1469" s="46" t="str">
        <f>IFERROR(AVERAGEIFS(Entrada!$E$8:$E$3007,Entrada!$C$8:$C$3007,$C$6,Entrada!$G$8:$G$3007,O1469),"")</f>
        <v/>
      </c>
      <c r="Q1469" s="46" t="str">
        <f>IFERROR(AVERAGEIFS(Entrada!$H$8:$H$3007,Entrada!$C$8:$C$3007,$C$6,Entrada!$G$8:$G$3007,O1469),"")</f>
        <v/>
      </c>
      <c r="R1469" s="46">
        <v>1.464E-2</v>
      </c>
    </row>
    <row r="1470" spans="13:18" ht="15" customHeight="1" x14ac:dyDescent="0.25">
      <c r="M1470" s="46" t="str">
        <f t="shared" si="47"/>
        <v/>
      </c>
      <c r="N1470" s="46" t="str">
        <f t="shared" si="48"/>
        <v/>
      </c>
      <c r="O1470" s="46" t="str">
        <f>IF(PI_For!B1472=0,"Não cadastrado",PI_For!B1472)</f>
        <v>Não cadastrado</v>
      </c>
      <c r="P1470" s="46" t="str">
        <f>IFERROR(AVERAGEIFS(Entrada!$E$8:$E$3007,Entrada!$C$8:$C$3007,$C$6,Entrada!$G$8:$G$3007,O1470),"")</f>
        <v/>
      </c>
      <c r="Q1470" s="46" t="str">
        <f>IFERROR(AVERAGEIFS(Entrada!$H$8:$H$3007,Entrada!$C$8:$C$3007,$C$6,Entrada!$G$8:$G$3007,O1470),"")</f>
        <v/>
      </c>
      <c r="R1470" s="46">
        <v>1.465E-2</v>
      </c>
    </row>
    <row r="1471" spans="13:18" ht="15" customHeight="1" x14ac:dyDescent="0.25">
      <c r="M1471" s="46" t="str">
        <f t="shared" si="47"/>
        <v/>
      </c>
      <c r="N1471" s="46" t="str">
        <f t="shared" si="48"/>
        <v/>
      </c>
      <c r="O1471" s="46" t="str">
        <f>IF(PI_For!B1473=0,"Não cadastrado",PI_For!B1473)</f>
        <v>Não cadastrado</v>
      </c>
      <c r="P1471" s="46" t="str">
        <f>IFERROR(AVERAGEIFS(Entrada!$E$8:$E$3007,Entrada!$C$8:$C$3007,$C$6,Entrada!$G$8:$G$3007,O1471),"")</f>
        <v/>
      </c>
      <c r="Q1471" s="46" t="str">
        <f>IFERROR(AVERAGEIFS(Entrada!$H$8:$H$3007,Entrada!$C$8:$C$3007,$C$6,Entrada!$G$8:$G$3007,O1471),"")</f>
        <v/>
      </c>
      <c r="R1471" s="46">
        <v>1.4659999999999999E-2</v>
      </c>
    </row>
    <row r="1472" spans="13:18" ht="15" customHeight="1" x14ac:dyDescent="0.25">
      <c r="M1472" s="46" t="str">
        <f t="shared" si="47"/>
        <v/>
      </c>
      <c r="N1472" s="46" t="str">
        <f t="shared" si="48"/>
        <v/>
      </c>
      <c r="O1472" s="46" t="str">
        <f>IF(PI_For!B1474=0,"Não cadastrado",PI_For!B1474)</f>
        <v>Não cadastrado</v>
      </c>
      <c r="P1472" s="46" t="str">
        <f>IFERROR(AVERAGEIFS(Entrada!$E$8:$E$3007,Entrada!$C$8:$C$3007,$C$6,Entrada!$G$8:$G$3007,O1472),"")</f>
        <v/>
      </c>
      <c r="Q1472" s="46" t="str">
        <f>IFERROR(AVERAGEIFS(Entrada!$H$8:$H$3007,Entrada!$C$8:$C$3007,$C$6,Entrada!$G$8:$G$3007,O1472),"")</f>
        <v/>
      </c>
      <c r="R1472" s="46">
        <v>1.4670000000000001E-2</v>
      </c>
    </row>
    <row r="1473" spans="13:18" ht="15" customHeight="1" x14ac:dyDescent="0.25">
      <c r="M1473" s="46" t="str">
        <f t="shared" si="47"/>
        <v/>
      </c>
      <c r="N1473" s="46" t="str">
        <f t="shared" si="48"/>
        <v/>
      </c>
      <c r="O1473" s="46" t="str">
        <f>IF(PI_For!B1475=0,"Não cadastrado",PI_For!B1475)</f>
        <v>Não cadastrado</v>
      </c>
      <c r="P1473" s="46" t="str">
        <f>IFERROR(AVERAGEIFS(Entrada!$E$8:$E$3007,Entrada!$C$8:$C$3007,$C$6,Entrada!$G$8:$G$3007,O1473),"")</f>
        <v/>
      </c>
      <c r="Q1473" s="46" t="str">
        <f>IFERROR(AVERAGEIFS(Entrada!$H$8:$H$3007,Entrada!$C$8:$C$3007,$C$6,Entrada!$G$8:$G$3007,O1473),"")</f>
        <v/>
      </c>
      <c r="R1473" s="46">
        <v>1.468E-2</v>
      </c>
    </row>
    <row r="1474" spans="13:18" ht="15" customHeight="1" x14ac:dyDescent="0.25">
      <c r="M1474" s="46" t="str">
        <f t="shared" si="47"/>
        <v/>
      </c>
      <c r="N1474" s="46" t="str">
        <f t="shared" si="48"/>
        <v/>
      </c>
      <c r="O1474" s="46" t="str">
        <f>IF(PI_For!B1476=0,"Não cadastrado",PI_For!B1476)</f>
        <v>Não cadastrado</v>
      </c>
      <c r="P1474" s="46" t="str">
        <f>IFERROR(AVERAGEIFS(Entrada!$E$8:$E$3007,Entrada!$C$8:$C$3007,$C$6,Entrada!$G$8:$G$3007,O1474),"")</f>
        <v/>
      </c>
      <c r="Q1474" s="46" t="str">
        <f>IFERROR(AVERAGEIFS(Entrada!$H$8:$H$3007,Entrada!$C$8:$C$3007,$C$6,Entrada!$G$8:$G$3007,O1474),"")</f>
        <v/>
      </c>
      <c r="R1474" s="46">
        <v>1.469E-2</v>
      </c>
    </row>
    <row r="1475" spans="13:18" ht="15" customHeight="1" x14ac:dyDescent="0.25">
      <c r="M1475" s="46" t="str">
        <f t="shared" si="47"/>
        <v/>
      </c>
      <c r="N1475" s="46" t="str">
        <f t="shared" si="48"/>
        <v/>
      </c>
      <c r="O1475" s="46" t="str">
        <f>IF(PI_For!B1477=0,"Não cadastrado",PI_For!B1477)</f>
        <v>Não cadastrado</v>
      </c>
      <c r="P1475" s="46" t="str">
        <f>IFERROR(AVERAGEIFS(Entrada!$E$8:$E$3007,Entrada!$C$8:$C$3007,$C$6,Entrada!$G$8:$G$3007,O1475),"")</f>
        <v/>
      </c>
      <c r="Q1475" s="46" t="str">
        <f>IFERROR(AVERAGEIFS(Entrada!$H$8:$H$3007,Entrada!$C$8:$C$3007,$C$6,Entrada!$G$8:$G$3007,O1475),"")</f>
        <v/>
      </c>
      <c r="R1475" s="46">
        <v>1.47E-2</v>
      </c>
    </row>
    <row r="1476" spans="13:18" ht="15" customHeight="1" x14ac:dyDescent="0.25">
      <c r="M1476" s="46" t="str">
        <f t="shared" si="47"/>
        <v/>
      </c>
      <c r="N1476" s="46" t="str">
        <f t="shared" si="48"/>
        <v/>
      </c>
      <c r="O1476" s="46" t="str">
        <f>IF(PI_For!B1478=0,"Não cadastrado",PI_For!B1478)</f>
        <v>Não cadastrado</v>
      </c>
      <c r="P1476" s="46" t="str">
        <f>IFERROR(AVERAGEIFS(Entrada!$E$8:$E$3007,Entrada!$C$8:$C$3007,$C$6,Entrada!$G$8:$G$3007,O1476),"")</f>
        <v/>
      </c>
      <c r="Q1476" s="46" t="str">
        <f>IFERROR(AVERAGEIFS(Entrada!$H$8:$H$3007,Entrada!$C$8:$C$3007,$C$6,Entrada!$G$8:$G$3007,O1476),"")</f>
        <v/>
      </c>
      <c r="R1476" s="46">
        <v>1.4710000000000001E-2</v>
      </c>
    </row>
    <row r="1477" spans="13:18" ht="15" customHeight="1" x14ac:dyDescent="0.25">
      <c r="M1477" s="46" t="str">
        <f t="shared" si="47"/>
        <v/>
      </c>
      <c r="N1477" s="46" t="str">
        <f t="shared" si="48"/>
        <v/>
      </c>
      <c r="O1477" s="46" t="str">
        <f>IF(PI_For!B1479=0,"Não cadastrado",PI_For!B1479)</f>
        <v>Não cadastrado</v>
      </c>
      <c r="P1477" s="46" t="str">
        <f>IFERROR(AVERAGEIFS(Entrada!$E$8:$E$3007,Entrada!$C$8:$C$3007,$C$6,Entrada!$G$8:$G$3007,O1477),"")</f>
        <v/>
      </c>
      <c r="Q1477" s="46" t="str">
        <f>IFERROR(AVERAGEIFS(Entrada!$H$8:$H$3007,Entrada!$C$8:$C$3007,$C$6,Entrada!$G$8:$G$3007,O1477),"")</f>
        <v/>
      </c>
      <c r="R1477" s="46">
        <v>1.472E-2</v>
      </c>
    </row>
    <row r="1478" spans="13:18" ht="15" customHeight="1" x14ac:dyDescent="0.25">
      <c r="M1478" s="46" t="str">
        <f t="shared" si="47"/>
        <v/>
      </c>
      <c r="N1478" s="46" t="str">
        <f t="shared" si="48"/>
        <v/>
      </c>
      <c r="O1478" s="46" t="str">
        <f>IF(PI_For!B1480=0,"Não cadastrado",PI_For!B1480)</f>
        <v>Não cadastrado</v>
      </c>
      <c r="P1478" s="46" t="str">
        <f>IFERROR(AVERAGEIFS(Entrada!$E$8:$E$3007,Entrada!$C$8:$C$3007,$C$6,Entrada!$G$8:$G$3007,O1478),"")</f>
        <v/>
      </c>
      <c r="Q1478" s="46" t="str">
        <f>IFERROR(AVERAGEIFS(Entrada!$H$8:$H$3007,Entrada!$C$8:$C$3007,$C$6,Entrada!$G$8:$G$3007,O1478),"")</f>
        <v/>
      </c>
      <c r="R1478" s="46">
        <v>1.473E-2</v>
      </c>
    </row>
    <row r="1479" spans="13:18" ht="15" customHeight="1" x14ac:dyDescent="0.25">
      <c r="M1479" s="46" t="str">
        <f t="shared" ref="M1479:M1542" si="49">IFERROR(P1479+R1479,"")</f>
        <v/>
      </c>
      <c r="N1479" s="46" t="str">
        <f t="shared" ref="N1479:N1542" si="50">IFERROR(Q1479+R1479,"")</f>
        <v/>
      </c>
      <c r="O1479" s="46" t="str">
        <f>IF(PI_For!B1481=0,"Não cadastrado",PI_For!B1481)</f>
        <v>Não cadastrado</v>
      </c>
      <c r="P1479" s="46" t="str">
        <f>IFERROR(AVERAGEIFS(Entrada!$E$8:$E$3007,Entrada!$C$8:$C$3007,$C$6,Entrada!$G$8:$G$3007,O1479),"")</f>
        <v/>
      </c>
      <c r="Q1479" s="46" t="str">
        <f>IFERROR(AVERAGEIFS(Entrada!$H$8:$H$3007,Entrada!$C$8:$C$3007,$C$6,Entrada!$G$8:$G$3007,O1479),"")</f>
        <v/>
      </c>
      <c r="R1479" s="46">
        <v>1.474E-2</v>
      </c>
    </row>
    <row r="1480" spans="13:18" ht="15" customHeight="1" x14ac:dyDescent="0.25">
      <c r="M1480" s="46" t="str">
        <f t="shared" si="49"/>
        <v/>
      </c>
      <c r="N1480" s="46" t="str">
        <f t="shared" si="50"/>
        <v/>
      </c>
      <c r="O1480" s="46" t="str">
        <f>IF(PI_For!B1482=0,"Não cadastrado",PI_For!B1482)</f>
        <v>Não cadastrado</v>
      </c>
      <c r="P1480" s="46" t="str">
        <f>IFERROR(AVERAGEIFS(Entrada!$E$8:$E$3007,Entrada!$C$8:$C$3007,$C$6,Entrada!$G$8:$G$3007,O1480),"")</f>
        <v/>
      </c>
      <c r="Q1480" s="46" t="str">
        <f>IFERROR(AVERAGEIFS(Entrada!$H$8:$H$3007,Entrada!$C$8:$C$3007,$C$6,Entrada!$G$8:$G$3007,O1480),"")</f>
        <v/>
      </c>
      <c r="R1480" s="46">
        <v>1.4749999999999999E-2</v>
      </c>
    </row>
    <row r="1481" spans="13:18" ht="15" customHeight="1" x14ac:dyDescent="0.25">
      <c r="M1481" s="46" t="str">
        <f t="shared" si="49"/>
        <v/>
      </c>
      <c r="N1481" s="46" t="str">
        <f t="shared" si="50"/>
        <v/>
      </c>
      <c r="O1481" s="46" t="str">
        <f>IF(PI_For!B1483=0,"Não cadastrado",PI_For!B1483)</f>
        <v>Não cadastrado</v>
      </c>
      <c r="P1481" s="46" t="str">
        <f>IFERROR(AVERAGEIFS(Entrada!$E$8:$E$3007,Entrada!$C$8:$C$3007,$C$6,Entrada!$G$8:$G$3007,O1481),"")</f>
        <v/>
      </c>
      <c r="Q1481" s="46" t="str">
        <f>IFERROR(AVERAGEIFS(Entrada!$H$8:$H$3007,Entrada!$C$8:$C$3007,$C$6,Entrada!$G$8:$G$3007,O1481),"")</f>
        <v/>
      </c>
      <c r="R1481" s="46">
        <v>1.4760000000000001E-2</v>
      </c>
    </row>
    <row r="1482" spans="13:18" ht="15" customHeight="1" x14ac:dyDescent="0.25">
      <c r="M1482" s="46" t="str">
        <f t="shared" si="49"/>
        <v/>
      </c>
      <c r="N1482" s="46" t="str">
        <f t="shared" si="50"/>
        <v/>
      </c>
      <c r="O1482" s="46" t="str">
        <f>IF(PI_For!B1484=0,"Não cadastrado",PI_For!B1484)</f>
        <v>Não cadastrado</v>
      </c>
      <c r="P1482" s="46" t="str">
        <f>IFERROR(AVERAGEIFS(Entrada!$E$8:$E$3007,Entrada!$C$8:$C$3007,$C$6,Entrada!$G$8:$G$3007,O1482),"")</f>
        <v/>
      </c>
      <c r="Q1482" s="46" t="str">
        <f>IFERROR(AVERAGEIFS(Entrada!$H$8:$H$3007,Entrada!$C$8:$C$3007,$C$6,Entrada!$G$8:$G$3007,O1482),"")</f>
        <v/>
      </c>
      <c r="R1482" s="46">
        <v>1.477E-2</v>
      </c>
    </row>
    <row r="1483" spans="13:18" ht="15" customHeight="1" x14ac:dyDescent="0.25">
      <c r="M1483" s="46" t="str">
        <f t="shared" si="49"/>
        <v/>
      </c>
      <c r="N1483" s="46" t="str">
        <f t="shared" si="50"/>
        <v/>
      </c>
      <c r="O1483" s="46" t="str">
        <f>IF(PI_For!B1485=0,"Não cadastrado",PI_For!B1485)</f>
        <v>Não cadastrado</v>
      </c>
      <c r="P1483" s="46" t="str">
        <f>IFERROR(AVERAGEIFS(Entrada!$E$8:$E$3007,Entrada!$C$8:$C$3007,$C$6,Entrada!$G$8:$G$3007,O1483),"")</f>
        <v/>
      </c>
      <c r="Q1483" s="46" t="str">
        <f>IFERROR(AVERAGEIFS(Entrada!$H$8:$H$3007,Entrada!$C$8:$C$3007,$C$6,Entrada!$G$8:$G$3007,O1483),"")</f>
        <v/>
      </c>
      <c r="R1483" s="46">
        <v>1.478E-2</v>
      </c>
    </row>
    <row r="1484" spans="13:18" ht="15" customHeight="1" x14ac:dyDescent="0.25">
      <c r="M1484" s="46" t="str">
        <f t="shared" si="49"/>
        <v/>
      </c>
      <c r="N1484" s="46" t="str">
        <f t="shared" si="50"/>
        <v/>
      </c>
      <c r="O1484" s="46" t="str">
        <f>IF(PI_For!B1486=0,"Não cadastrado",PI_For!B1486)</f>
        <v>Não cadastrado</v>
      </c>
      <c r="P1484" s="46" t="str">
        <f>IFERROR(AVERAGEIFS(Entrada!$E$8:$E$3007,Entrada!$C$8:$C$3007,$C$6,Entrada!$G$8:$G$3007,O1484),"")</f>
        <v/>
      </c>
      <c r="Q1484" s="46" t="str">
        <f>IFERROR(AVERAGEIFS(Entrada!$H$8:$H$3007,Entrada!$C$8:$C$3007,$C$6,Entrada!$G$8:$G$3007,O1484),"")</f>
        <v/>
      </c>
      <c r="R1484" s="46">
        <v>1.4789999999999999E-2</v>
      </c>
    </row>
    <row r="1485" spans="13:18" ht="15" customHeight="1" x14ac:dyDescent="0.25">
      <c r="M1485" s="46" t="str">
        <f t="shared" si="49"/>
        <v/>
      </c>
      <c r="N1485" s="46" t="str">
        <f t="shared" si="50"/>
        <v/>
      </c>
      <c r="O1485" s="46" t="str">
        <f>IF(PI_For!B1487=0,"Não cadastrado",PI_For!B1487)</f>
        <v>Não cadastrado</v>
      </c>
      <c r="P1485" s="46" t="str">
        <f>IFERROR(AVERAGEIFS(Entrada!$E$8:$E$3007,Entrada!$C$8:$C$3007,$C$6,Entrada!$G$8:$G$3007,O1485),"")</f>
        <v/>
      </c>
      <c r="Q1485" s="46" t="str">
        <f>IFERROR(AVERAGEIFS(Entrada!$H$8:$H$3007,Entrada!$C$8:$C$3007,$C$6,Entrada!$G$8:$G$3007,O1485),"")</f>
        <v/>
      </c>
      <c r="R1485" s="46">
        <v>1.4800000000000001E-2</v>
      </c>
    </row>
    <row r="1486" spans="13:18" ht="15" customHeight="1" x14ac:dyDescent="0.25">
      <c r="M1486" s="46" t="str">
        <f t="shared" si="49"/>
        <v/>
      </c>
      <c r="N1486" s="46" t="str">
        <f t="shared" si="50"/>
        <v/>
      </c>
      <c r="O1486" s="46" t="str">
        <f>IF(PI_For!B1488=0,"Não cadastrado",PI_For!B1488)</f>
        <v>Não cadastrado</v>
      </c>
      <c r="P1486" s="46" t="str">
        <f>IFERROR(AVERAGEIFS(Entrada!$E$8:$E$3007,Entrada!$C$8:$C$3007,$C$6,Entrada!$G$8:$G$3007,O1486),"")</f>
        <v/>
      </c>
      <c r="Q1486" s="46" t="str">
        <f>IFERROR(AVERAGEIFS(Entrada!$H$8:$H$3007,Entrada!$C$8:$C$3007,$C$6,Entrada!$G$8:$G$3007,O1486),"")</f>
        <v/>
      </c>
      <c r="R1486" s="46">
        <v>1.481E-2</v>
      </c>
    </row>
    <row r="1487" spans="13:18" ht="15" customHeight="1" x14ac:dyDescent="0.25">
      <c r="M1487" s="46" t="str">
        <f t="shared" si="49"/>
        <v/>
      </c>
      <c r="N1487" s="46" t="str">
        <f t="shared" si="50"/>
        <v/>
      </c>
      <c r="O1487" s="46" t="str">
        <f>IF(PI_For!B1489=0,"Não cadastrado",PI_For!B1489)</f>
        <v>Não cadastrado</v>
      </c>
      <c r="P1487" s="46" t="str">
        <f>IFERROR(AVERAGEIFS(Entrada!$E$8:$E$3007,Entrada!$C$8:$C$3007,$C$6,Entrada!$G$8:$G$3007,O1487),"")</f>
        <v/>
      </c>
      <c r="Q1487" s="46" t="str">
        <f>IFERROR(AVERAGEIFS(Entrada!$H$8:$H$3007,Entrada!$C$8:$C$3007,$C$6,Entrada!$G$8:$G$3007,O1487),"")</f>
        <v/>
      </c>
      <c r="R1487" s="46">
        <v>1.482E-2</v>
      </c>
    </row>
    <row r="1488" spans="13:18" ht="15" customHeight="1" x14ac:dyDescent="0.25">
      <c r="M1488" s="46" t="str">
        <f t="shared" si="49"/>
        <v/>
      </c>
      <c r="N1488" s="46" t="str">
        <f t="shared" si="50"/>
        <v/>
      </c>
      <c r="O1488" s="46" t="str">
        <f>IF(PI_For!B1490=0,"Não cadastrado",PI_For!B1490)</f>
        <v>Não cadastrado</v>
      </c>
      <c r="P1488" s="46" t="str">
        <f>IFERROR(AVERAGEIFS(Entrada!$E$8:$E$3007,Entrada!$C$8:$C$3007,$C$6,Entrada!$G$8:$G$3007,O1488),"")</f>
        <v/>
      </c>
      <c r="Q1488" s="46" t="str">
        <f>IFERROR(AVERAGEIFS(Entrada!$H$8:$H$3007,Entrada!$C$8:$C$3007,$C$6,Entrada!$G$8:$G$3007,O1488),"")</f>
        <v/>
      </c>
      <c r="R1488" s="46">
        <v>1.4829999999999999E-2</v>
      </c>
    </row>
    <row r="1489" spans="13:18" ht="15" customHeight="1" x14ac:dyDescent="0.25">
      <c r="M1489" s="46" t="str">
        <f t="shared" si="49"/>
        <v/>
      </c>
      <c r="N1489" s="46" t="str">
        <f t="shared" si="50"/>
        <v/>
      </c>
      <c r="O1489" s="46" t="str">
        <f>IF(PI_For!B1491=0,"Não cadastrado",PI_For!B1491)</f>
        <v>Não cadastrado</v>
      </c>
      <c r="P1489" s="46" t="str">
        <f>IFERROR(AVERAGEIFS(Entrada!$E$8:$E$3007,Entrada!$C$8:$C$3007,$C$6,Entrada!$G$8:$G$3007,O1489),"")</f>
        <v/>
      </c>
      <c r="Q1489" s="46" t="str">
        <f>IFERROR(AVERAGEIFS(Entrada!$H$8:$H$3007,Entrada!$C$8:$C$3007,$C$6,Entrada!$G$8:$G$3007,O1489),"")</f>
        <v/>
      </c>
      <c r="R1489" s="46">
        <v>1.4840000000000001E-2</v>
      </c>
    </row>
    <row r="1490" spans="13:18" ht="15" customHeight="1" x14ac:dyDescent="0.25">
      <c r="M1490" s="46" t="str">
        <f t="shared" si="49"/>
        <v/>
      </c>
      <c r="N1490" s="46" t="str">
        <f t="shared" si="50"/>
        <v/>
      </c>
      <c r="O1490" s="46" t="str">
        <f>IF(PI_For!B1492=0,"Não cadastrado",PI_For!B1492)</f>
        <v>Não cadastrado</v>
      </c>
      <c r="P1490" s="46" t="str">
        <f>IFERROR(AVERAGEIFS(Entrada!$E$8:$E$3007,Entrada!$C$8:$C$3007,$C$6,Entrada!$G$8:$G$3007,O1490),"")</f>
        <v/>
      </c>
      <c r="Q1490" s="46" t="str">
        <f>IFERROR(AVERAGEIFS(Entrada!$H$8:$H$3007,Entrada!$C$8:$C$3007,$C$6,Entrada!$G$8:$G$3007,O1490),"")</f>
        <v/>
      </c>
      <c r="R1490" s="46">
        <v>1.485E-2</v>
      </c>
    </row>
    <row r="1491" spans="13:18" ht="15" customHeight="1" x14ac:dyDescent="0.25">
      <c r="M1491" s="46" t="str">
        <f t="shared" si="49"/>
        <v/>
      </c>
      <c r="N1491" s="46" t="str">
        <f t="shared" si="50"/>
        <v/>
      </c>
      <c r="O1491" s="46" t="str">
        <f>IF(PI_For!B1493=0,"Não cadastrado",PI_For!B1493)</f>
        <v>Não cadastrado</v>
      </c>
      <c r="P1491" s="46" t="str">
        <f>IFERROR(AVERAGEIFS(Entrada!$E$8:$E$3007,Entrada!$C$8:$C$3007,$C$6,Entrada!$G$8:$G$3007,O1491),"")</f>
        <v/>
      </c>
      <c r="Q1491" s="46" t="str">
        <f>IFERROR(AVERAGEIFS(Entrada!$H$8:$H$3007,Entrada!$C$8:$C$3007,$C$6,Entrada!$G$8:$G$3007,O1491),"")</f>
        <v/>
      </c>
      <c r="R1491" s="46">
        <v>1.486E-2</v>
      </c>
    </row>
    <row r="1492" spans="13:18" ht="15" customHeight="1" x14ac:dyDescent="0.25">
      <c r="M1492" s="46" t="str">
        <f t="shared" si="49"/>
        <v/>
      </c>
      <c r="N1492" s="46" t="str">
        <f t="shared" si="50"/>
        <v/>
      </c>
      <c r="O1492" s="46" t="str">
        <f>IF(PI_For!B1494=0,"Não cadastrado",PI_For!B1494)</f>
        <v>Não cadastrado</v>
      </c>
      <c r="P1492" s="46" t="str">
        <f>IFERROR(AVERAGEIFS(Entrada!$E$8:$E$3007,Entrada!$C$8:$C$3007,$C$6,Entrada!$G$8:$G$3007,O1492),"")</f>
        <v/>
      </c>
      <c r="Q1492" s="46" t="str">
        <f>IFERROR(AVERAGEIFS(Entrada!$H$8:$H$3007,Entrada!$C$8:$C$3007,$C$6,Entrada!$G$8:$G$3007,O1492),"")</f>
        <v/>
      </c>
      <c r="R1492" s="46">
        <v>1.487E-2</v>
      </c>
    </row>
    <row r="1493" spans="13:18" ht="15" customHeight="1" x14ac:dyDescent="0.25">
      <c r="M1493" s="46" t="str">
        <f t="shared" si="49"/>
        <v/>
      </c>
      <c r="N1493" s="46" t="str">
        <f t="shared" si="50"/>
        <v/>
      </c>
      <c r="O1493" s="46" t="str">
        <f>IF(PI_For!B1495=0,"Não cadastrado",PI_For!B1495)</f>
        <v>Não cadastrado</v>
      </c>
      <c r="P1493" s="46" t="str">
        <f>IFERROR(AVERAGEIFS(Entrada!$E$8:$E$3007,Entrada!$C$8:$C$3007,$C$6,Entrada!$G$8:$G$3007,O1493),"")</f>
        <v/>
      </c>
      <c r="Q1493" s="46" t="str">
        <f>IFERROR(AVERAGEIFS(Entrada!$H$8:$H$3007,Entrada!$C$8:$C$3007,$C$6,Entrada!$G$8:$G$3007,O1493),"")</f>
        <v/>
      </c>
      <c r="R1493" s="46">
        <v>1.4880000000000001E-2</v>
      </c>
    </row>
    <row r="1494" spans="13:18" ht="15" customHeight="1" x14ac:dyDescent="0.25">
      <c r="M1494" s="46" t="str">
        <f t="shared" si="49"/>
        <v/>
      </c>
      <c r="N1494" s="46" t="str">
        <f t="shared" si="50"/>
        <v/>
      </c>
      <c r="O1494" s="46" t="str">
        <f>IF(PI_For!B1496=0,"Não cadastrado",PI_For!B1496)</f>
        <v>Não cadastrado</v>
      </c>
      <c r="P1494" s="46" t="str">
        <f>IFERROR(AVERAGEIFS(Entrada!$E$8:$E$3007,Entrada!$C$8:$C$3007,$C$6,Entrada!$G$8:$G$3007,O1494),"")</f>
        <v/>
      </c>
      <c r="Q1494" s="46" t="str">
        <f>IFERROR(AVERAGEIFS(Entrada!$H$8:$H$3007,Entrada!$C$8:$C$3007,$C$6,Entrada!$G$8:$G$3007,O1494),"")</f>
        <v/>
      </c>
      <c r="R1494" s="46">
        <v>1.489E-2</v>
      </c>
    </row>
    <row r="1495" spans="13:18" ht="15" customHeight="1" x14ac:dyDescent="0.25">
      <c r="M1495" s="46" t="str">
        <f t="shared" si="49"/>
        <v/>
      </c>
      <c r="N1495" s="46" t="str">
        <f t="shared" si="50"/>
        <v/>
      </c>
      <c r="O1495" s="46" t="str">
        <f>IF(PI_For!B1497=0,"Não cadastrado",PI_For!B1497)</f>
        <v>Não cadastrado</v>
      </c>
      <c r="P1495" s="46" t="str">
        <f>IFERROR(AVERAGEIFS(Entrada!$E$8:$E$3007,Entrada!$C$8:$C$3007,$C$6,Entrada!$G$8:$G$3007,O1495),"")</f>
        <v/>
      </c>
      <c r="Q1495" s="46" t="str">
        <f>IFERROR(AVERAGEIFS(Entrada!$H$8:$H$3007,Entrada!$C$8:$C$3007,$C$6,Entrada!$G$8:$G$3007,O1495),"")</f>
        <v/>
      </c>
      <c r="R1495" s="46">
        <v>1.49E-2</v>
      </c>
    </row>
    <row r="1496" spans="13:18" ht="15" customHeight="1" x14ac:dyDescent="0.25">
      <c r="M1496" s="46" t="str">
        <f t="shared" si="49"/>
        <v/>
      </c>
      <c r="N1496" s="46" t="str">
        <f t="shared" si="50"/>
        <v/>
      </c>
      <c r="O1496" s="46" t="str">
        <f>IF(PI_For!B1498=0,"Não cadastrado",PI_For!B1498)</f>
        <v>Não cadastrado</v>
      </c>
      <c r="P1496" s="46" t="str">
        <f>IFERROR(AVERAGEIFS(Entrada!$E$8:$E$3007,Entrada!$C$8:$C$3007,$C$6,Entrada!$G$8:$G$3007,O1496),"")</f>
        <v/>
      </c>
      <c r="Q1496" s="46" t="str">
        <f>IFERROR(AVERAGEIFS(Entrada!$H$8:$H$3007,Entrada!$C$8:$C$3007,$C$6,Entrada!$G$8:$G$3007,O1496),"")</f>
        <v/>
      </c>
      <c r="R1496" s="46">
        <v>1.491E-2</v>
      </c>
    </row>
    <row r="1497" spans="13:18" ht="15" customHeight="1" x14ac:dyDescent="0.25">
      <c r="M1497" s="46" t="str">
        <f t="shared" si="49"/>
        <v/>
      </c>
      <c r="N1497" s="46" t="str">
        <f t="shared" si="50"/>
        <v/>
      </c>
      <c r="O1497" s="46" t="str">
        <f>IF(PI_For!B1499=0,"Não cadastrado",PI_For!B1499)</f>
        <v>Não cadastrado</v>
      </c>
      <c r="P1497" s="46" t="str">
        <f>IFERROR(AVERAGEIFS(Entrada!$E$8:$E$3007,Entrada!$C$8:$C$3007,$C$6,Entrada!$G$8:$G$3007,O1497),"")</f>
        <v/>
      </c>
      <c r="Q1497" s="46" t="str">
        <f>IFERROR(AVERAGEIFS(Entrada!$H$8:$H$3007,Entrada!$C$8:$C$3007,$C$6,Entrada!$G$8:$G$3007,O1497),"")</f>
        <v/>
      </c>
      <c r="R1497" s="46">
        <v>1.4919999999999999E-2</v>
      </c>
    </row>
    <row r="1498" spans="13:18" ht="15" customHeight="1" x14ac:dyDescent="0.25">
      <c r="M1498" s="46" t="str">
        <f t="shared" si="49"/>
        <v/>
      </c>
      <c r="N1498" s="46" t="str">
        <f t="shared" si="50"/>
        <v/>
      </c>
      <c r="O1498" s="46" t="str">
        <f>IF(PI_For!B1500=0,"Não cadastrado",PI_For!B1500)</f>
        <v>Não cadastrado</v>
      </c>
      <c r="P1498" s="46" t="str">
        <f>IFERROR(AVERAGEIFS(Entrada!$E$8:$E$3007,Entrada!$C$8:$C$3007,$C$6,Entrada!$G$8:$G$3007,O1498),"")</f>
        <v/>
      </c>
      <c r="Q1498" s="46" t="str">
        <f>IFERROR(AVERAGEIFS(Entrada!$H$8:$H$3007,Entrada!$C$8:$C$3007,$C$6,Entrada!$G$8:$G$3007,O1498),"")</f>
        <v/>
      </c>
      <c r="R1498" s="46">
        <v>1.4930000000000001E-2</v>
      </c>
    </row>
    <row r="1499" spans="13:18" ht="15" customHeight="1" x14ac:dyDescent="0.25">
      <c r="M1499" s="46" t="str">
        <f t="shared" si="49"/>
        <v/>
      </c>
      <c r="N1499" s="46" t="str">
        <f t="shared" si="50"/>
        <v/>
      </c>
      <c r="O1499" s="46" t="str">
        <f>IF(PI_For!B1501=0,"Não cadastrado",PI_For!B1501)</f>
        <v>Não cadastrado</v>
      </c>
      <c r="P1499" s="46" t="str">
        <f>IFERROR(AVERAGEIFS(Entrada!$E$8:$E$3007,Entrada!$C$8:$C$3007,$C$6,Entrada!$G$8:$G$3007,O1499),"")</f>
        <v/>
      </c>
      <c r="Q1499" s="46" t="str">
        <f>IFERROR(AVERAGEIFS(Entrada!$H$8:$H$3007,Entrada!$C$8:$C$3007,$C$6,Entrada!$G$8:$G$3007,O1499),"")</f>
        <v/>
      </c>
      <c r="R1499" s="46">
        <v>1.494E-2</v>
      </c>
    </row>
    <row r="1500" spans="13:18" ht="15" customHeight="1" x14ac:dyDescent="0.25">
      <c r="M1500" s="46" t="str">
        <f t="shared" si="49"/>
        <v/>
      </c>
      <c r="N1500" s="46" t="str">
        <f t="shared" si="50"/>
        <v/>
      </c>
      <c r="O1500" s="46" t="str">
        <f>IF(PI_For!B1502=0,"Não cadastrado",PI_For!B1502)</f>
        <v>Não cadastrado</v>
      </c>
      <c r="P1500" s="46" t="str">
        <f>IFERROR(AVERAGEIFS(Entrada!$E$8:$E$3007,Entrada!$C$8:$C$3007,$C$6,Entrada!$G$8:$G$3007,O1500),"")</f>
        <v/>
      </c>
      <c r="Q1500" s="46" t="str">
        <f>IFERROR(AVERAGEIFS(Entrada!$H$8:$H$3007,Entrada!$C$8:$C$3007,$C$6,Entrada!$G$8:$G$3007,O1500),"")</f>
        <v/>
      </c>
      <c r="R1500" s="46">
        <v>1.495E-2</v>
      </c>
    </row>
    <row r="1501" spans="13:18" ht="15" customHeight="1" x14ac:dyDescent="0.25">
      <c r="M1501" s="46" t="str">
        <f t="shared" si="49"/>
        <v/>
      </c>
      <c r="N1501" s="46" t="str">
        <f t="shared" si="50"/>
        <v/>
      </c>
      <c r="O1501" s="46" t="str">
        <f>IF(PI_For!B1503=0,"Não cadastrado",PI_For!B1503)</f>
        <v>Não cadastrado</v>
      </c>
      <c r="P1501" s="46" t="str">
        <f>IFERROR(AVERAGEIFS(Entrada!$E$8:$E$3007,Entrada!$C$8:$C$3007,$C$6,Entrada!$G$8:$G$3007,O1501),"")</f>
        <v/>
      </c>
      <c r="Q1501" s="46" t="str">
        <f>IFERROR(AVERAGEIFS(Entrada!$H$8:$H$3007,Entrada!$C$8:$C$3007,$C$6,Entrada!$G$8:$G$3007,O1501),"")</f>
        <v/>
      </c>
      <c r="R1501" s="46">
        <v>1.4959999999999999E-2</v>
      </c>
    </row>
    <row r="1502" spans="13:18" ht="15" customHeight="1" x14ac:dyDescent="0.25">
      <c r="M1502" s="46" t="str">
        <f t="shared" si="49"/>
        <v/>
      </c>
      <c r="N1502" s="46" t="str">
        <f t="shared" si="50"/>
        <v/>
      </c>
      <c r="O1502" s="46" t="str">
        <f>IF(PI_For!B1504=0,"Não cadastrado",PI_For!B1504)</f>
        <v>Não cadastrado</v>
      </c>
      <c r="P1502" s="46" t="str">
        <f>IFERROR(AVERAGEIFS(Entrada!$E$8:$E$3007,Entrada!$C$8:$C$3007,$C$6,Entrada!$G$8:$G$3007,O1502),"")</f>
        <v/>
      </c>
      <c r="Q1502" s="46" t="str">
        <f>IFERROR(AVERAGEIFS(Entrada!$H$8:$H$3007,Entrada!$C$8:$C$3007,$C$6,Entrada!$G$8:$G$3007,O1502),"")</f>
        <v/>
      </c>
      <c r="R1502" s="46">
        <v>1.4970000000000001E-2</v>
      </c>
    </row>
    <row r="1503" spans="13:18" ht="15" customHeight="1" x14ac:dyDescent="0.25">
      <c r="M1503" s="46" t="str">
        <f t="shared" si="49"/>
        <v/>
      </c>
      <c r="N1503" s="46" t="str">
        <f t="shared" si="50"/>
        <v/>
      </c>
      <c r="O1503" s="46" t="str">
        <f>IF(PI_For!B1505=0,"Não cadastrado",PI_For!B1505)</f>
        <v>Não cadastrado</v>
      </c>
      <c r="P1503" s="46" t="str">
        <f>IFERROR(AVERAGEIFS(Entrada!$E$8:$E$3007,Entrada!$C$8:$C$3007,$C$6,Entrada!$G$8:$G$3007,O1503),"")</f>
        <v/>
      </c>
      <c r="Q1503" s="46" t="str">
        <f>IFERROR(AVERAGEIFS(Entrada!$H$8:$H$3007,Entrada!$C$8:$C$3007,$C$6,Entrada!$G$8:$G$3007,O1503),"")</f>
        <v/>
      </c>
      <c r="R1503" s="46">
        <v>1.498E-2</v>
      </c>
    </row>
    <row r="1504" spans="13:18" ht="15" customHeight="1" x14ac:dyDescent="0.25">
      <c r="M1504" s="46" t="str">
        <f t="shared" si="49"/>
        <v/>
      </c>
      <c r="N1504" s="46" t="str">
        <f t="shared" si="50"/>
        <v/>
      </c>
      <c r="O1504" s="46" t="str">
        <f>IF(PI_For!B1506=0,"Não cadastrado",PI_For!B1506)</f>
        <v>Não cadastrado</v>
      </c>
      <c r="P1504" s="46" t="str">
        <f>IFERROR(AVERAGEIFS(Entrada!$E$8:$E$3007,Entrada!$C$8:$C$3007,$C$6,Entrada!$G$8:$G$3007,O1504),"")</f>
        <v/>
      </c>
      <c r="Q1504" s="46" t="str">
        <f>IFERROR(AVERAGEIFS(Entrada!$H$8:$H$3007,Entrada!$C$8:$C$3007,$C$6,Entrada!$G$8:$G$3007,O1504),"")</f>
        <v/>
      </c>
      <c r="R1504" s="46">
        <v>1.499E-2</v>
      </c>
    </row>
    <row r="1505" spans="13:18" ht="15" customHeight="1" x14ac:dyDescent="0.25">
      <c r="M1505" s="46" t="str">
        <f t="shared" si="49"/>
        <v/>
      </c>
      <c r="N1505" s="46" t="str">
        <f t="shared" si="50"/>
        <v/>
      </c>
      <c r="O1505" s="46" t="str">
        <f>IF(PI_For!B1507=0,"Não cadastrado",PI_For!B1507)</f>
        <v>Não cadastrado</v>
      </c>
      <c r="P1505" s="46" t="str">
        <f>IFERROR(AVERAGEIFS(Entrada!$E$8:$E$3007,Entrada!$C$8:$C$3007,$C$6,Entrada!$G$8:$G$3007,O1505),"")</f>
        <v/>
      </c>
      <c r="Q1505" s="46" t="str">
        <f>IFERROR(AVERAGEIFS(Entrada!$H$8:$H$3007,Entrada!$C$8:$C$3007,$C$6,Entrada!$G$8:$G$3007,O1505),"")</f>
        <v/>
      </c>
      <c r="R1505" s="46">
        <v>1.4999999999999999E-2</v>
      </c>
    </row>
    <row r="1506" spans="13:18" ht="15" customHeight="1" x14ac:dyDescent="0.25">
      <c r="M1506" s="46" t="str">
        <f t="shared" si="49"/>
        <v/>
      </c>
      <c r="N1506" s="46" t="str">
        <f t="shared" si="50"/>
        <v/>
      </c>
      <c r="O1506" s="46" t="str">
        <f>IF(PI_For!B1508=0,"Não cadastrado",PI_For!B1508)</f>
        <v>Não cadastrado</v>
      </c>
      <c r="P1506" s="46" t="str">
        <f>IFERROR(AVERAGEIFS(Entrada!$E$8:$E$3007,Entrada!$C$8:$C$3007,$C$6,Entrada!$G$8:$G$3007,O1506),"")</f>
        <v/>
      </c>
      <c r="Q1506" s="46" t="str">
        <f>IFERROR(AVERAGEIFS(Entrada!$H$8:$H$3007,Entrada!$C$8:$C$3007,$C$6,Entrada!$G$8:$G$3007,O1506),"")</f>
        <v/>
      </c>
      <c r="R1506" s="46">
        <v>1.5010000000000001E-2</v>
      </c>
    </row>
    <row r="1507" spans="13:18" ht="15" customHeight="1" x14ac:dyDescent="0.25">
      <c r="M1507" s="46" t="str">
        <f t="shared" si="49"/>
        <v/>
      </c>
      <c r="N1507" s="46" t="str">
        <f t="shared" si="50"/>
        <v/>
      </c>
      <c r="O1507" s="46" t="str">
        <f>IF(PI_For!B1509=0,"Não cadastrado",PI_For!B1509)</f>
        <v>Não cadastrado</v>
      </c>
      <c r="P1507" s="46" t="str">
        <f>IFERROR(AVERAGEIFS(Entrada!$E$8:$E$3007,Entrada!$C$8:$C$3007,$C$6,Entrada!$G$8:$G$3007,O1507),"")</f>
        <v/>
      </c>
      <c r="Q1507" s="46" t="str">
        <f>IFERROR(AVERAGEIFS(Entrada!$H$8:$H$3007,Entrada!$C$8:$C$3007,$C$6,Entrada!$G$8:$G$3007,O1507),"")</f>
        <v/>
      </c>
      <c r="R1507" s="46">
        <v>1.502E-2</v>
      </c>
    </row>
    <row r="1508" spans="13:18" ht="15" customHeight="1" x14ac:dyDescent="0.25">
      <c r="M1508" s="46" t="str">
        <f t="shared" si="49"/>
        <v/>
      </c>
      <c r="N1508" s="46" t="str">
        <f t="shared" si="50"/>
        <v/>
      </c>
      <c r="O1508" s="46" t="str">
        <f>IF(PI_For!B1510=0,"Não cadastrado",PI_For!B1510)</f>
        <v>Não cadastrado</v>
      </c>
      <c r="P1508" s="46" t="str">
        <f>IFERROR(AVERAGEIFS(Entrada!$E$8:$E$3007,Entrada!$C$8:$C$3007,$C$6,Entrada!$G$8:$G$3007,O1508),"")</f>
        <v/>
      </c>
      <c r="Q1508" s="46" t="str">
        <f>IFERROR(AVERAGEIFS(Entrada!$H$8:$H$3007,Entrada!$C$8:$C$3007,$C$6,Entrada!$G$8:$G$3007,O1508),"")</f>
        <v/>
      </c>
      <c r="R1508" s="46">
        <v>1.503E-2</v>
      </c>
    </row>
    <row r="1509" spans="13:18" ht="15" customHeight="1" x14ac:dyDescent="0.25">
      <c r="M1509" s="46" t="str">
        <f t="shared" si="49"/>
        <v/>
      </c>
      <c r="N1509" s="46" t="str">
        <f t="shared" si="50"/>
        <v/>
      </c>
      <c r="O1509" s="46" t="str">
        <f>IF(PI_For!B1511=0,"Não cadastrado",PI_For!B1511)</f>
        <v>Não cadastrado</v>
      </c>
      <c r="P1509" s="46" t="str">
        <f>IFERROR(AVERAGEIFS(Entrada!$E$8:$E$3007,Entrada!$C$8:$C$3007,$C$6,Entrada!$G$8:$G$3007,O1509),"")</f>
        <v/>
      </c>
      <c r="Q1509" s="46" t="str">
        <f>IFERROR(AVERAGEIFS(Entrada!$H$8:$H$3007,Entrada!$C$8:$C$3007,$C$6,Entrada!$G$8:$G$3007,O1509),"")</f>
        <v/>
      </c>
      <c r="R1509" s="46">
        <v>1.504E-2</v>
      </c>
    </row>
    <row r="1510" spans="13:18" ht="15" customHeight="1" x14ac:dyDescent="0.25">
      <c r="M1510" s="46" t="str">
        <f t="shared" si="49"/>
        <v/>
      </c>
      <c r="N1510" s="46" t="str">
        <f t="shared" si="50"/>
        <v/>
      </c>
      <c r="O1510" s="46" t="str">
        <f>IF(PI_For!B1512=0,"Não cadastrado",PI_For!B1512)</f>
        <v>Não cadastrado</v>
      </c>
      <c r="P1510" s="46" t="str">
        <f>IFERROR(AVERAGEIFS(Entrada!$E$8:$E$3007,Entrada!$C$8:$C$3007,$C$6,Entrada!$G$8:$G$3007,O1510),"")</f>
        <v/>
      </c>
      <c r="Q1510" s="46" t="str">
        <f>IFERROR(AVERAGEIFS(Entrada!$H$8:$H$3007,Entrada!$C$8:$C$3007,$C$6,Entrada!$G$8:$G$3007,O1510),"")</f>
        <v/>
      </c>
      <c r="R1510" s="46">
        <v>1.5049999999999999E-2</v>
      </c>
    </row>
    <row r="1511" spans="13:18" ht="15" customHeight="1" x14ac:dyDescent="0.25">
      <c r="M1511" s="46" t="str">
        <f t="shared" si="49"/>
        <v/>
      </c>
      <c r="N1511" s="46" t="str">
        <f t="shared" si="50"/>
        <v/>
      </c>
      <c r="O1511" s="46" t="str">
        <f>IF(PI_For!B1513=0,"Não cadastrado",PI_For!B1513)</f>
        <v>Não cadastrado</v>
      </c>
      <c r="P1511" s="46" t="str">
        <f>IFERROR(AVERAGEIFS(Entrada!$E$8:$E$3007,Entrada!$C$8:$C$3007,$C$6,Entrada!$G$8:$G$3007,O1511),"")</f>
        <v/>
      </c>
      <c r="Q1511" s="46" t="str">
        <f>IFERROR(AVERAGEIFS(Entrada!$H$8:$H$3007,Entrada!$C$8:$C$3007,$C$6,Entrada!$G$8:$G$3007,O1511),"")</f>
        <v/>
      </c>
      <c r="R1511" s="46">
        <v>1.506E-2</v>
      </c>
    </row>
    <row r="1512" spans="13:18" ht="15" customHeight="1" x14ac:dyDescent="0.25">
      <c r="M1512" s="46" t="str">
        <f t="shared" si="49"/>
        <v/>
      </c>
      <c r="N1512" s="46" t="str">
        <f t="shared" si="50"/>
        <v/>
      </c>
      <c r="O1512" s="46" t="str">
        <f>IF(PI_For!B1514=0,"Não cadastrado",PI_For!B1514)</f>
        <v>Não cadastrado</v>
      </c>
      <c r="P1512" s="46" t="str">
        <f>IFERROR(AVERAGEIFS(Entrada!$E$8:$E$3007,Entrada!$C$8:$C$3007,$C$6,Entrada!$G$8:$G$3007,O1512),"")</f>
        <v/>
      </c>
      <c r="Q1512" s="46" t="str">
        <f>IFERROR(AVERAGEIFS(Entrada!$H$8:$H$3007,Entrada!$C$8:$C$3007,$C$6,Entrada!$G$8:$G$3007,O1512),"")</f>
        <v/>
      </c>
      <c r="R1512" s="46">
        <v>1.507E-2</v>
      </c>
    </row>
    <row r="1513" spans="13:18" ht="15" customHeight="1" x14ac:dyDescent="0.25">
      <c r="M1513" s="46" t="str">
        <f t="shared" si="49"/>
        <v/>
      </c>
      <c r="N1513" s="46" t="str">
        <f t="shared" si="50"/>
        <v/>
      </c>
      <c r="O1513" s="46" t="str">
        <f>IF(PI_For!B1515=0,"Não cadastrado",PI_For!B1515)</f>
        <v>Não cadastrado</v>
      </c>
      <c r="P1513" s="46" t="str">
        <f>IFERROR(AVERAGEIFS(Entrada!$E$8:$E$3007,Entrada!$C$8:$C$3007,$C$6,Entrada!$G$8:$G$3007,O1513),"")</f>
        <v/>
      </c>
      <c r="Q1513" s="46" t="str">
        <f>IFERROR(AVERAGEIFS(Entrada!$H$8:$H$3007,Entrada!$C$8:$C$3007,$C$6,Entrada!$G$8:$G$3007,O1513),"")</f>
        <v/>
      </c>
      <c r="R1513" s="46">
        <v>1.508E-2</v>
      </c>
    </row>
    <row r="1514" spans="13:18" ht="15" customHeight="1" x14ac:dyDescent="0.25">
      <c r="M1514" s="46" t="str">
        <f t="shared" si="49"/>
        <v/>
      </c>
      <c r="N1514" s="46" t="str">
        <f t="shared" si="50"/>
        <v/>
      </c>
      <c r="O1514" s="46" t="str">
        <f>IF(PI_For!B1516=0,"Não cadastrado",PI_For!B1516)</f>
        <v>Não cadastrado</v>
      </c>
      <c r="P1514" s="46" t="str">
        <f>IFERROR(AVERAGEIFS(Entrada!$E$8:$E$3007,Entrada!$C$8:$C$3007,$C$6,Entrada!$G$8:$G$3007,O1514),"")</f>
        <v/>
      </c>
      <c r="Q1514" s="46" t="str">
        <f>IFERROR(AVERAGEIFS(Entrada!$H$8:$H$3007,Entrada!$C$8:$C$3007,$C$6,Entrada!$G$8:$G$3007,O1514),"")</f>
        <v/>
      </c>
      <c r="R1514" s="46">
        <v>1.5089999999999999E-2</v>
      </c>
    </row>
    <row r="1515" spans="13:18" ht="15" customHeight="1" x14ac:dyDescent="0.25">
      <c r="M1515" s="46" t="str">
        <f t="shared" si="49"/>
        <v/>
      </c>
      <c r="N1515" s="46" t="str">
        <f t="shared" si="50"/>
        <v/>
      </c>
      <c r="O1515" s="46" t="str">
        <f>IF(PI_For!B1517=0,"Não cadastrado",PI_For!B1517)</f>
        <v>Não cadastrado</v>
      </c>
      <c r="P1515" s="46" t="str">
        <f>IFERROR(AVERAGEIFS(Entrada!$E$8:$E$3007,Entrada!$C$8:$C$3007,$C$6,Entrada!$G$8:$G$3007,O1515),"")</f>
        <v/>
      </c>
      <c r="Q1515" s="46" t="str">
        <f>IFERROR(AVERAGEIFS(Entrada!$H$8:$H$3007,Entrada!$C$8:$C$3007,$C$6,Entrada!$G$8:$G$3007,O1515),"")</f>
        <v/>
      </c>
      <c r="R1515" s="46">
        <v>1.5100000000000001E-2</v>
      </c>
    </row>
    <row r="1516" spans="13:18" ht="15" customHeight="1" x14ac:dyDescent="0.25">
      <c r="M1516" s="46" t="str">
        <f t="shared" si="49"/>
        <v/>
      </c>
      <c r="N1516" s="46" t="str">
        <f t="shared" si="50"/>
        <v/>
      </c>
      <c r="O1516" s="46" t="str">
        <f>IF(PI_For!B1518=0,"Não cadastrado",PI_For!B1518)</f>
        <v>Não cadastrado</v>
      </c>
      <c r="P1516" s="46" t="str">
        <f>IFERROR(AVERAGEIFS(Entrada!$E$8:$E$3007,Entrada!$C$8:$C$3007,$C$6,Entrada!$G$8:$G$3007,O1516),"")</f>
        <v/>
      </c>
      <c r="Q1516" s="46" t="str">
        <f>IFERROR(AVERAGEIFS(Entrada!$H$8:$H$3007,Entrada!$C$8:$C$3007,$C$6,Entrada!$G$8:$G$3007,O1516),"")</f>
        <v/>
      </c>
      <c r="R1516" s="46">
        <v>1.511E-2</v>
      </c>
    </row>
    <row r="1517" spans="13:18" ht="15" customHeight="1" x14ac:dyDescent="0.25">
      <c r="M1517" s="46" t="str">
        <f t="shared" si="49"/>
        <v/>
      </c>
      <c r="N1517" s="46" t="str">
        <f t="shared" si="50"/>
        <v/>
      </c>
      <c r="O1517" s="46" t="str">
        <f>IF(PI_For!B1519=0,"Não cadastrado",PI_For!B1519)</f>
        <v>Não cadastrado</v>
      </c>
      <c r="P1517" s="46" t="str">
        <f>IFERROR(AVERAGEIFS(Entrada!$E$8:$E$3007,Entrada!$C$8:$C$3007,$C$6,Entrada!$G$8:$G$3007,O1517),"")</f>
        <v/>
      </c>
      <c r="Q1517" s="46" t="str">
        <f>IFERROR(AVERAGEIFS(Entrada!$H$8:$H$3007,Entrada!$C$8:$C$3007,$C$6,Entrada!$G$8:$G$3007,O1517),"")</f>
        <v/>
      </c>
      <c r="R1517" s="46">
        <v>1.512E-2</v>
      </c>
    </row>
    <row r="1518" spans="13:18" ht="15" customHeight="1" x14ac:dyDescent="0.25">
      <c r="M1518" s="46" t="str">
        <f t="shared" si="49"/>
        <v/>
      </c>
      <c r="N1518" s="46" t="str">
        <f t="shared" si="50"/>
        <v/>
      </c>
      <c r="O1518" s="46" t="str">
        <f>IF(PI_For!B1520=0,"Não cadastrado",PI_For!B1520)</f>
        <v>Não cadastrado</v>
      </c>
      <c r="P1518" s="46" t="str">
        <f>IFERROR(AVERAGEIFS(Entrada!$E$8:$E$3007,Entrada!$C$8:$C$3007,$C$6,Entrada!$G$8:$G$3007,O1518),"")</f>
        <v/>
      </c>
      <c r="Q1518" s="46" t="str">
        <f>IFERROR(AVERAGEIFS(Entrada!$H$8:$H$3007,Entrada!$C$8:$C$3007,$C$6,Entrada!$G$8:$G$3007,O1518),"")</f>
        <v/>
      </c>
      <c r="R1518" s="46">
        <v>1.5129999999999999E-2</v>
      </c>
    </row>
    <row r="1519" spans="13:18" ht="15" customHeight="1" x14ac:dyDescent="0.25">
      <c r="M1519" s="46" t="str">
        <f t="shared" si="49"/>
        <v/>
      </c>
      <c r="N1519" s="46" t="str">
        <f t="shared" si="50"/>
        <v/>
      </c>
      <c r="O1519" s="46" t="str">
        <f>IF(PI_For!B1521=0,"Não cadastrado",PI_For!B1521)</f>
        <v>Não cadastrado</v>
      </c>
      <c r="P1519" s="46" t="str">
        <f>IFERROR(AVERAGEIFS(Entrada!$E$8:$E$3007,Entrada!$C$8:$C$3007,$C$6,Entrada!$G$8:$G$3007,O1519),"")</f>
        <v/>
      </c>
      <c r="Q1519" s="46" t="str">
        <f>IFERROR(AVERAGEIFS(Entrada!$H$8:$H$3007,Entrada!$C$8:$C$3007,$C$6,Entrada!$G$8:$G$3007,O1519),"")</f>
        <v/>
      </c>
      <c r="R1519" s="46">
        <v>1.5140000000000001E-2</v>
      </c>
    </row>
    <row r="1520" spans="13:18" ht="15" customHeight="1" x14ac:dyDescent="0.25">
      <c r="M1520" s="46" t="str">
        <f t="shared" si="49"/>
        <v/>
      </c>
      <c r="N1520" s="46" t="str">
        <f t="shared" si="50"/>
        <v/>
      </c>
      <c r="O1520" s="46" t="str">
        <f>IF(PI_For!B1522=0,"Não cadastrado",PI_For!B1522)</f>
        <v>Não cadastrado</v>
      </c>
      <c r="P1520" s="46" t="str">
        <f>IFERROR(AVERAGEIFS(Entrada!$E$8:$E$3007,Entrada!$C$8:$C$3007,$C$6,Entrada!$G$8:$G$3007,O1520),"")</f>
        <v/>
      </c>
      <c r="Q1520" s="46" t="str">
        <f>IFERROR(AVERAGEIFS(Entrada!$H$8:$H$3007,Entrada!$C$8:$C$3007,$C$6,Entrada!$G$8:$G$3007,O1520),"")</f>
        <v/>
      </c>
      <c r="R1520" s="46">
        <v>1.515E-2</v>
      </c>
    </row>
    <row r="1521" spans="13:18" ht="15" customHeight="1" x14ac:dyDescent="0.25">
      <c r="M1521" s="46" t="str">
        <f t="shared" si="49"/>
        <v/>
      </c>
      <c r="N1521" s="46" t="str">
        <f t="shared" si="50"/>
        <v/>
      </c>
      <c r="O1521" s="46" t="str">
        <f>IF(PI_For!B1523=0,"Não cadastrado",PI_For!B1523)</f>
        <v>Não cadastrado</v>
      </c>
      <c r="P1521" s="46" t="str">
        <f>IFERROR(AVERAGEIFS(Entrada!$E$8:$E$3007,Entrada!$C$8:$C$3007,$C$6,Entrada!$G$8:$G$3007,O1521),"")</f>
        <v/>
      </c>
      <c r="Q1521" s="46" t="str">
        <f>IFERROR(AVERAGEIFS(Entrada!$H$8:$H$3007,Entrada!$C$8:$C$3007,$C$6,Entrada!$G$8:$G$3007,O1521),"")</f>
        <v/>
      </c>
      <c r="R1521" s="46">
        <v>1.516E-2</v>
      </c>
    </row>
    <row r="1522" spans="13:18" ht="15" customHeight="1" x14ac:dyDescent="0.25">
      <c r="M1522" s="46" t="str">
        <f t="shared" si="49"/>
        <v/>
      </c>
      <c r="N1522" s="46" t="str">
        <f t="shared" si="50"/>
        <v/>
      </c>
      <c r="O1522" s="46" t="str">
        <f>IF(PI_For!B1524=0,"Não cadastrado",PI_For!B1524)</f>
        <v>Não cadastrado</v>
      </c>
      <c r="P1522" s="46" t="str">
        <f>IFERROR(AVERAGEIFS(Entrada!$E$8:$E$3007,Entrada!$C$8:$C$3007,$C$6,Entrada!$G$8:$G$3007,O1522),"")</f>
        <v/>
      </c>
      <c r="Q1522" s="46" t="str">
        <f>IFERROR(AVERAGEIFS(Entrada!$H$8:$H$3007,Entrada!$C$8:$C$3007,$C$6,Entrada!$G$8:$G$3007,O1522),"")</f>
        <v/>
      </c>
      <c r="R1522" s="46">
        <v>1.5169999999999999E-2</v>
      </c>
    </row>
    <row r="1523" spans="13:18" ht="15" customHeight="1" x14ac:dyDescent="0.25">
      <c r="M1523" s="46" t="str">
        <f t="shared" si="49"/>
        <v/>
      </c>
      <c r="N1523" s="46" t="str">
        <f t="shared" si="50"/>
        <v/>
      </c>
      <c r="O1523" s="46" t="str">
        <f>IF(PI_For!B1525=0,"Não cadastrado",PI_For!B1525)</f>
        <v>Não cadastrado</v>
      </c>
      <c r="P1523" s="46" t="str">
        <f>IFERROR(AVERAGEIFS(Entrada!$E$8:$E$3007,Entrada!$C$8:$C$3007,$C$6,Entrada!$G$8:$G$3007,O1523),"")</f>
        <v/>
      </c>
      <c r="Q1523" s="46" t="str">
        <f>IFERROR(AVERAGEIFS(Entrada!$H$8:$H$3007,Entrada!$C$8:$C$3007,$C$6,Entrada!$G$8:$G$3007,O1523),"")</f>
        <v/>
      </c>
      <c r="R1523" s="46">
        <v>1.5180000000000001E-2</v>
      </c>
    </row>
    <row r="1524" spans="13:18" ht="15" customHeight="1" x14ac:dyDescent="0.25">
      <c r="M1524" s="46" t="str">
        <f t="shared" si="49"/>
        <v/>
      </c>
      <c r="N1524" s="46" t="str">
        <f t="shared" si="50"/>
        <v/>
      </c>
      <c r="O1524" s="46" t="str">
        <f>IF(PI_For!B1526=0,"Não cadastrado",PI_For!B1526)</f>
        <v>Não cadastrado</v>
      </c>
      <c r="P1524" s="46" t="str">
        <f>IFERROR(AVERAGEIFS(Entrada!$E$8:$E$3007,Entrada!$C$8:$C$3007,$C$6,Entrada!$G$8:$G$3007,O1524),"")</f>
        <v/>
      </c>
      <c r="Q1524" s="46" t="str">
        <f>IFERROR(AVERAGEIFS(Entrada!$H$8:$H$3007,Entrada!$C$8:$C$3007,$C$6,Entrada!$G$8:$G$3007,O1524),"")</f>
        <v/>
      </c>
      <c r="R1524" s="46">
        <v>1.519E-2</v>
      </c>
    </row>
    <row r="1525" spans="13:18" ht="15" customHeight="1" x14ac:dyDescent="0.25">
      <c r="M1525" s="46" t="str">
        <f t="shared" si="49"/>
        <v/>
      </c>
      <c r="N1525" s="46" t="str">
        <f t="shared" si="50"/>
        <v/>
      </c>
      <c r="O1525" s="46" t="str">
        <f>IF(PI_For!B1527=0,"Não cadastrado",PI_For!B1527)</f>
        <v>Não cadastrado</v>
      </c>
      <c r="P1525" s="46" t="str">
        <f>IFERROR(AVERAGEIFS(Entrada!$E$8:$E$3007,Entrada!$C$8:$C$3007,$C$6,Entrada!$G$8:$G$3007,O1525),"")</f>
        <v/>
      </c>
      <c r="Q1525" s="46" t="str">
        <f>IFERROR(AVERAGEIFS(Entrada!$H$8:$H$3007,Entrada!$C$8:$C$3007,$C$6,Entrada!$G$8:$G$3007,O1525),"")</f>
        <v/>
      </c>
      <c r="R1525" s="46">
        <v>1.52E-2</v>
      </c>
    </row>
    <row r="1526" spans="13:18" ht="15" customHeight="1" x14ac:dyDescent="0.25">
      <c r="M1526" s="46" t="str">
        <f t="shared" si="49"/>
        <v/>
      </c>
      <c r="N1526" s="46" t="str">
        <f t="shared" si="50"/>
        <v/>
      </c>
      <c r="O1526" s="46" t="str">
        <f>IF(PI_For!B1528=0,"Não cadastrado",PI_For!B1528)</f>
        <v>Não cadastrado</v>
      </c>
      <c r="P1526" s="46" t="str">
        <f>IFERROR(AVERAGEIFS(Entrada!$E$8:$E$3007,Entrada!$C$8:$C$3007,$C$6,Entrada!$G$8:$G$3007,O1526),"")</f>
        <v/>
      </c>
      <c r="Q1526" s="46" t="str">
        <f>IFERROR(AVERAGEIFS(Entrada!$H$8:$H$3007,Entrada!$C$8:$C$3007,$C$6,Entrada!$G$8:$G$3007,O1526),"")</f>
        <v/>
      </c>
      <c r="R1526" s="46">
        <v>1.521E-2</v>
      </c>
    </row>
    <row r="1527" spans="13:18" ht="15" customHeight="1" x14ac:dyDescent="0.25">
      <c r="M1527" s="46" t="str">
        <f t="shared" si="49"/>
        <v/>
      </c>
      <c r="N1527" s="46" t="str">
        <f t="shared" si="50"/>
        <v/>
      </c>
      <c r="O1527" s="46" t="str">
        <f>IF(PI_For!B1529=0,"Não cadastrado",PI_For!B1529)</f>
        <v>Não cadastrado</v>
      </c>
      <c r="P1527" s="46" t="str">
        <f>IFERROR(AVERAGEIFS(Entrada!$E$8:$E$3007,Entrada!$C$8:$C$3007,$C$6,Entrada!$G$8:$G$3007,O1527),"")</f>
        <v/>
      </c>
      <c r="Q1527" s="46" t="str">
        <f>IFERROR(AVERAGEIFS(Entrada!$H$8:$H$3007,Entrada!$C$8:$C$3007,$C$6,Entrada!$G$8:$G$3007,O1527),"")</f>
        <v/>
      </c>
      <c r="R1527" s="46">
        <v>1.5219999999999999E-2</v>
      </c>
    </row>
    <row r="1528" spans="13:18" ht="15" customHeight="1" x14ac:dyDescent="0.25">
      <c r="M1528" s="46" t="str">
        <f t="shared" si="49"/>
        <v/>
      </c>
      <c r="N1528" s="46" t="str">
        <f t="shared" si="50"/>
        <v/>
      </c>
      <c r="O1528" s="46" t="str">
        <f>IF(PI_For!B1530=0,"Não cadastrado",PI_For!B1530)</f>
        <v>Não cadastrado</v>
      </c>
      <c r="P1528" s="46" t="str">
        <f>IFERROR(AVERAGEIFS(Entrada!$E$8:$E$3007,Entrada!$C$8:$C$3007,$C$6,Entrada!$G$8:$G$3007,O1528),"")</f>
        <v/>
      </c>
      <c r="Q1528" s="46" t="str">
        <f>IFERROR(AVERAGEIFS(Entrada!$H$8:$H$3007,Entrada!$C$8:$C$3007,$C$6,Entrada!$G$8:$G$3007,O1528),"")</f>
        <v/>
      </c>
      <c r="R1528" s="46">
        <v>1.523E-2</v>
      </c>
    </row>
    <row r="1529" spans="13:18" ht="15" customHeight="1" x14ac:dyDescent="0.25">
      <c r="M1529" s="46" t="str">
        <f t="shared" si="49"/>
        <v/>
      </c>
      <c r="N1529" s="46" t="str">
        <f t="shared" si="50"/>
        <v/>
      </c>
      <c r="O1529" s="46" t="str">
        <f>IF(PI_For!B1531=0,"Não cadastrado",PI_For!B1531)</f>
        <v>Não cadastrado</v>
      </c>
      <c r="P1529" s="46" t="str">
        <f>IFERROR(AVERAGEIFS(Entrada!$E$8:$E$3007,Entrada!$C$8:$C$3007,$C$6,Entrada!$G$8:$G$3007,O1529),"")</f>
        <v/>
      </c>
      <c r="Q1529" s="46" t="str">
        <f>IFERROR(AVERAGEIFS(Entrada!$H$8:$H$3007,Entrada!$C$8:$C$3007,$C$6,Entrada!$G$8:$G$3007,O1529),"")</f>
        <v/>
      </c>
      <c r="R1529" s="46">
        <v>1.524E-2</v>
      </c>
    </row>
    <row r="1530" spans="13:18" ht="15" customHeight="1" x14ac:dyDescent="0.25">
      <c r="M1530" s="46" t="str">
        <f t="shared" si="49"/>
        <v/>
      </c>
      <c r="N1530" s="46" t="str">
        <f t="shared" si="50"/>
        <v/>
      </c>
      <c r="O1530" s="46" t="str">
        <f>IF(PI_For!B1532=0,"Não cadastrado",PI_For!B1532)</f>
        <v>Não cadastrado</v>
      </c>
      <c r="P1530" s="46" t="str">
        <f>IFERROR(AVERAGEIFS(Entrada!$E$8:$E$3007,Entrada!$C$8:$C$3007,$C$6,Entrada!$G$8:$G$3007,O1530),"")</f>
        <v/>
      </c>
      <c r="Q1530" s="46" t="str">
        <f>IFERROR(AVERAGEIFS(Entrada!$H$8:$H$3007,Entrada!$C$8:$C$3007,$C$6,Entrada!$G$8:$G$3007,O1530),"")</f>
        <v/>
      </c>
      <c r="R1530" s="46">
        <v>1.525E-2</v>
      </c>
    </row>
    <row r="1531" spans="13:18" ht="15" customHeight="1" x14ac:dyDescent="0.25">
      <c r="M1531" s="46" t="str">
        <f t="shared" si="49"/>
        <v/>
      </c>
      <c r="N1531" s="46" t="str">
        <f t="shared" si="50"/>
        <v/>
      </c>
      <c r="O1531" s="46" t="str">
        <f>IF(PI_For!B1533=0,"Não cadastrado",PI_For!B1533)</f>
        <v>Não cadastrado</v>
      </c>
      <c r="P1531" s="46" t="str">
        <f>IFERROR(AVERAGEIFS(Entrada!$E$8:$E$3007,Entrada!$C$8:$C$3007,$C$6,Entrada!$G$8:$G$3007,O1531),"")</f>
        <v/>
      </c>
      <c r="Q1531" s="46" t="str">
        <f>IFERROR(AVERAGEIFS(Entrada!$H$8:$H$3007,Entrada!$C$8:$C$3007,$C$6,Entrada!$G$8:$G$3007,O1531),"")</f>
        <v/>
      </c>
      <c r="R1531" s="46">
        <v>1.5259999999999999E-2</v>
      </c>
    </row>
    <row r="1532" spans="13:18" ht="15" customHeight="1" x14ac:dyDescent="0.25">
      <c r="M1532" s="46" t="str">
        <f t="shared" si="49"/>
        <v/>
      </c>
      <c r="N1532" s="46" t="str">
        <f t="shared" si="50"/>
        <v/>
      </c>
      <c r="O1532" s="46" t="str">
        <f>IF(PI_For!B1534=0,"Não cadastrado",PI_For!B1534)</f>
        <v>Não cadastrado</v>
      </c>
      <c r="P1532" s="46" t="str">
        <f>IFERROR(AVERAGEIFS(Entrada!$E$8:$E$3007,Entrada!$C$8:$C$3007,$C$6,Entrada!$G$8:$G$3007,O1532),"")</f>
        <v/>
      </c>
      <c r="Q1532" s="46" t="str">
        <f>IFERROR(AVERAGEIFS(Entrada!$H$8:$H$3007,Entrada!$C$8:$C$3007,$C$6,Entrada!$G$8:$G$3007,O1532),"")</f>
        <v/>
      </c>
      <c r="R1532" s="46">
        <v>1.5270000000000001E-2</v>
      </c>
    </row>
    <row r="1533" spans="13:18" ht="15" customHeight="1" x14ac:dyDescent="0.25">
      <c r="M1533" s="46" t="str">
        <f t="shared" si="49"/>
        <v/>
      </c>
      <c r="N1533" s="46" t="str">
        <f t="shared" si="50"/>
        <v/>
      </c>
      <c r="O1533" s="46" t="str">
        <f>IF(PI_For!B1535=0,"Não cadastrado",PI_For!B1535)</f>
        <v>Não cadastrado</v>
      </c>
      <c r="P1533" s="46" t="str">
        <f>IFERROR(AVERAGEIFS(Entrada!$E$8:$E$3007,Entrada!$C$8:$C$3007,$C$6,Entrada!$G$8:$G$3007,O1533),"")</f>
        <v/>
      </c>
      <c r="Q1533" s="46" t="str">
        <f>IFERROR(AVERAGEIFS(Entrada!$H$8:$H$3007,Entrada!$C$8:$C$3007,$C$6,Entrada!$G$8:$G$3007,O1533),"")</f>
        <v/>
      </c>
      <c r="R1533" s="46">
        <v>1.528E-2</v>
      </c>
    </row>
    <row r="1534" spans="13:18" ht="15" customHeight="1" x14ac:dyDescent="0.25">
      <c r="M1534" s="46" t="str">
        <f t="shared" si="49"/>
        <v/>
      </c>
      <c r="N1534" s="46" t="str">
        <f t="shared" si="50"/>
        <v/>
      </c>
      <c r="O1534" s="46" t="str">
        <f>IF(PI_For!B1536=0,"Não cadastrado",PI_For!B1536)</f>
        <v>Não cadastrado</v>
      </c>
      <c r="P1534" s="46" t="str">
        <f>IFERROR(AVERAGEIFS(Entrada!$E$8:$E$3007,Entrada!$C$8:$C$3007,$C$6,Entrada!$G$8:$G$3007,O1534),"")</f>
        <v/>
      </c>
      <c r="Q1534" s="46" t="str">
        <f>IFERROR(AVERAGEIFS(Entrada!$H$8:$H$3007,Entrada!$C$8:$C$3007,$C$6,Entrada!$G$8:$G$3007,O1534),"")</f>
        <v/>
      </c>
      <c r="R1534" s="46">
        <v>1.529E-2</v>
      </c>
    </row>
    <row r="1535" spans="13:18" ht="15" customHeight="1" x14ac:dyDescent="0.25">
      <c r="M1535" s="46" t="str">
        <f t="shared" si="49"/>
        <v/>
      </c>
      <c r="N1535" s="46" t="str">
        <f t="shared" si="50"/>
        <v/>
      </c>
      <c r="O1535" s="46" t="str">
        <f>IF(PI_For!B1537=0,"Não cadastrado",PI_For!B1537)</f>
        <v>Não cadastrado</v>
      </c>
      <c r="P1535" s="46" t="str">
        <f>IFERROR(AVERAGEIFS(Entrada!$E$8:$E$3007,Entrada!$C$8:$C$3007,$C$6,Entrada!$G$8:$G$3007,O1535),"")</f>
        <v/>
      </c>
      <c r="Q1535" s="46" t="str">
        <f>IFERROR(AVERAGEIFS(Entrada!$H$8:$H$3007,Entrada!$C$8:$C$3007,$C$6,Entrada!$G$8:$G$3007,O1535),"")</f>
        <v/>
      </c>
      <c r="R1535" s="46">
        <v>1.5299999999999999E-2</v>
      </c>
    </row>
    <row r="1536" spans="13:18" ht="15" customHeight="1" x14ac:dyDescent="0.25">
      <c r="M1536" s="46" t="str">
        <f t="shared" si="49"/>
        <v/>
      </c>
      <c r="N1536" s="46" t="str">
        <f t="shared" si="50"/>
        <v/>
      </c>
      <c r="O1536" s="46" t="str">
        <f>IF(PI_For!B1538=0,"Não cadastrado",PI_For!B1538)</f>
        <v>Não cadastrado</v>
      </c>
      <c r="P1536" s="46" t="str">
        <f>IFERROR(AVERAGEIFS(Entrada!$E$8:$E$3007,Entrada!$C$8:$C$3007,$C$6,Entrada!$G$8:$G$3007,O1536),"")</f>
        <v/>
      </c>
      <c r="Q1536" s="46" t="str">
        <f>IFERROR(AVERAGEIFS(Entrada!$H$8:$H$3007,Entrada!$C$8:$C$3007,$C$6,Entrada!$G$8:$G$3007,O1536),"")</f>
        <v/>
      </c>
      <c r="R1536" s="46">
        <v>1.5310000000000001E-2</v>
      </c>
    </row>
    <row r="1537" spans="13:18" ht="15" customHeight="1" x14ac:dyDescent="0.25">
      <c r="M1537" s="46" t="str">
        <f t="shared" si="49"/>
        <v/>
      </c>
      <c r="N1537" s="46" t="str">
        <f t="shared" si="50"/>
        <v/>
      </c>
      <c r="O1537" s="46" t="str">
        <f>IF(PI_For!B1539=0,"Não cadastrado",PI_For!B1539)</f>
        <v>Não cadastrado</v>
      </c>
      <c r="P1537" s="46" t="str">
        <f>IFERROR(AVERAGEIFS(Entrada!$E$8:$E$3007,Entrada!$C$8:$C$3007,$C$6,Entrada!$G$8:$G$3007,O1537),"")</f>
        <v/>
      </c>
      <c r="Q1537" s="46" t="str">
        <f>IFERROR(AVERAGEIFS(Entrada!$H$8:$H$3007,Entrada!$C$8:$C$3007,$C$6,Entrada!$G$8:$G$3007,O1537),"")</f>
        <v/>
      </c>
      <c r="R1537" s="46">
        <v>1.532E-2</v>
      </c>
    </row>
    <row r="1538" spans="13:18" ht="15" customHeight="1" x14ac:dyDescent="0.25">
      <c r="M1538" s="46" t="str">
        <f t="shared" si="49"/>
        <v/>
      </c>
      <c r="N1538" s="46" t="str">
        <f t="shared" si="50"/>
        <v/>
      </c>
      <c r="O1538" s="46" t="str">
        <f>IF(PI_For!B1540=0,"Não cadastrado",PI_For!B1540)</f>
        <v>Não cadastrado</v>
      </c>
      <c r="P1538" s="46" t="str">
        <f>IFERROR(AVERAGEIFS(Entrada!$E$8:$E$3007,Entrada!$C$8:$C$3007,$C$6,Entrada!$G$8:$G$3007,O1538),"")</f>
        <v/>
      </c>
      <c r="Q1538" s="46" t="str">
        <f>IFERROR(AVERAGEIFS(Entrada!$H$8:$H$3007,Entrada!$C$8:$C$3007,$C$6,Entrada!$G$8:$G$3007,O1538),"")</f>
        <v/>
      </c>
      <c r="R1538" s="46">
        <v>1.533E-2</v>
      </c>
    </row>
    <row r="1539" spans="13:18" ht="15" customHeight="1" x14ac:dyDescent="0.25">
      <c r="M1539" s="46" t="str">
        <f t="shared" si="49"/>
        <v/>
      </c>
      <c r="N1539" s="46" t="str">
        <f t="shared" si="50"/>
        <v/>
      </c>
      <c r="O1539" s="46" t="str">
        <f>IF(PI_For!B1541=0,"Não cadastrado",PI_For!B1541)</f>
        <v>Não cadastrado</v>
      </c>
      <c r="P1539" s="46" t="str">
        <f>IFERROR(AVERAGEIFS(Entrada!$E$8:$E$3007,Entrada!$C$8:$C$3007,$C$6,Entrada!$G$8:$G$3007,O1539),"")</f>
        <v/>
      </c>
      <c r="Q1539" s="46" t="str">
        <f>IFERROR(AVERAGEIFS(Entrada!$H$8:$H$3007,Entrada!$C$8:$C$3007,$C$6,Entrada!$G$8:$G$3007,O1539),"")</f>
        <v/>
      </c>
      <c r="R1539" s="46">
        <v>1.5339999999999999E-2</v>
      </c>
    </row>
    <row r="1540" spans="13:18" ht="15" customHeight="1" x14ac:dyDescent="0.25">
      <c r="M1540" s="46" t="str">
        <f t="shared" si="49"/>
        <v/>
      </c>
      <c r="N1540" s="46" t="str">
        <f t="shared" si="50"/>
        <v/>
      </c>
      <c r="O1540" s="46" t="str">
        <f>IF(PI_For!B1542=0,"Não cadastrado",PI_For!B1542)</f>
        <v>Não cadastrado</v>
      </c>
      <c r="P1540" s="46" t="str">
        <f>IFERROR(AVERAGEIFS(Entrada!$E$8:$E$3007,Entrada!$C$8:$C$3007,$C$6,Entrada!$G$8:$G$3007,O1540),"")</f>
        <v/>
      </c>
      <c r="Q1540" s="46" t="str">
        <f>IFERROR(AVERAGEIFS(Entrada!$H$8:$H$3007,Entrada!$C$8:$C$3007,$C$6,Entrada!$G$8:$G$3007,O1540),"")</f>
        <v/>
      </c>
      <c r="R1540" s="46">
        <v>1.5350000000000001E-2</v>
      </c>
    </row>
    <row r="1541" spans="13:18" ht="15" customHeight="1" x14ac:dyDescent="0.25">
      <c r="M1541" s="46" t="str">
        <f t="shared" si="49"/>
        <v/>
      </c>
      <c r="N1541" s="46" t="str">
        <f t="shared" si="50"/>
        <v/>
      </c>
      <c r="O1541" s="46" t="str">
        <f>IF(PI_For!B1543=0,"Não cadastrado",PI_For!B1543)</f>
        <v>Não cadastrado</v>
      </c>
      <c r="P1541" s="46" t="str">
        <f>IFERROR(AVERAGEIFS(Entrada!$E$8:$E$3007,Entrada!$C$8:$C$3007,$C$6,Entrada!$G$8:$G$3007,O1541),"")</f>
        <v/>
      </c>
      <c r="Q1541" s="46" t="str">
        <f>IFERROR(AVERAGEIFS(Entrada!$H$8:$H$3007,Entrada!$C$8:$C$3007,$C$6,Entrada!$G$8:$G$3007,O1541),"")</f>
        <v/>
      </c>
      <c r="R1541" s="46">
        <v>1.536E-2</v>
      </c>
    </row>
    <row r="1542" spans="13:18" ht="15" customHeight="1" x14ac:dyDescent="0.25">
      <c r="M1542" s="46" t="str">
        <f t="shared" si="49"/>
        <v/>
      </c>
      <c r="N1542" s="46" t="str">
        <f t="shared" si="50"/>
        <v/>
      </c>
      <c r="O1542" s="46" t="str">
        <f>IF(PI_For!B1544=0,"Não cadastrado",PI_For!B1544)</f>
        <v>Não cadastrado</v>
      </c>
      <c r="P1542" s="46" t="str">
        <f>IFERROR(AVERAGEIFS(Entrada!$E$8:$E$3007,Entrada!$C$8:$C$3007,$C$6,Entrada!$G$8:$G$3007,O1542),"")</f>
        <v/>
      </c>
      <c r="Q1542" s="46" t="str">
        <f>IFERROR(AVERAGEIFS(Entrada!$H$8:$H$3007,Entrada!$C$8:$C$3007,$C$6,Entrada!$G$8:$G$3007,O1542),"")</f>
        <v/>
      </c>
      <c r="R1542" s="46">
        <v>1.537E-2</v>
      </c>
    </row>
    <row r="1543" spans="13:18" ht="15" customHeight="1" x14ac:dyDescent="0.25">
      <c r="M1543" s="46" t="str">
        <f t="shared" ref="M1543:M1606" si="51">IFERROR(P1543+R1543,"")</f>
        <v/>
      </c>
      <c r="N1543" s="46" t="str">
        <f t="shared" ref="N1543:N1606" si="52">IFERROR(Q1543+R1543,"")</f>
        <v/>
      </c>
      <c r="O1543" s="46" t="str">
        <f>IF(PI_For!B1545=0,"Não cadastrado",PI_For!B1545)</f>
        <v>Não cadastrado</v>
      </c>
      <c r="P1543" s="46" t="str">
        <f>IFERROR(AVERAGEIFS(Entrada!$E$8:$E$3007,Entrada!$C$8:$C$3007,$C$6,Entrada!$G$8:$G$3007,O1543),"")</f>
        <v/>
      </c>
      <c r="Q1543" s="46" t="str">
        <f>IFERROR(AVERAGEIFS(Entrada!$H$8:$H$3007,Entrada!$C$8:$C$3007,$C$6,Entrada!$G$8:$G$3007,O1543),"")</f>
        <v/>
      </c>
      <c r="R1543" s="46">
        <v>1.538E-2</v>
      </c>
    </row>
    <row r="1544" spans="13:18" ht="15" customHeight="1" x14ac:dyDescent="0.25">
      <c r="M1544" s="46" t="str">
        <f t="shared" si="51"/>
        <v/>
      </c>
      <c r="N1544" s="46" t="str">
        <f t="shared" si="52"/>
        <v/>
      </c>
      <c r="O1544" s="46" t="str">
        <f>IF(PI_For!B1546=0,"Não cadastrado",PI_For!B1546)</f>
        <v>Não cadastrado</v>
      </c>
      <c r="P1544" s="46" t="str">
        <f>IFERROR(AVERAGEIFS(Entrada!$E$8:$E$3007,Entrada!$C$8:$C$3007,$C$6,Entrada!$G$8:$G$3007,O1544),"")</f>
        <v/>
      </c>
      <c r="Q1544" s="46" t="str">
        <f>IFERROR(AVERAGEIFS(Entrada!$H$8:$H$3007,Entrada!$C$8:$C$3007,$C$6,Entrada!$G$8:$G$3007,O1544),"")</f>
        <v/>
      </c>
      <c r="R1544" s="46">
        <v>1.5389999999999999E-2</v>
      </c>
    </row>
    <row r="1545" spans="13:18" ht="15" customHeight="1" x14ac:dyDescent="0.25">
      <c r="M1545" s="46" t="str">
        <f t="shared" si="51"/>
        <v/>
      </c>
      <c r="N1545" s="46" t="str">
        <f t="shared" si="52"/>
        <v/>
      </c>
      <c r="O1545" s="46" t="str">
        <f>IF(PI_For!B1547=0,"Não cadastrado",PI_For!B1547)</f>
        <v>Não cadastrado</v>
      </c>
      <c r="P1545" s="46" t="str">
        <f>IFERROR(AVERAGEIFS(Entrada!$E$8:$E$3007,Entrada!$C$8:$C$3007,$C$6,Entrada!$G$8:$G$3007,O1545),"")</f>
        <v/>
      </c>
      <c r="Q1545" s="46" t="str">
        <f>IFERROR(AVERAGEIFS(Entrada!$H$8:$H$3007,Entrada!$C$8:$C$3007,$C$6,Entrada!$G$8:$G$3007,O1545),"")</f>
        <v/>
      </c>
      <c r="R1545" s="46">
        <v>1.54E-2</v>
      </c>
    </row>
    <row r="1546" spans="13:18" ht="15" customHeight="1" x14ac:dyDescent="0.25">
      <c r="M1546" s="46" t="str">
        <f t="shared" si="51"/>
        <v/>
      </c>
      <c r="N1546" s="46" t="str">
        <f t="shared" si="52"/>
        <v/>
      </c>
      <c r="O1546" s="46" t="str">
        <f>IF(PI_For!B1548=0,"Não cadastrado",PI_For!B1548)</f>
        <v>Não cadastrado</v>
      </c>
      <c r="P1546" s="46" t="str">
        <f>IFERROR(AVERAGEIFS(Entrada!$E$8:$E$3007,Entrada!$C$8:$C$3007,$C$6,Entrada!$G$8:$G$3007,O1546),"")</f>
        <v/>
      </c>
      <c r="Q1546" s="46" t="str">
        <f>IFERROR(AVERAGEIFS(Entrada!$H$8:$H$3007,Entrada!$C$8:$C$3007,$C$6,Entrada!$G$8:$G$3007,O1546),"")</f>
        <v/>
      </c>
      <c r="R1546" s="46">
        <v>1.541E-2</v>
      </c>
    </row>
    <row r="1547" spans="13:18" ht="15" customHeight="1" x14ac:dyDescent="0.25">
      <c r="M1547" s="46" t="str">
        <f t="shared" si="51"/>
        <v/>
      </c>
      <c r="N1547" s="46" t="str">
        <f t="shared" si="52"/>
        <v/>
      </c>
      <c r="O1547" s="46" t="str">
        <f>IF(PI_For!B1549=0,"Não cadastrado",PI_For!B1549)</f>
        <v>Não cadastrado</v>
      </c>
      <c r="P1547" s="46" t="str">
        <f>IFERROR(AVERAGEIFS(Entrada!$E$8:$E$3007,Entrada!$C$8:$C$3007,$C$6,Entrada!$G$8:$G$3007,O1547),"")</f>
        <v/>
      </c>
      <c r="Q1547" s="46" t="str">
        <f>IFERROR(AVERAGEIFS(Entrada!$H$8:$H$3007,Entrada!$C$8:$C$3007,$C$6,Entrada!$G$8:$G$3007,O1547),"")</f>
        <v/>
      </c>
      <c r="R1547" s="46">
        <v>1.542E-2</v>
      </c>
    </row>
    <row r="1548" spans="13:18" ht="15" customHeight="1" x14ac:dyDescent="0.25">
      <c r="M1548" s="46" t="str">
        <f t="shared" si="51"/>
        <v/>
      </c>
      <c r="N1548" s="46" t="str">
        <f t="shared" si="52"/>
        <v/>
      </c>
      <c r="O1548" s="46" t="str">
        <f>IF(PI_For!B1550=0,"Não cadastrado",PI_For!B1550)</f>
        <v>Não cadastrado</v>
      </c>
      <c r="P1548" s="46" t="str">
        <f>IFERROR(AVERAGEIFS(Entrada!$E$8:$E$3007,Entrada!$C$8:$C$3007,$C$6,Entrada!$G$8:$G$3007,O1548),"")</f>
        <v/>
      </c>
      <c r="Q1548" s="46" t="str">
        <f>IFERROR(AVERAGEIFS(Entrada!$H$8:$H$3007,Entrada!$C$8:$C$3007,$C$6,Entrada!$G$8:$G$3007,O1548),"")</f>
        <v/>
      </c>
      <c r="R1548" s="46">
        <v>1.5429999999999999E-2</v>
      </c>
    </row>
    <row r="1549" spans="13:18" ht="15" customHeight="1" x14ac:dyDescent="0.25">
      <c r="M1549" s="46" t="str">
        <f t="shared" si="51"/>
        <v/>
      </c>
      <c r="N1549" s="46" t="str">
        <f t="shared" si="52"/>
        <v/>
      </c>
      <c r="O1549" s="46" t="str">
        <f>IF(PI_For!B1551=0,"Não cadastrado",PI_For!B1551)</f>
        <v>Não cadastrado</v>
      </c>
      <c r="P1549" s="46" t="str">
        <f>IFERROR(AVERAGEIFS(Entrada!$E$8:$E$3007,Entrada!$C$8:$C$3007,$C$6,Entrada!$G$8:$G$3007,O1549),"")</f>
        <v/>
      </c>
      <c r="Q1549" s="46" t="str">
        <f>IFERROR(AVERAGEIFS(Entrada!$H$8:$H$3007,Entrada!$C$8:$C$3007,$C$6,Entrada!$G$8:$G$3007,O1549),"")</f>
        <v/>
      </c>
      <c r="R1549" s="46">
        <v>1.5440000000000001E-2</v>
      </c>
    </row>
    <row r="1550" spans="13:18" ht="15" customHeight="1" x14ac:dyDescent="0.25">
      <c r="M1550" s="46" t="str">
        <f t="shared" si="51"/>
        <v/>
      </c>
      <c r="N1550" s="46" t="str">
        <f t="shared" si="52"/>
        <v/>
      </c>
      <c r="O1550" s="46" t="str">
        <f>IF(PI_For!B1552=0,"Não cadastrado",PI_For!B1552)</f>
        <v>Não cadastrado</v>
      </c>
      <c r="P1550" s="46" t="str">
        <f>IFERROR(AVERAGEIFS(Entrada!$E$8:$E$3007,Entrada!$C$8:$C$3007,$C$6,Entrada!$G$8:$G$3007,O1550),"")</f>
        <v/>
      </c>
      <c r="Q1550" s="46" t="str">
        <f>IFERROR(AVERAGEIFS(Entrada!$H$8:$H$3007,Entrada!$C$8:$C$3007,$C$6,Entrada!$G$8:$G$3007,O1550),"")</f>
        <v/>
      </c>
      <c r="R1550" s="46">
        <v>1.545E-2</v>
      </c>
    </row>
    <row r="1551" spans="13:18" ht="15" customHeight="1" x14ac:dyDescent="0.25">
      <c r="M1551" s="46" t="str">
        <f t="shared" si="51"/>
        <v/>
      </c>
      <c r="N1551" s="46" t="str">
        <f t="shared" si="52"/>
        <v/>
      </c>
      <c r="O1551" s="46" t="str">
        <f>IF(PI_For!B1553=0,"Não cadastrado",PI_For!B1553)</f>
        <v>Não cadastrado</v>
      </c>
      <c r="P1551" s="46" t="str">
        <f>IFERROR(AVERAGEIFS(Entrada!$E$8:$E$3007,Entrada!$C$8:$C$3007,$C$6,Entrada!$G$8:$G$3007,O1551),"")</f>
        <v/>
      </c>
      <c r="Q1551" s="46" t="str">
        <f>IFERROR(AVERAGEIFS(Entrada!$H$8:$H$3007,Entrada!$C$8:$C$3007,$C$6,Entrada!$G$8:$G$3007,O1551),"")</f>
        <v/>
      </c>
      <c r="R1551" s="46">
        <v>1.546E-2</v>
      </c>
    </row>
    <row r="1552" spans="13:18" ht="15" customHeight="1" x14ac:dyDescent="0.25">
      <c r="M1552" s="46" t="str">
        <f t="shared" si="51"/>
        <v/>
      </c>
      <c r="N1552" s="46" t="str">
        <f t="shared" si="52"/>
        <v/>
      </c>
      <c r="O1552" s="46" t="str">
        <f>IF(PI_For!B1554=0,"Não cadastrado",PI_For!B1554)</f>
        <v>Não cadastrado</v>
      </c>
      <c r="P1552" s="46" t="str">
        <f>IFERROR(AVERAGEIFS(Entrada!$E$8:$E$3007,Entrada!$C$8:$C$3007,$C$6,Entrada!$G$8:$G$3007,O1552),"")</f>
        <v/>
      </c>
      <c r="Q1552" s="46" t="str">
        <f>IFERROR(AVERAGEIFS(Entrada!$H$8:$H$3007,Entrada!$C$8:$C$3007,$C$6,Entrada!$G$8:$G$3007,O1552),"")</f>
        <v/>
      </c>
      <c r="R1552" s="46">
        <v>1.5469999999999999E-2</v>
      </c>
    </row>
    <row r="1553" spans="13:18" ht="15" customHeight="1" x14ac:dyDescent="0.25">
      <c r="M1553" s="46" t="str">
        <f t="shared" si="51"/>
        <v/>
      </c>
      <c r="N1553" s="46" t="str">
        <f t="shared" si="52"/>
        <v/>
      </c>
      <c r="O1553" s="46" t="str">
        <f>IF(PI_For!B1555=0,"Não cadastrado",PI_For!B1555)</f>
        <v>Não cadastrado</v>
      </c>
      <c r="P1553" s="46" t="str">
        <f>IFERROR(AVERAGEIFS(Entrada!$E$8:$E$3007,Entrada!$C$8:$C$3007,$C$6,Entrada!$G$8:$G$3007,O1553),"")</f>
        <v/>
      </c>
      <c r="Q1553" s="46" t="str">
        <f>IFERROR(AVERAGEIFS(Entrada!$H$8:$H$3007,Entrada!$C$8:$C$3007,$C$6,Entrada!$G$8:$G$3007,O1553),"")</f>
        <v/>
      </c>
      <c r="R1553" s="46">
        <v>1.5480000000000001E-2</v>
      </c>
    </row>
    <row r="1554" spans="13:18" ht="15" customHeight="1" x14ac:dyDescent="0.25">
      <c r="M1554" s="46" t="str">
        <f t="shared" si="51"/>
        <v/>
      </c>
      <c r="N1554" s="46" t="str">
        <f t="shared" si="52"/>
        <v/>
      </c>
      <c r="O1554" s="46" t="str">
        <f>IF(PI_For!B1556=0,"Não cadastrado",PI_For!B1556)</f>
        <v>Não cadastrado</v>
      </c>
      <c r="P1554" s="46" t="str">
        <f>IFERROR(AVERAGEIFS(Entrada!$E$8:$E$3007,Entrada!$C$8:$C$3007,$C$6,Entrada!$G$8:$G$3007,O1554),"")</f>
        <v/>
      </c>
      <c r="Q1554" s="46" t="str">
        <f>IFERROR(AVERAGEIFS(Entrada!$H$8:$H$3007,Entrada!$C$8:$C$3007,$C$6,Entrada!$G$8:$G$3007,O1554),"")</f>
        <v/>
      </c>
      <c r="R1554" s="46">
        <v>1.549E-2</v>
      </c>
    </row>
    <row r="1555" spans="13:18" ht="15" customHeight="1" x14ac:dyDescent="0.25">
      <c r="M1555" s="46" t="str">
        <f t="shared" si="51"/>
        <v/>
      </c>
      <c r="N1555" s="46" t="str">
        <f t="shared" si="52"/>
        <v/>
      </c>
      <c r="O1555" s="46" t="str">
        <f>IF(PI_For!B1557=0,"Não cadastrado",PI_For!B1557)</f>
        <v>Não cadastrado</v>
      </c>
      <c r="P1555" s="46" t="str">
        <f>IFERROR(AVERAGEIFS(Entrada!$E$8:$E$3007,Entrada!$C$8:$C$3007,$C$6,Entrada!$G$8:$G$3007,O1555),"")</f>
        <v/>
      </c>
      <c r="Q1555" s="46" t="str">
        <f>IFERROR(AVERAGEIFS(Entrada!$H$8:$H$3007,Entrada!$C$8:$C$3007,$C$6,Entrada!$G$8:$G$3007,O1555),"")</f>
        <v/>
      </c>
      <c r="R1555" s="46">
        <v>1.55E-2</v>
      </c>
    </row>
    <row r="1556" spans="13:18" ht="15" customHeight="1" x14ac:dyDescent="0.25">
      <c r="M1556" s="46" t="str">
        <f t="shared" si="51"/>
        <v/>
      </c>
      <c r="N1556" s="46" t="str">
        <f t="shared" si="52"/>
        <v/>
      </c>
      <c r="O1556" s="46" t="str">
        <f>IF(PI_For!B1558=0,"Não cadastrado",PI_For!B1558)</f>
        <v>Não cadastrado</v>
      </c>
      <c r="P1556" s="46" t="str">
        <f>IFERROR(AVERAGEIFS(Entrada!$E$8:$E$3007,Entrada!$C$8:$C$3007,$C$6,Entrada!$G$8:$G$3007,O1556),"")</f>
        <v/>
      </c>
      <c r="Q1556" s="46" t="str">
        <f>IFERROR(AVERAGEIFS(Entrada!$H$8:$H$3007,Entrada!$C$8:$C$3007,$C$6,Entrada!$G$8:$G$3007,O1556),"")</f>
        <v/>
      </c>
      <c r="R1556" s="46">
        <v>1.5509999999999999E-2</v>
      </c>
    </row>
    <row r="1557" spans="13:18" ht="15" customHeight="1" x14ac:dyDescent="0.25">
      <c r="M1557" s="46" t="str">
        <f t="shared" si="51"/>
        <v/>
      </c>
      <c r="N1557" s="46" t="str">
        <f t="shared" si="52"/>
        <v/>
      </c>
      <c r="O1557" s="46" t="str">
        <f>IF(PI_For!B1559=0,"Não cadastrado",PI_For!B1559)</f>
        <v>Não cadastrado</v>
      </c>
      <c r="P1557" s="46" t="str">
        <f>IFERROR(AVERAGEIFS(Entrada!$E$8:$E$3007,Entrada!$C$8:$C$3007,$C$6,Entrada!$G$8:$G$3007,O1557),"")</f>
        <v/>
      </c>
      <c r="Q1557" s="46" t="str">
        <f>IFERROR(AVERAGEIFS(Entrada!$H$8:$H$3007,Entrada!$C$8:$C$3007,$C$6,Entrada!$G$8:$G$3007,O1557),"")</f>
        <v/>
      </c>
      <c r="R1557" s="46">
        <v>1.5520000000000001E-2</v>
      </c>
    </row>
    <row r="1558" spans="13:18" ht="15" customHeight="1" x14ac:dyDescent="0.25">
      <c r="M1558" s="46" t="str">
        <f t="shared" si="51"/>
        <v/>
      </c>
      <c r="N1558" s="46" t="str">
        <f t="shared" si="52"/>
        <v/>
      </c>
      <c r="O1558" s="46" t="str">
        <f>IF(PI_For!B1560=0,"Não cadastrado",PI_For!B1560)</f>
        <v>Não cadastrado</v>
      </c>
      <c r="P1558" s="46" t="str">
        <f>IFERROR(AVERAGEIFS(Entrada!$E$8:$E$3007,Entrada!$C$8:$C$3007,$C$6,Entrada!$G$8:$G$3007,O1558),"")</f>
        <v/>
      </c>
      <c r="Q1558" s="46" t="str">
        <f>IFERROR(AVERAGEIFS(Entrada!$H$8:$H$3007,Entrada!$C$8:$C$3007,$C$6,Entrada!$G$8:$G$3007,O1558),"")</f>
        <v/>
      </c>
      <c r="R1558" s="46">
        <v>1.553E-2</v>
      </c>
    </row>
    <row r="1559" spans="13:18" ht="15" customHeight="1" x14ac:dyDescent="0.25">
      <c r="M1559" s="46" t="str">
        <f t="shared" si="51"/>
        <v/>
      </c>
      <c r="N1559" s="46" t="str">
        <f t="shared" si="52"/>
        <v/>
      </c>
      <c r="O1559" s="46" t="str">
        <f>IF(PI_For!B1561=0,"Não cadastrado",PI_For!B1561)</f>
        <v>Não cadastrado</v>
      </c>
      <c r="P1559" s="46" t="str">
        <f>IFERROR(AVERAGEIFS(Entrada!$E$8:$E$3007,Entrada!$C$8:$C$3007,$C$6,Entrada!$G$8:$G$3007,O1559),"")</f>
        <v/>
      </c>
      <c r="Q1559" s="46" t="str">
        <f>IFERROR(AVERAGEIFS(Entrada!$H$8:$H$3007,Entrada!$C$8:$C$3007,$C$6,Entrada!$G$8:$G$3007,O1559),"")</f>
        <v/>
      </c>
      <c r="R1559" s="46">
        <v>1.554E-2</v>
      </c>
    </row>
    <row r="1560" spans="13:18" ht="15" customHeight="1" x14ac:dyDescent="0.25">
      <c r="M1560" s="46" t="str">
        <f t="shared" si="51"/>
        <v/>
      </c>
      <c r="N1560" s="46" t="str">
        <f t="shared" si="52"/>
        <v/>
      </c>
      <c r="O1560" s="46" t="str">
        <f>IF(PI_For!B1562=0,"Não cadastrado",PI_For!B1562)</f>
        <v>Não cadastrado</v>
      </c>
      <c r="P1560" s="46" t="str">
        <f>IFERROR(AVERAGEIFS(Entrada!$E$8:$E$3007,Entrada!$C$8:$C$3007,$C$6,Entrada!$G$8:$G$3007,O1560),"")</f>
        <v/>
      </c>
      <c r="Q1560" s="46" t="str">
        <f>IFERROR(AVERAGEIFS(Entrada!$H$8:$H$3007,Entrada!$C$8:$C$3007,$C$6,Entrada!$G$8:$G$3007,O1560),"")</f>
        <v/>
      </c>
      <c r="R1560" s="46">
        <v>1.555E-2</v>
      </c>
    </row>
    <row r="1561" spans="13:18" ht="15" customHeight="1" x14ac:dyDescent="0.25">
      <c r="M1561" s="46" t="str">
        <f t="shared" si="51"/>
        <v/>
      </c>
      <c r="N1561" s="46" t="str">
        <f t="shared" si="52"/>
        <v/>
      </c>
      <c r="O1561" s="46" t="str">
        <f>IF(PI_For!B1563=0,"Não cadastrado",PI_For!B1563)</f>
        <v>Não cadastrado</v>
      </c>
      <c r="P1561" s="46" t="str">
        <f>IFERROR(AVERAGEIFS(Entrada!$E$8:$E$3007,Entrada!$C$8:$C$3007,$C$6,Entrada!$G$8:$G$3007,O1561),"")</f>
        <v/>
      </c>
      <c r="Q1561" s="46" t="str">
        <f>IFERROR(AVERAGEIFS(Entrada!$H$8:$H$3007,Entrada!$C$8:$C$3007,$C$6,Entrada!$G$8:$G$3007,O1561),"")</f>
        <v/>
      </c>
      <c r="R1561" s="46">
        <v>1.5559999999999999E-2</v>
      </c>
    </row>
    <row r="1562" spans="13:18" ht="15" customHeight="1" x14ac:dyDescent="0.25">
      <c r="M1562" s="46" t="str">
        <f t="shared" si="51"/>
        <v/>
      </c>
      <c r="N1562" s="46" t="str">
        <f t="shared" si="52"/>
        <v/>
      </c>
      <c r="O1562" s="46" t="str">
        <f>IF(PI_For!B1564=0,"Não cadastrado",PI_For!B1564)</f>
        <v>Não cadastrado</v>
      </c>
      <c r="P1562" s="46" t="str">
        <f>IFERROR(AVERAGEIFS(Entrada!$E$8:$E$3007,Entrada!$C$8:$C$3007,$C$6,Entrada!$G$8:$G$3007,O1562),"")</f>
        <v/>
      </c>
      <c r="Q1562" s="46" t="str">
        <f>IFERROR(AVERAGEIFS(Entrada!$H$8:$H$3007,Entrada!$C$8:$C$3007,$C$6,Entrada!$G$8:$G$3007,O1562),"")</f>
        <v/>
      </c>
      <c r="R1562" s="46">
        <v>1.5570000000000001E-2</v>
      </c>
    </row>
    <row r="1563" spans="13:18" ht="15" customHeight="1" x14ac:dyDescent="0.25">
      <c r="M1563" s="46" t="str">
        <f t="shared" si="51"/>
        <v/>
      </c>
      <c r="N1563" s="46" t="str">
        <f t="shared" si="52"/>
        <v/>
      </c>
      <c r="O1563" s="46" t="str">
        <f>IF(PI_For!B1565=0,"Não cadastrado",PI_For!B1565)</f>
        <v>Não cadastrado</v>
      </c>
      <c r="P1563" s="46" t="str">
        <f>IFERROR(AVERAGEIFS(Entrada!$E$8:$E$3007,Entrada!$C$8:$C$3007,$C$6,Entrada!$G$8:$G$3007,O1563),"")</f>
        <v/>
      </c>
      <c r="Q1563" s="46" t="str">
        <f>IFERROR(AVERAGEIFS(Entrada!$H$8:$H$3007,Entrada!$C$8:$C$3007,$C$6,Entrada!$G$8:$G$3007,O1563),"")</f>
        <v/>
      </c>
      <c r="R1563" s="46">
        <v>1.558E-2</v>
      </c>
    </row>
    <row r="1564" spans="13:18" ht="15" customHeight="1" x14ac:dyDescent="0.25">
      <c r="M1564" s="46" t="str">
        <f t="shared" si="51"/>
        <v/>
      </c>
      <c r="N1564" s="46" t="str">
        <f t="shared" si="52"/>
        <v/>
      </c>
      <c r="O1564" s="46" t="str">
        <f>IF(PI_For!B1566=0,"Não cadastrado",PI_For!B1566)</f>
        <v>Não cadastrado</v>
      </c>
      <c r="P1564" s="46" t="str">
        <f>IFERROR(AVERAGEIFS(Entrada!$E$8:$E$3007,Entrada!$C$8:$C$3007,$C$6,Entrada!$G$8:$G$3007,O1564),"")</f>
        <v/>
      </c>
      <c r="Q1564" s="46" t="str">
        <f>IFERROR(AVERAGEIFS(Entrada!$H$8:$H$3007,Entrada!$C$8:$C$3007,$C$6,Entrada!$G$8:$G$3007,O1564),"")</f>
        <v/>
      </c>
      <c r="R1564" s="46">
        <v>1.559E-2</v>
      </c>
    </row>
    <row r="1565" spans="13:18" ht="15" customHeight="1" x14ac:dyDescent="0.25">
      <c r="M1565" s="46" t="str">
        <f t="shared" si="51"/>
        <v/>
      </c>
      <c r="N1565" s="46" t="str">
        <f t="shared" si="52"/>
        <v/>
      </c>
      <c r="O1565" s="46" t="str">
        <f>IF(PI_For!B1567=0,"Não cadastrado",PI_For!B1567)</f>
        <v>Não cadastrado</v>
      </c>
      <c r="P1565" s="46" t="str">
        <f>IFERROR(AVERAGEIFS(Entrada!$E$8:$E$3007,Entrada!$C$8:$C$3007,$C$6,Entrada!$G$8:$G$3007,O1565),"")</f>
        <v/>
      </c>
      <c r="Q1565" s="46" t="str">
        <f>IFERROR(AVERAGEIFS(Entrada!$H$8:$H$3007,Entrada!$C$8:$C$3007,$C$6,Entrada!$G$8:$G$3007,O1565),"")</f>
        <v/>
      </c>
      <c r="R1565" s="46">
        <v>1.5599999999999999E-2</v>
      </c>
    </row>
    <row r="1566" spans="13:18" ht="15" customHeight="1" x14ac:dyDescent="0.25">
      <c r="M1566" s="46" t="str">
        <f t="shared" si="51"/>
        <v/>
      </c>
      <c r="N1566" s="46" t="str">
        <f t="shared" si="52"/>
        <v/>
      </c>
      <c r="O1566" s="46" t="str">
        <f>IF(PI_For!B1568=0,"Não cadastrado",PI_For!B1568)</f>
        <v>Não cadastrado</v>
      </c>
      <c r="P1566" s="46" t="str">
        <f>IFERROR(AVERAGEIFS(Entrada!$E$8:$E$3007,Entrada!$C$8:$C$3007,$C$6,Entrada!$G$8:$G$3007,O1566),"")</f>
        <v/>
      </c>
      <c r="Q1566" s="46" t="str">
        <f>IFERROR(AVERAGEIFS(Entrada!$H$8:$H$3007,Entrada!$C$8:$C$3007,$C$6,Entrada!$G$8:$G$3007,O1566),"")</f>
        <v/>
      </c>
      <c r="R1566" s="46">
        <v>1.5610000000000001E-2</v>
      </c>
    </row>
    <row r="1567" spans="13:18" ht="15" customHeight="1" x14ac:dyDescent="0.25">
      <c r="M1567" s="46" t="str">
        <f t="shared" si="51"/>
        <v/>
      </c>
      <c r="N1567" s="46" t="str">
        <f t="shared" si="52"/>
        <v/>
      </c>
      <c r="O1567" s="46" t="str">
        <f>IF(PI_For!B1569=0,"Não cadastrado",PI_For!B1569)</f>
        <v>Não cadastrado</v>
      </c>
      <c r="P1567" s="46" t="str">
        <f>IFERROR(AVERAGEIFS(Entrada!$E$8:$E$3007,Entrada!$C$8:$C$3007,$C$6,Entrada!$G$8:$G$3007,O1567),"")</f>
        <v/>
      </c>
      <c r="Q1567" s="46" t="str">
        <f>IFERROR(AVERAGEIFS(Entrada!$H$8:$H$3007,Entrada!$C$8:$C$3007,$C$6,Entrada!$G$8:$G$3007,O1567),"")</f>
        <v/>
      </c>
      <c r="R1567" s="46">
        <v>1.562E-2</v>
      </c>
    </row>
    <row r="1568" spans="13:18" ht="15" customHeight="1" x14ac:dyDescent="0.25">
      <c r="M1568" s="46" t="str">
        <f t="shared" si="51"/>
        <v/>
      </c>
      <c r="N1568" s="46" t="str">
        <f t="shared" si="52"/>
        <v/>
      </c>
      <c r="O1568" s="46" t="str">
        <f>IF(PI_For!B1570=0,"Não cadastrado",PI_For!B1570)</f>
        <v>Não cadastrado</v>
      </c>
      <c r="P1568" s="46" t="str">
        <f>IFERROR(AVERAGEIFS(Entrada!$E$8:$E$3007,Entrada!$C$8:$C$3007,$C$6,Entrada!$G$8:$G$3007,O1568),"")</f>
        <v/>
      </c>
      <c r="Q1568" s="46" t="str">
        <f>IFERROR(AVERAGEIFS(Entrada!$H$8:$H$3007,Entrada!$C$8:$C$3007,$C$6,Entrada!$G$8:$G$3007,O1568),"")</f>
        <v/>
      </c>
      <c r="R1568" s="46">
        <v>1.5630000000000002E-2</v>
      </c>
    </row>
    <row r="1569" spans="13:18" ht="15" customHeight="1" x14ac:dyDescent="0.25">
      <c r="M1569" s="46" t="str">
        <f t="shared" si="51"/>
        <v/>
      </c>
      <c r="N1569" s="46" t="str">
        <f t="shared" si="52"/>
        <v/>
      </c>
      <c r="O1569" s="46" t="str">
        <f>IF(PI_For!B1571=0,"Não cadastrado",PI_For!B1571)</f>
        <v>Não cadastrado</v>
      </c>
      <c r="P1569" s="46" t="str">
        <f>IFERROR(AVERAGEIFS(Entrada!$E$8:$E$3007,Entrada!$C$8:$C$3007,$C$6,Entrada!$G$8:$G$3007,O1569),"")</f>
        <v/>
      </c>
      <c r="Q1569" s="46" t="str">
        <f>IFERROR(AVERAGEIFS(Entrada!$H$8:$H$3007,Entrada!$C$8:$C$3007,$C$6,Entrada!$G$8:$G$3007,O1569),"")</f>
        <v/>
      </c>
      <c r="R1569" s="46">
        <v>1.5640000000000001E-2</v>
      </c>
    </row>
    <row r="1570" spans="13:18" ht="15" customHeight="1" x14ac:dyDescent="0.25">
      <c r="M1570" s="46" t="str">
        <f t="shared" si="51"/>
        <v/>
      </c>
      <c r="N1570" s="46" t="str">
        <f t="shared" si="52"/>
        <v/>
      </c>
      <c r="O1570" s="46" t="str">
        <f>IF(PI_For!B1572=0,"Não cadastrado",PI_For!B1572)</f>
        <v>Não cadastrado</v>
      </c>
      <c r="P1570" s="46" t="str">
        <f>IFERROR(AVERAGEIFS(Entrada!$E$8:$E$3007,Entrada!$C$8:$C$3007,$C$6,Entrada!$G$8:$G$3007,O1570),"")</f>
        <v/>
      </c>
      <c r="Q1570" s="46" t="str">
        <f>IFERROR(AVERAGEIFS(Entrada!$H$8:$H$3007,Entrada!$C$8:$C$3007,$C$6,Entrada!$G$8:$G$3007,O1570),"")</f>
        <v/>
      </c>
      <c r="R1570" s="46">
        <v>1.5650000000000001E-2</v>
      </c>
    </row>
    <row r="1571" spans="13:18" ht="15" customHeight="1" x14ac:dyDescent="0.25">
      <c r="M1571" s="46" t="str">
        <f t="shared" si="51"/>
        <v/>
      </c>
      <c r="N1571" s="46" t="str">
        <f t="shared" si="52"/>
        <v/>
      </c>
      <c r="O1571" s="46" t="str">
        <f>IF(PI_For!B1573=0,"Não cadastrado",PI_For!B1573)</f>
        <v>Não cadastrado</v>
      </c>
      <c r="P1571" s="46" t="str">
        <f>IFERROR(AVERAGEIFS(Entrada!$E$8:$E$3007,Entrada!$C$8:$C$3007,$C$6,Entrada!$G$8:$G$3007,O1571),"")</f>
        <v/>
      </c>
      <c r="Q1571" s="46" t="str">
        <f>IFERROR(AVERAGEIFS(Entrada!$H$8:$H$3007,Entrada!$C$8:$C$3007,$C$6,Entrada!$G$8:$G$3007,O1571),"")</f>
        <v/>
      </c>
      <c r="R1571" s="46">
        <v>1.566E-2</v>
      </c>
    </row>
    <row r="1572" spans="13:18" ht="15" customHeight="1" x14ac:dyDescent="0.25">
      <c r="M1572" s="46" t="str">
        <f t="shared" si="51"/>
        <v/>
      </c>
      <c r="N1572" s="46" t="str">
        <f t="shared" si="52"/>
        <v/>
      </c>
      <c r="O1572" s="46" t="str">
        <f>IF(PI_For!B1574=0,"Não cadastrado",PI_For!B1574)</f>
        <v>Não cadastrado</v>
      </c>
      <c r="P1572" s="46" t="str">
        <f>IFERROR(AVERAGEIFS(Entrada!$E$8:$E$3007,Entrada!$C$8:$C$3007,$C$6,Entrada!$G$8:$G$3007,O1572),"")</f>
        <v/>
      </c>
      <c r="Q1572" s="46" t="str">
        <f>IFERROR(AVERAGEIFS(Entrada!$H$8:$H$3007,Entrada!$C$8:$C$3007,$C$6,Entrada!$G$8:$G$3007,O1572),"")</f>
        <v/>
      </c>
      <c r="R1572" s="46">
        <v>1.567E-2</v>
      </c>
    </row>
    <row r="1573" spans="13:18" ht="15" customHeight="1" x14ac:dyDescent="0.25">
      <c r="M1573" s="46" t="str">
        <f t="shared" si="51"/>
        <v/>
      </c>
      <c r="N1573" s="46" t="str">
        <f t="shared" si="52"/>
        <v/>
      </c>
      <c r="O1573" s="46" t="str">
        <f>IF(PI_For!B1575=0,"Não cadastrado",PI_For!B1575)</f>
        <v>Não cadastrado</v>
      </c>
      <c r="P1573" s="46" t="str">
        <f>IFERROR(AVERAGEIFS(Entrada!$E$8:$E$3007,Entrada!$C$8:$C$3007,$C$6,Entrada!$G$8:$G$3007,O1573),"")</f>
        <v/>
      </c>
      <c r="Q1573" s="46" t="str">
        <f>IFERROR(AVERAGEIFS(Entrada!$H$8:$H$3007,Entrada!$C$8:$C$3007,$C$6,Entrada!$G$8:$G$3007,O1573),"")</f>
        <v/>
      </c>
      <c r="R1573" s="46">
        <v>1.5679999999999999E-2</v>
      </c>
    </row>
    <row r="1574" spans="13:18" ht="15" customHeight="1" x14ac:dyDescent="0.25">
      <c r="M1574" s="46" t="str">
        <f t="shared" si="51"/>
        <v/>
      </c>
      <c r="N1574" s="46" t="str">
        <f t="shared" si="52"/>
        <v/>
      </c>
      <c r="O1574" s="46" t="str">
        <f>IF(PI_For!B1576=0,"Não cadastrado",PI_For!B1576)</f>
        <v>Não cadastrado</v>
      </c>
      <c r="P1574" s="46" t="str">
        <f>IFERROR(AVERAGEIFS(Entrada!$E$8:$E$3007,Entrada!$C$8:$C$3007,$C$6,Entrada!$G$8:$G$3007,O1574),"")</f>
        <v/>
      </c>
      <c r="Q1574" s="46" t="str">
        <f>IFERROR(AVERAGEIFS(Entrada!$H$8:$H$3007,Entrada!$C$8:$C$3007,$C$6,Entrada!$G$8:$G$3007,O1574),"")</f>
        <v/>
      </c>
      <c r="R1574" s="46">
        <v>1.5689999999999999E-2</v>
      </c>
    </row>
    <row r="1575" spans="13:18" ht="15" customHeight="1" x14ac:dyDescent="0.25">
      <c r="M1575" s="46" t="str">
        <f t="shared" si="51"/>
        <v/>
      </c>
      <c r="N1575" s="46" t="str">
        <f t="shared" si="52"/>
        <v/>
      </c>
      <c r="O1575" s="46" t="str">
        <f>IF(PI_For!B1577=0,"Não cadastrado",PI_For!B1577)</f>
        <v>Não cadastrado</v>
      </c>
      <c r="P1575" s="46" t="str">
        <f>IFERROR(AVERAGEIFS(Entrada!$E$8:$E$3007,Entrada!$C$8:$C$3007,$C$6,Entrada!$G$8:$G$3007,O1575),"")</f>
        <v/>
      </c>
      <c r="Q1575" s="46" t="str">
        <f>IFERROR(AVERAGEIFS(Entrada!$H$8:$H$3007,Entrada!$C$8:$C$3007,$C$6,Entrada!$G$8:$G$3007,O1575),"")</f>
        <v/>
      </c>
      <c r="R1575" s="46">
        <v>1.5699999999999999E-2</v>
      </c>
    </row>
    <row r="1576" spans="13:18" ht="15" customHeight="1" x14ac:dyDescent="0.25">
      <c r="M1576" s="46" t="str">
        <f t="shared" si="51"/>
        <v/>
      </c>
      <c r="N1576" s="46" t="str">
        <f t="shared" si="52"/>
        <v/>
      </c>
      <c r="O1576" s="46" t="str">
        <f>IF(PI_For!B1578=0,"Não cadastrado",PI_For!B1578)</f>
        <v>Não cadastrado</v>
      </c>
      <c r="P1576" s="46" t="str">
        <f>IFERROR(AVERAGEIFS(Entrada!$E$8:$E$3007,Entrada!$C$8:$C$3007,$C$6,Entrada!$G$8:$G$3007,O1576),"")</f>
        <v/>
      </c>
      <c r="Q1576" s="46" t="str">
        <f>IFERROR(AVERAGEIFS(Entrada!$H$8:$H$3007,Entrada!$C$8:$C$3007,$C$6,Entrada!$G$8:$G$3007,O1576),"")</f>
        <v/>
      </c>
      <c r="R1576" s="46">
        <v>1.5709999999999998E-2</v>
      </c>
    </row>
    <row r="1577" spans="13:18" ht="15" customHeight="1" x14ac:dyDescent="0.25">
      <c r="M1577" s="46" t="str">
        <f t="shared" si="51"/>
        <v/>
      </c>
      <c r="N1577" s="46" t="str">
        <f t="shared" si="52"/>
        <v/>
      </c>
      <c r="O1577" s="46" t="str">
        <f>IF(PI_For!B1579=0,"Não cadastrado",PI_For!B1579)</f>
        <v>Não cadastrado</v>
      </c>
      <c r="P1577" s="46" t="str">
        <f>IFERROR(AVERAGEIFS(Entrada!$E$8:$E$3007,Entrada!$C$8:$C$3007,$C$6,Entrada!$G$8:$G$3007,O1577),"")</f>
        <v/>
      </c>
      <c r="Q1577" s="46" t="str">
        <f>IFERROR(AVERAGEIFS(Entrada!$H$8:$H$3007,Entrada!$C$8:$C$3007,$C$6,Entrada!$G$8:$G$3007,O1577),"")</f>
        <v/>
      </c>
      <c r="R1577" s="46">
        <v>1.5720000000000001E-2</v>
      </c>
    </row>
    <row r="1578" spans="13:18" ht="15" customHeight="1" x14ac:dyDescent="0.25">
      <c r="M1578" s="46" t="str">
        <f t="shared" si="51"/>
        <v/>
      </c>
      <c r="N1578" s="46" t="str">
        <f t="shared" si="52"/>
        <v/>
      </c>
      <c r="O1578" s="46" t="str">
        <f>IF(PI_For!B1580=0,"Não cadastrado",PI_For!B1580)</f>
        <v>Não cadastrado</v>
      </c>
      <c r="P1578" s="46" t="str">
        <f>IFERROR(AVERAGEIFS(Entrada!$E$8:$E$3007,Entrada!$C$8:$C$3007,$C$6,Entrada!$G$8:$G$3007,O1578),"")</f>
        <v/>
      </c>
      <c r="Q1578" s="46" t="str">
        <f>IFERROR(AVERAGEIFS(Entrada!$H$8:$H$3007,Entrada!$C$8:$C$3007,$C$6,Entrada!$G$8:$G$3007,O1578),"")</f>
        <v/>
      </c>
      <c r="R1578" s="46">
        <v>1.5730000000000001E-2</v>
      </c>
    </row>
    <row r="1579" spans="13:18" ht="15" customHeight="1" x14ac:dyDescent="0.25">
      <c r="M1579" s="46" t="str">
        <f t="shared" si="51"/>
        <v/>
      </c>
      <c r="N1579" s="46" t="str">
        <f t="shared" si="52"/>
        <v/>
      </c>
      <c r="O1579" s="46" t="str">
        <f>IF(PI_For!B1581=0,"Não cadastrado",PI_For!B1581)</f>
        <v>Não cadastrado</v>
      </c>
      <c r="P1579" s="46" t="str">
        <f>IFERROR(AVERAGEIFS(Entrada!$E$8:$E$3007,Entrada!$C$8:$C$3007,$C$6,Entrada!$G$8:$G$3007,O1579),"")</f>
        <v/>
      </c>
      <c r="Q1579" s="46" t="str">
        <f>IFERROR(AVERAGEIFS(Entrada!$H$8:$H$3007,Entrada!$C$8:$C$3007,$C$6,Entrada!$G$8:$G$3007,O1579),"")</f>
        <v/>
      </c>
      <c r="R1579" s="46">
        <v>1.5740000000000001E-2</v>
      </c>
    </row>
    <row r="1580" spans="13:18" ht="15" customHeight="1" x14ac:dyDescent="0.25">
      <c r="M1580" s="46" t="str">
        <f t="shared" si="51"/>
        <v/>
      </c>
      <c r="N1580" s="46" t="str">
        <f t="shared" si="52"/>
        <v/>
      </c>
      <c r="O1580" s="46" t="str">
        <f>IF(PI_For!B1582=0,"Não cadastrado",PI_For!B1582)</f>
        <v>Não cadastrado</v>
      </c>
      <c r="P1580" s="46" t="str">
        <f>IFERROR(AVERAGEIFS(Entrada!$E$8:$E$3007,Entrada!$C$8:$C$3007,$C$6,Entrada!$G$8:$G$3007,O1580),"")</f>
        <v/>
      </c>
      <c r="Q1580" s="46" t="str">
        <f>IFERROR(AVERAGEIFS(Entrada!$H$8:$H$3007,Entrada!$C$8:$C$3007,$C$6,Entrada!$G$8:$G$3007,O1580),"")</f>
        <v/>
      </c>
      <c r="R1580" s="46">
        <v>1.575E-2</v>
      </c>
    </row>
    <row r="1581" spans="13:18" ht="15" customHeight="1" x14ac:dyDescent="0.25">
      <c r="M1581" s="46" t="str">
        <f t="shared" si="51"/>
        <v/>
      </c>
      <c r="N1581" s="46" t="str">
        <f t="shared" si="52"/>
        <v/>
      </c>
      <c r="O1581" s="46" t="str">
        <f>IF(PI_For!B1583=0,"Não cadastrado",PI_For!B1583)</f>
        <v>Não cadastrado</v>
      </c>
      <c r="P1581" s="46" t="str">
        <f>IFERROR(AVERAGEIFS(Entrada!$E$8:$E$3007,Entrada!$C$8:$C$3007,$C$6,Entrada!$G$8:$G$3007,O1581),"")</f>
        <v/>
      </c>
      <c r="Q1581" s="46" t="str">
        <f>IFERROR(AVERAGEIFS(Entrada!$H$8:$H$3007,Entrada!$C$8:$C$3007,$C$6,Entrada!$G$8:$G$3007,O1581),"")</f>
        <v/>
      </c>
      <c r="R1581" s="46">
        <v>1.576E-2</v>
      </c>
    </row>
    <row r="1582" spans="13:18" ht="15" customHeight="1" x14ac:dyDescent="0.25">
      <c r="M1582" s="46" t="str">
        <f t="shared" si="51"/>
        <v/>
      </c>
      <c r="N1582" s="46" t="str">
        <f t="shared" si="52"/>
        <v/>
      </c>
      <c r="O1582" s="46" t="str">
        <f>IF(PI_For!B1584=0,"Não cadastrado",PI_For!B1584)</f>
        <v>Não cadastrado</v>
      </c>
      <c r="P1582" s="46" t="str">
        <f>IFERROR(AVERAGEIFS(Entrada!$E$8:$E$3007,Entrada!$C$8:$C$3007,$C$6,Entrada!$G$8:$G$3007,O1582),"")</f>
        <v/>
      </c>
      <c r="Q1582" s="46" t="str">
        <f>IFERROR(AVERAGEIFS(Entrada!$H$8:$H$3007,Entrada!$C$8:$C$3007,$C$6,Entrada!$G$8:$G$3007,O1582),"")</f>
        <v/>
      </c>
      <c r="R1582" s="46">
        <v>1.5769999999999999E-2</v>
      </c>
    </row>
    <row r="1583" spans="13:18" ht="15" customHeight="1" x14ac:dyDescent="0.25">
      <c r="M1583" s="46" t="str">
        <f t="shared" si="51"/>
        <v/>
      </c>
      <c r="N1583" s="46" t="str">
        <f t="shared" si="52"/>
        <v/>
      </c>
      <c r="O1583" s="46" t="str">
        <f>IF(PI_For!B1585=0,"Não cadastrado",PI_For!B1585)</f>
        <v>Não cadastrado</v>
      </c>
      <c r="P1583" s="46" t="str">
        <f>IFERROR(AVERAGEIFS(Entrada!$E$8:$E$3007,Entrada!$C$8:$C$3007,$C$6,Entrada!$G$8:$G$3007,O1583),"")</f>
        <v/>
      </c>
      <c r="Q1583" s="46" t="str">
        <f>IFERROR(AVERAGEIFS(Entrada!$H$8:$H$3007,Entrada!$C$8:$C$3007,$C$6,Entrada!$G$8:$G$3007,O1583),"")</f>
        <v/>
      </c>
      <c r="R1583" s="46">
        <v>1.5779999999999999E-2</v>
      </c>
    </row>
    <row r="1584" spans="13:18" ht="15" customHeight="1" x14ac:dyDescent="0.25">
      <c r="M1584" s="46" t="str">
        <f t="shared" si="51"/>
        <v/>
      </c>
      <c r="N1584" s="46" t="str">
        <f t="shared" si="52"/>
        <v/>
      </c>
      <c r="O1584" s="46" t="str">
        <f>IF(PI_For!B1586=0,"Não cadastrado",PI_For!B1586)</f>
        <v>Não cadastrado</v>
      </c>
      <c r="P1584" s="46" t="str">
        <f>IFERROR(AVERAGEIFS(Entrada!$E$8:$E$3007,Entrada!$C$8:$C$3007,$C$6,Entrada!$G$8:$G$3007,O1584),"")</f>
        <v/>
      </c>
      <c r="Q1584" s="46" t="str">
        <f>IFERROR(AVERAGEIFS(Entrada!$H$8:$H$3007,Entrada!$C$8:$C$3007,$C$6,Entrada!$G$8:$G$3007,O1584),"")</f>
        <v/>
      </c>
      <c r="R1584" s="46">
        <v>1.5789999999999998E-2</v>
      </c>
    </row>
    <row r="1585" spans="13:18" ht="15" customHeight="1" x14ac:dyDescent="0.25">
      <c r="M1585" s="46" t="str">
        <f t="shared" si="51"/>
        <v/>
      </c>
      <c r="N1585" s="46" t="str">
        <f t="shared" si="52"/>
        <v/>
      </c>
      <c r="O1585" s="46" t="str">
        <f>IF(PI_For!B1587=0,"Não cadastrado",PI_For!B1587)</f>
        <v>Não cadastrado</v>
      </c>
      <c r="P1585" s="46" t="str">
        <f>IFERROR(AVERAGEIFS(Entrada!$E$8:$E$3007,Entrada!$C$8:$C$3007,$C$6,Entrada!$G$8:$G$3007,O1585),"")</f>
        <v/>
      </c>
      <c r="Q1585" s="46" t="str">
        <f>IFERROR(AVERAGEIFS(Entrada!$H$8:$H$3007,Entrada!$C$8:$C$3007,$C$6,Entrada!$G$8:$G$3007,O1585),"")</f>
        <v/>
      </c>
      <c r="R1585" s="46">
        <v>1.5800000000000002E-2</v>
      </c>
    </row>
    <row r="1586" spans="13:18" ht="15" customHeight="1" x14ac:dyDescent="0.25">
      <c r="M1586" s="46" t="str">
        <f t="shared" si="51"/>
        <v/>
      </c>
      <c r="N1586" s="46" t="str">
        <f t="shared" si="52"/>
        <v/>
      </c>
      <c r="O1586" s="46" t="str">
        <f>IF(PI_For!B1588=0,"Não cadastrado",PI_For!B1588)</f>
        <v>Não cadastrado</v>
      </c>
      <c r="P1586" s="46" t="str">
        <f>IFERROR(AVERAGEIFS(Entrada!$E$8:$E$3007,Entrada!$C$8:$C$3007,$C$6,Entrada!$G$8:$G$3007,O1586),"")</f>
        <v/>
      </c>
      <c r="Q1586" s="46" t="str">
        <f>IFERROR(AVERAGEIFS(Entrada!$H$8:$H$3007,Entrada!$C$8:$C$3007,$C$6,Entrada!$G$8:$G$3007,O1586),"")</f>
        <v/>
      </c>
      <c r="R1586" s="46">
        <v>1.5810000000000001E-2</v>
      </c>
    </row>
    <row r="1587" spans="13:18" ht="15" customHeight="1" x14ac:dyDescent="0.25">
      <c r="M1587" s="46" t="str">
        <f t="shared" si="51"/>
        <v/>
      </c>
      <c r="N1587" s="46" t="str">
        <f t="shared" si="52"/>
        <v/>
      </c>
      <c r="O1587" s="46" t="str">
        <f>IF(PI_For!B1589=0,"Não cadastrado",PI_For!B1589)</f>
        <v>Não cadastrado</v>
      </c>
      <c r="P1587" s="46" t="str">
        <f>IFERROR(AVERAGEIFS(Entrada!$E$8:$E$3007,Entrada!$C$8:$C$3007,$C$6,Entrada!$G$8:$G$3007,O1587),"")</f>
        <v/>
      </c>
      <c r="Q1587" s="46" t="str">
        <f>IFERROR(AVERAGEIFS(Entrada!$H$8:$H$3007,Entrada!$C$8:$C$3007,$C$6,Entrada!$G$8:$G$3007,O1587),"")</f>
        <v/>
      </c>
      <c r="R1587" s="46">
        <v>1.5820000000000001E-2</v>
      </c>
    </row>
    <row r="1588" spans="13:18" ht="15" customHeight="1" x14ac:dyDescent="0.25">
      <c r="M1588" s="46" t="str">
        <f t="shared" si="51"/>
        <v/>
      </c>
      <c r="N1588" s="46" t="str">
        <f t="shared" si="52"/>
        <v/>
      </c>
      <c r="O1588" s="46" t="str">
        <f>IF(PI_For!B1590=0,"Não cadastrado",PI_For!B1590)</f>
        <v>Não cadastrado</v>
      </c>
      <c r="P1588" s="46" t="str">
        <f>IFERROR(AVERAGEIFS(Entrada!$E$8:$E$3007,Entrada!$C$8:$C$3007,$C$6,Entrada!$G$8:$G$3007,O1588),"")</f>
        <v/>
      </c>
      <c r="Q1588" s="46" t="str">
        <f>IFERROR(AVERAGEIFS(Entrada!$H$8:$H$3007,Entrada!$C$8:$C$3007,$C$6,Entrada!$G$8:$G$3007,O1588),"")</f>
        <v/>
      </c>
      <c r="R1588" s="46">
        <v>1.583E-2</v>
      </c>
    </row>
    <row r="1589" spans="13:18" ht="15" customHeight="1" x14ac:dyDescent="0.25">
      <c r="M1589" s="46" t="str">
        <f t="shared" si="51"/>
        <v/>
      </c>
      <c r="N1589" s="46" t="str">
        <f t="shared" si="52"/>
        <v/>
      </c>
      <c r="O1589" s="46" t="str">
        <f>IF(PI_For!B1591=0,"Não cadastrado",PI_For!B1591)</f>
        <v>Não cadastrado</v>
      </c>
      <c r="P1589" s="46" t="str">
        <f>IFERROR(AVERAGEIFS(Entrada!$E$8:$E$3007,Entrada!$C$8:$C$3007,$C$6,Entrada!$G$8:$G$3007,O1589),"")</f>
        <v/>
      </c>
      <c r="Q1589" s="46" t="str">
        <f>IFERROR(AVERAGEIFS(Entrada!$H$8:$H$3007,Entrada!$C$8:$C$3007,$C$6,Entrada!$G$8:$G$3007,O1589),"")</f>
        <v/>
      </c>
      <c r="R1589" s="46">
        <v>1.584E-2</v>
      </c>
    </row>
    <row r="1590" spans="13:18" ht="15" customHeight="1" x14ac:dyDescent="0.25">
      <c r="M1590" s="46" t="str">
        <f t="shared" si="51"/>
        <v/>
      </c>
      <c r="N1590" s="46" t="str">
        <f t="shared" si="52"/>
        <v/>
      </c>
      <c r="O1590" s="46" t="str">
        <f>IF(PI_For!B1592=0,"Não cadastrado",PI_For!B1592)</f>
        <v>Não cadastrado</v>
      </c>
      <c r="P1590" s="46" t="str">
        <f>IFERROR(AVERAGEIFS(Entrada!$E$8:$E$3007,Entrada!$C$8:$C$3007,$C$6,Entrada!$G$8:$G$3007,O1590),"")</f>
        <v/>
      </c>
      <c r="Q1590" s="46" t="str">
        <f>IFERROR(AVERAGEIFS(Entrada!$H$8:$H$3007,Entrada!$C$8:$C$3007,$C$6,Entrada!$G$8:$G$3007,O1590),"")</f>
        <v/>
      </c>
      <c r="R1590" s="46">
        <v>1.585E-2</v>
      </c>
    </row>
    <row r="1591" spans="13:18" ht="15" customHeight="1" x14ac:dyDescent="0.25">
      <c r="M1591" s="46" t="str">
        <f t="shared" si="51"/>
        <v/>
      </c>
      <c r="N1591" s="46" t="str">
        <f t="shared" si="52"/>
        <v/>
      </c>
      <c r="O1591" s="46" t="str">
        <f>IF(PI_For!B1593=0,"Não cadastrado",PI_For!B1593)</f>
        <v>Não cadastrado</v>
      </c>
      <c r="P1591" s="46" t="str">
        <f>IFERROR(AVERAGEIFS(Entrada!$E$8:$E$3007,Entrada!$C$8:$C$3007,$C$6,Entrada!$G$8:$G$3007,O1591),"")</f>
        <v/>
      </c>
      <c r="Q1591" s="46" t="str">
        <f>IFERROR(AVERAGEIFS(Entrada!$H$8:$H$3007,Entrada!$C$8:$C$3007,$C$6,Entrada!$G$8:$G$3007,O1591),"")</f>
        <v/>
      </c>
      <c r="R1591" s="46">
        <v>1.5859999999999999E-2</v>
      </c>
    </row>
    <row r="1592" spans="13:18" ht="15" customHeight="1" x14ac:dyDescent="0.25">
      <c r="M1592" s="46" t="str">
        <f t="shared" si="51"/>
        <v/>
      </c>
      <c r="N1592" s="46" t="str">
        <f t="shared" si="52"/>
        <v/>
      </c>
      <c r="O1592" s="46" t="str">
        <f>IF(PI_For!B1594=0,"Não cadastrado",PI_For!B1594)</f>
        <v>Não cadastrado</v>
      </c>
      <c r="P1592" s="46" t="str">
        <f>IFERROR(AVERAGEIFS(Entrada!$E$8:$E$3007,Entrada!$C$8:$C$3007,$C$6,Entrada!$G$8:$G$3007,O1592),"")</f>
        <v/>
      </c>
      <c r="Q1592" s="46" t="str">
        <f>IFERROR(AVERAGEIFS(Entrada!$H$8:$H$3007,Entrada!$C$8:$C$3007,$C$6,Entrada!$G$8:$G$3007,O1592),"")</f>
        <v/>
      </c>
      <c r="R1592" s="46">
        <v>1.5869999999999999E-2</v>
      </c>
    </row>
    <row r="1593" spans="13:18" ht="15" customHeight="1" x14ac:dyDescent="0.25">
      <c r="M1593" s="46" t="str">
        <f t="shared" si="51"/>
        <v/>
      </c>
      <c r="N1593" s="46" t="str">
        <f t="shared" si="52"/>
        <v/>
      </c>
      <c r="O1593" s="46" t="str">
        <f>IF(PI_For!B1595=0,"Não cadastrado",PI_For!B1595)</f>
        <v>Não cadastrado</v>
      </c>
      <c r="P1593" s="46" t="str">
        <f>IFERROR(AVERAGEIFS(Entrada!$E$8:$E$3007,Entrada!$C$8:$C$3007,$C$6,Entrada!$G$8:$G$3007,O1593),"")</f>
        <v/>
      </c>
      <c r="Q1593" s="46" t="str">
        <f>IFERROR(AVERAGEIFS(Entrada!$H$8:$H$3007,Entrada!$C$8:$C$3007,$C$6,Entrada!$G$8:$G$3007,O1593),"")</f>
        <v/>
      </c>
      <c r="R1593" s="46">
        <v>1.5879999999999998E-2</v>
      </c>
    </row>
    <row r="1594" spans="13:18" ht="15" customHeight="1" x14ac:dyDescent="0.25">
      <c r="M1594" s="46" t="str">
        <f t="shared" si="51"/>
        <v/>
      </c>
      <c r="N1594" s="46" t="str">
        <f t="shared" si="52"/>
        <v/>
      </c>
      <c r="O1594" s="46" t="str">
        <f>IF(PI_For!B1596=0,"Não cadastrado",PI_For!B1596)</f>
        <v>Não cadastrado</v>
      </c>
      <c r="P1594" s="46" t="str">
        <f>IFERROR(AVERAGEIFS(Entrada!$E$8:$E$3007,Entrada!$C$8:$C$3007,$C$6,Entrada!$G$8:$G$3007,O1594),"")</f>
        <v/>
      </c>
      <c r="Q1594" s="46" t="str">
        <f>IFERROR(AVERAGEIFS(Entrada!$H$8:$H$3007,Entrada!$C$8:$C$3007,$C$6,Entrada!$G$8:$G$3007,O1594),"")</f>
        <v/>
      </c>
      <c r="R1594" s="46">
        <v>1.5890000000000001E-2</v>
      </c>
    </row>
    <row r="1595" spans="13:18" ht="15" customHeight="1" x14ac:dyDescent="0.25">
      <c r="M1595" s="46" t="str">
        <f t="shared" si="51"/>
        <v/>
      </c>
      <c r="N1595" s="46" t="str">
        <f t="shared" si="52"/>
        <v/>
      </c>
      <c r="O1595" s="46" t="str">
        <f>IF(PI_For!B1597=0,"Não cadastrado",PI_For!B1597)</f>
        <v>Não cadastrado</v>
      </c>
      <c r="P1595" s="46" t="str">
        <f>IFERROR(AVERAGEIFS(Entrada!$E$8:$E$3007,Entrada!$C$8:$C$3007,$C$6,Entrada!$G$8:$G$3007,O1595),"")</f>
        <v/>
      </c>
      <c r="Q1595" s="46" t="str">
        <f>IFERROR(AVERAGEIFS(Entrada!$H$8:$H$3007,Entrada!$C$8:$C$3007,$C$6,Entrada!$G$8:$G$3007,O1595),"")</f>
        <v/>
      </c>
      <c r="R1595" s="46">
        <v>1.5900000000000001E-2</v>
      </c>
    </row>
    <row r="1596" spans="13:18" ht="15" customHeight="1" x14ac:dyDescent="0.25">
      <c r="M1596" s="46" t="str">
        <f t="shared" si="51"/>
        <v/>
      </c>
      <c r="N1596" s="46" t="str">
        <f t="shared" si="52"/>
        <v/>
      </c>
      <c r="O1596" s="46" t="str">
        <f>IF(PI_For!B1598=0,"Não cadastrado",PI_For!B1598)</f>
        <v>Não cadastrado</v>
      </c>
      <c r="P1596" s="46" t="str">
        <f>IFERROR(AVERAGEIFS(Entrada!$E$8:$E$3007,Entrada!$C$8:$C$3007,$C$6,Entrada!$G$8:$G$3007,O1596),"")</f>
        <v/>
      </c>
      <c r="Q1596" s="46" t="str">
        <f>IFERROR(AVERAGEIFS(Entrada!$H$8:$H$3007,Entrada!$C$8:$C$3007,$C$6,Entrada!$G$8:$G$3007,O1596),"")</f>
        <v/>
      </c>
      <c r="R1596" s="46">
        <v>1.5910000000000001E-2</v>
      </c>
    </row>
    <row r="1597" spans="13:18" ht="15" customHeight="1" x14ac:dyDescent="0.25">
      <c r="M1597" s="46" t="str">
        <f t="shared" si="51"/>
        <v/>
      </c>
      <c r="N1597" s="46" t="str">
        <f t="shared" si="52"/>
        <v/>
      </c>
      <c r="O1597" s="46" t="str">
        <f>IF(PI_For!B1599=0,"Não cadastrado",PI_For!B1599)</f>
        <v>Não cadastrado</v>
      </c>
      <c r="P1597" s="46" t="str">
        <f>IFERROR(AVERAGEIFS(Entrada!$E$8:$E$3007,Entrada!$C$8:$C$3007,$C$6,Entrada!$G$8:$G$3007,O1597),"")</f>
        <v/>
      </c>
      <c r="Q1597" s="46" t="str">
        <f>IFERROR(AVERAGEIFS(Entrada!$H$8:$H$3007,Entrada!$C$8:$C$3007,$C$6,Entrada!$G$8:$G$3007,O1597),"")</f>
        <v/>
      </c>
      <c r="R1597" s="46">
        <v>1.592E-2</v>
      </c>
    </row>
    <row r="1598" spans="13:18" ht="15" customHeight="1" x14ac:dyDescent="0.25">
      <c r="M1598" s="46" t="str">
        <f t="shared" si="51"/>
        <v/>
      </c>
      <c r="N1598" s="46" t="str">
        <f t="shared" si="52"/>
        <v/>
      </c>
      <c r="O1598" s="46" t="str">
        <f>IF(PI_For!B1600=0,"Não cadastrado",PI_For!B1600)</f>
        <v>Não cadastrado</v>
      </c>
      <c r="P1598" s="46" t="str">
        <f>IFERROR(AVERAGEIFS(Entrada!$E$8:$E$3007,Entrada!$C$8:$C$3007,$C$6,Entrada!$G$8:$G$3007,O1598),"")</f>
        <v/>
      </c>
      <c r="Q1598" s="46" t="str">
        <f>IFERROR(AVERAGEIFS(Entrada!$H$8:$H$3007,Entrada!$C$8:$C$3007,$C$6,Entrada!$G$8:$G$3007,O1598),"")</f>
        <v/>
      </c>
      <c r="R1598" s="46">
        <v>1.593E-2</v>
      </c>
    </row>
    <row r="1599" spans="13:18" ht="15" customHeight="1" x14ac:dyDescent="0.25">
      <c r="M1599" s="46" t="str">
        <f t="shared" si="51"/>
        <v/>
      </c>
      <c r="N1599" s="46" t="str">
        <f t="shared" si="52"/>
        <v/>
      </c>
      <c r="O1599" s="46" t="str">
        <f>IF(PI_For!B1601=0,"Não cadastrado",PI_For!B1601)</f>
        <v>Não cadastrado</v>
      </c>
      <c r="P1599" s="46" t="str">
        <f>IFERROR(AVERAGEIFS(Entrada!$E$8:$E$3007,Entrada!$C$8:$C$3007,$C$6,Entrada!$G$8:$G$3007,O1599),"")</f>
        <v/>
      </c>
      <c r="Q1599" s="46" t="str">
        <f>IFERROR(AVERAGEIFS(Entrada!$H$8:$H$3007,Entrada!$C$8:$C$3007,$C$6,Entrada!$G$8:$G$3007,O1599),"")</f>
        <v/>
      </c>
      <c r="R1599" s="46">
        <v>1.5939999999999999E-2</v>
      </c>
    </row>
    <row r="1600" spans="13:18" ht="15" customHeight="1" x14ac:dyDescent="0.25">
      <c r="M1600" s="46" t="str">
        <f t="shared" si="51"/>
        <v/>
      </c>
      <c r="N1600" s="46" t="str">
        <f t="shared" si="52"/>
        <v/>
      </c>
      <c r="O1600" s="46" t="str">
        <f>IF(PI_For!B1602=0,"Não cadastrado",PI_For!B1602)</f>
        <v>Não cadastrado</v>
      </c>
      <c r="P1600" s="46" t="str">
        <f>IFERROR(AVERAGEIFS(Entrada!$E$8:$E$3007,Entrada!$C$8:$C$3007,$C$6,Entrada!$G$8:$G$3007,O1600),"")</f>
        <v/>
      </c>
      <c r="Q1600" s="46" t="str">
        <f>IFERROR(AVERAGEIFS(Entrada!$H$8:$H$3007,Entrada!$C$8:$C$3007,$C$6,Entrada!$G$8:$G$3007,O1600),"")</f>
        <v/>
      </c>
      <c r="R1600" s="46">
        <v>1.5949999999999999E-2</v>
      </c>
    </row>
    <row r="1601" spans="13:18" ht="15" customHeight="1" x14ac:dyDescent="0.25">
      <c r="M1601" s="46" t="str">
        <f t="shared" si="51"/>
        <v/>
      </c>
      <c r="N1601" s="46" t="str">
        <f t="shared" si="52"/>
        <v/>
      </c>
      <c r="O1601" s="46" t="str">
        <f>IF(PI_For!B1603=0,"Não cadastrado",PI_For!B1603)</f>
        <v>Não cadastrado</v>
      </c>
      <c r="P1601" s="46" t="str">
        <f>IFERROR(AVERAGEIFS(Entrada!$E$8:$E$3007,Entrada!$C$8:$C$3007,$C$6,Entrada!$G$8:$G$3007,O1601),"")</f>
        <v/>
      </c>
      <c r="Q1601" s="46" t="str">
        <f>IFERROR(AVERAGEIFS(Entrada!$H$8:$H$3007,Entrada!$C$8:$C$3007,$C$6,Entrada!$G$8:$G$3007,O1601),"")</f>
        <v/>
      </c>
      <c r="R1601" s="46">
        <v>1.5959999999999998E-2</v>
      </c>
    </row>
    <row r="1602" spans="13:18" ht="15" customHeight="1" x14ac:dyDescent="0.25">
      <c r="M1602" s="46" t="str">
        <f t="shared" si="51"/>
        <v/>
      </c>
      <c r="N1602" s="46" t="str">
        <f t="shared" si="52"/>
        <v/>
      </c>
      <c r="O1602" s="46" t="str">
        <f>IF(PI_For!B1604=0,"Não cadastrado",PI_For!B1604)</f>
        <v>Não cadastrado</v>
      </c>
      <c r="P1602" s="46" t="str">
        <f>IFERROR(AVERAGEIFS(Entrada!$E$8:$E$3007,Entrada!$C$8:$C$3007,$C$6,Entrada!$G$8:$G$3007,O1602),"")</f>
        <v/>
      </c>
      <c r="Q1602" s="46" t="str">
        <f>IFERROR(AVERAGEIFS(Entrada!$H$8:$H$3007,Entrada!$C$8:$C$3007,$C$6,Entrada!$G$8:$G$3007,O1602),"")</f>
        <v/>
      </c>
      <c r="R1602" s="46">
        <v>1.5970000000000002E-2</v>
      </c>
    </row>
    <row r="1603" spans="13:18" ht="15" customHeight="1" x14ac:dyDescent="0.25">
      <c r="M1603" s="46" t="str">
        <f t="shared" si="51"/>
        <v/>
      </c>
      <c r="N1603" s="46" t="str">
        <f t="shared" si="52"/>
        <v/>
      </c>
      <c r="O1603" s="46" t="str">
        <f>IF(PI_For!B1605=0,"Não cadastrado",PI_For!B1605)</f>
        <v>Não cadastrado</v>
      </c>
      <c r="P1603" s="46" t="str">
        <f>IFERROR(AVERAGEIFS(Entrada!$E$8:$E$3007,Entrada!$C$8:$C$3007,$C$6,Entrada!$G$8:$G$3007,O1603),"")</f>
        <v/>
      </c>
      <c r="Q1603" s="46" t="str">
        <f>IFERROR(AVERAGEIFS(Entrada!$H$8:$H$3007,Entrada!$C$8:$C$3007,$C$6,Entrada!$G$8:$G$3007,O1603),"")</f>
        <v/>
      </c>
      <c r="R1603" s="46">
        <v>1.5980000000000001E-2</v>
      </c>
    </row>
    <row r="1604" spans="13:18" ht="15" customHeight="1" x14ac:dyDescent="0.25">
      <c r="M1604" s="46" t="str">
        <f t="shared" si="51"/>
        <v/>
      </c>
      <c r="N1604" s="46" t="str">
        <f t="shared" si="52"/>
        <v/>
      </c>
      <c r="O1604" s="46" t="str">
        <f>IF(PI_For!B1606=0,"Não cadastrado",PI_For!B1606)</f>
        <v>Não cadastrado</v>
      </c>
      <c r="P1604" s="46" t="str">
        <f>IFERROR(AVERAGEIFS(Entrada!$E$8:$E$3007,Entrada!$C$8:$C$3007,$C$6,Entrada!$G$8:$G$3007,O1604),"")</f>
        <v/>
      </c>
      <c r="Q1604" s="46" t="str">
        <f>IFERROR(AVERAGEIFS(Entrada!$H$8:$H$3007,Entrada!$C$8:$C$3007,$C$6,Entrada!$G$8:$G$3007,O1604),"")</f>
        <v/>
      </c>
      <c r="R1604" s="46">
        <v>1.5990000000000001E-2</v>
      </c>
    </row>
    <row r="1605" spans="13:18" ht="15" customHeight="1" x14ac:dyDescent="0.25">
      <c r="M1605" s="46" t="str">
        <f t="shared" si="51"/>
        <v/>
      </c>
      <c r="N1605" s="46" t="str">
        <f t="shared" si="52"/>
        <v/>
      </c>
      <c r="O1605" s="46" t="str">
        <f>IF(PI_For!B1607=0,"Não cadastrado",PI_For!B1607)</f>
        <v>Não cadastrado</v>
      </c>
      <c r="P1605" s="46" t="str">
        <f>IFERROR(AVERAGEIFS(Entrada!$E$8:$E$3007,Entrada!$C$8:$C$3007,$C$6,Entrada!$G$8:$G$3007,O1605),"")</f>
        <v/>
      </c>
      <c r="Q1605" s="46" t="str">
        <f>IFERROR(AVERAGEIFS(Entrada!$H$8:$H$3007,Entrada!$C$8:$C$3007,$C$6,Entrada!$G$8:$G$3007,O1605),"")</f>
        <v/>
      </c>
      <c r="R1605" s="46">
        <v>1.6E-2</v>
      </c>
    </row>
    <row r="1606" spans="13:18" ht="15" customHeight="1" x14ac:dyDescent="0.25">
      <c r="M1606" s="46" t="str">
        <f t="shared" si="51"/>
        <v/>
      </c>
      <c r="N1606" s="46" t="str">
        <f t="shared" si="52"/>
        <v/>
      </c>
      <c r="O1606" s="46" t="str">
        <f>IF(PI_For!B1608=0,"Não cadastrado",PI_For!B1608)</f>
        <v>Não cadastrado</v>
      </c>
      <c r="P1606" s="46" t="str">
        <f>IFERROR(AVERAGEIFS(Entrada!$E$8:$E$3007,Entrada!$C$8:$C$3007,$C$6,Entrada!$G$8:$G$3007,O1606),"")</f>
        <v/>
      </c>
      <c r="Q1606" s="46" t="str">
        <f>IFERROR(AVERAGEIFS(Entrada!$H$8:$H$3007,Entrada!$C$8:$C$3007,$C$6,Entrada!$G$8:$G$3007,O1606),"")</f>
        <v/>
      </c>
      <c r="R1606" s="46">
        <v>1.601E-2</v>
      </c>
    </row>
    <row r="1607" spans="13:18" ht="15" customHeight="1" x14ac:dyDescent="0.25">
      <c r="M1607" s="46" t="str">
        <f t="shared" ref="M1607:M1670" si="53">IFERROR(P1607+R1607,"")</f>
        <v/>
      </c>
      <c r="N1607" s="46" t="str">
        <f t="shared" ref="N1607:N1670" si="54">IFERROR(Q1607+R1607,"")</f>
        <v/>
      </c>
      <c r="O1607" s="46" t="str">
        <f>IF(PI_For!B1609=0,"Não cadastrado",PI_For!B1609)</f>
        <v>Não cadastrado</v>
      </c>
      <c r="P1607" s="46" t="str">
        <f>IFERROR(AVERAGEIFS(Entrada!$E$8:$E$3007,Entrada!$C$8:$C$3007,$C$6,Entrada!$G$8:$G$3007,O1607),"")</f>
        <v/>
      </c>
      <c r="Q1607" s="46" t="str">
        <f>IFERROR(AVERAGEIFS(Entrada!$H$8:$H$3007,Entrada!$C$8:$C$3007,$C$6,Entrada!$G$8:$G$3007,O1607),"")</f>
        <v/>
      </c>
      <c r="R1607" s="46">
        <v>1.602E-2</v>
      </c>
    </row>
    <row r="1608" spans="13:18" ht="15" customHeight="1" x14ac:dyDescent="0.25">
      <c r="M1608" s="46" t="str">
        <f t="shared" si="53"/>
        <v/>
      </c>
      <c r="N1608" s="46" t="str">
        <f t="shared" si="54"/>
        <v/>
      </c>
      <c r="O1608" s="46" t="str">
        <f>IF(PI_For!B1610=0,"Não cadastrado",PI_For!B1610)</f>
        <v>Não cadastrado</v>
      </c>
      <c r="P1608" s="46" t="str">
        <f>IFERROR(AVERAGEIFS(Entrada!$E$8:$E$3007,Entrada!$C$8:$C$3007,$C$6,Entrada!$G$8:$G$3007,O1608),"")</f>
        <v/>
      </c>
      <c r="Q1608" s="46" t="str">
        <f>IFERROR(AVERAGEIFS(Entrada!$H$8:$H$3007,Entrada!$C$8:$C$3007,$C$6,Entrada!$G$8:$G$3007,O1608),"")</f>
        <v/>
      </c>
      <c r="R1608" s="46">
        <v>1.6029999999999999E-2</v>
      </c>
    </row>
    <row r="1609" spans="13:18" ht="15" customHeight="1" x14ac:dyDescent="0.25">
      <c r="M1609" s="46" t="str">
        <f t="shared" si="53"/>
        <v/>
      </c>
      <c r="N1609" s="46" t="str">
        <f t="shared" si="54"/>
        <v/>
      </c>
      <c r="O1609" s="46" t="str">
        <f>IF(PI_For!B1611=0,"Não cadastrado",PI_For!B1611)</f>
        <v>Não cadastrado</v>
      </c>
      <c r="P1609" s="46" t="str">
        <f>IFERROR(AVERAGEIFS(Entrada!$E$8:$E$3007,Entrada!$C$8:$C$3007,$C$6,Entrada!$G$8:$G$3007,O1609),"")</f>
        <v/>
      </c>
      <c r="Q1609" s="46" t="str">
        <f>IFERROR(AVERAGEIFS(Entrada!$H$8:$H$3007,Entrada!$C$8:$C$3007,$C$6,Entrada!$G$8:$G$3007,O1609),"")</f>
        <v/>
      </c>
      <c r="R1609" s="46">
        <v>1.6039999999999999E-2</v>
      </c>
    </row>
    <row r="1610" spans="13:18" ht="15" customHeight="1" x14ac:dyDescent="0.25">
      <c r="M1610" s="46" t="str">
        <f t="shared" si="53"/>
        <v/>
      </c>
      <c r="N1610" s="46" t="str">
        <f t="shared" si="54"/>
        <v/>
      </c>
      <c r="O1610" s="46" t="str">
        <f>IF(PI_For!B1612=0,"Não cadastrado",PI_For!B1612)</f>
        <v>Não cadastrado</v>
      </c>
      <c r="P1610" s="46" t="str">
        <f>IFERROR(AVERAGEIFS(Entrada!$E$8:$E$3007,Entrada!$C$8:$C$3007,$C$6,Entrada!$G$8:$G$3007,O1610),"")</f>
        <v/>
      </c>
      <c r="Q1610" s="46" t="str">
        <f>IFERROR(AVERAGEIFS(Entrada!$H$8:$H$3007,Entrada!$C$8:$C$3007,$C$6,Entrada!$G$8:$G$3007,O1610),"")</f>
        <v/>
      </c>
      <c r="R1610" s="46">
        <v>1.6049999999999998E-2</v>
      </c>
    </row>
    <row r="1611" spans="13:18" ht="15" customHeight="1" x14ac:dyDescent="0.25">
      <c r="M1611" s="46" t="str">
        <f t="shared" si="53"/>
        <v/>
      </c>
      <c r="N1611" s="46" t="str">
        <f t="shared" si="54"/>
        <v/>
      </c>
      <c r="O1611" s="46" t="str">
        <f>IF(PI_For!B1613=0,"Não cadastrado",PI_For!B1613)</f>
        <v>Não cadastrado</v>
      </c>
      <c r="P1611" s="46" t="str">
        <f>IFERROR(AVERAGEIFS(Entrada!$E$8:$E$3007,Entrada!$C$8:$C$3007,$C$6,Entrada!$G$8:$G$3007,O1611),"")</f>
        <v/>
      </c>
      <c r="Q1611" s="46" t="str">
        <f>IFERROR(AVERAGEIFS(Entrada!$H$8:$H$3007,Entrada!$C$8:$C$3007,$C$6,Entrada!$G$8:$G$3007,O1611),"")</f>
        <v/>
      </c>
      <c r="R1611" s="46">
        <v>1.6060000000000001E-2</v>
      </c>
    </row>
    <row r="1612" spans="13:18" ht="15" customHeight="1" x14ac:dyDescent="0.25">
      <c r="M1612" s="46" t="str">
        <f t="shared" si="53"/>
        <v/>
      </c>
      <c r="N1612" s="46" t="str">
        <f t="shared" si="54"/>
        <v/>
      </c>
      <c r="O1612" s="46" t="str">
        <f>IF(PI_For!B1614=0,"Não cadastrado",PI_For!B1614)</f>
        <v>Não cadastrado</v>
      </c>
      <c r="P1612" s="46" t="str">
        <f>IFERROR(AVERAGEIFS(Entrada!$E$8:$E$3007,Entrada!$C$8:$C$3007,$C$6,Entrada!$G$8:$G$3007,O1612),"")</f>
        <v/>
      </c>
      <c r="Q1612" s="46" t="str">
        <f>IFERROR(AVERAGEIFS(Entrada!$H$8:$H$3007,Entrada!$C$8:$C$3007,$C$6,Entrada!$G$8:$G$3007,O1612),"")</f>
        <v/>
      </c>
      <c r="R1612" s="46">
        <v>1.6070000000000001E-2</v>
      </c>
    </row>
    <row r="1613" spans="13:18" ht="15" customHeight="1" x14ac:dyDescent="0.25">
      <c r="M1613" s="46" t="str">
        <f t="shared" si="53"/>
        <v/>
      </c>
      <c r="N1613" s="46" t="str">
        <f t="shared" si="54"/>
        <v/>
      </c>
      <c r="O1613" s="46" t="str">
        <f>IF(PI_For!B1615=0,"Não cadastrado",PI_For!B1615)</f>
        <v>Não cadastrado</v>
      </c>
      <c r="P1613" s="46" t="str">
        <f>IFERROR(AVERAGEIFS(Entrada!$E$8:$E$3007,Entrada!$C$8:$C$3007,$C$6,Entrada!$G$8:$G$3007,O1613),"")</f>
        <v/>
      </c>
      <c r="Q1613" s="46" t="str">
        <f>IFERROR(AVERAGEIFS(Entrada!$H$8:$H$3007,Entrada!$C$8:$C$3007,$C$6,Entrada!$G$8:$G$3007,O1613),"")</f>
        <v/>
      </c>
      <c r="R1613" s="46">
        <v>1.6080000000000001E-2</v>
      </c>
    </row>
    <row r="1614" spans="13:18" ht="15" customHeight="1" x14ac:dyDescent="0.25">
      <c r="M1614" s="46" t="str">
        <f t="shared" si="53"/>
        <v/>
      </c>
      <c r="N1614" s="46" t="str">
        <f t="shared" si="54"/>
        <v/>
      </c>
      <c r="O1614" s="46" t="str">
        <f>IF(PI_For!B1616=0,"Não cadastrado",PI_For!B1616)</f>
        <v>Não cadastrado</v>
      </c>
      <c r="P1614" s="46" t="str">
        <f>IFERROR(AVERAGEIFS(Entrada!$E$8:$E$3007,Entrada!$C$8:$C$3007,$C$6,Entrada!$G$8:$G$3007,O1614),"")</f>
        <v/>
      </c>
      <c r="Q1614" s="46" t="str">
        <f>IFERROR(AVERAGEIFS(Entrada!$H$8:$H$3007,Entrada!$C$8:$C$3007,$C$6,Entrada!$G$8:$G$3007,O1614),"")</f>
        <v/>
      </c>
      <c r="R1614" s="46">
        <v>1.609E-2</v>
      </c>
    </row>
    <row r="1615" spans="13:18" ht="15" customHeight="1" x14ac:dyDescent="0.25">
      <c r="M1615" s="46" t="str">
        <f t="shared" si="53"/>
        <v/>
      </c>
      <c r="N1615" s="46" t="str">
        <f t="shared" si="54"/>
        <v/>
      </c>
      <c r="O1615" s="46" t="str">
        <f>IF(PI_For!B1617=0,"Não cadastrado",PI_For!B1617)</f>
        <v>Não cadastrado</v>
      </c>
      <c r="P1615" s="46" t="str">
        <f>IFERROR(AVERAGEIFS(Entrada!$E$8:$E$3007,Entrada!$C$8:$C$3007,$C$6,Entrada!$G$8:$G$3007,O1615),"")</f>
        <v/>
      </c>
      <c r="Q1615" s="46" t="str">
        <f>IFERROR(AVERAGEIFS(Entrada!$H$8:$H$3007,Entrada!$C$8:$C$3007,$C$6,Entrada!$G$8:$G$3007,O1615),"")</f>
        <v/>
      </c>
      <c r="R1615" s="46">
        <v>1.61E-2</v>
      </c>
    </row>
    <row r="1616" spans="13:18" ht="15" customHeight="1" x14ac:dyDescent="0.25">
      <c r="M1616" s="46" t="str">
        <f t="shared" si="53"/>
        <v/>
      </c>
      <c r="N1616" s="46" t="str">
        <f t="shared" si="54"/>
        <v/>
      </c>
      <c r="O1616" s="46" t="str">
        <f>IF(PI_For!B1618=0,"Não cadastrado",PI_For!B1618)</f>
        <v>Não cadastrado</v>
      </c>
      <c r="P1616" s="46" t="str">
        <f>IFERROR(AVERAGEIFS(Entrada!$E$8:$E$3007,Entrada!$C$8:$C$3007,$C$6,Entrada!$G$8:$G$3007,O1616),"")</f>
        <v/>
      </c>
      <c r="Q1616" s="46" t="str">
        <f>IFERROR(AVERAGEIFS(Entrada!$H$8:$H$3007,Entrada!$C$8:$C$3007,$C$6,Entrada!$G$8:$G$3007,O1616),"")</f>
        <v/>
      </c>
      <c r="R1616" s="46">
        <v>1.6109999999999999E-2</v>
      </c>
    </row>
    <row r="1617" spans="13:18" ht="15" customHeight="1" x14ac:dyDescent="0.25">
      <c r="M1617" s="46" t="str">
        <f t="shared" si="53"/>
        <v/>
      </c>
      <c r="N1617" s="46" t="str">
        <f t="shared" si="54"/>
        <v/>
      </c>
      <c r="O1617" s="46" t="str">
        <f>IF(PI_For!B1619=0,"Não cadastrado",PI_For!B1619)</f>
        <v>Não cadastrado</v>
      </c>
      <c r="P1617" s="46" t="str">
        <f>IFERROR(AVERAGEIFS(Entrada!$E$8:$E$3007,Entrada!$C$8:$C$3007,$C$6,Entrada!$G$8:$G$3007,O1617),"")</f>
        <v/>
      </c>
      <c r="Q1617" s="46" t="str">
        <f>IFERROR(AVERAGEIFS(Entrada!$H$8:$H$3007,Entrada!$C$8:$C$3007,$C$6,Entrada!$G$8:$G$3007,O1617),"")</f>
        <v/>
      </c>
      <c r="R1617" s="46">
        <v>1.6119999999999999E-2</v>
      </c>
    </row>
    <row r="1618" spans="13:18" ht="15" customHeight="1" x14ac:dyDescent="0.25">
      <c r="M1618" s="46" t="str">
        <f t="shared" si="53"/>
        <v/>
      </c>
      <c r="N1618" s="46" t="str">
        <f t="shared" si="54"/>
        <v/>
      </c>
      <c r="O1618" s="46" t="str">
        <f>IF(PI_For!B1620=0,"Não cadastrado",PI_For!B1620)</f>
        <v>Não cadastrado</v>
      </c>
      <c r="P1618" s="46" t="str">
        <f>IFERROR(AVERAGEIFS(Entrada!$E$8:$E$3007,Entrada!$C$8:$C$3007,$C$6,Entrada!$G$8:$G$3007,O1618),"")</f>
        <v/>
      </c>
      <c r="Q1618" s="46" t="str">
        <f>IFERROR(AVERAGEIFS(Entrada!$H$8:$H$3007,Entrada!$C$8:$C$3007,$C$6,Entrada!$G$8:$G$3007,O1618),"")</f>
        <v/>
      </c>
      <c r="R1618" s="46">
        <v>1.6129999999999999E-2</v>
      </c>
    </row>
    <row r="1619" spans="13:18" ht="15" customHeight="1" x14ac:dyDescent="0.25">
      <c r="M1619" s="46" t="str">
        <f t="shared" si="53"/>
        <v/>
      </c>
      <c r="N1619" s="46" t="str">
        <f t="shared" si="54"/>
        <v/>
      </c>
      <c r="O1619" s="46" t="str">
        <f>IF(PI_For!B1621=0,"Não cadastrado",PI_For!B1621)</f>
        <v>Não cadastrado</v>
      </c>
      <c r="P1619" s="46" t="str">
        <f>IFERROR(AVERAGEIFS(Entrada!$E$8:$E$3007,Entrada!$C$8:$C$3007,$C$6,Entrada!$G$8:$G$3007,O1619),"")</f>
        <v/>
      </c>
      <c r="Q1619" s="46" t="str">
        <f>IFERROR(AVERAGEIFS(Entrada!$H$8:$H$3007,Entrada!$C$8:$C$3007,$C$6,Entrada!$G$8:$G$3007,O1619),"")</f>
        <v/>
      </c>
      <c r="R1619" s="46">
        <v>1.6140000000000002E-2</v>
      </c>
    </row>
    <row r="1620" spans="13:18" ht="15" customHeight="1" x14ac:dyDescent="0.25">
      <c r="M1620" s="46" t="str">
        <f t="shared" si="53"/>
        <v/>
      </c>
      <c r="N1620" s="46" t="str">
        <f t="shared" si="54"/>
        <v/>
      </c>
      <c r="O1620" s="46" t="str">
        <f>IF(PI_For!B1622=0,"Não cadastrado",PI_For!B1622)</f>
        <v>Não cadastrado</v>
      </c>
      <c r="P1620" s="46" t="str">
        <f>IFERROR(AVERAGEIFS(Entrada!$E$8:$E$3007,Entrada!$C$8:$C$3007,$C$6,Entrada!$G$8:$G$3007,O1620),"")</f>
        <v/>
      </c>
      <c r="Q1620" s="46" t="str">
        <f>IFERROR(AVERAGEIFS(Entrada!$H$8:$H$3007,Entrada!$C$8:$C$3007,$C$6,Entrada!$G$8:$G$3007,O1620),"")</f>
        <v/>
      </c>
      <c r="R1620" s="46">
        <v>1.6150000000000001E-2</v>
      </c>
    </row>
    <row r="1621" spans="13:18" ht="15" customHeight="1" x14ac:dyDescent="0.25">
      <c r="M1621" s="46" t="str">
        <f t="shared" si="53"/>
        <v/>
      </c>
      <c r="N1621" s="46" t="str">
        <f t="shared" si="54"/>
        <v/>
      </c>
      <c r="O1621" s="46" t="str">
        <f>IF(PI_For!B1623=0,"Não cadastrado",PI_For!B1623)</f>
        <v>Não cadastrado</v>
      </c>
      <c r="P1621" s="46" t="str">
        <f>IFERROR(AVERAGEIFS(Entrada!$E$8:$E$3007,Entrada!$C$8:$C$3007,$C$6,Entrada!$G$8:$G$3007,O1621),"")</f>
        <v/>
      </c>
      <c r="Q1621" s="46" t="str">
        <f>IFERROR(AVERAGEIFS(Entrada!$H$8:$H$3007,Entrada!$C$8:$C$3007,$C$6,Entrada!$G$8:$G$3007,O1621),"")</f>
        <v/>
      </c>
      <c r="R1621" s="46">
        <v>1.6160000000000001E-2</v>
      </c>
    </row>
    <row r="1622" spans="13:18" ht="15" customHeight="1" x14ac:dyDescent="0.25">
      <c r="M1622" s="46" t="str">
        <f t="shared" si="53"/>
        <v/>
      </c>
      <c r="N1622" s="46" t="str">
        <f t="shared" si="54"/>
        <v/>
      </c>
      <c r="O1622" s="46" t="str">
        <f>IF(PI_For!B1624=0,"Não cadastrado",PI_For!B1624)</f>
        <v>Não cadastrado</v>
      </c>
      <c r="P1622" s="46" t="str">
        <f>IFERROR(AVERAGEIFS(Entrada!$E$8:$E$3007,Entrada!$C$8:$C$3007,$C$6,Entrada!$G$8:$G$3007,O1622),"")</f>
        <v/>
      </c>
      <c r="Q1622" s="46" t="str">
        <f>IFERROR(AVERAGEIFS(Entrada!$H$8:$H$3007,Entrada!$C$8:$C$3007,$C$6,Entrada!$G$8:$G$3007,O1622),"")</f>
        <v/>
      </c>
      <c r="R1622" s="46">
        <v>1.617E-2</v>
      </c>
    </row>
    <row r="1623" spans="13:18" ht="15" customHeight="1" x14ac:dyDescent="0.25">
      <c r="M1623" s="46" t="str">
        <f t="shared" si="53"/>
        <v/>
      </c>
      <c r="N1623" s="46" t="str">
        <f t="shared" si="54"/>
        <v/>
      </c>
      <c r="O1623" s="46" t="str">
        <f>IF(PI_For!B1625=0,"Não cadastrado",PI_For!B1625)</f>
        <v>Não cadastrado</v>
      </c>
      <c r="P1623" s="46" t="str">
        <f>IFERROR(AVERAGEIFS(Entrada!$E$8:$E$3007,Entrada!$C$8:$C$3007,$C$6,Entrada!$G$8:$G$3007,O1623),"")</f>
        <v/>
      </c>
      <c r="Q1623" s="46" t="str">
        <f>IFERROR(AVERAGEIFS(Entrada!$H$8:$H$3007,Entrada!$C$8:$C$3007,$C$6,Entrada!$G$8:$G$3007,O1623),"")</f>
        <v/>
      </c>
      <c r="R1623" s="46">
        <v>1.618E-2</v>
      </c>
    </row>
    <row r="1624" spans="13:18" ht="15" customHeight="1" x14ac:dyDescent="0.25">
      <c r="M1624" s="46" t="str">
        <f t="shared" si="53"/>
        <v/>
      </c>
      <c r="N1624" s="46" t="str">
        <f t="shared" si="54"/>
        <v/>
      </c>
      <c r="O1624" s="46" t="str">
        <f>IF(PI_For!B1626=0,"Não cadastrado",PI_For!B1626)</f>
        <v>Não cadastrado</v>
      </c>
      <c r="P1624" s="46" t="str">
        <f>IFERROR(AVERAGEIFS(Entrada!$E$8:$E$3007,Entrada!$C$8:$C$3007,$C$6,Entrada!$G$8:$G$3007,O1624),"")</f>
        <v/>
      </c>
      <c r="Q1624" s="46" t="str">
        <f>IFERROR(AVERAGEIFS(Entrada!$H$8:$H$3007,Entrada!$C$8:$C$3007,$C$6,Entrada!$G$8:$G$3007,O1624),"")</f>
        <v/>
      </c>
      <c r="R1624" s="46">
        <v>1.619E-2</v>
      </c>
    </row>
    <row r="1625" spans="13:18" ht="15" customHeight="1" x14ac:dyDescent="0.25">
      <c r="M1625" s="46" t="str">
        <f t="shared" si="53"/>
        <v/>
      </c>
      <c r="N1625" s="46" t="str">
        <f t="shared" si="54"/>
        <v/>
      </c>
      <c r="O1625" s="46" t="str">
        <f>IF(PI_For!B1627=0,"Não cadastrado",PI_For!B1627)</f>
        <v>Não cadastrado</v>
      </c>
      <c r="P1625" s="46" t="str">
        <f>IFERROR(AVERAGEIFS(Entrada!$E$8:$E$3007,Entrada!$C$8:$C$3007,$C$6,Entrada!$G$8:$G$3007,O1625),"")</f>
        <v/>
      </c>
      <c r="Q1625" s="46" t="str">
        <f>IFERROR(AVERAGEIFS(Entrada!$H$8:$H$3007,Entrada!$C$8:$C$3007,$C$6,Entrada!$G$8:$G$3007,O1625),"")</f>
        <v/>
      </c>
      <c r="R1625" s="46">
        <v>1.6199999999999999E-2</v>
      </c>
    </row>
    <row r="1626" spans="13:18" ht="15" customHeight="1" x14ac:dyDescent="0.25">
      <c r="M1626" s="46" t="str">
        <f t="shared" si="53"/>
        <v/>
      </c>
      <c r="N1626" s="46" t="str">
        <f t="shared" si="54"/>
        <v/>
      </c>
      <c r="O1626" s="46" t="str">
        <f>IF(PI_For!B1628=0,"Não cadastrado",PI_For!B1628)</f>
        <v>Não cadastrado</v>
      </c>
      <c r="P1626" s="46" t="str">
        <f>IFERROR(AVERAGEIFS(Entrada!$E$8:$E$3007,Entrada!$C$8:$C$3007,$C$6,Entrada!$G$8:$G$3007,O1626),"")</f>
        <v/>
      </c>
      <c r="Q1626" s="46" t="str">
        <f>IFERROR(AVERAGEIFS(Entrada!$H$8:$H$3007,Entrada!$C$8:$C$3007,$C$6,Entrada!$G$8:$G$3007,O1626),"")</f>
        <v/>
      </c>
      <c r="R1626" s="46">
        <v>1.6209999999999999E-2</v>
      </c>
    </row>
    <row r="1627" spans="13:18" ht="15" customHeight="1" x14ac:dyDescent="0.25">
      <c r="M1627" s="46" t="str">
        <f t="shared" si="53"/>
        <v/>
      </c>
      <c r="N1627" s="46" t="str">
        <f t="shared" si="54"/>
        <v/>
      </c>
      <c r="O1627" s="46" t="str">
        <f>IF(PI_For!B1629=0,"Não cadastrado",PI_For!B1629)</f>
        <v>Não cadastrado</v>
      </c>
      <c r="P1627" s="46" t="str">
        <f>IFERROR(AVERAGEIFS(Entrada!$E$8:$E$3007,Entrada!$C$8:$C$3007,$C$6,Entrada!$G$8:$G$3007,O1627),"")</f>
        <v/>
      </c>
      <c r="Q1627" s="46" t="str">
        <f>IFERROR(AVERAGEIFS(Entrada!$H$8:$H$3007,Entrada!$C$8:$C$3007,$C$6,Entrada!$G$8:$G$3007,O1627),"")</f>
        <v/>
      </c>
      <c r="R1627" s="46">
        <v>1.6219999999999998E-2</v>
      </c>
    </row>
    <row r="1628" spans="13:18" ht="15" customHeight="1" x14ac:dyDescent="0.25">
      <c r="M1628" s="46" t="str">
        <f t="shared" si="53"/>
        <v/>
      </c>
      <c r="N1628" s="46" t="str">
        <f t="shared" si="54"/>
        <v/>
      </c>
      <c r="O1628" s="46" t="str">
        <f>IF(PI_For!B1630=0,"Não cadastrado",PI_For!B1630)</f>
        <v>Não cadastrado</v>
      </c>
      <c r="P1628" s="46" t="str">
        <f>IFERROR(AVERAGEIFS(Entrada!$E$8:$E$3007,Entrada!$C$8:$C$3007,$C$6,Entrada!$G$8:$G$3007,O1628),"")</f>
        <v/>
      </c>
      <c r="Q1628" s="46" t="str">
        <f>IFERROR(AVERAGEIFS(Entrada!$H$8:$H$3007,Entrada!$C$8:$C$3007,$C$6,Entrada!$G$8:$G$3007,O1628),"")</f>
        <v/>
      </c>
      <c r="R1628" s="46">
        <v>1.6230000000000001E-2</v>
      </c>
    </row>
    <row r="1629" spans="13:18" ht="15" customHeight="1" x14ac:dyDescent="0.25">
      <c r="M1629" s="46" t="str">
        <f t="shared" si="53"/>
        <v/>
      </c>
      <c r="N1629" s="46" t="str">
        <f t="shared" si="54"/>
        <v/>
      </c>
      <c r="O1629" s="46" t="str">
        <f>IF(PI_For!B1631=0,"Não cadastrado",PI_For!B1631)</f>
        <v>Não cadastrado</v>
      </c>
      <c r="P1629" s="46" t="str">
        <f>IFERROR(AVERAGEIFS(Entrada!$E$8:$E$3007,Entrada!$C$8:$C$3007,$C$6,Entrada!$G$8:$G$3007,O1629),"")</f>
        <v/>
      </c>
      <c r="Q1629" s="46" t="str">
        <f>IFERROR(AVERAGEIFS(Entrada!$H$8:$H$3007,Entrada!$C$8:$C$3007,$C$6,Entrada!$G$8:$G$3007,O1629),"")</f>
        <v/>
      </c>
      <c r="R1629" s="46">
        <v>1.6240000000000001E-2</v>
      </c>
    </row>
    <row r="1630" spans="13:18" ht="15" customHeight="1" x14ac:dyDescent="0.25">
      <c r="M1630" s="46" t="str">
        <f t="shared" si="53"/>
        <v/>
      </c>
      <c r="N1630" s="46" t="str">
        <f t="shared" si="54"/>
        <v/>
      </c>
      <c r="O1630" s="46" t="str">
        <f>IF(PI_For!B1632=0,"Não cadastrado",PI_For!B1632)</f>
        <v>Não cadastrado</v>
      </c>
      <c r="P1630" s="46" t="str">
        <f>IFERROR(AVERAGEIFS(Entrada!$E$8:$E$3007,Entrada!$C$8:$C$3007,$C$6,Entrada!$G$8:$G$3007,O1630),"")</f>
        <v/>
      </c>
      <c r="Q1630" s="46" t="str">
        <f>IFERROR(AVERAGEIFS(Entrada!$H$8:$H$3007,Entrada!$C$8:$C$3007,$C$6,Entrada!$G$8:$G$3007,O1630),"")</f>
        <v/>
      </c>
      <c r="R1630" s="46">
        <v>1.6250000000000001E-2</v>
      </c>
    </row>
    <row r="1631" spans="13:18" ht="15" customHeight="1" x14ac:dyDescent="0.25">
      <c r="M1631" s="46" t="str">
        <f t="shared" si="53"/>
        <v/>
      </c>
      <c r="N1631" s="46" t="str">
        <f t="shared" si="54"/>
        <v/>
      </c>
      <c r="O1631" s="46" t="str">
        <f>IF(PI_For!B1633=0,"Não cadastrado",PI_For!B1633)</f>
        <v>Não cadastrado</v>
      </c>
      <c r="P1631" s="46" t="str">
        <f>IFERROR(AVERAGEIFS(Entrada!$E$8:$E$3007,Entrada!$C$8:$C$3007,$C$6,Entrada!$G$8:$G$3007,O1631),"")</f>
        <v/>
      </c>
      <c r="Q1631" s="46" t="str">
        <f>IFERROR(AVERAGEIFS(Entrada!$H$8:$H$3007,Entrada!$C$8:$C$3007,$C$6,Entrada!$G$8:$G$3007,O1631),"")</f>
        <v/>
      </c>
      <c r="R1631" s="46">
        <v>1.626E-2</v>
      </c>
    </row>
    <row r="1632" spans="13:18" ht="15" customHeight="1" x14ac:dyDescent="0.25">
      <c r="M1632" s="46" t="str">
        <f t="shared" si="53"/>
        <v/>
      </c>
      <c r="N1632" s="46" t="str">
        <f t="shared" si="54"/>
        <v/>
      </c>
      <c r="O1632" s="46" t="str">
        <f>IF(PI_For!B1634=0,"Não cadastrado",PI_For!B1634)</f>
        <v>Não cadastrado</v>
      </c>
      <c r="P1632" s="46" t="str">
        <f>IFERROR(AVERAGEIFS(Entrada!$E$8:$E$3007,Entrada!$C$8:$C$3007,$C$6,Entrada!$G$8:$G$3007,O1632),"")</f>
        <v/>
      </c>
      <c r="Q1632" s="46" t="str">
        <f>IFERROR(AVERAGEIFS(Entrada!$H$8:$H$3007,Entrada!$C$8:$C$3007,$C$6,Entrada!$G$8:$G$3007,O1632),"")</f>
        <v/>
      </c>
      <c r="R1632" s="46">
        <v>1.627E-2</v>
      </c>
    </row>
    <row r="1633" spans="13:18" ht="15" customHeight="1" x14ac:dyDescent="0.25">
      <c r="M1633" s="46" t="str">
        <f t="shared" si="53"/>
        <v/>
      </c>
      <c r="N1633" s="46" t="str">
        <f t="shared" si="54"/>
        <v/>
      </c>
      <c r="O1633" s="46" t="str">
        <f>IF(PI_For!B1635=0,"Não cadastrado",PI_For!B1635)</f>
        <v>Não cadastrado</v>
      </c>
      <c r="P1633" s="46" t="str">
        <f>IFERROR(AVERAGEIFS(Entrada!$E$8:$E$3007,Entrada!$C$8:$C$3007,$C$6,Entrada!$G$8:$G$3007,O1633),"")</f>
        <v/>
      </c>
      <c r="Q1633" s="46" t="str">
        <f>IFERROR(AVERAGEIFS(Entrada!$H$8:$H$3007,Entrada!$C$8:$C$3007,$C$6,Entrada!$G$8:$G$3007,O1633),"")</f>
        <v/>
      </c>
      <c r="R1633" s="46">
        <v>1.6279999999999999E-2</v>
      </c>
    </row>
    <row r="1634" spans="13:18" ht="15" customHeight="1" x14ac:dyDescent="0.25">
      <c r="M1634" s="46" t="str">
        <f t="shared" si="53"/>
        <v/>
      </c>
      <c r="N1634" s="46" t="str">
        <f t="shared" si="54"/>
        <v/>
      </c>
      <c r="O1634" s="46" t="str">
        <f>IF(PI_For!B1636=0,"Não cadastrado",PI_For!B1636)</f>
        <v>Não cadastrado</v>
      </c>
      <c r="P1634" s="46" t="str">
        <f>IFERROR(AVERAGEIFS(Entrada!$E$8:$E$3007,Entrada!$C$8:$C$3007,$C$6,Entrada!$G$8:$G$3007,O1634),"")</f>
        <v/>
      </c>
      <c r="Q1634" s="46" t="str">
        <f>IFERROR(AVERAGEIFS(Entrada!$H$8:$H$3007,Entrada!$C$8:$C$3007,$C$6,Entrada!$G$8:$G$3007,O1634),"")</f>
        <v/>
      </c>
      <c r="R1634" s="46">
        <v>1.6289999999999999E-2</v>
      </c>
    </row>
    <row r="1635" spans="13:18" ht="15" customHeight="1" x14ac:dyDescent="0.25">
      <c r="M1635" s="46" t="str">
        <f t="shared" si="53"/>
        <v/>
      </c>
      <c r="N1635" s="46" t="str">
        <f t="shared" si="54"/>
        <v/>
      </c>
      <c r="O1635" s="46" t="str">
        <f>IF(PI_For!B1637=0,"Não cadastrado",PI_For!B1637)</f>
        <v>Não cadastrado</v>
      </c>
      <c r="P1635" s="46" t="str">
        <f>IFERROR(AVERAGEIFS(Entrada!$E$8:$E$3007,Entrada!$C$8:$C$3007,$C$6,Entrada!$G$8:$G$3007,O1635),"")</f>
        <v/>
      </c>
      <c r="Q1635" s="46" t="str">
        <f>IFERROR(AVERAGEIFS(Entrada!$H$8:$H$3007,Entrada!$C$8:$C$3007,$C$6,Entrada!$G$8:$G$3007,O1635),"")</f>
        <v/>
      </c>
      <c r="R1635" s="46">
        <v>1.6299999999999999E-2</v>
      </c>
    </row>
    <row r="1636" spans="13:18" ht="15" customHeight="1" x14ac:dyDescent="0.25">
      <c r="M1636" s="46" t="str">
        <f t="shared" si="53"/>
        <v/>
      </c>
      <c r="N1636" s="46" t="str">
        <f t="shared" si="54"/>
        <v/>
      </c>
      <c r="O1636" s="46" t="str">
        <f>IF(PI_For!B1638=0,"Não cadastrado",PI_For!B1638)</f>
        <v>Não cadastrado</v>
      </c>
      <c r="P1636" s="46" t="str">
        <f>IFERROR(AVERAGEIFS(Entrada!$E$8:$E$3007,Entrada!$C$8:$C$3007,$C$6,Entrada!$G$8:$G$3007,O1636),"")</f>
        <v/>
      </c>
      <c r="Q1636" s="46" t="str">
        <f>IFERROR(AVERAGEIFS(Entrada!$H$8:$H$3007,Entrada!$C$8:$C$3007,$C$6,Entrada!$G$8:$G$3007,O1636),"")</f>
        <v/>
      </c>
      <c r="R1636" s="46">
        <v>1.6310000000000002E-2</v>
      </c>
    </row>
    <row r="1637" spans="13:18" ht="15" customHeight="1" x14ac:dyDescent="0.25">
      <c r="M1637" s="46" t="str">
        <f t="shared" si="53"/>
        <v/>
      </c>
      <c r="N1637" s="46" t="str">
        <f t="shared" si="54"/>
        <v/>
      </c>
      <c r="O1637" s="46" t="str">
        <f>IF(PI_For!B1639=0,"Não cadastrado",PI_For!B1639)</f>
        <v>Não cadastrado</v>
      </c>
      <c r="P1637" s="46" t="str">
        <f>IFERROR(AVERAGEIFS(Entrada!$E$8:$E$3007,Entrada!$C$8:$C$3007,$C$6,Entrada!$G$8:$G$3007,O1637),"")</f>
        <v/>
      </c>
      <c r="Q1637" s="46" t="str">
        <f>IFERROR(AVERAGEIFS(Entrada!$H$8:$H$3007,Entrada!$C$8:$C$3007,$C$6,Entrada!$G$8:$G$3007,O1637),"")</f>
        <v/>
      </c>
      <c r="R1637" s="46">
        <v>1.6320000000000001E-2</v>
      </c>
    </row>
    <row r="1638" spans="13:18" ht="15" customHeight="1" x14ac:dyDescent="0.25">
      <c r="M1638" s="46" t="str">
        <f t="shared" si="53"/>
        <v/>
      </c>
      <c r="N1638" s="46" t="str">
        <f t="shared" si="54"/>
        <v/>
      </c>
      <c r="O1638" s="46" t="str">
        <f>IF(PI_For!B1640=0,"Não cadastrado",PI_For!B1640)</f>
        <v>Não cadastrado</v>
      </c>
      <c r="P1638" s="46" t="str">
        <f>IFERROR(AVERAGEIFS(Entrada!$E$8:$E$3007,Entrada!$C$8:$C$3007,$C$6,Entrada!$G$8:$G$3007,O1638),"")</f>
        <v/>
      </c>
      <c r="Q1638" s="46" t="str">
        <f>IFERROR(AVERAGEIFS(Entrada!$H$8:$H$3007,Entrada!$C$8:$C$3007,$C$6,Entrada!$G$8:$G$3007,O1638),"")</f>
        <v/>
      </c>
      <c r="R1638" s="46">
        <v>1.6330000000000001E-2</v>
      </c>
    </row>
    <row r="1639" spans="13:18" ht="15" customHeight="1" x14ac:dyDescent="0.25">
      <c r="M1639" s="46" t="str">
        <f t="shared" si="53"/>
        <v/>
      </c>
      <c r="N1639" s="46" t="str">
        <f t="shared" si="54"/>
        <v/>
      </c>
      <c r="O1639" s="46" t="str">
        <f>IF(PI_For!B1641=0,"Não cadastrado",PI_For!B1641)</f>
        <v>Não cadastrado</v>
      </c>
      <c r="P1639" s="46" t="str">
        <f>IFERROR(AVERAGEIFS(Entrada!$E$8:$E$3007,Entrada!$C$8:$C$3007,$C$6,Entrada!$G$8:$G$3007,O1639),"")</f>
        <v/>
      </c>
      <c r="Q1639" s="46" t="str">
        <f>IFERROR(AVERAGEIFS(Entrada!$H$8:$H$3007,Entrada!$C$8:$C$3007,$C$6,Entrada!$G$8:$G$3007,O1639),"")</f>
        <v/>
      </c>
      <c r="R1639" s="46">
        <v>1.634E-2</v>
      </c>
    </row>
    <row r="1640" spans="13:18" ht="15" customHeight="1" x14ac:dyDescent="0.25">
      <c r="M1640" s="46" t="str">
        <f t="shared" si="53"/>
        <v/>
      </c>
      <c r="N1640" s="46" t="str">
        <f t="shared" si="54"/>
        <v/>
      </c>
      <c r="O1640" s="46" t="str">
        <f>IF(PI_For!B1642=0,"Não cadastrado",PI_For!B1642)</f>
        <v>Não cadastrado</v>
      </c>
      <c r="P1640" s="46" t="str">
        <f>IFERROR(AVERAGEIFS(Entrada!$E$8:$E$3007,Entrada!$C$8:$C$3007,$C$6,Entrada!$G$8:$G$3007,O1640),"")</f>
        <v/>
      </c>
      <c r="Q1640" s="46" t="str">
        <f>IFERROR(AVERAGEIFS(Entrada!$H$8:$H$3007,Entrada!$C$8:$C$3007,$C$6,Entrada!$G$8:$G$3007,O1640),"")</f>
        <v/>
      </c>
      <c r="R1640" s="46">
        <v>1.635E-2</v>
      </c>
    </row>
    <row r="1641" spans="13:18" ht="15" customHeight="1" x14ac:dyDescent="0.25">
      <c r="M1641" s="46" t="str">
        <f t="shared" si="53"/>
        <v/>
      </c>
      <c r="N1641" s="46" t="str">
        <f t="shared" si="54"/>
        <v/>
      </c>
      <c r="O1641" s="46" t="str">
        <f>IF(PI_For!B1643=0,"Não cadastrado",PI_For!B1643)</f>
        <v>Não cadastrado</v>
      </c>
      <c r="P1641" s="46" t="str">
        <f>IFERROR(AVERAGEIFS(Entrada!$E$8:$E$3007,Entrada!$C$8:$C$3007,$C$6,Entrada!$G$8:$G$3007,O1641),"")</f>
        <v/>
      </c>
      <c r="Q1641" s="46" t="str">
        <f>IFERROR(AVERAGEIFS(Entrada!$H$8:$H$3007,Entrada!$C$8:$C$3007,$C$6,Entrada!$G$8:$G$3007,O1641),"")</f>
        <v/>
      </c>
      <c r="R1641" s="46">
        <v>1.636E-2</v>
      </c>
    </row>
    <row r="1642" spans="13:18" ht="15" customHeight="1" x14ac:dyDescent="0.25">
      <c r="M1642" s="46" t="str">
        <f t="shared" si="53"/>
        <v/>
      </c>
      <c r="N1642" s="46" t="str">
        <f t="shared" si="54"/>
        <v/>
      </c>
      <c r="O1642" s="46" t="str">
        <f>IF(PI_For!B1644=0,"Não cadastrado",PI_For!B1644)</f>
        <v>Não cadastrado</v>
      </c>
      <c r="P1642" s="46" t="str">
        <f>IFERROR(AVERAGEIFS(Entrada!$E$8:$E$3007,Entrada!$C$8:$C$3007,$C$6,Entrada!$G$8:$G$3007,O1642),"")</f>
        <v/>
      </c>
      <c r="Q1642" s="46" t="str">
        <f>IFERROR(AVERAGEIFS(Entrada!$H$8:$H$3007,Entrada!$C$8:$C$3007,$C$6,Entrada!$G$8:$G$3007,O1642),"")</f>
        <v/>
      </c>
      <c r="R1642" s="46">
        <v>1.6369999999999999E-2</v>
      </c>
    </row>
    <row r="1643" spans="13:18" ht="15" customHeight="1" x14ac:dyDescent="0.25">
      <c r="M1643" s="46" t="str">
        <f t="shared" si="53"/>
        <v/>
      </c>
      <c r="N1643" s="46" t="str">
        <f t="shared" si="54"/>
        <v/>
      </c>
      <c r="O1643" s="46" t="str">
        <f>IF(PI_For!B1645=0,"Não cadastrado",PI_For!B1645)</f>
        <v>Não cadastrado</v>
      </c>
      <c r="P1643" s="46" t="str">
        <f>IFERROR(AVERAGEIFS(Entrada!$E$8:$E$3007,Entrada!$C$8:$C$3007,$C$6,Entrada!$G$8:$G$3007,O1643),"")</f>
        <v/>
      </c>
      <c r="Q1643" s="46" t="str">
        <f>IFERROR(AVERAGEIFS(Entrada!$H$8:$H$3007,Entrada!$C$8:$C$3007,$C$6,Entrada!$G$8:$G$3007,O1643),"")</f>
        <v/>
      </c>
      <c r="R1643" s="46">
        <v>1.6379999999999999E-2</v>
      </c>
    </row>
    <row r="1644" spans="13:18" ht="15" customHeight="1" x14ac:dyDescent="0.25">
      <c r="M1644" s="46" t="str">
        <f t="shared" si="53"/>
        <v/>
      </c>
      <c r="N1644" s="46" t="str">
        <f t="shared" si="54"/>
        <v/>
      </c>
      <c r="O1644" s="46" t="str">
        <f>IF(PI_For!B1646=0,"Não cadastrado",PI_For!B1646)</f>
        <v>Não cadastrado</v>
      </c>
      <c r="P1644" s="46" t="str">
        <f>IFERROR(AVERAGEIFS(Entrada!$E$8:$E$3007,Entrada!$C$8:$C$3007,$C$6,Entrada!$G$8:$G$3007,O1644),"")</f>
        <v/>
      </c>
      <c r="Q1644" s="46" t="str">
        <f>IFERROR(AVERAGEIFS(Entrada!$H$8:$H$3007,Entrada!$C$8:$C$3007,$C$6,Entrada!$G$8:$G$3007,O1644),"")</f>
        <v/>
      </c>
      <c r="R1644" s="46">
        <v>1.6389999999999998E-2</v>
      </c>
    </row>
    <row r="1645" spans="13:18" ht="15" customHeight="1" x14ac:dyDescent="0.25">
      <c r="M1645" s="46" t="str">
        <f t="shared" si="53"/>
        <v/>
      </c>
      <c r="N1645" s="46" t="str">
        <f t="shared" si="54"/>
        <v/>
      </c>
      <c r="O1645" s="46" t="str">
        <f>IF(PI_For!B1647=0,"Não cadastrado",PI_For!B1647)</f>
        <v>Não cadastrado</v>
      </c>
      <c r="P1645" s="46" t="str">
        <f>IFERROR(AVERAGEIFS(Entrada!$E$8:$E$3007,Entrada!$C$8:$C$3007,$C$6,Entrada!$G$8:$G$3007,O1645),"")</f>
        <v/>
      </c>
      <c r="Q1645" s="46" t="str">
        <f>IFERROR(AVERAGEIFS(Entrada!$H$8:$H$3007,Entrada!$C$8:$C$3007,$C$6,Entrada!$G$8:$G$3007,O1645),"")</f>
        <v/>
      </c>
      <c r="R1645" s="46">
        <v>1.6400000000000001E-2</v>
      </c>
    </row>
    <row r="1646" spans="13:18" ht="15" customHeight="1" x14ac:dyDescent="0.25">
      <c r="M1646" s="46" t="str">
        <f t="shared" si="53"/>
        <v/>
      </c>
      <c r="N1646" s="46" t="str">
        <f t="shared" si="54"/>
        <v/>
      </c>
      <c r="O1646" s="46" t="str">
        <f>IF(PI_For!B1648=0,"Não cadastrado",PI_For!B1648)</f>
        <v>Não cadastrado</v>
      </c>
      <c r="P1646" s="46" t="str">
        <f>IFERROR(AVERAGEIFS(Entrada!$E$8:$E$3007,Entrada!$C$8:$C$3007,$C$6,Entrada!$G$8:$G$3007,O1646),"")</f>
        <v/>
      </c>
      <c r="Q1646" s="46" t="str">
        <f>IFERROR(AVERAGEIFS(Entrada!$H$8:$H$3007,Entrada!$C$8:$C$3007,$C$6,Entrada!$G$8:$G$3007,O1646),"")</f>
        <v/>
      </c>
      <c r="R1646" s="46">
        <v>1.6410000000000001E-2</v>
      </c>
    </row>
    <row r="1647" spans="13:18" ht="15" customHeight="1" x14ac:dyDescent="0.25">
      <c r="M1647" s="46" t="str">
        <f t="shared" si="53"/>
        <v/>
      </c>
      <c r="N1647" s="46" t="str">
        <f t="shared" si="54"/>
        <v/>
      </c>
      <c r="O1647" s="46" t="str">
        <f>IF(PI_For!B1649=0,"Não cadastrado",PI_For!B1649)</f>
        <v>Não cadastrado</v>
      </c>
      <c r="P1647" s="46" t="str">
        <f>IFERROR(AVERAGEIFS(Entrada!$E$8:$E$3007,Entrada!$C$8:$C$3007,$C$6,Entrada!$G$8:$G$3007,O1647),"")</f>
        <v/>
      </c>
      <c r="Q1647" s="46" t="str">
        <f>IFERROR(AVERAGEIFS(Entrada!$H$8:$H$3007,Entrada!$C$8:$C$3007,$C$6,Entrada!$G$8:$G$3007,O1647),"")</f>
        <v/>
      </c>
      <c r="R1647" s="46">
        <v>1.6420000000000001E-2</v>
      </c>
    </row>
    <row r="1648" spans="13:18" ht="15" customHeight="1" x14ac:dyDescent="0.25">
      <c r="M1648" s="46" t="str">
        <f t="shared" si="53"/>
        <v/>
      </c>
      <c r="N1648" s="46" t="str">
        <f t="shared" si="54"/>
        <v/>
      </c>
      <c r="O1648" s="46" t="str">
        <f>IF(PI_For!B1650=0,"Não cadastrado",PI_For!B1650)</f>
        <v>Não cadastrado</v>
      </c>
      <c r="P1648" s="46" t="str">
        <f>IFERROR(AVERAGEIFS(Entrada!$E$8:$E$3007,Entrada!$C$8:$C$3007,$C$6,Entrada!$G$8:$G$3007,O1648),"")</f>
        <v/>
      </c>
      <c r="Q1648" s="46" t="str">
        <f>IFERROR(AVERAGEIFS(Entrada!$H$8:$H$3007,Entrada!$C$8:$C$3007,$C$6,Entrada!$G$8:$G$3007,O1648),"")</f>
        <v/>
      </c>
      <c r="R1648" s="46">
        <v>1.643E-2</v>
      </c>
    </row>
    <row r="1649" spans="13:18" ht="15" customHeight="1" x14ac:dyDescent="0.25">
      <c r="M1649" s="46" t="str">
        <f t="shared" si="53"/>
        <v/>
      </c>
      <c r="N1649" s="46" t="str">
        <f t="shared" si="54"/>
        <v/>
      </c>
      <c r="O1649" s="46" t="str">
        <f>IF(PI_For!B1651=0,"Não cadastrado",PI_For!B1651)</f>
        <v>Não cadastrado</v>
      </c>
      <c r="P1649" s="46" t="str">
        <f>IFERROR(AVERAGEIFS(Entrada!$E$8:$E$3007,Entrada!$C$8:$C$3007,$C$6,Entrada!$G$8:$G$3007,O1649),"")</f>
        <v/>
      </c>
      <c r="Q1649" s="46" t="str">
        <f>IFERROR(AVERAGEIFS(Entrada!$H$8:$H$3007,Entrada!$C$8:$C$3007,$C$6,Entrada!$G$8:$G$3007,O1649),"")</f>
        <v/>
      </c>
      <c r="R1649" s="46">
        <v>1.644E-2</v>
      </c>
    </row>
    <row r="1650" spans="13:18" ht="15" customHeight="1" x14ac:dyDescent="0.25">
      <c r="M1650" s="46" t="str">
        <f t="shared" si="53"/>
        <v/>
      </c>
      <c r="N1650" s="46" t="str">
        <f t="shared" si="54"/>
        <v/>
      </c>
      <c r="O1650" s="46" t="str">
        <f>IF(PI_For!B1652=0,"Não cadastrado",PI_For!B1652)</f>
        <v>Não cadastrado</v>
      </c>
      <c r="P1650" s="46" t="str">
        <f>IFERROR(AVERAGEIFS(Entrada!$E$8:$E$3007,Entrada!$C$8:$C$3007,$C$6,Entrada!$G$8:$G$3007,O1650),"")</f>
        <v/>
      </c>
      <c r="Q1650" s="46" t="str">
        <f>IFERROR(AVERAGEIFS(Entrada!$H$8:$H$3007,Entrada!$C$8:$C$3007,$C$6,Entrada!$G$8:$G$3007,O1650),"")</f>
        <v/>
      </c>
      <c r="R1650" s="46">
        <v>1.6449999999999999E-2</v>
      </c>
    </row>
    <row r="1651" spans="13:18" ht="15" customHeight="1" x14ac:dyDescent="0.25">
      <c r="M1651" s="46" t="str">
        <f t="shared" si="53"/>
        <v/>
      </c>
      <c r="N1651" s="46" t="str">
        <f t="shared" si="54"/>
        <v/>
      </c>
      <c r="O1651" s="46" t="str">
        <f>IF(PI_For!B1653=0,"Não cadastrado",PI_For!B1653)</f>
        <v>Não cadastrado</v>
      </c>
      <c r="P1651" s="46" t="str">
        <f>IFERROR(AVERAGEIFS(Entrada!$E$8:$E$3007,Entrada!$C$8:$C$3007,$C$6,Entrada!$G$8:$G$3007,O1651),"")</f>
        <v/>
      </c>
      <c r="Q1651" s="46" t="str">
        <f>IFERROR(AVERAGEIFS(Entrada!$H$8:$H$3007,Entrada!$C$8:$C$3007,$C$6,Entrada!$G$8:$G$3007,O1651),"")</f>
        <v/>
      </c>
      <c r="R1651" s="46">
        <v>1.6459999999999999E-2</v>
      </c>
    </row>
    <row r="1652" spans="13:18" ht="15" customHeight="1" x14ac:dyDescent="0.25">
      <c r="M1652" s="46" t="str">
        <f t="shared" si="53"/>
        <v/>
      </c>
      <c r="N1652" s="46" t="str">
        <f t="shared" si="54"/>
        <v/>
      </c>
      <c r="O1652" s="46" t="str">
        <f>IF(PI_For!B1654=0,"Não cadastrado",PI_For!B1654)</f>
        <v>Não cadastrado</v>
      </c>
      <c r="P1652" s="46" t="str">
        <f>IFERROR(AVERAGEIFS(Entrada!$E$8:$E$3007,Entrada!$C$8:$C$3007,$C$6,Entrada!$G$8:$G$3007,O1652),"")</f>
        <v/>
      </c>
      <c r="Q1652" s="46" t="str">
        <f>IFERROR(AVERAGEIFS(Entrada!$H$8:$H$3007,Entrada!$C$8:$C$3007,$C$6,Entrada!$G$8:$G$3007,O1652),"")</f>
        <v/>
      </c>
      <c r="R1652" s="46">
        <v>1.6469999999999999E-2</v>
      </c>
    </row>
    <row r="1653" spans="13:18" ht="15" customHeight="1" x14ac:dyDescent="0.25">
      <c r="M1653" s="46" t="str">
        <f t="shared" si="53"/>
        <v/>
      </c>
      <c r="N1653" s="46" t="str">
        <f t="shared" si="54"/>
        <v/>
      </c>
      <c r="O1653" s="46" t="str">
        <f>IF(PI_For!B1655=0,"Não cadastrado",PI_For!B1655)</f>
        <v>Não cadastrado</v>
      </c>
      <c r="P1653" s="46" t="str">
        <f>IFERROR(AVERAGEIFS(Entrada!$E$8:$E$3007,Entrada!$C$8:$C$3007,$C$6,Entrada!$G$8:$G$3007,O1653),"")</f>
        <v/>
      </c>
      <c r="Q1653" s="46" t="str">
        <f>IFERROR(AVERAGEIFS(Entrada!$H$8:$H$3007,Entrada!$C$8:$C$3007,$C$6,Entrada!$G$8:$G$3007,O1653),"")</f>
        <v/>
      </c>
      <c r="R1653" s="46">
        <v>1.6480000000000002E-2</v>
      </c>
    </row>
    <row r="1654" spans="13:18" ht="15" customHeight="1" x14ac:dyDescent="0.25">
      <c r="M1654" s="46" t="str">
        <f t="shared" si="53"/>
        <v/>
      </c>
      <c r="N1654" s="46" t="str">
        <f t="shared" si="54"/>
        <v/>
      </c>
      <c r="O1654" s="46" t="str">
        <f>IF(PI_For!B1656=0,"Não cadastrado",PI_For!B1656)</f>
        <v>Não cadastrado</v>
      </c>
      <c r="P1654" s="46" t="str">
        <f>IFERROR(AVERAGEIFS(Entrada!$E$8:$E$3007,Entrada!$C$8:$C$3007,$C$6,Entrada!$G$8:$G$3007,O1654),"")</f>
        <v/>
      </c>
      <c r="Q1654" s="46" t="str">
        <f>IFERROR(AVERAGEIFS(Entrada!$H$8:$H$3007,Entrada!$C$8:$C$3007,$C$6,Entrada!$G$8:$G$3007,O1654),"")</f>
        <v/>
      </c>
      <c r="R1654" s="46">
        <v>1.6490000000000001E-2</v>
      </c>
    </row>
    <row r="1655" spans="13:18" ht="15" customHeight="1" x14ac:dyDescent="0.25">
      <c r="M1655" s="46" t="str">
        <f t="shared" si="53"/>
        <v/>
      </c>
      <c r="N1655" s="46" t="str">
        <f t="shared" si="54"/>
        <v/>
      </c>
      <c r="O1655" s="46" t="str">
        <f>IF(PI_For!B1657=0,"Não cadastrado",PI_For!B1657)</f>
        <v>Não cadastrado</v>
      </c>
      <c r="P1655" s="46" t="str">
        <f>IFERROR(AVERAGEIFS(Entrada!$E$8:$E$3007,Entrada!$C$8:$C$3007,$C$6,Entrada!$G$8:$G$3007,O1655),"")</f>
        <v/>
      </c>
      <c r="Q1655" s="46" t="str">
        <f>IFERROR(AVERAGEIFS(Entrada!$H$8:$H$3007,Entrada!$C$8:$C$3007,$C$6,Entrada!$G$8:$G$3007,O1655),"")</f>
        <v/>
      </c>
      <c r="R1655" s="46">
        <v>1.6500000000000001E-2</v>
      </c>
    </row>
    <row r="1656" spans="13:18" ht="15" customHeight="1" x14ac:dyDescent="0.25">
      <c r="M1656" s="46" t="str">
        <f t="shared" si="53"/>
        <v/>
      </c>
      <c r="N1656" s="46" t="str">
        <f t="shared" si="54"/>
        <v/>
      </c>
      <c r="O1656" s="46" t="str">
        <f>IF(PI_For!B1658=0,"Não cadastrado",PI_For!B1658)</f>
        <v>Não cadastrado</v>
      </c>
      <c r="P1656" s="46" t="str">
        <f>IFERROR(AVERAGEIFS(Entrada!$E$8:$E$3007,Entrada!$C$8:$C$3007,$C$6,Entrada!$G$8:$G$3007,O1656),"")</f>
        <v/>
      </c>
      <c r="Q1656" s="46" t="str">
        <f>IFERROR(AVERAGEIFS(Entrada!$H$8:$H$3007,Entrada!$C$8:$C$3007,$C$6,Entrada!$G$8:$G$3007,O1656),"")</f>
        <v/>
      </c>
      <c r="R1656" s="46">
        <v>1.651E-2</v>
      </c>
    </row>
    <row r="1657" spans="13:18" ht="15" customHeight="1" x14ac:dyDescent="0.25">
      <c r="M1657" s="46" t="str">
        <f t="shared" si="53"/>
        <v/>
      </c>
      <c r="N1657" s="46" t="str">
        <f t="shared" si="54"/>
        <v/>
      </c>
      <c r="O1657" s="46" t="str">
        <f>IF(PI_For!B1659=0,"Não cadastrado",PI_For!B1659)</f>
        <v>Não cadastrado</v>
      </c>
      <c r="P1657" s="46" t="str">
        <f>IFERROR(AVERAGEIFS(Entrada!$E$8:$E$3007,Entrada!$C$8:$C$3007,$C$6,Entrada!$G$8:$G$3007,O1657),"")</f>
        <v/>
      </c>
      <c r="Q1657" s="46" t="str">
        <f>IFERROR(AVERAGEIFS(Entrada!$H$8:$H$3007,Entrada!$C$8:$C$3007,$C$6,Entrada!$G$8:$G$3007,O1657),"")</f>
        <v/>
      </c>
      <c r="R1657" s="46">
        <v>1.652E-2</v>
      </c>
    </row>
    <row r="1658" spans="13:18" ht="15" customHeight="1" x14ac:dyDescent="0.25">
      <c r="M1658" s="46" t="str">
        <f t="shared" si="53"/>
        <v/>
      </c>
      <c r="N1658" s="46" t="str">
        <f t="shared" si="54"/>
        <v/>
      </c>
      <c r="O1658" s="46" t="str">
        <f>IF(PI_For!B1660=0,"Não cadastrado",PI_For!B1660)</f>
        <v>Não cadastrado</v>
      </c>
      <c r="P1658" s="46" t="str">
        <f>IFERROR(AVERAGEIFS(Entrada!$E$8:$E$3007,Entrada!$C$8:$C$3007,$C$6,Entrada!$G$8:$G$3007,O1658),"")</f>
        <v/>
      </c>
      <c r="Q1658" s="46" t="str">
        <f>IFERROR(AVERAGEIFS(Entrada!$H$8:$H$3007,Entrada!$C$8:$C$3007,$C$6,Entrada!$G$8:$G$3007,O1658),"")</f>
        <v/>
      </c>
      <c r="R1658" s="46">
        <v>1.653E-2</v>
      </c>
    </row>
    <row r="1659" spans="13:18" ht="15" customHeight="1" x14ac:dyDescent="0.25">
      <c r="M1659" s="46" t="str">
        <f t="shared" si="53"/>
        <v/>
      </c>
      <c r="N1659" s="46" t="str">
        <f t="shared" si="54"/>
        <v/>
      </c>
      <c r="O1659" s="46" t="str">
        <f>IF(PI_For!B1661=0,"Não cadastrado",PI_For!B1661)</f>
        <v>Não cadastrado</v>
      </c>
      <c r="P1659" s="46" t="str">
        <f>IFERROR(AVERAGEIFS(Entrada!$E$8:$E$3007,Entrada!$C$8:$C$3007,$C$6,Entrada!$G$8:$G$3007,O1659),"")</f>
        <v/>
      </c>
      <c r="Q1659" s="46" t="str">
        <f>IFERROR(AVERAGEIFS(Entrada!$H$8:$H$3007,Entrada!$C$8:$C$3007,$C$6,Entrada!$G$8:$G$3007,O1659),"")</f>
        <v/>
      </c>
      <c r="R1659" s="46">
        <v>1.6539999999999999E-2</v>
      </c>
    </row>
    <row r="1660" spans="13:18" ht="15" customHeight="1" x14ac:dyDescent="0.25">
      <c r="M1660" s="46" t="str">
        <f t="shared" si="53"/>
        <v/>
      </c>
      <c r="N1660" s="46" t="str">
        <f t="shared" si="54"/>
        <v/>
      </c>
      <c r="O1660" s="46" t="str">
        <f>IF(PI_For!B1662=0,"Não cadastrado",PI_For!B1662)</f>
        <v>Não cadastrado</v>
      </c>
      <c r="P1660" s="46" t="str">
        <f>IFERROR(AVERAGEIFS(Entrada!$E$8:$E$3007,Entrada!$C$8:$C$3007,$C$6,Entrada!$G$8:$G$3007,O1660),"")</f>
        <v/>
      </c>
      <c r="Q1660" s="46" t="str">
        <f>IFERROR(AVERAGEIFS(Entrada!$H$8:$H$3007,Entrada!$C$8:$C$3007,$C$6,Entrada!$G$8:$G$3007,O1660),"")</f>
        <v/>
      </c>
      <c r="R1660" s="46">
        <v>1.6549999999999999E-2</v>
      </c>
    </row>
    <row r="1661" spans="13:18" ht="15" customHeight="1" x14ac:dyDescent="0.25">
      <c r="M1661" s="46" t="str">
        <f t="shared" si="53"/>
        <v/>
      </c>
      <c r="N1661" s="46" t="str">
        <f t="shared" si="54"/>
        <v/>
      </c>
      <c r="O1661" s="46" t="str">
        <f>IF(PI_For!B1663=0,"Não cadastrado",PI_For!B1663)</f>
        <v>Não cadastrado</v>
      </c>
      <c r="P1661" s="46" t="str">
        <f>IFERROR(AVERAGEIFS(Entrada!$E$8:$E$3007,Entrada!$C$8:$C$3007,$C$6,Entrada!$G$8:$G$3007,O1661),"")</f>
        <v/>
      </c>
      <c r="Q1661" s="46" t="str">
        <f>IFERROR(AVERAGEIFS(Entrada!$H$8:$H$3007,Entrada!$C$8:$C$3007,$C$6,Entrada!$G$8:$G$3007,O1661),"")</f>
        <v/>
      </c>
      <c r="R1661" s="46">
        <v>1.6559999999999998E-2</v>
      </c>
    </row>
    <row r="1662" spans="13:18" ht="15" customHeight="1" x14ac:dyDescent="0.25">
      <c r="M1662" s="46" t="str">
        <f t="shared" si="53"/>
        <v/>
      </c>
      <c r="N1662" s="46" t="str">
        <f t="shared" si="54"/>
        <v/>
      </c>
      <c r="O1662" s="46" t="str">
        <f>IF(PI_For!B1664=0,"Não cadastrado",PI_For!B1664)</f>
        <v>Não cadastrado</v>
      </c>
      <c r="P1662" s="46" t="str">
        <f>IFERROR(AVERAGEIFS(Entrada!$E$8:$E$3007,Entrada!$C$8:$C$3007,$C$6,Entrada!$G$8:$G$3007,O1662),"")</f>
        <v/>
      </c>
      <c r="Q1662" s="46" t="str">
        <f>IFERROR(AVERAGEIFS(Entrada!$H$8:$H$3007,Entrada!$C$8:$C$3007,$C$6,Entrada!$G$8:$G$3007,O1662),"")</f>
        <v/>
      </c>
      <c r="R1662" s="46">
        <v>1.6570000000000001E-2</v>
      </c>
    </row>
    <row r="1663" spans="13:18" ht="15" customHeight="1" x14ac:dyDescent="0.25">
      <c r="M1663" s="46" t="str">
        <f t="shared" si="53"/>
        <v/>
      </c>
      <c r="N1663" s="46" t="str">
        <f t="shared" si="54"/>
        <v/>
      </c>
      <c r="O1663" s="46" t="str">
        <f>IF(PI_For!B1665=0,"Não cadastrado",PI_For!B1665)</f>
        <v>Não cadastrado</v>
      </c>
      <c r="P1663" s="46" t="str">
        <f>IFERROR(AVERAGEIFS(Entrada!$E$8:$E$3007,Entrada!$C$8:$C$3007,$C$6,Entrada!$G$8:$G$3007,O1663),"")</f>
        <v/>
      </c>
      <c r="Q1663" s="46" t="str">
        <f>IFERROR(AVERAGEIFS(Entrada!$H$8:$H$3007,Entrada!$C$8:$C$3007,$C$6,Entrada!$G$8:$G$3007,O1663),"")</f>
        <v/>
      </c>
      <c r="R1663" s="46">
        <v>1.6580000000000001E-2</v>
      </c>
    </row>
    <row r="1664" spans="13:18" ht="15" customHeight="1" x14ac:dyDescent="0.25">
      <c r="M1664" s="46" t="str">
        <f t="shared" si="53"/>
        <v/>
      </c>
      <c r="N1664" s="46" t="str">
        <f t="shared" si="54"/>
        <v/>
      </c>
      <c r="O1664" s="46" t="str">
        <f>IF(PI_For!B1666=0,"Não cadastrado",PI_For!B1666)</f>
        <v>Não cadastrado</v>
      </c>
      <c r="P1664" s="46" t="str">
        <f>IFERROR(AVERAGEIFS(Entrada!$E$8:$E$3007,Entrada!$C$8:$C$3007,$C$6,Entrada!$G$8:$G$3007,O1664),"")</f>
        <v/>
      </c>
      <c r="Q1664" s="46" t="str">
        <f>IFERROR(AVERAGEIFS(Entrada!$H$8:$H$3007,Entrada!$C$8:$C$3007,$C$6,Entrada!$G$8:$G$3007,O1664),"")</f>
        <v/>
      </c>
      <c r="R1664" s="46">
        <v>1.6590000000000001E-2</v>
      </c>
    </row>
    <row r="1665" spans="13:18" ht="15" customHeight="1" x14ac:dyDescent="0.25">
      <c r="M1665" s="46" t="str">
        <f t="shared" si="53"/>
        <v/>
      </c>
      <c r="N1665" s="46" t="str">
        <f t="shared" si="54"/>
        <v/>
      </c>
      <c r="O1665" s="46" t="str">
        <f>IF(PI_For!B1667=0,"Não cadastrado",PI_For!B1667)</f>
        <v>Não cadastrado</v>
      </c>
      <c r="P1665" s="46" t="str">
        <f>IFERROR(AVERAGEIFS(Entrada!$E$8:$E$3007,Entrada!$C$8:$C$3007,$C$6,Entrada!$G$8:$G$3007,O1665),"")</f>
        <v/>
      </c>
      <c r="Q1665" s="46" t="str">
        <f>IFERROR(AVERAGEIFS(Entrada!$H$8:$H$3007,Entrada!$C$8:$C$3007,$C$6,Entrada!$G$8:$G$3007,O1665),"")</f>
        <v/>
      </c>
      <c r="R1665" s="46">
        <v>1.66E-2</v>
      </c>
    </row>
    <row r="1666" spans="13:18" ht="15" customHeight="1" x14ac:dyDescent="0.25">
      <c r="M1666" s="46" t="str">
        <f t="shared" si="53"/>
        <v/>
      </c>
      <c r="N1666" s="46" t="str">
        <f t="shared" si="54"/>
        <v/>
      </c>
      <c r="O1666" s="46" t="str">
        <f>IF(PI_For!B1668=0,"Não cadastrado",PI_For!B1668)</f>
        <v>Não cadastrado</v>
      </c>
      <c r="P1666" s="46" t="str">
        <f>IFERROR(AVERAGEIFS(Entrada!$E$8:$E$3007,Entrada!$C$8:$C$3007,$C$6,Entrada!$G$8:$G$3007,O1666),"")</f>
        <v/>
      </c>
      <c r="Q1666" s="46" t="str">
        <f>IFERROR(AVERAGEIFS(Entrada!$H$8:$H$3007,Entrada!$C$8:$C$3007,$C$6,Entrada!$G$8:$G$3007,O1666),"")</f>
        <v/>
      </c>
      <c r="R1666" s="46">
        <v>1.661E-2</v>
      </c>
    </row>
    <row r="1667" spans="13:18" ht="15" customHeight="1" x14ac:dyDescent="0.25">
      <c r="M1667" s="46" t="str">
        <f t="shared" si="53"/>
        <v/>
      </c>
      <c r="N1667" s="46" t="str">
        <f t="shared" si="54"/>
        <v/>
      </c>
      <c r="O1667" s="46" t="str">
        <f>IF(PI_For!B1669=0,"Não cadastrado",PI_For!B1669)</f>
        <v>Não cadastrado</v>
      </c>
      <c r="P1667" s="46" t="str">
        <f>IFERROR(AVERAGEIFS(Entrada!$E$8:$E$3007,Entrada!$C$8:$C$3007,$C$6,Entrada!$G$8:$G$3007,O1667),"")</f>
        <v/>
      </c>
      <c r="Q1667" s="46" t="str">
        <f>IFERROR(AVERAGEIFS(Entrada!$H$8:$H$3007,Entrada!$C$8:$C$3007,$C$6,Entrada!$G$8:$G$3007,O1667),"")</f>
        <v/>
      </c>
      <c r="R1667" s="46">
        <v>1.6619999999999999E-2</v>
      </c>
    </row>
    <row r="1668" spans="13:18" ht="15" customHeight="1" x14ac:dyDescent="0.25">
      <c r="M1668" s="46" t="str">
        <f t="shared" si="53"/>
        <v/>
      </c>
      <c r="N1668" s="46" t="str">
        <f t="shared" si="54"/>
        <v/>
      </c>
      <c r="O1668" s="46" t="str">
        <f>IF(PI_For!B1670=0,"Não cadastrado",PI_For!B1670)</f>
        <v>Não cadastrado</v>
      </c>
      <c r="P1668" s="46" t="str">
        <f>IFERROR(AVERAGEIFS(Entrada!$E$8:$E$3007,Entrada!$C$8:$C$3007,$C$6,Entrada!$G$8:$G$3007,O1668),"")</f>
        <v/>
      </c>
      <c r="Q1668" s="46" t="str">
        <f>IFERROR(AVERAGEIFS(Entrada!$H$8:$H$3007,Entrada!$C$8:$C$3007,$C$6,Entrada!$G$8:$G$3007,O1668),"")</f>
        <v/>
      </c>
      <c r="R1668" s="46">
        <v>1.6629999999999999E-2</v>
      </c>
    </row>
    <row r="1669" spans="13:18" ht="15" customHeight="1" x14ac:dyDescent="0.25">
      <c r="M1669" s="46" t="str">
        <f t="shared" si="53"/>
        <v/>
      </c>
      <c r="N1669" s="46" t="str">
        <f t="shared" si="54"/>
        <v/>
      </c>
      <c r="O1669" s="46" t="str">
        <f>IF(PI_For!B1671=0,"Não cadastrado",PI_For!B1671)</f>
        <v>Não cadastrado</v>
      </c>
      <c r="P1669" s="46" t="str">
        <f>IFERROR(AVERAGEIFS(Entrada!$E$8:$E$3007,Entrada!$C$8:$C$3007,$C$6,Entrada!$G$8:$G$3007,O1669),"")</f>
        <v/>
      </c>
      <c r="Q1669" s="46" t="str">
        <f>IFERROR(AVERAGEIFS(Entrada!$H$8:$H$3007,Entrada!$C$8:$C$3007,$C$6,Entrada!$G$8:$G$3007,O1669),"")</f>
        <v/>
      </c>
      <c r="R1669" s="46">
        <v>1.6639999999999999E-2</v>
      </c>
    </row>
    <row r="1670" spans="13:18" ht="15" customHeight="1" x14ac:dyDescent="0.25">
      <c r="M1670" s="46" t="str">
        <f t="shared" si="53"/>
        <v/>
      </c>
      <c r="N1670" s="46" t="str">
        <f t="shared" si="54"/>
        <v/>
      </c>
      <c r="O1670" s="46" t="str">
        <f>IF(PI_For!B1672=0,"Não cadastrado",PI_For!B1672)</f>
        <v>Não cadastrado</v>
      </c>
      <c r="P1670" s="46" t="str">
        <f>IFERROR(AVERAGEIFS(Entrada!$E$8:$E$3007,Entrada!$C$8:$C$3007,$C$6,Entrada!$G$8:$G$3007,O1670),"")</f>
        <v/>
      </c>
      <c r="Q1670" s="46" t="str">
        <f>IFERROR(AVERAGEIFS(Entrada!$H$8:$H$3007,Entrada!$C$8:$C$3007,$C$6,Entrada!$G$8:$G$3007,O1670),"")</f>
        <v/>
      </c>
      <c r="R1670" s="46">
        <v>1.6650000000000002E-2</v>
      </c>
    </row>
    <row r="1671" spans="13:18" ht="15" customHeight="1" x14ac:dyDescent="0.25">
      <c r="M1671" s="46" t="str">
        <f t="shared" ref="M1671:M1734" si="55">IFERROR(P1671+R1671,"")</f>
        <v/>
      </c>
      <c r="N1671" s="46" t="str">
        <f t="shared" ref="N1671:N1734" si="56">IFERROR(Q1671+R1671,"")</f>
        <v/>
      </c>
      <c r="O1671" s="46" t="str">
        <f>IF(PI_For!B1673=0,"Não cadastrado",PI_For!B1673)</f>
        <v>Não cadastrado</v>
      </c>
      <c r="P1671" s="46" t="str">
        <f>IFERROR(AVERAGEIFS(Entrada!$E$8:$E$3007,Entrada!$C$8:$C$3007,$C$6,Entrada!$G$8:$G$3007,O1671),"")</f>
        <v/>
      </c>
      <c r="Q1671" s="46" t="str">
        <f>IFERROR(AVERAGEIFS(Entrada!$H$8:$H$3007,Entrada!$C$8:$C$3007,$C$6,Entrada!$G$8:$G$3007,O1671),"")</f>
        <v/>
      </c>
      <c r="R1671" s="46">
        <v>1.6660000000000001E-2</v>
      </c>
    </row>
    <row r="1672" spans="13:18" ht="15" customHeight="1" x14ac:dyDescent="0.25">
      <c r="M1672" s="46" t="str">
        <f t="shared" si="55"/>
        <v/>
      </c>
      <c r="N1672" s="46" t="str">
        <f t="shared" si="56"/>
        <v/>
      </c>
      <c r="O1672" s="46" t="str">
        <f>IF(PI_For!B1674=0,"Não cadastrado",PI_For!B1674)</f>
        <v>Não cadastrado</v>
      </c>
      <c r="P1672" s="46" t="str">
        <f>IFERROR(AVERAGEIFS(Entrada!$E$8:$E$3007,Entrada!$C$8:$C$3007,$C$6,Entrada!$G$8:$G$3007,O1672),"")</f>
        <v/>
      </c>
      <c r="Q1672" s="46" t="str">
        <f>IFERROR(AVERAGEIFS(Entrada!$H$8:$H$3007,Entrada!$C$8:$C$3007,$C$6,Entrada!$G$8:$G$3007,O1672),"")</f>
        <v/>
      </c>
      <c r="R1672" s="46">
        <v>1.6670000000000001E-2</v>
      </c>
    </row>
    <row r="1673" spans="13:18" ht="15" customHeight="1" x14ac:dyDescent="0.25">
      <c r="M1673" s="46" t="str">
        <f t="shared" si="55"/>
        <v/>
      </c>
      <c r="N1673" s="46" t="str">
        <f t="shared" si="56"/>
        <v/>
      </c>
      <c r="O1673" s="46" t="str">
        <f>IF(PI_For!B1675=0,"Não cadastrado",PI_For!B1675)</f>
        <v>Não cadastrado</v>
      </c>
      <c r="P1673" s="46" t="str">
        <f>IFERROR(AVERAGEIFS(Entrada!$E$8:$E$3007,Entrada!$C$8:$C$3007,$C$6,Entrada!$G$8:$G$3007,O1673),"")</f>
        <v/>
      </c>
      <c r="Q1673" s="46" t="str">
        <f>IFERROR(AVERAGEIFS(Entrada!$H$8:$H$3007,Entrada!$C$8:$C$3007,$C$6,Entrada!$G$8:$G$3007,O1673),"")</f>
        <v/>
      </c>
      <c r="R1673" s="46">
        <v>1.668E-2</v>
      </c>
    </row>
    <row r="1674" spans="13:18" ht="15" customHeight="1" x14ac:dyDescent="0.25">
      <c r="M1674" s="46" t="str">
        <f t="shared" si="55"/>
        <v/>
      </c>
      <c r="N1674" s="46" t="str">
        <f t="shared" si="56"/>
        <v/>
      </c>
      <c r="O1674" s="46" t="str">
        <f>IF(PI_For!B1676=0,"Não cadastrado",PI_For!B1676)</f>
        <v>Não cadastrado</v>
      </c>
      <c r="P1674" s="46" t="str">
        <f>IFERROR(AVERAGEIFS(Entrada!$E$8:$E$3007,Entrada!$C$8:$C$3007,$C$6,Entrada!$G$8:$G$3007,O1674),"")</f>
        <v/>
      </c>
      <c r="Q1674" s="46" t="str">
        <f>IFERROR(AVERAGEIFS(Entrada!$H$8:$H$3007,Entrada!$C$8:$C$3007,$C$6,Entrada!$G$8:$G$3007,O1674),"")</f>
        <v/>
      </c>
      <c r="R1674" s="46">
        <v>1.669E-2</v>
      </c>
    </row>
    <row r="1675" spans="13:18" ht="15" customHeight="1" x14ac:dyDescent="0.25">
      <c r="M1675" s="46" t="str">
        <f t="shared" si="55"/>
        <v/>
      </c>
      <c r="N1675" s="46" t="str">
        <f t="shared" si="56"/>
        <v/>
      </c>
      <c r="O1675" s="46" t="str">
        <f>IF(PI_For!B1677=0,"Não cadastrado",PI_For!B1677)</f>
        <v>Não cadastrado</v>
      </c>
      <c r="P1675" s="46" t="str">
        <f>IFERROR(AVERAGEIFS(Entrada!$E$8:$E$3007,Entrada!$C$8:$C$3007,$C$6,Entrada!$G$8:$G$3007,O1675),"")</f>
        <v/>
      </c>
      <c r="Q1675" s="46" t="str">
        <f>IFERROR(AVERAGEIFS(Entrada!$H$8:$H$3007,Entrada!$C$8:$C$3007,$C$6,Entrada!$G$8:$G$3007,O1675),"")</f>
        <v/>
      </c>
      <c r="R1675" s="46">
        <v>1.67E-2</v>
      </c>
    </row>
    <row r="1676" spans="13:18" ht="15" customHeight="1" x14ac:dyDescent="0.25">
      <c r="M1676" s="46" t="str">
        <f t="shared" si="55"/>
        <v/>
      </c>
      <c r="N1676" s="46" t="str">
        <f t="shared" si="56"/>
        <v/>
      </c>
      <c r="O1676" s="46" t="str">
        <f>IF(PI_For!B1678=0,"Não cadastrado",PI_For!B1678)</f>
        <v>Não cadastrado</v>
      </c>
      <c r="P1676" s="46" t="str">
        <f>IFERROR(AVERAGEIFS(Entrada!$E$8:$E$3007,Entrada!$C$8:$C$3007,$C$6,Entrada!$G$8:$G$3007,O1676),"")</f>
        <v/>
      </c>
      <c r="Q1676" s="46" t="str">
        <f>IFERROR(AVERAGEIFS(Entrada!$H$8:$H$3007,Entrada!$C$8:$C$3007,$C$6,Entrada!$G$8:$G$3007,O1676),"")</f>
        <v/>
      </c>
      <c r="R1676" s="46">
        <v>1.6709999999999999E-2</v>
      </c>
    </row>
    <row r="1677" spans="13:18" ht="15" customHeight="1" x14ac:dyDescent="0.25">
      <c r="M1677" s="46" t="str">
        <f t="shared" si="55"/>
        <v/>
      </c>
      <c r="N1677" s="46" t="str">
        <f t="shared" si="56"/>
        <v/>
      </c>
      <c r="O1677" s="46" t="str">
        <f>IF(PI_For!B1679=0,"Não cadastrado",PI_For!B1679)</f>
        <v>Não cadastrado</v>
      </c>
      <c r="P1677" s="46" t="str">
        <f>IFERROR(AVERAGEIFS(Entrada!$E$8:$E$3007,Entrada!$C$8:$C$3007,$C$6,Entrada!$G$8:$G$3007,O1677),"")</f>
        <v/>
      </c>
      <c r="Q1677" s="46" t="str">
        <f>IFERROR(AVERAGEIFS(Entrada!$H$8:$H$3007,Entrada!$C$8:$C$3007,$C$6,Entrada!$G$8:$G$3007,O1677),"")</f>
        <v/>
      </c>
      <c r="R1677" s="46">
        <v>1.6719999999999999E-2</v>
      </c>
    </row>
    <row r="1678" spans="13:18" ht="15" customHeight="1" x14ac:dyDescent="0.25">
      <c r="M1678" s="46" t="str">
        <f t="shared" si="55"/>
        <v/>
      </c>
      <c r="N1678" s="46" t="str">
        <f t="shared" si="56"/>
        <v/>
      </c>
      <c r="O1678" s="46" t="str">
        <f>IF(PI_For!B1680=0,"Não cadastrado",PI_For!B1680)</f>
        <v>Não cadastrado</v>
      </c>
      <c r="P1678" s="46" t="str">
        <f>IFERROR(AVERAGEIFS(Entrada!$E$8:$E$3007,Entrada!$C$8:$C$3007,$C$6,Entrada!$G$8:$G$3007,O1678),"")</f>
        <v/>
      </c>
      <c r="Q1678" s="46" t="str">
        <f>IFERROR(AVERAGEIFS(Entrada!$H$8:$H$3007,Entrada!$C$8:$C$3007,$C$6,Entrada!$G$8:$G$3007,O1678),"")</f>
        <v/>
      </c>
      <c r="R1678" s="46">
        <v>1.6729999999999998E-2</v>
      </c>
    </row>
    <row r="1679" spans="13:18" ht="15" customHeight="1" x14ac:dyDescent="0.25">
      <c r="M1679" s="46" t="str">
        <f t="shared" si="55"/>
        <v/>
      </c>
      <c r="N1679" s="46" t="str">
        <f t="shared" si="56"/>
        <v/>
      </c>
      <c r="O1679" s="46" t="str">
        <f>IF(PI_For!B1681=0,"Não cadastrado",PI_For!B1681)</f>
        <v>Não cadastrado</v>
      </c>
      <c r="P1679" s="46" t="str">
        <f>IFERROR(AVERAGEIFS(Entrada!$E$8:$E$3007,Entrada!$C$8:$C$3007,$C$6,Entrada!$G$8:$G$3007,O1679),"")</f>
        <v/>
      </c>
      <c r="Q1679" s="46" t="str">
        <f>IFERROR(AVERAGEIFS(Entrada!$H$8:$H$3007,Entrada!$C$8:$C$3007,$C$6,Entrada!$G$8:$G$3007,O1679),"")</f>
        <v/>
      </c>
      <c r="R1679" s="46">
        <v>1.6740000000000001E-2</v>
      </c>
    </row>
    <row r="1680" spans="13:18" ht="15" customHeight="1" x14ac:dyDescent="0.25">
      <c r="M1680" s="46" t="str">
        <f t="shared" si="55"/>
        <v/>
      </c>
      <c r="N1680" s="46" t="str">
        <f t="shared" si="56"/>
        <v/>
      </c>
      <c r="O1680" s="46" t="str">
        <f>IF(PI_For!B1682=0,"Não cadastrado",PI_For!B1682)</f>
        <v>Não cadastrado</v>
      </c>
      <c r="P1680" s="46" t="str">
        <f>IFERROR(AVERAGEIFS(Entrada!$E$8:$E$3007,Entrada!$C$8:$C$3007,$C$6,Entrada!$G$8:$G$3007,O1680),"")</f>
        <v/>
      </c>
      <c r="Q1680" s="46" t="str">
        <f>IFERROR(AVERAGEIFS(Entrada!$H$8:$H$3007,Entrada!$C$8:$C$3007,$C$6,Entrada!$G$8:$G$3007,O1680),"")</f>
        <v/>
      </c>
      <c r="R1680" s="46">
        <v>1.6750000000000001E-2</v>
      </c>
    </row>
    <row r="1681" spans="13:18" ht="15" customHeight="1" x14ac:dyDescent="0.25">
      <c r="M1681" s="46" t="str">
        <f t="shared" si="55"/>
        <v/>
      </c>
      <c r="N1681" s="46" t="str">
        <f t="shared" si="56"/>
        <v/>
      </c>
      <c r="O1681" s="46" t="str">
        <f>IF(PI_For!B1683=0,"Não cadastrado",PI_For!B1683)</f>
        <v>Não cadastrado</v>
      </c>
      <c r="P1681" s="46" t="str">
        <f>IFERROR(AVERAGEIFS(Entrada!$E$8:$E$3007,Entrada!$C$8:$C$3007,$C$6,Entrada!$G$8:$G$3007,O1681),"")</f>
        <v/>
      </c>
      <c r="Q1681" s="46" t="str">
        <f>IFERROR(AVERAGEIFS(Entrada!$H$8:$H$3007,Entrada!$C$8:$C$3007,$C$6,Entrada!$G$8:$G$3007,O1681),"")</f>
        <v/>
      </c>
      <c r="R1681" s="46">
        <v>1.6760000000000001E-2</v>
      </c>
    </row>
    <row r="1682" spans="13:18" ht="15" customHeight="1" x14ac:dyDescent="0.25">
      <c r="M1682" s="46" t="str">
        <f t="shared" si="55"/>
        <v/>
      </c>
      <c r="N1682" s="46" t="str">
        <f t="shared" si="56"/>
        <v/>
      </c>
      <c r="O1682" s="46" t="str">
        <f>IF(PI_For!B1684=0,"Não cadastrado",PI_For!B1684)</f>
        <v>Não cadastrado</v>
      </c>
      <c r="P1682" s="46" t="str">
        <f>IFERROR(AVERAGEIFS(Entrada!$E$8:$E$3007,Entrada!$C$8:$C$3007,$C$6,Entrada!$G$8:$G$3007,O1682),"")</f>
        <v/>
      </c>
      <c r="Q1682" s="46" t="str">
        <f>IFERROR(AVERAGEIFS(Entrada!$H$8:$H$3007,Entrada!$C$8:$C$3007,$C$6,Entrada!$G$8:$G$3007,O1682),"")</f>
        <v/>
      </c>
      <c r="R1682" s="46">
        <v>1.677E-2</v>
      </c>
    </row>
    <row r="1683" spans="13:18" ht="15" customHeight="1" x14ac:dyDescent="0.25">
      <c r="M1683" s="46" t="str">
        <f t="shared" si="55"/>
        <v/>
      </c>
      <c r="N1683" s="46" t="str">
        <f t="shared" si="56"/>
        <v/>
      </c>
      <c r="O1683" s="46" t="str">
        <f>IF(PI_For!B1685=0,"Não cadastrado",PI_For!B1685)</f>
        <v>Não cadastrado</v>
      </c>
      <c r="P1683" s="46" t="str">
        <f>IFERROR(AVERAGEIFS(Entrada!$E$8:$E$3007,Entrada!$C$8:$C$3007,$C$6,Entrada!$G$8:$G$3007,O1683),"")</f>
        <v/>
      </c>
      <c r="Q1683" s="46" t="str">
        <f>IFERROR(AVERAGEIFS(Entrada!$H$8:$H$3007,Entrada!$C$8:$C$3007,$C$6,Entrada!$G$8:$G$3007,O1683),"")</f>
        <v/>
      </c>
      <c r="R1683" s="46">
        <v>1.678E-2</v>
      </c>
    </row>
    <row r="1684" spans="13:18" ht="15" customHeight="1" x14ac:dyDescent="0.25">
      <c r="M1684" s="46" t="str">
        <f t="shared" si="55"/>
        <v/>
      </c>
      <c r="N1684" s="46" t="str">
        <f t="shared" si="56"/>
        <v/>
      </c>
      <c r="O1684" s="46" t="str">
        <f>IF(PI_For!B1686=0,"Não cadastrado",PI_For!B1686)</f>
        <v>Não cadastrado</v>
      </c>
      <c r="P1684" s="46" t="str">
        <f>IFERROR(AVERAGEIFS(Entrada!$E$8:$E$3007,Entrada!$C$8:$C$3007,$C$6,Entrada!$G$8:$G$3007,O1684),"")</f>
        <v/>
      </c>
      <c r="Q1684" s="46" t="str">
        <f>IFERROR(AVERAGEIFS(Entrada!$H$8:$H$3007,Entrada!$C$8:$C$3007,$C$6,Entrada!$G$8:$G$3007,O1684),"")</f>
        <v/>
      </c>
      <c r="R1684" s="46">
        <v>1.6789999999999999E-2</v>
      </c>
    </row>
    <row r="1685" spans="13:18" ht="15" customHeight="1" x14ac:dyDescent="0.25">
      <c r="M1685" s="46" t="str">
        <f t="shared" si="55"/>
        <v/>
      </c>
      <c r="N1685" s="46" t="str">
        <f t="shared" si="56"/>
        <v/>
      </c>
      <c r="O1685" s="46" t="str">
        <f>IF(PI_For!B1687=0,"Não cadastrado",PI_For!B1687)</f>
        <v>Não cadastrado</v>
      </c>
      <c r="P1685" s="46" t="str">
        <f>IFERROR(AVERAGEIFS(Entrada!$E$8:$E$3007,Entrada!$C$8:$C$3007,$C$6,Entrada!$G$8:$G$3007,O1685),"")</f>
        <v/>
      </c>
      <c r="Q1685" s="46" t="str">
        <f>IFERROR(AVERAGEIFS(Entrada!$H$8:$H$3007,Entrada!$C$8:$C$3007,$C$6,Entrada!$G$8:$G$3007,O1685),"")</f>
        <v/>
      </c>
      <c r="R1685" s="46">
        <v>1.6799999999999999E-2</v>
      </c>
    </row>
    <row r="1686" spans="13:18" ht="15" customHeight="1" x14ac:dyDescent="0.25">
      <c r="M1686" s="46" t="str">
        <f t="shared" si="55"/>
        <v/>
      </c>
      <c r="N1686" s="46" t="str">
        <f t="shared" si="56"/>
        <v/>
      </c>
      <c r="O1686" s="46" t="str">
        <f>IF(PI_For!B1688=0,"Não cadastrado",PI_For!B1688)</f>
        <v>Não cadastrado</v>
      </c>
      <c r="P1686" s="46" t="str">
        <f>IFERROR(AVERAGEIFS(Entrada!$E$8:$E$3007,Entrada!$C$8:$C$3007,$C$6,Entrada!$G$8:$G$3007,O1686),"")</f>
        <v/>
      </c>
      <c r="Q1686" s="46" t="str">
        <f>IFERROR(AVERAGEIFS(Entrada!$H$8:$H$3007,Entrada!$C$8:$C$3007,$C$6,Entrada!$G$8:$G$3007,O1686),"")</f>
        <v/>
      </c>
      <c r="R1686" s="46">
        <v>1.6809999999999999E-2</v>
      </c>
    </row>
    <row r="1687" spans="13:18" ht="15" customHeight="1" x14ac:dyDescent="0.25">
      <c r="M1687" s="46" t="str">
        <f t="shared" si="55"/>
        <v/>
      </c>
      <c r="N1687" s="46" t="str">
        <f t="shared" si="56"/>
        <v/>
      </c>
      <c r="O1687" s="46" t="str">
        <f>IF(PI_For!B1689=0,"Não cadastrado",PI_For!B1689)</f>
        <v>Não cadastrado</v>
      </c>
      <c r="P1687" s="46" t="str">
        <f>IFERROR(AVERAGEIFS(Entrada!$E$8:$E$3007,Entrada!$C$8:$C$3007,$C$6,Entrada!$G$8:$G$3007,O1687),"")</f>
        <v/>
      </c>
      <c r="Q1687" s="46" t="str">
        <f>IFERROR(AVERAGEIFS(Entrada!$H$8:$H$3007,Entrada!$C$8:$C$3007,$C$6,Entrada!$G$8:$G$3007,O1687),"")</f>
        <v/>
      </c>
      <c r="R1687" s="46">
        <v>1.6820000000000002E-2</v>
      </c>
    </row>
    <row r="1688" spans="13:18" ht="15" customHeight="1" x14ac:dyDescent="0.25">
      <c r="M1688" s="46" t="str">
        <f t="shared" si="55"/>
        <v/>
      </c>
      <c r="N1688" s="46" t="str">
        <f t="shared" si="56"/>
        <v/>
      </c>
      <c r="O1688" s="46" t="str">
        <f>IF(PI_For!B1690=0,"Não cadastrado",PI_For!B1690)</f>
        <v>Não cadastrado</v>
      </c>
      <c r="P1688" s="46" t="str">
        <f>IFERROR(AVERAGEIFS(Entrada!$E$8:$E$3007,Entrada!$C$8:$C$3007,$C$6,Entrada!$G$8:$G$3007,O1688),"")</f>
        <v/>
      </c>
      <c r="Q1688" s="46" t="str">
        <f>IFERROR(AVERAGEIFS(Entrada!$H$8:$H$3007,Entrada!$C$8:$C$3007,$C$6,Entrada!$G$8:$G$3007,O1688),"")</f>
        <v/>
      </c>
      <c r="R1688" s="46">
        <v>1.6830000000000001E-2</v>
      </c>
    </row>
    <row r="1689" spans="13:18" ht="15" customHeight="1" x14ac:dyDescent="0.25">
      <c r="M1689" s="46" t="str">
        <f t="shared" si="55"/>
        <v/>
      </c>
      <c r="N1689" s="46" t="str">
        <f t="shared" si="56"/>
        <v/>
      </c>
      <c r="O1689" s="46" t="str">
        <f>IF(PI_For!B1691=0,"Não cadastrado",PI_For!B1691)</f>
        <v>Não cadastrado</v>
      </c>
      <c r="P1689" s="46" t="str">
        <f>IFERROR(AVERAGEIFS(Entrada!$E$8:$E$3007,Entrada!$C$8:$C$3007,$C$6,Entrada!$G$8:$G$3007,O1689),"")</f>
        <v/>
      </c>
      <c r="Q1689" s="46" t="str">
        <f>IFERROR(AVERAGEIFS(Entrada!$H$8:$H$3007,Entrada!$C$8:$C$3007,$C$6,Entrada!$G$8:$G$3007,O1689),"")</f>
        <v/>
      </c>
      <c r="R1689" s="46">
        <v>1.6840000000000001E-2</v>
      </c>
    </row>
    <row r="1690" spans="13:18" ht="15" customHeight="1" x14ac:dyDescent="0.25">
      <c r="M1690" s="46" t="str">
        <f t="shared" si="55"/>
        <v/>
      </c>
      <c r="N1690" s="46" t="str">
        <f t="shared" si="56"/>
        <v/>
      </c>
      <c r="O1690" s="46" t="str">
        <f>IF(PI_For!B1692=0,"Não cadastrado",PI_For!B1692)</f>
        <v>Não cadastrado</v>
      </c>
      <c r="P1690" s="46" t="str">
        <f>IFERROR(AVERAGEIFS(Entrada!$E$8:$E$3007,Entrada!$C$8:$C$3007,$C$6,Entrada!$G$8:$G$3007,O1690),"")</f>
        <v/>
      </c>
      <c r="Q1690" s="46" t="str">
        <f>IFERROR(AVERAGEIFS(Entrada!$H$8:$H$3007,Entrada!$C$8:$C$3007,$C$6,Entrada!$G$8:$G$3007,O1690),"")</f>
        <v/>
      </c>
      <c r="R1690" s="46">
        <v>1.685E-2</v>
      </c>
    </row>
    <row r="1691" spans="13:18" ht="15" customHeight="1" x14ac:dyDescent="0.25">
      <c r="M1691" s="46" t="str">
        <f t="shared" si="55"/>
        <v/>
      </c>
      <c r="N1691" s="46" t="str">
        <f t="shared" si="56"/>
        <v/>
      </c>
      <c r="O1691" s="46" t="str">
        <f>IF(PI_For!B1693=0,"Não cadastrado",PI_For!B1693)</f>
        <v>Não cadastrado</v>
      </c>
      <c r="P1691" s="46" t="str">
        <f>IFERROR(AVERAGEIFS(Entrada!$E$8:$E$3007,Entrada!$C$8:$C$3007,$C$6,Entrada!$G$8:$G$3007,O1691),"")</f>
        <v/>
      </c>
      <c r="Q1691" s="46" t="str">
        <f>IFERROR(AVERAGEIFS(Entrada!$H$8:$H$3007,Entrada!$C$8:$C$3007,$C$6,Entrada!$G$8:$G$3007,O1691),"")</f>
        <v/>
      </c>
      <c r="R1691" s="46">
        <v>1.686E-2</v>
      </c>
    </row>
    <row r="1692" spans="13:18" ht="15" customHeight="1" x14ac:dyDescent="0.25">
      <c r="M1692" s="46" t="str">
        <f t="shared" si="55"/>
        <v/>
      </c>
      <c r="N1692" s="46" t="str">
        <f t="shared" si="56"/>
        <v/>
      </c>
      <c r="O1692" s="46" t="str">
        <f>IF(PI_For!B1694=0,"Não cadastrado",PI_For!B1694)</f>
        <v>Não cadastrado</v>
      </c>
      <c r="P1692" s="46" t="str">
        <f>IFERROR(AVERAGEIFS(Entrada!$E$8:$E$3007,Entrada!$C$8:$C$3007,$C$6,Entrada!$G$8:$G$3007,O1692),"")</f>
        <v/>
      </c>
      <c r="Q1692" s="46" t="str">
        <f>IFERROR(AVERAGEIFS(Entrada!$H$8:$H$3007,Entrada!$C$8:$C$3007,$C$6,Entrada!$G$8:$G$3007,O1692),"")</f>
        <v/>
      </c>
      <c r="R1692" s="46">
        <v>1.687E-2</v>
      </c>
    </row>
    <row r="1693" spans="13:18" ht="15" customHeight="1" x14ac:dyDescent="0.25">
      <c r="M1693" s="46" t="str">
        <f t="shared" si="55"/>
        <v/>
      </c>
      <c r="N1693" s="46" t="str">
        <f t="shared" si="56"/>
        <v/>
      </c>
      <c r="O1693" s="46" t="str">
        <f>IF(PI_For!B1695=0,"Não cadastrado",PI_For!B1695)</f>
        <v>Não cadastrado</v>
      </c>
      <c r="P1693" s="46" t="str">
        <f>IFERROR(AVERAGEIFS(Entrada!$E$8:$E$3007,Entrada!$C$8:$C$3007,$C$6,Entrada!$G$8:$G$3007,O1693),"")</f>
        <v/>
      </c>
      <c r="Q1693" s="46" t="str">
        <f>IFERROR(AVERAGEIFS(Entrada!$H$8:$H$3007,Entrada!$C$8:$C$3007,$C$6,Entrada!$G$8:$G$3007,O1693),"")</f>
        <v/>
      </c>
      <c r="R1693" s="46">
        <v>1.6879999999999999E-2</v>
      </c>
    </row>
    <row r="1694" spans="13:18" ht="15" customHeight="1" x14ac:dyDescent="0.25">
      <c r="M1694" s="46" t="str">
        <f t="shared" si="55"/>
        <v/>
      </c>
      <c r="N1694" s="46" t="str">
        <f t="shared" si="56"/>
        <v/>
      </c>
      <c r="O1694" s="46" t="str">
        <f>IF(PI_For!B1696=0,"Não cadastrado",PI_For!B1696)</f>
        <v>Não cadastrado</v>
      </c>
      <c r="P1694" s="46" t="str">
        <f>IFERROR(AVERAGEIFS(Entrada!$E$8:$E$3007,Entrada!$C$8:$C$3007,$C$6,Entrada!$G$8:$G$3007,O1694),"")</f>
        <v/>
      </c>
      <c r="Q1694" s="46" t="str">
        <f>IFERROR(AVERAGEIFS(Entrada!$H$8:$H$3007,Entrada!$C$8:$C$3007,$C$6,Entrada!$G$8:$G$3007,O1694),"")</f>
        <v/>
      </c>
      <c r="R1694" s="46">
        <v>1.6889999999999999E-2</v>
      </c>
    </row>
    <row r="1695" spans="13:18" ht="15" customHeight="1" x14ac:dyDescent="0.25">
      <c r="M1695" s="46" t="str">
        <f t="shared" si="55"/>
        <v/>
      </c>
      <c r="N1695" s="46" t="str">
        <f t="shared" si="56"/>
        <v/>
      </c>
      <c r="O1695" s="46" t="str">
        <f>IF(PI_For!B1697=0,"Não cadastrado",PI_For!B1697)</f>
        <v>Não cadastrado</v>
      </c>
      <c r="P1695" s="46" t="str">
        <f>IFERROR(AVERAGEIFS(Entrada!$E$8:$E$3007,Entrada!$C$8:$C$3007,$C$6,Entrada!$G$8:$G$3007,O1695),"")</f>
        <v/>
      </c>
      <c r="Q1695" s="46" t="str">
        <f>IFERROR(AVERAGEIFS(Entrada!$H$8:$H$3007,Entrada!$C$8:$C$3007,$C$6,Entrada!$G$8:$G$3007,O1695),"")</f>
        <v/>
      </c>
      <c r="R1695" s="46">
        <v>1.6899999999999998E-2</v>
      </c>
    </row>
    <row r="1696" spans="13:18" ht="15" customHeight="1" x14ac:dyDescent="0.25">
      <c r="M1696" s="46" t="str">
        <f t="shared" si="55"/>
        <v/>
      </c>
      <c r="N1696" s="46" t="str">
        <f t="shared" si="56"/>
        <v/>
      </c>
      <c r="O1696" s="46" t="str">
        <f>IF(PI_For!B1698=0,"Não cadastrado",PI_For!B1698)</f>
        <v>Não cadastrado</v>
      </c>
      <c r="P1696" s="46" t="str">
        <f>IFERROR(AVERAGEIFS(Entrada!$E$8:$E$3007,Entrada!$C$8:$C$3007,$C$6,Entrada!$G$8:$G$3007,O1696),"")</f>
        <v/>
      </c>
      <c r="Q1696" s="46" t="str">
        <f>IFERROR(AVERAGEIFS(Entrada!$H$8:$H$3007,Entrada!$C$8:$C$3007,$C$6,Entrada!$G$8:$G$3007,O1696),"")</f>
        <v/>
      </c>
      <c r="R1696" s="46">
        <v>1.6910000000000001E-2</v>
      </c>
    </row>
    <row r="1697" spans="13:18" ht="15" customHeight="1" x14ac:dyDescent="0.25">
      <c r="M1697" s="46" t="str">
        <f t="shared" si="55"/>
        <v/>
      </c>
      <c r="N1697" s="46" t="str">
        <f t="shared" si="56"/>
        <v/>
      </c>
      <c r="O1697" s="46" t="str">
        <f>IF(PI_For!B1699=0,"Não cadastrado",PI_For!B1699)</f>
        <v>Não cadastrado</v>
      </c>
      <c r="P1697" s="46" t="str">
        <f>IFERROR(AVERAGEIFS(Entrada!$E$8:$E$3007,Entrada!$C$8:$C$3007,$C$6,Entrada!$G$8:$G$3007,O1697),"")</f>
        <v/>
      </c>
      <c r="Q1697" s="46" t="str">
        <f>IFERROR(AVERAGEIFS(Entrada!$H$8:$H$3007,Entrada!$C$8:$C$3007,$C$6,Entrada!$G$8:$G$3007,O1697),"")</f>
        <v/>
      </c>
      <c r="R1697" s="46">
        <v>1.6920000000000001E-2</v>
      </c>
    </row>
    <row r="1698" spans="13:18" ht="15" customHeight="1" x14ac:dyDescent="0.25">
      <c r="M1698" s="46" t="str">
        <f t="shared" si="55"/>
        <v/>
      </c>
      <c r="N1698" s="46" t="str">
        <f t="shared" si="56"/>
        <v/>
      </c>
      <c r="O1698" s="46" t="str">
        <f>IF(PI_For!B1700=0,"Não cadastrado",PI_For!B1700)</f>
        <v>Não cadastrado</v>
      </c>
      <c r="P1698" s="46" t="str">
        <f>IFERROR(AVERAGEIFS(Entrada!$E$8:$E$3007,Entrada!$C$8:$C$3007,$C$6,Entrada!$G$8:$G$3007,O1698),"")</f>
        <v/>
      </c>
      <c r="Q1698" s="46" t="str">
        <f>IFERROR(AVERAGEIFS(Entrada!$H$8:$H$3007,Entrada!$C$8:$C$3007,$C$6,Entrada!$G$8:$G$3007,O1698),"")</f>
        <v/>
      </c>
      <c r="R1698" s="46">
        <v>1.6930000000000001E-2</v>
      </c>
    </row>
    <row r="1699" spans="13:18" ht="15" customHeight="1" x14ac:dyDescent="0.25">
      <c r="M1699" s="46" t="str">
        <f t="shared" si="55"/>
        <v/>
      </c>
      <c r="N1699" s="46" t="str">
        <f t="shared" si="56"/>
        <v/>
      </c>
      <c r="O1699" s="46" t="str">
        <f>IF(PI_For!B1701=0,"Não cadastrado",PI_For!B1701)</f>
        <v>Não cadastrado</v>
      </c>
      <c r="P1699" s="46" t="str">
        <f>IFERROR(AVERAGEIFS(Entrada!$E$8:$E$3007,Entrada!$C$8:$C$3007,$C$6,Entrada!$G$8:$G$3007,O1699),"")</f>
        <v/>
      </c>
      <c r="Q1699" s="46" t="str">
        <f>IFERROR(AVERAGEIFS(Entrada!$H$8:$H$3007,Entrada!$C$8:$C$3007,$C$6,Entrada!$G$8:$G$3007,O1699),"")</f>
        <v/>
      </c>
      <c r="R1699" s="46">
        <v>1.694E-2</v>
      </c>
    </row>
    <row r="1700" spans="13:18" ht="15" customHeight="1" x14ac:dyDescent="0.25">
      <c r="M1700" s="46" t="str">
        <f t="shared" si="55"/>
        <v/>
      </c>
      <c r="N1700" s="46" t="str">
        <f t="shared" si="56"/>
        <v/>
      </c>
      <c r="O1700" s="46" t="str">
        <f>IF(PI_For!B1702=0,"Não cadastrado",PI_For!B1702)</f>
        <v>Não cadastrado</v>
      </c>
      <c r="P1700" s="46" t="str">
        <f>IFERROR(AVERAGEIFS(Entrada!$E$8:$E$3007,Entrada!$C$8:$C$3007,$C$6,Entrada!$G$8:$G$3007,O1700),"")</f>
        <v/>
      </c>
      <c r="Q1700" s="46" t="str">
        <f>IFERROR(AVERAGEIFS(Entrada!$H$8:$H$3007,Entrada!$C$8:$C$3007,$C$6,Entrada!$G$8:$G$3007,O1700),"")</f>
        <v/>
      </c>
      <c r="R1700" s="46">
        <v>1.695E-2</v>
      </c>
    </row>
    <row r="1701" spans="13:18" ht="15" customHeight="1" x14ac:dyDescent="0.25">
      <c r="M1701" s="46" t="str">
        <f t="shared" si="55"/>
        <v/>
      </c>
      <c r="N1701" s="46" t="str">
        <f t="shared" si="56"/>
        <v/>
      </c>
      <c r="O1701" s="46" t="str">
        <f>IF(PI_For!B1703=0,"Não cadastrado",PI_For!B1703)</f>
        <v>Não cadastrado</v>
      </c>
      <c r="P1701" s="46" t="str">
        <f>IFERROR(AVERAGEIFS(Entrada!$E$8:$E$3007,Entrada!$C$8:$C$3007,$C$6,Entrada!$G$8:$G$3007,O1701),"")</f>
        <v/>
      </c>
      <c r="Q1701" s="46" t="str">
        <f>IFERROR(AVERAGEIFS(Entrada!$H$8:$H$3007,Entrada!$C$8:$C$3007,$C$6,Entrada!$G$8:$G$3007,O1701),"")</f>
        <v/>
      </c>
      <c r="R1701" s="46">
        <v>1.6959999999999999E-2</v>
      </c>
    </row>
    <row r="1702" spans="13:18" ht="15" customHeight="1" x14ac:dyDescent="0.25">
      <c r="M1702" s="46" t="str">
        <f t="shared" si="55"/>
        <v/>
      </c>
      <c r="N1702" s="46" t="str">
        <f t="shared" si="56"/>
        <v/>
      </c>
      <c r="O1702" s="46" t="str">
        <f>IF(PI_For!B1704=0,"Não cadastrado",PI_For!B1704)</f>
        <v>Não cadastrado</v>
      </c>
      <c r="P1702" s="46" t="str">
        <f>IFERROR(AVERAGEIFS(Entrada!$E$8:$E$3007,Entrada!$C$8:$C$3007,$C$6,Entrada!$G$8:$G$3007,O1702),"")</f>
        <v/>
      </c>
      <c r="Q1702" s="46" t="str">
        <f>IFERROR(AVERAGEIFS(Entrada!$H$8:$H$3007,Entrada!$C$8:$C$3007,$C$6,Entrada!$G$8:$G$3007,O1702),"")</f>
        <v/>
      </c>
      <c r="R1702" s="46">
        <v>1.6969999999999999E-2</v>
      </c>
    </row>
    <row r="1703" spans="13:18" ht="15" customHeight="1" x14ac:dyDescent="0.25">
      <c r="M1703" s="46" t="str">
        <f t="shared" si="55"/>
        <v/>
      </c>
      <c r="N1703" s="46" t="str">
        <f t="shared" si="56"/>
        <v/>
      </c>
      <c r="O1703" s="46" t="str">
        <f>IF(PI_For!B1705=0,"Não cadastrado",PI_For!B1705)</f>
        <v>Não cadastrado</v>
      </c>
      <c r="P1703" s="46" t="str">
        <f>IFERROR(AVERAGEIFS(Entrada!$E$8:$E$3007,Entrada!$C$8:$C$3007,$C$6,Entrada!$G$8:$G$3007,O1703),"")</f>
        <v/>
      </c>
      <c r="Q1703" s="46" t="str">
        <f>IFERROR(AVERAGEIFS(Entrada!$H$8:$H$3007,Entrada!$C$8:$C$3007,$C$6,Entrada!$G$8:$G$3007,O1703),"")</f>
        <v/>
      </c>
      <c r="R1703" s="46">
        <v>1.6979999999999999E-2</v>
      </c>
    </row>
    <row r="1704" spans="13:18" ht="15" customHeight="1" x14ac:dyDescent="0.25">
      <c r="M1704" s="46" t="str">
        <f t="shared" si="55"/>
        <v/>
      </c>
      <c r="N1704" s="46" t="str">
        <f t="shared" si="56"/>
        <v/>
      </c>
      <c r="O1704" s="46" t="str">
        <f>IF(PI_For!B1706=0,"Não cadastrado",PI_For!B1706)</f>
        <v>Não cadastrado</v>
      </c>
      <c r="P1704" s="46" t="str">
        <f>IFERROR(AVERAGEIFS(Entrada!$E$8:$E$3007,Entrada!$C$8:$C$3007,$C$6,Entrada!$G$8:$G$3007,O1704),"")</f>
        <v/>
      </c>
      <c r="Q1704" s="46" t="str">
        <f>IFERROR(AVERAGEIFS(Entrada!$H$8:$H$3007,Entrada!$C$8:$C$3007,$C$6,Entrada!$G$8:$G$3007,O1704),"")</f>
        <v/>
      </c>
      <c r="R1704" s="46">
        <v>1.6990000000000002E-2</v>
      </c>
    </row>
    <row r="1705" spans="13:18" ht="15" customHeight="1" x14ac:dyDescent="0.25">
      <c r="M1705" s="46" t="str">
        <f t="shared" si="55"/>
        <v/>
      </c>
      <c r="N1705" s="46" t="str">
        <f t="shared" si="56"/>
        <v/>
      </c>
      <c r="O1705" s="46" t="str">
        <f>IF(PI_For!B1707=0,"Não cadastrado",PI_For!B1707)</f>
        <v>Não cadastrado</v>
      </c>
      <c r="P1705" s="46" t="str">
        <f>IFERROR(AVERAGEIFS(Entrada!$E$8:$E$3007,Entrada!$C$8:$C$3007,$C$6,Entrada!$G$8:$G$3007,O1705),"")</f>
        <v/>
      </c>
      <c r="Q1705" s="46" t="str">
        <f>IFERROR(AVERAGEIFS(Entrada!$H$8:$H$3007,Entrada!$C$8:$C$3007,$C$6,Entrada!$G$8:$G$3007,O1705),"")</f>
        <v/>
      </c>
      <c r="R1705" s="46">
        <v>1.7000000000000001E-2</v>
      </c>
    </row>
    <row r="1706" spans="13:18" ht="15" customHeight="1" x14ac:dyDescent="0.25">
      <c r="M1706" s="46" t="str">
        <f t="shared" si="55"/>
        <v/>
      </c>
      <c r="N1706" s="46" t="str">
        <f t="shared" si="56"/>
        <v/>
      </c>
      <c r="O1706" s="46" t="str">
        <f>IF(PI_For!B1708=0,"Não cadastrado",PI_For!B1708)</f>
        <v>Não cadastrado</v>
      </c>
      <c r="P1706" s="46" t="str">
        <f>IFERROR(AVERAGEIFS(Entrada!$E$8:$E$3007,Entrada!$C$8:$C$3007,$C$6,Entrada!$G$8:$G$3007,O1706),"")</f>
        <v/>
      </c>
      <c r="Q1706" s="46" t="str">
        <f>IFERROR(AVERAGEIFS(Entrada!$H$8:$H$3007,Entrada!$C$8:$C$3007,$C$6,Entrada!$G$8:$G$3007,O1706),"")</f>
        <v/>
      </c>
      <c r="R1706" s="46">
        <v>1.7010000000000001E-2</v>
      </c>
    </row>
    <row r="1707" spans="13:18" ht="15" customHeight="1" x14ac:dyDescent="0.25">
      <c r="M1707" s="46" t="str">
        <f t="shared" si="55"/>
        <v/>
      </c>
      <c r="N1707" s="46" t="str">
        <f t="shared" si="56"/>
        <v/>
      </c>
      <c r="O1707" s="46" t="str">
        <f>IF(PI_For!B1709=0,"Não cadastrado",PI_For!B1709)</f>
        <v>Não cadastrado</v>
      </c>
      <c r="P1707" s="46" t="str">
        <f>IFERROR(AVERAGEIFS(Entrada!$E$8:$E$3007,Entrada!$C$8:$C$3007,$C$6,Entrada!$G$8:$G$3007,O1707),"")</f>
        <v/>
      </c>
      <c r="Q1707" s="46" t="str">
        <f>IFERROR(AVERAGEIFS(Entrada!$H$8:$H$3007,Entrada!$C$8:$C$3007,$C$6,Entrada!$G$8:$G$3007,O1707),"")</f>
        <v/>
      </c>
      <c r="R1707" s="46">
        <v>1.702E-2</v>
      </c>
    </row>
    <row r="1708" spans="13:18" ht="15" customHeight="1" x14ac:dyDescent="0.25">
      <c r="M1708" s="46" t="str">
        <f t="shared" si="55"/>
        <v/>
      </c>
      <c r="N1708" s="46" t="str">
        <f t="shared" si="56"/>
        <v/>
      </c>
      <c r="O1708" s="46" t="str">
        <f>IF(PI_For!B1710=0,"Não cadastrado",PI_For!B1710)</f>
        <v>Não cadastrado</v>
      </c>
      <c r="P1708" s="46" t="str">
        <f>IFERROR(AVERAGEIFS(Entrada!$E$8:$E$3007,Entrada!$C$8:$C$3007,$C$6,Entrada!$G$8:$G$3007,O1708),"")</f>
        <v/>
      </c>
      <c r="Q1708" s="46" t="str">
        <f>IFERROR(AVERAGEIFS(Entrada!$H$8:$H$3007,Entrada!$C$8:$C$3007,$C$6,Entrada!$G$8:$G$3007,O1708),"")</f>
        <v/>
      </c>
      <c r="R1708" s="46">
        <v>1.703E-2</v>
      </c>
    </row>
    <row r="1709" spans="13:18" ht="15" customHeight="1" x14ac:dyDescent="0.25">
      <c r="M1709" s="46" t="str">
        <f t="shared" si="55"/>
        <v/>
      </c>
      <c r="N1709" s="46" t="str">
        <f t="shared" si="56"/>
        <v/>
      </c>
      <c r="O1709" s="46" t="str">
        <f>IF(PI_For!B1711=0,"Não cadastrado",PI_For!B1711)</f>
        <v>Não cadastrado</v>
      </c>
      <c r="P1709" s="46" t="str">
        <f>IFERROR(AVERAGEIFS(Entrada!$E$8:$E$3007,Entrada!$C$8:$C$3007,$C$6,Entrada!$G$8:$G$3007,O1709),"")</f>
        <v/>
      </c>
      <c r="Q1709" s="46" t="str">
        <f>IFERROR(AVERAGEIFS(Entrada!$H$8:$H$3007,Entrada!$C$8:$C$3007,$C$6,Entrada!$G$8:$G$3007,O1709),"")</f>
        <v/>
      </c>
      <c r="R1709" s="46">
        <v>1.704E-2</v>
      </c>
    </row>
    <row r="1710" spans="13:18" ht="15" customHeight="1" x14ac:dyDescent="0.25">
      <c r="M1710" s="46" t="str">
        <f t="shared" si="55"/>
        <v/>
      </c>
      <c r="N1710" s="46" t="str">
        <f t="shared" si="56"/>
        <v/>
      </c>
      <c r="O1710" s="46" t="str">
        <f>IF(PI_For!B1712=0,"Não cadastrado",PI_For!B1712)</f>
        <v>Não cadastrado</v>
      </c>
      <c r="P1710" s="46" t="str">
        <f>IFERROR(AVERAGEIFS(Entrada!$E$8:$E$3007,Entrada!$C$8:$C$3007,$C$6,Entrada!$G$8:$G$3007,O1710),"")</f>
        <v/>
      </c>
      <c r="Q1710" s="46" t="str">
        <f>IFERROR(AVERAGEIFS(Entrada!$H$8:$H$3007,Entrada!$C$8:$C$3007,$C$6,Entrada!$G$8:$G$3007,O1710),"")</f>
        <v/>
      </c>
      <c r="R1710" s="46">
        <v>1.7049999999999999E-2</v>
      </c>
    </row>
    <row r="1711" spans="13:18" ht="15" customHeight="1" x14ac:dyDescent="0.25">
      <c r="M1711" s="46" t="str">
        <f t="shared" si="55"/>
        <v/>
      </c>
      <c r="N1711" s="46" t="str">
        <f t="shared" si="56"/>
        <v/>
      </c>
      <c r="O1711" s="46" t="str">
        <f>IF(PI_For!B1713=0,"Não cadastrado",PI_For!B1713)</f>
        <v>Não cadastrado</v>
      </c>
      <c r="P1711" s="46" t="str">
        <f>IFERROR(AVERAGEIFS(Entrada!$E$8:$E$3007,Entrada!$C$8:$C$3007,$C$6,Entrada!$G$8:$G$3007,O1711),"")</f>
        <v/>
      </c>
      <c r="Q1711" s="46" t="str">
        <f>IFERROR(AVERAGEIFS(Entrada!$H$8:$H$3007,Entrada!$C$8:$C$3007,$C$6,Entrada!$G$8:$G$3007,O1711),"")</f>
        <v/>
      </c>
      <c r="R1711" s="46">
        <v>1.7059999999999999E-2</v>
      </c>
    </row>
    <row r="1712" spans="13:18" ht="15" customHeight="1" x14ac:dyDescent="0.25">
      <c r="M1712" s="46" t="str">
        <f t="shared" si="55"/>
        <v/>
      </c>
      <c r="N1712" s="46" t="str">
        <f t="shared" si="56"/>
        <v/>
      </c>
      <c r="O1712" s="46" t="str">
        <f>IF(PI_For!B1714=0,"Não cadastrado",PI_For!B1714)</f>
        <v>Não cadastrado</v>
      </c>
      <c r="P1712" s="46" t="str">
        <f>IFERROR(AVERAGEIFS(Entrada!$E$8:$E$3007,Entrada!$C$8:$C$3007,$C$6,Entrada!$G$8:$G$3007,O1712),"")</f>
        <v/>
      </c>
      <c r="Q1712" s="46" t="str">
        <f>IFERROR(AVERAGEIFS(Entrada!$H$8:$H$3007,Entrada!$C$8:$C$3007,$C$6,Entrada!$G$8:$G$3007,O1712),"")</f>
        <v/>
      </c>
      <c r="R1712" s="46">
        <v>1.7069999999999998E-2</v>
      </c>
    </row>
    <row r="1713" spans="13:18" ht="15" customHeight="1" x14ac:dyDescent="0.25">
      <c r="M1713" s="46" t="str">
        <f t="shared" si="55"/>
        <v/>
      </c>
      <c r="N1713" s="46" t="str">
        <f t="shared" si="56"/>
        <v/>
      </c>
      <c r="O1713" s="46" t="str">
        <f>IF(PI_For!B1715=0,"Não cadastrado",PI_For!B1715)</f>
        <v>Não cadastrado</v>
      </c>
      <c r="P1713" s="46" t="str">
        <f>IFERROR(AVERAGEIFS(Entrada!$E$8:$E$3007,Entrada!$C$8:$C$3007,$C$6,Entrada!$G$8:$G$3007,O1713),"")</f>
        <v/>
      </c>
      <c r="Q1713" s="46" t="str">
        <f>IFERROR(AVERAGEIFS(Entrada!$H$8:$H$3007,Entrada!$C$8:$C$3007,$C$6,Entrada!$G$8:$G$3007,O1713),"")</f>
        <v/>
      </c>
      <c r="R1713" s="46">
        <v>1.7080000000000001E-2</v>
      </c>
    </row>
    <row r="1714" spans="13:18" ht="15" customHeight="1" x14ac:dyDescent="0.25">
      <c r="M1714" s="46" t="str">
        <f t="shared" si="55"/>
        <v/>
      </c>
      <c r="N1714" s="46" t="str">
        <f t="shared" si="56"/>
        <v/>
      </c>
      <c r="O1714" s="46" t="str">
        <f>IF(PI_For!B1716=0,"Não cadastrado",PI_For!B1716)</f>
        <v>Não cadastrado</v>
      </c>
      <c r="P1714" s="46" t="str">
        <f>IFERROR(AVERAGEIFS(Entrada!$E$8:$E$3007,Entrada!$C$8:$C$3007,$C$6,Entrada!$G$8:$G$3007,O1714),"")</f>
        <v/>
      </c>
      <c r="Q1714" s="46" t="str">
        <f>IFERROR(AVERAGEIFS(Entrada!$H$8:$H$3007,Entrada!$C$8:$C$3007,$C$6,Entrada!$G$8:$G$3007,O1714),"")</f>
        <v/>
      </c>
      <c r="R1714" s="46">
        <v>1.7090000000000001E-2</v>
      </c>
    </row>
    <row r="1715" spans="13:18" ht="15" customHeight="1" x14ac:dyDescent="0.25">
      <c r="M1715" s="46" t="str">
        <f t="shared" si="55"/>
        <v/>
      </c>
      <c r="N1715" s="46" t="str">
        <f t="shared" si="56"/>
        <v/>
      </c>
      <c r="O1715" s="46" t="str">
        <f>IF(PI_For!B1717=0,"Não cadastrado",PI_For!B1717)</f>
        <v>Não cadastrado</v>
      </c>
      <c r="P1715" s="46" t="str">
        <f>IFERROR(AVERAGEIFS(Entrada!$E$8:$E$3007,Entrada!$C$8:$C$3007,$C$6,Entrada!$G$8:$G$3007,O1715),"")</f>
        <v/>
      </c>
      <c r="Q1715" s="46" t="str">
        <f>IFERROR(AVERAGEIFS(Entrada!$H$8:$H$3007,Entrada!$C$8:$C$3007,$C$6,Entrada!$G$8:$G$3007,O1715),"")</f>
        <v/>
      </c>
      <c r="R1715" s="46">
        <v>1.7100000000000001E-2</v>
      </c>
    </row>
    <row r="1716" spans="13:18" ht="15" customHeight="1" x14ac:dyDescent="0.25">
      <c r="M1716" s="46" t="str">
        <f t="shared" si="55"/>
        <v/>
      </c>
      <c r="N1716" s="46" t="str">
        <f t="shared" si="56"/>
        <v/>
      </c>
      <c r="O1716" s="46" t="str">
        <f>IF(PI_For!B1718=0,"Não cadastrado",PI_For!B1718)</f>
        <v>Não cadastrado</v>
      </c>
      <c r="P1716" s="46" t="str">
        <f>IFERROR(AVERAGEIFS(Entrada!$E$8:$E$3007,Entrada!$C$8:$C$3007,$C$6,Entrada!$G$8:$G$3007,O1716),"")</f>
        <v/>
      </c>
      <c r="Q1716" s="46" t="str">
        <f>IFERROR(AVERAGEIFS(Entrada!$H$8:$H$3007,Entrada!$C$8:$C$3007,$C$6,Entrada!$G$8:$G$3007,O1716),"")</f>
        <v/>
      </c>
      <c r="R1716" s="46">
        <v>1.711E-2</v>
      </c>
    </row>
    <row r="1717" spans="13:18" ht="15" customHeight="1" x14ac:dyDescent="0.25">
      <c r="M1717" s="46" t="str">
        <f t="shared" si="55"/>
        <v/>
      </c>
      <c r="N1717" s="46" t="str">
        <f t="shared" si="56"/>
        <v/>
      </c>
      <c r="O1717" s="46" t="str">
        <f>IF(PI_For!B1719=0,"Não cadastrado",PI_For!B1719)</f>
        <v>Não cadastrado</v>
      </c>
      <c r="P1717" s="46" t="str">
        <f>IFERROR(AVERAGEIFS(Entrada!$E$8:$E$3007,Entrada!$C$8:$C$3007,$C$6,Entrada!$G$8:$G$3007,O1717),"")</f>
        <v/>
      </c>
      <c r="Q1717" s="46" t="str">
        <f>IFERROR(AVERAGEIFS(Entrada!$H$8:$H$3007,Entrada!$C$8:$C$3007,$C$6,Entrada!$G$8:$G$3007,O1717),"")</f>
        <v/>
      </c>
      <c r="R1717" s="46">
        <v>1.712E-2</v>
      </c>
    </row>
    <row r="1718" spans="13:18" ht="15" customHeight="1" x14ac:dyDescent="0.25">
      <c r="M1718" s="46" t="str">
        <f t="shared" si="55"/>
        <v/>
      </c>
      <c r="N1718" s="46" t="str">
        <f t="shared" si="56"/>
        <v/>
      </c>
      <c r="O1718" s="46" t="str">
        <f>IF(PI_For!B1720=0,"Não cadastrado",PI_For!B1720)</f>
        <v>Não cadastrado</v>
      </c>
      <c r="P1718" s="46" t="str">
        <f>IFERROR(AVERAGEIFS(Entrada!$E$8:$E$3007,Entrada!$C$8:$C$3007,$C$6,Entrada!$G$8:$G$3007,O1718),"")</f>
        <v/>
      </c>
      <c r="Q1718" s="46" t="str">
        <f>IFERROR(AVERAGEIFS(Entrada!$H$8:$H$3007,Entrada!$C$8:$C$3007,$C$6,Entrada!$G$8:$G$3007,O1718),"")</f>
        <v/>
      </c>
      <c r="R1718" s="46">
        <v>1.7129999999999999E-2</v>
      </c>
    </row>
    <row r="1719" spans="13:18" ht="15" customHeight="1" x14ac:dyDescent="0.25">
      <c r="M1719" s="46" t="str">
        <f t="shared" si="55"/>
        <v/>
      </c>
      <c r="N1719" s="46" t="str">
        <f t="shared" si="56"/>
        <v/>
      </c>
      <c r="O1719" s="46" t="str">
        <f>IF(PI_For!B1721=0,"Não cadastrado",PI_For!B1721)</f>
        <v>Não cadastrado</v>
      </c>
      <c r="P1719" s="46" t="str">
        <f>IFERROR(AVERAGEIFS(Entrada!$E$8:$E$3007,Entrada!$C$8:$C$3007,$C$6,Entrada!$G$8:$G$3007,O1719),"")</f>
        <v/>
      </c>
      <c r="Q1719" s="46" t="str">
        <f>IFERROR(AVERAGEIFS(Entrada!$H$8:$H$3007,Entrada!$C$8:$C$3007,$C$6,Entrada!$G$8:$G$3007,O1719),"")</f>
        <v/>
      </c>
      <c r="R1719" s="46">
        <v>1.7139999999999999E-2</v>
      </c>
    </row>
    <row r="1720" spans="13:18" ht="15" customHeight="1" x14ac:dyDescent="0.25">
      <c r="M1720" s="46" t="str">
        <f t="shared" si="55"/>
        <v/>
      </c>
      <c r="N1720" s="46" t="str">
        <f t="shared" si="56"/>
        <v/>
      </c>
      <c r="O1720" s="46" t="str">
        <f>IF(PI_For!B1722=0,"Não cadastrado",PI_For!B1722)</f>
        <v>Não cadastrado</v>
      </c>
      <c r="P1720" s="46" t="str">
        <f>IFERROR(AVERAGEIFS(Entrada!$E$8:$E$3007,Entrada!$C$8:$C$3007,$C$6,Entrada!$G$8:$G$3007,O1720),"")</f>
        <v/>
      </c>
      <c r="Q1720" s="46" t="str">
        <f>IFERROR(AVERAGEIFS(Entrada!$H$8:$H$3007,Entrada!$C$8:$C$3007,$C$6,Entrada!$G$8:$G$3007,O1720),"")</f>
        <v/>
      </c>
      <c r="R1720" s="46">
        <v>1.7149999999999999E-2</v>
      </c>
    </row>
    <row r="1721" spans="13:18" ht="15" customHeight="1" x14ac:dyDescent="0.25">
      <c r="M1721" s="46" t="str">
        <f t="shared" si="55"/>
        <v/>
      </c>
      <c r="N1721" s="46" t="str">
        <f t="shared" si="56"/>
        <v/>
      </c>
      <c r="O1721" s="46" t="str">
        <f>IF(PI_For!B1723=0,"Não cadastrado",PI_For!B1723)</f>
        <v>Não cadastrado</v>
      </c>
      <c r="P1721" s="46" t="str">
        <f>IFERROR(AVERAGEIFS(Entrada!$E$8:$E$3007,Entrada!$C$8:$C$3007,$C$6,Entrada!$G$8:$G$3007,O1721),"")</f>
        <v/>
      </c>
      <c r="Q1721" s="46" t="str">
        <f>IFERROR(AVERAGEIFS(Entrada!$H$8:$H$3007,Entrada!$C$8:$C$3007,$C$6,Entrada!$G$8:$G$3007,O1721),"")</f>
        <v/>
      </c>
      <c r="R1721" s="46">
        <v>1.7160000000000002E-2</v>
      </c>
    </row>
    <row r="1722" spans="13:18" ht="15" customHeight="1" x14ac:dyDescent="0.25">
      <c r="M1722" s="46" t="str">
        <f t="shared" si="55"/>
        <v/>
      </c>
      <c r="N1722" s="46" t="str">
        <f t="shared" si="56"/>
        <v/>
      </c>
      <c r="O1722" s="46" t="str">
        <f>IF(PI_For!B1724=0,"Não cadastrado",PI_For!B1724)</f>
        <v>Não cadastrado</v>
      </c>
      <c r="P1722" s="46" t="str">
        <f>IFERROR(AVERAGEIFS(Entrada!$E$8:$E$3007,Entrada!$C$8:$C$3007,$C$6,Entrada!$G$8:$G$3007,O1722),"")</f>
        <v/>
      </c>
      <c r="Q1722" s="46" t="str">
        <f>IFERROR(AVERAGEIFS(Entrada!$H$8:$H$3007,Entrada!$C$8:$C$3007,$C$6,Entrada!$G$8:$G$3007,O1722),"")</f>
        <v/>
      </c>
      <c r="R1722" s="46">
        <v>1.7170000000000001E-2</v>
      </c>
    </row>
    <row r="1723" spans="13:18" ht="15" customHeight="1" x14ac:dyDescent="0.25">
      <c r="M1723" s="46" t="str">
        <f t="shared" si="55"/>
        <v/>
      </c>
      <c r="N1723" s="46" t="str">
        <f t="shared" si="56"/>
        <v/>
      </c>
      <c r="O1723" s="46" t="str">
        <f>IF(PI_For!B1725=0,"Não cadastrado",PI_For!B1725)</f>
        <v>Não cadastrado</v>
      </c>
      <c r="P1723" s="46" t="str">
        <f>IFERROR(AVERAGEIFS(Entrada!$E$8:$E$3007,Entrada!$C$8:$C$3007,$C$6,Entrada!$G$8:$G$3007,O1723),"")</f>
        <v/>
      </c>
      <c r="Q1723" s="46" t="str">
        <f>IFERROR(AVERAGEIFS(Entrada!$H$8:$H$3007,Entrada!$C$8:$C$3007,$C$6,Entrada!$G$8:$G$3007,O1723),"")</f>
        <v/>
      </c>
      <c r="R1723" s="46">
        <v>1.7180000000000001E-2</v>
      </c>
    </row>
    <row r="1724" spans="13:18" ht="15" customHeight="1" x14ac:dyDescent="0.25">
      <c r="M1724" s="46" t="str">
        <f t="shared" si="55"/>
        <v/>
      </c>
      <c r="N1724" s="46" t="str">
        <f t="shared" si="56"/>
        <v/>
      </c>
      <c r="O1724" s="46" t="str">
        <f>IF(PI_For!B1726=0,"Não cadastrado",PI_For!B1726)</f>
        <v>Não cadastrado</v>
      </c>
      <c r="P1724" s="46" t="str">
        <f>IFERROR(AVERAGEIFS(Entrada!$E$8:$E$3007,Entrada!$C$8:$C$3007,$C$6,Entrada!$G$8:$G$3007,O1724),"")</f>
        <v/>
      </c>
      <c r="Q1724" s="46" t="str">
        <f>IFERROR(AVERAGEIFS(Entrada!$H$8:$H$3007,Entrada!$C$8:$C$3007,$C$6,Entrada!$G$8:$G$3007,O1724),"")</f>
        <v/>
      </c>
      <c r="R1724" s="46">
        <v>1.719E-2</v>
      </c>
    </row>
    <row r="1725" spans="13:18" ht="15" customHeight="1" x14ac:dyDescent="0.25">
      <c r="M1725" s="46" t="str">
        <f t="shared" si="55"/>
        <v/>
      </c>
      <c r="N1725" s="46" t="str">
        <f t="shared" si="56"/>
        <v/>
      </c>
      <c r="O1725" s="46" t="str">
        <f>IF(PI_For!B1727=0,"Não cadastrado",PI_For!B1727)</f>
        <v>Não cadastrado</v>
      </c>
      <c r="P1725" s="46" t="str">
        <f>IFERROR(AVERAGEIFS(Entrada!$E$8:$E$3007,Entrada!$C$8:$C$3007,$C$6,Entrada!$G$8:$G$3007,O1725),"")</f>
        <v/>
      </c>
      <c r="Q1725" s="46" t="str">
        <f>IFERROR(AVERAGEIFS(Entrada!$H$8:$H$3007,Entrada!$C$8:$C$3007,$C$6,Entrada!$G$8:$G$3007,O1725),"")</f>
        <v/>
      </c>
      <c r="R1725" s="46">
        <v>1.72E-2</v>
      </c>
    </row>
    <row r="1726" spans="13:18" ht="15" customHeight="1" x14ac:dyDescent="0.25">
      <c r="M1726" s="46" t="str">
        <f t="shared" si="55"/>
        <v/>
      </c>
      <c r="N1726" s="46" t="str">
        <f t="shared" si="56"/>
        <v/>
      </c>
      <c r="O1726" s="46" t="str">
        <f>IF(PI_For!B1728=0,"Não cadastrado",PI_For!B1728)</f>
        <v>Não cadastrado</v>
      </c>
      <c r="P1726" s="46" t="str">
        <f>IFERROR(AVERAGEIFS(Entrada!$E$8:$E$3007,Entrada!$C$8:$C$3007,$C$6,Entrada!$G$8:$G$3007,O1726),"")</f>
        <v/>
      </c>
      <c r="Q1726" s="46" t="str">
        <f>IFERROR(AVERAGEIFS(Entrada!$H$8:$H$3007,Entrada!$C$8:$C$3007,$C$6,Entrada!$G$8:$G$3007,O1726),"")</f>
        <v/>
      </c>
      <c r="R1726" s="46">
        <v>1.721E-2</v>
      </c>
    </row>
    <row r="1727" spans="13:18" ht="15" customHeight="1" x14ac:dyDescent="0.25">
      <c r="M1727" s="46" t="str">
        <f t="shared" si="55"/>
        <v/>
      </c>
      <c r="N1727" s="46" t="str">
        <f t="shared" si="56"/>
        <v/>
      </c>
      <c r="O1727" s="46" t="str">
        <f>IF(PI_For!B1729=0,"Não cadastrado",PI_For!B1729)</f>
        <v>Não cadastrado</v>
      </c>
      <c r="P1727" s="46" t="str">
        <f>IFERROR(AVERAGEIFS(Entrada!$E$8:$E$3007,Entrada!$C$8:$C$3007,$C$6,Entrada!$G$8:$G$3007,O1727),"")</f>
        <v/>
      </c>
      <c r="Q1727" s="46" t="str">
        <f>IFERROR(AVERAGEIFS(Entrada!$H$8:$H$3007,Entrada!$C$8:$C$3007,$C$6,Entrada!$G$8:$G$3007,O1727),"")</f>
        <v/>
      </c>
      <c r="R1727" s="46">
        <v>1.7219999999999999E-2</v>
      </c>
    </row>
    <row r="1728" spans="13:18" ht="15" customHeight="1" x14ac:dyDescent="0.25">
      <c r="M1728" s="46" t="str">
        <f t="shared" si="55"/>
        <v/>
      </c>
      <c r="N1728" s="46" t="str">
        <f t="shared" si="56"/>
        <v/>
      </c>
      <c r="O1728" s="46" t="str">
        <f>IF(PI_For!B1730=0,"Não cadastrado",PI_For!B1730)</f>
        <v>Não cadastrado</v>
      </c>
      <c r="P1728" s="46" t="str">
        <f>IFERROR(AVERAGEIFS(Entrada!$E$8:$E$3007,Entrada!$C$8:$C$3007,$C$6,Entrada!$G$8:$G$3007,O1728),"")</f>
        <v/>
      </c>
      <c r="Q1728" s="46" t="str">
        <f>IFERROR(AVERAGEIFS(Entrada!$H$8:$H$3007,Entrada!$C$8:$C$3007,$C$6,Entrada!$G$8:$G$3007,O1728),"")</f>
        <v/>
      </c>
      <c r="R1728" s="46">
        <v>1.7229999999999999E-2</v>
      </c>
    </row>
    <row r="1729" spans="13:18" ht="15" customHeight="1" x14ac:dyDescent="0.25">
      <c r="M1729" s="46" t="str">
        <f t="shared" si="55"/>
        <v/>
      </c>
      <c r="N1729" s="46" t="str">
        <f t="shared" si="56"/>
        <v/>
      </c>
      <c r="O1729" s="46" t="str">
        <f>IF(PI_For!B1731=0,"Não cadastrado",PI_For!B1731)</f>
        <v>Não cadastrado</v>
      </c>
      <c r="P1729" s="46" t="str">
        <f>IFERROR(AVERAGEIFS(Entrada!$E$8:$E$3007,Entrada!$C$8:$C$3007,$C$6,Entrada!$G$8:$G$3007,O1729),"")</f>
        <v/>
      </c>
      <c r="Q1729" s="46" t="str">
        <f>IFERROR(AVERAGEIFS(Entrada!$H$8:$H$3007,Entrada!$C$8:$C$3007,$C$6,Entrada!$G$8:$G$3007,O1729),"")</f>
        <v/>
      </c>
      <c r="R1729" s="46">
        <v>1.7239999999999998E-2</v>
      </c>
    </row>
    <row r="1730" spans="13:18" ht="15" customHeight="1" x14ac:dyDescent="0.25">
      <c r="M1730" s="46" t="str">
        <f t="shared" si="55"/>
        <v/>
      </c>
      <c r="N1730" s="46" t="str">
        <f t="shared" si="56"/>
        <v/>
      </c>
      <c r="O1730" s="46" t="str">
        <f>IF(PI_For!B1732=0,"Não cadastrado",PI_For!B1732)</f>
        <v>Não cadastrado</v>
      </c>
      <c r="P1730" s="46" t="str">
        <f>IFERROR(AVERAGEIFS(Entrada!$E$8:$E$3007,Entrada!$C$8:$C$3007,$C$6,Entrada!$G$8:$G$3007,O1730),"")</f>
        <v/>
      </c>
      <c r="Q1730" s="46" t="str">
        <f>IFERROR(AVERAGEIFS(Entrada!$H$8:$H$3007,Entrada!$C$8:$C$3007,$C$6,Entrada!$G$8:$G$3007,O1730),"")</f>
        <v/>
      </c>
      <c r="R1730" s="46">
        <v>1.7250000000000001E-2</v>
      </c>
    </row>
    <row r="1731" spans="13:18" ht="15" customHeight="1" x14ac:dyDescent="0.25">
      <c r="M1731" s="46" t="str">
        <f t="shared" si="55"/>
        <v/>
      </c>
      <c r="N1731" s="46" t="str">
        <f t="shared" si="56"/>
        <v/>
      </c>
      <c r="O1731" s="46" t="str">
        <f>IF(PI_For!B1733=0,"Não cadastrado",PI_For!B1733)</f>
        <v>Não cadastrado</v>
      </c>
      <c r="P1731" s="46" t="str">
        <f>IFERROR(AVERAGEIFS(Entrada!$E$8:$E$3007,Entrada!$C$8:$C$3007,$C$6,Entrada!$G$8:$G$3007,O1731),"")</f>
        <v/>
      </c>
      <c r="Q1731" s="46" t="str">
        <f>IFERROR(AVERAGEIFS(Entrada!$H$8:$H$3007,Entrada!$C$8:$C$3007,$C$6,Entrada!$G$8:$G$3007,O1731),"")</f>
        <v/>
      </c>
      <c r="R1731" s="46">
        <v>1.7260000000000001E-2</v>
      </c>
    </row>
    <row r="1732" spans="13:18" ht="15" customHeight="1" x14ac:dyDescent="0.25">
      <c r="M1732" s="46" t="str">
        <f t="shared" si="55"/>
        <v/>
      </c>
      <c r="N1732" s="46" t="str">
        <f t="shared" si="56"/>
        <v/>
      </c>
      <c r="O1732" s="46" t="str">
        <f>IF(PI_For!B1734=0,"Não cadastrado",PI_For!B1734)</f>
        <v>Não cadastrado</v>
      </c>
      <c r="P1732" s="46" t="str">
        <f>IFERROR(AVERAGEIFS(Entrada!$E$8:$E$3007,Entrada!$C$8:$C$3007,$C$6,Entrada!$G$8:$G$3007,O1732),"")</f>
        <v/>
      </c>
      <c r="Q1732" s="46" t="str">
        <f>IFERROR(AVERAGEIFS(Entrada!$H$8:$H$3007,Entrada!$C$8:$C$3007,$C$6,Entrada!$G$8:$G$3007,O1732),"")</f>
        <v/>
      </c>
      <c r="R1732" s="46">
        <v>1.7270000000000001E-2</v>
      </c>
    </row>
    <row r="1733" spans="13:18" ht="15" customHeight="1" x14ac:dyDescent="0.25">
      <c r="M1733" s="46" t="str">
        <f t="shared" si="55"/>
        <v/>
      </c>
      <c r="N1733" s="46" t="str">
        <f t="shared" si="56"/>
        <v/>
      </c>
      <c r="O1733" s="46" t="str">
        <f>IF(PI_For!B1735=0,"Não cadastrado",PI_For!B1735)</f>
        <v>Não cadastrado</v>
      </c>
      <c r="P1733" s="46" t="str">
        <f>IFERROR(AVERAGEIFS(Entrada!$E$8:$E$3007,Entrada!$C$8:$C$3007,$C$6,Entrada!$G$8:$G$3007,O1733),"")</f>
        <v/>
      </c>
      <c r="Q1733" s="46" t="str">
        <f>IFERROR(AVERAGEIFS(Entrada!$H$8:$H$3007,Entrada!$C$8:$C$3007,$C$6,Entrada!$G$8:$G$3007,O1733),"")</f>
        <v/>
      </c>
      <c r="R1733" s="46">
        <v>1.728E-2</v>
      </c>
    </row>
    <row r="1734" spans="13:18" ht="15" customHeight="1" x14ac:dyDescent="0.25">
      <c r="M1734" s="46" t="str">
        <f t="shared" si="55"/>
        <v/>
      </c>
      <c r="N1734" s="46" t="str">
        <f t="shared" si="56"/>
        <v/>
      </c>
      <c r="O1734" s="46" t="str">
        <f>IF(PI_For!B1736=0,"Não cadastrado",PI_For!B1736)</f>
        <v>Não cadastrado</v>
      </c>
      <c r="P1734" s="46" t="str">
        <f>IFERROR(AVERAGEIFS(Entrada!$E$8:$E$3007,Entrada!$C$8:$C$3007,$C$6,Entrada!$G$8:$G$3007,O1734),"")</f>
        <v/>
      </c>
      <c r="Q1734" s="46" t="str">
        <f>IFERROR(AVERAGEIFS(Entrada!$H$8:$H$3007,Entrada!$C$8:$C$3007,$C$6,Entrada!$G$8:$G$3007,O1734),"")</f>
        <v/>
      </c>
      <c r="R1734" s="46">
        <v>1.729E-2</v>
      </c>
    </row>
    <row r="1735" spans="13:18" ht="15" customHeight="1" x14ac:dyDescent="0.25">
      <c r="M1735" s="46" t="str">
        <f t="shared" ref="M1735:M1798" si="57">IFERROR(P1735+R1735,"")</f>
        <v/>
      </c>
      <c r="N1735" s="46" t="str">
        <f t="shared" ref="N1735:N1798" si="58">IFERROR(Q1735+R1735,"")</f>
        <v/>
      </c>
      <c r="O1735" s="46" t="str">
        <f>IF(PI_For!B1737=0,"Não cadastrado",PI_For!B1737)</f>
        <v>Não cadastrado</v>
      </c>
      <c r="P1735" s="46" t="str">
        <f>IFERROR(AVERAGEIFS(Entrada!$E$8:$E$3007,Entrada!$C$8:$C$3007,$C$6,Entrada!$G$8:$G$3007,O1735),"")</f>
        <v/>
      </c>
      <c r="Q1735" s="46" t="str">
        <f>IFERROR(AVERAGEIFS(Entrada!$H$8:$H$3007,Entrada!$C$8:$C$3007,$C$6,Entrada!$G$8:$G$3007,O1735),"")</f>
        <v/>
      </c>
      <c r="R1735" s="46">
        <v>1.7299999999999999E-2</v>
      </c>
    </row>
    <row r="1736" spans="13:18" ht="15" customHeight="1" x14ac:dyDescent="0.25">
      <c r="M1736" s="46" t="str">
        <f t="shared" si="57"/>
        <v/>
      </c>
      <c r="N1736" s="46" t="str">
        <f t="shared" si="58"/>
        <v/>
      </c>
      <c r="O1736" s="46" t="str">
        <f>IF(PI_For!B1738=0,"Não cadastrado",PI_For!B1738)</f>
        <v>Não cadastrado</v>
      </c>
      <c r="P1736" s="46" t="str">
        <f>IFERROR(AVERAGEIFS(Entrada!$E$8:$E$3007,Entrada!$C$8:$C$3007,$C$6,Entrada!$G$8:$G$3007,O1736),"")</f>
        <v/>
      </c>
      <c r="Q1736" s="46" t="str">
        <f>IFERROR(AVERAGEIFS(Entrada!$H$8:$H$3007,Entrada!$C$8:$C$3007,$C$6,Entrada!$G$8:$G$3007,O1736),"")</f>
        <v/>
      </c>
      <c r="R1736" s="46">
        <v>1.7309999999999999E-2</v>
      </c>
    </row>
    <row r="1737" spans="13:18" ht="15" customHeight="1" x14ac:dyDescent="0.25">
      <c r="M1737" s="46" t="str">
        <f t="shared" si="57"/>
        <v/>
      </c>
      <c r="N1737" s="46" t="str">
        <f t="shared" si="58"/>
        <v/>
      </c>
      <c r="O1737" s="46" t="str">
        <f>IF(PI_For!B1739=0,"Não cadastrado",PI_For!B1739)</f>
        <v>Não cadastrado</v>
      </c>
      <c r="P1737" s="46" t="str">
        <f>IFERROR(AVERAGEIFS(Entrada!$E$8:$E$3007,Entrada!$C$8:$C$3007,$C$6,Entrada!$G$8:$G$3007,O1737),"")</f>
        <v/>
      </c>
      <c r="Q1737" s="46" t="str">
        <f>IFERROR(AVERAGEIFS(Entrada!$H$8:$H$3007,Entrada!$C$8:$C$3007,$C$6,Entrada!$G$8:$G$3007,O1737),"")</f>
        <v/>
      </c>
      <c r="R1737" s="46">
        <v>1.7319999999999999E-2</v>
      </c>
    </row>
    <row r="1738" spans="13:18" ht="15" customHeight="1" x14ac:dyDescent="0.25">
      <c r="M1738" s="46" t="str">
        <f t="shared" si="57"/>
        <v/>
      </c>
      <c r="N1738" s="46" t="str">
        <f t="shared" si="58"/>
        <v/>
      </c>
      <c r="O1738" s="46" t="str">
        <f>IF(PI_For!B1740=0,"Não cadastrado",PI_For!B1740)</f>
        <v>Não cadastrado</v>
      </c>
      <c r="P1738" s="46" t="str">
        <f>IFERROR(AVERAGEIFS(Entrada!$E$8:$E$3007,Entrada!$C$8:$C$3007,$C$6,Entrada!$G$8:$G$3007,O1738),"")</f>
        <v/>
      </c>
      <c r="Q1738" s="46" t="str">
        <f>IFERROR(AVERAGEIFS(Entrada!$H$8:$H$3007,Entrada!$C$8:$C$3007,$C$6,Entrada!$G$8:$G$3007,O1738),"")</f>
        <v/>
      </c>
      <c r="R1738" s="46">
        <v>1.7330000000000002E-2</v>
      </c>
    </row>
    <row r="1739" spans="13:18" ht="15" customHeight="1" x14ac:dyDescent="0.25">
      <c r="M1739" s="46" t="str">
        <f t="shared" si="57"/>
        <v/>
      </c>
      <c r="N1739" s="46" t="str">
        <f t="shared" si="58"/>
        <v/>
      </c>
      <c r="O1739" s="46" t="str">
        <f>IF(PI_For!B1741=0,"Não cadastrado",PI_For!B1741)</f>
        <v>Não cadastrado</v>
      </c>
      <c r="P1739" s="46" t="str">
        <f>IFERROR(AVERAGEIFS(Entrada!$E$8:$E$3007,Entrada!$C$8:$C$3007,$C$6,Entrada!$G$8:$G$3007,O1739),"")</f>
        <v/>
      </c>
      <c r="Q1739" s="46" t="str">
        <f>IFERROR(AVERAGEIFS(Entrada!$H$8:$H$3007,Entrada!$C$8:$C$3007,$C$6,Entrada!$G$8:$G$3007,O1739),"")</f>
        <v/>
      </c>
      <c r="R1739" s="46">
        <v>1.7340000000000001E-2</v>
      </c>
    </row>
    <row r="1740" spans="13:18" ht="15" customHeight="1" x14ac:dyDescent="0.25">
      <c r="M1740" s="46" t="str">
        <f t="shared" si="57"/>
        <v/>
      </c>
      <c r="N1740" s="46" t="str">
        <f t="shared" si="58"/>
        <v/>
      </c>
      <c r="O1740" s="46" t="str">
        <f>IF(PI_For!B1742=0,"Não cadastrado",PI_For!B1742)</f>
        <v>Não cadastrado</v>
      </c>
      <c r="P1740" s="46" t="str">
        <f>IFERROR(AVERAGEIFS(Entrada!$E$8:$E$3007,Entrada!$C$8:$C$3007,$C$6,Entrada!$G$8:$G$3007,O1740),"")</f>
        <v/>
      </c>
      <c r="Q1740" s="46" t="str">
        <f>IFERROR(AVERAGEIFS(Entrada!$H$8:$H$3007,Entrada!$C$8:$C$3007,$C$6,Entrada!$G$8:$G$3007,O1740),"")</f>
        <v/>
      </c>
      <c r="R1740" s="46">
        <v>1.7350000000000001E-2</v>
      </c>
    </row>
    <row r="1741" spans="13:18" ht="15" customHeight="1" x14ac:dyDescent="0.25">
      <c r="M1741" s="46" t="str">
        <f t="shared" si="57"/>
        <v/>
      </c>
      <c r="N1741" s="46" t="str">
        <f t="shared" si="58"/>
        <v/>
      </c>
      <c r="O1741" s="46" t="str">
        <f>IF(PI_For!B1743=0,"Não cadastrado",PI_For!B1743)</f>
        <v>Não cadastrado</v>
      </c>
      <c r="P1741" s="46" t="str">
        <f>IFERROR(AVERAGEIFS(Entrada!$E$8:$E$3007,Entrada!$C$8:$C$3007,$C$6,Entrada!$G$8:$G$3007,O1741),"")</f>
        <v/>
      </c>
      <c r="Q1741" s="46" t="str">
        <f>IFERROR(AVERAGEIFS(Entrada!$H$8:$H$3007,Entrada!$C$8:$C$3007,$C$6,Entrada!$G$8:$G$3007,O1741),"")</f>
        <v/>
      </c>
      <c r="R1741" s="46">
        <v>1.736E-2</v>
      </c>
    </row>
    <row r="1742" spans="13:18" ht="15" customHeight="1" x14ac:dyDescent="0.25">
      <c r="M1742" s="46" t="str">
        <f t="shared" si="57"/>
        <v/>
      </c>
      <c r="N1742" s="46" t="str">
        <f t="shared" si="58"/>
        <v/>
      </c>
      <c r="O1742" s="46" t="str">
        <f>IF(PI_For!B1744=0,"Não cadastrado",PI_For!B1744)</f>
        <v>Não cadastrado</v>
      </c>
      <c r="P1742" s="46" t="str">
        <f>IFERROR(AVERAGEIFS(Entrada!$E$8:$E$3007,Entrada!$C$8:$C$3007,$C$6,Entrada!$G$8:$G$3007,O1742),"")</f>
        <v/>
      </c>
      <c r="Q1742" s="46" t="str">
        <f>IFERROR(AVERAGEIFS(Entrada!$H$8:$H$3007,Entrada!$C$8:$C$3007,$C$6,Entrada!$G$8:$G$3007,O1742),"")</f>
        <v/>
      </c>
      <c r="R1742" s="46">
        <v>1.737E-2</v>
      </c>
    </row>
    <row r="1743" spans="13:18" ht="15" customHeight="1" x14ac:dyDescent="0.25">
      <c r="M1743" s="46" t="str">
        <f t="shared" si="57"/>
        <v/>
      </c>
      <c r="N1743" s="46" t="str">
        <f t="shared" si="58"/>
        <v/>
      </c>
      <c r="O1743" s="46" t="str">
        <f>IF(PI_For!B1745=0,"Não cadastrado",PI_For!B1745)</f>
        <v>Não cadastrado</v>
      </c>
      <c r="P1743" s="46" t="str">
        <f>IFERROR(AVERAGEIFS(Entrada!$E$8:$E$3007,Entrada!$C$8:$C$3007,$C$6,Entrada!$G$8:$G$3007,O1743),"")</f>
        <v/>
      </c>
      <c r="Q1743" s="46" t="str">
        <f>IFERROR(AVERAGEIFS(Entrada!$H$8:$H$3007,Entrada!$C$8:$C$3007,$C$6,Entrada!$G$8:$G$3007,O1743),"")</f>
        <v/>
      </c>
      <c r="R1743" s="46">
        <v>1.738E-2</v>
      </c>
    </row>
    <row r="1744" spans="13:18" ht="15" customHeight="1" x14ac:dyDescent="0.25">
      <c r="M1744" s="46" t="str">
        <f t="shared" si="57"/>
        <v/>
      </c>
      <c r="N1744" s="46" t="str">
        <f t="shared" si="58"/>
        <v/>
      </c>
      <c r="O1744" s="46" t="str">
        <f>IF(PI_For!B1746=0,"Não cadastrado",PI_For!B1746)</f>
        <v>Não cadastrado</v>
      </c>
      <c r="P1744" s="46" t="str">
        <f>IFERROR(AVERAGEIFS(Entrada!$E$8:$E$3007,Entrada!$C$8:$C$3007,$C$6,Entrada!$G$8:$G$3007,O1744),"")</f>
        <v/>
      </c>
      <c r="Q1744" s="46" t="str">
        <f>IFERROR(AVERAGEIFS(Entrada!$H$8:$H$3007,Entrada!$C$8:$C$3007,$C$6,Entrada!$G$8:$G$3007,O1744),"")</f>
        <v/>
      </c>
      <c r="R1744" s="46">
        <v>1.7389999999999999E-2</v>
      </c>
    </row>
    <row r="1745" spans="13:18" ht="15" customHeight="1" x14ac:dyDescent="0.25">
      <c r="M1745" s="46" t="str">
        <f t="shared" si="57"/>
        <v/>
      </c>
      <c r="N1745" s="46" t="str">
        <f t="shared" si="58"/>
        <v/>
      </c>
      <c r="O1745" s="46" t="str">
        <f>IF(PI_For!B1747=0,"Não cadastrado",PI_For!B1747)</f>
        <v>Não cadastrado</v>
      </c>
      <c r="P1745" s="46" t="str">
        <f>IFERROR(AVERAGEIFS(Entrada!$E$8:$E$3007,Entrada!$C$8:$C$3007,$C$6,Entrada!$G$8:$G$3007,O1745),"")</f>
        <v/>
      </c>
      <c r="Q1745" s="46" t="str">
        <f>IFERROR(AVERAGEIFS(Entrada!$H$8:$H$3007,Entrada!$C$8:$C$3007,$C$6,Entrada!$G$8:$G$3007,O1745),"")</f>
        <v/>
      </c>
      <c r="R1745" s="46">
        <v>1.7399999999999999E-2</v>
      </c>
    </row>
    <row r="1746" spans="13:18" ht="15" customHeight="1" x14ac:dyDescent="0.25">
      <c r="M1746" s="46" t="str">
        <f t="shared" si="57"/>
        <v/>
      </c>
      <c r="N1746" s="46" t="str">
        <f t="shared" si="58"/>
        <v/>
      </c>
      <c r="O1746" s="46" t="str">
        <f>IF(PI_For!B1748=0,"Não cadastrado",PI_For!B1748)</f>
        <v>Não cadastrado</v>
      </c>
      <c r="P1746" s="46" t="str">
        <f>IFERROR(AVERAGEIFS(Entrada!$E$8:$E$3007,Entrada!$C$8:$C$3007,$C$6,Entrada!$G$8:$G$3007,O1746),"")</f>
        <v/>
      </c>
      <c r="Q1746" s="46" t="str">
        <f>IFERROR(AVERAGEIFS(Entrada!$H$8:$H$3007,Entrada!$C$8:$C$3007,$C$6,Entrada!$G$8:$G$3007,O1746),"")</f>
        <v/>
      </c>
      <c r="R1746" s="46">
        <v>1.7409999999999998E-2</v>
      </c>
    </row>
    <row r="1747" spans="13:18" ht="15" customHeight="1" x14ac:dyDescent="0.25">
      <c r="M1747" s="46" t="str">
        <f t="shared" si="57"/>
        <v/>
      </c>
      <c r="N1747" s="46" t="str">
        <f t="shared" si="58"/>
        <v/>
      </c>
      <c r="O1747" s="46" t="str">
        <f>IF(PI_For!B1749=0,"Não cadastrado",PI_For!B1749)</f>
        <v>Não cadastrado</v>
      </c>
      <c r="P1747" s="46" t="str">
        <f>IFERROR(AVERAGEIFS(Entrada!$E$8:$E$3007,Entrada!$C$8:$C$3007,$C$6,Entrada!$G$8:$G$3007,O1747),"")</f>
        <v/>
      </c>
      <c r="Q1747" s="46" t="str">
        <f>IFERROR(AVERAGEIFS(Entrada!$H$8:$H$3007,Entrada!$C$8:$C$3007,$C$6,Entrada!$G$8:$G$3007,O1747),"")</f>
        <v/>
      </c>
      <c r="R1747" s="46">
        <v>1.7420000000000001E-2</v>
      </c>
    </row>
    <row r="1748" spans="13:18" ht="15" customHeight="1" x14ac:dyDescent="0.25">
      <c r="M1748" s="46" t="str">
        <f t="shared" si="57"/>
        <v/>
      </c>
      <c r="N1748" s="46" t="str">
        <f t="shared" si="58"/>
        <v/>
      </c>
      <c r="O1748" s="46" t="str">
        <f>IF(PI_For!B1750=0,"Não cadastrado",PI_For!B1750)</f>
        <v>Não cadastrado</v>
      </c>
      <c r="P1748" s="46" t="str">
        <f>IFERROR(AVERAGEIFS(Entrada!$E$8:$E$3007,Entrada!$C$8:$C$3007,$C$6,Entrada!$G$8:$G$3007,O1748),"")</f>
        <v/>
      </c>
      <c r="Q1748" s="46" t="str">
        <f>IFERROR(AVERAGEIFS(Entrada!$H$8:$H$3007,Entrada!$C$8:$C$3007,$C$6,Entrada!$G$8:$G$3007,O1748),"")</f>
        <v/>
      </c>
      <c r="R1748" s="46">
        <v>1.7430000000000001E-2</v>
      </c>
    </row>
    <row r="1749" spans="13:18" ht="15" customHeight="1" x14ac:dyDescent="0.25">
      <c r="M1749" s="46" t="str">
        <f t="shared" si="57"/>
        <v/>
      </c>
      <c r="N1749" s="46" t="str">
        <f t="shared" si="58"/>
        <v/>
      </c>
      <c r="O1749" s="46" t="str">
        <f>IF(PI_For!B1751=0,"Não cadastrado",PI_For!B1751)</f>
        <v>Não cadastrado</v>
      </c>
      <c r="P1749" s="46" t="str">
        <f>IFERROR(AVERAGEIFS(Entrada!$E$8:$E$3007,Entrada!$C$8:$C$3007,$C$6,Entrada!$G$8:$G$3007,O1749),"")</f>
        <v/>
      </c>
      <c r="Q1749" s="46" t="str">
        <f>IFERROR(AVERAGEIFS(Entrada!$H$8:$H$3007,Entrada!$C$8:$C$3007,$C$6,Entrada!$G$8:$G$3007,O1749),"")</f>
        <v/>
      </c>
      <c r="R1749" s="46">
        <v>1.7440000000000001E-2</v>
      </c>
    </row>
    <row r="1750" spans="13:18" ht="15" customHeight="1" x14ac:dyDescent="0.25">
      <c r="M1750" s="46" t="str">
        <f t="shared" si="57"/>
        <v/>
      </c>
      <c r="N1750" s="46" t="str">
        <f t="shared" si="58"/>
        <v/>
      </c>
      <c r="O1750" s="46" t="str">
        <f>IF(PI_For!B1752=0,"Não cadastrado",PI_For!B1752)</f>
        <v>Não cadastrado</v>
      </c>
      <c r="P1750" s="46" t="str">
        <f>IFERROR(AVERAGEIFS(Entrada!$E$8:$E$3007,Entrada!$C$8:$C$3007,$C$6,Entrada!$G$8:$G$3007,O1750),"")</f>
        <v/>
      </c>
      <c r="Q1750" s="46" t="str">
        <f>IFERROR(AVERAGEIFS(Entrada!$H$8:$H$3007,Entrada!$C$8:$C$3007,$C$6,Entrada!$G$8:$G$3007,O1750),"")</f>
        <v/>
      </c>
      <c r="R1750" s="46">
        <v>1.745E-2</v>
      </c>
    </row>
    <row r="1751" spans="13:18" ht="15" customHeight="1" x14ac:dyDescent="0.25">
      <c r="M1751" s="46" t="str">
        <f t="shared" si="57"/>
        <v/>
      </c>
      <c r="N1751" s="46" t="str">
        <f t="shared" si="58"/>
        <v/>
      </c>
      <c r="O1751" s="46" t="str">
        <f>IF(PI_For!B1753=0,"Não cadastrado",PI_For!B1753)</f>
        <v>Não cadastrado</v>
      </c>
      <c r="P1751" s="46" t="str">
        <f>IFERROR(AVERAGEIFS(Entrada!$E$8:$E$3007,Entrada!$C$8:$C$3007,$C$6,Entrada!$G$8:$G$3007,O1751),"")</f>
        <v/>
      </c>
      <c r="Q1751" s="46" t="str">
        <f>IFERROR(AVERAGEIFS(Entrada!$H$8:$H$3007,Entrada!$C$8:$C$3007,$C$6,Entrada!$G$8:$G$3007,O1751),"")</f>
        <v/>
      </c>
      <c r="R1751" s="46">
        <v>1.746E-2</v>
      </c>
    </row>
    <row r="1752" spans="13:18" ht="15" customHeight="1" x14ac:dyDescent="0.25">
      <c r="M1752" s="46" t="str">
        <f t="shared" si="57"/>
        <v/>
      </c>
      <c r="N1752" s="46" t="str">
        <f t="shared" si="58"/>
        <v/>
      </c>
      <c r="O1752" s="46" t="str">
        <f>IF(PI_For!B1754=0,"Não cadastrado",PI_For!B1754)</f>
        <v>Não cadastrado</v>
      </c>
      <c r="P1752" s="46" t="str">
        <f>IFERROR(AVERAGEIFS(Entrada!$E$8:$E$3007,Entrada!$C$8:$C$3007,$C$6,Entrada!$G$8:$G$3007,O1752),"")</f>
        <v/>
      </c>
      <c r="Q1752" s="46" t="str">
        <f>IFERROR(AVERAGEIFS(Entrada!$H$8:$H$3007,Entrada!$C$8:$C$3007,$C$6,Entrada!$G$8:$G$3007,O1752),"")</f>
        <v/>
      </c>
      <c r="R1752" s="46">
        <v>1.7469999999999999E-2</v>
      </c>
    </row>
    <row r="1753" spans="13:18" ht="15" customHeight="1" x14ac:dyDescent="0.25">
      <c r="M1753" s="46" t="str">
        <f t="shared" si="57"/>
        <v/>
      </c>
      <c r="N1753" s="46" t="str">
        <f t="shared" si="58"/>
        <v/>
      </c>
      <c r="O1753" s="46" t="str">
        <f>IF(PI_For!B1755=0,"Não cadastrado",PI_For!B1755)</f>
        <v>Não cadastrado</v>
      </c>
      <c r="P1753" s="46" t="str">
        <f>IFERROR(AVERAGEIFS(Entrada!$E$8:$E$3007,Entrada!$C$8:$C$3007,$C$6,Entrada!$G$8:$G$3007,O1753),"")</f>
        <v/>
      </c>
      <c r="Q1753" s="46" t="str">
        <f>IFERROR(AVERAGEIFS(Entrada!$H$8:$H$3007,Entrada!$C$8:$C$3007,$C$6,Entrada!$G$8:$G$3007,O1753),"")</f>
        <v/>
      </c>
      <c r="R1753" s="46">
        <v>1.7479999999999999E-2</v>
      </c>
    </row>
    <row r="1754" spans="13:18" ht="15" customHeight="1" x14ac:dyDescent="0.25">
      <c r="M1754" s="46" t="str">
        <f t="shared" si="57"/>
        <v/>
      </c>
      <c r="N1754" s="46" t="str">
        <f t="shared" si="58"/>
        <v/>
      </c>
      <c r="O1754" s="46" t="str">
        <f>IF(PI_For!B1756=0,"Não cadastrado",PI_For!B1756)</f>
        <v>Não cadastrado</v>
      </c>
      <c r="P1754" s="46" t="str">
        <f>IFERROR(AVERAGEIFS(Entrada!$E$8:$E$3007,Entrada!$C$8:$C$3007,$C$6,Entrada!$G$8:$G$3007,O1754),"")</f>
        <v/>
      </c>
      <c r="Q1754" s="46" t="str">
        <f>IFERROR(AVERAGEIFS(Entrada!$H$8:$H$3007,Entrada!$C$8:$C$3007,$C$6,Entrada!$G$8:$G$3007,O1754),"")</f>
        <v/>
      </c>
      <c r="R1754" s="46">
        <v>1.7489999999999999E-2</v>
      </c>
    </row>
    <row r="1755" spans="13:18" ht="15" customHeight="1" x14ac:dyDescent="0.25">
      <c r="M1755" s="46" t="str">
        <f t="shared" si="57"/>
        <v/>
      </c>
      <c r="N1755" s="46" t="str">
        <f t="shared" si="58"/>
        <v/>
      </c>
      <c r="O1755" s="46" t="str">
        <f>IF(PI_For!B1757=0,"Não cadastrado",PI_For!B1757)</f>
        <v>Não cadastrado</v>
      </c>
      <c r="P1755" s="46" t="str">
        <f>IFERROR(AVERAGEIFS(Entrada!$E$8:$E$3007,Entrada!$C$8:$C$3007,$C$6,Entrada!$G$8:$G$3007,O1755),"")</f>
        <v/>
      </c>
      <c r="Q1755" s="46" t="str">
        <f>IFERROR(AVERAGEIFS(Entrada!$H$8:$H$3007,Entrada!$C$8:$C$3007,$C$6,Entrada!$G$8:$G$3007,O1755),"")</f>
        <v/>
      </c>
      <c r="R1755" s="46">
        <v>1.7500000000000002E-2</v>
      </c>
    </row>
    <row r="1756" spans="13:18" ht="15" customHeight="1" x14ac:dyDescent="0.25">
      <c r="M1756" s="46" t="str">
        <f t="shared" si="57"/>
        <v/>
      </c>
      <c r="N1756" s="46" t="str">
        <f t="shared" si="58"/>
        <v/>
      </c>
      <c r="O1756" s="46" t="str">
        <f>IF(PI_For!B1758=0,"Não cadastrado",PI_For!B1758)</f>
        <v>Não cadastrado</v>
      </c>
      <c r="P1756" s="46" t="str">
        <f>IFERROR(AVERAGEIFS(Entrada!$E$8:$E$3007,Entrada!$C$8:$C$3007,$C$6,Entrada!$G$8:$G$3007,O1756),"")</f>
        <v/>
      </c>
      <c r="Q1756" s="46" t="str">
        <f>IFERROR(AVERAGEIFS(Entrada!$H$8:$H$3007,Entrada!$C$8:$C$3007,$C$6,Entrada!$G$8:$G$3007,O1756),"")</f>
        <v/>
      </c>
      <c r="R1756" s="46">
        <v>1.7510000000000001E-2</v>
      </c>
    </row>
    <row r="1757" spans="13:18" ht="15" customHeight="1" x14ac:dyDescent="0.25">
      <c r="M1757" s="46" t="str">
        <f t="shared" si="57"/>
        <v/>
      </c>
      <c r="N1757" s="46" t="str">
        <f t="shared" si="58"/>
        <v/>
      </c>
      <c r="O1757" s="46" t="str">
        <f>IF(PI_For!B1759=0,"Não cadastrado",PI_For!B1759)</f>
        <v>Não cadastrado</v>
      </c>
      <c r="P1757" s="46" t="str">
        <f>IFERROR(AVERAGEIFS(Entrada!$E$8:$E$3007,Entrada!$C$8:$C$3007,$C$6,Entrada!$G$8:$G$3007,O1757),"")</f>
        <v/>
      </c>
      <c r="Q1757" s="46" t="str">
        <f>IFERROR(AVERAGEIFS(Entrada!$H$8:$H$3007,Entrada!$C$8:$C$3007,$C$6,Entrada!$G$8:$G$3007,O1757),"")</f>
        <v/>
      </c>
      <c r="R1757" s="46">
        <v>1.7520000000000001E-2</v>
      </c>
    </row>
    <row r="1758" spans="13:18" ht="15" customHeight="1" x14ac:dyDescent="0.25">
      <c r="M1758" s="46" t="str">
        <f t="shared" si="57"/>
        <v/>
      </c>
      <c r="N1758" s="46" t="str">
        <f t="shared" si="58"/>
        <v/>
      </c>
      <c r="O1758" s="46" t="str">
        <f>IF(PI_For!B1760=0,"Não cadastrado",PI_For!B1760)</f>
        <v>Não cadastrado</v>
      </c>
      <c r="P1758" s="46" t="str">
        <f>IFERROR(AVERAGEIFS(Entrada!$E$8:$E$3007,Entrada!$C$8:$C$3007,$C$6,Entrada!$G$8:$G$3007,O1758),"")</f>
        <v/>
      </c>
      <c r="Q1758" s="46" t="str">
        <f>IFERROR(AVERAGEIFS(Entrada!$H$8:$H$3007,Entrada!$C$8:$C$3007,$C$6,Entrada!$G$8:$G$3007,O1758),"")</f>
        <v/>
      </c>
      <c r="R1758" s="46">
        <v>1.753E-2</v>
      </c>
    </row>
    <row r="1759" spans="13:18" ht="15" customHeight="1" x14ac:dyDescent="0.25">
      <c r="M1759" s="46" t="str">
        <f t="shared" si="57"/>
        <v/>
      </c>
      <c r="N1759" s="46" t="str">
        <f t="shared" si="58"/>
        <v/>
      </c>
      <c r="O1759" s="46" t="str">
        <f>IF(PI_For!B1761=0,"Não cadastrado",PI_For!B1761)</f>
        <v>Não cadastrado</v>
      </c>
      <c r="P1759" s="46" t="str">
        <f>IFERROR(AVERAGEIFS(Entrada!$E$8:$E$3007,Entrada!$C$8:$C$3007,$C$6,Entrada!$G$8:$G$3007,O1759),"")</f>
        <v/>
      </c>
      <c r="Q1759" s="46" t="str">
        <f>IFERROR(AVERAGEIFS(Entrada!$H$8:$H$3007,Entrada!$C$8:$C$3007,$C$6,Entrada!$G$8:$G$3007,O1759),"")</f>
        <v/>
      </c>
      <c r="R1759" s="46">
        <v>1.754E-2</v>
      </c>
    </row>
    <row r="1760" spans="13:18" ht="15" customHeight="1" x14ac:dyDescent="0.25">
      <c r="M1760" s="46" t="str">
        <f t="shared" si="57"/>
        <v/>
      </c>
      <c r="N1760" s="46" t="str">
        <f t="shared" si="58"/>
        <v/>
      </c>
      <c r="O1760" s="46" t="str">
        <f>IF(PI_For!B1762=0,"Não cadastrado",PI_For!B1762)</f>
        <v>Não cadastrado</v>
      </c>
      <c r="P1760" s="46" t="str">
        <f>IFERROR(AVERAGEIFS(Entrada!$E$8:$E$3007,Entrada!$C$8:$C$3007,$C$6,Entrada!$G$8:$G$3007,O1760),"")</f>
        <v/>
      </c>
      <c r="Q1760" s="46" t="str">
        <f>IFERROR(AVERAGEIFS(Entrada!$H$8:$H$3007,Entrada!$C$8:$C$3007,$C$6,Entrada!$G$8:$G$3007,O1760),"")</f>
        <v/>
      </c>
      <c r="R1760" s="46">
        <v>1.755E-2</v>
      </c>
    </row>
    <row r="1761" spans="13:18" ht="15" customHeight="1" x14ac:dyDescent="0.25">
      <c r="M1761" s="46" t="str">
        <f t="shared" si="57"/>
        <v/>
      </c>
      <c r="N1761" s="46" t="str">
        <f t="shared" si="58"/>
        <v/>
      </c>
      <c r="O1761" s="46" t="str">
        <f>IF(PI_For!B1763=0,"Não cadastrado",PI_For!B1763)</f>
        <v>Não cadastrado</v>
      </c>
      <c r="P1761" s="46" t="str">
        <f>IFERROR(AVERAGEIFS(Entrada!$E$8:$E$3007,Entrada!$C$8:$C$3007,$C$6,Entrada!$G$8:$G$3007,O1761),"")</f>
        <v/>
      </c>
      <c r="Q1761" s="46" t="str">
        <f>IFERROR(AVERAGEIFS(Entrada!$H$8:$H$3007,Entrada!$C$8:$C$3007,$C$6,Entrada!$G$8:$G$3007,O1761),"")</f>
        <v/>
      </c>
      <c r="R1761" s="46">
        <v>1.7559999999999999E-2</v>
      </c>
    </row>
    <row r="1762" spans="13:18" ht="15" customHeight="1" x14ac:dyDescent="0.25">
      <c r="M1762" s="46" t="str">
        <f t="shared" si="57"/>
        <v/>
      </c>
      <c r="N1762" s="46" t="str">
        <f t="shared" si="58"/>
        <v/>
      </c>
      <c r="O1762" s="46" t="str">
        <f>IF(PI_For!B1764=0,"Não cadastrado",PI_For!B1764)</f>
        <v>Não cadastrado</v>
      </c>
      <c r="P1762" s="46" t="str">
        <f>IFERROR(AVERAGEIFS(Entrada!$E$8:$E$3007,Entrada!$C$8:$C$3007,$C$6,Entrada!$G$8:$G$3007,O1762),"")</f>
        <v/>
      </c>
      <c r="Q1762" s="46" t="str">
        <f>IFERROR(AVERAGEIFS(Entrada!$H$8:$H$3007,Entrada!$C$8:$C$3007,$C$6,Entrada!$G$8:$G$3007,O1762),"")</f>
        <v/>
      </c>
      <c r="R1762" s="46">
        <v>1.7569999999999999E-2</v>
      </c>
    </row>
    <row r="1763" spans="13:18" ht="15" customHeight="1" x14ac:dyDescent="0.25">
      <c r="M1763" s="46" t="str">
        <f t="shared" si="57"/>
        <v/>
      </c>
      <c r="N1763" s="46" t="str">
        <f t="shared" si="58"/>
        <v/>
      </c>
      <c r="O1763" s="46" t="str">
        <f>IF(PI_For!B1765=0,"Não cadastrado",PI_For!B1765)</f>
        <v>Não cadastrado</v>
      </c>
      <c r="P1763" s="46" t="str">
        <f>IFERROR(AVERAGEIFS(Entrada!$E$8:$E$3007,Entrada!$C$8:$C$3007,$C$6,Entrada!$G$8:$G$3007,O1763),"")</f>
        <v/>
      </c>
      <c r="Q1763" s="46" t="str">
        <f>IFERROR(AVERAGEIFS(Entrada!$H$8:$H$3007,Entrada!$C$8:$C$3007,$C$6,Entrada!$G$8:$G$3007,O1763),"")</f>
        <v/>
      </c>
      <c r="R1763" s="46">
        <v>1.7579999999999998E-2</v>
      </c>
    </row>
    <row r="1764" spans="13:18" ht="15" customHeight="1" x14ac:dyDescent="0.25">
      <c r="M1764" s="46" t="str">
        <f t="shared" si="57"/>
        <v/>
      </c>
      <c r="N1764" s="46" t="str">
        <f t="shared" si="58"/>
        <v/>
      </c>
      <c r="O1764" s="46" t="str">
        <f>IF(PI_For!B1766=0,"Não cadastrado",PI_For!B1766)</f>
        <v>Não cadastrado</v>
      </c>
      <c r="P1764" s="46" t="str">
        <f>IFERROR(AVERAGEIFS(Entrada!$E$8:$E$3007,Entrada!$C$8:$C$3007,$C$6,Entrada!$G$8:$G$3007,O1764),"")</f>
        <v/>
      </c>
      <c r="Q1764" s="46" t="str">
        <f>IFERROR(AVERAGEIFS(Entrada!$H$8:$H$3007,Entrada!$C$8:$C$3007,$C$6,Entrada!$G$8:$G$3007,O1764),"")</f>
        <v/>
      </c>
      <c r="R1764" s="46">
        <v>1.7590000000000001E-2</v>
      </c>
    </row>
    <row r="1765" spans="13:18" ht="15" customHeight="1" x14ac:dyDescent="0.25">
      <c r="M1765" s="46" t="str">
        <f t="shared" si="57"/>
        <v/>
      </c>
      <c r="N1765" s="46" t="str">
        <f t="shared" si="58"/>
        <v/>
      </c>
      <c r="O1765" s="46" t="str">
        <f>IF(PI_For!B1767=0,"Não cadastrado",PI_For!B1767)</f>
        <v>Não cadastrado</v>
      </c>
      <c r="P1765" s="46" t="str">
        <f>IFERROR(AVERAGEIFS(Entrada!$E$8:$E$3007,Entrada!$C$8:$C$3007,$C$6,Entrada!$G$8:$G$3007,O1765),"")</f>
        <v/>
      </c>
      <c r="Q1765" s="46" t="str">
        <f>IFERROR(AVERAGEIFS(Entrada!$H$8:$H$3007,Entrada!$C$8:$C$3007,$C$6,Entrada!$G$8:$G$3007,O1765),"")</f>
        <v/>
      </c>
      <c r="R1765" s="46">
        <v>1.7600000000000001E-2</v>
      </c>
    </row>
    <row r="1766" spans="13:18" ht="15" customHeight="1" x14ac:dyDescent="0.25">
      <c r="M1766" s="46" t="str">
        <f t="shared" si="57"/>
        <v/>
      </c>
      <c r="N1766" s="46" t="str">
        <f t="shared" si="58"/>
        <v/>
      </c>
      <c r="O1766" s="46" t="str">
        <f>IF(PI_For!B1768=0,"Não cadastrado",PI_For!B1768)</f>
        <v>Não cadastrado</v>
      </c>
      <c r="P1766" s="46" t="str">
        <f>IFERROR(AVERAGEIFS(Entrada!$E$8:$E$3007,Entrada!$C$8:$C$3007,$C$6,Entrada!$G$8:$G$3007,O1766),"")</f>
        <v/>
      </c>
      <c r="Q1766" s="46" t="str">
        <f>IFERROR(AVERAGEIFS(Entrada!$H$8:$H$3007,Entrada!$C$8:$C$3007,$C$6,Entrada!$G$8:$G$3007,O1766),"")</f>
        <v/>
      </c>
      <c r="R1766" s="46">
        <v>1.7610000000000001E-2</v>
      </c>
    </row>
    <row r="1767" spans="13:18" ht="15" customHeight="1" x14ac:dyDescent="0.25">
      <c r="M1767" s="46" t="str">
        <f t="shared" si="57"/>
        <v/>
      </c>
      <c r="N1767" s="46" t="str">
        <f t="shared" si="58"/>
        <v/>
      </c>
      <c r="O1767" s="46" t="str">
        <f>IF(PI_For!B1769=0,"Não cadastrado",PI_For!B1769)</f>
        <v>Não cadastrado</v>
      </c>
      <c r="P1767" s="46" t="str">
        <f>IFERROR(AVERAGEIFS(Entrada!$E$8:$E$3007,Entrada!$C$8:$C$3007,$C$6,Entrada!$G$8:$G$3007,O1767),"")</f>
        <v/>
      </c>
      <c r="Q1767" s="46" t="str">
        <f>IFERROR(AVERAGEIFS(Entrada!$H$8:$H$3007,Entrada!$C$8:$C$3007,$C$6,Entrada!$G$8:$G$3007,O1767),"")</f>
        <v/>
      </c>
      <c r="R1767" s="46">
        <v>1.762E-2</v>
      </c>
    </row>
    <row r="1768" spans="13:18" ht="15" customHeight="1" x14ac:dyDescent="0.25">
      <c r="M1768" s="46" t="str">
        <f t="shared" si="57"/>
        <v/>
      </c>
      <c r="N1768" s="46" t="str">
        <f t="shared" si="58"/>
        <v/>
      </c>
      <c r="O1768" s="46" t="str">
        <f>IF(PI_For!B1770=0,"Não cadastrado",PI_For!B1770)</f>
        <v>Não cadastrado</v>
      </c>
      <c r="P1768" s="46" t="str">
        <f>IFERROR(AVERAGEIFS(Entrada!$E$8:$E$3007,Entrada!$C$8:$C$3007,$C$6,Entrada!$G$8:$G$3007,O1768),"")</f>
        <v/>
      </c>
      <c r="Q1768" s="46" t="str">
        <f>IFERROR(AVERAGEIFS(Entrada!$H$8:$H$3007,Entrada!$C$8:$C$3007,$C$6,Entrada!$G$8:$G$3007,O1768),"")</f>
        <v/>
      </c>
      <c r="R1768" s="46">
        <v>1.763E-2</v>
      </c>
    </row>
    <row r="1769" spans="13:18" ht="15" customHeight="1" x14ac:dyDescent="0.25">
      <c r="M1769" s="46" t="str">
        <f t="shared" si="57"/>
        <v/>
      </c>
      <c r="N1769" s="46" t="str">
        <f t="shared" si="58"/>
        <v/>
      </c>
      <c r="O1769" s="46" t="str">
        <f>IF(PI_For!B1771=0,"Não cadastrado",PI_For!B1771)</f>
        <v>Não cadastrado</v>
      </c>
      <c r="P1769" s="46" t="str">
        <f>IFERROR(AVERAGEIFS(Entrada!$E$8:$E$3007,Entrada!$C$8:$C$3007,$C$6,Entrada!$G$8:$G$3007,O1769),"")</f>
        <v/>
      </c>
      <c r="Q1769" s="46" t="str">
        <f>IFERROR(AVERAGEIFS(Entrada!$H$8:$H$3007,Entrada!$C$8:$C$3007,$C$6,Entrada!$G$8:$G$3007,O1769),"")</f>
        <v/>
      </c>
      <c r="R1769" s="46">
        <v>1.7639999999999999E-2</v>
      </c>
    </row>
    <row r="1770" spans="13:18" ht="15" customHeight="1" x14ac:dyDescent="0.25">
      <c r="M1770" s="46" t="str">
        <f t="shared" si="57"/>
        <v/>
      </c>
      <c r="N1770" s="46" t="str">
        <f t="shared" si="58"/>
        <v/>
      </c>
      <c r="O1770" s="46" t="str">
        <f>IF(PI_For!B1772=0,"Não cadastrado",PI_For!B1772)</f>
        <v>Não cadastrado</v>
      </c>
      <c r="P1770" s="46" t="str">
        <f>IFERROR(AVERAGEIFS(Entrada!$E$8:$E$3007,Entrada!$C$8:$C$3007,$C$6,Entrada!$G$8:$G$3007,O1770),"")</f>
        <v/>
      </c>
      <c r="Q1770" s="46" t="str">
        <f>IFERROR(AVERAGEIFS(Entrada!$H$8:$H$3007,Entrada!$C$8:$C$3007,$C$6,Entrada!$G$8:$G$3007,O1770),"")</f>
        <v/>
      </c>
      <c r="R1770" s="46">
        <v>1.7649999999999999E-2</v>
      </c>
    </row>
    <row r="1771" spans="13:18" ht="15" customHeight="1" x14ac:dyDescent="0.25">
      <c r="M1771" s="46" t="str">
        <f t="shared" si="57"/>
        <v/>
      </c>
      <c r="N1771" s="46" t="str">
        <f t="shared" si="58"/>
        <v/>
      </c>
      <c r="O1771" s="46" t="str">
        <f>IF(PI_For!B1773=0,"Não cadastrado",PI_For!B1773)</f>
        <v>Não cadastrado</v>
      </c>
      <c r="P1771" s="46" t="str">
        <f>IFERROR(AVERAGEIFS(Entrada!$E$8:$E$3007,Entrada!$C$8:$C$3007,$C$6,Entrada!$G$8:$G$3007,O1771),"")</f>
        <v/>
      </c>
      <c r="Q1771" s="46" t="str">
        <f>IFERROR(AVERAGEIFS(Entrada!$H$8:$H$3007,Entrada!$C$8:$C$3007,$C$6,Entrada!$G$8:$G$3007,O1771),"")</f>
        <v/>
      </c>
      <c r="R1771" s="46">
        <v>1.7659999999999999E-2</v>
      </c>
    </row>
    <row r="1772" spans="13:18" ht="15" customHeight="1" x14ac:dyDescent="0.25">
      <c r="M1772" s="46" t="str">
        <f t="shared" si="57"/>
        <v/>
      </c>
      <c r="N1772" s="46" t="str">
        <f t="shared" si="58"/>
        <v/>
      </c>
      <c r="O1772" s="46" t="str">
        <f>IF(PI_For!B1774=0,"Não cadastrado",PI_For!B1774)</f>
        <v>Não cadastrado</v>
      </c>
      <c r="P1772" s="46" t="str">
        <f>IFERROR(AVERAGEIFS(Entrada!$E$8:$E$3007,Entrada!$C$8:$C$3007,$C$6,Entrada!$G$8:$G$3007,O1772),"")</f>
        <v/>
      </c>
      <c r="Q1772" s="46" t="str">
        <f>IFERROR(AVERAGEIFS(Entrada!$H$8:$H$3007,Entrada!$C$8:$C$3007,$C$6,Entrada!$G$8:$G$3007,O1772),"")</f>
        <v/>
      </c>
      <c r="R1772" s="46">
        <v>1.7670000000000002E-2</v>
      </c>
    </row>
    <row r="1773" spans="13:18" ht="15" customHeight="1" x14ac:dyDescent="0.25">
      <c r="M1773" s="46" t="str">
        <f t="shared" si="57"/>
        <v/>
      </c>
      <c r="N1773" s="46" t="str">
        <f t="shared" si="58"/>
        <v/>
      </c>
      <c r="O1773" s="46" t="str">
        <f>IF(PI_For!B1775=0,"Não cadastrado",PI_For!B1775)</f>
        <v>Não cadastrado</v>
      </c>
      <c r="P1773" s="46" t="str">
        <f>IFERROR(AVERAGEIFS(Entrada!$E$8:$E$3007,Entrada!$C$8:$C$3007,$C$6,Entrada!$G$8:$G$3007,O1773),"")</f>
        <v/>
      </c>
      <c r="Q1773" s="46" t="str">
        <f>IFERROR(AVERAGEIFS(Entrada!$H$8:$H$3007,Entrada!$C$8:$C$3007,$C$6,Entrada!$G$8:$G$3007,O1773),"")</f>
        <v/>
      </c>
      <c r="R1773" s="46">
        <v>1.7680000000000001E-2</v>
      </c>
    </row>
    <row r="1774" spans="13:18" ht="15" customHeight="1" x14ac:dyDescent="0.25">
      <c r="M1774" s="46" t="str">
        <f t="shared" si="57"/>
        <v/>
      </c>
      <c r="N1774" s="46" t="str">
        <f t="shared" si="58"/>
        <v/>
      </c>
      <c r="O1774" s="46" t="str">
        <f>IF(PI_For!B1776=0,"Não cadastrado",PI_For!B1776)</f>
        <v>Não cadastrado</v>
      </c>
      <c r="P1774" s="46" t="str">
        <f>IFERROR(AVERAGEIFS(Entrada!$E$8:$E$3007,Entrada!$C$8:$C$3007,$C$6,Entrada!$G$8:$G$3007,O1774),"")</f>
        <v/>
      </c>
      <c r="Q1774" s="46" t="str">
        <f>IFERROR(AVERAGEIFS(Entrada!$H$8:$H$3007,Entrada!$C$8:$C$3007,$C$6,Entrada!$G$8:$G$3007,O1774),"")</f>
        <v/>
      </c>
      <c r="R1774" s="46">
        <v>1.7690000000000001E-2</v>
      </c>
    </row>
    <row r="1775" spans="13:18" ht="15" customHeight="1" x14ac:dyDescent="0.25">
      <c r="M1775" s="46" t="str">
        <f t="shared" si="57"/>
        <v/>
      </c>
      <c r="N1775" s="46" t="str">
        <f t="shared" si="58"/>
        <v/>
      </c>
      <c r="O1775" s="46" t="str">
        <f>IF(PI_For!B1777=0,"Não cadastrado",PI_For!B1777)</f>
        <v>Não cadastrado</v>
      </c>
      <c r="P1775" s="46" t="str">
        <f>IFERROR(AVERAGEIFS(Entrada!$E$8:$E$3007,Entrada!$C$8:$C$3007,$C$6,Entrada!$G$8:$G$3007,O1775),"")</f>
        <v/>
      </c>
      <c r="Q1775" s="46" t="str">
        <f>IFERROR(AVERAGEIFS(Entrada!$H$8:$H$3007,Entrada!$C$8:$C$3007,$C$6,Entrada!$G$8:$G$3007,O1775),"")</f>
        <v/>
      </c>
      <c r="R1775" s="46">
        <v>1.77E-2</v>
      </c>
    </row>
    <row r="1776" spans="13:18" ht="15" customHeight="1" x14ac:dyDescent="0.25">
      <c r="M1776" s="46" t="str">
        <f t="shared" si="57"/>
        <v/>
      </c>
      <c r="N1776" s="46" t="str">
        <f t="shared" si="58"/>
        <v/>
      </c>
      <c r="O1776" s="46" t="str">
        <f>IF(PI_For!B1778=0,"Não cadastrado",PI_For!B1778)</f>
        <v>Não cadastrado</v>
      </c>
      <c r="P1776" s="46" t="str">
        <f>IFERROR(AVERAGEIFS(Entrada!$E$8:$E$3007,Entrada!$C$8:$C$3007,$C$6,Entrada!$G$8:$G$3007,O1776),"")</f>
        <v/>
      </c>
      <c r="Q1776" s="46" t="str">
        <f>IFERROR(AVERAGEIFS(Entrada!$H$8:$H$3007,Entrada!$C$8:$C$3007,$C$6,Entrada!$G$8:$G$3007,O1776),"")</f>
        <v/>
      </c>
      <c r="R1776" s="46">
        <v>1.771E-2</v>
      </c>
    </row>
    <row r="1777" spans="13:18" ht="15" customHeight="1" x14ac:dyDescent="0.25">
      <c r="M1777" s="46" t="str">
        <f t="shared" si="57"/>
        <v/>
      </c>
      <c r="N1777" s="46" t="str">
        <f t="shared" si="58"/>
        <v/>
      </c>
      <c r="O1777" s="46" t="str">
        <f>IF(PI_For!B1779=0,"Não cadastrado",PI_For!B1779)</f>
        <v>Não cadastrado</v>
      </c>
      <c r="P1777" s="46" t="str">
        <f>IFERROR(AVERAGEIFS(Entrada!$E$8:$E$3007,Entrada!$C$8:$C$3007,$C$6,Entrada!$G$8:$G$3007,O1777),"")</f>
        <v/>
      </c>
      <c r="Q1777" s="46" t="str">
        <f>IFERROR(AVERAGEIFS(Entrada!$H$8:$H$3007,Entrada!$C$8:$C$3007,$C$6,Entrada!$G$8:$G$3007,O1777),"")</f>
        <v/>
      </c>
      <c r="R1777" s="46">
        <v>1.772E-2</v>
      </c>
    </row>
    <row r="1778" spans="13:18" ht="15" customHeight="1" x14ac:dyDescent="0.25">
      <c r="M1778" s="46" t="str">
        <f t="shared" si="57"/>
        <v/>
      </c>
      <c r="N1778" s="46" t="str">
        <f t="shared" si="58"/>
        <v/>
      </c>
      <c r="O1778" s="46" t="str">
        <f>IF(PI_For!B1780=0,"Não cadastrado",PI_For!B1780)</f>
        <v>Não cadastrado</v>
      </c>
      <c r="P1778" s="46" t="str">
        <f>IFERROR(AVERAGEIFS(Entrada!$E$8:$E$3007,Entrada!$C$8:$C$3007,$C$6,Entrada!$G$8:$G$3007,O1778),"")</f>
        <v/>
      </c>
      <c r="Q1778" s="46" t="str">
        <f>IFERROR(AVERAGEIFS(Entrada!$H$8:$H$3007,Entrada!$C$8:$C$3007,$C$6,Entrada!$G$8:$G$3007,O1778),"")</f>
        <v/>
      </c>
      <c r="R1778" s="46">
        <v>1.7729999999999999E-2</v>
      </c>
    </row>
    <row r="1779" spans="13:18" ht="15" customHeight="1" x14ac:dyDescent="0.25">
      <c r="M1779" s="46" t="str">
        <f t="shared" si="57"/>
        <v/>
      </c>
      <c r="N1779" s="46" t="str">
        <f t="shared" si="58"/>
        <v/>
      </c>
      <c r="O1779" s="46" t="str">
        <f>IF(PI_For!B1781=0,"Não cadastrado",PI_For!B1781)</f>
        <v>Não cadastrado</v>
      </c>
      <c r="P1779" s="46" t="str">
        <f>IFERROR(AVERAGEIFS(Entrada!$E$8:$E$3007,Entrada!$C$8:$C$3007,$C$6,Entrada!$G$8:$G$3007,O1779),"")</f>
        <v/>
      </c>
      <c r="Q1779" s="46" t="str">
        <f>IFERROR(AVERAGEIFS(Entrada!$H$8:$H$3007,Entrada!$C$8:$C$3007,$C$6,Entrada!$G$8:$G$3007,O1779),"")</f>
        <v/>
      </c>
      <c r="R1779" s="46">
        <v>1.7739999999999999E-2</v>
      </c>
    </row>
    <row r="1780" spans="13:18" ht="15" customHeight="1" x14ac:dyDescent="0.25">
      <c r="M1780" s="46" t="str">
        <f t="shared" si="57"/>
        <v/>
      </c>
      <c r="N1780" s="46" t="str">
        <f t="shared" si="58"/>
        <v/>
      </c>
      <c r="O1780" s="46" t="str">
        <f>IF(PI_For!B1782=0,"Não cadastrado",PI_For!B1782)</f>
        <v>Não cadastrado</v>
      </c>
      <c r="P1780" s="46" t="str">
        <f>IFERROR(AVERAGEIFS(Entrada!$E$8:$E$3007,Entrada!$C$8:$C$3007,$C$6,Entrada!$G$8:$G$3007,O1780),"")</f>
        <v/>
      </c>
      <c r="Q1780" s="46" t="str">
        <f>IFERROR(AVERAGEIFS(Entrada!$H$8:$H$3007,Entrada!$C$8:$C$3007,$C$6,Entrada!$G$8:$G$3007,O1780),"")</f>
        <v/>
      </c>
      <c r="R1780" s="46">
        <v>1.7749999999999998E-2</v>
      </c>
    </row>
    <row r="1781" spans="13:18" ht="15" customHeight="1" x14ac:dyDescent="0.25">
      <c r="M1781" s="46" t="str">
        <f t="shared" si="57"/>
        <v/>
      </c>
      <c r="N1781" s="46" t="str">
        <f t="shared" si="58"/>
        <v/>
      </c>
      <c r="O1781" s="46" t="str">
        <f>IF(PI_For!B1783=0,"Não cadastrado",PI_For!B1783)</f>
        <v>Não cadastrado</v>
      </c>
      <c r="P1781" s="46" t="str">
        <f>IFERROR(AVERAGEIFS(Entrada!$E$8:$E$3007,Entrada!$C$8:$C$3007,$C$6,Entrada!$G$8:$G$3007,O1781),"")</f>
        <v/>
      </c>
      <c r="Q1781" s="46" t="str">
        <f>IFERROR(AVERAGEIFS(Entrada!$H$8:$H$3007,Entrada!$C$8:$C$3007,$C$6,Entrada!$G$8:$G$3007,O1781),"")</f>
        <v/>
      </c>
      <c r="R1781" s="46">
        <v>1.7760000000000001E-2</v>
      </c>
    </row>
    <row r="1782" spans="13:18" ht="15" customHeight="1" x14ac:dyDescent="0.25">
      <c r="M1782" s="46" t="str">
        <f t="shared" si="57"/>
        <v/>
      </c>
      <c r="N1782" s="46" t="str">
        <f t="shared" si="58"/>
        <v/>
      </c>
      <c r="O1782" s="46" t="str">
        <f>IF(PI_For!B1784=0,"Não cadastrado",PI_For!B1784)</f>
        <v>Não cadastrado</v>
      </c>
      <c r="P1782" s="46" t="str">
        <f>IFERROR(AVERAGEIFS(Entrada!$E$8:$E$3007,Entrada!$C$8:$C$3007,$C$6,Entrada!$G$8:$G$3007,O1782),"")</f>
        <v/>
      </c>
      <c r="Q1782" s="46" t="str">
        <f>IFERROR(AVERAGEIFS(Entrada!$H$8:$H$3007,Entrada!$C$8:$C$3007,$C$6,Entrada!$G$8:$G$3007,O1782),"")</f>
        <v/>
      </c>
      <c r="R1782" s="46">
        <v>1.7770000000000001E-2</v>
      </c>
    </row>
    <row r="1783" spans="13:18" ht="15" customHeight="1" x14ac:dyDescent="0.25">
      <c r="M1783" s="46" t="str">
        <f t="shared" si="57"/>
        <v/>
      </c>
      <c r="N1783" s="46" t="str">
        <f t="shared" si="58"/>
        <v/>
      </c>
      <c r="O1783" s="46" t="str">
        <f>IF(PI_For!B1785=0,"Não cadastrado",PI_For!B1785)</f>
        <v>Não cadastrado</v>
      </c>
      <c r="P1783" s="46" t="str">
        <f>IFERROR(AVERAGEIFS(Entrada!$E$8:$E$3007,Entrada!$C$8:$C$3007,$C$6,Entrada!$G$8:$G$3007,O1783),"")</f>
        <v/>
      </c>
      <c r="Q1783" s="46" t="str">
        <f>IFERROR(AVERAGEIFS(Entrada!$H$8:$H$3007,Entrada!$C$8:$C$3007,$C$6,Entrada!$G$8:$G$3007,O1783),"")</f>
        <v/>
      </c>
      <c r="R1783" s="46">
        <v>1.7780000000000001E-2</v>
      </c>
    </row>
    <row r="1784" spans="13:18" ht="15" customHeight="1" x14ac:dyDescent="0.25">
      <c r="M1784" s="46" t="str">
        <f t="shared" si="57"/>
        <v/>
      </c>
      <c r="N1784" s="46" t="str">
        <f t="shared" si="58"/>
        <v/>
      </c>
      <c r="O1784" s="46" t="str">
        <f>IF(PI_For!B1786=0,"Não cadastrado",PI_For!B1786)</f>
        <v>Não cadastrado</v>
      </c>
      <c r="P1784" s="46" t="str">
        <f>IFERROR(AVERAGEIFS(Entrada!$E$8:$E$3007,Entrada!$C$8:$C$3007,$C$6,Entrada!$G$8:$G$3007,O1784),"")</f>
        <v/>
      </c>
      <c r="Q1784" s="46" t="str">
        <f>IFERROR(AVERAGEIFS(Entrada!$H$8:$H$3007,Entrada!$C$8:$C$3007,$C$6,Entrada!$G$8:$G$3007,O1784),"")</f>
        <v/>
      </c>
      <c r="R1784" s="46">
        <v>1.779E-2</v>
      </c>
    </row>
    <row r="1785" spans="13:18" ht="15" customHeight="1" x14ac:dyDescent="0.25">
      <c r="M1785" s="46" t="str">
        <f t="shared" si="57"/>
        <v/>
      </c>
      <c r="N1785" s="46" t="str">
        <f t="shared" si="58"/>
        <v/>
      </c>
      <c r="O1785" s="46" t="str">
        <f>IF(PI_For!B1787=0,"Não cadastrado",PI_For!B1787)</f>
        <v>Não cadastrado</v>
      </c>
      <c r="P1785" s="46" t="str">
        <f>IFERROR(AVERAGEIFS(Entrada!$E$8:$E$3007,Entrada!$C$8:$C$3007,$C$6,Entrada!$G$8:$G$3007,O1785),"")</f>
        <v/>
      </c>
      <c r="Q1785" s="46" t="str">
        <f>IFERROR(AVERAGEIFS(Entrada!$H$8:$H$3007,Entrada!$C$8:$C$3007,$C$6,Entrada!$G$8:$G$3007,O1785),"")</f>
        <v/>
      </c>
      <c r="R1785" s="46">
        <v>1.78E-2</v>
      </c>
    </row>
    <row r="1786" spans="13:18" ht="15" customHeight="1" x14ac:dyDescent="0.25">
      <c r="M1786" s="46" t="str">
        <f t="shared" si="57"/>
        <v/>
      </c>
      <c r="N1786" s="46" t="str">
        <f t="shared" si="58"/>
        <v/>
      </c>
      <c r="O1786" s="46" t="str">
        <f>IF(PI_For!B1788=0,"Não cadastrado",PI_For!B1788)</f>
        <v>Não cadastrado</v>
      </c>
      <c r="P1786" s="46" t="str">
        <f>IFERROR(AVERAGEIFS(Entrada!$E$8:$E$3007,Entrada!$C$8:$C$3007,$C$6,Entrada!$G$8:$G$3007,O1786),"")</f>
        <v/>
      </c>
      <c r="Q1786" s="46" t="str">
        <f>IFERROR(AVERAGEIFS(Entrada!$H$8:$H$3007,Entrada!$C$8:$C$3007,$C$6,Entrada!$G$8:$G$3007,O1786),"")</f>
        <v/>
      </c>
      <c r="R1786" s="46">
        <v>1.7809999999999999E-2</v>
      </c>
    </row>
    <row r="1787" spans="13:18" ht="15" customHeight="1" x14ac:dyDescent="0.25">
      <c r="M1787" s="46" t="str">
        <f t="shared" si="57"/>
        <v/>
      </c>
      <c r="N1787" s="46" t="str">
        <f t="shared" si="58"/>
        <v/>
      </c>
      <c r="O1787" s="46" t="str">
        <f>IF(PI_For!B1789=0,"Não cadastrado",PI_For!B1789)</f>
        <v>Não cadastrado</v>
      </c>
      <c r="P1787" s="46" t="str">
        <f>IFERROR(AVERAGEIFS(Entrada!$E$8:$E$3007,Entrada!$C$8:$C$3007,$C$6,Entrada!$G$8:$G$3007,O1787),"")</f>
        <v/>
      </c>
      <c r="Q1787" s="46" t="str">
        <f>IFERROR(AVERAGEIFS(Entrada!$H$8:$H$3007,Entrada!$C$8:$C$3007,$C$6,Entrada!$G$8:$G$3007,O1787),"")</f>
        <v/>
      </c>
      <c r="R1787" s="46">
        <v>1.7819999999999999E-2</v>
      </c>
    </row>
    <row r="1788" spans="13:18" ht="15" customHeight="1" x14ac:dyDescent="0.25">
      <c r="M1788" s="46" t="str">
        <f t="shared" si="57"/>
        <v/>
      </c>
      <c r="N1788" s="46" t="str">
        <f t="shared" si="58"/>
        <v/>
      </c>
      <c r="O1788" s="46" t="str">
        <f>IF(PI_For!B1790=0,"Não cadastrado",PI_For!B1790)</f>
        <v>Não cadastrado</v>
      </c>
      <c r="P1788" s="46" t="str">
        <f>IFERROR(AVERAGEIFS(Entrada!$E$8:$E$3007,Entrada!$C$8:$C$3007,$C$6,Entrada!$G$8:$G$3007,O1788),"")</f>
        <v/>
      </c>
      <c r="Q1788" s="46" t="str">
        <f>IFERROR(AVERAGEIFS(Entrada!$H$8:$H$3007,Entrada!$C$8:$C$3007,$C$6,Entrada!$G$8:$G$3007,O1788),"")</f>
        <v/>
      </c>
      <c r="R1788" s="46">
        <v>1.7829999999999999E-2</v>
      </c>
    </row>
    <row r="1789" spans="13:18" ht="15" customHeight="1" x14ac:dyDescent="0.25">
      <c r="M1789" s="46" t="str">
        <f t="shared" si="57"/>
        <v/>
      </c>
      <c r="N1789" s="46" t="str">
        <f t="shared" si="58"/>
        <v/>
      </c>
      <c r="O1789" s="46" t="str">
        <f>IF(PI_For!B1791=0,"Não cadastrado",PI_For!B1791)</f>
        <v>Não cadastrado</v>
      </c>
      <c r="P1789" s="46" t="str">
        <f>IFERROR(AVERAGEIFS(Entrada!$E$8:$E$3007,Entrada!$C$8:$C$3007,$C$6,Entrada!$G$8:$G$3007,O1789),"")</f>
        <v/>
      </c>
      <c r="Q1789" s="46" t="str">
        <f>IFERROR(AVERAGEIFS(Entrada!$H$8:$H$3007,Entrada!$C$8:$C$3007,$C$6,Entrada!$G$8:$G$3007,O1789),"")</f>
        <v/>
      </c>
      <c r="R1789" s="46">
        <v>1.7840000000000002E-2</v>
      </c>
    </row>
    <row r="1790" spans="13:18" ht="15" customHeight="1" x14ac:dyDescent="0.25">
      <c r="M1790" s="46" t="str">
        <f t="shared" si="57"/>
        <v/>
      </c>
      <c r="N1790" s="46" t="str">
        <f t="shared" si="58"/>
        <v/>
      </c>
      <c r="O1790" s="46" t="str">
        <f>IF(PI_For!B1792=0,"Não cadastrado",PI_For!B1792)</f>
        <v>Não cadastrado</v>
      </c>
      <c r="P1790" s="46" t="str">
        <f>IFERROR(AVERAGEIFS(Entrada!$E$8:$E$3007,Entrada!$C$8:$C$3007,$C$6,Entrada!$G$8:$G$3007,O1790),"")</f>
        <v/>
      </c>
      <c r="Q1790" s="46" t="str">
        <f>IFERROR(AVERAGEIFS(Entrada!$H$8:$H$3007,Entrada!$C$8:$C$3007,$C$6,Entrada!$G$8:$G$3007,O1790),"")</f>
        <v/>
      </c>
      <c r="R1790" s="46">
        <v>1.7850000000000001E-2</v>
      </c>
    </row>
    <row r="1791" spans="13:18" ht="15" customHeight="1" x14ac:dyDescent="0.25">
      <c r="M1791" s="46" t="str">
        <f t="shared" si="57"/>
        <v/>
      </c>
      <c r="N1791" s="46" t="str">
        <f t="shared" si="58"/>
        <v/>
      </c>
      <c r="O1791" s="46" t="str">
        <f>IF(PI_For!B1793=0,"Não cadastrado",PI_For!B1793)</f>
        <v>Não cadastrado</v>
      </c>
      <c r="P1791" s="46" t="str">
        <f>IFERROR(AVERAGEIFS(Entrada!$E$8:$E$3007,Entrada!$C$8:$C$3007,$C$6,Entrada!$G$8:$G$3007,O1791),"")</f>
        <v/>
      </c>
      <c r="Q1791" s="46" t="str">
        <f>IFERROR(AVERAGEIFS(Entrada!$H$8:$H$3007,Entrada!$C$8:$C$3007,$C$6,Entrada!$G$8:$G$3007,O1791),"")</f>
        <v/>
      </c>
      <c r="R1791" s="46">
        <v>1.7860000000000001E-2</v>
      </c>
    </row>
    <row r="1792" spans="13:18" ht="15" customHeight="1" x14ac:dyDescent="0.25">
      <c r="M1792" s="46" t="str">
        <f t="shared" si="57"/>
        <v/>
      </c>
      <c r="N1792" s="46" t="str">
        <f t="shared" si="58"/>
        <v/>
      </c>
      <c r="O1792" s="46" t="str">
        <f>IF(PI_For!B1794=0,"Não cadastrado",PI_For!B1794)</f>
        <v>Não cadastrado</v>
      </c>
      <c r="P1792" s="46" t="str">
        <f>IFERROR(AVERAGEIFS(Entrada!$E$8:$E$3007,Entrada!$C$8:$C$3007,$C$6,Entrada!$G$8:$G$3007,O1792),"")</f>
        <v/>
      </c>
      <c r="Q1792" s="46" t="str">
        <f>IFERROR(AVERAGEIFS(Entrada!$H$8:$H$3007,Entrada!$C$8:$C$3007,$C$6,Entrada!$G$8:$G$3007,O1792),"")</f>
        <v/>
      </c>
      <c r="R1792" s="46">
        <v>1.787E-2</v>
      </c>
    </row>
    <row r="1793" spans="13:18" ht="15" customHeight="1" x14ac:dyDescent="0.25">
      <c r="M1793" s="46" t="str">
        <f t="shared" si="57"/>
        <v/>
      </c>
      <c r="N1793" s="46" t="str">
        <f t="shared" si="58"/>
        <v/>
      </c>
      <c r="O1793" s="46" t="str">
        <f>IF(PI_For!B1795=0,"Não cadastrado",PI_For!B1795)</f>
        <v>Não cadastrado</v>
      </c>
      <c r="P1793" s="46" t="str">
        <f>IFERROR(AVERAGEIFS(Entrada!$E$8:$E$3007,Entrada!$C$8:$C$3007,$C$6,Entrada!$G$8:$G$3007,O1793),"")</f>
        <v/>
      </c>
      <c r="Q1793" s="46" t="str">
        <f>IFERROR(AVERAGEIFS(Entrada!$H$8:$H$3007,Entrada!$C$8:$C$3007,$C$6,Entrada!$G$8:$G$3007,O1793),"")</f>
        <v/>
      </c>
      <c r="R1793" s="46">
        <v>1.788E-2</v>
      </c>
    </row>
    <row r="1794" spans="13:18" ht="15" customHeight="1" x14ac:dyDescent="0.25">
      <c r="M1794" s="46" t="str">
        <f t="shared" si="57"/>
        <v/>
      </c>
      <c r="N1794" s="46" t="str">
        <f t="shared" si="58"/>
        <v/>
      </c>
      <c r="O1794" s="46" t="str">
        <f>IF(PI_For!B1796=0,"Não cadastrado",PI_For!B1796)</f>
        <v>Não cadastrado</v>
      </c>
      <c r="P1794" s="46" t="str">
        <f>IFERROR(AVERAGEIFS(Entrada!$E$8:$E$3007,Entrada!$C$8:$C$3007,$C$6,Entrada!$G$8:$G$3007,O1794),"")</f>
        <v/>
      </c>
      <c r="Q1794" s="46" t="str">
        <f>IFERROR(AVERAGEIFS(Entrada!$H$8:$H$3007,Entrada!$C$8:$C$3007,$C$6,Entrada!$G$8:$G$3007,O1794),"")</f>
        <v/>
      </c>
      <c r="R1794" s="46">
        <v>1.789E-2</v>
      </c>
    </row>
    <row r="1795" spans="13:18" ht="15" customHeight="1" x14ac:dyDescent="0.25">
      <c r="M1795" s="46" t="str">
        <f t="shared" si="57"/>
        <v/>
      </c>
      <c r="N1795" s="46" t="str">
        <f t="shared" si="58"/>
        <v/>
      </c>
      <c r="O1795" s="46" t="str">
        <f>IF(PI_For!B1797=0,"Não cadastrado",PI_For!B1797)</f>
        <v>Não cadastrado</v>
      </c>
      <c r="P1795" s="46" t="str">
        <f>IFERROR(AVERAGEIFS(Entrada!$E$8:$E$3007,Entrada!$C$8:$C$3007,$C$6,Entrada!$G$8:$G$3007,O1795),"")</f>
        <v/>
      </c>
      <c r="Q1795" s="46" t="str">
        <f>IFERROR(AVERAGEIFS(Entrada!$H$8:$H$3007,Entrada!$C$8:$C$3007,$C$6,Entrada!$G$8:$G$3007,O1795),"")</f>
        <v/>
      </c>
      <c r="R1795" s="46">
        <v>1.7899999999999999E-2</v>
      </c>
    </row>
    <row r="1796" spans="13:18" ht="15" customHeight="1" x14ac:dyDescent="0.25">
      <c r="M1796" s="46" t="str">
        <f t="shared" si="57"/>
        <v/>
      </c>
      <c r="N1796" s="46" t="str">
        <f t="shared" si="58"/>
        <v/>
      </c>
      <c r="O1796" s="46" t="str">
        <f>IF(PI_For!B1798=0,"Não cadastrado",PI_For!B1798)</f>
        <v>Não cadastrado</v>
      </c>
      <c r="P1796" s="46" t="str">
        <f>IFERROR(AVERAGEIFS(Entrada!$E$8:$E$3007,Entrada!$C$8:$C$3007,$C$6,Entrada!$G$8:$G$3007,O1796),"")</f>
        <v/>
      </c>
      <c r="Q1796" s="46" t="str">
        <f>IFERROR(AVERAGEIFS(Entrada!$H$8:$H$3007,Entrada!$C$8:$C$3007,$C$6,Entrada!$G$8:$G$3007,O1796),"")</f>
        <v/>
      </c>
      <c r="R1796" s="46">
        <v>1.7909999999999999E-2</v>
      </c>
    </row>
    <row r="1797" spans="13:18" ht="15" customHeight="1" x14ac:dyDescent="0.25">
      <c r="M1797" s="46" t="str">
        <f t="shared" si="57"/>
        <v/>
      </c>
      <c r="N1797" s="46" t="str">
        <f t="shared" si="58"/>
        <v/>
      </c>
      <c r="O1797" s="46" t="str">
        <f>IF(PI_For!B1799=0,"Não cadastrado",PI_For!B1799)</f>
        <v>Não cadastrado</v>
      </c>
      <c r="P1797" s="46" t="str">
        <f>IFERROR(AVERAGEIFS(Entrada!$E$8:$E$3007,Entrada!$C$8:$C$3007,$C$6,Entrada!$G$8:$G$3007,O1797),"")</f>
        <v/>
      </c>
      <c r="Q1797" s="46" t="str">
        <f>IFERROR(AVERAGEIFS(Entrada!$H$8:$H$3007,Entrada!$C$8:$C$3007,$C$6,Entrada!$G$8:$G$3007,O1797),"")</f>
        <v/>
      </c>
      <c r="R1797" s="46">
        <v>1.7919999999999998E-2</v>
      </c>
    </row>
    <row r="1798" spans="13:18" ht="15" customHeight="1" x14ac:dyDescent="0.25">
      <c r="M1798" s="46" t="str">
        <f t="shared" si="57"/>
        <v/>
      </c>
      <c r="N1798" s="46" t="str">
        <f t="shared" si="58"/>
        <v/>
      </c>
      <c r="O1798" s="46" t="str">
        <f>IF(PI_For!B1800=0,"Não cadastrado",PI_For!B1800)</f>
        <v>Não cadastrado</v>
      </c>
      <c r="P1798" s="46" t="str">
        <f>IFERROR(AVERAGEIFS(Entrada!$E$8:$E$3007,Entrada!$C$8:$C$3007,$C$6,Entrada!$G$8:$G$3007,O1798),"")</f>
        <v/>
      </c>
      <c r="Q1798" s="46" t="str">
        <f>IFERROR(AVERAGEIFS(Entrada!$H$8:$H$3007,Entrada!$C$8:$C$3007,$C$6,Entrada!$G$8:$G$3007,O1798),"")</f>
        <v/>
      </c>
      <c r="R1798" s="46">
        <v>1.7930000000000001E-2</v>
      </c>
    </row>
    <row r="1799" spans="13:18" ht="15" customHeight="1" x14ac:dyDescent="0.25">
      <c r="M1799" s="46" t="str">
        <f t="shared" ref="M1799:M1862" si="59">IFERROR(P1799+R1799,"")</f>
        <v/>
      </c>
      <c r="N1799" s="46" t="str">
        <f t="shared" ref="N1799:N1862" si="60">IFERROR(Q1799+R1799,"")</f>
        <v/>
      </c>
      <c r="O1799" s="46" t="str">
        <f>IF(PI_For!B1801=0,"Não cadastrado",PI_For!B1801)</f>
        <v>Não cadastrado</v>
      </c>
      <c r="P1799" s="46" t="str">
        <f>IFERROR(AVERAGEIFS(Entrada!$E$8:$E$3007,Entrada!$C$8:$C$3007,$C$6,Entrada!$G$8:$G$3007,O1799),"")</f>
        <v/>
      </c>
      <c r="Q1799" s="46" t="str">
        <f>IFERROR(AVERAGEIFS(Entrada!$H$8:$H$3007,Entrada!$C$8:$C$3007,$C$6,Entrada!$G$8:$G$3007,O1799),"")</f>
        <v/>
      </c>
      <c r="R1799" s="46">
        <v>1.7940000000000001E-2</v>
      </c>
    </row>
    <row r="1800" spans="13:18" ht="15" customHeight="1" x14ac:dyDescent="0.25">
      <c r="M1800" s="46" t="str">
        <f t="shared" si="59"/>
        <v/>
      </c>
      <c r="N1800" s="46" t="str">
        <f t="shared" si="60"/>
        <v/>
      </c>
      <c r="O1800" s="46" t="str">
        <f>IF(PI_For!B1802=0,"Não cadastrado",PI_For!B1802)</f>
        <v>Não cadastrado</v>
      </c>
      <c r="P1800" s="46" t="str">
        <f>IFERROR(AVERAGEIFS(Entrada!$E$8:$E$3007,Entrada!$C$8:$C$3007,$C$6,Entrada!$G$8:$G$3007,O1800),"")</f>
        <v/>
      </c>
      <c r="Q1800" s="46" t="str">
        <f>IFERROR(AVERAGEIFS(Entrada!$H$8:$H$3007,Entrada!$C$8:$C$3007,$C$6,Entrada!$G$8:$G$3007,O1800),"")</f>
        <v/>
      </c>
      <c r="R1800" s="46">
        <v>1.7950000000000001E-2</v>
      </c>
    </row>
    <row r="1801" spans="13:18" ht="15" customHeight="1" x14ac:dyDescent="0.25">
      <c r="M1801" s="46" t="str">
        <f t="shared" si="59"/>
        <v/>
      </c>
      <c r="N1801" s="46" t="str">
        <f t="shared" si="60"/>
        <v/>
      </c>
      <c r="O1801" s="46" t="str">
        <f>IF(PI_For!B1803=0,"Não cadastrado",PI_For!B1803)</f>
        <v>Não cadastrado</v>
      </c>
      <c r="P1801" s="46" t="str">
        <f>IFERROR(AVERAGEIFS(Entrada!$E$8:$E$3007,Entrada!$C$8:$C$3007,$C$6,Entrada!$G$8:$G$3007,O1801),"")</f>
        <v/>
      </c>
      <c r="Q1801" s="46" t="str">
        <f>IFERROR(AVERAGEIFS(Entrada!$H$8:$H$3007,Entrada!$C$8:$C$3007,$C$6,Entrada!$G$8:$G$3007,O1801),"")</f>
        <v/>
      </c>
      <c r="R1801" s="46">
        <v>1.796E-2</v>
      </c>
    </row>
    <row r="1802" spans="13:18" ht="15" customHeight="1" x14ac:dyDescent="0.25">
      <c r="M1802" s="46" t="str">
        <f t="shared" si="59"/>
        <v/>
      </c>
      <c r="N1802" s="46" t="str">
        <f t="shared" si="60"/>
        <v/>
      </c>
      <c r="O1802" s="46" t="str">
        <f>IF(PI_For!B1804=0,"Não cadastrado",PI_For!B1804)</f>
        <v>Não cadastrado</v>
      </c>
      <c r="P1802" s="46" t="str">
        <f>IFERROR(AVERAGEIFS(Entrada!$E$8:$E$3007,Entrada!$C$8:$C$3007,$C$6,Entrada!$G$8:$G$3007,O1802),"")</f>
        <v/>
      </c>
      <c r="Q1802" s="46" t="str">
        <f>IFERROR(AVERAGEIFS(Entrada!$H$8:$H$3007,Entrada!$C$8:$C$3007,$C$6,Entrada!$G$8:$G$3007,O1802),"")</f>
        <v/>
      </c>
      <c r="R1802" s="46">
        <v>1.797E-2</v>
      </c>
    </row>
    <row r="1803" spans="13:18" ht="15" customHeight="1" x14ac:dyDescent="0.25">
      <c r="M1803" s="46" t="str">
        <f t="shared" si="59"/>
        <v/>
      </c>
      <c r="N1803" s="46" t="str">
        <f t="shared" si="60"/>
        <v/>
      </c>
      <c r="O1803" s="46" t="str">
        <f>IF(PI_For!B1805=0,"Não cadastrado",PI_For!B1805)</f>
        <v>Não cadastrado</v>
      </c>
      <c r="P1803" s="46" t="str">
        <f>IFERROR(AVERAGEIFS(Entrada!$E$8:$E$3007,Entrada!$C$8:$C$3007,$C$6,Entrada!$G$8:$G$3007,O1803),"")</f>
        <v/>
      </c>
      <c r="Q1803" s="46" t="str">
        <f>IFERROR(AVERAGEIFS(Entrada!$H$8:$H$3007,Entrada!$C$8:$C$3007,$C$6,Entrada!$G$8:$G$3007,O1803),"")</f>
        <v/>
      </c>
      <c r="R1803" s="46">
        <v>1.7979999999999999E-2</v>
      </c>
    </row>
    <row r="1804" spans="13:18" ht="15" customHeight="1" x14ac:dyDescent="0.25">
      <c r="M1804" s="46" t="str">
        <f t="shared" si="59"/>
        <v/>
      </c>
      <c r="N1804" s="46" t="str">
        <f t="shared" si="60"/>
        <v/>
      </c>
      <c r="O1804" s="46" t="str">
        <f>IF(PI_For!B1806=0,"Não cadastrado",PI_For!B1806)</f>
        <v>Não cadastrado</v>
      </c>
      <c r="P1804" s="46" t="str">
        <f>IFERROR(AVERAGEIFS(Entrada!$E$8:$E$3007,Entrada!$C$8:$C$3007,$C$6,Entrada!$G$8:$G$3007,O1804),"")</f>
        <v/>
      </c>
      <c r="Q1804" s="46" t="str">
        <f>IFERROR(AVERAGEIFS(Entrada!$H$8:$H$3007,Entrada!$C$8:$C$3007,$C$6,Entrada!$G$8:$G$3007,O1804),"")</f>
        <v/>
      </c>
      <c r="R1804" s="46">
        <v>1.7989999999999999E-2</v>
      </c>
    </row>
    <row r="1805" spans="13:18" ht="15" customHeight="1" x14ac:dyDescent="0.25">
      <c r="M1805" s="46" t="str">
        <f t="shared" si="59"/>
        <v/>
      </c>
      <c r="N1805" s="46" t="str">
        <f t="shared" si="60"/>
        <v/>
      </c>
      <c r="O1805" s="46" t="str">
        <f>IF(PI_For!B1807=0,"Não cadastrado",PI_For!B1807)</f>
        <v>Não cadastrado</v>
      </c>
      <c r="P1805" s="46" t="str">
        <f>IFERROR(AVERAGEIFS(Entrada!$E$8:$E$3007,Entrada!$C$8:$C$3007,$C$6,Entrada!$G$8:$G$3007,O1805),"")</f>
        <v/>
      </c>
      <c r="Q1805" s="46" t="str">
        <f>IFERROR(AVERAGEIFS(Entrada!$H$8:$H$3007,Entrada!$C$8:$C$3007,$C$6,Entrada!$G$8:$G$3007,O1805),"")</f>
        <v/>
      </c>
      <c r="R1805" s="46">
        <v>1.7999999999999999E-2</v>
      </c>
    </row>
    <row r="1806" spans="13:18" ht="15" customHeight="1" x14ac:dyDescent="0.25">
      <c r="M1806" s="46" t="str">
        <f t="shared" si="59"/>
        <v/>
      </c>
      <c r="N1806" s="46" t="str">
        <f t="shared" si="60"/>
        <v/>
      </c>
      <c r="O1806" s="46" t="str">
        <f>IF(PI_For!B1808=0,"Não cadastrado",PI_For!B1808)</f>
        <v>Não cadastrado</v>
      </c>
      <c r="P1806" s="46" t="str">
        <f>IFERROR(AVERAGEIFS(Entrada!$E$8:$E$3007,Entrada!$C$8:$C$3007,$C$6,Entrada!$G$8:$G$3007,O1806),"")</f>
        <v/>
      </c>
      <c r="Q1806" s="46" t="str">
        <f>IFERROR(AVERAGEIFS(Entrada!$H$8:$H$3007,Entrada!$C$8:$C$3007,$C$6,Entrada!$G$8:$G$3007,O1806),"")</f>
        <v/>
      </c>
      <c r="R1806" s="46">
        <v>1.8010000000000002E-2</v>
      </c>
    </row>
    <row r="1807" spans="13:18" ht="15" customHeight="1" x14ac:dyDescent="0.25">
      <c r="M1807" s="46" t="str">
        <f t="shared" si="59"/>
        <v/>
      </c>
      <c r="N1807" s="46" t="str">
        <f t="shared" si="60"/>
        <v/>
      </c>
      <c r="O1807" s="46" t="str">
        <f>IF(PI_For!B1809=0,"Não cadastrado",PI_For!B1809)</f>
        <v>Não cadastrado</v>
      </c>
      <c r="P1807" s="46" t="str">
        <f>IFERROR(AVERAGEIFS(Entrada!$E$8:$E$3007,Entrada!$C$8:$C$3007,$C$6,Entrada!$G$8:$G$3007,O1807),"")</f>
        <v/>
      </c>
      <c r="Q1807" s="46" t="str">
        <f>IFERROR(AVERAGEIFS(Entrada!$H$8:$H$3007,Entrada!$C$8:$C$3007,$C$6,Entrada!$G$8:$G$3007,O1807),"")</f>
        <v/>
      </c>
      <c r="R1807" s="46">
        <v>1.8020000000000001E-2</v>
      </c>
    </row>
    <row r="1808" spans="13:18" ht="15" customHeight="1" x14ac:dyDescent="0.25">
      <c r="M1808" s="46" t="str">
        <f t="shared" si="59"/>
        <v/>
      </c>
      <c r="N1808" s="46" t="str">
        <f t="shared" si="60"/>
        <v/>
      </c>
      <c r="O1808" s="46" t="str">
        <f>IF(PI_For!B1810=0,"Não cadastrado",PI_For!B1810)</f>
        <v>Não cadastrado</v>
      </c>
      <c r="P1808" s="46" t="str">
        <f>IFERROR(AVERAGEIFS(Entrada!$E$8:$E$3007,Entrada!$C$8:$C$3007,$C$6,Entrada!$G$8:$G$3007,O1808),"")</f>
        <v/>
      </c>
      <c r="Q1808" s="46" t="str">
        <f>IFERROR(AVERAGEIFS(Entrada!$H$8:$H$3007,Entrada!$C$8:$C$3007,$C$6,Entrada!$G$8:$G$3007,O1808),"")</f>
        <v/>
      </c>
      <c r="R1808" s="46">
        <v>1.8030000000000001E-2</v>
      </c>
    </row>
    <row r="1809" spans="13:18" ht="15" customHeight="1" x14ac:dyDescent="0.25">
      <c r="M1809" s="46" t="str">
        <f t="shared" si="59"/>
        <v/>
      </c>
      <c r="N1809" s="46" t="str">
        <f t="shared" si="60"/>
        <v/>
      </c>
      <c r="O1809" s="46" t="str">
        <f>IF(PI_For!B1811=0,"Não cadastrado",PI_For!B1811)</f>
        <v>Não cadastrado</v>
      </c>
      <c r="P1809" s="46" t="str">
        <f>IFERROR(AVERAGEIFS(Entrada!$E$8:$E$3007,Entrada!$C$8:$C$3007,$C$6,Entrada!$G$8:$G$3007,O1809),"")</f>
        <v/>
      </c>
      <c r="Q1809" s="46" t="str">
        <f>IFERROR(AVERAGEIFS(Entrada!$H$8:$H$3007,Entrada!$C$8:$C$3007,$C$6,Entrada!$G$8:$G$3007,O1809),"")</f>
        <v/>
      </c>
      <c r="R1809" s="46">
        <v>1.804E-2</v>
      </c>
    </row>
    <row r="1810" spans="13:18" ht="15" customHeight="1" x14ac:dyDescent="0.25">
      <c r="M1810" s="46" t="str">
        <f t="shared" si="59"/>
        <v/>
      </c>
      <c r="N1810" s="46" t="str">
        <f t="shared" si="60"/>
        <v/>
      </c>
      <c r="O1810" s="46" t="str">
        <f>IF(PI_For!B1812=0,"Não cadastrado",PI_For!B1812)</f>
        <v>Não cadastrado</v>
      </c>
      <c r="P1810" s="46" t="str">
        <f>IFERROR(AVERAGEIFS(Entrada!$E$8:$E$3007,Entrada!$C$8:$C$3007,$C$6,Entrada!$G$8:$G$3007,O1810),"")</f>
        <v/>
      </c>
      <c r="Q1810" s="46" t="str">
        <f>IFERROR(AVERAGEIFS(Entrada!$H$8:$H$3007,Entrada!$C$8:$C$3007,$C$6,Entrada!$G$8:$G$3007,O1810),"")</f>
        <v/>
      </c>
      <c r="R1810" s="46">
        <v>1.805E-2</v>
      </c>
    </row>
    <row r="1811" spans="13:18" ht="15" customHeight="1" x14ac:dyDescent="0.25">
      <c r="M1811" s="46" t="str">
        <f t="shared" si="59"/>
        <v/>
      </c>
      <c r="N1811" s="46" t="str">
        <f t="shared" si="60"/>
        <v/>
      </c>
      <c r="O1811" s="46" t="str">
        <f>IF(PI_For!B1813=0,"Não cadastrado",PI_For!B1813)</f>
        <v>Não cadastrado</v>
      </c>
      <c r="P1811" s="46" t="str">
        <f>IFERROR(AVERAGEIFS(Entrada!$E$8:$E$3007,Entrada!$C$8:$C$3007,$C$6,Entrada!$G$8:$G$3007,O1811),"")</f>
        <v/>
      </c>
      <c r="Q1811" s="46" t="str">
        <f>IFERROR(AVERAGEIFS(Entrada!$H$8:$H$3007,Entrada!$C$8:$C$3007,$C$6,Entrada!$G$8:$G$3007,O1811),"")</f>
        <v/>
      </c>
      <c r="R1811" s="46">
        <v>1.806E-2</v>
      </c>
    </row>
    <row r="1812" spans="13:18" ht="15" customHeight="1" x14ac:dyDescent="0.25">
      <c r="M1812" s="46" t="str">
        <f t="shared" si="59"/>
        <v/>
      </c>
      <c r="N1812" s="46" t="str">
        <f t="shared" si="60"/>
        <v/>
      </c>
      <c r="O1812" s="46" t="str">
        <f>IF(PI_For!B1814=0,"Não cadastrado",PI_For!B1814)</f>
        <v>Não cadastrado</v>
      </c>
      <c r="P1812" s="46" t="str">
        <f>IFERROR(AVERAGEIFS(Entrada!$E$8:$E$3007,Entrada!$C$8:$C$3007,$C$6,Entrada!$G$8:$G$3007,O1812),"")</f>
        <v/>
      </c>
      <c r="Q1812" s="46" t="str">
        <f>IFERROR(AVERAGEIFS(Entrada!$H$8:$H$3007,Entrada!$C$8:$C$3007,$C$6,Entrada!$G$8:$G$3007,O1812),"")</f>
        <v/>
      </c>
      <c r="R1812" s="46">
        <v>1.8069999999999999E-2</v>
      </c>
    </row>
    <row r="1813" spans="13:18" ht="15" customHeight="1" x14ac:dyDescent="0.25">
      <c r="M1813" s="46" t="str">
        <f t="shared" si="59"/>
        <v/>
      </c>
      <c r="N1813" s="46" t="str">
        <f t="shared" si="60"/>
        <v/>
      </c>
      <c r="O1813" s="46" t="str">
        <f>IF(PI_For!B1815=0,"Não cadastrado",PI_For!B1815)</f>
        <v>Não cadastrado</v>
      </c>
      <c r="P1813" s="46" t="str">
        <f>IFERROR(AVERAGEIFS(Entrada!$E$8:$E$3007,Entrada!$C$8:$C$3007,$C$6,Entrada!$G$8:$G$3007,O1813),"")</f>
        <v/>
      </c>
      <c r="Q1813" s="46" t="str">
        <f>IFERROR(AVERAGEIFS(Entrada!$H$8:$H$3007,Entrada!$C$8:$C$3007,$C$6,Entrada!$G$8:$G$3007,O1813),"")</f>
        <v/>
      </c>
      <c r="R1813" s="46">
        <v>1.8079999999999999E-2</v>
      </c>
    </row>
    <row r="1814" spans="13:18" ht="15" customHeight="1" x14ac:dyDescent="0.25">
      <c r="M1814" s="46" t="str">
        <f t="shared" si="59"/>
        <v/>
      </c>
      <c r="N1814" s="46" t="str">
        <f t="shared" si="60"/>
        <v/>
      </c>
      <c r="O1814" s="46" t="str">
        <f>IF(PI_For!B1816=0,"Não cadastrado",PI_For!B1816)</f>
        <v>Não cadastrado</v>
      </c>
      <c r="P1814" s="46" t="str">
        <f>IFERROR(AVERAGEIFS(Entrada!$E$8:$E$3007,Entrada!$C$8:$C$3007,$C$6,Entrada!$G$8:$G$3007,O1814),"")</f>
        <v/>
      </c>
      <c r="Q1814" s="46" t="str">
        <f>IFERROR(AVERAGEIFS(Entrada!$H$8:$H$3007,Entrada!$C$8:$C$3007,$C$6,Entrada!$G$8:$G$3007,O1814),"")</f>
        <v/>
      </c>
      <c r="R1814" s="46">
        <v>1.8089999999999998E-2</v>
      </c>
    </row>
    <row r="1815" spans="13:18" ht="15" customHeight="1" x14ac:dyDescent="0.25">
      <c r="M1815" s="46" t="str">
        <f t="shared" si="59"/>
        <v/>
      </c>
      <c r="N1815" s="46" t="str">
        <f t="shared" si="60"/>
        <v/>
      </c>
      <c r="O1815" s="46" t="str">
        <f>IF(PI_For!B1817=0,"Não cadastrado",PI_For!B1817)</f>
        <v>Não cadastrado</v>
      </c>
      <c r="P1815" s="46" t="str">
        <f>IFERROR(AVERAGEIFS(Entrada!$E$8:$E$3007,Entrada!$C$8:$C$3007,$C$6,Entrada!$G$8:$G$3007,O1815),"")</f>
        <v/>
      </c>
      <c r="Q1815" s="46" t="str">
        <f>IFERROR(AVERAGEIFS(Entrada!$H$8:$H$3007,Entrada!$C$8:$C$3007,$C$6,Entrada!$G$8:$G$3007,O1815),"")</f>
        <v/>
      </c>
      <c r="R1815" s="46">
        <v>1.8100000000000002E-2</v>
      </c>
    </row>
    <row r="1816" spans="13:18" ht="15" customHeight="1" x14ac:dyDescent="0.25">
      <c r="M1816" s="46" t="str">
        <f t="shared" si="59"/>
        <v/>
      </c>
      <c r="N1816" s="46" t="str">
        <f t="shared" si="60"/>
        <v/>
      </c>
      <c r="O1816" s="46" t="str">
        <f>IF(PI_For!B1818=0,"Não cadastrado",PI_For!B1818)</f>
        <v>Não cadastrado</v>
      </c>
      <c r="P1816" s="46" t="str">
        <f>IFERROR(AVERAGEIFS(Entrada!$E$8:$E$3007,Entrada!$C$8:$C$3007,$C$6,Entrada!$G$8:$G$3007,O1816),"")</f>
        <v/>
      </c>
      <c r="Q1816" s="46" t="str">
        <f>IFERROR(AVERAGEIFS(Entrada!$H$8:$H$3007,Entrada!$C$8:$C$3007,$C$6,Entrada!$G$8:$G$3007,O1816),"")</f>
        <v/>
      </c>
      <c r="R1816" s="46">
        <v>1.8110000000000001E-2</v>
      </c>
    </row>
    <row r="1817" spans="13:18" ht="15" customHeight="1" x14ac:dyDescent="0.25">
      <c r="M1817" s="46" t="str">
        <f t="shared" si="59"/>
        <v/>
      </c>
      <c r="N1817" s="46" t="str">
        <f t="shared" si="60"/>
        <v/>
      </c>
      <c r="O1817" s="46" t="str">
        <f>IF(PI_For!B1819=0,"Não cadastrado",PI_For!B1819)</f>
        <v>Não cadastrado</v>
      </c>
      <c r="P1817" s="46" t="str">
        <f>IFERROR(AVERAGEIFS(Entrada!$E$8:$E$3007,Entrada!$C$8:$C$3007,$C$6,Entrada!$G$8:$G$3007,O1817),"")</f>
        <v/>
      </c>
      <c r="Q1817" s="46" t="str">
        <f>IFERROR(AVERAGEIFS(Entrada!$H$8:$H$3007,Entrada!$C$8:$C$3007,$C$6,Entrada!$G$8:$G$3007,O1817),"")</f>
        <v/>
      </c>
      <c r="R1817" s="46">
        <v>1.8120000000000001E-2</v>
      </c>
    </row>
    <row r="1818" spans="13:18" ht="15" customHeight="1" x14ac:dyDescent="0.25">
      <c r="M1818" s="46" t="str">
        <f t="shared" si="59"/>
        <v/>
      </c>
      <c r="N1818" s="46" t="str">
        <f t="shared" si="60"/>
        <v/>
      </c>
      <c r="O1818" s="46" t="str">
        <f>IF(PI_For!B1820=0,"Não cadastrado",PI_For!B1820)</f>
        <v>Não cadastrado</v>
      </c>
      <c r="P1818" s="46" t="str">
        <f>IFERROR(AVERAGEIFS(Entrada!$E$8:$E$3007,Entrada!$C$8:$C$3007,$C$6,Entrada!$G$8:$G$3007,O1818),"")</f>
        <v/>
      </c>
      <c r="Q1818" s="46" t="str">
        <f>IFERROR(AVERAGEIFS(Entrada!$H$8:$H$3007,Entrada!$C$8:$C$3007,$C$6,Entrada!$G$8:$G$3007,O1818),"")</f>
        <v/>
      </c>
      <c r="R1818" s="46">
        <v>1.813E-2</v>
      </c>
    </row>
    <row r="1819" spans="13:18" ht="15" customHeight="1" x14ac:dyDescent="0.25">
      <c r="M1819" s="46" t="str">
        <f t="shared" si="59"/>
        <v/>
      </c>
      <c r="N1819" s="46" t="str">
        <f t="shared" si="60"/>
        <v/>
      </c>
      <c r="O1819" s="46" t="str">
        <f>IF(PI_For!B1821=0,"Não cadastrado",PI_For!B1821)</f>
        <v>Não cadastrado</v>
      </c>
      <c r="P1819" s="46" t="str">
        <f>IFERROR(AVERAGEIFS(Entrada!$E$8:$E$3007,Entrada!$C$8:$C$3007,$C$6,Entrada!$G$8:$G$3007,O1819),"")</f>
        <v/>
      </c>
      <c r="Q1819" s="46" t="str">
        <f>IFERROR(AVERAGEIFS(Entrada!$H$8:$H$3007,Entrada!$C$8:$C$3007,$C$6,Entrada!$G$8:$G$3007,O1819),"")</f>
        <v/>
      </c>
      <c r="R1819" s="46">
        <v>1.814E-2</v>
      </c>
    </row>
    <row r="1820" spans="13:18" ht="15" customHeight="1" x14ac:dyDescent="0.25">
      <c r="M1820" s="46" t="str">
        <f t="shared" si="59"/>
        <v/>
      </c>
      <c r="N1820" s="46" t="str">
        <f t="shared" si="60"/>
        <v/>
      </c>
      <c r="O1820" s="46" t="str">
        <f>IF(PI_For!B1822=0,"Não cadastrado",PI_For!B1822)</f>
        <v>Não cadastrado</v>
      </c>
      <c r="P1820" s="46" t="str">
        <f>IFERROR(AVERAGEIFS(Entrada!$E$8:$E$3007,Entrada!$C$8:$C$3007,$C$6,Entrada!$G$8:$G$3007,O1820),"")</f>
        <v/>
      </c>
      <c r="Q1820" s="46" t="str">
        <f>IFERROR(AVERAGEIFS(Entrada!$H$8:$H$3007,Entrada!$C$8:$C$3007,$C$6,Entrada!$G$8:$G$3007,O1820),"")</f>
        <v/>
      </c>
      <c r="R1820" s="46">
        <v>1.8149999999999999E-2</v>
      </c>
    </row>
    <row r="1821" spans="13:18" ht="15" customHeight="1" x14ac:dyDescent="0.25">
      <c r="M1821" s="46" t="str">
        <f t="shared" si="59"/>
        <v/>
      </c>
      <c r="N1821" s="46" t="str">
        <f t="shared" si="60"/>
        <v/>
      </c>
      <c r="O1821" s="46" t="str">
        <f>IF(PI_For!B1823=0,"Não cadastrado",PI_For!B1823)</f>
        <v>Não cadastrado</v>
      </c>
      <c r="P1821" s="46" t="str">
        <f>IFERROR(AVERAGEIFS(Entrada!$E$8:$E$3007,Entrada!$C$8:$C$3007,$C$6,Entrada!$G$8:$G$3007,O1821),"")</f>
        <v/>
      </c>
      <c r="Q1821" s="46" t="str">
        <f>IFERROR(AVERAGEIFS(Entrada!$H$8:$H$3007,Entrada!$C$8:$C$3007,$C$6,Entrada!$G$8:$G$3007,O1821),"")</f>
        <v/>
      </c>
      <c r="R1821" s="46">
        <v>1.8159999999999999E-2</v>
      </c>
    </row>
    <row r="1822" spans="13:18" ht="15" customHeight="1" x14ac:dyDescent="0.25">
      <c r="M1822" s="46" t="str">
        <f t="shared" si="59"/>
        <v/>
      </c>
      <c r="N1822" s="46" t="str">
        <f t="shared" si="60"/>
        <v/>
      </c>
      <c r="O1822" s="46" t="str">
        <f>IF(PI_For!B1824=0,"Não cadastrado",PI_For!B1824)</f>
        <v>Não cadastrado</v>
      </c>
      <c r="P1822" s="46" t="str">
        <f>IFERROR(AVERAGEIFS(Entrada!$E$8:$E$3007,Entrada!$C$8:$C$3007,$C$6,Entrada!$G$8:$G$3007,O1822),"")</f>
        <v/>
      </c>
      <c r="Q1822" s="46" t="str">
        <f>IFERROR(AVERAGEIFS(Entrada!$H$8:$H$3007,Entrada!$C$8:$C$3007,$C$6,Entrada!$G$8:$G$3007,O1822),"")</f>
        <v/>
      </c>
      <c r="R1822" s="46">
        <v>1.8169999999999999E-2</v>
      </c>
    </row>
    <row r="1823" spans="13:18" ht="15" customHeight="1" x14ac:dyDescent="0.25">
      <c r="M1823" s="46" t="str">
        <f t="shared" si="59"/>
        <v/>
      </c>
      <c r="N1823" s="46" t="str">
        <f t="shared" si="60"/>
        <v/>
      </c>
      <c r="O1823" s="46" t="str">
        <f>IF(PI_For!B1825=0,"Não cadastrado",PI_For!B1825)</f>
        <v>Não cadastrado</v>
      </c>
      <c r="P1823" s="46" t="str">
        <f>IFERROR(AVERAGEIFS(Entrada!$E$8:$E$3007,Entrada!$C$8:$C$3007,$C$6,Entrada!$G$8:$G$3007,O1823),"")</f>
        <v/>
      </c>
      <c r="Q1823" s="46" t="str">
        <f>IFERROR(AVERAGEIFS(Entrada!$H$8:$H$3007,Entrada!$C$8:$C$3007,$C$6,Entrada!$G$8:$G$3007,O1823),"")</f>
        <v/>
      </c>
      <c r="R1823" s="46">
        <v>1.8180000000000002E-2</v>
      </c>
    </row>
    <row r="1824" spans="13:18" ht="15" customHeight="1" x14ac:dyDescent="0.25">
      <c r="M1824" s="46" t="str">
        <f t="shared" si="59"/>
        <v/>
      </c>
      <c r="N1824" s="46" t="str">
        <f t="shared" si="60"/>
        <v/>
      </c>
      <c r="O1824" s="46" t="str">
        <f>IF(PI_For!B1826=0,"Não cadastrado",PI_For!B1826)</f>
        <v>Não cadastrado</v>
      </c>
      <c r="P1824" s="46" t="str">
        <f>IFERROR(AVERAGEIFS(Entrada!$E$8:$E$3007,Entrada!$C$8:$C$3007,$C$6,Entrada!$G$8:$G$3007,O1824),"")</f>
        <v/>
      </c>
      <c r="Q1824" s="46" t="str">
        <f>IFERROR(AVERAGEIFS(Entrada!$H$8:$H$3007,Entrada!$C$8:$C$3007,$C$6,Entrada!$G$8:$G$3007,O1824),"")</f>
        <v/>
      </c>
      <c r="R1824" s="46">
        <v>1.8190000000000001E-2</v>
      </c>
    </row>
    <row r="1825" spans="13:18" ht="15" customHeight="1" x14ac:dyDescent="0.25">
      <c r="M1825" s="46" t="str">
        <f t="shared" si="59"/>
        <v/>
      </c>
      <c r="N1825" s="46" t="str">
        <f t="shared" si="60"/>
        <v/>
      </c>
      <c r="O1825" s="46" t="str">
        <f>IF(PI_For!B1827=0,"Não cadastrado",PI_For!B1827)</f>
        <v>Não cadastrado</v>
      </c>
      <c r="P1825" s="46" t="str">
        <f>IFERROR(AVERAGEIFS(Entrada!$E$8:$E$3007,Entrada!$C$8:$C$3007,$C$6,Entrada!$G$8:$G$3007,O1825),"")</f>
        <v/>
      </c>
      <c r="Q1825" s="46" t="str">
        <f>IFERROR(AVERAGEIFS(Entrada!$H$8:$H$3007,Entrada!$C$8:$C$3007,$C$6,Entrada!$G$8:$G$3007,O1825),"")</f>
        <v/>
      </c>
      <c r="R1825" s="46">
        <v>1.8200000000000001E-2</v>
      </c>
    </row>
    <row r="1826" spans="13:18" ht="15" customHeight="1" x14ac:dyDescent="0.25">
      <c r="M1826" s="46" t="str">
        <f t="shared" si="59"/>
        <v/>
      </c>
      <c r="N1826" s="46" t="str">
        <f t="shared" si="60"/>
        <v/>
      </c>
      <c r="O1826" s="46" t="str">
        <f>IF(PI_For!B1828=0,"Não cadastrado",PI_For!B1828)</f>
        <v>Não cadastrado</v>
      </c>
      <c r="P1826" s="46" t="str">
        <f>IFERROR(AVERAGEIFS(Entrada!$E$8:$E$3007,Entrada!$C$8:$C$3007,$C$6,Entrada!$G$8:$G$3007,O1826),"")</f>
        <v/>
      </c>
      <c r="Q1826" s="46" t="str">
        <f>IFERROR(AVERAGEIFS(Entrada!$H$8:$H$3007,Entrada!$C$8:$C$3007,$C$6,Entrada!$G$8:$G$3007,O1826),"")</f>
        <v/>
      </c>
      <c r="R1826" s="46">
        <v>1.821E-2</v>
      </c>
    </row>
    <row r="1827" spans="13:18" ht="15" customHeight="1" x14ac:dyDescent="0.25">
      <c r="M1827" s="46" t="str">
        <f t="shared" si="59"/>
        <v/>
      </c>
      <c r="N1827" s="46" t="str">
        <f t="shared" si="60"/>
        <v/>
      </c>
      <c r="O1827" s="46" t="str">
        <f>IF(PI_For!B1829=0,"Não cadastrado",PI_For!B1829)</f>
        <v>Não cadastrado</v>
      </c>
      <c r="P1827" s="46" t="str">
        <f>IFERROR(AVERAGEIFS(Entrada!$E$8:$E$3007,Entrada!$C$8:$C$3007,$C$6,Entrada!$G$8:$G$3007,O1827),"")</f>
        <v/>
      </c>
      <c r="Q1827" s="46" t="str">
        <f>IFERROR(AVERAGEIFS(Entrada!$H$8:$H$3007,Entrada!$C$8:$C$3007,$C$6,Entrada!$G$8:$G$3007,O1827),"")</f>
        <v/>
      </c>
      <c r="R1827" s="46">
        <v>1.822E-2</v>
      </c>
    </row>
    <row r="1828" spans="13:18" ht="15" customHeight="1" x14ac:dyDescent="0.25">
      <c r="M1828" s="46" t="str">
        <f t="shared" si="59"/>
        <v/>
      </c>
      <c r="N1828" s="46" t="str">
        <f t="shared" si="60"/>
        <v/>
      </c>
      <c r="O1828" s="46" t="str">
        <f>IF(PI_For!B1830=0,"Não cadastrado",PI_For!B1830)</f>
        <v>Não cadastrado</v>
      </c>
      <c r="P1828" s="46" t="str">
        <f>IFERROR(AVERAGEIFS(Entrada!$E$8:$E$3007,Entrada!$C$8:$C$3007,$C$6,Entrada!$G$8:$G$3007,O1828),"")</f>
        <v/>
      </c>
      <c r="Q1828" s="46" t="str">
        <f>IFERROR(AVERAGEIFS(Entrada!$H$8:$H$3007,Entrada!$C$8:$C$3007,$C$6,Entrada!$G$8:$G$3007,O1828),"")</f>
        <v/>
      </c>
      <c r="R1828" s="46">
        <v>1.823E-2</v>
      </c>
    </row>
    <row r="1829" spans="13:18" ht="15" customHeight="1" x14ac:dyDescent="0.25">
      <c r="M1829" s="46" t="str">
        <f t="shared" si="59"/>
        <v/>
      </c>
      <c r="N1829" s="46" t="str">
        <f t="shared" si="60"/>
        <v/>
      </c>
      <c r="O1829" s="46" t="str">
        <f>IF(PI_For!B1831=0,"Não cadastrado",PI_For!B1831)</f>
        <v>Não cadastrado</v>
      </c>
      <c r="P1829" s="46" t="str">
        <f>IFERROR(AVERAGEIFS(Entrada!$E$8:$E$3007,Entrada!$C$8:$C$3007,$C$6,Entrada!$G$8:$G$3007,O1829),"")</f>
        <v/>
      </c>
      <c r="Q1829" s="46" t="str">
        <f>IFERROR(AVERAGEIFS(Entrada!$H$8:$H$3007,Entrada!$C$8:$C$3007,$C$6,Entrada!$G$8:$G$3007,O1829),"")</f>
        <v/>
      </c>
      <c r="R1829" s="46">
        <v>1.8239999999999999E-2</v>
      </c>
    </row>
    <row r="1830" spans="13:18" ht="15" customHeight="1" x14ac:dyDescent="0.25">
      <c r="M1830" s="46" t="str">
        <f t="shared" si="59"/>
        <v/>
      </c>
      <c r="N1830" s="46" t="str">
        <f t="shared" si="60"/>
        <v/>
      </c>
      <c r="O1830" s="46" t="str">
        <f>IF(PI_For!B1832=0,"Não cadastrado",PI_For!B1832)</f>
        <v>Não cadastrado</v>
      </c>
      <c r="P1830" s="46" t="str">
        <f>IFERROR(AVERAGEIFS(Entrada!$E$8:$E$3007,Entrada!$C$8:$C$3007,$C$6,Entrada!$G$8:$G$3007,O1830),"")</f>
        <v/>
      </c>
      <c r="Q1830" s="46" t="str">
        <f>IFERROR(AVERAGEIFS(Entrada!$H$8:$H$3007,Entrada!$C$8:$C$3007,$C$6,Entrada!$G$8:$G$3007,O1830),"")</f>
        <v/>
      </c>
      <c r="R1830" s="46">
        <v>1.8249999999999999E-2</v>
      </c>
    </row>
    <row r="1831" spans="13:18" ht="15" customHeight="1" x14ac:dyDescent="0.25">
      <c r="M1831" s="46" t="str">
        <f t="shared" si="59"/>
        <v/>
      </c>
      <c r="N1831" s="46" t="str">
        <f t="shared" si="60"/>
        <v/>
      </c>
      <c r="O1831" s="46" t="str">
        <f>IF(PI_For!B1833=0,"Não cadastrado",PI_For!B1833)</f>
        <v>Não cadastrado</v>
      </c>
      <c r="P1831" s="46" t="str">
        <f>IFERROR(AVERAGEIFS(Entrada!$E$8:$E$3007,Entrada!$C$8:$C$3007,$C$6,Entrada!$G$8:$G$3007,O1831),"")</f>
        <v/>
      </c>
      <c r="Q1831" s="46" t="str">
        <f>IFERROR(AVERAGEIFS(Entrada!$H$8:$H$3007,Entrada!$C$8:$C$3007,$C$6,Entrada!$G$8:$G$3007,O1831),"")</f>
        <v/>
      </c>
      <c r="R1831" s="46">
        <v>1.8259999999999998E-2</v>
      </c>
    </row>
    <row r="1832" spans="13:18" ht="15" customHeight="1" x14ac:dyDescent="0.25">
      <c r="M1832" s="46" t="str">
        <f t="shared" si="59"/>
        <v/>
      </c>
      <c r="N1832" s="46" t="str">
        <f t="shared" si="60"/>
        <v/>
      </c>
      <c r="O1832" s="46" t="str">
        <f>IF(PI_For!B1834=0,"Não cadastrado",PI_For!B1834)</f>
        <v>Não cadastrado</v>
      </c>
      <c r="P1832" s="46" t="str">
        <f>IFERROR(AVERAGEIFS(Entrada!$E$8:$E$3007,Entrada!$C$8:$C$3007,$C$6,Entrada!$G$8:$G$3007,O1832),"")</f>
        <v/>
      </c>
      <c r="Q1832" s="46" t="str">
        <f>IFERROR(AVERAGEIFS(Entrada!$H$8:$H$3007,Entrada!$C$8:$C$3007,$C$6,Entrada!$G$8:$G$3007,O1832),"")</f>
        <v/>
      </c>
      <c r="R1832" s="46">
        <v>1.8270000000000002E-2</v>
      </c>
    </row>
    <row r="1833" spans="13:18" ht="15" customHeight="1" x14ac:dyDescent="0.25">
      <c r="M1833" s="46" t="str">
        <f t="shared" si="59"/>
        <v/>
      </c>
      <c r="N1833" s="46" t="str">
        <f t="shared" si="60"/>
        <v/>
      </c>
      <c r="O1833" s="46" t="str">
        <f>IF(PI_For!B1835=0,"Não cadastrado",PI_For!B1835)</f>
        <v>Não cadastrado</v>
      </c>
      <c r="P1833" s="46" t="str">
        <f>IFERROR(AVERAGEIFS(Entrada!$E$8:$E$3007,Entrada!$C$8:$C$3007,$C$6,Entrada!$G$8:$G$3007,O1833),"")</f>
        <v/>
      </c>
      <c r="Q1833" s="46" t="str">
        <f>IFERROR(AVERAGEIFS(Entrada!$H$8:$H$3007,Entrada!$C$8:$C$3007,$C$6,Entrada!$G$8:$G$3007,O1833),"")</f>
        <v/>
      </c>
      <c r="R1833" s="46">
        <v>1.8280000000000001E-2</v>
      </c>
    </row>
    <row r="1834" spans="13:18" ht="15" customHeight="1" x14ac:dyDescent="0.25">
      <c r="M1834" s="46" t="str">
        <f t="shared" si="59"/>
        <v/>
      </c>
      <c r="N1834" s="46" t="str">
        <f t="shared" si="60"/>
        <v/>
      </c>
      <c r="O1834" s="46" t="str">
        <f>IF(PI_For!B1836=0,"Não cadastrado",PI_For!B1836)</f>
        <v>Não cadastrado</v>
      </c>
      <c r="P1834" s="46" t="str">
        <f>IFERROR(AVERAGEIFS(Entrada!$E$8:$E$3007,Entrada!$C$8:$C$3007,$C$6,Entrada!$G$8:$G$3007,O1834),"")</f>
        <v/>
      </c>
      <c r="Q1834" s="46" t="str">
        <f>IFERROR(AVERAGEIFS(Entrada!$H$8:$H$3007,Entrada!$C$8:$C$3007,$C$6,Entrada!$G$8:$G$3007,O1834),"")</f>
        <v/>
      </c>
      <c r="R1834" s="46">
        <v>1.8290000000000001E-2</v>
      </c>
    </row>
    <row r="1835" spans="13:18" ht="15" customHeight="1" x14ac:dyDescent="0.25">
      <c r="M1835" s="46" t="str">
        <f t="shared" si="59"/>
        <v/>
      </c>
      <c r="N1835" s="46" t="str">
        <f t="shared" si="60"/>
        <v/>
      </c>
      <c r="O1835" s="46" t="str">
        <f>IF(PI_For!B1837=0,"Não cadastrado",PI_For!B1837)</f>
        <v>Não cadastrado</v>
      </c>
      <c r="P1835" s="46" t="str">
        <f>IFERROR(AVERAGEIFS(Entrada!$E$8:$E$3007,Entrada!$C$8:$C$3007,$C$6,Entrada!$G$8:$G$3007,O1835),"")</f>
        <v/>
      </c>
      <c r="Q1835" s="46" t="str">
        <f>IFERROR(AVERAGEIFS(Entrada!$H$8:$H$3007,Entrada!$C$8:$C$3007,$C$6,Entrada!$G$8:$G$3007,O1835),"")</f>
        <v/>
      </c>
      <c r="R1835" s="46">
        <v>1.83E-2</v>
      </c>
    </row>
    <row r="1836" spans="13:18" ht="15" customHeight="1" x14ac:dyDescent="0.25">
      <c r="M1836" s="46" t="str">
        <f t="shared" si="59"/>
        <v/>
      </c>
      <c r="N1836" s="46" t="str">
        <f t="shared" si="60"/>
        <v/>
      </c>
      <c r="O1836" s="46" t="str">
        <f>IF(PI_For!B1838=0,"Não cadastrado",PI_For!B1838)</f>
        <v>Não cadastrado</v>
      </c>
      <c r="P1836" s="46" t="str">
        <f>IFERROR(AVERAGEIFS(Entrada!$E$8:$E$3007,Entrada!$C$8:$C$3007,$C$6,Entrada!$G$8:$G$3007,O1836),"")</f>
        <v/>
      </c>
      <c r="Q1836" s="46" t="str">
        <f>IFERROR(AVERAGEIFS(Entrada!$H$8:$H$3007,Entrada!$C$8:$C$3007,$C$6,Entrada!$G$8:$G$3007,O1836),"")</f>
        <v/>
      </c>
      <c r="R1836" s="46">
        <v>1.831E-2</v>
      </c>
    </row>
    <row r="1837" spans="13:18" ht="15" customHeight="1" x14ac:dyDescent="0.25">
      <c r="M1837" s="46" t="str">
        <f t="shared" si="59"/>
        <v/>
      </c>
      <c r="N1837" s="46" t="str">
        <f t="shared" si="60"/>
        <v/>
      </c>
      <c r="O1837" s="46" t="str">
        <f>IF(PI_For!B1839=0,"Não cadastrado",PI_For!B1839)</f>
        <v>Não cadastrado</v>
      </c>
      <c r="P1837" s="46" t="str">
        <f>IFERROR(AVERAGEIFS(Entrada!$E$8:$E$3007,Entrada!$C$8:$C$3007,$C$6,Entrada!$G$8:$G$3007,O1837),"")</f>
        <v/>
      </c>
      <c r="Q1837" s="46" t="str">
        <f>IFERROR(AVERAGEIFS(Entrada!$H$8:$H$3007,Entrada!$C$8:$C$3007,$C$6,Entrada!$G$8:$G$3007,O1837),"")</f>
        <v/>
      </c>
      <c r="R1837" s="46">
        <v>1.8319999999999999E-2</v>
      </c>
    </row>
    <row r="1838" spans="13:18" ht="15" customHeight="1" x14ac:dyDescent="0.25">
      <c r="M1838" s="46" t="str">
        <f t="shared" si="59"/>
        <v/>
      </c>
      <c r="N1838" s="46" t="str">
        <f t="shared" si="60"/>
        <v/>
      </c>
      <c r="O1838" s="46" t="str">
        <f>IF(PI_For!B1840=0,"Não cadastrado",PI_For!B1840)</f>
        <v>Não cadastrado</v>
      </c>
      <c r="P1838" s="46" t="str">
        <f>IFERROR(AVERAGEIFS(Entrada!$E$8:$E$3007,Entrada!$C$8:$C$3007,$C$6,Entrada!$G$8:$G$3007,O1838),"")</f>
        <v/>
      </c>
      <c r="Q1838" s="46" t="str">
        <f>IFERROR(AVERAGEIFS(Entrada!$H$8:$H$3007,Entrada!$C$8:$C$3007,$C$6,Entrada!$G$8:$G$3007,O1838),"")</f>
        <v/>
      </c>
      <c r="R1838" s="46">
        <v>1.8329999999999999E-2</v>
      </c>
    </row>
    <row r="1839" spans="13:18" ht="15" customHeight="1" x14ac:dyDescent="0.25">
      <c r="M1839" s="46" t="str">
        <f t="shared" si="59"/>
        <v/>
      </c>
      <c r="N1839" s="46" t="str">
        <f t="shared" si="60"/>
        <v/>
      </c>
      <c r="O1839" s="46" t="str">
        <f>IF(PI_For!B1841=0,"Não cadastrado",PI_For!B1841)</f>
        <v>Não cadastrado</v>
      </c>
      <c r="P1839" s="46" t="str">
        <f>IFERROR(AVERAGEIFS(Entrada!$E$8:$E$3007,Entrada!$C$8:$C$3007,$C$6,Entrada!$G$8:$G$3007,O1839),"")</f>
        <v/>
      </c>
      <c r="Q1839" s="46" t="str">
        <f>IFERROR(AVERAGEIFS(Entrada!$H$8:$H$3007,Entrada!$C$8:$C$3007,$C$6,Entrada!$G$8:$G$3007,O1839),"")</f>
        <v/>
      </c>
      <c r="R1839" s="46">
        <v>1.8339999999999999E-2</v>
      </c>
    </row>
    <row r="1840" spans="13:18" ht="15" customHeight="1" x14ac:dyDescent="0.25">
      <c r="M1840" s="46" t="str">
        <f t="shared" si="59"/>
        <v/>
      </c>
      <c r="N1840" s="46" t="str">
        <f t="shared" si="60"/>
        <v/>
      </c>
      <c r="O1840" s="46" t="str">
        <f>IF(PI_For!B1842=0,"Não cadastrado",PI_For!B1842)</f>
        <v>Não cadastrado</v>
      </c>
      <c r="P1840" s="46" t="str">
        <f>IFERROR(AVERAGEIFS(Entrada!$E$8:$E$3007,Entrada!$C$8:$C$3007,$C$6,Entrada!$G$8:$G$3007,O1840),"")</f>
        <v/>
      </c>
      <c r="Q1840" s="46" t="str">
        <f>IFERROR(AVERAGEIFS(Entrada!$H$8:$H$3007,Entrada!$C$8:$C$3007,$C$6,Entrada!$G$8:$G$3007,O1840),"")</f>
        <v/>
      </c>
      <c r="R1840" s="46">
        <v>1.8350000000000002E-2</v>
      </c>
    </row>
    <row r="1841" spans="13:18" ht="15" customHeight="1" x14ac:dyDescent="0.25">
      <c r="M1841" s="46" t="str">
        <f t="shared" si="59"/>
        <v/>
      </c>
      <c r="N1841" s="46" t="str">
        <f t="shared" si="60"/>
        <v/>
      </c>
      <c r="O1841" s="46" t="str">
        <f>IF(PI_For!B1843=0,"Não cadastrado",PI_For!B1843)</f>
        <v>Não cadastrado</v>
      </c>
      <c r="P1841" s="46" t="str">
        <f>IFERROR(AVERAGEIFS(Entrada!$E$8:$E$3007,Entrada!$C$8:$C$3007,$C$6,Entrada!$G$8:$G$3007,O1841),"")</f>
        <v/>
      </c>
      <c r="Q1841" s="46" t="str">
        <f>IFERROR(AVERAGEIFS(Entrada!$H$8:$H$3007,Entrada!$C$8:$C$3007,$C$6,Entrada!$G$8:$G$3007,O1841),"")</f>
        <v/>
      </c>
      <c r="R1841" s="46">
        <v>1.8360000000000001E-2</v>
      </c>
    </row>
    <row r="1842" spans="13:18" ht="15" customHeight="1" x14ac:dyDescent="0.25">
      <c r="M1842" s="46" t="str">
        <f t="shared" si="59"/>
        <v/>
      </c>
      <c r="N1842" s="46" t="str">
        <f t="shared" si="60"/>
        <v/>
      </c>
      <c r="O1842" s="46" t="str">
        <f>IF(PI_For!B1844=0,"Não cadastrado",PI_For!B1844)</f>
        <v>Não cadastrado</v>
      </c>
      <c r="P1842" s="46" t="str">
        <f>IFERROR(AVERAGEIFS(Entrada!$E$8:$E$3007,Entrada!$C$8:$C$3007,$C$6,Entrada!$G$8:$G$3007,O1842),"")</f>
        <v/>
      </c>
      <c r="Q1842" s="46" t="str">
        <f>IFERROR(AVERAGEIFS(Entrada!$H$8:$H$3007,Entrada!$C$8:$C$3007,$C$6,Entrada!$G$8:$G$3007,O1842),"")</f>
        <v/>
      </c>
      <c r="R1842" s="46">
        <v>1.8370000000000001E-2</v>
      </c>
    </row>
    <row r="1843" spans="13:18" ht="15" customHeight="1" x14ac:dyDescent="0.25">
      <c r="M1843" s="46" t="str">
        <f t="shared" si="59"/>
        <v/>
      </c>
      <c r="N1843" s="46" t="str">
        <f t="shared" si="60"/>
        <v/>
      </c>
      <c r="O1843" s="46" t="str">
        <f>IF(PI_For!B1845=0,"Não cadastrado",PI_For!B1845)</f>
        <v>Não cadastrado</v>
      </c>
      <c r="P1843" s="46" t="str">
        <f>IFERROR(AVERAGEIFS(Entrada!$E$8:$E$3007,Entrada!$C$8:$C$3007,$C$6,Entrada!$G$8:$G$3007,O1843),"")</f>
        <v/>
      </c>
      <c r="Q1843" s="46" t="str">
        <f>IFERROR(AVERAGEIFS(Entrada!$H$8:$H$3007,Entrada!$C$8:$C$3007,$C$6,Entrada!$G$8:$G$3007,O1843),"")</f>
        <v/>
      </c>
      <c r="R1843" s="46">
        <v>1.8380000000000001E-2</v>
      </c>
    </row>
    <row r="1844" spans="13:18" ht="15" customHeight="1" x14ac:dyDescent="0.25">
      <c r="M1844" s="46" t="str">
        <f t="shared" si="59"/>
        <v/>
      </c>
      <c r="N1844" s="46" t="str">
        <f t="shared" si="60"/>
        <v/>
      </c>
      <c r="O1844" s="46" t="str">
        <f>IF(PI_For!B1846=0,"Não cadastrado",PI_For!B1846)</f>
        <v>Não cadastrado</v>
      </c>
      <c r="P1844" s="46" t="str">
        <f>IFERROR(AVERAGEIFS(Entrada!$E$8:$E$3007,Entrada!$C$8:$C$3007,$C$6,Entrada!$G$8:$G$3007,O1844),"")</f>
        <v/>
      </c>
      <c r="Q1844" s="46" t="str">
        <f>IFERROR(AVERAGEIFS(Entrada!$H$8:$H$3007,Entrada!$C$8:$C$3007,$C$6,Entrada!$G$8:$G$3007,O1844),"")</f>
        <v/>
      </c>
      <c r="R1844" s="46">
        <v>1.839E-2</v>
      </c>
    </row>
    <row r="1845" spans="13:18" ht="15" customHeight="1" x14ac:dyDescent="0.25">
      <c r="M1845" s="46" t="str">
        <f t="shared" si="59"/>
        <v/>
      </c>
      <c r="N1845" s="46" t="str">
        <f t="shared" si="60"/>
        <v/>
      </c>
      <c r="O1845" s="46" t="str">
        <f>IF(PI_For!B1847=0,"Não cadastrado",PI_For!B1847)</f>
        <v>Não cadastrado</v>
      </c>
      <c r="P1845" s="46" t="str">
        <f>IFERROR(AVERAGEIFS(Entrada!$E$8:$E$3007,Entrada!$C$8:$C$3007,$C$6,Entrada!$G$8:$G$3007,O1845),"")</f>
        <v/>
      </c>
      <c r="Q1845" s="46" t="str">
        <f>IFERROR(AVERAGEIFS(Entrada!$H$8:$H$3007,Entrada!$C$8:$C$3007,$C$6,Entrada!$G$8:$G$3007,O1845),"")</f>
        <v/>
      </c>
      <c r="R1845" s="46">
        <v>1.84E-2</v>
      </c>
    </row>
    <row r="1846" spans="13:18" ht="15" customHeight="1" x14ac:dyDescent="0.25">
      <c r="M1846" s="46" t="str">
        <f t="shared" si="59"/>
        <v/>
      </c>
      <c r="N1846" s="46" t="str">
        <f t="shared" si="60"/>
        <v/>
      </c>
      <c r="O1846" s="46" t="str">
        <f>IF(PI_For!B1848=0,"Não cadastrado",PI_For!B1848)</f>
        <v>Não cadastrado</v>
      </c>
      <c r="P1846" s="46" t="str">
        <f>IFERROR(AVERAGEIFS(Entrada!$E$8:$E$3007,Entrada!$C$8:$C$3007,$C$6,Entrada!$G$8:$G$3007,O1846),"")</f>
        <v/>
      </c>
      <c r="Q1846" s="46" t="str">
        <f>IFERROR(AVERAGEIFS(Entrada!$H$8:$H$3007,Entrada!$C$8:$C$3007,$C$6,Entrada!$G$8:$G$3007,O1846),"")</f>
        <v/>
      </c>
      <c r="R1846" s="46">
        <v>1.8409999999999999E-2</v>
      </c>
    </row>
    <row r="1847" spans="13:18" ht="15" customHeight="1" x14ac:dyDescent="0.25">
      <c r="M1847" s="46" t="str">
        <f t="shared" si="59"/>
        <v/>
      </c>
      <c r="N1847" s="46" t="str">
        <f t="shared" si="60"/>
        <v/>
      </c>
      <c r="O1847" s="46" t="str">
        <f>IF(PI_For!B1849=0,"Não cadastrado",PI_For!B1849)</f>
        <v>Não cadastrado</v>
      </c>
      <c r="P1847" s="46" t="str">
        <f>IFERROR(AVERAGEIFS(Entrada!$E$8:$E$3007,Entrada!$C$8:$C$3007,$C$6,Entrada!$G$8:$G$3007,O1847),"")</f>
        <v/>
      </c>
      <c r="Q1847" s="46" t="str">
        <f>IFERROR(AVERAGEIFS(Entrada!$H$8:$H$3007,Entrada!$C$8:$C$3007,$C$6,Entrada!$G$8:$G$3007,O1847),"")</f>
        <v/>
      </c>
      <c r="R1847" s="46">
        <v>1.8419999999999999E-2</v>
      </c>
    </row>
    <row r="1848" spans="13:18" ht="15" customHeight="1" x14ac:dyDescent="0.25">
      <c r="M1848" s="46" t="str">
        <f t="shared" si="59"/>
        <v/>
      </c>
      <c r="N1848" s="46" t="str">
        <f t="shared" si="60"/>
        <v/>
      </c>
      <c r="O1848" s="46" t="str">
        <f>IF(PI_For!B1850=0,"Não cadastrado",PI_For!B1850)</f>
        <v>Não cadastrado</v>
      </c>
      <c r="P1848" s="46" t="str">
        <f>IFERROR(AVERAGEIFS(Entrada!$E$8:$E$3007,Entrada!$C$8:$C$3007,$C$6,Entrada!$G$8:$G$3007,O1848),"")</f>
        <v/>
      </c>
      <c r="Q1848" s="46" t="str">
        <f>IFERROR(AVERAGEIFS(Entrada!$H$8:$H$3007,Entrada!$C$8:$C$3007,$C$6,Entrada!$G$8:$G$3007,O1848),"")</f>
        <v/>
      </c>
      <c r="R1848" s="46">
        <v>1.8429999999999998E-2</v>
      </c>
    </row>
    <row r="1849" spans="13:18" ht="15" customHeight="1" x14ac:dyDescent="0.25">
      <c r="M1849" s="46" t="str">
        <f t="shared" si="59"/>
        <v/>
      </c>
      <c r="N1849" s="46" t="str">
        <f t="shared" si="60"/>
        <v/>
      </c>
      <c r="O1849" s="46" t="str">
        <f>IF(PI_For!B1851=0,"Não cadastrado",PI_For!B1851)</f>
        <v>Não cadastrado</v>
      </c>
      <c r="P1849" s="46" t="str">
        <f>IFERROR(AVERAGEIFS(Entrada!$E$8:$E$3007,Entrada!$C$8:$C$3007,$C$6,Entrada!$G$8:$G$3007,O1849),"")</f>
        <v/>
      </c>
      <c r="Q1849" s="46" t="str">
        <f>IFERROR(AVERAGEIFS(Entrada!$H$8:$H$3007,Entrada!$C$8:$C$3007,$C$6,Entrada!$G$8:$G$3007,O1849),"")</f>
        <v/>
      </c>
      <c r="R1849" s="46">
        <v>1.8440000000000002E-2</v>
      </c>
    </row>
    <row r="1850" spans="13:18" ht="15" customHeight="1" x14ac:dyDescent="0.25">
      <c r="M1850" s="46" t="str">
        <f t="shared" si="59"/>
        <v/>
      </c>
      <c r="N1850" s="46" t="str">
        <f t="shared" si="60"/>
        <v/>
      </c>
      <c r="O1850" s="46" t="str">
        <f>IF(PI_For!B1852=0,"Não cadastrado",PI_For!B1852)</f>
        <v>Não cadastrado</v>
      </c>
      <c r="P1850" s="46" t="str">
        <f>IFERROR(AVERAGEIFS(Entrada!$E$8:$E$3007,Entrada!$C$8:$C$3007,$C$6,Entrada!$G$8:$G$3007,O1850),"")</f>
        <v/>
      </c>
      <c r="Q1850" s="46" t="str">
        <f>IFERROR(AVERAGEIFS(Entrada!$H$8:$H$3007,Entrada!$C$8:$C$3007,$C$6,Entrada!$G$8:$G$3007,O1850),"")</f>
        <v/>
      </c>
      <c r="R1850" s="46">
        <v>1.8450000000000001E-2</v>
      </c>
    </row>
    <row r="1851" spans="13:18" ht="15" customHeight="1" x14ac:dyDescent="0.25">
      <c r="M1851" s="46" t="str">
        <f t="shared" si="59"/>
        <v/>
      </c>
      <c r="N1851" s="46" t="str">
        <f t="shared" si="60"/>
        <v/>
      </c>
      <c r="O1851" s="46" t="str">
        <f>IF(PI_For!B1853=0,"Não cadastrado",PI_For!B1853)</f>
        <v>Não cadastrado</v>
      </c>
      <c r="P1851" s="46" t="str">
        <f>IFERROR(AVERAGEIFS(Entrada!$E$8:$E$3007,Entrada!$C$8:$C$3007,$C$6,Entrada!$G$8:$G$3007,O1851),"")</f>
        <v/>
      </c>
      <c r="Q1851" s="46" t="str">
        <f>IFERROR(AVERAGEIFS(Entrada!$H$8:$H$3007,Entrada!$C$8:$C$3007,$C$6,Entrada!$G$8:$G$3007,O1851),"")</f>
        <v/>
      </c>
      <c r="R1851" s="46">
        <v>1.8460000000000001E-2</v>
      </c>
    </row>
    <row r="1852" spans="13:18" ht="15" customHeight="1" x14ac:dyDescent="0.25">
      <c r="M1852" s="46" t="str">
        <f t="shared" si="59"/>
        <v/>
      </c>
      <c r="N1852" s="46" t="str">
        <f t="shared" si="60"/>
        <v/>
      </c>
      <c r="O1852" s="46" t="str">
        <f>IF(PI_For!B1854=0,"Não cadastrado",PI_For!B1854)</f>
        <v>Não cadastrado</v>
      </c>
      <c r="P1852" s="46" t="str">
        <f>IFERROR(AVERAGEIFS(Entrada!$E$8:$E$3007,Entrada!$C$8:$C$3007,$C$6,Entrada!$G$8:$G$3007,O1852),"")</f>
        <v/>
      </c>
      <c r="Q1852" s="46" t="str">
        <f>IFERROR(AVERAGEIFS(Entrada!$H$8:$H$3007,Entrada!$C$8:$C$3007,$C$6,Entrada!$G$8:$G$3007,O1852),"")</f>
        <v/>
      </c>
      <c r="R1852" s="46">
        <v>1.847E-2</v>
      </c>
    </row>
    <row r="1853" spans="13:18" ht="15" customHeight="1" x14ac:dyDescent="0.25">
      <c r="M1853" s="46" t="str">
        <f t="shared" si="59"/>
        <v/>
      </c>
      <c r="N1853" s="46" t="str">
        <f t="shared" si="60"/>
        <v/>
      </c>
      <c r="O1853" s="46" t="str">
        <f>IF(PI_For!B1855=0,"Não cadastrado",PI_For!B1855)</f>
        <v>Não cadastrado</v>
      </c>
      <c r="P1853" s="46" t="str">
        <f>IFERROR(AVERAGEIFS(Entrada!$E$8:$E$3007,Entrada!$C$8:$C$3007,$C$6,Entrada!$G$8:$G$3007,O1853),"")</f>
        <v/>
      </c>
      <c r="Q1853" s="46" t="str">
        <f>IFERROR(AVERAGEIFS(Entrada!$H$8:$H$3007,Entrada!$C$8:$C$3007,$C$6,Entrada!$G$8:$G$3007,O1853),"")</f>
        <v/>
      </c>
      <c r="R1853" s="46">
        <v>1.848E-2</v>
      </c>
    </row>
    <row r="1854" spans="13:18" ht="15" customHeight="1" x14ac:dyDescent="0.25">
      <c r="M1854" s="46" t="str">
        <f t="shared" si="59"/>
        <v/>
      </c>
      <c r="N1854" s="46" t="str">
        <f t="shared" si="60"/>
        <v/>
      </c>
      <c r="O1854" s="46" t="str">
        <f>IF(PI_For!B1856=0,"Não cadastrado",PI_For!B1856)</f>
        <v>Não cadastrado</v>
      </c>
      <c r="P1854" s="46" t="str">
        <f>IFERROR(AVERAGEIFS(Entrada!$E$8:$E$3007,Entrada!$C$8:$C$3007,$C$6,Entrada!$G$8:$G$3007,O1854),"")</f>
        <v/>
      </c>
      <c r="Q1854" s="46" t="str">
        <f>IFERROR(AVERAGEIFS(Entrada!$H$8:$H$3007,Entrada!$C$8:$C$3007,$C$6,Entrada!$G$8:$G$3007,O1854),"")</f>
        <v/>
      </c>
      <c r="R1854" s="46">
        <v>1.8489999999999999E-2</v>
      </c>
    </row>
    <row r="1855" spans="13:18" ht="15" customHeight="1" x14ac:dyDescent="0.25">
      <c r="M1855" s="46" t="str">
        <f t="shared" si="59"/>
        <v/>
      </c>
      <c r="N1855" s="46" t="str">
        <f t="shared" si="60"/>
        <v/>
      </c>
      <c r="O1855" s="46" t="str">
        <f>IF(PI_For!B1857=0,"Não cadastrado",PI_For!B1857)</f>
        <v>Não cadastrado</v>
      </c>
      <c r="P1855" s="46" t="str">
        <f>IFERROR(AVERAGEIFS(Entrada!$E$8:$E$3007,Entrada!$C$8:$C$3007,$C$6,Entrada!$G$8:$G$3007,O1855),"")</f>
        <v/>
      </c>
      <c r="Q1855" s="46" t="str">
        <f>IFERROR(AVERAGEIFS(Entrada!$H$8:$H$3007,Entrada!$C$8:$C$3007,$C$6,Entrada!$G$8:$G$3007,O1855),"")</f>
        <v/>
      </c>
      <c r="R1855" s="46">
        <v>1.8499999999999999E-2</v>
      </c>
    </row>
    <row r="1856" spans="13:18" ht="15" customHeight="1" x14ac:dyDescent="0.25">
      <c r="M1856" s="46" t="str">
        <f t="shared" si="59"/>
        <v/>
      </c>
      <c r="N1856" s="46" t="str">
        <f t="shared" si="60"/>
        <v/>
      </c>
      <c r="O1856" s="46" t="str">
        <f>IF(PI_For!B1858=0,"Não cadastrado",PI_For!B1858)</f>
        <v>Não cadastrado</v>
      </c>
      <c r="P1856" s="46" t="str">
        <f>IFERROR(AVERAGEIFS(Entrada!$E$8:$E$3007,Entrada!$C$8:$C$3007,$C$6,Entrada!$G$8:$G$3007,O1856),"")</f>
        <v/>
      </c>
      <c r="Q1856" s="46" t="str">
        <f>IFERROR(AVERAGEIFS(Entrada!$H$8:$H$3007,Entrada!$C$8:$C$3007,$C$6,Entrada!$G$8:$G$3007,O1856),"")</f>
        <v/>
      </c>
      <c r="R1856" s="46">
        <v>1.8509999999999999E-2</v>
      </c>
    </row>
    <row r="1857" spans="13:18" ht="15" customHeight="1" x14ac:dyDescent="0.25">
      <c r="M1857" s="46" t="str">
        <f t="shared" si="59"/>
        <v/>
      </c>
      <c r="N1857" s="46" t="str">
        <f t="shared" si="60"/>
        <v/>
      </c>
      <c r="O1857" s="46" t="str">
        <f>IF(PI_For!B1859=0,"Não cadastrado",PI_For!B1859)</f>
        <v>Não cadastrado</v>
      </c>
      <c r="P1857" s="46" t="str">
        <f>IFERROR(AVERAGEIFS(Entrada!$E$8:$E$3007,Entrada!$C$8:$C$3007,$C$6,Entrada!$G$8:$G$3007,O1857),"")</f>
        <v/>
      </c>
      <c r="Q1857" s="46" t="str">
        <f>IFERROR(AVERAGEIFS(Entrada!$H$8:$H$3007,Entrada!$C$8:$C$3007,$C$6,Entrada!$G$8:$G$3007,O1857),"")</f>
        <v/>
      </c>
      <c r="R1857" s="46">
        <v>1.8519999999999998E-2</v>
      </c>
    </row>
    <row r="1858" spans="13:18" ht="15" customHeight="1" x14ac:dyDescent="0.25">
      <c r="M1858" s="46" t="str">
        <f t="shared" si="59"/>
        <v/>
      </c>
      <c r="N1858" s="46" t="str">
        <f t="shared" si="60"/>
        <v/>
      </c>
      <c r="O1858" s="46" t="str">
        <f>IF(PI_For!B1860=0,"Não cadastrado",PI_For!B1860)</f>
        <v>Não cadastrado</v>
      </c>
      <c r="P1858" s="46" t="str">
        <f>IFERROR(AVERAGEIFS(Entrada!$E$8:$E$3007,Entrada!$C$8:$C$3007,$C$6,Entrada!$G$8:$G$3007,O1858),"")</f>
        <v/>
      </c>
      <c r="Q1858" s="46" t="str">
        <f>IFERROR(AVERAGEIFS(Entrada!$H$8:$H$3007,Entrada!$C$8:$C$3007,$C$6,Entrada!$G$8:$G$3007,O1858),"")</f>
        <v/>
      </c>
      <c r="R1858" s="46">
        <v>1.8530000000000001E-2</v>
      </c>
    </row>
    <row r="1859" spans="13:18" ht="15" customHeight="1" x14ac:dyDescent="0.25">
      <c r="M1859" s="46" t="str">
        <f t="shared" si="59"/>
        <v/>
      </c>
      <c r="N1859" s="46" t="str">
        <f t="shared" si="60"/>
        <v/>
      </c>
      <c r="O1859" s="46" t="str">
        <f>IF(PI_For!B1861=0,"Não cadastrado",PI_For!B1861)</f>
        <v>Não cadastrado</v>
      </c>
      <c r="P1859" s="46" t="str">
        <f>IFERROR(AVERAGEIFS(Entrada!$E$8:$E$3007,Entrada!$C$8:$C$3007,$C$6,Entrada!$G$8:$G$3007,O1859),"")</f>
        <v/>
      </c>
      <c r="Q1859" s="46" t="str">
        <f>IFERROR(AVERAGEIFS(Entrada!$H$8:$H$3007,Entrada!$C$8:$C$3007,$C$6,Entrada!$G$8:$G$3007,O1859),"")</f>
        <v/>
      </c>
      <c r="R1859" s="46">
        <v>1.8540000000000001E-2</v>
      </c>
    </row>
    <row r="1860" spans="13:18" ht="15" customHeight="1" x14ac:dyDescent="0.25">
      <c r="M1860" s="46" t="str">
        <f t="shared" si="59"/>
        <v/>
      </c>
      <c r="N1860" s="46" t="str">
        <f t="shared" si="60"/>
        <v/>
      </c>
      <c r="O1860" s="46" t="str">
        <f>IF(PI_For!B1862=0,"Não cadastrado",PI_For!B1862)</f>
        <v>Não cadastrado</v>
      </c>
      <c r="P1860" s="46" t="str">
        <f>IFERROR(AVERAGEIFS(Entrada!$E$8:$E$3007,Entrada!$C$8:$C$3007,$C$6,Entrada!$G$8:$G$3007,O1860),"")</f>
        <v/>
      </c>
      <c r="Q1860" s="46" t="str">
        <f>IFERROR(AVERAGEIFS(Entrada!$H$8:$H$3007,Entrada!$C$8:$C$3007,$C$6,Entrada!$G$8:$G$3007,O1860),"")</f>
        <v/>
      </c>
      <c r="R1860" s="46">
        <v>1.8550000000000001E-2</v>
      </c>
    </row>
    <row r="1861" spans="13:18" ht="15" customHeight="1" x14ac:dyDescent="0.25">
      <c r="M1861" s="46" t="str">
        <f t="shared" si="59"/>
        <v/>
      </c>
      <c r="N1861" s="46" t="str">
        <f t="shared" si="60"/>
        <v/>
      </c>
      <c r="O1861" s="46" t="str">
        <f>IF(PI_For!B1863=0,"Não cadastrado",PI_For!B1863)</f>
        <v>Não cadastrado</v>
      </c>
      <c r="P1861" s="46" t="str">
        <f>IFERROR(AVERAGEIFS(Entrada!$E$8:$E$3007,Entrada!$C$8:$C$3007,$C$6,Entrada!$G$8:$G$3007,O1861),"")</f>
        <v/>
      </c>
      <c r="Q1861" s="46" t="str">
        <f>IFERROR(AVERAGEIFS(Entrada!$H$8:$H$3007,Entrada!$C$8:$C$3007,$C$6,Entrada!$G$8:$G$3007,O1861),"")</f>
        <v/>
      </c>
      <c r="R1861" s="46">
        <v>1.856E-2</v>
      </c>
    </row>
    <row r="1862" spans="13:18" ht="15" customHeight="1" x14ac:dyDescent="0.25">
      <c r="M1862" s="46" t="str">
        <f t="shared" si="59"/>
        <v/>
      </c>
      <c r="N1862" s="46" t="str">
        <f t="shared" si="60"/>
        <v/>
      </c>
      <c r="O1862" s="46" t="str">
        <f>IF(PI_For!B1864=0,"Não cadastrado",PI_For!B1864)</f>
        <v>Não cadastrado</v>
      </c>
      <c r="P1862" s="46" t="str">
        <f>IFERROR(AVERAGEIFS(Entrada!$E$8:$E$3007,Entrada!$C$8:$C$3007,$C$6,Entrada!$G$8:$G$3007,O1862),"")</f>
        <v/>
      </c>
      <c r="Q1862" s="46" t="str">
        <f>IFERROR(AVERAGEIFS(Entrada!$H$8:$H$3007,Entrada!$C$8:$C$3007,$C$6,Entrada!$G$8:$G$3007,O1862),"")</f>
        <v/>
      </c>
      <c r="R1862" s="46">
        <v>1.857E-2</v>
      </c>
    </row>
    <row r="1863" spans="13:18" ht="15" customHeight="1" x14ac:dyDescent="0.25">
      <c r="M1863" s="46" t="str">
        <f t="shared" ref="M1863:M1926" si="61">IFERROR(P1863+R1863,"")</f>
        <v/>
      </c>
      <c r="N1863" s="46" t="str">
        <f t="shared" ref="N1863:N1926" si="62">IFERROR(Q1863+R1863,"")</f>
        <v/>
      </c>
      <c r="O1863" s="46" t="str">
        <f>IF(PI_For!B1865=0,"Não cadastrado",PI_For!B1865)</f>
        <v>Não cadastrado</v>
      </c>
      <c r="P1863" s="46" t="str">
        <f>IFERROR(AVERAGEIFS(Entrada!$E$8:$E$3007,Entrada!$C$8:$C$3007,$C$6,Entrada!$G$8:$G$3007,O1863),"")</f>
        <v/>
      </c>
      <c r="Q1863" s="46" t="str">
        <f>IFERROR(AVERAGEIFS(Entrada!$H$8:$H$3007,Entrada!$C$8:$C$3007,$C$6,Entrada!$G$8:$G$3007,O1863),"")</f>
        <v/>
      </c>
      <c r="R1863" s="46">
        <v>1.8579999999999999E-2</v>
      </c>
    </row>
    <row r="1864" spans="13:18" ht="15" customHeight="1" x14ac:dyDescent="0.25">
      <c r="M1864" s="46" t="str">
        <f t="shared" si="61"/>
        <v/>
      </c>
      <c r="N1864" s="46" t="str">
        <f t="shared" si="62"/>
        <v/>
      </c>
      <c r="O1864" s="46" t="str">
        <f>IF(PI_For!B1866=0,"Não cadastrado",PI_For!B1866)</f>
        <v>Não cadastrado</v>
      </c>
      <c r="P1864" s="46" t="str">
        <f>IFERROR(AVERAGEIFS(Entrada!$E$8:$E$3007,Entrada!$C$8:$C$3007,$C$6,Entrada!$G$8:$G$3007,O1864),"")</f>
        <v/>
      </c>
      <c r="Q1864" s="46" t="str">
        <f>IFERROR(AVERAGEIFS(Entrada!$H$8:$H$3007,Entrada!$C$8:$C$3007,$C$6,Entrada!$G$8:$G$3007,O1864),"")</f>
        <v/>
      </c>
      <c r="R1864" s="46">
        <v>1.8589999999999999E-2</v>
      </c>
    </row>
    <row r="1865" spans="13:18" ht="15" customHeight="1" x14ac:dyDescent="0.25">
      <c r="M1865" s="46" t="str">
        <f t="shared" si="61"/>
        <v/>
      </c>
      <c r="N1865" s="46" t="str">
        <f t="shared" si="62"/>
        <v/>
      </c>
      <c r="O1865" s="46" t="str">
        <f>IF(PI_For!B1867=0,"Não cadastrado",PI_For!B1867)</f>
        <v>Não cadastrado</v>
      </c>
      <c r="P1865" s="46" t="str">
        <f>IFERROR(AVERAGEIFS(Entrada!$E$8:$E$3007,Entrada!$C$8:$C$3007,$C$6,Entrada!$G$8:$G$3007,O1865),"")</f>
        <v/>
      </c>
      <c r="Q1865" s="46" t="str">
        <f>IFERROR(AVERAGEIFS(Entrada!$H$8:$H$3007,Entrada!$C$8:$C$3007,$C$6,Entrada!$G$8:$G$3007,O1865),"")</f>
        <v/>
      </c>
      <c r="R1865" s="46">
        <v>1.8599999999999998E-2</v>
      </c>
    </row>
    <row r="1866" spans="13:18" ht="15" customHeight="1" x14ac:dyDescent="0.25">
      <c r="M1866" s="46" t="str">
        <f t="shared" si="61"/>
        <v/>
      </c>
      <c r="N1866" s="46" t="str">
        <f t="shared" si="62"/>
        <v/>
      </c>
      <c r="O1866" s="46" t="str">
        <f>IF(PI_For!B1868=0,"Não cadastrado",PI_For!B1868)</f>
        <v>Não cadastrado</v>
      </c>
      <c r="P1866" s="46" t="str">
        <f>IFERROR(AVERAGEIFS(Entrada!$E$8:$E$3007,Entrada!$C$8:$C$3007,$C$6,Entrada!$G$8:$G$3007,O1866),"")</f>
        <v/>
      </c>
      <c r="Q1866" s="46" t="str">
        <f>IFERROR(AVERAGEIFS(Entrada!$H$8:$H$3007,Entrada!$C$8:$C$3007,$C$6,Entrada!$G$8:$G$3007,O1866),"")</f>
        <v/>
      </c>
      <c r="R1866" s="46">
        <v>1.8610000000000002E-2</v>
      </c>
    </row>
    <row r="1867" spans="13:18" ht="15" customHeight="1" x14ac:dyDescent="0.25">
      <c r="M1867" s="46" t="str">
        <f t="shared" si="61"/>
        <v/>
      </c>
      <c r="N1867" s="46" t="str">
        <f t="shared" si="62"/>
        <v/>
      </c>
      <c r="O1867" s="46" t="str">
        <f>IF(PI_For!B1869=0,"Não cadastrado",PI_For!B1869)</f>
        <v>Não cadastrado</v>
      </c>
      <c r="P1867" s="46" t="str">
        <f>IFERROR(AVERAGEIFS(Entrada!$E$8:$E$3007,Entrada!$C$8:$C$3007,$C$6,Entrada!$G$8:$G$3007,O1867),"")</f>
        <v/>
      </c>
      <c r="Q1867" s="46" t="str">
        <f>IFERROR(AVERAGEIFS(Entrada!$H$8:$H$3007,Entrada!$C$8:$C$3007,$C$6,Entrada!$G$8:$G$3007,O1867),"")</f>
        <v/>
      </c>
      <c r="R1867" s="46">
        <v>1.8620000000000001E-2</v>
      </c>
    </row>
    <row r="1868" spans="13:18" ht="15" customHeight="1" x14ac:dyDescent="0.25">
      <c r="M1868" s="46" t="str">
        <f t="shared" si="61"/>
        <v/>
      </c>
      <c r="N1868" s="46" t="str">
        <f t="shared" si="62"/>
        <v/>
      </c>
      <c r="O1868" s="46" t="str">
        <f>IF(PI_For!B1870=0,"Não cadastrado",PI_For!B1870)</f>
        <v>Não cadastrado</v>
      </c>
      <c r="P1868" s="46" t="str">
        <f>IFERROR(AVERAGEIFS(Entrada!$E$8:$E$3007,Entrada!$C$8:$C$3007,$C$6,Entrada!$G$8:$G$3007,O1868),"")</f>
        <v/>
      </c>
      <c r="Q1868" s="46" t="str">
        <f>IFERROR(AVERAGEIFS(Entrada!$H$8:$H$3007,Entrada!$C$8:$C$3007,$C$6,Entrada!$G$8:$G$3007,O1868),"")</f>
        <v/>
      </c>
      <c r="R1868" s="46">
        <v>1.8630000000000001E-2</v>
      </c>
    </row>
    <row r="1869" spans="13:18" ht="15" customHeight="1" x14ac:dyDescent="0.25">
      <c r="M1869" s="46" t="str">
        <f t="shared" si="61"/>
        <v/>
      </c>
      <c r="N1869" s="46" t="str">
        <f t="shared" si="62"/>
        <v/>
      </c>
      <c r="O1869" s="46" t="str">
        <f>IF(PI_For!B1871=0,"Não cadastrado",PI_For!B1871)</f>
        <v>Não cadastrado</v>
      </c>
      <c r="P1869" s="46" t="str">
        <f>IFERROR(AVERAGEIFS(Entrada!$E$8:$E$3007,Entrada!$C$8:$C$3007,$C$6,Entrada!$G$8:$G$3007,O1869),"")</f>
        <v/>
      </c>
      <c r="Q1869" s="46" t="str">
        <f>IFERROR(AVERAGEIFS(Entrada!$H$8:$H$3007,Entrada!$C$8:$C$3007,$C$6,Entrada!$G$8:$G$3007,O1869),"")</f>
        <v/>
      </c>
      <c r="R1869" s="46">
        <v>1.864E-2</v>
      </c>
    </row>
    <row r="1870" spans="13:18" ht="15" customHeight="1" x14ac:dyDescent="0.25">
      <c r="M1870" s="46" t="str">
        <f t="shared" si="61"/>
        <v/>
      </c>
      <c r="N1870" s="46" t="str">
        <f t="shared" si="62"/>
        <v/>
      </c>
      <c r="O1870" s="46" t="str">
        <f>IF(PI_For!B1872=0,"Não cadastrado",PI_For!B1872)</f>
        <v>Não cadastrado</v>
      </c>
      <c r="P1870" s="46" t="str">
        <f>IFERROR(AVERAGEIFS(Entrada!$E$8:$E$3007,Entrada!$C$8:$C$3007,$C$6,Entrada!$G$8:$G$3007,O1870),"")</f>
        <v/>
      </c>
      <c r="Q1870" s="46" t="str">
        <f>IFERROR(AVERAGEIFS(Entrada!$H$8:$H$3007,Entrada!$C$8:$C$3007,$C$6,Entrada!$G$8:$G$3007,O1870),"")</f>
        <v/>
      </c>
      <c r="R1870" s="46">
        <v>1.865E-2</v>
      </c>
    </row>
    <row r="1871" spans="13:18" ht="15" customHeight="1" x14ac:dyDescent="0.25">
      <c r="M1871" s="46" t="str">
        <f t="shared" si="61"/>
        <v/>
      </c>
      <c r="N1871" s="46" t="str">
        <f t="shared" si="62"/>
        <v/>
      </c>
      <c r="O1871" s="46" t="str">
        <f>IF(PI_For!B1873=0,"Não cadastrado",PI_For!B1873)</f>
        <v>Não cadastrado</v>
      </c>
      <c r="P1871" s="46" t="str">
        <f>IFERROR(AVERAGEIFS(Entrada!$E$8:$E$3007,Entrada!$C$8:$C$3007,$C$6,Entrada!$G$8:$G$3007,O1871),"")</f>
        <v/>
      </c>
      <c r="Q1871" s="46" t="str">
        <f>IFERROR(AVERAGEIFS(Entrada!$H$8:$H$3007,Entrada!$C$8:$C$3007,$C$6,Entrada!$G$8:$G$3007,O1871),"")</f>
        <v/>
      </c>
      <c r="R1871" s="46">
        <v>1.866E-2</v>
      </c>
    </row>
    <row r="1872" spans="13:18" ht="15" customHeight="1" x14ac:dyDescent="0.25">
      <c r="M1872" s="46" t="str">
        <f t="shared" si="61"/>
        <v/>
      </c>
      <c r="N1872" s="46" t="str">
        <f t="shared" si="62"/>
        <v/>
      </c>
      <c r="O1872" s="46" t="str">
        <f>IF(PI_For!B1874=0,"Não cadastrado",PI_For!B1874)</f>
        <v>Não cadastrado</v>
      </c>
      <c r="P1872" s="46" t="str">
        <f>IFERROR(AVERAGEIFS(Entrada!$E$8:$E$3007,Entrada!$C$8:$C$3007,$C$6,Entrada!$G$8:$G$3007,O1872),"")</f>
        <v/>
      </c>
      <c r="Q1872" s="46" t="str">
        <f>IFERROR(AVERAGEIFS(Entrada!$H$8:$H$3007,Entrada!$C$8:$C$3007,$C$6,Entrada!$G$8:$G$3007,O1872),"")</f>
        <v/>
      </c>
      <c r="R1872" s="46">
        <v>1.8669999999999999E-2</v>
      </c>
    </row>
    <row r="1873" spans="13:18" ht="15" customHeight="1" x14ac:dyDescent="0.25">
      <c r="M1873" s="46" t="str">
        <f t="shared" si="61"/>
        <v/>
      </c>
      <c r="N1873" s="46" t="str">
        <f t="shared" si="62"/>
        <v/>
      </c>
      <c r="O1873" s="46" t="str">
        <f>IF(PI_For!B1875=0,"Não cadastrado",PI_For!B1875)</f>
        <v>Não cadastrado</v>
      </c>
      <c r="P1873" s="46" t="str">
        <f>IFERROR(AVERAGEIFS(Entrada!$E$8:$E$3007,Entrada!$C$8:$C$3007,$C$6,Entrada!$G$8:$G$3007,O1873),"")</f>
        <v/>
      </c>
      <c r="Q1873" s="46" t="str">
        <f>IFERROR(AVERAGEIFS(Entrada!$H$8:$H$3007,Entrada!$C$8:$C$3007,$C$6,Entrada!$G$8:$G$3007,O1873),"")</f>
        <v/>
      </c>
      <c r="R1873" s="46">
        <v>1.8679999999999999E-2</v>
      </c>
    </row>
    <row r="1874" spans="13:18" ht="15" customHeight="1" x14ac:dyDescent="0.25">
      <c r="M1874" s="46" t="str">
        <f t="shared" si="61"/>
        <v/>
      </c>
      <c r="N1874" s="46" t="str">
        <f t="shared" si="62"/>
        <v/>
      </c>
      <c r="O1874" s="46" t="str">
        <f>IF(PI_For!B1876=0,"Não cadastrado",PI_For!B1876)</f>
        <v>Não cadastrado</v>
      </c>
      <c r="P1874" s="46" t="str">
        <f>IFERROR(AVERAGEIFS(Entrada!$E$8:$E$3007,Entrada!$C$8:$C$3007,$C$6,Entrada!$G$8:$G$3007,O1874),"")</f>
        <v/>
      </c>
      <c r="Q1874" s="46" t="str">
        <f>IFERROR(AVERAGEIFS(Entrada!$H$8:$H$3007,Entrada!$C$8:$C$3007,$C$6,Entrada!$G$8:$G$3007,O1874),"")</f>
        <v/>
      </c>
      <c r="R1874" s="46">
        <v>1.8689999999999998E-2</v>
      </c>
    </row>
    <row r="1875" spans="13:18" ht="15" customHeight="1" x14ac:dyDescent="0.25">
      <c r="M1875" s="46" t="str">
        <f t="shared" si="61"/>
        <v/>
      </c>
      <c r="N1875" s="46" t="str">
        <f t="shared" si="62"/>
        <v/>
      </c>
      <c r="O1875" s="46" t="str">
        <f>IF(PI_For!B1877=0,"Não cadastrado",PI_For!B1877)</f>
        <v>Não cadastrado</v>
      </c>
      <c r="P1875" s="46" t="str">
        <f>IFERROR(AVERAGEIFS(Entrada!$E$8:$E$3007,Entrada!$C$8:$C$3007,$C$6,Entrada!$G$8:$G$3007,O1875),"")</f>
        <v/>
      </c>
      <c r="Q1875" s="46" t="str">
        <f>IFERROR(AVERAGEIFS(Entrada!$H$8:$H$3007,Entrada!$C$8:$C$3007,$C$6,Entrada!$G$8:$G$3007,O1875),"")</f>
        <v/>
      </c>
      <c r="R1875" s="46">
        <v>1.8700000000000001E-2</v>
      </c>
    </row>
    <row r="1876" spans="13:18" ht="15" customHeight="1" x14ac:dyDescent="0.25">
      <c r="M1876" s="46" t="str">
        <f t="shared" si="61"/>
        <v/>
      </c>
      <c r="N1876" s="46" t="str">
        <f t="shared" si="62"/>
        <v/>
      </c>
      <c r="O1876" s="46" t="str">
        <f>IF(PI_For!B1878=0,"Não cadastrado",PI_For!B1878)</f>
        <v>Não cadastrado</v>
      </c>
      <c r="P1876" s="46" t="str">
        <f>IFERROR(AVERAGEIFS(Entrada!$E$8:$E$3007,Entrada!$C$8:$C$3007,$C$6,Entrada!$G$8:$G$3007,O1876),"")</f>
        <v/>
      </c>
      <c r="Q1876" s="46" t="str">
        <f>IFERROR(AVERAGEIFS(Entrada!$H$8:$H$3007,Entrada!$C$8:$C$3007,$C$6,Entrada!$G$8:$G$3007,O1876),"")</f>
        <v/>
      </c>
      <c r="R1876" s="46">
        <v>1.8710000000000001E-2</v>
      </c>
    </row>
    <row r="1877" spans="13:18" ht="15" customHeight="1" x14ac:dyDescent="0.25">
      <c r="M1877" s="46" t="str">
        <f t="shared" si="61"/>
        <v/>
      </c>
      <c r="N1877" s="46" t="str">
        <f t="shared" si="62"/>
        <v/>
      </c>
      <c r="O1877" s="46" t="str">
        <f>IF(PI_For!B1879=0,"Não cadastrado",PI_For!B1879)</f>
        <v>Não cadastrado</v>
      </c>
      <c r="P1877" s="46" t="str">
        <f>IFERROR(AVERAGEIFS(Entrada!$E$8:$E$3007,Entrada!$C$8:$C$3007,$C$6,Entrada!$G$8:$G$3007,O1877),"")</f>
        <v/>
      </c>
      <c r="Q1877" s="46" t="str">
        <f>IFERROR(AVERAGEIFS(Entrada!$H$8:$H$3007,Entrada!$C$8:$C$3007,$C$6,Entrada!$G$8:$G$3007,O1877),"")</f>
        <v/>
      </c>
      <c r="R1877" s="46">
        <v>1.8720000000000001E-2</v>
      </c>
    </row>
    <row r="1878" spans="13:18" ht="15" customHeight="1" x14ac:dyDescent="0.25">
      <c r="M1878" s="46" t="str">
        <f t="shared" si="61"/>
        <v/>
      </c>
      <c r="N1878" s="46" t="str">
        <f t="shared" si="62"/>
        <v/>
      </c>
      <c r="O1878" s="46" t="str">
        <f>IF(PI_For!B1880=0,"Não cadastrado",PI_For!B1880)</f>
        <v>Não cadastrado</v>
      </c>
      <c r="P1878" s="46" t="str">
        <f>IFERROR(AVERAGEIFS(Entrada!$E$8:$E$3007,Entrada!$C$8:$C$3007,$C$6,Entrada!$G$8:$G$3007,O1878),"")</f>
        <v/>
      </c>
      <c r="Q1878" s="46" t="str">
        <f>IFERROR(AVERAGEIFS(Entrada!$H$8:$H$3007,Entrada!$C$8:$C$3007,$C$6,Entrada!$G$8:$G$3007,O1878),"")</f>
        <v/>
      </c>
      <c r="R1878" s="46">
        <v>1.873E-2</v>
      </c>
    </row>
    <row r="1879" spans="13:18" ht="15" customHeight="1" x14ac:dyDescent="0.25">
      <c r="M1879" s="46" t="str">
        <f t="shared" si="61"/>
        <v/>
      </c>
      <c r="N1879" s="46" t="str">
        <f t="shared" si="62"/>
        <v/>
      </c>
      <c r="O1879" s="46" t="str">
        <f>IF(PI_For!B1881=0,"Não cadastrado",PI_For!B1881)</f>
        <v>Não cadastrado</v>
      </c>
      <c r="P1879" s="46" t="str">
        <f>IFERROR(AVERAGEIFS(Entrada!$E$8:$E$3007,Entrada!$C$8:$C$3007,$C$6,Entrada!$G$8:$G$3007,O1879),"")</f>
        <v/>
      </c>
      <c r="Q1879" s="46" t="str">
        <f>IFERROR(AVERAGEIFS(Entrada!$H$8:$H$3007,Entrada!$C$8:$C$3007,$C$6,Entrada!$G$8:$G$3007,O1879),"")</f>
        <v/>
      </c>
      <c r="R1879" s="46">
        <v>1.874E-2</v>
      </c>
    </row>
    <row r="1880" spans="13:18" ht="15" customHeight="1" x14ac:dyDescent="0.25">
      <c r="M1880" s="46" t="str">
        <f t="shared" si="61"/>
        <v/>
      </c>
      <c r="N1880" s="46" t="str">
        <f t="shared" si="62"/>
        <v/>
      </c>
      <c r="O1880" s="46" t="str">
        <f>IF(PI_For!B1882=0,"Não cadastrado",PI_For!B1882)</f>
        <v>Não cadastrado</v>
      </c>
      <c r="P1880" s="46" t="str">
        <f>IFERROR(AVERAGEIFS(Entrada!$E$8:$E$3007,Entrada!$C$8:$C$3007,$C$6,Entrada!$G$8:$G$3007,O1880),"")</f>
        <v/>
      </c>
      <c r="Q1880" s="46" t="str">
        <f>IFERROR(AVERAGEIFS(Entrada!$H$8:$H$3007,Entrada!$C$8:$C$3007,$C$6,Entrada!$G$8:$G$3007,O1880),"")</f>
        <v/>
      </c>
      <c r="R1880" s="46">
        <v>1.8749999999999999E-2</v>
      </c>
    </row>
    <row r="1881" spans="13:18" ht="15" customHeight="1" x14ac:dyDescent="0.25">
      <c r="M1881" s="46" t="str">
        <f t="shared" si="61"/>
        <v/>
      </c>
      <c r="N1881" s="46" t="str">
        <f t="shared" si="62"/>
        <v/>
      </c>
      <c r="O1881" s="46" t="str">
        <f>IF(PI_For!B1883=0,"Não cadastrado",PI_For!B1883)</f>
        <v>Não cadastrado</v>
      </c>
      <c r="P1881" s="46" t="str">
        <f>IFERROR(AVERAGEIFS(Entrada!$E$8:$E$3007,Entrada!$C$8:$C$3007,$C$6,Entrada!$G$8:$G$3007,O1881),"")</f>
        <v/>
      </c>
      <c r="Q1881" s="46" t="str">
        <f>IFERROR(AVERAGEIFS(Entrada!$H$8:$H$3007,Entrada!$C$8:$C$3007,$C$6,Entrada!$G$8:$G$3007,O1881),"")</f>
        <v/>
      </c>
      <c r="R1881" s="46">
        <v>1.8759999999999999E-2</v>
      </c>
    </row>
    <row r="1882" spans="13:18" ht="15" customHeight="1" x14ac:dyDescent="0.25">
      <c r="M1882" s="46" t="str">
        <f t="shared" si="61"/>
        <v/>
      </c>
      <c r="N1882" s="46" t="str">
        <f t="shared" si="62"/>
        <v/>
      </c>
      <c r="O1882" s="46" t="str">
        <f>IF(PI_For!B1884=0,"Não cadastrado",PI_For!B1884)</f>
        <v>Não cadastrado</v>
      </c>
      <c r="P1882" s="46" t="str">
        <f>IFERROR(AVERAGEIFS(Entrada!$E$8:$E$3007,Entrada!$C$8:$C$3007,$C$6,Entrada!$G$8:$G$3007,O1882),"")</f>
        <v/>
      </c>
      <c r="Q1882" s="46" t="str">
        <f>IFERROR(AVERAGEIFS(Entrada!$H$8:$H$3007,Entrada!$C$8:$C$3007,$C$6,Entrada!$G$8:$G$3007,O1882),"")</f>
        <v/>
      </c>
      <c r="R1882" s="46">
        <v>1.8769999999999998E-2</v>
      </c>
    </row>
    <row r="1883" spans="13:18" ht="15" customHeight="1" x14ac:dyDescent="0.25">
      <c r="M1883" s="46" t="str">
        <f t="shared" si="61"/>
        <v/>
      </c>
      <c r="N1883" s="46" t="str">
        <f t="shared" si="62"/>
        <v/>
      </c>
      <c r="O1883" s="46" t="str">
        <f>IF(PI_For!B1885=0,"Não cadastrado",PI_For!B1885)</f>
        <v>Não cadastrado</v>
      </c>
      <c r="P1883" s="46" t="str">
        <f>IFERROR(AVERAGEIFS(Entrada!$E$8:$E$3007,Entrada!$C$8:$C$3007,$C$6,Entrada!$G$8:$G$3007,O1883),"")</f>
        <v/>
      </c>
      <c r="Q1883" s="46" t="str">
        <f>IFERROR(AVERAGEIFS(Entrada!$H$8:$H$3007,Entrada!$C$8:$C$3007,$C$6,Entrada!$G$8:$G$3007,O1883),"")</f>
        <v/>
      </c>
      <c r="R1883" s="46">
        <v>1.8780000000000002E-2</v>
      </c>
    </row>
    <row r="1884" spans="13:18" ht="15" customHeight="1" x14ac:dyDescent="0.25">
      <c r="M1884" s="46" t="str">
        <f t="shared" si="61"/>
        <v/>
      </c>
      <c r="N1884" s="46" t="str">
        <f t="shared" si="62"/>
        <v/>
      </c>
      <c r="O1884" s="46" t="str">
        <f>IF(PI_For!B1886=0,"Não cadastrado",PI_For!B1886)</f>
        <v>Não cadastrado</v>
      </c>
      <c r="P1884" s="46" t="str">
        <f>IFERROR(AVERAGEIFS(Entrada!$E$8:$E$3007,Entrada!$C$8:$C$3007,$C$6,Entrada!$G$8:$G$3007,O1884),"")</f>
        <v/>
      </c>
      <c r="Q1884" s="46" t="str">
        <f>IFERROR(AVERAGEIFS(Entrada!$H$8:$H$3007,Entrada!$C$8:$C$3007,$C$6,Entrada!$G$8:$G$3007,O1884),"")</f>
        <v/>
      </c>
      <c r="R1884" s="46">
        <v>1.8790000000000001E-2</v>
      </c>
    </row>
    <row r="1885" spans="13:18" ht="15" customHeight="1" x14ac:dyDescent="0.25">
      <c r="M1885" s="46" t="str">
        <f t="shared" si="61"/>
        <v/>
      </c>
      <c r="N1885" s="46" t="str">
        <f t="shared" si="62"/>
        <v/>
      </c>
      <c r="O1885" s="46" t="str">
        <f>IF(PI_For!B1887=0,"Não cadastrado",PI_For!B1887)</f>
        <v>Não cadastrado</v>
      </c>
      <c r="P1885" s="46" t="str">
        <f>IFERROR(AVERAGEIFS(Entrada!$E$8:$E$3007,Entrada!$C$8:$C$3007,$C$6,Entrada!$G$8:$G$3007,O1885),"")</f>
        <v/>
      </c>
      <c r="Q1885" s="46" t="str">
        <f>IFERROR(AVERAGEIFS(Entrada!$H$8:$H$3007,Entrada!$C$8:$C$3007,$C$6,Entrada!$G$8:$G$3007,O1885),"")</f>
        <v/>
      </c>
      <c r="R1885" s="46">
        <v>1.8800000000000001E-2</v>
      </c>
    </row>
    <row r="1886" spans="13:18" ht="15" customHeight="1" x14ac:dyDescent="0.25">
      <c r="M1886" s="46" t="str">
        <f t="shared" si="61"/>
        <v/>
      </c>
      <c r="N1886" s="46" t="str">
        <f t="shared" si="62"/>
        <v/>
      </c>
      <c r="O1886" s="46" t="str">
        <f>IF(PI_For!B1888=0,"Não cadastrado",PI_For!B1888)</f>
        <v>Não cadastrado</v>
      </c>
      <c r="P1886" s="46" t="str">
        <f>IFERROR(AVERAGEIFS(Entrada!$E$8:$E$3007,Entrada!$C$8:$C$3007,$C$6,Entrada!$G$8:$G$3007,O1886),"")</f>
        <v/>
      </c>
      <c r="Q1886" s="46" t="str">
        <f>IFERROR(AVERAGEIFS(Entrada!$H$8:$H$3007,Entrada!$C$8:$C$3007,$C$6,Entrada!$G$8:$G$3007,O1886),"")</f>
        <v/>
      </c>
      <c r="R1886" s="46">
        <v>1.881E-2</v>
      </c>
    </row>
    <row r="1887" spans="13:18" ht="15" customHeight="1" x14ac:dyDescent="0.25">
      <c r="M1887" s="46" t="str">
        <f t="shared" si="61"/>
        <v/>
      </c>
      <c r="N1887" s="46" t="str">
        <f t="shared" si="62"/>
        <v/>
      </c>
      <c r="O1887" s="46" t="str">
        <f>IF(PI_For!B1889=0,"Não cadastrado",PI_For!B1889)</f>
        <v>Não cadastrado</v>
      </c>
      <c r="P1887" s="46" t="str">
        <f>IFERROR(AVERAGEIFS(Entrada!$E$8:$E$3007,Entrada!$C$8:$C$3007,$C$6,Entrada!$G$8:$G$3007,O1887),"")</f>
        <v/>
      </c>
      <c r="Q1887" s="46" t="str">
        <f>IFERROR(AVERAGEIFS(Entrada!$H$8:$H$3007,Entrada!$C$8:$C$3007,$C$6,Entrada!$G$8:$G$3007,O1887),"")</f>
        <v/>
      </c>
      <c r="R1887" s="46">
        <v>1.882E-2</v>
      </c>
    </row>
    <row r="1888" spans="13:18" ht="15" customHeight="1" x14ac:dyDescent="0.25">
      <c r="M1888" s="46" t="str">
        <f t="shared" si="61"/>
        <v/>
      </c>
      <c r="N1888" s="46" t="str">
        <f t="shared" si="62"/>
        <v/>
      </c>
      <c r="O1888" s="46" t="str">
        <f>IF(PI_For!B1890=0,"Não cadastrado",PI_For!B1890)</f>
        <v>Não cadastrado</v>
      </c>
      <c r="P1888" s="46" t="str">
        <f>IFERROR(AVERAGEIFS(Entrada!$E$8:$E$3007,Entrada!$C$8:$C$3007,$C$6,Entrada!$G$8:$G$3007,O1888),"")</f>
        <v/>
      </c>
      <c r="Q1888" s="46" t="str">
        <f>IFERROR(AVERAGEIFS(Entrada!$H$8:$H$3007,Entrada!$C$8:$C$3007,$C$6,Entrada!$G$8:$G$3007,O1888),"")</f>
        <v/>
      </c>
      <c r="R1888" s="46">
        <v>1.883E-2</v>
      </c>
    </row>
    <row r="1889" spans="13:18" ht="15" customHeight="1" x14ac:dyDescent="0.25">
      <c r="M1889" s="46" t="str">
        <f t="shared" si="61"/>
        <v/>
      </c>
      <c r="N1889" s="46" t="str">
        <f t="shared" si="62"/>
        <v/>
      </c>
      <c r="O1889" s="46" t="str">
        <f>IF(PI_For!B1891=0,"Não cadastrado",PI_For!B1891)</f>
        <v>Não cadastrado</v>
      </c>
      <c r="P1889" s="46" t="str">
        <f>IFERROR(AVERAGEIFS(Entrada!$E$8:$E$3007,Entrada!$C$8:$C$3007,$C$6,Entrada!$G$8:$G$3007,O1889),"")</f>
        <v/>
      </c>
      <c r="Q1889" s="46" t="str">
        <f>IFERROR(AVERAGEIFS(Entrada!$H$8:$H$3007,Entrada!$C$8:$C$3007,$C$6,Entrada!$G$8:$G$3007,O1889),"")</f>
        <v/>
      </c>
      <c r="R1889" s="46">
        <v>1.8839999999999999E-2</v>
      </c>
    </row>
    <row r="1890" spans="13:18" ht="15" customHeight="1" x14ac:dyDescent="0.25">
      <c r="M1890" s="46" t="str">
        <f t="shared" si="61"/>
        <v/>
      </c>
      <c r="N1890" s="46" t="str">
        <f t="shared" si="62"/>
        <v/>
      </c>
      <c r="O1890" s="46" t="str">
        <f>IF(PI_For!B1892=0,"Não cadastrado",PI_For!B1892)</f>
        <v>Não cadastrado</v>
      </c>
      <c r="P1890" s="46" t="str">
        <f>IFERROR(AVERAGEIFS(Entrada!$E$8:$E$3007,Entrada!$C$8:$C$3007,$C$6,Entrada!$G$8:$G$3007,O1890),"")</f>
        <v/>
      </c>
      <c r="Q1890" s="46" t="str">
        <f>IFERROR(AVERAGEIFS(Entrada!$H$8:$H$3007,Entrada!$C$8:$C$3007,$C$6,Entrada!$G$8:$G$3007,O1890),"")</f>
        <v/>
      </c>
      <c r="R1890" s="46">
        <v>1.8849999999999999E-2</v>
      </c>
    </row>
    <row r="1891" spans="13:18" ht="15" customHeight="1" x14ac:dyDescent="0.25">
      <c r="M1891" s="46" t="str">
        <f t="shared" si="61"/>
        <v/>
      </c>
      <c r="N1891" s="46" t="str">
        <f t="shared" si="62"/>
        <v/>
      </c>
      <c r="O1891" s="46" t="str">
        <f>IF(PI_For!B1893=0,"Não cadastrado",PI_For!B1893)</f>
        <v>Não cadastrado</v>
      </c>
      <c r="P1891" s="46" t="str">
        <f>IFERROR(AVERAGEIFS(Entrada!$E$8:$E$3007,Entrada!$C$8:$C$3007,$C$6,Entrada!$G$8:$G$3007,O1891),"")</f>
        <v/>
      </c>
      <c r="Q1891" s="46" t="str">
        <f>IFERROR(AVERAGEIFS(Entrada!$H$8:$H$3007,Entrada!$C$8:$C$3007,$C$6,Entrada!$G$8:$G$3007,O1891),"")</f>
        <v/>
      </c>
      <c r="R1891" s="46">
        <v>1.8859999999999998E-2</v>
      </c>
    </row>
    <row r="1892" spans="13:18" ht="15" customHeight="1" x14ac:dyDescent="0.25">
      <c r="M1892" s="46" t="str">
        <f t="shared" si="61"/>
        <v/>
      </c>
      <c r="N1892" s="46" t="str">
        <f t="shared" si="62"/>
        <v/>
      </c>
      <c r="O1892" s="46" t="str">
        <f>IF(PI_For!B1894=0,"Não cadastrado",PI_For!B1894)</f>
        <v>Não cadastrado</v>
      </c>
      <c r="P1892" s="46" t="str">
        <f>IFERROR(AVERAGEIFS(Entrada!$E$8:$E$3007,Entrada!$C$8:$C$3007,$C$6,Entrada!$G$8:$G$3007,O1892),"")</f>
        <v/>
      </c>
      <c r="Q1892" s="46" t="str">
        <f>IFERROR(AVERAGEIFS(Entrada!$H$8:$H$3007,Entrada!$C$8:$C$3007,$C$6,Entrada!$G$8:$G$3007,O1892),"")</f>
        <v/>
      </c>
      <c r="R1892" s="46">
        <v>1.8870000000000001E-2</v>
      </c>
    </row>
    <row r="1893" spans="13:18" ht="15" customHeight="1" x14ac:dyDescent="0.25">
      <c r="M1893" s="46" t="str">
        <f t="shared" si="61"/>
        <v/>
      </c>
      <c r="N1893" s="46" t="str">
        <f t="shared" si="62"/>
        <v/>
      </c>
      <c r="O1893" s="46" t="str">
        <f>IF(PI_For!B1895=0,"Não cadastrado",PI_For!B1895)</f>
        <v>Não cadastrado</v>
      </c>
      <c r="P1893" s="46" t="str">
        <f>IFERROR(AVERAGEIFS(Entrada!$E$8:$E$3007,Entrada!$C$8:$C$3007,$C$6,Entrada!$G$8:$G$3007,O1893),"")</f>
        <v/>
      </c>
      <c r="Q1893" s="46" t="str">
        <f>IFERROR(AVERAGEIFS(Entrada!$H$8:$H$3007,Entrada!$C$8:$C$3007,$C$6,Entrada!$G$8:$G$3007,O1893),"")</f>
        <v/>
      </c>
      <c r="R1893" s="46">
        <v>1.8880000000000001E-2</v>
      </c>
    </row>
    <row r="1894" spans="13:18" ht="15" customHeight="1" x14ac:dyDescent="0.25">
      <c r="M1894" s="46" t="str">
        <f t="shared" si="61"/>
        <v/>
      </c>
      <c r="N1894" s="46" t="str">
        <f t="shared" si="62"/>
        <v/>
      </c>
      <c r="O1894" s="46" t="str">
        <f>IF(PI_For!B1896=0,"Não cadastrado",PI_For!B1896)</f>
        <v>Não cadastrado</v>
      </c>
      <c r="P1894" s="46" t="str">
        <f>IFERROR(AVERAGEIFS(Entrada!$E$8:$E$3007,Entrada!$C$8:$C$3007,$C$6,Entrada!$G$8:$G$3007,O1894),"")</f>
        <v/>
      </c>
      <c r="Q1894" s="46" t="str">
        <f>IFERROR(AVERAGEIFS(Entrada!$H$8:$H$3007,Entrada!$C$8:$C$3007,$C$6,Entrada!$G$8:$G$3007,O1894),"")</f>
        <v/>
      </c>
      <c r="R1894" s="46">
        <v>1.8890000000000001E-2</v>
      </c>
    </row>
    <row r="1895" spans="13:18" ht="15" customHeight="1" x14ac:dyDescent="0.25">
      <c r="M1895" s="46" t="str">
        <f t="shared" si="61"/>
        <v/>
      </c>
      <c r="N1895" s="46" t="str">
        <f t="shared" si="62"/>
        <v/>
      </c>
      <c r="O1895" s="46" t="str">
        <f>IF(PI_For!B1897=0,"Não cadastrado",PI_For!B1897)</f>
        <v>Não cadastrado</v>
      </c>
      <c r="P1895" s="46" t="str">
        <f>IFERROR(AVERAGEIFS(Entrada!$E$8:$E$3007,Entrada!$C$8:$C$3007,$C$6,Entrada!$G$8:$G$3007,O1895),"")</f>
        <v/>
      </c>
      <c r="Q1895" s="46" t="str">
        <f>IFERROR(AVERAGEIFS(Entrada!$H$8:$H$3007,Entrada!$C$8:$C$3007,$C$6,Entrada!$G$8:$G$3007,O1895),"")</f>
        <v/>
      </c>
      <c r="R1895" s="46">
        <v>1.89E-2</v>
      </c>
    </row>
    <row r="1896" spans="13:18" ht="15" customHeight="1" x14ac:dyDescent="0.25">
      <c r="M1896" s="46" t="str">
        <f t="shared" si="61"/>
        <v/>
      </c>
      <c r="N1896" s="46" t="str">
        <f t="shared" si="62"/>
        <v/>
      </c>
      <c r="O1896" s="46" t="str">
        <f>IF(PI_For!B1898=0,"Não cadastrado",PI_For!B1898)</f>
        <v>Não cadastrado</v>
      </c>
      <c r="P1896" s="46" t="str">
        <f>IFERROR(AVERAGEIFS(Entrada!$E$8:$E$3007,Entrada!$C$8:$C$3007,$C$6,Entrada!$G$8:$G$3007,O1896),"")</f>
        <v/>
      </c>
      <c r="Q1896" s="46" t="str">
        <f>IFERROR(AVERAGEIFS(Entrada!$H$8:$H$3007,Entrada!$C$8:$C$3007,$C$6,Entrada!$G$8:$G$3007,O1896),"")</f>
        <v/>
      </c>
      <c r="R1896" s="46">
        <v>1.891E-2</v>
      </c>
    </row>
    <row r="1897" spans="13:18" ht="15" customHeight="1" x14ac:dyDescent="0.25">
      <c r="M1897" s="46" t="str">
        <f t="shared" si="61"/>
        <v/>
      </c>
      <c r="N1897" s="46" t="str">
        <f t="shared" si="62"/>
        <v/>
      </c>
      <c r="O1897" s="46" t="str">
        <f>IF(PI_For!B1899=0,"Não cadastrado",PI_For!B1899)</f>
        <v>Não cadastrado</v>
      </c>
      <c r="P1897" s="46" t="str">
        <f>IFERROR(AVERAGEIFS(Entrada!$E$8:$E$3007,Entrada!$C$8:$C$3007,$C$6,Entrada!$G$8:$G$3007,O1897),"")</f>
        <v/>
      </c>
      <c r="Q1897" s="46" t="str">
        <f>IFERROR(AVERAGEIFS(Entrada!$H$8:$H$3007,Entrada!$C$8:$C$3007,$C$6,Entrada!$G$8:$G$3007,O1897),"")</f>
        <v/>
      </c>
      <c r="R1897" s="46">
        <v>1.8919999999999999E-2</v>
      </c>
    </row>
    <row r="1898" spans="13:18" ht="15" customHeight="1" x14ac:dyDescent="0.25">
      <c r="M1898" s="46" t="str">
        <f t="shared" si="61"/>
        <v/>
      </c>
      <c r="N1898" s="46" t="str">
        <f t="shared" si="62"/>
        <v/>
      </c>
      <c r="O1898" s="46" t="str">
        <f>IF(PI_For!B1900=0,"Não cadastrado",PI_For!B1900)</f>
        <v>Não cadastrado</v>
      </c>
      <c r="P1898" s="46" t="str">
        <f>IFERROR(AVERAGEIFS(Entrada!$E$8:$E$3007,Entrada!$C$8:$C$3007,$C$6,Entrada!$G$8:$G$3007,O1898),"")</f>
        <v/>
      </c>
      <c r="Q1898" s="46" t="str">
        <f>IFERROR(AVERAGEIFS(Entrada!$H$8:$H$3007,Entrada!$C$8:$C$3007,$C$6,Entrada!$G$8:$G$3007,O1898),"")</f>
        <v/>
      </c>
      <c r="R1898" s="46">
        <v>1.8929999999999999E-2</v>
      </c>
    </row>
    <row r="1899" spans="13:18" ht="15" customHeight="1" x14ac:dyDescent="0.25">
      <c r="M1899" s="46" t="str">
        <f t="shared" si="61"/>
        <v/>
      </c>
      <c r="N1899" s="46" t="str">
        <f t="shared" si="62"/>
        <v/>
      </c>
      <c r="O1899" s="46" t="str">
        <f>IF(PI_For!B1901=0,"Não cadastrado",PI_For!B1901)</f>
        <v>Não cadastrado</v>
      </c>
      <c r="P1899" s="46" t="str">
        <f>IFERROR(AVERAGEIFS(Entrada!$E$8:$E$3007,Entrada!$C$8:$C$3007,$C$6,Entrada!$G$8:$G$3007,O1899),"")</f>
        <v/>
      </c>
      <c r="Q1899" s="46" t="str">
        <f>IFERROR(AVERAGEIFS(Entrada!$H$8:$H$3007,Entrada!$C$8:$C$3007,$C$6,Entrada!$G$8:$G$3007,O1899),"")</f>
        <v/>
      </c>
      <c r="R1899" s="46">
        <v>1.8939999999999999E-2</v>
      </c>
    </row>
    <row r="1900" spans="13:18" ht="15" customHeight="1" x14ac:dyDescent="0.25">
      <c r="M1900" s="46" t="str">
        <f t="shared" si="61"/>
        <v/>
      </c>
      <c r="N1900" s="46" t="str">
        <f t="shared" si="62"/>
        <v/>
      </c>
      <c r="O1900" s="46" t="str">
        <f>IF(PI_For!B1902=0,"Não cadastrado",PI_For!B1902)</f>
        <v>Não cadastrado</v>
      </c>
      <c r="P1900" s="46" t="str">
        <f>IFERROR(AVERAGEIFS(Entrada!$E$8:$E$3007,Entrada!$C$8:$C$3007,$C$6,Entrada!$G$8:$G$3007,O1900),"")</f>
        <v/>
      </c>
      <c r="Q1900" s="46" t="str">
        <f>IFERROR(AVERAGEIFS(Entrada!$H$8:$H$3007,Entrada!$C$8:$C$3007,$C$6,Entrada!$G$8:$G$3007,O1900),"")</f>
        <v/>
      </c>
      <c r="R1900" s="46">
        <v>1.8950000000000002E-2</v>
      </c>
    </row>
    <row r="1901" spans="13:18" ht="15" customHeight="1" x14ac:dyDescent="0.25">
      <c r="M1901" s="46" t="str">
        <f t="shared" si="61"/>
        <v/>
      </c>
      <c r="N1901" s="46" t="str">
        <f t="shared" si="62"/>
        <v/>
      </c>
      <c r="O1901" s="46" t="str">
        <f>IF(PI_For!B1903=0,"Não cadastrado",PI_For!B1903)</f>
        <v>Não cadastrado</v>
      </c>
      <c r="P1901" s="46" t="str">
        <f>IFERROR(AVERAGEIFS(Entrada!$E$8:$E$3007,Entrada!$C$8:$C$3007,$C$6,Entrada!$G$8:$G$3007,O1901),"")</f>
        <v/>
      </c>
      <c r="Q1901" s="46" t="str">
        <f>IFERROR(AVERAGEIFS(Entrada!$H$8:$H$3007,Entrada!$C$8:$C$3007,$C$6,Entrada!$G$8:$G$3007,O1901),"")</f>
        <v/>
      </c>
      <c r="R1901" s="46">
        <v>1.8960000000000001E-2</v>
      </c>
    </row>
    <row r="1902" spans="13:18" ht="15" customHeight="1" x14ac:dyDescent="0.25">
      <c r="M1902" s="46" t="str">
        <f t="shared" si="61"/>
        <v/>
      </c>
      <c r="N1902" s="46" t="str">
        <f t="shared" si="62"/>
        <v/>
      </c>
      <c r="O1902" s="46" t="str">
        <f>IF(PI_For!B1904=0,"Não cadastrado",PI_For!B1904)</f>
        <v>Não cadastrado</v>
      </c>
      <c r="P1902" s="46" t="str">
        <f>IFERROR(AVERAGEIFS(Entrada!$E$8:$E$3007,Entrada!$C$8:$C$3007,$C$6,Entrada!$G$8:$G$3007,O1902),"")</f>
        <v/>
      </c>
      <c r="Q1902" s="46" t="str">
        <f>IFERROR(AVERAGEIFS(Entrada!$H$8:$H$3007,Entrada!$C$8:$C$3007,$C$6,Entrada!$G$8:$G$3007,O1902),"")</f>
        <v/>
      </c>
      <c r="R1902" s="46">
        <v>1.8970000000000001E-2</v>
      </c>
    </row>
    <row r="1903" spans="13:18" ht="15" customHeight="1" x14ac:dyDescent="0.25">
      <c r="M1903" s="46" t="str">
        <f t="shared" si="61"/>
        <v/>
      </c>
      <c r="N1903" s="46" t="str">
        <f t="shared" si="62"/>
        <v/>
      </c>
      <c r="O1903" s="46" t="str">
        <f>IF(PI_For!B1905=0,"Não cadastrado",PI_For!B1905)</f>
        <v>Não cadastrado</v>
      </c>
      <c r="P1903" s="46" t="str">
        <f>IFERROR(AVERAGEIFS(Entrada!$E$8:$E$3007,Entrada!$C$8:$C$3007,$C$6,Entrada!$G$8:$G$3007,O1903),"")</f>
        <v/>
      </c>
      <c r="Q1903" s="46" t="str">
        <f>IFERROR(AVERAGEIFS(Entrada!$H$8:$H$3007,Entrada!$C$8:$C$3007,$C$6,Entrada!$G$8:$G$3007,O1903),"")</f>
        <v/>
      </c>
      <c r="R1903" s="46">
        <v>1.898E-2</v>
      </c>
    </row>
    <row r="1904" spans="13:18" ht="15" customHeight="1" x14ac:dyDescent="0.25">
      <c r="M1904" s="46" t="str">
        <f t="shared" si="61"/>
        <v/>
      </c>
      <c r="N1904" s="46" t="str">
        <f t="shared" si="62"/>
        <v/>
      </c>
      <c r="O1904" s="46" t="str">
        <f>IF(PI_For!B1906=0,"Não cadastrado",PI_For!B1906)</f>
        <v>Não cadastrado</v>
      </c>
      <c r="P1904" s="46" t="str">
        <f>IFERROR(AVERAGEIFS(Entrada!$E$8:$E$3007,Entrada!$C$8:$C$3007,$C$6,Entrada!$G$8:$G$3007,O1904),"")</f>
        <v/>
      </c>
      <c r="Q1904" s="46" t="str">
        <f>IFERROR(AVERAGEIFS(Entrada!$H$8:$H$3007,Entrada!$C$8:$C$3007,$C$6,Entrada!$G$8:$G$3007,O1904),"")</f>
        <v/>
      </c>
      <c r="R1904" s="46">
        <v>1.899E-2</v>
      </c>
    </row>
    <row r="1905" spans="13:18" ht="15" customHeight="1" x14ac:dyDescent="0.25">
      <c r="M1905" s="46" t="str">
        <f t="shared" si="61"/>
        <v/>
      </c>
      <c r="N1905" s="46" t="str">
        <f t="shared" si="62"/>
        <v/>
      </c>
      <c r="O1905" s="46" t="str">
        <f>IF(PI_For!B1907=0,"Não cadastrado",PI_For!B1907)</f>
        <v>Não cadastrado</v>
      </c>
      <c r="P1905" s="46" t="str">
        <f>IFERROR(AVERAGEIFS(Entrada!$E$8:$E$3007,Entrada!$C$8:$C$3007,$C$6,Entrada!$G$8:$G$3007,O1905),"")</f>
        <v/>
      </c>
      <c r="Q1905" s="46" t="str">
        <f>IFERROR(AVERAGEIFS(Entrada!$H$8:$H$3007,Entrada!$C$8:$C$3007,$C$6,Entrada!$G$8:$G$3007,O1905),"")</f>
        <v/>
      </c>
      <c r="R1905" s="46">
        <v>1.9E-2</v>
      </c>
    </row>
    <row r="1906" spans="13:18" ht="15" customHeight="1" x14ac:dyDescent="0.25">
      <c r="M1906" s="46" t="str">
        <f t="shared" si="61"/>
        <v/>
      </c>
      <c r="N1906" s="46" t="str">
        <f t="shared" si="62"/>
        <v/>
      </c>
      <c r="O1906" s="46" t="str">
        <f>IF(PI_For!B1908=0,"Não cadastrado",PI_For!B1908)</f>
        <v>Não cadastrado</v>
      </c>
      <c r="P1906" s="46" t="str">
        <f>IFERROR(AVERAGEIFS(Entrada!$E$8:$E$3007,Entrada!$C$8:$C$3007,$C$6,Entrada!$G$8:$G$3007,O1906),"")</f>
        <v/>
      </c>
      <c r="Q1906" s="46" t="str">
        <f>IFERROR(AVERAGEIFS(Entrada!$H$8:$H$3007,Entrada!$C$8:$C$3007,$C$6,Entrada!$G$8:$G$3007,O1906),"")</f>
        <v/>
      </c>
      <c r="R1906" s="46">
        <v>1.9009999999999999E-2</v>
      </c>
    </row>
    <row r="1907" spans="13:18" ht="15" customHeight="1" x14ac:dyDescent="0.25">
      <c r="M1907" s="46" t="str">
        <f t="shared" si="61"/>
        <v/>
      </c>
      <c r="N1907" s="46" t="str">
        <f t="shared" si="62"/>
        <v/>
      </c>
      <c r="O1907" s="46" t="str">
        <f>IF(PI_For!B1909=0,"Não cadastrado",PI_For!B1909)</f>
        <v>Não cadastrado</v>
      </c>
      <c r="P1907" s="46" t="str">
        <f>IFERROR(AVERAGEIFS(Entrada!$E$8:$E$3007,Entrada!$C$8:$C$3007,$C$6,Entrada!$G$8:$G$3007,O1907),"")</f>
        <v/>
      </c>
      <c r="Q1907" s="46" t="str">
        <f>IFERROR(AVERAGEIFS(Entrada!$H$8:$H$3007,Entrada!$C$8:$C$3007,$C$6,Entrada!$G$8:$G$3007,O1907),"")</f>
        <v/>
      </c>
      <c r="R1907" s="46">
        <v>1.9019999999999999E-2</v>
      </c>
    </row>
    <row r="1908" spans="13:18" ht="15" customHeight="1" x14ac:dyDescent="0.25">
      <c r="M1908" s="46" t="str">
        <f t="shared" si="61"/>
        <v/>
      </c>
      <c r="N1908" s="46" t="str">
        <f t="shared" si="62"/>
        <v/>
      </c>
      <c r="O1908" s="46" t="str">
        <f>IF(PI_For!B1910=0,"Não cadastrado",PI_For!B1910)</f>
        <v>Não cadastrado</v>
      </c>
      <c r="P1908" s="46" t="str">
        <f>IFERROR(AVERAGEIFS(Entrada!$E$8:$E$3007,Entrada!$C$8:$C$3007,$C$6,Entrada!$G$8:$G$3007,O1908),"")</f>
        <v/>
      </c>
      <c r="Q1908" s="46" t="str">
        <f>IFERROR(AVERAGEIFS(Entrada!$H$8:$H$3007,Entrada!$C$8:$C$3007,$C$6,Entrada!$G$8:$G$3007,O1908),"")</f>
        <v/>
      </c>
      <c r="R1908" s="46">
        <v>1.9029999999999998E-2</v>
      </c>
    </row>
    <row r="1909" spans="13:18" ht="15" customHeight="1" x14ac:dyDescent="0.25">
      <c r="M1909" s="46" t="str">
        <f t="shared" si="61"/>
        <v/>
      </c>
      <c r="N1909" s="46" t="str">
        <f t="shared" si="62"/>
        <v/>
      </c>
      <c r="O1909" s="46" t="str">
        <f>IF(PI_For!B1911=0,"Não cadastrado",PI_For!B1911)</f>
        <v>Não cadastrado</v>
      </c>
      <c r="P1909" s="46" t="str">
        <f>IFERROR(AVERAGEIFS(Entrada!$E$8:$E$3007,Entrada!$C$8:$C$3007,$C$6,Entrada!$G$8:$G$3007,O1909),"")</f>
        <v/>
      </c>
      <c r="Q1909" s="46" t="str">
        <f>IFERROR(AVERAGEIFS(Entrada!$H$8:$H$3007,Entrada!$C$8:$C$3007,$C$6,Entrada!$G$8:$G$3007,O1909),"")</f>
        <v/>
      </c>
      <c r="R1909" s="46">
        <v>1.9040000000000001E-2</v>
      </c>
    </row>
    <row r="1910" spans="13:18" ht="15" customHeight="1" x14ac:dyDescent="0.25">
      <c r="M1910" s="46" t="str">
        <f t="shared" si="61"/>
        <v/>
      </c>
      <c r="N1910" s="46" t="str">
        <f t="shared" si="62"/>
        <v/>
      </c>
      <c r="O1910" s="46" t="str">
        <f>IF(PI_For!B1912=0,"Não cadastrado",PI_For!B1912)</f>
        <v>Não cadastrado</v>
      </c>
      <c r="P1910" s="46" t="str">
        <f>IFERROR(AVERAGEIFS(Entrada!$E$8:$E$3007,Entrada!$C$8:$C$3007,$C$6,Entrada!$G$8:$G$3007,O1910),"")</f>
        <v/>
      </c>
      <c r="Q1910" s="46" t="str">
        <f>IFERROR(AVERAGEIFS(Entrada!$H$8:$H$3007,Entrada!$C$8:$C$3007,$C$6,Entrada!$G$8:$G$3007,O1910),"")</f>
        <v/>
      </c>
      <c r="R1910" s="46">
        <v>1.9050000000000001E-2</v>
      </c>
    </row>
    <row r="1911" spans="13:18" ht="15" customHeight="1" x14ac:dyDescent="0.25">
      <c r="M1911" s="46" t="str">
        <f t="shared" si="61"/>
        <v/>
      </c>
      <c r="N1911" s="46" t="str">
        <f t="shared" si="62"/>
        <v/>
      </c>
      <c r="O1911" s="46" t="str">
        <f>IF(PI_For!B1913=0,"Não cadastrado",PI_For!B1913)</f>
        <v>Não cadastrado</v>
      </c>
      <c r="P1911" s="46" t="str">
        <f>IFERROR(AVERAGEIFS(Entrada!$E$8:$E$3007,Entrada!$C$8:$C$3007,$C$6,Entrada!$G$8:$G$3007,O1911),"")</f>
        <v/>
      </c>
      <c r="Q1911" s="46" t="str">
        <f>IFERROR(AVERAGEIFS(Entrada!$H$8:$H$3007,Entrada!$C$8:$C$3007,$C$6,Entrada!$G$8:$G$3007,O1911),"")</f>
        <v/>
      </c>
      <c r="R1911" s="46">
        <v>1.9060000000000001E-2</v>
      </c>
    </row>
    <row r="1912" spans="13:18" ht="15" customHeight="1" x14ac:dyDescent="0.25">
      <c r="M1912" s="46" t="str">
        <f t="shared" si="61"/>
        <v/>
      </c>
      <c r="N1912" s="46" t="str">
        <f t="shared" si="62"/>
        <v/>
      </c>
      <c r="O1912" s="46" t="str">
        <f>IF(PI_For!B1914=0,"Não cadastrado",PI_For!B1914)</f>
        <v>Não cadastrado</v>
      </c>
      <c r="P1912" s="46" t="str">
        <f>IFERROR(AVERAGEIFS(Entrada!$E$8:$E$3007,Entrada!$C$8:$C$3007,$C$6,Entrada!$G$8:$G$3007,O1912),"")</f>
        <v/>
      </c>
      <c r="Q1912" s="46" t="str">
        <f>IFERROR(AVERAGEIFS(Entrada!$H$8:$H$3007,Entrada!$C$8:$C$3007,$C$6,Entrada!$G$8:$G$3007,O1912),"")</f>
        <v/>
      </c>
      <c r="R1912" s="46">
        <v>1.907E-2</v>
      </c>
    </row>
    <row r="1913" spans="13:18" ht="15" customHeight="1" x14ac:dyDescent="0.25">
      <c r="M1913" s="46" t="str">
        <f t="shared" si="61"/>
        <v/>
      </c>
      <c r="N1913" s="46" t="str">
        <f t="shared" si="62"/>
        <v/>
      </c>
      <c r="O1913" s="46" t="str">
        <f>IF(PI_For!B1915=0,"Não cadastrado",PI_For!B1915)</f>
        <v>Não cadastrado</v>
      </c>
      <c r="P1913" s="46" t="str">
        <f>IFERROR(AVERAGEIFS(Entrada!$E$8:$E$3007,Entrada!$C$8:$C$3007,$C$6,Entrada!$G$8:$G$3007,O1913),"")</f>
        <v/>
      </c>
      <c r="Q1913" s="46" t="str">
        <f>IFERROR(AVERAGEIFS(Entrada!$H$8:$H$3007,Entrada!$C$8:$C$3007,$C$6,Entrada!$G$8:$G$3007,O1913),"")</f>
        <v/>
      </c>
      <c r="R1913" s="46">
        <v>1.908E-2</v>
      </c>
    </row>
    <row r="1914" spans="13:18" ht="15" customHeight="1" x14ac:dyDescent="0.25">
      <c r="M1914" s="46" t="str">
        <f t="shared" si="61"/>
        <v/>
      </c>
      <c r="N1914" s="46" t="str">
        <f t="shared" si="62"/>
        <v/>
      </c>
      <c r="O1914" s="46" t="str">
        <f>IF(PI_For!B1916=0,"Não cadastrado",PI_For!B1916)</f>
        <v>Não cadastrado</v>
      </c>
      <c r="P1914" s="46" t="str">
        <f>IFERROR(AVERAGEIFS(Entrada!$E$8:$E$3007,Entrada!$C$8:$C$3007,$C$6,Entrada!$G$8:$G$3007,O1914),"")</f>
        <v/>
      </c>
      <c r="Q1914" s="46" t="str">
        <f>IFERROR(AVERAGEIFS(Entrada!$H$8:$H$3007,Entrada!$C$8:$C$3007,$C$6,Entrada!$G$8:$G$3007,O1914),"")</f>
        <v/>
      </c>
      <c r="R1914" s="46">
        <v>1.9089999999999999E-2</v>
      </c>
    </row>
    <row r="1915" spans="13:18" ht="15" customHeight="1" x14ac:dyDescent="0.25">
      <c r="M1915" s="46" t="str">
        <f t="shared" si="61"/>
        <v/>
      </c>
      <c r="N1915" s="46" t="str">
        <f t="shared" si="62"/>
        <v/>
      </c>
      <c r="O1915" s="46" t="str">
        <f>IF(PI_For!B1917=0,"Não cadastrado",PI_For!B1917)</f>
        <v>Não cadastrado</v>
      </c>
      <c r="P1915" s="46" t="str">
        <f>IFERROR(AVERAGEIFS(Entrada!$E$8:$E$3007,Entrada!$C$8:$C$3007,$C$6,Entrada!$G$8:$G$3007,O1915),"")</f>
        <v/>
      </c>
      <c r="Q1915" s="46" t="str">
        <f>IFERROR(AVERAGEIFS(Entrada!$H$8:$H$3007,Entrada!$C$8:$C$3007,$C$6,Entrada!$G$8:$G$3007,O1915),"")</f>
        <v/>
      </c>
      <c r="R1915" s="46">
        <v>1.9099999999999999E-2</v>
      </c>
    </row>
    <row r="1916" spans="13:18" ht="15" customHeight="1" x14ac:dyDescent="0.25">
      <c r="M1916" s="46" t="str">
        <f t="shared" si="61"/>
        <v/>
      </c>
      <c r="N1916" s="46" t="str">
        <f t="shared" si="62"/>
        <v/>
      </c>
      <c r="O1916" s="46" t="str">
        <f>IF(PI_For!B1918=0,"Não cadastrado",PI_For!B1918)</f>
        <v>Não cadastrado</v>
      </c>
      <c r="P1916" s="46" t="str">
        <f>IFERROR(AVERAGEIFS(Entrada!$E$8:$E$3007,Entrada!$C$8:$C$3007,$C$6,Entrada!$G$8:$G$3007,O1916),"")</f>
        <v/>
      </c>
      <c r="Q1916" s="46" t="str">
        <f>IFERROR(AVERAGEIFS(Entrada!$H$8:$H$3007,Entrada!$C$8:$C$3007,$C$6,Entrada!$G$8:$G$3007,O1916),"")</f>
        <v/>
      </c>
      <c r="R1916" s="46">
        <v>1.9109999999999999E-2</v>
      </c>
    </row>
    <row r="1917" spans="13:18" ht="15" customHeight="1" x14ac:dyDescent="0.25">
      <c r="M1917" s="46" t="str">
        <f t="shared" si="61"/>
        <v/>
      </c>
      <c r="N1917" s="46" t="str">
        <f t="shared" si="62"/>
        <v/>
      </c>
      <c r="O1917" s="46" t="str">
        <f>IF(PI_For!B1919=0,"Não cadastrado",PI_For!B1919)</f>
        <v>Não cadastrado</v>
      </c>
      <c r="P1917" s="46" t="str">
        <f>IFERROR(AVERAGEIFS(Entrada!$E$8:$E$3007,Entrada!$C$8:$C$3007,$C$6,Entrada!$G$8:$G$3007,O1917),"")</f>
        <v/>
      </c>
      <c r="Q1917" s="46" t="str">
        <f>IFERROR(AVERAGEIFS(Entrada!$H$8:$H$3007,Entrada!$C$8:$C$3007,$C$6,Entrada!$G$8:$G$3007,O1917),"")</f>
        <v/>
      </c>
      <c r="R1917" s="46">
        <v>1.9120000000000002E-2</v>
      </c>
    </row>
    <row r="1918" spans="13:18" ht="15" customHeight="1" x14ac:dyDescent="0.25">
      <c r="M1918" s="46" t="str">
        <f t="shared" si="61"/>
        <v/>
      </c>
      <c r="N1918" s="46" t="str">
        <f t="shared" si="62"/>
        <v/>
      </c>
      <c r="O1918" s="46" t="str">
        <f>IF(PI_For!B1920=0,"Não cadastrado",PI_For!B1920)</f>
        <v>Não cadastrado</v>
      </c>
      <c r="P1918" s="46" t="str">
        <f>IFERROR(AVERAGEIFS(Entrada!$E$8:$E$3007,Entrada!$C$8:$C$3007,$C$6,Entrada!$G$8:$G$3007,O1918),"")</f>
        <v/>
      </c>
      <c r="Q1918" s="46" t="str">
        <f>IFERROR(AVERAGEIFS(Entrada!$H$8:$H$3007,Entrada!$C$8:$C$3007,$C$6,Entrada!$G$8:$G$3007,O1918),"")</f>
        <v/>
      </c>
      <c r="R1918" s="46">
        <v>1.9130000000000001E-2</v>
      </c>
    </row>
    <row r="1919" spans="13:18" ht="15" customHeight="1" x14ac:dyDescent="0.25">
      <c r="M1919" s="46" t="str">
        <f t="shared" si="61"/>
        <v/>
      </c>
      <c r="N1919" s="46" t="str">
        <f t="shared" si="62"/>
        <v/>
      </c>
      <c r="O1919" s="46" t="str">
        <f>IF(PI_For!B1921=0,"Não cadastrado",PI_For!B1921)</f>
        <v>Não cadastrado</v>
      </c>
      <c r="P1919" s="46" t="str">
        <f>IFERROR(AVERAGEIFS(Entrada!$E$8:$E$3007,Entrada!$C$8:$C$3007,$C$6,Entrada!$G$8:$G$3007,O1919),"")</f>
        <v/>
      </c>
      <c r="Q1919" s="46" t="str">
        <f>IFERROR(AVERAGEIFS(Entrada!$H$8:$H$3007,Entrada!$C$8:$C$3007,$C$6,Entrada!$G$8:$G$3007,O1919),"")</f>
        <v/>
      </c>
      <c r="R1919" s="46">
        <v>1.9140000000000001E-2</v>
      </c>
    </row>
    <row r="1920" spans="13:18" ht="15" customHeight="1" x14ac:dyDescent="0.25">
      <c r="M1920" s="46" t="str">
        <f t="shared" si="61"/>
        <v/>
      </c>
      <c r="N1920" s="46" t="str">
        <f t="shared" si="62"/>
        <v/>
      </c>
      <c r="O1920" s="46" t="str">
        <f>IF(PI_For!B1922=0,"Não cadastrado",PI_For!B1922)</f>
        <v>Não cadastrado</v>
      </c>
      <c r="P1920" s="46" t="str">
        <f>IFERROR(AVERAGEIFS(Entrada!$E$8:$E$3007,Entrada!$C$8:$C$3007,$C$6,Entrada!$G$8:$G$3007,O1920),"")</f>
        <v/>
      </c>
      <c r="Q1920" s="46" t="str">
        <f>IFERROR(AVERAGEIFS(Entrada!$H$8:$H$3007,Entrada!$C$8:$C$3007,$C$6,Entrada!$G$8:$G$3007,O1920),"")</f>
        <v/>
      </c>
      <c r="R1920" s="46">
        <v>1.915E-2</v>
      </c>
    </row>
    <row r="1921" spans="13:18" ht="15" customHeight="1" x14ac:dyDescent="0.25">
      <c r="M1921" s="46" t="str">
        <f t="shared" si="61"/>
        <v/>
      </c>
      <c r="N1921" s="46" t="str">
        <f t="shared" si="62"/>
        <v/>
      </c>
      <c r="O1921" s="46" t="str">
        <f>IF(PI_For!B1923=0,"Não cadastrado",PI_For!B1923)</f>
        <v>Não cadastrado</v>
      </c>
      <c r="P1921" s="46" t="str">
        <f>IFERROR(AVERAGEIFS(Entrada!$E$8:$E$3007,Entrada!$C$8:$C$3007,$C$6,Entrada!$G$8:$G$3007,O1921),"")</f>
        <v/>
      </c>
      <c r="Q1921" s="46" t="str">
        <f>IFERROR(AVERAGEIFS(Entrada!$H$8:$H$3007,Entrada!$C$8:$C$3007,$C$6,Entrada!$G$8:$G$3007,O1921),"")</f>
        <v/>
      </c>
      <c r="R1921" s="46">
        <v>1.916E-2</v>
      </c>
    </row>
    <row r="1922" spans="13:18" ht="15" customHeight="1" x14ac:dyDescent="0.25">
      <c r="M1922" s="46" t="str">
        <f t="shared" si="61"/>
        <v/>
      </c>
      <c r="N1922" s="46" t="str">
        <f t="shared" si="62"/>
        <v/>
      </c>
      <c r="O1922" s="46" t="str">
        <f>IF(PI_For!B1924=0,"Não cadastrado",PI_For!B1924)</f>
        <v>Não cadastrado</v>
      </c>
      <c r="P1922" s="46" t="str">
        <f>IFERROR(AVERAGEIFS(Entrada!$E$8:$E$3007,Entrada!$C$8:$C$3007,$C$6,Entrada!$G$8:$G$3007,O1922),"")</f>
        <v/>
      </c>
      <c r="Q1922" s="46" t="str">
        <f>IFERROR(AVERAGEIFS(Entrada!$H$8:$H$3007,Entrada!$C$8:$C$3007,$C$6,Entrada!$G$8:$G$3007,O1922),"")</f>
        <v/>
      </c>
      <c r="R1922" s="46">
        <v>1.917E-2</v>
      </c>
    </row>
    <row r="1923" spans="13:18" ht="15" customHeight="1" x14ac:dyDescent="0.25">
      <c r="M1923" s="46" t="str">
        <f t="shared" si="61"/>
        <v/>
      </c>
      <c r="N1923" s="46" t="str">
        <f t="shared" si="62"/>
        <v/>
      </c>
      <c r="O1923" s="46" t="str">
        <f>IF(PI_For!B1925=0,"Não cadastrado",PI_For!B1925)</f>
        <v>Não cadastrado</v>
      </c>
      <c r="P1923" s="46" t="str">
        <f>IFERROR(AVERAGEIFS(Entrada!$E$8:$E$3007,Entrada!$C$8:$C$3007,$C$6,Entrada!$G$8:$G$3007,O1923),"")</f>
        <v/>
      </c>
      <c r="Q1923" s="46" t="str">
        <f>IFERROR(AVERAGEIFS(Entrada!$H$8:$H$3007,Entrada!$C$8:$C$3007,$C$6,Entrada!$G$8:$G$3007,O1923),"")</f>
        <v/>
      </c>
      <c r="R1923" s="46">
        <v>1.9179999999999999E-2</v>
      </c>
    </row>
    <row r="1924" spans="13:18" ht="15" customHeight="1" x14ac:dyDescent="0.25">
      <c r="M1924" s="46" t="str">
        <f t="shared" si="61"/>
        <v/>
      </c>
      <c r="N1924" s="46" t="str">
        <f t="shared" si="62"/>
        <v/>
      </c>
      <c r="O1924" s="46" t="str">
        <f>IF(PI_For!B1926=0,"Não cadastrado",PI_For!B1926)</f>
        <v>Não cadastrado</v>
      </c>
      <c r="P1924" s="46" t="str">
        <f>IFERROR(AVERAGEIFS(Entrada!$E$8:$E$3007,Entrada!$C$8:$C$3007,$C$6,Entrada!$G$8:$G$3007,O1924),"")</f>
        <v/>
      </c>
      <c r="Q1924" s="46" t="str">
        <f>IFERROR(AVERAGEIFS(Entrada!$H$8:$H$3007,Entrada!$C$8:$C$3007,$C$6,Entrada!$G$8:$G$3007,O1924),"")</f>
        <v/>
      </c>
      <c r="R1924" s="46">
        <v>1.9189999999999999E-2</v>
      </c>
    </row>
    <row r="1925" spans="13:18" ht="15" customHeight="1" x14ac:dyDescent="0.25">
      <c r="M1925" s="46" t="str">
        <f t="shared" si="61"/>
        <v/>
      </c>
      <c r="N1925" s="46" t="str">
        <f t="shared" si="62"/>
        <v/>
      </c>
      <c r="O1925" s="46" t="str">
        <f>IF(PI_For!B1927=0,"Não cadastrado",PI_For!B1927)</f>
        <v>Não cadastrado</v>
      </c>
      <c r="P1925" s="46" t="str">
        <f>IFERROR(AVERAGEIFS(Entrada!$E$8:$E$3007,Entrada!$C$8:$C$3007,$C$6,Entrada!$G$8:$G$3007,O1925),"")</f>
        <v/>
      </c>
      <c r="Q1925" s="46" t="str">
        <f>IFERROR(AVERAGEIFS(Entrada!$H$8:$H$3007,Entrada!$C$8:$C$3007,$C$6,Entrada!$G$8:$G$3007,O1925),"")</f>
        <v/>
      </c>
      <c r="R1925" s="46">
        <v>1.9199999999999998E-2</v>
      </c>
    </row>
    <row r="1926" spans="13:18" ht="15" customHeight="1" x14ac:dyDescent="0.25">
      <c r="M1926" s="46" t="str">
        <f t="shared" si="61"/>
        <v/>
      </c>
      <c r="N1926" s="46" t="str">
        <f t="shared" si="62"/>
        <v/>
      </c>
      <c r="O1926" s="46" t="str">
        <f>IF(PI_For!B1928=0,"Não cadastrado",PI_For!B1928)</f>
        <v>Não cadastrado</v>
      </c>
      <c r="P1926" s="46" t="str">
        <f>IFERROR(AVERAGEIFS(Entrada!$E$8:$E$3007,Entrada!$C$8:$C$3007,$C$6,Entrada!$G$8:$G$3007,O1926),"")</f>
        <v/>
      </c>
      <c r="Q1926" s="46" t="str">
        <f>IFERROR(AVERAGEIFS(Entrada!$H$8:$H$3007,Entrada!$C$8:$C$3007,$C$6,Entrada!$G$8:$G$3007,O1926),"")</f>
        <v/>
      </c>
      <c r="R1926" s="46">
        <v>1.9210000000000001E-2</v>
      </c>
    </row>
    <row r="1927" spans="13:18" ht="15" customHeight="1" x14ac:dyDescent="0.25">
      <c r="M1927" s="46" t="str">
        <f t="shared" ref="M1927:M1990" si="63">IFERROR(P1927+R1927,"")</f>
        <v/>
      </c>
      <c r="N1927" s="46" t="str">
        <f t="shared" ref="N1927:N1990" si="64">IFERROR(Q1927+R1927,"")</f>
        <v/>
      </c>
      <c r="O1927" s="46" t="str">
        <f>IF(PI_For!B1929=0,"Não cadastrado",PI_For!B1929)</f>
        <v>Não cadastrado</v>
      </c>
      <c r="P1927" s="46" t="str">
        <f>IFERROR(AVERAGEIFS(Entrada!$E$8:$E$3007,Entrada!$C$8:$C$3007,$C$6,Entrada!$G$8:$G$3007,O1927),"")</f>
        <v/>
      </c>
      <c r="Q1927" s="46" t="str">
        <f>IFERROR(AVERAGEIFS(Entrada!$H$8:$H$3007,Entrada!$C$8:$C$3007,$C$6,Entrada!$G$8:$G$3007,O1927),"")</f>
        <v/>
      </c>
      <c r="R1927" s="46">
        <v>1.9220000000000001E-2</v>
      </c>
    </row>
    <row r="1928" spans="13:18" ht="15" customHeight="1" x14ac:dyDescent="0.25">
      <c r="M1928" s="46" t="str">
        <f t="shared" si="63"/>
        <v/>
      </c>
      <c r="N1928" s="46" t="str">
        <f t="shared" si="64"/>
        <v/>
      </c>
      <c r="O1928" s="46" t="str">
        <f>IF(PI_For!B1930=0,"Não cadastrado",PI_For!B1930)</f>
        <v>Não cadastrado</v>
      </c>
      <c r="P1928" s="46" t="str">
        <f>IFERROR(AVERAGEIFS(Entrada!$E$8:$E$3007,Entrada!$C$8:$C$3007,$C$6,Entrada!$G$8:$G$3007,O1928),"")</f>
        <v/>
      </c>
      <c r="Q1928" s="46" t="str">
        <f>IFERROR(AVERAGEIFS(Entrada!$H$8:$H$3007,Entrada!$C$8:$C$3007,$C$6,Entrada!$G$8:$G$3007,O1928),"")</f>
        <v/>
      </c>
      <c r="R1928" s="46">
        <v>1.9230000000000001E-2</v>
      </c>
    </row>
    <row r="1929" spans="13:18" ht="15" customHeight="1" x14ac:dyDescent="0.25">
      <c r="M1929" s="46" t="str">
        <f t="shared" si="63"/>
        <v/>
      </c>
      <c r="N1929" s="46" t="str">
        <f t="shared" si="64"/>
        <v/>
      </c>
      <c r="O1929" s="46" t="str">
        <f>IF(PI_For!B1931=0,"Não cadastrado",PI_For!B1931)</f>
        <v>Não cadastrado</v>
      </c>
      <c r="P1929" s="46" t="str">
        <f>IFERROR(AVERAGEIFS(Entrada!$E$8:$E$3007,Entrada!$C$8:$C$3007,$C$6,Entrada!$G$8:$G$3007,O1929),"")</f>
        <v/>
      </c>
      <c r="Q1929" s="46" t="str">
        <f>IFERROR(AVERAGEIFS(Entrada!$H$8:$H$3007,Entrada!$C$8:$C$3007,$C$6,Entrada!$G$8:$G$3007,O1929),"")</f>
        <v/>
      </c>
      <c r="R1929" s="46">
        <v>1.924E-2</v>
      </c>
    </row>
    <row r="1930" spans="13:18" ht="15" customHeight="1" x14ac:dyDescent="0.25">
      <c r="M1930" s="46" t="str">
        <f t="shared" si="63"/>
        <v/>
      </c>
      <c r="N1930" s="46" t="str">
        <f t="shared" si="64"/>
        <v/>
      </c>
      <c r="O1930" s="46" t="str">
        <f>IF(PI_For!B1932=0,"Não cadastrado",PI_For!B1932)</f>
        <v>Não cadastrado</v>
      </c>
      <c r="P1930" s="46" t="str">
        <f>IFERROR(AVERAGEIFS(Entrada!$E$8:$E$3007,Entrada!$C$8:$C$3007,$C$6,Entrada!$G$8:$G$3007,O1930),"")</f>
        <v/>
      </c>
      <c r="Q1930" s="46" t="str">
        <f>IFERROR(AVERAGEIFS(Entrada!$H$8:$H$3007,Entrada!$C$8:$C$3007,$C$6,Entrada!$G$8:$G$3007,O1930),"")</f>
        <v/>
      </c>
      <c r="R1930" s="46">
        <v>1.925E-2</v>
      </c>
    </row>
    <row r="1931" spans="13:18" ht="15" customHeight="1" x14ac:dyDescent="0.25">
      <c r="M1931" s="46" t="str">
        <f t="shared" si="63"/>
        <v/>
      </c>
      <c r="N1931" s="46" t="str">
        <f t="shared" si="64"/>
        <v/>
      </c>
      <c r="O1931" s="46" t="str">
        <f>IF(PI_For!B1933=0,"Não cadastrado",PI_For!B1933)</f>
        <v>Não cadastrado</v>
      </c>
      <c r="P1931" s="46" t="str">
        <f>IFERROR(AVERAGEIFS(Entrada!$E$8:$E$3007,Entrada!$C$8:$C$3007,$C$6,Entrada!$G$8:$G$3007,O1931),"")</f>
        <v/>
      </c>
      <c r="Q1931" s="46" t="str">
        <f>IFERROR(AVERAGEIFS(Entrada!$H$8:$H$3007,Entrada!$C$8:$C$3007,$C$6,Entrada!$G$8:$G$3007,O1931),"")</f>
        <v/>
      </c>
      <c r="R1931" s="46">
        <v>1.9259999999999999E-2</v>
      </c>
    </row>
    <row r="1932" spans="13:18" ht="15" customHeight="1" x14ac:dyDescent="0.25">
      <c r="M1932" s="46" t="str">
        <f t="shared" si="63"/>
        <v/>
      </c>
      <c r="N1932" s="46" t="str">
        <f t="shared" si="64"/>
        <v/>
      </c>
      <c r="O1932" s="46" t="str">
        <f>IF(PI_For!B1934=0,"Não cadastrado",PI_For!B1934)</f>
        <v>Não cadastrado</v>
      </c>
      <c r="P1932" s="46" t="str">
        <f>IFERROR(AVERAGEIFS(Entrada!$E$8:$E$3007,Entrada!$C$8:$C$3007,$C$6,Entrada!$G$8:$G$3007,O1932),"")</f>
        <v/>
      </c>
      <c r="Q1932" s="46" t="str">
        <f>IFERROR(AVERAGEIFS(Entrada!$H$8:$H$3007,Entrada!$C$8:$C$3007,$C$6,Entrada!$G$8:$G$3007,O1932),"")</f>
        <v/>
      </c>
      <c r="R1932" s="46">
        <v>1.9269999999999999E-2</v>
      </c>
    </row>
    <row r="1933" spans="13:18" ht="15" customHeight="1" x14ac:dyDescent="0.25">
      <c r="M1933" s="46" t="str">
        <f t="shared" si="63"/>
        <v/>
      </c>
      <c r="N1933" s="46" t="str">
        <f t="shared" si="64"/>
        <v/>
      </c>
      <c r="O1933" s="46" t="str">
        <f>IF(PI_For!B1935=0,"Não cadastrado",PI_For!B1935)</f>
        <v>Não cadastrado</v>
      </c>
      <c r="P1933" s="46" t="str">
        <f>IFERROR(AVERAGEIFS(Entrada!$E$8:$E$3007,Entrada!$C$8:$C$3007,$C$6,Entrada!$G$8:$G$3007,O1933),"")</f>
        <v/>
      </c>
      <c r="Q1933" s="46" t="str">
        <f>IFERROR(AVERAGEIFS(Entrada!$H$8:$H$3007,Entrada!$C$8:$C$3007,$C$6,Entrada!$G$8:$G$3007,O1933),"")</f>
        <v/>
      </c>
      <c r="R1933" s="46">
        <v>1.9279999999999999E-2</v>
      </c>
    </row>
    <row r="1934" spans="13:18" ht="15" customHeight="1" x14ac:dyDescent="0.25">
      <c r="M1934" s="46" t="str">
        <f t="shared" si="63"/>
        <v/>
      </c>
      <c r="N1934" s="46" t="str">
        <f t="shared" si="64"/>
        <v/>
      </c>
      <c r="O1934" s="46" t="str">
        <f>IF(PI_For!B1936=0,"Não cadastrado",PI_For!B1936)</f>
        <v>Não cadastrado</v>
      </c>
      <c r="P1934" s="46" t="str">
        <f>IFERROR(AVERAGEIFS(Entrada!$E$8:$E$3007,Entrada!$C$8:$C$3007,$C$6,Entrada!$G$8:$G$3007,O1934),"")</f>
        <v/>
      </c>
      <c r="Q1934" s="46" t="str">
        <f>IFERROR(AVERAGEIFS(Entrada!$H$8:$H$3007,Entrada!$C$8:$C$3007,$C$6,Entrada!$G$8:$G$3007,O1934),"")</f>
        <v/>
      </c>
      <c r="R1934" s="46">
        <v>1.9290000000000002E-2</v>
      </c>
    </row>
    <row r="1935" spans="13:18" ht="15" customHeight="1" x14ac:dyDescent="0.25">
      <c r="M1935" s="46" t="str">
        <f t="shared" si="63"/>
        <v/>
      </c>
      <c r="N1935" s="46" t="str">
        <f t="shared" si="64"/>
        <v/>
      </c>
      <c r="O1935" s="46" t="str">
        <f>IF(PI_For!B1937=0,"Não cadastrado",PI_For!B1937)</f>
        <v>Não cadastrado</v>
      </c>
      <c r="P1935" s="46" t="str">
        <f>IFERROR(AVERAGEIFS(Entrada!$E$8:$E$3007,Entrada!$C$8:$C$3007,$C$6,Entrada!$G$8:$G$3007,O1935),"")</f>
        <v/>
      </c>
      <c r="Q1935" s="46" t="str">
        <f>IFERROR(AVERAGEIFS(Entrada!$H$8:$H$3007,Entrada!$C$8:$C$3007,$C$6,Entrada!$G$8:$G$3007,O1935),"")</f>
        <v/>
      </c>
      <c r="R1935" s="46">
        <v>1.9300000000000001E-2</v>
      </c>
    </row>
    <row r="1936" spans="13:18" ht="15" customHeight="1" x14ac:dyDescent="0.25">
      <c r="M1936" s="46" t="str">
        <f t="shared" si="63"/>
        <v/>
      </c>
      <c r="N1936" s="46" t="str">
        <f t="shared" si="64"/>
        <v/>
      </c>
      <c r="O1936" s="46" t="str">
        <f>IF(PI_For!B1938=0,"Não cadastrado",PI_For!B1938)</f>
        <v>Não cadastrado</v>
      </c>
      <c r="P1936" s="46" t="str">
        <f>IFERROR(AVERAGEIFS(Entrada!$E$8:$E$3007,Entrada!$C$8:$C$3007,$C$6,Entrada!$G$8:$G$3007,O1936),"")</f>
        <v/>
      </c>
      <c r="Q1936" s="46" t="str">
        <f>IFERROR(AVERAGEIFS(Entrada!$H$8:$H$3007,Entrada!$C$8:$C$3007,$C$6,Entrada!$G$8:$G$3007,O1936),"")</f>
        <v/>
      </c>
      <c r="R1936" s="46">
        <v>1.9310000000000001E-2</v>
      </c>
    </row>
    <row r="1937" spans="13:18" ht="15" customHeight="1" x14ac:dyDescent="0.25">
      <c r="M1937" s="46" t="str">
        <f t="shared" si="63"/>
        <v/>
      </c>
      <c r="N1937" s="46" t="str">
        <f t="shared" si="64"/>
        <v/>
      </c>
      <c r="O1937" s="46" t="str">
        <f>IF(PI_For!B1939=0,"Não cadastrado",PI_For!B1939)</f>
        <v>Não cadastrado</v>
      </c>
      <c r="P1937" s="46" t="str">
        <f>IFERROR(AVERAGEIFS(Entrada!$E$8:$E$3007,Entrada!$C$8:$C$3007,$C$6,Entrada!$G$8:$G$3007,O1937),"")</f>
        <v/>
      </c>
      <c r="Q1937" s="46" t="str">
        <f>IFERROR(AVERAGEIFS(Entrada!$H$8:$H$3007,Entrada!$C$8:$C$3007,$C$6,Entrada!$G$8:$G$3007,O1937),"")</f>
        <v/>
      </c>
      <c r="R1937" s="46">
        <v>1.932E-2</v>
      </c>
    </row>
    <row r="1938" spans="13:18" ht="15" customHeight="1" x14ac:dyDescent="0.25">
      <c r="M1938" s="46" t="str">
        <f t="shared" si="63"/>
        <v/>
      </c>
      <c r="N1938" s="46" t="str">
        <f t="shared" si="64"/>
        <v/>
      </c>
      <c r="O1938" s="46" t="str">
        <f>IF(PI_For!B1940=0,"Não cadastrado",PI_For!B1940)</f>
        <v>Não cadastrado</v>
      </c>
      <c r="P1938" s="46" t="str">
        <f>IFERROR(AVERAGEIFS(Entrada!$E$8:$E$3007,Entrada!$C$8:$C$3007,$C$6,Entrada!$G$8:$G$3007,O1938),"")</f>
        <v/>
      </c>
      <c r="Q1938" s="46" t="str">
        <f>IFERROR(AVERAGEIFS(Entrada!$H$8:$H$3007,Entrada!$C$8:$C$3007,$C$6,Entrada!$G$8:$G$3007,O1938),"")</f>
        <v/>
      </c>
      <c r="R1938" s="46">
        <v>1.933E-2</v>
      </c>
    </row>
    <row r="1939" spans="13:18" ht="15" customHeight="1" x14ac:dyDescent="0.25">
      <c r="M1939" s="46" t="str">
        <f t="shared" si="63"/>
        <v/>
      </c>
      <c r="N1939" s="46" t="str">
        <f t="shared" si="64"/>
        <v/>
      </c>
      <c r="O1939" s="46" t="str">
        <f>IF(PI_For!B1941=0,"Não cadastrado",PI_For!B1941)</f>
        <v>Não cadastrado</v>
      </c>
      <c r="P1939" s="46" t="str">
        <f>IFERROR(AVERAGEIFS(Entrada!$E$8:$E$3007,Entrada!$C$8:$C$3007,$C$6,Entrada!$G$8:$G$3007,O1939),"")</f>
        <v/>
      </c>
      <c r="Q1939" s="46" t="str">
        <f>IFERROR(AVERAGEIFS(Entrada!$H$8:$H$3007,Entrada!$C$8:$C$3007,$C$6,Entrada!$G$8:$G$3007,O1939),"")</f>
        <v/>
      </c>
      <c r="R1939" s="46">
        <v>1.934E-2</v>
      </c>
    </row>
    <row r="1940" spans="13:18" ht="15" customHeight="1" x14ac:dyDescent="0.25">
      <c r="M1940" s="46" t="str">
        <f t="shared" si="63"/>
        <v/>
      </c>
      <c r="N1940" s="46" t="str">
        <f t="shared" si="64"/>
        <v/>
      </c>
      <c r="O1940" s="46" t="str">
        <f>IF(PI_For!B1942=0,"Não cadastrado",PI_For!B1942)</f>
        <v>Não cadastrado</v>
      </c>
      <c r="P1940" s="46" t="str">
        <f>IFERROR(AVERAGEIFS(Entrada!$E$8:$E$3007,Entrada!$C$8:$C$3007,$C$6,Entrada!$G$8:$G$3007,O1940),"")</f>
        <v/>
      </c>
      <c r="Q1940" s="46" t="str">
        <f>IFERROR(AVERAGEIFS(Entrada!$H$8:$H$3007,Entrada!$C$8:$C$3007,$C$6,Entrada!$G$8:$G$3007,O1940),"")</f>
        <v/>
      </c>
      <c r="R1940" s="46">
        <v>1.9349999999999999E-2</v>
      </c>
    </row>
    <row r="1941" spans="13:18" ht="15" customHeight="1" x14ac:dyDescent="0.25">
      <c r="M1941" s="46" t="str">
        <f t="shared" si="63"/>
        <v/>
      </c>
      <c r="N1941" s="46" t="str">
        <f t="shared" si="64"/>
        <v/>
      </c>
      <c r="O1941" s="46" t="str">
        <f>IF(PI_For!B1943=0,"Não cadastrado",PI_For!B1943)</f>
        <v>Não cadastrado</v>
      </c>
      <c r="P1941" s="46" t="str">
        <f>IFERROR(AVERAGEIFS(Entrada!$E$8:$E$3007,Entrada!$C$8:$C$3007,$C$6,Entrada!$G$8:$G$3007,O1941),"")</f>
        <v/>
      </c>
      <c r="Q1941" s="46" t="str">
        <f>IFERROR(AVERAGEIFS(Entrada!$H$8:$H$3007,Entrada!$C$8:$C$3007,$C$6,Entrada!$G$8:$G$3007,O1941),"")</f>
        <v/>
      </c>
      <c r="R1941" s="46">
        <v>1.9359999999999999E-2</v>
      </c>
    </row>
    <row r="1942" spans="13:18" ht="15" customHeight="1" x14ac:dyDescent="0.25">
      <c r="M1942" s="46" t="str">
        <f t="shared" si="63"/>
        <v/>
      </c>
      <c r="N1942" s="46" t="str">
        <f t="shared" si="64"/>
        <v/>
      </c>
      <c r="O1942" s="46" t="str">
        <f>IF(PI_For!B1944=0,"Não cadastrado",PI_For!B1944)</f>
        <v>Não cadastrado</v>
      </c>
      <c r="P1942" s="46" t="str">
        <f>IFERROR(AVERAGEIFS(Entrada!$E$8:$E$3007,Entrada!$C$8:$C$3007,$C$6,Entrada!$G$8:$G$3007,O1942),"")</f>
        <v/>
      </c>
      <c r="Q1942" s="46" t="str">
        <f>IFERROR(AVERAGEIFS(Entrada!$H$8:$H$3007,Entrada!$C$8:$C$3007,$C$6,Entrada!$G$8:$G$3007,O1942),"")</f>
        <v/>
      </c>
      <c r="R1942" s="46">
        <v>1.9369999999999998E-2</v>
      </c>
    </row>
    <row r="1943" spans="13:18" ht="15" customHeight="1" x14ac:dyDescent="0.25">
      <c r="M1943" s="46" t="str">
        <f t="shared" si="63"/>
        <v/>
      </c>
      <c r="N1943" s="46" t="str">
        <f t="shared" si="64"/>
        <v/>
      </c>
      <c r="O1943" s="46" t="str">
        <f>IF(PI_For!B1945=0,"Não cadastrado",PI_For!B1945)</f>
        <v>Não cadastrado</v>
      </c>
      <c r="P1943" s="46" t="str">
        <f>IFERROR(AVERAGEIFS(Entrada!$E$8:$E$3007,Entrada!$C$8:$C$3007,$C$6,Entrada!$G$8:$G$3007,O1943),"")</f>
        <v/>
      </c>
      <c r="Q1943" s="46" t="str">
        <f>IFERROR(AVERAGEIFS(Entrada!$H$8:$H$3007,Entrada!$C$8:$C$3007,$C$6,Entrada!$G$8:$G$3007,O1943),"")</f>
        <v/>
      </c>
      <c r="R1943" s="46">
        <v>1.9380000000000001E-2</v>
      </c>
    </row>
    <row r="1944" spans="13:18" ht="15" customHeight="1" x14ac:dyDescent="0.25">
      <c r="M1944" s="46" t="str">
        <f t="shared" si="63"/>
        <v/>
      </c>
      <c r="N1944" s="46" t="str">
        <f t="shared" si="64"/>
        <v/>
      </c>
      <c r="O1944" s="46" t="str">
        <f>IF(PI_For!B1946=0,"Não cadastrado",PI_For!B1946)</f>
        <v>Não cadastrado</v>
      </c>
      <c r="P1944" s="46" t="str">
        <f>IFERROR(AVERAGEIFS(Entrada!$E$8:$E$3007,Entrada!$C$8:$C$3007,$C$6,Entrada!$G$8:$G$3007,O1944),"")</f>
        <v/>
      </c>
      <c r="Q1944" s="46" t="str">
        <f>IFERROR(AVERAGEIFS(Entrada!$H$8:$H$3007,Entrada!$C$8:$C$3007,$C$6,Entrada!$G$8:$G$3007,O1944),"")</f>
        <v/>
      </c>
      <c r="R1944" s="46">
        <v>1.9390000000000001E-2</v>
      </c>
    </row>
    <row r="1945" spans="13:18" ht="15" customHeight="1" x14ac:dyDescent="0.25">
      <c r="M1945" s="46" t="str">
        <f t="shared" si="63"/>
        <v/>
      </c>
      <c r="N1945" s="46" t="str">
        <f t="shared" si="64"/>
        <v/>
      </c>
      <c r="O1945" s="46" t="str">
        <f>IF(PI_For!B1947=0,"Não cadastrado",PI_For!B1947)</f>
        <v>Não cadastrado</v>
      </c>
      <c r="P1945" s="46" t="str">
        <f>IFERROR(AVERAGEIFS(Entrada!$E$8:$E$3007,Entrada!$C$8:$C$3007,$C$6,Entrada!$G$8:$G$3007,O1945),"")</f>
        <v/>
      </c>
      <c r="Q1945" s="46" t="str">
        <f>IFERROR(AVERAGEIFS(Entrada!$H$8:$H$3007,Entrada!$C$8:$C$3007,$C$6,Entrada!$G$8:$G$3007,O1945),"")</f>
        <v/>
      </c>
      <c r="R1945" s="46">
        <v>1.9400000000000001E-2</v>
      </c>
    </row>
    <row r="1946" spans="13:18" ht="15" customHeight="1" x14ac:dyDescent="0.25">
      <c r="M1946" s="46" t="str">
        <f t="shared" si="63"/>
        <v/>
      </c>
      <c r="N1946" s="46" t="str">
        <f t="shared" si="64"/>
        <v/>
      </c>
      <c r="O1946" s="46" t="str">
        <f>IF(PI_For!B1948=0,"Não cadastrado",PI_For!B1948)</f>
        <v>Não cadastrado</v>
      </c>
      <c r="P1946" s="46" t="str">
        <f>IFERROR(AVERAGEIFS(Entrada!$E$8:$E$3007,Entrada!$C$8:$C$3007,$C$6,Entrada!$G$8:$G$3007,O1946),"")</f>
        <v/>
      </c>
      <c r="Q1946" s="46" t="str">
        <f>IFERROR(AVERAGEIFS(Entrada!$H$8:$H$3007,Entrada!$C$8:$C$3007,$C$6,Entrada!$G$8:$G$3007,O1946),"")</f>
        <v/>
      </c>
      <c r="R1946" s="46">
        <v>1.941E-2</v>
      </c>
    </row>
    <row r="1947" spans="13:18" ht="15" customHeight="1" x14ac:dyDescent="0.25">
      <c r="M1947" s="46" t="str">
        <f t="shared" si="63"/>
        <v/>
      </c>
      <c r="N1947" s="46" t="str">
        <f t="shared" si="64"/>
        <v/>
      </c>
      <c r="O1947" s="46" t="str">
        <f>IF(PI_For!B1949=0,"Não cadastrado",PI_For!B1949)</f>
        <v>Não cadastrado</v>
      </c>
      <c r="P1947" s="46" t="str">
        <f>IFERROR(AVERAGEIFS(Entrada!$E$8:$E$3007,Entrada!$C$8:$C$3007,$C$6,Entrada!$G$8:$G$3007,O1947),"")</f>
        <v/>
      </c>
      <c r="Q1947" s="46" t="str">
        <f>IFERROR(AVERAGEIFS(Entrada!$H$8:$H$3007,Entrada!$C$8:$C$3007,$C$6,Entrada!$G$8:$G$3007,O1947),"")</f>
        <v/>
      </c>
      <c r="R1947" s="46">
        <v>1.942E-2</v>
      </c>
    </row>
    <row r="1948" spans="13:18" ht="15" customHeight="1" x14ac:dyDescent="0.25">
      <c r="M1948" s="46" t="str">
        <f t="shared" si="63"/>
        <v/>
      </c>
      <c r="N1948" s="46" t="str">
        <f t="shared" si="64"/>
        <v/>
      </c>
      <c r="O1948" s="46" t="str">
        <f>IF(PI_For!B1950=0,"Não cadastrado",PI_For!B1950)</f>
        <v>Não cadastrado</v>
      </c>
      <c r="P1948" s="46" t="str">
        <f>IFERROR(AVERAGEIFS(Entrada!$E$8:$E$3007,Entrada!$C$8:$C$3007,$C$6,Entrada!$G$8:$G$3007,O1948),"")</f>
        <v/>
      </c>
      <c r="Q1948" s="46" t="str">
        <f>IFERROR(AVERAGEIFS(Entrada!$H$8:$H$3007,Entrada!$C$8:$C$3007,$C$6,Entrada!$G$8:$G$3007,O1948),"")</f>
        <v/>
      </c>
      <c r="R1948" s="46">
        <v>1.9429999999999999E-2</v>
      </c>
    </row>
    <row r="1949" spans="13:18" ht="15" customHeight="1" x14ac:dyDescent="0.25">
      <c r="M1949" s="46" t="str">
        <f t="shared" si="63"/>
        <v/>
      </c>
      <c r="N1949" s="46" t="str">
        <f t="shared" si="64"/>
        <v/>
      </c>
      <c r="O1949" s="46" t="str">
        <f>IF(PI_For!B1951=0,"Não cadastrado",PI_For!B1951)</f>
        <v>Não cadastrado</v>
      </c>
      <c r="P1949" s="46" t="str">
        <f>IFERROR(AVERAGEIFS(Entrada!$E$8:$E$3007,Entrada!$C$8:$C$3007,$C$6,Entrada!$G$8:$G$3007,O1949),"")</f>
        <v/>
      </c>
      <c r="Q1949" s="46" t="str">
        <f>IFERROR(AVERAGEIFS(Entrada!$H$8:$H$3007,Entrada!$C$8:$C$3007,$C$6,Entrada!$G$8:$G$3007,O1949),"")</f>
        <v/>
      </c>
      <c r="R1949" s="46">
        <v>1.9439999999999999E-2</v>
      </c>
    </row>
    <row r="1950" spans="13:18" ht="15" customHeight="1" x14ac:dyDescent="0.25">
      <c r="M1950" s="46" t="str">
        <f t="shared" si="63"/>
        <v/>
      </c>
      <c r="N1950" s="46" t="str">
        <f t="shared" si="64"/>
        <v/>
      </c>
      <c r="O1950" s="46" t="str">
        <f>IF(PI_For!B1952=0,"Não cadastrado",PI_For!B1952)</f>
        <v>Não cadastrado</v>
      </c>
      <c r="P1950" s="46" t="str">
        <f>IFERROR(AVERAGEIFS(Entrada!$E$8:$E$3007,Entrada!$C$8:$C$3007,$C$6,Entrada!$G$8:$G$3007,O1950),"")</f>
        <v/>
      </c>
      <c r="Q1950" s="46" t="str">
        <f>IFERROR(AVERAGEIFS(Entrada!$H$8:$H$3007,Entrada!$C$8:$C$3007,$C$6,Entrada!$G$8:$G$3007,O1950),"")</f>
        <v/>
      </c>
      <c r="R1950" s="46">
        <v>1.9449999999999999E-2</v>
      </c>
    </row>
    <row r="1951" spans="13:18" ht="15" customHeight="1" x14ac:dyDescent="0.25">
      <c r="M1951" s="46" t="str">
        <f t="shared" si="63"/>
        <v/>
      </c>
      <c r="N1951" s="46" t="str">
        <f t="shared" si="64"/>
        <v/>
      </c>
      <c r="O1951" s="46" t="str">
        <f>IF(PI_For!B1953=0,"Não cadastrado",PI_For!B1953)</f>
        <v>Não cadastrado</v>
      </c>
      <c r="P1951" s="46" t="str">
        <f>IFERROR(AVERAGEIFS(Entrada!$E$8:$E$3007,Entrada!$C$8:$C$3007,$C$6,Entrada!$G$8:$G$3007,O1951),"")</f>
        <v/>
      </c>
      <c r="Q1951" s="46" t="str">
        <f>IFERROR(AVERAGEIFS(Entrada!$H$8:$H$3007,Entrada!$C$8:$C$3007,$C$6,Entrada!$G$8:$G$3007,O1951),"")</f>
        <v/>
      </c>
      <c r="R1951" s="46">
        <v>1.9460000000000002E-2</v>
      </c>
    </row>
    <row r="1952" spans="13:18" ht="15" customHeight="1" x14ac:dyDescent="0.25">
      <c r="M1952" s="46" t="str">
        <f t="shared" si="63"/>
        <v/>
      </c>
      <c r="N1952" s="46" t="str">
        <f t="shared" si="64"/>
        <v/>
      </c>
      <c r="O1952" s="46" t="str">
        <f>IF(PI_For!B1954=0,"Não cadastrado",PI_For!B1954)</f>
        <v>Não cadastrado</v>
      </c>
      <c r="P1952" s="46" t="str">
        <f>IFERROR(AVERAGEIFS(Entrada!$E$8:$E$3007,Entrada!$C$8:$C$3007,$C$6,Entrada!$G$8:$G$3007,O1952),"")</f>
        <v/>
      </c>
      <c r="Q1952" s="46" t="str">
        <f>IFERROR(AVERAGEIFS(Entrada!$H$8:$H$3007,Entrada!$C$8:$C$3007,$C$6,Entrada!$G$8:$G$3007,O1952),"")</f>
        <v/>
      </c>
      <c r="R1952" s="46">
        <v>1.9470000000000001E-2</v>
      </c>
    </row>
    <row r="1953" spans="13:18" ht="15" customHeight="1" x14ac:dyDescent="0.25">
      <c r="M1953" s="46" t="str">
        <f t="shared" si="63"/>
        <v/>
      </c>
      <c r="N1953" s="46" t="str">
        <f t="shared" si="64"/>
        <v/>
      </c>
      <c r="O1953" s="46" t="str">
        <f>IF(PI_For!B1955=0,"Não cadastrado",PI_For!B1955)</f>
        <v>Não cadastrado</v>
      </c>
      <c r="P1953" s="46" t="str">
        <f>IFERROR(AVERAGEIFS(Entrada!$E$8:$E$3007,Entrada!$C$8:$C$3007,$C$6,Entrada!$G$8:$G$3007,O1953),"")</f>
        <v/>
      </c>
      <c r="Q1953" s="46" t="str">
        <f>IFERROR(AVERAGEIFS(Entrada!$H$8:$H$3007,Entrada!$C$8:$C$3007,$C$6,Entrada!$G$8:$G$3007,O1953),"")</f>
        <v/>
      </c>
      <c r="R1953" s="46">
        <v>1.9480000000000001E-2</v>
      </c>
    </row>
    <row r="1954" spans="13:18" ht="15" customHeight="1" x14ac:dyDescent="0.25">
      <c r="M1954" s="46" t="str">
        <f t="shared" si="63"/>
        <v/>
      </c>
      <c r="N1954" s="46" t="str">
        <f t="shared" si="64"/>
        <v/>
      </c>
      <c r="O1954" s="46" t="str">
        <f>IF(PI_For!B1956=0,"Não cadastrado",PI_For!B1956)</f>
        <v>Não cadastrado</v>
      </c>
      <c r="P1954" s="46" t="str">
        <f>IFERROR(AVERAGEIFS(Entrada!$E$8:$E$3007,Entrada!$C$8:$C$3007,$C$6,Entrada!$G$8:$G$3007,O1954),"")</f>
        <v/>
      </c>
      <c r="Q1954" s="46" t="str">
        <f>IFERROR(AVERAGEIFS(Entrada!$H$8:$H$3007,Entrada!$C$8:$C$3007,$C$6,Entrada!$G$8:$G$3007,O1954),"")</f>
        <v/>
      </c>
      <c r="R1954" s="46">
        <v>1.949E-2</v>
      </c>
    </row>
    <row r="1955" spans="13:18" ht="15" customHeight="1" x14ac:dyDescent="0.25">
      <c r="M1955" s="46" t="str">
        <f t="shared" si="63"/>
        <v/>
      </c>
      <c r="N1955" s="46" t="str">
        <f t="shared" si="64"/>
        <v/>
      </c>
      <c r="O1955" s="46" t="str">
        <f>IF(PI_For!B1957=0,"Não cadastrado",PI_For!B1957)</f>
        <v>Não cadastrado</v>
      </c>
      <c r="P1955" s="46" t="str">
        <f>IFERROR(AVERAGEIFS(Entrada!$E$8:$E$3007,Entrada!$C$8:$C$3007,$C$6,Entrada!$G$8:$G$3007,O1955),"")</f>
        <v/>
      </c>
      <c r="Q1955" s="46" t="str">
        <f>IFERROR(AVERAGEIFS(Entrada!$H$8:$H$3007,Entrada!$C$8:$C$3007,$C$6,Entrada!$G$8:$G$3007,O1955),"")</f>
        <v/>
      </c>
      <c r="R1955" s="46">
        <v>1.95E-2</v>
      </c>
    </row>
    <row r="1956" spans="13:18" ht="15" customHeight="1" x14ac:dyDescent="0.25">
      <c r="M1956" s="46" t="str">
        <f t="shared" si="63"/>
        <v/>
      </c>
      <c r="N1956" s="46" t="str">
        <f t="shared" si="64"/>
        <v/>
      </c>
      <c r="O1956" s="46" t="str">
        <f>IF(PI_For!B1958=0,"Não cadastrado",PI_For!B1958)</f>
        <v>Não cadastrado</v>
      </c>
      <c r="P1956" s="46" t="str">
        <f>IFERROR(AVERAGEIFS(Entrada!$E$8:$E$3007,Entrada!$C$8:$C$3007,$C$6,Entrada!$G$8:$G$3007,O1956),"")</f>
        <v/>
      </c>
      <c r="Q1956" s="46" t="str">
        <f>IFERROR(AVERAGEIFS(Entrada!$H$8:$H$3007,Entrada!$C$8:$C$3007,$C$6,Entrada!$G$8:$G$3007,O1956),"")</f>
        <v/>
      </c>
      <c r="R1956" s="46">
        <v>1.951E-2</v>
      </c>
    </row>
    <row r="1957" spans="13:18" ht="15" customHeight="1" x14ac:dyDescent="0.25">
      <c r="M1957" s="46" t="str">
        <f t="shared" si="63"/>
        <v/>
      </c>
      <c r="N1957" s="46" t="str">
        <f t="shared" si="64"/>
        <v/>
      </c>
      <c r="O1957" s="46" t="str">
        <f>IF(PI_For!B1959=0,"Não cadastrado",PI_For!B1959)</f>
        <v>Não cadastrado</v>
      </c>
      <c r="P1957" s="46" t="str">
        <f>IFERROR(AVERAGEIFS(Entrada!$E$8:$E$3007,Entrada!$C$8:$C$3007,$C$6,Entrada!$G$8:$G$3007,O1957),"")</f>
        <v/>
      </c>
      <c r="Q1957" s="46" t="str">
        <f>IFERROR(AVERAGEIFS(Entrada!$H$8:$H$3007,Entrada!$C$8:$C$3007,$C$6,Entrada!$G$8:$G$3007,O1957),"")</f>
        <v/>
      </c>
      <c r="R1957" s="46">
        <v>1.9519999999999999E-2</v>
      </c>
    </row>
    <row r="1958" spans="13:18" ht="15" customHeight="1" x14ac:dyDescent="0.25">
      <c r="M1958" s="46" t="str">
        <f t="shared" si="63"/>
        <v/>
      </c>
      <c r="N1958" s="46" t="str">
        <f t="shared" si="64"/>
        <v/>
      </c>
      <c r="O1958" s="46" t="str">
        <f>IF(PI_For!B1960=0,"Não cadastrado",PI_For!B1960)</f>
        <v>Não cadastrado</v>
      </c>
      <c r="P1958" s="46" t="str">
        <f>IFERROR(AVERAGEIFS(Entrada!$E$8:$E$3007,Entrada!$C$8:$C$3007,$C$6,Entrada!$G$8:$G$3007,O1958),"")</f>
        <v/>
      </c>
      <c r="Q1958" s="46" t="str">
        <f>IFERROR(AVERAGEIFS(Entrada!$H$8:$H$3007,Entrada!$C$8:$C$3007,$C$6,Entrada!$G$8:$G$3007,O1958),"")</f>
        <v/>
      </c>
      <c r="R1958" s="46">
        <v>1.9529999999999999E-2</v>
      </c>
    </row>
    <row r="1959" spans="13:18" ht="15" customHeight="1" x14ac:dyDescent="0.25">
      <c r="M1959" s="46" t="str">
        <f t="shared" si="63"/>
        <v/>
      </c>
      <c r="N1959" s="46" t="str">
        <f t="shared" si="64"/>
        <v/>
      </c>
      <c r="O1959" s="46" t="str">
        <f>IF(PI_For!B1961=0,"Não cadastrado",PI_For!B1961)</f>
        <v>Não cadastrado</v>
      </c>
      <c r="P1959" s="46" t="str">
        <f>IFERROR(AVERAGEIFS(Entrada!$E$8:$E$3007,Entrada!$C$8:$C$3007,$C$6,Entrada!$G$8:$G$3007,O1959),"")</f>
        <v/>
      </c>
      <c r="Q1959" s="46" t="str">
        <f>IFERROR(AVERAGEIFS(Entrada!$H$8:$H$3007,Entrada!$C$8:$C$3007,$C$6,Entrada!$G$8:$G$3007,O1959),"")</f>
        <v/>
      </c>
      <c r="R1959" s="46">
        <v>1.9539999999999998E-2</v>
      </c>
    </row>
    <row r="1960" spans="13:18" ht="15" customHeight="1" x14ac:dyDescent="0.25">
      <c r="M1960" s="46" t="str">
        <f t="shared" si="63"/>
        <v/>
      </c>
      <c r="N1960" s="46" t="str">
        <f t="shared" si="64"/>
        <v/>
      </c>
      <c r="O1960" s="46" t="str">
        <f>IF(PI_For!B1962=0,"Não cadastrado",PI_For!B1962)</f>
        <v>Não cadastrado</v>
      </c>
      <c r="P1960" s="46" t="str">
        <f>IFERROR(AVERAGEIFS(Entrada!$E$8:$E$3007,Entrada!$C$8:$C$3007,$C$6,Entrada!$G$8:$G$3007,O1960),"")</f>
        <v/>
      </c>
      <c r="Q1960" s="46" t="str">
        <f>IFERROR(AVERAGEIFS(Entrada!$H$8:$H$3007,Entrada!$C$8:$C$3007,$C$6,Entrada!$G$8:$G$3007,O1960),"")</f>
        <v/>
      </c>
      <c r="R1960" s="46">
        <v>1.9550000000000001E-2</v>
      </c>
    </row>
    <row r="1961" spans="13:18" ht="15" customHeight="1" x14ac:dyDescent="0.25">
      <c r="M1961" s="46" t="str">
        <f t="shared" si="63"/>
        <v/>
      </c>
      <c r="N1961" s="46" t="str">
        <f t="shared" si="64"/>
        <v/>
      </c>
      <c r="O1961" s="46" t="str">
        <f>IF(PI_For!B1963=0,"Não cadastrado",PI_For!B1963)</f>
        <v>Não cadastrado</v>
      </c>
      <c r="P1961" s="46" t="str">
        <f>IFERROR(AVERAGEIFS(Entrada!$E$8:$E$3007,Entrada!$C$8:$C$3007,$C$6,Entrada!$G$8:$G$3007,O1961),"")</f>
        <v/>
      </c>
      <c r="Q1961" s="46" t="str">
        <f>IFERROR(AVERAGEIFS(Entrada!$H$8:$H$3007,Entrada!$C$8:$C$3007,$C$6,Entrada!$G$8:$G$3007,O1961),"")</f>
        <v/>
      </c>
      <c r="R1961" s="46">
        <v>1.9560000000000001E-2</v>
      </c>
    </row>
    <row r="1962" spans="13:18" ht="15" customHeight="1" x14ac:dyDescent="0.25">
      <c r="M1962" s="46" t="str">
        <f t="shared" si="63"/>
        <v/>
      </c>
      <c r="N1962" s="46" t="str">
        <f t="shared" si="64"/>
        <v/>
      </c>
      <c r="O1962" s="46" t="str">
        <f>IF(PI_For!B1964=0,"Não cadastrado",PI_For!B1964)</f>
        <v>Não cadastrado</v>
      </c>
      <c r="P1962" s="46" t="str">
        <f>IFERROR(AVERAGEIFS(Entrada!$E$8:$E$3007,Entrada!$C$8:$C$3007,$C$6,Entrada!$G$8:$G$3007,O1962),"")</f>
        <v/>
      </c>
      <c r="Q1962" s="46" t="str">
        <f>IFERROR(AVERAGEIFS(Entrada!$H$8:$H$3007,Entrada!$C$8:$C$3007,$C$6,Entrada!$G$8:$G$3007,O1962),"")</f>
        <v/>
      </c>
      <c r="R1962" s="46">
        <v>1.9570000000000001E-2</v>
      </c>
    </row>
    <row r="1963" spans="13:18" ht="15" customHeight="1" x14ac:dyDescent="0.25">
      <c r="M1963" s="46" t="str">
        <f t="shared" si="63"/>
        <v/>
      </c>
      <c r="N1963" s="46" t="str">
        <f t="shared" si="64"/>
        <v/>
      </c>
      <c r="O1963" s="46" t="str">
        <f>IF(PI_For!B1965=0,"Não cadastrado",PI_For!B1965)</f>
        <v>Não cadastrado</v>
      </c>
      <c r="P1963" s="46" t="str">
        <f>IFERROR(AVERAGEIFS(Entrada!$E$8:$E$3007,Entrada!$C$8:$C$3007,$C$6,Entrada!$G$8:$G$3007,O1963),"")</f>
        <v/>
      </c>
      <c r="Q1963" s="46" t="str">
        <f>IFERROR(AVERAGEIFS(Entrada!$H$8:$H$3007,Entrada!$C$8:$C$3007,$C$6,Entrada!$G$8:$G$3007,O1963),"")</f>
        <v/>
      </c>
      <c r="R1963" s="46">
        <v>1.958E-2</v>
      </c>
    </row>
    <row r="1964" spans="13:18" ht="15" customHeight="1" x14ac:dyDescent="0.25">
      <c r="M1964" s="46" t="str">
        <f t="shared" si="63"/>
        <v/>
      </c>
      <c r="N1964" s="46" t="str">
        <f t="shared" si="64"/>
        <v/>
      </c>
      <c r="O1964" s="46" t="str">
        <f>IF(PI_For!B1966=0,"Não cadastrado",PI_For!B1966)</f>
        <v>Não cadastrado</v>
      </c>
      <c r="P1964" s="46" t="str">
        <f>IFERROR(AVERAGEIFS(Entrada!$E$8:$E$3007,Entrada!$C$8:$C$3007,$C$6,Entrada!$G$8:$G$3007,O1964),"")</f>
        <v/>
      </c>
      <c r="Q1964" s="46" t="str">
        <f>IFERROR(AVERAGEIFS(Entrada!$H$8:$H$3007,Entrada!$C$8:$C$3007,$C$6,Entrada!$G$8:$G$3007,O1964),"")</f>
        <v/>
      </c>
      <c r="R1964" s="46">
        <v>1.959E-2</v>
      </c>
    </row>
    <row r="1965" spans="13:18" ht="15" customHeight="1" x14ac:dyDescent="0.25">
      <c r="M1965" s="46" t="str">
        <f t="shared" si="63"/>
        <v/>
      </c>
      <c r="N1965" s="46" t="str">
        <f t="shared" si="64"/>
        <v/>
      </c>
      <c r="O1965" s="46" t="str">
        <f>IF(PI_For!B1967=0,"Não cadastrado",PI_For!B1967)</f>
        <v>Não cadastrado</v>
      </c>
      <c r="P1965" s="46" t="str">
        <f>IFERROR(AVERAGEIFS(Entrada!$E$8:$E$3007,Entrada!$C$8:$C$3007,$C$6,Entrada!$G$8:$G$3007,O1965),"")</f>
        <v/>
      </c>
      <c r="Q1965" s="46" t="str">
        <f>IFERROR(AVERAGEIFS(Entrada!$H$8:$H$3007,Entrada!$C$8:$C$3007,$C$6,Entrada!$G$8:$G$3007,O1965),"")</f>
        <v/>
      </c>
      <c r="R1965" s="46">
        <v>1.9599999999999999E-2</v>
      </c>
    </row>
    <row r="1966" spans="13:18" ht="15" customHeight="1" x14ac:dyDescent="0.25">
      <c r="M1966" s="46" t="str">
        <f t="shared" si="63"/>
        <v/>
      </c>
      <c r="N1966" s="46" t="str">
        <f t="shared" si="64"/>
        <v/>
      </c>
      <c r="O1966" s="46" t="str">
        <f>IF(PI_For!B1968=0,"Não cadastrado",PI_For!B1968)</f>
        <v>Não cadastrado</v>
      </c>
      <c r="P1966" s="46" t="str">
        <f>IFERROR(AVERAGEIFS(Entrada!$E$8:$E$3007,Entrada!$C$8:$C$3007,$C$6,Entrada!$G$8:$G$3007,O1966),"")</f>
        <v/>
      </c>
      <c r="Q1966" s="46" t="str">
        <f>IFERROR(AVERAGEIFS(Entrada!$H$8:$H$3007,Entrada!$C$8:$C$3007,$C$6,Entrada!$G$8:$G$3007,O1966),"")</f>
        <v/>
      </c>
      <c r="R1966" s="46">
        <v>1.9609999999999999E-2</v>
      </c>
    </row>
    <row r="1967" spans="13:18" ht="15" customHeight="1" x14ac:dyDescent="0.25">
      <c r="M1967" s="46" t="str">
        <f t="shared" si="63"/>
        <v/>
      </c>
      <c r="N1967" s="46" t="str">
        <f t="shared" si="64"/>
        <v/>
      </c>
      <c r="O1967" s="46" t="str">
        <f>IF(PI_For!B1969=0,"Não cadastrado",PI_For!B1969)</f>
        <v>Não cadastrado</v>
      </c>
      <c r="P1967" s="46" t="str">
        <f>IFERROR(AVERAGEIFS(Entrada!$E$8:$E$3007,Entrada!$C$8:$C$3007,$C$6,Entrada!$G$8:$G$3007,O1967),"")</f>
        <v/>
      </c>
      <c r="Q1967" s="46" t="str">
        <f>IFERROR(AVERAGEIFS(Entrada!$H$8:$H$3007,Entrada!$C$8:$C$3007,$C$6,Entrada!$G$8:$G$3007,O1967),"")</f>
        <v/>
      </c>
      <c r="R1967" s="46">
        <v>1.9619999999999999E-2</v>
      </c>
    </row>
    <row r="1968" spans="13:18" ht="15" customHeight="1" x14ac:dyDescent="0.25">
      <c r="M1968" s="46" t="str">
        <f t="shared" si="63"/>
        <v/>
      </c>
      <c r="N1968" s="46" t="str">
        <f t="shared" si="64"/>
        <v/>
      </c>
      <c r="O1968" s="46" t="str">
        <f>IF(PI_For!B1970=0,"Não cadastrado",PI_For!B1970)</f>
        <v>Não cadastrado</v>
      </c>
      <c r="P1968" s="46" t="str">
        <f>IFERROR(AVERAGEIFS(Entrada!$E$8:$E$3007,Entrada!$C$8:$C$3007,$C$6,Entrada!$G$8:$G$3007,O1968),"")</f>
        <v/>
      </c>
      <c r="Q1968" s="46" t="str">
        <f>IFERROR(AVERAGEIFS(Entrada!$H$8:$H$3007,Entrada!$C$8:$C$3007,$C$6,Entrada!$G$8:$G$3007,O1968),"")</f>
        <v/>
      </c>
      <c r="R1968" s="46">
        <v>1.9630000000000002E-2</v>
      </c>
    </row>
    <row r="1969" spans="13:18" ht="15" customHeight="1" x14ac:dyDescent="0.25">
      <c r="M1969" s="46" t="str">
        <f t="shared" si="63"/>
        <v/>
      </c>
      <c r="N1969" s="46" t="str">
        <f t="shared" si="64"/>
        <v/>
      </c>
      <c r="O1969" s="46" t="str">
        <f>IF(PI_For!B1971=0,"Não cadastrado",PI_For!B1971)</f>
        <v>Não cadastrado</v>
      </c>
      <c r="P1969" s="46" t="str">
        <f>IFERROR(AVERAGEIFS(Entrada!$E$8:$E$3007,Entrada!$C$8:$C$3007,$C$6,Entrada!$G$8:$G$3007,O1969),"")</f>
        <v/>
      </c>
      <c r="Q1969" s="46" t="str">
        <f>IFERROR(AVERAGEIFS(Entrada!$H$8:$H$3007,Entrada!$C$8:$C$3007,$C$6,Entrada!$G$8:$G$3007,O1969),"")</f>
        <v/>
      </c>
      <c r="R1969" s="46">
        <v>1.9640000000000001E-2</v>
      </c>
    </row>
    <row r="1970" spans="13:18" ht="15" customHeight="1" x14ac:dyDescent="0.25">
      <c r="M1970" s="46" t="str">
        <f t="shared" si="63"/>
        <v/>
      </c>
      <c r="N1970" s="46" t="str">
        <f t="shared" si="64"/>
        <v/>
      </c>
      <c r="O1970" s="46" t="str">
        <f>IF(PI_For!B1972=0,"Não cadastrado",PI_For!B1972)</f>
        <v>Não cadastrado</v>
      </c>
      <c r="P1970" s="46" t="str">
        <f>IFERROR(AVERAGEIFS(Entrada!$E$8:$E$3007,Entrada!$C$8:$C$3007,$C$6,Entrada!$G$8:$G$3007,O1970),"")</f>
        <v/>
      </c>
      <c r="Q1970" s="46" t="str">
        <f>IFERROR(AVERAGEIFS(Entrada!$H$8:$H$3007,Entrada!$C$8:$C$3007,$C$6,Entrada!$G$8:$G$3007,O1970),"")</f>
        <v/>
      </c>
      <c r="R1970" s="46">
        <v>1.9650000000000001E-2</v>
      </c>
    </row>
    <row r="1971" spans="13:18" ht="15" customHeight="1" x14ac:dyDescent="0.25">
      <c r="M1971" s="46" t="str">
        <f t="shared" si="63"/>
        <v/>
      </c>
      <c r="N1971" s="46" t="str">
        <f t="shared" si="64"/>
        <v/>
      </c>
      <c r="O1971" s="46" t="str">
        <f>IF(PI_For!B1973=0,"Não cadastrado",PI_For!B1973)</f>
        <v>Não cadastrado</v>
      </c>
      <c r="P1971" s="46" t="str">
        <f>IFERROR(AVERAGEIFS(Entrada!$E$8:$E$3007,Entrada!$C$8:$C$3007,$C$6,Entrada!$G$8:$G$3007,O1971),"")</f>
        <v/>
      </c>
      <c r="Q1971" s="46" t="str">
        <f>IFERROR(AVERAGEIFS(Entrada!$H$8:$H$3007,Entrada!$C$8:$C$3007,$C$6,Entrada!$G$8:$G$3007,O1971),"")</f>
        <v/>
      </c>
      <c r="R1971" s="46">
        <v>1.966E-2</v>
      </c>
    </row>
    <row r="1972" spans="13:18" ht="15" customHeight="1" x14ac:dyDescent="0.25">
      <c r="M1972" s="46" t="str">
        <f t="shared" si="63"/>
        <v/>
      </c>
      <c r="N1972" s="46" t="str">
        <f t="shared" si="64"/>
        <v/>
      </c>
      <c r="O1972" s="46" t="str">
        <f>IF(PI_For!B1974=0,"Não cadastrado",PI_For!B1974)</f>
        <v>Não cadastrado</v>
      </c>
      <c r="P1972" s="46" t="str">
        <f>IFERROR(AVERAGEIFS(Entrada!$E$8:$E$3007,Entrada!$C$8:$C$3007,$C$6,Entrada!$G$8:$G$3007,O1972),"")</f>
        <v/>
      </c>
      <c r="Q1972" s="46" t="str">
        <f>IFERROR(AVERAGEIFS(Entrada!$H$8:$H$3007,Entrada!$C$8:$C$3007,$C$6,Entrada!$G$8:$G$3007,O1972),"")</f>
        <v/>
      </c>
      <c r="R1972" s="46">
        <v>1.967E-2</v>
      </c>
    </row>
    <row r="1973" spans="13:18" ht="15" customHeight="1" x14ac:dyDescent="0.25">
      <c r="M1973" s="46" t="str">
        <f t="shared" si="63"/>
        <v/>
      </c>
      <c r="N1973" s="46" t="str">
        <f t="shared" si="64"/>
        <v/>
      </c>
      <c r="O1973" s="46" t="str">
        <f>IF(PI_For!B1975=0,"Não cadastrado",PI_For!B1975)</f>
        <v>Não cadastrado</v>
      </c>
      <c r="P1973" s="46" t="str">
        <f>IFERROR(AVERAGEIFS(Entrada!$E$8:$E$3007,Entrada!$C$8:$C$3007,$C$6,Entrada!$G$8:$G$3007,O1973),"")</f>
        <v/>
      </c>
      <c r="Q1973" s="46" t="str">
        <f>IFERROR(AVERAGEIFS(Entrada!$H$8:$H$3007,Entrada!$C$8:$C$3007,$C$6,Entrada!$G$8:$G$3007,O1973),"")</f>
        <v/>
      </c>
      <c r="R1973" s="46">
        <v>1.968E-2</v>
      </c>
    </row>
    <row r="1974" spans="13:18" ht="15" customHeight="1" x14ac:dyDescent="0.25">
      <c r="M1974" s="46" t="str">
        <f t="shared" si="63"/>
        <v/>
      </c>
      <c r="N1974" s="46" t="str">
        <f t="shared" si="64"/>
        <v/>
      </c>
      <c r="O1974" s="46" t="str">
        <f>IF(PI_For!B1976=0,"Não cadastrado",PI_For!B1976)</f>
        <v>Não cadastrado</v>
      </c>
      <c r="P1974" s="46" t="str">
        <f>IFERROR(AVERAGEIFS(Entrada!$E$8:$E$3007,Entrada!$C$8:$C$3007,$C$6,Entrada!$G$8:$G$3007,O1974),"")</f>
        <v/>
      </c>
      <c r="Q1974" s="46" t="str">
        <f>IFERROR(AVERAGEIFS(Entrada!$H$8:$H$3007,Entrada!$C$8:$C$3007,$C$6,Entrada!$G$8:$G$3007,O1974),"")</f>
        <v/>
      </c>
      <c r="R1974" s="46">
        <v>1.9689999999999999E-2</v>
      </c>
    </row>
    <row r="1975" spans="13:18" ht="15" customHeight="1" x14ac:dyDescent="0.25">
      <c r="M1975" s="46" t="str">
        <f t="shared" si="63"/>
        <v/>
      </c>
      <c r="N1975" s="46" t="str">
        <f t="shared" si="64"/>
        <v/>
      </c>
      <c r="O1975" s="46" t="str">
        <f>IF(PI_For!B1977=0,"Não cadastrado",PI_For!B1977)</f>
        <v>Não cadastrado</v>
      </c>
      <c r="P1975" s="46" t="str">
        <f>IFERROR(AVERAGEIFS(Entrada!$E$8:$E$3007,Entrada!$C$8:$C$3007,$C$6,Entrada!$G$8:$G$3007,O1975),"")</f>
        <v/>
      </c>
      <c r="Q1975" s="46" t="str">
        <f>IFERROR(AVERAGEIFS(Entrada!$H$8:$H$3007,Entrada!$C$8:$C$3007,$C$6,Entrada!$G$8:$G$3007,O1975),"")</f>
        <v/>
      </c>
      <c r="R1975" s="46">
        <v>1.9699999999999999E-2</v>
      </c>
    </row>
    <row r="1976" spans="13:18" ht="15" customHeight="1" x14ac:dyDescent="0.25">
      <c r="M1976" s="46" t="str">
        <f t="shared" si="63"/>
        <v/>
      </c>
      <c r="N1976" s="46" t="str">
        <f t="shared" si="64"/>
        <v/>
      </c>
      <c r="O1976" s="46" t="str">
        <f>IF(PI_For!B1978=0,"Não cadastrado",PI_For!B1978)</f>
        <v>Não cadastrado</v>
      </c>
      <c r="P1976" s="46" t="str">
        <f>IFERROR(AVERAGEIFS(Entrada!$E$8:$E$3007,Entrada!$C$8:$C$3007,$C$6,Entrada!$G$8:$G$3007,O1976),"")</f>
        <v/>
      </c>
      <c r="Q1976" s="46" t="str">
        <f>IFERROR(AVERAGEIFS(Entrada!$H$8:$H$3007,Entrada!$C$8:$C$3007,$C$6,Entrada!$G$8:$G$3007,O1976),"")</f>
        <v/>
      </c>
      <c r="R1976" s="46">
        <v>1.9709999999999998E-2</v>
      </c>
    </row>
    <row r="1977" spans="13:18" ht="15" customHeight="1" x14ac:dyDescent="0.25">
      <c r="M1977" s="46" t="str">
        <f t="shared" si="63"/>
        <v/>
      </c>
      <c r="N1977" s="46" t="str">
        <f t="shared" si="64"/>
        <v/>
      </c>
      <c r="O1977" s="46" t="str">
        <f>IF(PI_For!B1979=0,"Não cadastrado",PI_For!B1979)</f>
        <v>Não cadastrado</v>
      </c>
      <c r="P1977" s="46" t="str">
        <f>IFERROR(AVERAGEIFS(Entrada!$E$8:$E$3007,Entrada!$C$8:$C$3007,$C$6,Entrada!$G$8:$G$3007,O1977),"")</f>
        <v/>
      </c>
      <c r="Q1977" s="46" t="str">
        <f>IFERROR(AVERAGEIFS(Entrada!$H$8:$H$3007,Entrada!$C$8:$C$3007,$C$6,Entrada!$G$8:$G$3007,O1977),"")</f>
        <v/>
      </c>
      <c r="R1977" s="46">
        <v>1.9720000000000001E-2</v>
      </c>
    </row>
    <row r="1978" spans="13:18" ht="15" customHeight="1" x14ac:dyDescent="0.25">
      <c r="M1978" s="46" t="str">
        <f t="shared" si="63"/>
        <v/>
      </c>
      <c r="N1978" s="46" t="str">
        <f t="shared" si="64"/>
        <v/>
      </c>
      <c r="O1978" s="46" t="str">
        <f>IF(PI_For!B1980=0,"Não cadastrado",PI_For!B1980)</f>
        <v>Não cadastrado</v>
      </c>
      <c r="P1978" s="46" t="str">
        <f>IFERROR(AVERAGEIFS(Entrada!$E$8:$E$3007,Entrada!$C$8:$C$3007,$C$6,Entrada!$G$8:$G$3007,O1978),"")</f>
        <v/>
      </c>
      <c r="Q1978" s="46" t="str">
        <f>IFERROR(AVERAGEIFS(Entrada!$H$8:$H$3007,Entrada!$C$8:$C$3007,$C$6,Entrada!$G$8:$G$3007,O1978),"")</f>
        <v/>
      </c>
      <c r="R1978" s="46">
        <v>1.9730000000000001E-2</v>
      </c>
    </row>
    <row r="1979" spans="13:18" ht="15" customHeight="1" x14ac:dyDescent="0.25">
      <c r="M1979" s="46" t="str">
        <f t="shared" si="63"/>
        <v/>
      </c>
      <c r="N1979" s="46" t="str">
        <f t="shared" si="64"/>
        <v/>
      </c>
      <c r="O1979" s="46" t="str">
        <f>IF(PI_For!B1981=0,"Não cadastrado",PI_For!B1981)</f>
        <v>Não cadastrado</v>
      </c>
      <c r="P1979" s="46" t="str">
        <f>IFERROR(AVERAGEIFS(Entrada!$E$8:$E$3007,Entrada!$C$8:$C$3007,$C$6,Entrada!$G$8:$G$3007,O1979),"")</f>
        <v/>
      </c>
      <c r="Q1979" s="46" t="str">
        <f>IFERROR(AVERAGEIFS(Entrada!$H$8:$H$3007,Entrada!$C$8:$C$3007,$C$6,Entrada!$G$8:$G$3007,O1979),"")</f>
        <v/>
      </c>
      <c r="R1979" s="46">
        <v>1.9740000000000001E-2</v>
      </c>
    </row>
    <row r="1980" spans="13:18" ht="15" customHeight="1" x14ac:dyDescent="0.25">
      <c r="M1980" s="46" t="str">
        <f t="shared" si="63"/>
        <v/>
      </c>
      <c r="N1980" s="46" t="str">
        <f t="shared" si="64"/>
        <v/>
      </c>
      <c r="O1980" s="46" t="str">
        <f>IF(PI_For!B1982=0,"Não cadastrado",PI_For!B1982)</f>
        <v>Não cadastrado</v>
      </c>
      <c r="P1980" s="46" t="str">
        <f>IFERROR(AVERAGEIFS(Entrada!$E$8:$E$3007,Entrada!$C$8:$C$3007,$C$6,Entrada!$G$8:$G$3007,O1980),"")</f>
        <v/>
      </c>
      <c r="Q1980" s="46" t="str">
        <f>IFERROR(AVERAGEIFS(Entrada!$H$8:$H$3007,Entrada!$C$8:$C$3007,$C$6,Entrada!$G$8:$G$3007,O1980),"")</f>
        <v/>
      </c>
      <c r="R1980" s="46">
        <v>1.975E-2</v>
      </c>
    </row>
    <row r="1981" spans="13:18" ht="15" customHeight="1" x14ac:dyDescent="0.25">
      <c r="M1981" s="46" t="str">
        <f t="shared" si="63"/>
        <v/>
      </c>
      <c r="N1981" s="46" t="str">
        <f t="shared" si="64"/>
        <v/>
      </c>
      <c r="O1981" s="46" t="str">
        <f>IF(PI_For!B1983=0,"Não cadastrado",PI_For!B1983)</f>
        <v>Não cadastrado</v>
      </c>
      <c r="P1981" s="46" t="str">
        <f>IFERROR(AVERAGEIFS(Entrada!$E$8:$E$3007,Entrada!$C$8:$C$3007,$C$6,Entrada!$G$8:$G$3007,O1981),"")</f>
        <v/>
      </c>
      <c r="Q1981" s="46" t="str">
        <f>IFERROR(AVERAGEIFS(Entrada!$H$8:$H$3007,Entrada!$C$8:$C$3007,$C$6,Entrada!$G$8:$G$3007,O1981),"")</f>
        <v/>
      </c>
      <c r="R1981" s="46">
        <v>1.976E-2</v>
      </c>
    </row>
    <row r="1982" spans="13:18" ht="15" customHeight="1" x14ac:dyDescent="0.25">
      <c r="M1982" s="46" t="str">
        <f t="shared" si="63"/>
        <v/>
      </c>
      <c r="N1982" s="46" t="str">
        <f t="shared" si="64"/>
        <v/>
      </c>
      <c r="O1982" s="46" t="str">
        <f>IF(PI_For!B1984=0,"Não cadastrado",PI_For!B1984)</f>
        <v>Não cadastrado</v>
      </c>
      <c r="P1982" s="46" t="str">
        <f>IFERROR(AVERAGEIFS(Entrada!$E$8:$E$3007,Entrada!$C$8:$C$3007,$C$6,Entrada!$G$8:$G$3007,O1982),"")</f>
        <v/>
      </c>
      <c r="Q1982" s="46" t="str">
        <f>IFERROR(AVERAGEIFS(Entrada!$H$8:$H$3007,Entrada!$C$8:$C$3007,$C$6,Entrada!$G$8:$G$3007,O1982),"")</f>
        <v/>
      </c>
      <c r="R1982" s="46">
        <v>1.9769999999999999E-2</v>
      </c>
    </row>
    <row r="1983" spans="13:18" ht="15" customHeight="1" x14ac:dyDescent="0.25">
      <c r="M1983" s="46" t="str">
        <f t="shared" si="63"/>
        <v/>
      </c>
      <c r="N1983" s="46" t="str">
        <f t="shared" si="64"/>
        <v/>
      </c>
      <c r="O1983" s="46" t="str">
        <f>IF(PI_For!B1985=0,"Não cadastrado",PI_For!B1985)</f>
        <v>Não cadastrado</v>
      </c>
      <c r="P1983" s="46" t="str">
        <f>IFERROR(AVERAGEIFS(Entrada!$E$8:$E$3007,Entrada!$C$8:$C$3007,$C$6,Entrada!$G$8:$G$3007,O1983),"")</f>
        <v/>
      </c>
      <c r="Q1983" s="46" t="str">
        <f>IFERROR(AVERAGEIFS(Entrada!$H$8:$H$3007,Entrada!$C$8:$C$3007,$C$6,Entrada!$G$8:$G$3007,O1983),"")</f>
        <v/>
      </c>
      <c r="R1983" s="46">
        <v>1.9779999999999999E-2</v>
      </c>
    </row>
    <row r="1984" spans="13:18" ht="15" customHeight="1" x14ac:dyDescent="0.25">
      <c r="M1984" s="46" t="str">
        <f t="shared" si="63"/>
        <v/>
      </c>
      <c r="N1984" s="46" t="str">
        <f t="shared" si="64"/>
        <v/>
      </c>
      <c r="O1984" s="46" t="str">
        <f>IF(PI_For!B1986=0,"Não cadastrado",PI_For!B1986)</f>
        <v>Não cadastrado</v>
      </c>
      <c r="P1984" s="46" t="str">
        <f>IFERROR(AVERAGEIFS(Entrada!$E$8:$E$3007,Entrada!$C$8:$C$3007,$C$6,Entrada!$G$8:$G$3007,O1984),"")</f>
        <v/>
      </c>
      <c r="Q1984" s="46" t="str">
        <f>IFERROR(AVERAGEIFS(Entrada!$H$8:$H$3007,Entrada!$C$8:$C$3007,$C$6,Entrada!$G$8:$G$3007,O1984),"")</f>
        <v/>
      </c>
      <c r="R1984" s="46">
        <v>1.9789999999999999E-2</v>
      </c>
    </row>
    <row r="1985" spans="13:18" ht="15" customHeight="1" x14ac:dyDescent="0.25">
      <c r="M1985" s="46" t="str">
        <f t="shared" si="63"/>
        <v/>
      </c>
      <c r="N1985" s="46" t="str">
        <f t="shared" si="64"/>
        <v/>
      </c>
      <c r="O1985" s="46" t="str">
        <f>IF(PI_For!B1987=0,"Não cadastrado",PI_For!B1987)</f>
        <v>Não cadastrado</v>
      </c>
      <c r="P1985" s="46" t="str">
        <f>IFERROR(AVERAGEIFS(Entrada!$E$8:$E$3007,Entrada!$C$8:$C$3007,$C$6,Entrada!$G$8:$G$3007,O1985),"")</f>
        <v/>
      </c>
      <c r="Q1985" s="46" t="str">
        <f>IFERROR(AVERAGEIFS(Entrada!$H$8:$H$3007,Entrada!$C$8:$C$3007,$C$6,Entrada!$G$8:$G$3007,O1985),"")</f>
        <v/>
      </c>
      <c r="R1985" s="46">
        <v>1.9800000000000002E-2</v>
      </c>
    </row>
    <row r="1986" spans="13:18" ht="15" customHeight="1" x14ac:dyDescent="0.25">
      <c r="M1986" s="46" t="str">
        <f t="shared" si="63"/>
        <v/>
      </c>
      <c r="N1986" s="46" t="str">
        <f t="shared" si="64"/>
        <v/>
      </c>
      <c r="O1986" s="46" t="str">
        <f>IF(PI_For!B1988=0,"Não cadastrado",PI_For!B1988)</f>
        <v>Não cadastrado</v>
      </c>
      <c r="P1986" s="46" t="str">
        <f>IFERROR(AVERAGEIFS(Entrada!$E$8:$E$3007,Entrada!$C$8:$C$3007,$C$6,Entrada!$G$8:$G$3007,O1986),"")</f>
        <v/>
      </c>
      <c r="Q1986" s="46" t="str">
        <f>IFERROR(AVERAGEIFS(Entrada!$H$8:$H$3007,Entrada!$C$8:$C$3007,$C$6,Entrada!$G$8:$G$3007,O1986),"")</f>
        <v/>
      </c>
      <c r="R1986" s="46">
        <v>1.9810000000000001E-2</v>
      </c>
    </row>
    <row r="1987" spans="13:18" ht="15" customHeight="1" x14ac:dyDescent="0.25">
      <c r="M1987" s="46" t="str">
        <f t="shared" si="63"/>
        <v/>
      </c>
      <c r="N1987" s="46" t="str">
        <f t="shared" si="64"/>
        <v/>
      </c>
      <c r="O1987" s="46" t="str">
        <f>IF(PI_For!B1989=0,"Não cadastrado",PI_For!B1989)</f>
        <v>Não cadastrado</v>
      </c>
      <c r="P1987" s="46" t="str">
        <f>IFERROR(AVERAGEIFS(Entrada!$E$8:$E$3007,Entrada!$C$8:$C$3007,$C$6,Entrada!$G$8:$G$3007,O1987),"")</f>
        <v/>
      </c>
      <c r="Q1987" s="46" t="str">
        <f>IFERROR(AVERAGEIFS(Entrada!$H$8:$H$3007,Entrada!$C$8:$C$3007,$C$6,Entrada!$G$8:$G$3007,O1987),"")</f>
        <v/>
      </c>
      <c r="R1987" s="46">
        <v>1.9820000000000001E-2</v>
      </c>
    </row>
    <row r="1988" spans="13:18" ht="15" customHeight="1" x14ac:dyDescent="0.25">
      <c r="M1988" s="46" t="str">
        <f t="shared" si="63"/>
        <v/>
      </c>
      <c r="N1988" s="46" t="str">
        <f t="shared" si="64"/>
        <v/>
      </c>
      <c r="O1988" s="46" t="str">
        <f>IF(PI_For!B1990=0,"Não cadastrado",PI_For!B1990)</f>
        <v>Não cadastrado</v>
      </c>
      <c r="P1988" s="46" t="str">
        <f>IFERROR(AVERAGEIFS(Entrada!$E$8:$E$3007,Entrada!$C$8:$C$3007,$C$6,Entrada!$G$8:$G$3007,O1988),"")</f>
        <v/>
      </c>
      <c r="Q1988" s="46" t="str">
        <f>IFERROR(AVERAGEIFS(Entrada!$H$8:$H$3007,Entrada!$C$8:$C$3007,$C$6,Entrada!$G$8:$G$3007,O1988),"")</f>
        <v/>
      </c>
      <c r="R1988" s="46">
        <v>1.983E-2</v>
      </c>
    </row>
    <row r="1989" spans="13:18" ht="15" customHeight="1" x14ac:dyDescent="0.25">
      <c r="M1989" s="46" t="str">
        <f t="shared" si="63"/>
        <v/>
      </c>
      <c r="N1989" s="46" t="str">
        <f t="shared" si="64"/>
        <v/>
      </c>
      <c r="O1989" s="46" t="str">
        <f>IF(PI_For!B1991=0,"Não cadastrado",PI_For!B1991)</f>
        <v>Não cadastrado</v>
      </c>
      <c r="P1989" s="46" t="str">
        <f>IFERROR(AVERAGEIFS(Entrada!$E$8:$E$3007,Entrada!$C$8:$C$3007,$C$6,Entrada!$G$8:$G$3007,O1989),"")</f>
        <v/>
      </c>
      <c r="Q1989" s="46" t="str">
        <f>IFERROR(AVERAGEIFS(Entrada!$H$8:$H$3007,Entrada!$C$8:$C$3007,$C$6,Entrada!$G$8:$G$3007,O1989),"")</f>
        <v/>
      </c>
      <c r="R1989" s="46">
        <v>1.984E-2</v>
      </c>
    </row>
    <row r="1990" spans="13:18" ht="15" customHeight="1" x14ac:dyDescent="0.25">
      <c r="M1990" s="46" t="str">
        <f t="shared" si="63"/>
        <v/>
      </c>
      <c r="N1990" s="46" t="str">
        <f t="shared" si="64"/>
        <v/>
      </c>
      <c r="O1990" s="46" t="str">
        <f>IF(PI_For!B1992=0,"Não cadastrado",PI_For!B1992)</f>
        <v>Não cadastrado</v>
      </c>
      <c r="P1990" s="46" t="str">
        <f>IFERROR(AVERAGEIFS(Entrada!$E$8:$E$3007,Entrada!$C$8:$C$3007,$C$6,Entrada!$G$8:$G$3007,O1990),"")</f>
        <v/>
      </c>
      <c r="Q1990" s="46" t="str">
        <f>IFERROR(AVERAGEIFS(Entrada!$H$8:$H$3007,Entrada!$C$8:$C$3007,$C$6,Entrada!$G$8:$G$3007,O1990),"")</f>
        <v/>
      </c>
      <c r="R1990" s="46">
        <v>1.985E-2</v>
      </c>
    </row>
    <row r="1991" spans="13:18" ht="15" customHeight="1" x14ac:dyDescent="0.25">
      <c r="M1991" s="46" t="str">
        <f t="shared" ref="M1991:M2005" si="65">IFERROR(P1991+R1991,"")</f>
        <v/>
      </c>
      <c r="N1991" s="46" t="str">
        <f t="shared" ref="N1991:N2005" si="66">IFERROR(Q1991+R1991,"")</f>
        <v/>
      </c>
      <c r="O1991" s="46" t="str">
        <f>IF(PI_For!B1993=0,"Não cadastrado",PI_For!B1993)</f>
        <v>Não cadastrado</v>
      </c>
      <c r="P1991" s="46" t="str">
        <f>IFERROR(AVERAGEIFS(Entrada!$E$8:$E$3007,Entrada!$C$8:$C$3007,$C$6,Entrada!$G$8:$G$3007,O1991),"")</f>
        <v/>
      </c>
      <c r="Q1991" s="46" t="str">
        <f>IFERROR(AVERAGEIFS(Entrada!$H$8:$H$3007,Entrada!$C$8:$C$3007,$C$6,Entrada!$G$8:$G$3007,O1991),"")</f>
        <v/>
      </c>
      <c r="R1991" s="46">
        <v>1.9859999999999999E-2</v>
      </c>
    </row>
    <row r="1992" spans="13:18" ht="15" customHeight="1" x14ac:dyDescent="0.25">
      <c r="M1992" s="46" t="str">
        <f t="shared" si="65"/>
        <v/>
      </c>
      <c r="N1992" s="46" t="str">
        <f t="shared" si="66"/>
        <v/>
      </c>
      <c r="O1992" s="46" t="str">
        <f>IF(PI_For!B1994=0,"Não cadastrado",PI_For!B1994)</f>
        <v>Não cadastrado</v>
      </c>
      <c r="P1992" s="46" t="str">
        <f>IFERROR(AVERAGEIFS(Entrada!$E$8:$E$3007,Entrada!$C$8:$C$3007,$C$6,Entrada!$G$8:$G$3007,O1992),"")</f>
        <v/>
      </c>
      <c r="Q1992" s="46" t="str">
        <f>IFERROR(AVERAGEIFS(Entrada!$H$8:$H$3007,Entrada!$C$8:$C$3007,$C$6,Entrada!$G$8:$G$3007,O1992),"")</f>
        <v/>
      </c>
      <c r="R1992" s="46">
        <v>1.9869999999999999E-2</v>
      </c>
    </row>
    <row r="1993" spans="13:18" ht="15" customHeight="1" x14ac:dyDescent="0.25">
      <c r="M1993" s="46" t="str">
        <f t="shared" si="65"/>
        <v/>
      </c>
      <c r="N1993" s="46" t="str">
        <f t="shared" si="66"/>
        <v/>
      </c>
      <c r="O1993" s="46" t="str">
        <f>IF(PI_For!B1995=0,"Não cadastrado",PI_For!B1995)</f>
        <v>Não cadastrado</v>
      </c>
      <c r="P1993" s="46" t="str">
        <f>IFERROR(AVERAGEIFS(Entrada!$E$8:$E$3007,Entrada!$C$8:$C$3007,$C$6,Entrada!$G$8:$G$3007,O1993),"")</f>
        <v/>
      </c>
      <c r="Q1993" s="46" t="str">
        <f>IFERROR(AVERAGEIFS(Entrada!$H$8:$H$3007,Entrada!$C$8:$C$3007,$C$6,Entrada!$G$8:$G$3007,O1993),"")</f>
        <v/>
      </c>
      <c r="R1993" s="46">
        <v>1.9879999999999998E-2</v>
      </c>
    </row>
    <row r="1994" spans="13:18" ht="15" customHeight="1" x14ac:dyDescent="0.25">
      <c r="M1994" s="46" t="str">
        <f t="shared" si="65"/>
        <v/>
      </c>
      <c r="N1994" s="46" t="str">
        <f t="shared" si="66"/>
        <v/>
      </c>
      <c r="O1994" s="46" t="str">
        <f>IF(PI_For!B1996=0,"Não cadastrado",PI_For!B1996)</f>
        <v>Não cadastrado</v>
      </c>
      <c r="P1994" s="46" t="str">
        <f>IFERROR(AVERAGEIFS(Entrada!$E$8:$E$3007,Entrada!$C$8:$C$3007,$C$6,Entrada!$G$8:$G$3007,O1994),"")</f>
        <v/>
      </c>
      <c r="Q1994" s="46" t="str">
        <f>IFERROR(AVERAGEIFS(Entrada!$H$8:$H$3007,Entrada!$C$8:$C$3007,$C$6,Entrada!$G$8:$G$3007,O1994),"")</f>
        <v/>
      </c>
      <c r="R1994" s="46">
        <v>1.9890000000000001E-2</v>
      </c>
    </row>
    <row r="1995" spans="13:18" ht="15" customHeight="1" x14ac:dyDescent="0.25">
      <c r="M1995" s="46" t="str">
        <f t="shared" si="65"/>
        <v/>
      </c>
      <c r="N1995" s="46" t="str">
        <f t="shared" si="66"/>
        <v/>
      </c>
      <c r="O1995" s="46" t="str">
        <f>IF(PI_For!B1997=0,"Não cadastrado",PI_For!B1997)</f>
        <v>Não cadastrado</v>
      </c>
      <c r="P1995" s="46" t="str">
        <f>IFERROR(AVERAGEIFS(Entrada!$E$8:$E$3007,Entrada!$C$8:$C$3007,$C$6,Entrada!$G$8:$G$3007,O1995),"")</f>
        <v/>
      </c>
      <c r="Q1995" s="46" t="str">
        <f>IFERROR(AVERAGEIFS(Entrada!$H$8:$H$3007,Entrada!$C$8:$C$3007,$C$6,Entrada!$G$8:$G$3007,O1995),"")</f>
        <v/>
      </c>
      <c r="R1995" s="46">
        <v>1.9900000000000001E-2</v>
      </c>
    </row>
    <row r="1996" spans="13:18" ht="15" customHeight="1" x14ac:dyDescent="0.25">
      <c r="M1996" s="46" t="str">
        <f t="shared" si="65"/>
        <v/>
      </c>
      <c r="N1996" s="46" t="str">
        <f t="shared" si="66"/>
        <v/>
      </c>
      <c r="O1996" s="46" t="str">
        <f>IF(PI_For!B1998=0,"Não cadastrado",PI_For!B1998)</f>
        <v>Não cadastrado</v>
      </c>
      <c r="P1996" s="46" t="str">
        <f>IFERROR(AVERAGEIFS(Entrada!$E$8:$E$3007,Entrada!$C$8:$C$3007,$C$6,Entrada!$G$8:$G$3007,O1996),"")</f>
        <v/>
      </c>
      <c r="Q1996" s="46" t="str">
        <f>IFERROR(AVERAGEIFS(Entrada!$H$8:$H$3007,Entrada!$C$8:$C$3007,$C$6,Entrada!$G$8:$G$3007,O1996),"")</f>
        <v/>
      </c>
      <c r="R1996" s="46">
        <v>1.9910000000000001E-2</v>
      </c>
    </row>
    <row r="1997" spans="13:18" ht="15" customHeight="1" x14ac:dyDescent="0.25">
      <c r="M1997" s="46" t="str">
        <f t="shared" si="65"/>
        <v/>
      </c>
      <c r="N1997" s="46" t="str">
        <f t="shared" si="66"/>
        <v/>
      </c>
      <c r="O1997" s="46" t="str">
        <f>IF(PI_For!B1999=0,"Não cadastrado",PI_For!B1999)</f>
        <v>Não cadastrado</v>
      </c>
      <c r="P1997" s="46" t="str">
        <f>IFERROR(AVERAGEIFS(Entrada!$E$8:$E$3007,Entrada!$C$8:$C$3007,$C$6,Entrada!$G$8:$G$3007,O1997),"")</f>
        <v/>
      </c>
      <c r="Q1997" s="46" t="str">
        <f>IFERROR(AVERAGEIFS(Entrada!$H$8:$H$3007,Entrada!$C$8:$C$3007,$C$6,Entrada!$G$8:$G$3007,O1997),"")</f>
        <v/>
      </c>
      <c r="R1997" s="46">
        <v>1.992E-2</v>
      </c>
    </row>
    <row r="1998" spans="13:18" ht="15" customHeight="1" x14ac:dyDescent="0.25">
      <c r="M1998" s="46" t="str">
        <f t="shared" si="65"/>
        <v/>
      </c>
      <c r="N1998" s="46" t="str">
        <f t="shared" si="66"/>
        <v/>
      </c>
      <c r="O1998" s="46" t="str">
        <f>IF(PI_For!B2000=0,"Não cadastrado",PI_For!B2000)</f>
        <v>Não cadastrado</v>
      </c>
      <c r="P1998" s="46" t="str">
        <f>IFERROR(AVERAGEIFS(Entrada!$E$8:$E$3007,Entrada!$C$8:$C$3007,$C$6,Entrada!$G$8:$G$3007,O1998),"")</f>
        <v/>
      </c>
      <c r="Q1998" s="46" t="str">
        <f>IFERROR(AVERAGEIFS(Entrada!$H$8:$H$3007,Entrada!$C$8:$C$3007,$C$6,Entrada!$G$8:$G$3007,O1998),"")</f>
        <v/>
      </c>
      <c r="R1998" s="46">
        <v>1.993E-2</v>
      </c>
    </row>
    <row r="1999" spans="13:18" ht="15" customHeight="1" x14ac:dyDescent="0.25">
      <c r="M1999" s="46" t="str">
        <f t="shared" si="65"/>
        <v/>
      </c>
      <c r="N1999" s="46" t="str">
        <f t="shared" si="66"/>
        <v/>
      </c>
      <c r="O1999" s="46" t="str">
        <f>IF(PI_For!B2001=0,"Não cadastrado",PI_For!B2001)</f>
        <v>Não cadastrado</v>
      </c>
      <c r="P1999" s="46" t="str">
        <f>IFERROR(AVERAGEIFS(Entrada!$E$8:$E$3007,Entrada!$C$8:$C$3007,$C$6,Entrada!$G$8:$G$3007,O1999),"")</f>
        <v/>
      </c>
      <c r="Q1999" s="46" t="str">
        <f>IFERROR(AVERAGEIFS(Entrada!$H$8:$H$3007,Entrada!$C$8:$C$3007,$C$6,Entrada!$G$8:$G$3007,O1999),"")</f>
        <v/>
      </c>
      <c r="R1999" s="46">
        <v>1.9939999999999999E-2</v>
      </c>
    </row>
    <row r="2000" spans="13:18" ht="15" customHeight="1" x14ac:dyDescent="0.25">
      <c r="M2000" s="46" t="str">
        <f t="shared" si="65"/>
        <v/>
      </c>
      <c r="N2000" s="46" t="str">
        <f t="shared" si="66"/>
        <v/>
      </c>
      <c r="O2000" s="46" t="str">
        <f>IF(PI_For!B2002=0,"Não cadastrado",PI_For!B2002)</f>
        <v>Não cadastrado</v>
      </c>
      <c r="P2000" s="46" t="str">
        <f>IFERROR(AVERAGEIFS(Entrada!$E$8:$E$3007,Entrada!$C$8:$C$3007,$C$6,Entrada!$G$8:$G$3007,O2000),"")</f>
        <v/>
      </c>
      <c r="Q2000" s="46" t="str">
        <f>IFERROR(AVERAGEIFS(Entrada!$H$8:$H$3007,Entrada!$C$8:$C$3007,$C$6,Entrada!$G$8:$G$3007,O2000),"")</f>
        <v/>
      </c>
      <c r="R2000" s="46">
        <v>1.9949999999999999E-2</v>
      </c>
    </row>
    <row r="2001" spans="13:18" ht="15" customHeight="1" x14ac:dyDescent="0.25">
      <c r="M2001" s="46" t="str">
        <f t="shared" si="65"/>
        <v/>
      </c>
      <c r="N2001" s="46" t="str">
        <f t="shared" si="66"/>
        <v/>
      </c>
      <c r="O2001" s="46" t="str">
        <f>IF(PI_For!B2003=0,"Não cadastrado",PI_For!B2003)</f>
        <v>Não cadastrado</v>
      </c>
      <c r="P2001" s="46" t="str">
        <f>IFERROR(AVERAGEIFS(Entrada!$E$8:$E$3007,Entrada!$C$8:$C$3007,$C$6,Entrada!$G$8:$G$3007,O2001),"")</f>
        <v/>
      </c>
      <c r="Q2001" s="46" t="str">
        <f>IFERROR(AVERAGEIFS(Entrada!$H$8:$H$3007,Entrada!$C$8:$C$3007,$C$6,Entrada!$G$8:$G$3007,O2001),"")</f>
        <v/>
      </c>
      <c r="R2001" s="46">
        <v>1.9959999999999999E-2</v>
      </c>
    </row>
    <row r="2002" spans="13:18" ht="15" customHeight="1" x14ac:dyDescent="0.25">
      <c r="M2002" s="46" t="str">
        <f t="shared" si="65"/>
        <v/>
      </c>
      <c r="N2002" s="46" t="str">
        <f t="shared" si="66"/>
        <v/>
      </c>
      <c r="O2002" s="46" t="str">
        <f>IF(PI_For!B2004=0,"Não cadastrado",PI_For!B2004)</f>
        <v>Não cadastrado</v>
      </c>
      <c r="P2002" s="46" t="str">
        <f>IFERROR(AVERAGEIFS(Entrada!$E$8:$E$3007,Entrada!$C$8:$C$3007,$C$6,Entrada!$G$8:$G$3007,O2002),"")</f>
        <v/>
      </c>
      <c r="Q2002" s="46" t="str">
        <f>IFERROR(AVERAGEIFS(Entrada!$H$8:$H$3007,Entrada!$C$8:$C$3007,$C$6,Entrada!$G$8:$G$3007,O2002),"")</f>
        <v/>
      </c>
      <c r="R2002" s="46">
        <v>1.9970000000000002E-2</v>
      </c>
    </row>
    <row r="2003" spans="13:18" ht="15" customHeight="1" x14ac:dyDescent="0.25">
      <c r="M2003" s="46" t="str">
        <f t="shared" si="65"/>
        <v/>
      </c>
      <c r="N2003" s="46" t="str">
        <f t="shared" si="66"/>
        <v/>
      </c>
      <c r="O2003" s="46" t="str">
        <f>IF(PI_For!B2005=0,"Não cadastrado",PI_For!B2005)</f>
        <v>Não cadastrado</v>
      </c>
      <c r="P2003" s="46" t="str">
        <f>IFERROR(AVERAGEIFS(Entrada!$E$8:$E$3007,Entrada!$C$8:$C$3007,$C$6,Entrada!$G$8:$G$3007,O2003),"")</f>
        <v/>
      </c>
      <c r="Q2003" s="46" t="str">
        <f>IFERROR(AVERAGEIFS(Entrada!$H$8:$H$3007,Entrada!$C$8:$C$3007,$C$6,Entrada!$G$8:$G$3007,O2003),"")</f>
        <v/>
      </c>
      <c r="R2003" s="46">
        <v>1.9980000000000001E-2</v>
      </c>
    </row>
    <row r="2004" spans="13:18" ht="15" customHeight="1" x14ac:dyDescent="0.25">
      <c r="M2004" s="46" t="str">
        <f t="shared" si="65"/>
        <v/>
      </c>
      <c r="N2004" s="46" t="str">
        <f t="shared" si="66"/>
        <v/>
      </c>
      <c r="O2004" s="46" t="str">
        <f>IF(PI_For!B2006=0,"Não cadastrado",PI_For!B2006)</f>
        <v>Não cadastrado</v>
      </c>
      <c r="P2004" s="46" t="str">
        <f>IFERROR(AVERAGEIFS(Entrada!$E$8:$E$3007,Entrada!$C$8:$C$3007,$C$6,Entrada!$G$8:$G$3007,O2004),"")</f>
        <v/>
      </c>
      <c r="Q2004" s="46" t="str">
        <f>IFERROR(AVERAGEIFS(Entrada!$H$8:$H$3007,Entrada!$C$8:$C$3007,$C$6,Entrada!$G$8:$G$3007,O2004),"")</f>
        <v/>
      </c>
      <c r="R2004" s="46">
        <v>1.9990000000000001E-2</v>
      </c>
    </row>
    <row r="2005" spans="13:18" ht="15" customHeight="1" x14ac:dyDescent="0.25">
      <c r="M2005" s="46" t="str">
        <f t="shared" si="65"/>
        <v/>
      </c>
      <c r="N2005" s="46" t="str">
        <f t="shared" si="66"/>
        <v/>
      </c>
      <c r="O2005" s="46" t="str">
        <f>IF(PI_For!B2007=0,"Não cadastrado",PI_For!B2007)</f>
        <v>Não cadastrado</v>
      </c>
      <c r="P2005" s="46" t="str">
        <f>IFERROR(AVERAGEIFS(Entrada!$E$8:$E$3007,Entrada!$C$8:$C$3007,$C$6,Entrada!$G$8:$G$3007,O2005),"")</f>
        <v/>
      </c>
      <c r="Q2005" s="46" t="str">
        <f>IFERROR(AVERAGEIFS(Entrada!$H$8:$H$3007,Entrada!$C$8:$C$3007,$C$6,Entrada!$G$8:$G$3007,O2005),"")</f>
        <v/>
      </c>
      <c r="R2005" s="46">
        <v>0.02</v>
      </c>
    </row>
  </sheetData>
  <sheetProtection password="9004" sheet="1" objects="1" scenarios="1" selectLockedCells="1"/>
  <mergeCells count="9">
    <mergeCell ref="B27:F27"/>
    <mergeCell ref="B28:F28"/>
    <mergeCell ref="B29:F29"/>
    <mergeCell ref="C6:E6"/>
    <mergeCell ref="B8:C8"/>
    <mergeCell ref="B23:C23"/>
    <mergeCell ref="D23:F23"/>
    <mergeCell ref="B25:F25"/>
    <mergeCell ref="B26:F26"/>
  </mergeCells>
  <conditionalFormatting sqref="C21">
    <cfRule type="cellIs" dxfId="11" priority="1" operator="equal">
      <formula>"A"</formula>
    </cfRule>
    <cfRule type="cellIs" dxfId="10" priority="2" operator="equal">
      <formula>"B"</formula>
    </cfRule>
    <cfRule type="cellIs" dxfId="9" priority="3" operator="equal">
      <formula>"C"</formula>
    </cfRule>
  </conditionalFormatting>
  <dataValidations count="2">
    <dataValidation type="list" allowBlank="1" showInputMessage="1" showErrorMessage="1" sqref="D23:F23">
      <formula1>"Melhor prazo de entrega,Melhor custo unitário"</formula1>
    </dataValidation>
    <dataValidation type="list" allowBlank="1" showInputMessage="1" showErrorMessage="1" sqref="C6:E6">
      <formula1>$J$6:$J$106</formula1>
    </dataValidation>
  </dataValidations>
  <pageMargins left="0.25" right="0.25" top="0.75" bottom="0.75" header="0.3" footer="0.3"/>
  <pageSetup paperSize="9" scale="80" orientation="portrait" horizont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AB1013"/>
  <sheetViews>
    <sheetView showGridLines="0" zoomScaleNormal="100" workbookViewId="0"/>
  </sheetViews>
  <sheetFormatPr defaultColWidth="9.140625" defaultRowHeight="15" x14ac:dyDescent="0.25"/>
  <cols>
    <col min="1" max="1" width="3.85546875" style="25" customWidth="1"/>
    <col min="2" max="16" width="9.140625" style="25" customWidth="1"/>
    <col min="17" max="17" width="9.140625" style="24" customWidth="1"/>
    <col min="18" max="19" width="10.28515625" style="26" customWidth="1"/>
    <col min="20" max="25" width="9.140625" style="26" customWidth="1"/>
    <col min="26" max="28" width="9.140625" style="26"/>
    <col min="29" max="16384" width="9.140625" style="25"/>
  </cols>
  <sheetData>
    <row r="1" spans="1:28" s="13" customFormat="1" ht="32.25" customHeight="1" x14ac:dyDescent="0.25">
      <c r="Q1" s="155"/>
      <c r="R1" s="14"/>
      <c r="S1" s="14"/>
    </row>
    <row r="2" spans="1:28" s="15" customFormat="1" ht="22.5" customHeight="1" x14ac:dyDescent="0.25">
      <c r="Q2" s="156"/>
      <c r="R2" s="16"/>
      <c r="S2" s="16"/>
    </row>
    <row r="3" spans="1:28" s="17" customFormat="1" ht="15.75" x14ac:dyDescent="0.25">
      <c r="Q3" s="157"/>
      <c r="R3" s="18"/>
      <c r="S3" s="18"/>
    </row>
    <row r="4" spans="1:28" s="26" customFormat="1" ht="23.25" x14ac:dyDescent="0.35">
      <c r="A4" s="21"/>
      <c r="B4" s="20" t="s">
        <v>11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19"/>
      <c r="R4" s="22"/>
      <c r="S4" s="22"/>
      <c r="T4" s="22"/>
      <c r="U4" s="22"/>
      <c r="V4" s="22"/>
      <c r="W4" s="22"/>
      <c r="X4" s="22"/>
      <c r="Y4" s="22"/>
      <c r="Z4" s="45"/>
      <c r="AA4" s="45"/>
      <c r="AB4" s="45"/>
    </row>
    <row r="5" spans="1:28" x14ac:dyDescent="0.25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26" t="s">
        <v>73</v>
      </c>
    </row>
    <row r="6" spans="1:28" ht="30" customHeight="1" x14ac:dyDescent="0.25"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R6" s="26" t="str">
        <f>RC_atual!B12</f>
        <v>Janeiro</v>
      </c>
      <c r="S6" s="98">
        <f>RC_atual!E12+RC_atual!D8</f>
        <v>20</v>
      </c>
    </row>
    <row r="7" spans="1:28" ht="30" customHeight="1" x14ac:dyDescent="0.25"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R7" s="26" t="str">
        <f>RC_atual!B13</f>
        <v>Fevereiro</v>
      </c>
      <c r="S7" s="98">
        <f>RC_atual!E13+S6</f>
        <v>20</v>
      </c>
    </row>
    <row r="8" spans="1:28" ht="30" customHeight="1" x14ac:dyDescent="0.25"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R8" s="26" t="str">
        <f>RC_atual!B14</f>
        <v>Março</v>
      </c>
      <c r="S8" s="98">
        <f>RC_atual!E14+S7</f>
        <v>20</v>
      </c>
    </row>
    <row r="9" spans="1:28" ht="30" customHeight="1" x14ac:dyDescent="0.25"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R9" s="26" t="str">
        <f>RC_atual!B15</f>
        <v>Abril</v>
      </c>
      <c r="S9" s="98">
        <f>RC_atual!E15+S8</f>
        <v>20</v>
      </c>
    </row>
    <row r="10" spans="1:28" ht="30" customHeight="1" x14ac:dyDescent="0.25"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R10" s="26" t="str">
        <f>RC_atual!B16</f>
        <v>Maio</v>
      </c>
      <c r="S10" s="98">
        <f>RC_atual!E16+S9</f>
        <v>20</v>
      </c>
    </row>
    <row r="11" spans="1:28" ht="30" customHeight="1" x14ac:dyDescent="0.25"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R11" s="26" t="str">
        <f>RC_atual!B17</f>
        <v>Junho</v>
      </c>
      <c r="S11" s="98">
        <f>RC_atual!E17+S10</f>
        <v>20</v>
      </c>
    </row>
    <row r="12" spans="1:28" ht="30" customHeight="1" x14ac:dyDescent="0.25"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R12" s="26" t="str">
        <f>RC_atual!B18</f>
        <v>Julho</v>
      </c>
      <c r="S12" s="98">
        <f>RC_atual!E18+S11</f>
        <v>20</v>
      </c>
    </row>
    <row r="13" spans="1:28" ht="30" customHeight="1" x14ac:dyDescent="0.25"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R13" s="26" t="str">
        <f>RC_atual!B19</f>
        <v>Agosto</v>
      </c>
      <c r="S13" s="98">
        <f>RC_atual!E19+S12</f>
        <v>20</v>
      </c>
    </row>
    <row r="14" spans="1:28" ht="30" customHeight="1" x14ac:dyDescent="0.25"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R14" s="26" t="str">
        <f>RC_atual!B20</f>
        <v>Setembro</v>
      </c>
      <c r="S14" s="98">
        <f>RC_atual!E20+S13</f>
        <v>20</v>
      </c>
    </row>
    <row r="15" spans="1:28" ht="30" customHeight="1" x14ac:dyDescent="0.25"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R15" s="26" t="str">
        <f>RC_atual!B21</f>
        <v>Outubro</v>
      </c>
      <c r="S15" s="98">
        <f>RC_atual!E21+S14</f>
        <v>20</v>
      </c>
    </row>
    <row r="16" spans="1:28" ht="30" customHeight="1" x14ac:dyDescent="0.25"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R16" s="26" t="str">
        <f>RC_atual!B22</f>
        <v>Novembro</v>
      </c>
      <c r="S16" s="98">
        <f>RC_atual!E22+S15</f>
        <v>20</v>
      </c>
    </row>
    <row r="17" spans="2:19" ht="30" customHeight="1" x14ac:dyDescent="0.25"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R17" s="26" t="str">
        <f>RC_atual!B23</f>
        <v>Dezembro</v>
      </c>
      <c r="S17" s="98">
        <f>RC_atual!E23+S16</f>
        <v>20</v>
      </c>
    </row>
    <row r="18" spans="2:19" ht="30" customHeight="1" x14ac:dyDescent="0.25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S18" s="98"/>
    </row>
    <row r="19" spans="2:19" ht="30" customHeight="1" x14ac:dyDescent="0.25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2:19" ht="30" customHeight="1" x14ac:dyDescent="0.25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2:19" ht="30" customHeight="1" thickBot="1" x14ac:dyDescent="0.3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2:19" ht="45" customHeight="1" thickTop="1" thickBot="1" x14ac:dyDescent="0.3">
      <c r="J22" s="188" t="str">
        <f>IF(R24=1,"=)",IF(R24&gt;=0.95,"!","=("))</f>
        <v>=)</v>
      </c>
      <c r="K22" s="224" t="str">
        <f>IF(J22="=)","Boas notícias",IF(J22="!","Atenção no estoque","Alerta vermelho"))</f>
        <v>Boas notícias</v>
      </c>
      <c r="L22" s="225"/>
      <c r="M22" s="225"/>
      <c r="N22" s="225"/>
      <c r="O22" s="225"/>
      <c r="P22" s="226"/>
      <c r="R22" s="26" t="s">
        <v>130</v>
      </c>
      <c r="S22" s="26" t="s">
        <v>131</v>
      </c>
    </row>
    <row r="23" spans="2:19" ht="8.1" customHeight="1" thickTop="1" x14ac:dyDescent="0.25">
      <c r="J23" s="61"/>
      <c r="K23" s="62"/>
      <c r="L23" s="62"/>
      <c r="M23" s="62"/>
      <c r="N23" s="62"/>
      <c r="O23" s="62"/>
      <c r="P23" s="189"/>
      <c r="R23" s="26">
        <f>COUNTIF(PG!$P$8:$P$1007,1)</f>
        <v>1</v>
      </c>
      <c r="S23" s="26">
        <f>COUNTIF(PG!$P$8:$P$1007,0)</f>
        <v>0</v>
      </c>
    </row>
    <row r="24" spans="2:19" ht="30" customHeight="1" x14ac:dyDescent="0.25">
      <c r="J24" s="227" t="str">
        <f>IF(J22="=(",J29,IF(J22="!",K29,L29))</f>
        <v>Você não tem produtos abaixo do nível de estoque mínimo. Mantenha o bom trabalho!</v>
      </c>
      <c r="K24" s="228"/>
      <c r="L24" s="228"/>
      <c r="M24" s="228"/>
      <c r="N24" s="228"/>
      <c r="O24" s="228"/>
      <c r="P24" s="229"/>
      <c r="R24" s="190">
        <f>R23/SUM(R23:S23)</f>
        <v>1</v>
      </c>
      <c r="S24" s="35">
        <f>1-R24</f>
        <v>0</v>
      </c>
    </row>
    <row r="25" spans="2:19" ht="30" customHeight="1" x14ac:dyDescent="0.25">
      <c r="J25" s="227"/>
      <c r="K25" s="228"/>
      <c r="L25" s="228"/>
      <c r="M25" s="228"/>
      <c r="N25" s="228"/>
      <c r="O25" s="228"/>
      <c r="P25" s="229"/>
    </row>
    <row r="26" spans="2:19" ht="30" customHeight="1" x14ac:dyDescent="0.25">
      <c r="J26" s="227"/>
      <c r="K26" s="228"/>
      <c r="L26" s="228"/>
      <c r="M26" s="228"/>
      <c r="N26" s="228"/>
      <c r="O26" s="228"/>
      <c r="P26" s="229"/>
    </row>
    <row r="27" spans="2:19" ht="30" customHeight="1" x14ac:dyDescent="0.25">
      <c r="J27" s="227"/>
      <c r="K27" s="228"/>
      <c r="L27" s="228"/>
      <c r="M27" s="228"/>
      <c r="N27" s="228"/>
      <c r="O27" s="228"/>
      <c r="P27" s="229"/>
    </row>
    <row r="28" spans="2:19" ht="30" customHeight="1" thickBot="1" x14ac:dyDescent="0.3">
      <c r="J28" s="230"/>
      <c r="K28" s="231"/>
      <c r="L28" s="231"/>
      <c r="M28" s="231"/>
      <c r="N28" s="231"/>
      <c r="O28" s="231"/>
      <c r="P28" s="232"/>
    </row>
    <row r="29" spans="2:19" ht="30" customHeight="1" thickTop="1" x14ac:dyDescent="0.25">
      <c r="J29" s="26" t="str">
        <f>S24*100&amp;"% de seus produtos se encontram abaixo do estoque mínimo. Faça os pedidos imediatamente!"</f>
        <v>0% de seus produtos se encontram abaixo do estoque mínimo. Faça os pedidos imediatamente!</v>
      </c>
      <c r="K29" s="26" t="s">
        <v>128</v>
      </c>
      <c r="L29" s="26" t="s">
        <v>129</v>
      </c>
      <c r="M29" s="26"/>
      <c r="N29" s="26"/>
      <c r="O29" s="26"/>
      <c r="P29" s="26"/>
    </row>
    <row r="30" spans="2:19" ht="30" customHeight="1" thickBot="1" x14ac:dyDescent="0.3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2:19" ht="30" customHeight="1" thickTop="1" thickBot="1" x14ac:dyDescent="0.3">
      <c r="B31" s="218" t="s">
        <v>109</v>
      </c>
      <c r="C31" s="223"/>
      <c r="D31" s="219"/>
      <c r="E31" s="220" t="str">
        <f>RC_ind!C6</f>
        <v>Prego</v>
      </c>
      <c r="F31" s="221"/>
      <c r="G31" s="222"/>
      <c r="H31" s="26" t="str">
        <f>Graf!$E$31&amp;": entrada vs sáida"</f>
        <v>Prego: entrada vs sáida</v>
      </c>
      <c r="I31" s="26" t="str">
        <f>E31&amp;": estoque anual"</f>
        <v>Prego: estoque anual</v>
      </c>
      <c r="J31" s="26"/>
      <c r="K31" s="26"/>
      <c r="L31" s="26"/>
      <c r="M31" s="26"/>
      <c r="N31" s="26"/>
      <c r="O31" s="26"/>
      <c r="P31" s="26"/>
    </row>
    <row r="32" spans="2:19" ht="30" customHeight="1" thickTop="1" x14ac:dyDescent="0.25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2:16" ht="30" customHeight="1" x14ac:dyDescent="0.25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2:16" ht="30" customHeight="1" x14ac:dyDescent="0.25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2:16" ht="30" customHeight="1" x14ac:dyDescent="0.25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2:16" ht="30" customHeight="1" x14ac:dyDescent="0.25"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2:16" ht="30" customHeight="1" x14ac:dyDescent="0.25"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2:16" ht="30" customHeight="1" x14ac:dyDescent="0.25"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2:16" ht="30" customHeight="1" x14ac:dyDescent="0.25"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2:16" ht="30" customHeight="1" x14ac:dyDescent="0.25"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2:16" ht="30" customHeight="1" x14ac:dyDescent="0.25"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2:16" ht="30" customHeight="1" x14ac:dyDescent="0.25"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2:16" ht="30" customHeight="1" x14ac:dyDescent="0.25"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2:16" ht="30" customHeight="1" x14ac:dyDescent="0.25"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2:16" ht="30" customHeight="1" x14ac:dyDescent="0.25"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2:16" ht="30" customHeight="1" x14ac:dyDescent="0.25"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2:16" ht="30" customHeight="1" x14ac:dyDescent="0.25"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2:16" ht="30" customHeight="1" x14ac:dyDescent="0.25"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2:16" ht="30" customHeight="1" x14ac:dyDescent="0.25">
      <c r="B49" s="26"/>
      <c r="C49" s="26"/>
      <c r="D49" s="26"/>
      <c r="E49" s="26"/>
      <c r="F49" s="26"/>
      <c r="G49" s="26"/>
      <c r="H49" s="26"/>
      <c r="I49" s="26"/>
      <c r="J49" s="26" t="s">
        <v>101</v>
      </c>
      <c r="K49" s="98">
        <f>RC_atual!D8</f>
        <v>20</v>
      </c>
      <c r="L49" s="26"/>
      <c r="M49" s="26"/>
      <c r="N49" s="26"/>
      <c r="O49" s="26"/>
      <c r="P49" s="26"/>
    </row>
    <row r="50" spans="2:16" ht="30" customHeight="1" x14ac:dyDescent="0.25">
      <c r="B50" s="26"/>
      <c r="C50" s="26"/>
      <c r="D50" s="26"/>
      <c r="E50" s="26"/>
      <c r="F50" s="26"/>
      <c r="G50" s="26"/>
      <c r="H50" s="26"/>
      <c r="I50" s="26"/>
      <c r="J50" s="26" t="str">
        <f>"Estoque do produto "&amp;E31</f>
        <v>Estoque do produto Prego</v>
      </c>
      <c r="K50" s="98">
        <f>RC_ind!C11</f>
        <v>20</v>
      </c>
      <c r="L50" s="26"/>
      <c r="M50" s="26"/>
      <c r="N50" s="26"/>
      <c r="O50" s="26"/>
      <c r="P50" s="26"/>
    </row>
    <row r="51" spans="2:16" ht="30" customHeight="1" x14ac:dyDescent="0.25">
      <c r="B51" s="26"/>
      <c r="C51" s="26"/>
      <c r="D51" s="26"/>
      <c r="E51" s="26"/>
      <c r="F51" s="26"/>
      <c r="G51" s="26"/>
      <c r="H51" s="26"/>
      <c r="I51" s="26"/>
      <c r="J51" s="26" t="str">
        <f>E31&amp;" vs total em estoque"</f>
        <v>Prego vs total em estoque</v>
      </c>
      <c r="K51" s="26"/>
      <c r="L51" s="26"/>
      <c r="M51" s="26"/>
      <c r="N51" s="26"/>
      <c r="O51" s="26"/>
      <c r="P51" s="26"/>
    </row>
    <row r="52" spans="2:16" ht="30" customHeight="1" x14ac:dyDescent="0.25"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2:16" ht="30" customHeight="1" x14ac:dyDescent="0.25"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2:16" ht="30" customHeight="1" x14ac:dyDescent="0.25"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2:16" ht="30" customHeight="1" x14ac:dyDescent="0.25"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2:16" ht="30" customHeight="1" x14ac:dyDescent="0.25"/>
    <row r="57" spans="2:16" ht="30" customHeight="1" x14ac:dyDescent="0.25"/>
    <row r="58" spans="2:16" ht="30" customHeight="1" x14ac:dyDescent="0.25"/>
    <row r="59" spans="2:16" ht="30" customHeight="1" x14ac:dyDescent="0.25"/>
    <row r="60" spans="2:16" ht="30" customHeight="1" x14ac:dyDescent="0.25"/>
    <row r="61" spans="2:16" ht="30" customHeight="1" x14ac:dyDescent="0.25"/>
    <row r="62" spans="2:16" ht="30" customHeight="1" x14ac:dyDescent="0.25"/>
    <row r="63" spans="2:16" ht="30" customHeight="1" x14ac:dyDescent="0.25"/>
    <row r="64" spans="2:16" ht="30" customHeight="1" x14ac:dyDescent="0.25"/>
    <row r="65" ht="30" customHeight="1" x14ac:dyDescent="0.25"/>
    <row r="66" ht="30" customHeight="1" x14ac:dyDescent="0.25"/>
    <row r="67" ht="30" customHeight="1" x14ac:dyDescent="0.25"/>
    <row r="68" ht="30" customHeight="1" x14ac:dyDescent="0.25"/>
    <row r="69" ht="30" customHeight="1" x14ac:dyDescent="0.25"/>
    <row r="70" ht="30" customHeight="1" x14ac:dyDescent="0.25"/>
    <row r="71" ht="30" customHeight="1" x14ac:dyDescent="0.25"/>
    <row r="72" ht="30" customHeight="1" x14ac:dyDescent="0.25"/>
    <row r="73" ht="30" customHeight="1" x14ac:dyDescent="0.25"/>
    <row r="74" ht="30" customHeight="1" x14ac:dyDescent="0.25"/>
    <row r="75" ht="30" customHeight="1" x14ac:dyDescent="0.25"/>
    <row r="76" ht="30" customHeight="1" x14ac:dyDescent="0.25"/>
    <row r="77" ht="30" customHeight="1" x14ac:dyDescent="0.25"/>
    <row r="78" ht="30" customHeight="1" x14ac:dyDescent="0.25"/>
    <row r="79" ht="30" customHeight="1" x14ac:dyDescent="0.25"/>
    <row r="80" ht="30" customHeight="1" x14ac:dyDescent="0.25"/>
    <row r="81" ht="30" customHeight="1" x14ac:dyDescent="0.25"/>
    <row r="82" ht="30" customHeight="1" x14ac:dyDescent="0.25"/>
    <row r="83" ht="30" customHeight="1" x14ac:dyDescent="0.25"/>
    <row r="84" ht="30" customHeight="1" x14ac:dyDescent="0.25"/>
    <row r="85" ht="30" customHeight="1" x14ac:dyDescent="0.25"/>
    <row r="86" ht="30" customHeight="1" x14ac:dyDescent="0.25"/>
    <row r="87" ht="30" customHeight="1" x14ac:dyDescent="0.25"/>
    <row r="88" ht="30" customHeight="1" x14ac:dyDescent="0.25"/>
    <row r="89" ht="30" customHeight="1" x14ac:dyDescent="0.25"/>
    <row r="90" ht="30" customHeight="1" x14ac:dyDescent="0.25"/>
    <row r="91" ht="30" customHeight="1" x14ac:dyDescent="0.25"/>
    <row r="92" ht="30" customHeight="1" x14ac:dyDescent="0.25"/>
    <row r="93" ht="30" customHeight="1" x14ac:dyDescent="0.25"/>
    <row r="94" ht="30" customHeight="1" x14ac:dyDescent="0.25"/>
    <row r="95" ht="30" customHeight="1" x14ac:dyDescent="0.25"/>
    <row r="96" ht="30" customHeight="1" x14ac:dyDescent="0.25"/>
    <row r="97" spans="19:19" ht="30" customHeight="1" x14ac:dyDescent="0.25"/>
    <row r="98" spans="19:19" ht="30" customHeight="1" x14ac:dyDescent="0.25"/>
    <row r="99" spans="19:19" ht="30" customHeight="1" x14ac:dyDescent="0.25"/>
    <row r="100" spans="19:19" ht="30" customHeight="1" x14ac:dyDescent="0.25"/>
    <row r="101" spans="19:19" ht="30" customHeight="1" x14ac:dyDescent="0.25"/>
    <row r="102" spans="19:19" ht="30" customHeight="1" x14ac:dyDescent="0.25"/>
    <row r="103" spans="19:19" ht="30" customHeight="1" x14ac:dyDescent="0.25"/>
    <row r="104" spans="19:19" ht="30" customHeight="1" x14ac:dyDescent="0.25"/>
    <row r="105" spans="19:19" ht="30" customHeight="1" x14ac:dyDescent="0.25"/>
    <row r="106" spans="19:19" ht="30" customHeight="1" x14ac:dyDescent="0.25"/>
    <row r="107" spans="19:19" ht="30" customHeight="1" x14ac:dyDescent="0.25"/>
    <row r="108" spans="19:19" ht="30" customHeight="1" x14ac:dyDescent="0.25"/>
    <row r="109" spans="19:19" ht="30" customHeight="1" x14ac:dyDescent="0.25"/>
    <row r="110" spans="19:19" x14ac:dyDescent="0.25">
      <c r="S110" s="26">
        <f>IF(PG!J102="","",PG!J102)</f>
        <v>0</v>
      </c>
    </row>
    <row r="111" spans="19:19" x14ac:dyDescent="0.25">
      <c r="S111" s="26">
        <f>IF(PG!J103="","",PG!J103)</f>
        <v>0</v>
      </c>
    </row>
    <row r="112" spans="19:19" x14ac:dyDescent="0.25">
      <c r="S112" s="26">
        <f>IF(PG!J104="","",PG!J104)</f>
        <v>0</v>
      </c>
    </row>
    <row r="113" spans="19:19" x14ac:dyDescent="0.25">
      <c r="S113" s="26">
        <f>IF(PG!J105="","",PG!J105)</f>
        <v>0</v>
      </c>
    </row>
    <row r="114" spans="19:19" x14ac:dyDescent="0.25">
      <c r="S114" s="26">
        <f>IF(PG!J106="","",PG!J106)</f>
        <v>0</v>
      </c>
    </row>
    <row r="115" spans="19:19" x14ac:dyDescent="0.25">
      <c r="S115" s="26">
        <f>IF(PG!J107="","",PG!J107)</f>
        <v>0</v>
      </c>
    </row>
    <row r="116" spans="19:19" x14ac:dyDescent="0.25">
      <c r="S116" s="26">
        <f>IF(PG!J108="","",PG!J108)</f>
        <v>0</v>
      </c>
    </row>
    <row r="117" spans="19:19" x14ac:dyDescent="0.25">
      <c r="S117" s="26">
        <f>IF(PG!J109="","",PG!J109)</f>
        <v>0</v>
      </c>
    </row>
    <row r="118" spans="19:19" x14ac:dyDescent="0.25">
      <c r="S118" s="26">
        <f>IF(PG!J110="","",PG!J110)</f>
        <v>0</v>
      </c>
    </row>
    <row r="119" spans="19:19" x14ac:dyDescent="0.25">
      <c r="S119" s="26">
        <f>IF(PG!J111="","",PG!J111)</f>
        <v>0</v>
      </c>
    </row>
    <row r="120" spans="19:19" x14ac:dyDescent="0.25">
      <c r="S120" s="26">
        <f>IF(PG!J112="","",PG!J112)</f>
        <v>0</v>
      </c>
    </row>
    <row r="121" spans="19:19" x14ac:dyDescent="0.25">
      <c r="S121" s="26">
        <f>IF(PG!J113="","",PG!J113)</f>
        <v>0</v>
      </c>
    </row>
    <row r="122" spans="19:19" x14ac:dyDescent="0.25">
      <c r="S122" s="26">
        <f>IF(PG!J114="","",PG!J114)</f>
        <v>0</v>
      </c>
    </row>
    <row r="123" spans="19:19" x14ac:dyDescent="0.25">
      <c r="S123" s="26">
        <f>IF(PG!J115="","",PG!J115)</f>
        <v>0</v>
      </c>
    </row>
    <row r="124" spans="19:19" x14ac:dyDescent="0.25">
      <c r="S124" s="26">
        <f>IF(PG!J116="","",PG!J116)</f>
        <v>0</v>
      </c>
    </row>
    <row r="125" spans="19:19" x14ac:dyDescent="0.25">
      <c r="S125" s="26">
        <f>IF(PG!J117="","",PG!J117)</f>
        <v>0</v>
      </c>
    </row>
    <row r="126" spans="19:19" x14ac:dyDescent="0.25">
      <c r="S126" s="26">
        <f>IF(PG!J118="","",PG!J118)</f>
        <v>0</v>
      </c>
    </row>
    <row r="127" spans="19:19" x14ac:dyDescent="0.25">
      <c r="S127" s="26">
        <f>IF(PG!J119="","",PG!J119)</f>
        <v>0</v>
      </c>
    </row>
    <row r="128" spans="19:19" x14ac:dyDescent="0.25">
      <c r="S128" s="26">
        <f>IF(PG!J120="","",PG!J120)</f>
        <v>0</v>
      </c>
    </row>
    <row r="129" spans="19:19" x14ac:dyDescent="0.25">
      <c r="S129" s="26">
        <f>IF(PG!J121="","",PG!J121)</f>
        <v>0</v>
      </c>
    </row>
    <row r="130" spans="19:19" x14ac:dyDescent="0.25">
      <c r="S130" s="26">
        <f>IF(PG!J122="","",PG!J122)</f>
        <v>0</v>
      </c>
    </row>
    <row r="131" spans="19:19" x14ac:dyDescent="0.25">
      <c r="S131" s="26">
        <f>IF(PG!J123="","",PG!J123)</f>
        <v>0</v>
      </c>
    </row>
    <row r="132" spans="19:19" x14ac:dyDescent="0.25">
      <c r="S132" s="26">
        <f>IF(PG!J124="","",PG!J124)</f>
        <v>0</v>
      </c>
    </row>
    <row r="133" spans="19:19" x14ac:dyDescent="0.25">
      <c r="S133" s="26">
        <f>IF(PG!J125="","",PG!J125)</f>
        <v>0</v>
      </c>
    </row>
    <row r="134" spans="19:19" x14ac:dyDescent="0.25">
      <c r="S134" s="26">
        <f>IF(PG!J126="","",PG!J126)</f>
        <v>0</v>
      </c>
    </row>
    <row r="135" spans="19:19" x14ac:dyDescent="0.25">
      <c r="S135" s="26">
        <f>IF(PG!J127="","",PG!J127)</f>
        <v>0</v>
      </c>
    </row>
    <row r="136" spans="19:19" x14ac:dyDescent="0.25">
      <c r="S136" s="26">
        <f>IF(PG!J128="","",PG!J128)</f>
        <v>0</v>
      </c>
    </row>
    <row r="137" spans="19:19" x14ac:dyDescent="0.25">
      <c r="S137" s="26">
        <f>IF(PG!J129="","",PG!J129)</f>
        <v>0</v>
      </c>
    </row>
    <row r="138" spans="19:19" x14ac:dyDescent="0.25">
      <c r="S138" s="26">
        <f>IF(PG!J130="","",PG!J130)</f>
        <v>0</v>
      </c>
    </row>
    <row r="139" spans="19:19" x14ac:dyDescent="0.25">
      <c r="S139" s="26">
        <f>IF(PG!J131="","",PG!J131)</f>
        <v>0</v>
      </c>
    </row>
    <row r="140" spans="19:19" x14ac:dyDescent="0.25">
      <c r="S140" s="26">
        <f>IF(PG!J132="","",PG!J132)</f>
        <v>0</v>
      </c>
    </row>
    <row r="141" spans="19:19" x14ac:dyDescent="0.25">
      <c r="S141" s="26">
        <f>IF(PG!J133="","",PG!J133)</f>
        <v>0</v>
      </c>
    </row>
    <row r="142" spans="19:19" x14ac:dyDescent="0.25">
      <c r="S142" s="26">
        <f>IF(PG!J134="","",PG!J134)</f>
        <v>0</v>
      </c>
    </row>
    <row r="143" spans="19:19" x14ac:dyDescent="0.25">
      <c r="S143" s="26">
        <f>IF(PG!J135="","",PG!J135)</f>
        <v>0</v>
      </c>
    </row>
    <row r="144" spans="19:19" x14ac:dyDescent="0.25">
      <c r="S144" s="26">
        <f>IF(PG!J136="","",PG!J136)</f>
        <v>0</v>
      </c>
    </row>
    <row r="145" spans="19:19" x14ac:dyDescent="0.25">
      <c r="S145" s="26">
        <f>IF(PG!J137="","",PG!J137)</f>
        <v>0</v>
      </c>
    </row>
    <row r="146" spans="19:19" x14ac:dyDescent="0.25">
      <c r="S146" s="26">
        <f>IF(PG!J138="","",PG!J138)</f>
        <v>0</v>
      </c>
    </row>
    <row r="147" spans="19:19" x14ac:dyDescent="0.25">
      <c r="S147" s="26">
        <f>IF(PG!J139="","",PG!J139)</f>
        <v>0</v>
      </c>
    </row>
    <row r="148" spans="19:19" x14ac:dyDescent="0.25">
      <c r="S148" s="26">
        <f>IF(PG!J140="","",PG!J140)</f>
        <v>0</v>
      </c>
    </row>
    <row r="149" spans="19:19" x14ac:dyDescent="0.25">
      <c r="S149" s="26">
        <f>IF(PG!J141="","",PG!J141)</f>
        <v>0</v>
      </c>
    </row>
    <row r="150" spans="19:19" x14ac:dyDescent="0.25">
      <c r="S150" s="26">
        <f>IF(PG!J142="","",PG!J142)</f>
        <v>0</v>
      </c>
    </row>
    <row r="151" spans="19:19" x14ac:dyDescent="0.25">
      <c r="S151" s="26">
        <f>IF(PG!J143="","",PG!J143)</f>
        <v>0</v>
      </c>
    </row>
    <row r="152" spans="19:19" x14ac:dyDescent="0.25">
      <c r="S152" s="26">
        <f>IF(PG!J144="","",PG!J144)</f>
        <v>0</v>
      </c>
    </row>
    <row r="153" spans="19:19" x14ac:dyDescent="0.25">
      <c r="S153" s="26">
        <f>IF(PG!J145="","",PG!J145)</f>
        <v>0</v>
      </c>
    </row>
    <row r="154" spans="19:19" x14ac:dyDescent="0.25">
      <c r="S154" s="26">
        <f>IF(PG!J146="","",PG!J146)</f>
        <v>0</v>
      </c>
    </row>
    <row r="155" spans="19:19" x14ac:dyDescent="0.25">
      <c r="S155" s="26">
        <f>IF(PG!J147="","",PG!J147)</f>
        <v>0</v>
      </c>
    </row>
    <row r="156" spans="19:19" x14ac:dyDescent="0.25">
      <c r="S156" s="26">
        <f>IF(PG!J148="","",PG!J148)</f>
        <v>0</v>
      </c>
    </row>
    <row r="157" spans="19:19" x14ac:dyDescent="0.25">
      <c r="S157" s="26">
        <f>IF(PG!J149="","",PG!J149)</f>
        <v>0</v>
      </c>
    </row>
    <row r="158" spans="19:19" x14ac:dyDescent="0.25">
      <c r="S158" s="26">
        <f>IF(PG!J150="","",PG!J150)</f>
        <v>0</v>
      </c>
    </row>
    <row r="159" spans="19:19" x14ac:dyDescent="0.25">
      <c r="S159" s="26">
        <f>IF(PG!J151="","",PG!J151)</f>
        <v>0</v>
      </c>
    </row>
    <row r="160" spans="19:19" x14ac:dyDescent="0.25">
      <c r="S160" s="26">
        <f>IF(PG!J152="","",PG!J152)</f>
        <v>0</v>
      </c>
    </row>
    <row r="161" spans="19:19" x14ac:dyDescent="0.25">
      <c r="S161" s="26">
        <f>IF(PG!J153="","",PG!J153)</f>
        <v>0</v>
      </c>
    </row>
    <row r="162" spans="19:19" x14ac:dyDescent="0.25">
      <c r="S162" s="26">
        <f>IF(PG!J154="","",PG!J154)</f>
        <v>0</v>
      </c>
    </row>
    <row r="163" spans="19:19" x14ac:dyDescent="0.25">
      <c r="S163" s="26">
        <f>IF(PG!J155="","",PG!J155)</f>
        <v>0</v>
      </c>
    </row>
    <row r="164" spans="19:19" x14ac:dyDescent="0.25">
      <c r="S164" s="26">
        <f>IF(PG!J156="","",PG!J156)</f>
        <v>0</v>
      </c>
    </row>
    <row r="165" spans="19:19" x14ac:dyDescent="0.25">
      <c r="S165" s="26">
        <f>IF(PG!J157="","",PG!J157)</f>
        <v>0</v>
      </c>
    </row>
    <row r="166" spans="19:19" x14ac:dyDescent="0.25">
      <c r="S166" s="26">
        <f>IF(PG!J158="","",PG!J158)</f>
        <v>0</v>
      </c>
    </row>
    <row r="167" spans="19:19" x14ac:dyDescent="0.25">
      <c r="S167" s="26">
        <f>IF(PG!J159="","",PG!J159)</f>
        <v>0</v>
      </c>
    </row>
    <row r="168" spans="19:19" x14ac:dyDescent="0.25">
      <c r="S168" s="26">
        <f>IF(PG!J160="","",PG!J160)</f>
        <v>0</v>
      </c>
    </row>
    <row r="169" spans="19:19" x14ac:dyDescent="0.25">
      <c r="S169" s="26">
        <f>IF(PG!J161="","",PG!J161)</f>
        <v>0</v>
      </c>
    </row>
    <row r="170" spans="19:19" x14ac:dyDescent="0.25">
      <c r="S170" s="26">
        <f>IF(PG!J162="","",PG!J162)</f>
        <v>0</v>
      </c>
    </row>
    <row r="171" spans="19:19" x14ac:dyDescent="0.25">
      <c r="S171" s="26">
        <f>IF(PG!J163="","",PG!J163)</f>
        <v>0</v>
      </c>
    </row>
    <row r="172" spans="19:19" x14ac:dyDescent="0.25">
      <c r="S172" s="26">
        <f>IF(PG!J164="","",PG!J164)</f>
        <v>0</v>
      </c>
    </row>
    <row r="173" spans="19:19" x14ac:dyDescent="0.25">
      <c r="S173" s="26">
        <f>IF(PG!J165="","",PG!J165)</f>
        <v>0</v>
      </c>
    </row>
    <row r="174" spans="19:19" x14ac:dyDescent="0.25">
      <c r="S174" s="26">
        <f>IF(PG!J166="","",PG!J166)</f>
        <v>0</v>
      </c>
    </row>
    <row r="175" spans="19:19" x14ac:dyDescent="0.25">
      <c r="S175" s="26">
        <f>IF(PG!J167="","",PG!J167)</f>
        <v>0</v>
      </c>
    </row>
    <row r="176" spans="19:19" x14ac:dyDescent="0.25">
      <c r="S176" s="26">
        <f>IF(PG!J168="","",PG!J168)</f>
        <v>0</v>
      </c>
    </row>
    <row r="177" spans="19:19" x14ac:dyDescent="0.25">
      <c r="S177" s="26">
        <f>IF(PG!J169="","",PG!J169)</f>
        <v>0</v>
      </c>
    </row>
    <row r="178" spans="19:19" x14ac:dyDescent="0.25">
      <c r="S178" s="26">
        <f>IF(PG!J170="","",PG!J170)</f>
        <v>0</v>
      </c>
    </row>
    <row r="179" spans="19:19" x14ac:dyDescent="0.25">
      <c r="S179" s="26">
        <f>IF(PG!J171="","",PG!J171)</f>
        <v>0</v>
      </c>
    </row>
    <row r="180" spans="19:19" x14ac:dyDescent="0.25">
      <c r="S180" s="26">
        <f>IF(PG!J172="","",PG!J172)</f>
        <v>0</v>
      </c>
    </row>
    <row r="181" spans="19:19" x14ac:dyDescent="0.25">
      <c r="S181" s="26">
        <f>IF(PG!J173="","",PG!J173)</f>
        <v>0</v>
      </c>
    </row>
    <row r="182" spans="19:19" x14ac:dyDescent="0.25">
      <c r="S182" s="26">
        <f>IF(PG!J174="","",PG!J174)</f>
        <v>0</v>
      </c>
    </row>
    <row r="183" spans="19:19" x14ac:dyDescent="0.25">
      <c r="S183" s="26">
        <f>IF(PG!J175="","",PG!J175)</f>
        <v>0</v>
      </c>
    </row>
    <row r="184" spans="19:19" x14ac:dyDescent="0.25">
      <c r="S184" s="26">
        <f>IF(PG!J176="","",PG!J176)</f>
        <v>0</v>
      </c>
    </row>
    <row r="185" spans="19:19" x14ac:dyDescent="0.25">
      <c r="S185" s="26">
        <f>IF(PG!J177="","",PG!J177)</f>
        <v>0</v>
      </c>
    </row>
    <row r="186" spans="19:19" x14ac:dyDescent="0.25">
      <c r="S186" s="26">
        <f>IF(PG!J178="","",PG!J178)</f>
        <v>0</v>
      </c>
    </row>
    <row r="187" spans="19:19" x14ac:dyDescent="0.25">
      <c r="S187" s="26">
        <f>IF(PG!J179="","",PG!J179)</f>
        <v>0</v>
      </c>
    </row>
    <row r="188" spans="19:19" x14ac:dyDescent="0.25">
      <c r="S188" s="26">
        <f>IF(PG!J180="","",PG!J180)</f>
        <v>0</v>
      </c>
    </row>
    <row r="189" spans="19:19" x14ac:dyDescent="0.25">
      <c r="S189" s="26">
        <f>IF(PG!J181="","",PG!J181)</f>
        <v>0</v>
      </c>
    </row>
    <row r="190" spans="19:19" x14ac:dyDescent="0.25">
      <c r="S190" s="26">
        <f>IF(PG!J182="","",PG!J182)</f>
        <v>0</v>
      </c>
    </row>
    <row r="191" spans="19:19" x14ac:dyDescent="0.25">
      <c r="S191" s="26">
        <f>IF(PG!J183="","",PG!J183)</f>
        <v>0</v>
      </c>
    </row>
    <row r="192" spans="19:19" x14ac:dyDescent="0.25">
      <c r="S192" s="26">
        <f>IF(PG!J184="","",PG!J184)</f>
        <v>0</v>
      </c>
    </row>
    <row r="193" spans="19:19" x14ac:dyDescent="0.25">
      <c r="S193" s="26">
        <f>IF(PG!J185="","",PG!J185)</f>
        <v>0</v>
      </c>
    </row>
    <row r="194" spans="19:19" x14ac:dyDescent="0.25">
      <c r="S194" s="26">
        <f>IF(PG!J186="","",PG!J186)</f>
        <v>0</v>
      </c>
    </row>
    <row r="195" spans="19:19" x14ac:dyDescent="0.25">
      <c r="S195" s="26">
        <f>IF(PG!J187="","",PG!J187)</f>
        <v>0</v>
      </c>
    </row>
    <row r="196" spans="19:19" x14ac:dyDescent="0.25">
      <c r="S196" s="26">
        <f>IF(PG!J188="","",PG!J188)</f>
        <v>0</v>
      </c>
    </row>
    <row r="197" spans="19:19" x14ac:dyDescent="0.25">
      <c r="S197" s="26">
        <f>IF(PG!J189="","",PG!J189)</f>
        <v>0</v>
      </c>
    </row>
    <row r="198" spans="19:19" x14ac:dyDescent="0.25">
      <c r="S198" s="26">
        <f>IF(PG!J190="","",PG!J190)</f>
        <v>0</v>
      </c>
    </row>
    <row r="199" spans="19:19" x14ac:dyDescent="0.25">
      <c r="S199" s="26">
        <f>IF(PG!J191="","",PG!J191)</f>
        <v>0</v>
      </c>
    </row>
    <row r="200" spans="19:19" x14ac:dyDescent="0.25">
      <c r="S200" s="26">
        <f>IF(PG!J192="","",PG!J192)</f>
        <v>0</v>
      </c>
    </row>
    <row r="201" spans="19:19" x14ac:dyDescent="0.25">
      <c r="S201" s="26">
        <f>IF(PG!J193="","",PG!J193)</f>
        <v>0</v>
      </c>
    </row>
    <row r="202" spans="19:19" x14ac:dyDescent="0.25">
      <c r="S202" s="26">
        <f>IF(PG!J194="","",PG!J194)</f>
        <v>0</v>
      </c>
    </row>
    <row r="203" spans="19:19" x14ac:dyDescent="0.25">
      <c r="S203" s="26">
        <f>IF(PG!J195="","",PG!J195)</f>
        <v>0</v>
      </c>
    </row>
    <row r="204" spans="19:19" x14ac:dyDescent="0.25">
      <c r="S204" s="26">
        <f>IF(PG!J196="","",PG!J196)</f>
        <v>0</v>
      </c>
    </row>
    <row r="205" spans="19:19" x14ac:dyDescent="0.25">
      <c r="S205" s="26">
        <f>IF(PG!J197="","",PG!J197)</f>
        <v>0</v>
      </c>
    </row>
    <row r="206" spans="19:19" x14ac:dyDescent="0.25">
      <c r="S206" s="26">
        <f>IF(PG!J198="","",PG!J198)</f>
        <v>0</v>
      </c>
    </row>
    <row r="207" spans="19:19" x14ac:dyDescent="0.25">
      <c r="S207" s="26">
        <f>IF(PG!J199="","",PG!J199)</f>
        <v>0</v>
      </c>
    </row>
    <row r="208" spans="19:19" x14ac:dyDescent="0.25">
      <c r="S208" s="26">
        <f>IF(PG!J200="","",PG!J200)</f>
        <v>0</v>
      </c>
    </row>
    <row r="209" spans="19:19" x14ac:dyDescent="0.25">
      <c r="S209" s="26">
        <f>IF(PG!J201="","",PG!J201)</f>
        <v>0</v>
      </c>
    </row>
    <row r="210" spans="19:19" x14ac:dyDescent="0.25">
      <c r="S210" s="26">
        <f>IF(PG!J202="","",PG!J202)</f>
        <v>0</v>
      </c>
    </row>
    <row r="211" spans="19:19" x14ac:dyDescent="0.25">
      <c r="S211" s="26">
        <f>IF(PG!J203="","",PG!J203)</f>
        <v>0</v>
      </c>
    </row>
    <row r="212" spans="19:19" x14ac:dyDescent="0.25">
      <c r="S212" s="26">
        <f>IF(PG!J204="","",PG!J204)</f>
        <v>0</v>
      </c>
    </row>
    <row r="213" spans="19:19" x14ac:dyDescent="0.25">
      <c r="S213" s="26">
        <f>IF(PG!J205="","",PG!J205)</f>
        <v>0</v>
      </c>
    </row>
    <row r="214" spans="19:19" x14ac:dyDescent="0.25">
      <c r="S214" s="26">
        <f>IF(PG!J206="","",PG!J206)</f>
        <v>0</v>
      </c>
    </row>
    <row r="215" spans="19:19" x14ac:dyDescent="0.25">
      <c r="S215" s="26">
        <f>IF(PG!J207="","",PG!J207)</f>
        <v>0</v>
      </c>
    </row>
    <row r="216" spans="19:19" x14ac:dyDescent="0.25">
      <c r="S216" s="26">
        <f>IF(PG!J208="","",PG!J208)</f>
        <v>0</v>
      </c>
    </row>
    <row r="217" spans="19:19" x14ac:dyDescent="0.25">
      <c r="S217" s="26">
        <f>IF(PG!J209="","",PG!J209)</f>
        <v>0</v>
      </c>
    </row>
    <row r="218" spans="19:19" x14ac:dyDescent="0.25">
      <c r="S218" s="26">
        <f>IF(PG!J210="","",PG!J210)</f>
        <v>0</v>
      </c>
    </row>
    <row r="219" spans="19:19" x14ac:dyDescent="0.25">
      <c r="S219" s="26">
        <f>IF(PG!J211="","",PG!J211)</f>
        <v>0</v>
      </c>
    </row>
    <row r="220" spans="19:19" x14ac:dyDescent="0.25">
      <c r="S220" s="26">
        <f>IF(PG!J212="","",PG!J212)</f>
        <v>0</v>
      </c>
    </row>
    <row r="221" spans="19:19" x14ac:dyDescent="0.25">
      <c r="S221" s="26">
        <f>IF(PG!J213="","",PG!J213)</f>
        <v>0</v>
      </c>
    </row>
    <row r="222" spans="19:19" x14ac:dyDescent="0.25">
      <c r="S222" s="26">
        <f>IF(PG!J214="","",PG!J214)</f>
        <v>0</v>
      </c>
    </row>
    <row r="223" spans="19:19" x14ac:dyDescent="0.25">
      <c r="S223" s="26">
        <f>IF(PG!J215="","",PG!J215)</f>
        <v>0</v>
      </c>
    </row>
    <row r="224" spans="19:19" x14ac:dyDescent="0.25">
      <c r="S224" s="26">
        <f>IF(PG!J216="","",PG!J216)</f>
        <v>0</v>
      </c>
    </row>
    <row r="225" spans="19:19" x14ac:dyDescent="0.25">
      <c r="S225" s="26">
        <f>IF(PG!J217="","",PG!J217)</f>
        <v>0</v>
      </c>
    </row>
    <row r="226" spans="19:19" x14ac:dyDescent="0.25">
      <c r="S226" s="26">
        <f>IF(PG!J218="","",PG!J218)</f>
        <v>0</v>
      </c>
    </row>
    <row r="227" spans="19:19" x14ac:dyDescent="0.25">
      <c r="S227" s="26">
        <f>IF(PG!J219="","",PG!J219)</f>
        <v>0</v>
      </c>
    </row>
    <row r="228" spans="19:19" x14ac:dyDescent="0.25">
      <c r="S228" s="26">
        <f>IF(PG!J220="","",PG!J220)</f>
        <v>0</v>
      </c>
    </row>
    <row r="229" spans="19:19" x14ac:dyDescent="0.25">
      <c r="S229" s="26">
        <f>IF(PG!J221="","",PG!J221)</f>
        <v>0</v>
      </c>
    </row>
    <row r="230" spans="19:19" x14ac:dyDescent="0.25">
      <c r="S230" s="26">
        <f>IF(PG!J222="","",PG!J222)</f>
        <v>0</v>
      </c>
    </row>
    <row r="231" spans="19:19" x14ac:dyDescent="0.25">
      <c r="S231" s="26">
        <f>IF(PG!J223="","",PG!J223)</f>
        <v>0</v>
      </c>
    </row>
    <row r="232" spans="19:19" x14ac:dyDescent="0.25">
      <c r="S232" s="26">
        <f>IF(PG!J224="","",PG!J224)</f>
        <v>0</v>
      </c>
    </row>
    <row r="233" spans="19:19" x14ac:dyDescent="0.25">
      <c r="S233" s="26">
        <f>IF(PG!J225="","",PG!J225)</f>
        <v>0</v>
      </c>
    </row>
    <row r="234" spans="19:19" x14ac:dyDescent="0.25">
      <c r="S234" s="26">
        <f>IF(PG!J226="","",PG!J226)</f>
        <v>0</v>
      </c>
    </row>
    <row r="235" spans="19:19" x14ac:dyDescent="0.25">
      <c r="S235" s="26">
        <f>IF(PG!J227="","",PG!J227)</f>
        <v>0</v>
      </c>
    </row>
    <row r="236" spans="19:19" x14ac:dyDescent="0.25">
      <c r="S236" s="26">
        <f>IF(PG!J228="","",PG!J228)</f>
        <v>0</v>
      </c>
    </row>
    <row r="237" spans="19:19" x14ac:dyDescent="0.25">
      <c r="S237" s="26">
        <f>IF(PG!J229="","",PG!J229)</f>
        <v>0</v>
      </c>
    </row>
    <row r="238" spans="19:19" x14ac:dyDescent="0.25">
      <c r="S238" s="26">
        <f>IF(PG!J230="","",PG!J230)</f>
        <v>0</v>
      </c>
    </row>
    <row r="239" spans="19:19" x14ac:dyDescent="0.25">
      <c r="S239" s="26">
        <f>IF(PG!J231="","",PG!J231)</f>
        <v>0</v>
      </c>
    </row>
    <row r="240" spans="19:19" x14ac:dyDescent="0.25">
      <c r="S240" s="26">
        <f>IF(PG!J232="","",PG!J232)</f>
        <v>0</v>
      </c>
    </row>
    <row r="241" spans="19:19" x14ac:dyDescent="0.25">
      <c r="S241" s="26">
        <f>IF(PG!J233="","",PG!J233)</f>
        <v>0</v>
      </c>
    </row>
    <row r="242" spans="19:19" x14ac:dyDescent="0.25">
      <c r="S242" s="26">
        <f>IF(PG!J234="","",PG!J234)</f>
        <v>0</v>
      </c>
    </row>
    <row r="243" spans="19:19" x14ac:dyDescent="0.25">
      <c r="S243" s="26">
        <f>IF(PG!J235="","",PG!J235)</f>
        <v>0</v>
      </c>
    </row>
    <row r="244" spans="19:19" x14ac:dyDescent="0.25">
      <c r="S244" s="26">
        <f>IF(PG!J236="","",PG!J236)</f>
        <v>0</v>
      </c>
    </row>
    <row r="245" spans="19:19" x14ac:dyDescent="0.25">
      <c r="S245" s="26">
        <f>IF(PG!J237="","",PG!J237)</f>
        <v>0</v>
      </c>
    </row>
    <row r="246" spans="19:19" x14ac:dyDescent="0.25">
      <c r="S246" s="26">
        <f>IF(PG!J238="","",PG!J238)</f>
        <v>0</v>
      </c>
    </row>
    <row r="247" spans="19:19" x14ac:dyDescent="0.25">
      <c r="S247" s="26">
        <f>IF(PG!J239="","",PG!J239)</f>
        <v>0</v>
      </c>
    </row>
    <row r="248" spans="19:19" x14ac:dyDescent="0.25">
      <c r="S248" s="26">
        <f>IF(PG!J240="","",PG!J240)</f>
        <v>0</v>
      </c>
    </row>
    <row r="249" spans="19:19" x14ac:dyDescent="0.25">
      <c r="S249" s="26">
        <f>IF(PG!J241="","",PG!J241)</f>
        <v>0</v>
      </c>
    </row>
    <row r="250" spans="19:19" x14ac:dyDescent="0.25">
      <c r="S250" s="26">
        <f>IF(PG!J242="","",PG!J242)</f>
        <v>0</v>
      </c>
    </row>
    <row r="251" spans="19:19" x14ac:dyDescent="0.25">
      <c r="S251" s="26">
        <f>IF(PG!J243="","",PG!J243)</f>
        <v>0</v>
      </c>
    </row>
    <row r="252" spans="19:19" x14ac:dyDescent="0.25">
      <c r="S252" s="26">
        <f>IF(PG!J244="","",PG!J244)</f>
        <v>0</v>
      </c>
    </row>
    <row r="253" spans="19:19" x14ac:dyDescent="0.25">
      <c r="S253" s="26">
        <f>IF(PG!J245="","",PG!J245)</f>
        <v>0</v>
      </c>
    </row>
    <row r="254" spans="19:19" x14ac:dyDescent="0.25">
      <c r="S254" s="26">
        <f>IF(PG!J246="","",PG!J246)</f>
        <v>0</v>
      </c>
    </row>
    <row r="255" spans="19:19" x14ac:dyDescent="0.25">
      <c r="S255" s="26">
        <f>IF(PG!J247="","",PG!J247)</f>
        <v>0</v>
      </c>
    </row>
    <row r="256" spans="19:19" x14ac:dyDescent="0.25">
      <c r="S256" s="26">
        <f>IF(PG!J248="","",PG!J248)</f>
        <v>0</v>
      </c>
    </row>
    <row r="257" spans="19:19" x14ac:dyDescent="0.25">
      <c r="S257" s="26">
        <f>IF(PG!J249="","",PG!J249)</f>
        <v>0</v>
      </c>
    </row>
    <row r="258" spans="19:19" x14ac:dyDescent="0.25">
      <c r="S258" s="26">
        <f>IF(PG!J250="","",PG!J250)</f>
        <v>0</v>
      </c>
    </row>
    <row r="259" spans="19:19" x14ac:dyDescent="0.25">
      <c r="S259" s="26">
        <f>IF(PG!J251="","",PG!J251)</f>
        <v>0</v>
      </c>
    </row>
    <row r="260" spans="19:19" x14ac:dyDescent="0.25">
      <c r="S260" s="26">
        <f>IF(PG!J252="","",PG!J252)</f>
        <v>0</v>
      </c>
    </row>
    <row r="261" spans="19:19" x14ac:dyDescent="0.25">
      <c r="S261" s="26">
        <f>IF(PG!J253="","",PG!J253)</f>
        <v>0</v>
      </c>
    </row>
    <row r="262" spans="19:19" x14ac:dyDescent="0.25">
      <c r="S262" s="26">
        <f>IF(PG!J254="","",PG!J254)</f>
        <v>0</v>
      </c>
    </row>
    <row r="263" spans="19:19" x14ac:dyDescent="0.25">
      <c r="S263" s="26">
        <f>IF(PG!J255="","",PG!J255)</f>
        <v>0</v>
      </c>
    </row>
    <row r="264" spans="19:19" x14ac:dyDescent="0.25">
      <c r="S264" s="26">
        <f>IF(PG!J256="","",PG!J256)</f>
        <v>0</v>
      </c>
    </row>
    <row r="265" spans="19:19" x14ac:dyDescent="0.25">
      <c r="S265" s="26">
        <f>IF(PG!J257="","",PG!J257)</f>
        <v>0</v>
      </c>
    </row>
    <row r="266" spans="19:19" x14ac:dyDescent="0.25">
      <c r="S266" s="26">
        <f>IF(PG!J258="","",PG!J258)</f>
        <v>0</v>
      </c>
    </row>
    <row r="267" spans="19:19" x14ac:dyDescent="0.25">
      <c r="S267" s="26">
        <f>IF(PG!J259="","",PG!J259)</f>
        <v>0</v>
      </c>
    </row>
    <row r="268" spans="19:19" x14ac:dyDescent="0.25">
      <c r="S268" s="26">
        <f>IF(PG!J260="","",PG!J260)</f>
        <v>0</v>
      </c>
    </row>
    <row r="269" spans="19:19" x14ac:dyDescent="0.25">
      <c r="S269" s="26">
        <f>IF(PG!J261="","",PG!J261)</f>
        <v>0</v>
      </c>
    </row>
    <row r="270" spans="19:19" x14ac:dyDescent="0.25">
      <c r="S270" s="26">
        <f>IF(PG!J262="","",PG!J262)</f>
        <v>0</v>
      </c>
    </row>
    <row r="271" spans="19:19" x14ac:dyDescent="0.25">
      <c r="S271" s="26">
        <f>IF(PG!J263="","",PG!J263)</f>
        <v>0</v>
      </c>
    </row>
    <row r="272" spans="19:19" x14ac:dyDescent="0.25">
      <c r="S272" s="26">
        <f>IF(PG!J264="","",PG!J264)</f>
        <v>0</v>
      </c>
    </row>
    <row r="273" spans="19:19" x14ac:dyDescent="0.25">
      <c r="S273" s="26">
        <f>IF(PG!J265="","",PG!J265)</f>
        <v>0</v>
      </c>
    </row>
    <row r="274" spans="19:19" x14ac:dyDescent="0.25">
      <c r="S274" s="26">
        <f>IF(PG!J266="","",PG!J266)</f>
        <v>0</v>
      </c>
    </row>
    <row r="275" spans="19:19" x14ac:dyDescent="0.25">
      <c r="S275" s="26">
        <f>IF(PG!J267="","",PG!J267)</f>
        <v>0</v>
      </c>
    </row>
    <row r="276" spans="19:19" x14ac:dyDescent="0.25">
      <c r="S276" s="26">
        <f>IF(PG!J268="","",PG!J268)</f>
        <v>0</v>
      </c>
    </row>
    <row r="277" spans="19:19" x14ac:dyDescent="0.25">
      <c r="S277" s="26">
        <f>IF(PG!J269="","",PG!J269)</f>
        <v>0</v>
      </c>
    </row>
    <row r="278" spans="19:19" x14ac:dyDescent="0.25">
      <c r="S278" s="26">
        <f>IF(PG!J270="","",PG!J270)</f>
        <v>0</v>
      </c>
    </row>
    <row r="279" spans="19:19" x14ac:dyDescent="0.25">
      <c r="S279" s="26">
        <f>IF(PG!J271="","",PG!J271)</f>
        <v>0</v>
      </c>
    </row>
    <row r="280" spans="19:19" x14ac:dyDescent="0.25">
      <c r="S280" s="26">
        <f>IF(PG!J272="","",PG!J272)</f>
        <v>0</v>
      </c>
    </row>
    <row r="281" spans="19:19" x14ac:dyDescent="0.25">
      <c r="S281" s="26">
        <f>IF(PG!J273="","",PG!J273)</f>
        <v>0</v>
      </c>
    </row>
    <row r="282" spans="19:19" x14ac:dyDescent="0.25">
      <c r="S282" s="26">
        <f>IF(PG!J274="","",PG!J274)</f>
        <v>0</v>
      </c>
    </row>
    <row r="283" spans="19:19" x14ac:dyDescent="0.25">
      <c r="S283" s="26">
        <f>IF(PG!J275="","",PG!J275)</f>
        <v>0</v>
      </c>
    </row>
    <row r="284" spans="19:19" x14ac:dyDescent="0.25">
      <c r="S284" s="26">
        <f>IF(PG!J276="","",PG!J276)</f>
        <v>0</v>
      </c>
    </row>
    <row r="285" spans="19:19" x14ac:dyDescent="0.25">
      <c r="S285" s="26">
        <f>IF(PG!J277="","",PG!J277)</f>
        <v>0</v>
      </c>
    </row>
    <row r="286" spans="19:19" x14ac:dyDescent="0.25">
      <c r="S286" s="26">
        <f>IF(PG!J278="","",PG!J278)</f>
        <v>0</v>
      </c>
    </row>
    <row r="287" spans="19:19" x14ac:dyDescent="0.25">
      <c r="S287" s="26">
        <f>IF(PG!J279="","",PG!J279)</f>
        <v>0</v>
      </c>
    </row>
    <row r="288" spans="19:19" x14ac:dyDescent="0.25">
      <c r="S288" s="26">
        <f>IF(PG!J280="","",PG!J280)</f>
        <v>0</v>
      </c>
    </row>
    <row r="289" spans="19:19" x14ac:dyDescent="0.25">
      <c r="S289" s="26">
        <f>IF(PG!J281="","",PG!J281)</f>
        <v>0</v>
      </c>
    </row>
    <row r="290" spans="19:19" x14ac:dyDescent="0.25">
      <c r="S290" s="26">
        <f>IF(PG!J282="","",PG!J282)</f>
        <v>0</v>
      </c>
    </row>
    <row r="291" spans="19:19" x14ac:dyDescent="0.25">
      <c r="S291" s="26">
        <f>IF(PG!J283="","",PG!J283)</f>
        <v>0</v>
      </c>
    </row>
    <row r="292" spans="19:19" x14ac:dyDescent="0.25">
      <c r="S292" s="26">
        <f>IF(PG!J284="","",PG!J284)</f>
        <v>0</v>
      </c>
    </row>
    <row r="293" spans="19:19" x14ac:dyDescent="0.25">
      <c r="S293" s="26">
        <f>IF(PG!J285="","",PG!J285)</f>
        <v>0</v>
      </c>
    </row>
    <row r="294" spans="19:19" x14ac:dyDescent="0.25">
      <c r="S294" s="26">
        <f>IF(PG!J286="","",PG!J286)</f>
        <v>0</v>
      </c>
    </row>
    <row r="295" spans="19:19" x14ac:dyDescent="0.25">
      <c r="S295" s="26">
        <f>IF(PG!J287="","",PG!J287)</f>
        <v>0</v>
      </c>
    </row>
    <row r="296" spans="19:19" x14ac:dyDescent="0.25">
      <c r="S296" s="26">
        <f>IF(PG!J288="","",PG!J288)</f>
        <v>0</v>
      </c>
    </row>
    <row r="297" spans="19:19" x14ac:dyDescent="0.25">
      <c r="S297" s="26">
        <f>IF(PG!J289="","",PG!J289)</f>
        <v>0</v>
      </c>
    </row>
    <row r="298" spans="19:19" x14ac:dyDescent="0.25">
      <c r="S298" s="26">
        <f>IF(PG!J290="","",PG!J290)</f>
        <v>0</v>
      </c>
    </row>
    <row r="299" spans="19:19" x14ac:dyDescent="0.25">
      <c r="S299" s="26">
        <f>IF(PG!J291="","",PG!J291)</f>
        <v>0</v>
      </c>
    </row>
    <row r="300" spans="19:19" x14ac:dyDescent="0.25">
      <c r="S300" s="26">
        <f>IF(PG!J292="","",PG!J292)</f>
        <v>0</v>
      </c>
    </row>
    <row r="301" spans="19:19" x14ac:dyDescent="0.25">
      <c r="S301" s="26">
        <f>IF(PG!J293="","",PG!J293)</f>
        <v>0</v>
      </c>
    </row>
    <row r="302" spans="19:19" x14ac:dyDescent="0.25">
      <c r="S302" s="26">
        <f>IF(PG!J294="","",PG!J294)</f>
        <v>0</v>
      </c>
    </row>
    <row r="303" spans="19:19" x14ac:dyDescent="0.25">
      <c r="S303" s="26">
        <f>IF(PG!J295="","",PG!J295)</f>
        <v>0</v>
      </c>
    </row>
    <row r="304" spans="19:19" x14ac:dyDescent="0.25">
      <c r="S304" s="26">
        <f>IF(PG!J296="","",PG!J296)</f>
        <v>0</v>
      </c>
    </row>
    <row r="305" spans="19:19" x14ac:dyDescent="0.25">
      <c r="S305" s="26">
        <f>IF(PG!J297="","",PG!J297)</f>
        <v>0</v>
      </c>
    </row>
    <row r="306" spans="19:19" x14ac:dyDescent="0.25">
      <c r="S306" s="26">
        <f>IF(PG!J298="","",PG!J298)</f>
        <v>0</v>
      </c>
    </row>
    <row r="307" spans="19:19" x14ac:dyDescent="0.25">
      <c r="S307" s="26">
        <f>IF(PG!J299="","",PG!J299)</f>
        <v>0</v>
      </c>
    </row>
    <row r="308" spans="19:19" x14ac:dyDescent="0.25">
      <c r="S308" s="26">
        <f>IF(PG!J300="","",PG!J300)</f>
        <v>0</v>
      </c>
    </row>
    <row r="309" spans="19:19" x14ac:dyDescent="0.25">
      <c r="S309" s="26">
        <f>IF(PG!J301="","",PG!J301)</f>
        <v>0</v>
      </c>
    </row>
    <row r="310" spans="19:19" x14ac:dyDescent="0.25">
      <c r="S310" s="26">
        <f>IF(PG!J302="","",PG!J302)</f>
        <v>0</v>
      </c>
    </row>
    <row r="311" spans="19:19" x14ac:dyDescent="0.25">
      <c r="S311" s="26">
        <f>IF(PG!J303="","",PG!J303)</f>
        <v>0</v>
      </c>
    </row>
    <row r="312" spans="19:19" x14ac:dyDescent="0.25">
      <c r="S312" s="26">
        <f>IF(PG!J304="","",PG!J304)</f>
        <v>0</v>
      </c>
    </row>
    <row r="313" spans="19:19" x14ac:dyDescent="0.25">
      <c r="S313" s="26">
        <f>IF(PG!J305="","",PG!J305)</f>
        <v>0</v>
      </c>
    </row>
    <row r="314" spans="19:19" x14ac:dyDescent="0.25">
      <c r="S314" s="26">
        <f>IF(PG!J306="","",PG!J306)</f>
        <v>0</v>
      </c>
    </row>
    <row r="315" spans="19:19" x14ac:dyDescent="0.25">
      <c r="S315" s="26">
        <f>IF(PG!J307="","",PG!J307)</f>
        <v>0</v>
      </c>
    </row>
    <row r="316" spans="19:19" x14ac:dyDescent="0.25">
      <c r="S316" s="26">
        <f>IF(PG!J308="","",PG!J308)</f>
        <v>0</v>
      </c>
    </row>
    <row r="317" spans="19:19" x14ac:dyDescent="0.25">
      <c r="S317" s="26">
        <f>IF(PG!J309="","",PG!J309)</f>
        <v>0</v>
      </c>
    </row>
    <row r="318" spans="19:19" x14ac:dyDescent="0.25">
      <c r="S318" s="26">
        <f>IF(PG!J310="","",PG!J310)</f>
        <v>0</v>
      </c>
    </row>
    <row r="319" spans="19:19" x14ac:dyDescent="0.25">
      <c r="S319" s="26">
        <f>IF(PG!J311="","",PG!J311)</f>
        <v>0</v>
      </c>
    </row>
    <row r="320" spans="19:19" x14ac:dyDescent="0.25">
      <c r="S320" s="26">
        <f>IF(PG!J312="","",PG!J312)</f>
        <v>0</v>
      </c>
    </row>
    <row r="321" spans="19:19" x14ac:dyDescent="0.25">
      <c r="S321" s="26">
        <f>IF(PG!J313="","",PG!J313)</f>
        <v>0</v>
      </c>
    </row>
    <row r="322" spans="19:19" x14ac:dyDescent="0.25">
      <c r="S322" s="26">
        <f>IF(PG!J314="","",PG!J314)</f>
        <v>0</v>
      </c>
    </row>
    <row r="323" spans="19:19" x14ac:dyDescent="0.25">
      <c r="S323" s="26">
        <f>IF(PG!J315="","",PG!J315)</f>
        <v>0</v>
      </c>
    </row>
    <row r="324" spans="19:19" x14ac:dyDescent="0.25">
      <c r="S324" s="26">
        <f>IF(PG!J316="","",PG!J316)</f>
        <v>0</v>
      </c>
    </row>
    <row r="325" spans="19:19" x14ac:dyDescent="0.25">
      <c r="S325" s="26">
        <f>IF(PG!J317="","",PG!J317)</f>
        <v>0</v>
      </c>
    </row>
    <row r="326" spans="19:19" x14ac:dyDescent="0.25">
      <c r="S326" s="26">
        <f>IF(PG!J318="","",PG!J318)</f>
        <v>0</v>
      </c>
    </row>
    <row r="327" spans="19:19" x14ac:dyDescent="0.25">
      <c r="S327" s="26">
        <f>IF(PG!J319="","",PG!J319)</f>
        <v>0</v>
      </c>
    </row>
    <row r="328" spans="19:19" x14ac:dyDescent="0.25">
      <c r="S328" s="26">
        <f>IF(PG!J320="","",PG!J320)</f>
        <v>0</v>
      </c>
    </row>
    <row r="329" spans="19:19" x14ac:dyDescent="0.25">
      <c r="S329" s="26">
        <f>IF(PG!J321="","",PG!J321)</f>
        <v>0</v>
      </c>
    </row>
    <row r="330" spans="19:19" x14ac:dyDescent="0.25">
      <c r="S330" s="26">
        <f>IF(PG!J322="","",PG!J322)</f>
        <v>0</v>
      </c>
    </row>
    <row r="331" spans="19:19" x14ac:dyDescent="0.25">
      <c r="S331" s="26">
        <f>IF(PG!J323="","",PG!J323)</f>
        <v>0</v>
      </c>
    </row>
    <row r="332" spans="19:19" x14ac:dyDescent="0.25">
      <c r="S332" s="26">
        <f>IF(PG!J324="","",PG!J324)</f>
        <v>0</v>
      </c>
    </row>
    <row r="333" spans="19:19" x14ac:dyDescent="0.25">
      <c r="S333" s="26">
        <f>IF(PG!J325="","",PG!J325)</f>
        <v>0</v>
      </c>
    </row>
    <row r="334" spans="19:19" x14ac:dyDescent="0.25">
      <c r="S334" s="26">
        <f>IF(PG!J326="","",PG!J326)</f>
        <v>0</v>
      </c>
    </row>
    <row r="335" spans="19:19" x14ac:dyDescent="0.25">
      <c r="S335" s="26">
        <f>IF(PG!J327="","",PG!J327)</f>
        <v>0</v>
      </c>
    </row>
    <row r="336" spans="19:19" x14ac:dyDescent="0.25">
      <c r="S336" s="26">
        <f>IF(PG!J328="","",PG!J328)</f>
        <v>0</v>
      </c>
    </row>
    <row r="337" spans="19:19" x14ac:dyDescent="0.25">
      <c r="S337" s="26">
        <f>IF(PG!J329="","",PG!J329)</f>
        <v>0</v>
      </c>
    </row>
    <row r="338" spans="19:19" x14ac:dyDescent="0.25">
      <c r="S338" s="26">
        <f>IF(PG!J330="","",PG!J330)</f>
        <v>0</v>
      </c>
    </row>
    <row r="339" spans="19:19" x14ac:dyDescent="0.25">
      <c r="S339" s="26">
        <f>IF(PG!J331="","",PG!J331)</f>
        <v>0</v>
      </c>
    </row>
    <row r="340" spans="19:19" x14ac:dyDescent="0.25">
      <c r="S340" s="26">
        <f>IF(PG!J332="","",PG!J332)</f>
        <v>0</v>
      </c>
    </row>
    <row r="341" spans="19:19" x14ac:dyDescent="0.25">
      <c r="S341" s="26">
        <f>IF(PG!J333="","",PG!J333)</f>
        <v>0</v>
      </c>
    </row>
    <row r="342" spans="19:19" x14ac:dyDescent="0.25">
      <c r="S342" s="26">
        <f>IF(PG!J334="","",PG!J334)</f>
        <v>0</v>
      </c>
    </row>
    <row r="343" spans="19:19" x14ac:dyDescent="0.25">
      <c r="S343" s="26">
        <f>IF(PG!J335="","",PG!J335)</f>
        <v>0</v>
      </c>
    </row>
    <row r="344" spans="19:19" x14ac:dyDescent="0.25">
      <c r="S344" s="26">
        <f>IF(PG!J336="","",PG!J336)</f>
        <v>0</v>
      </c>
    </row>
    <row r="345" spans="19:19" x14ac:dyDescent="0.25">
      <c r="S345" s="26">
        <f>IF(PG!J337="","",PG!J337)</f>
        <v>0</v>
      </c>
    </row>
    <row r="346" spans="19:19" x14ac:dyDescent="0.25">
      <c r="S346" s="26">
        <f>IF(PG!J338="","",PG!J338)</f>
        <v>0</v>
      </c>
    </row>
    <row r="347" spans="19:19" x14ac:dyDescent="0.25">
      <c r="S347" s="26">
        <f>IF(PG!J339="","",PG!J339)</f>
        <v>0</v>
      </c>
    </row>
    <row r="348" spans="19:19" x14ac:dyDescent="0.25">
      <c r="S348" s="26">
        <f>IF(PG!J340="","",PG!J340)</f>
        <v>0</v>
      </c>
    </row>
    <row r="349" spans="19:19" x14ac:dyDescent="0.25">
      <c r="S349" s="26">
        <f>IF(PG!J341="","",PG!J341)</f>
        <v>0</v>
      </c>
    </row>
    <row r="350" spans="19:19" x14ac:dyDescent="0.25">
      <c r="S350" s="26">
        <f>IF(PG!J342="","",PG!J342)</f>
        <v>0</v>
      </c>
    </row>
    <row r="351" spans="19:19" x14ac:dyDescent="0.25">
      <c r="S351" s="26">
        <f>IF(PG!J343="","",PG!J343)</f>
        <v>0</v>
      </c>
    </row>
    <row r="352" spans="19:19" x14ac:dyDescent="0.25">
      <c r="S352" s="26">
        <f>IF(PG!J344="","",PG!J344)</f>
        <v>0</v>
      </c>
    </row>
    <row r="353" spans="19:19" x14ac:dyDescent="0.25">
      <c r="S353" s="26">
        <f>IF(PG!J345="","",PG!J345)</f>
        <v>0</v>
      </c>
    </row>
    <row r="354" spans="19:19" x14ac:dyDescent="0.25">
      <c r="S354" s="26">
        <f>IF(PG!J346="","",PG!J346)</f>
        <v>0</v>
      </c>
    </row>
    <row r="355" spans="19:19" x14ac:dyDescent="0.25">
      <c r="S355" s="26">
        <f>IF(PG!J347="","",PG!J347)</f>
        <v>0</v>
      </c>
    </row>
    <row r="356" spans="19:19" x14ac:dyDescent="0.25">
      <c r="S356" s="26">
        <f>IF(PG!J348="","",PG!J348)</f>
        <v>0</v>
      </c>
    </row>
    <row r="357" spans="19:19" x14ac:dyDescent="0.25">
      <c r="S357" s="26">
        <f>IF(PG!J349="","",PG!J349)</f>
        <v>0</v>
      </c>
    </row>
    <row r="358" spans="19:19" x14ac:dyDescent="0.25">
      <c r="S358" s="26">
        <f>IF(PG!J350="","",PG!J350)</f>
        <v>0</v>
      </c>
    </row>
    <row r="359" spans="19:19" x14ac:dyDescent="0.25">
      <c r="S359" s="26">
        <f>IF(PG!J351="","",PG!J351)</f>
        <v>0</v>
      </c>
    </row>
    <row r="360" spans="19:19" x14ac:dyDescent="0.25">
      <c r="S360" s="26">
        <f>IF(PG!J352="","",PG!J352)</f>
        <v>0</v>
      </c>
    </row>
    <row r="361" spans="19:19" x14ac:dyDescent="0.25">
      <c r="S361" s="26">
        <f>IF(PG!J353="","",PG!J353)</f>
        <v>0</v>
      </c>
    </row>
    <row r="362" spans="19:19" x14ac:dyDescent="0.25">
      <c r="S362" s="26">
        <f>IF(PG!J354="","",PG!J354)</f>
        <v>0</v>
      </c>
    </row>
    <row r="363" spans="19:19" x14ac:dyDescent="0.25">
      <c r="S363" s="26">
        <f>IF(PG!J355="","",PG!J355)</f>
        <v>0</v>
      </c>
    </row>
    <row r="364" spans="19:19" x14ac:dyDescent="0.25">
      <c r="S364" s="26">
        <f>IF(PG!J356="","",PG!J356)</f>
        <v>0</v>
      </c>
    </row>
    <row r="365" spans="19:19" x14ac:dyDescent="0.25">
      <c r="S365" s="26">
        <f>IF(PG!J357="","",PG!J357)</f>
        <v>0</v>
      </c>
    </row>
    <row r="366" spans="19:19" x14ac:dyDescent="0.25">
      <c r="S366" s="26">
        <f>IF(PG!J358="","",PG!J358)</f>
        <v>0</v>
      </c>
    </row>
    <row r="367" spans="19:19" x14ac:dyDescent="0.25">
      <c r="S367" s="26">
        <f>IF(PG!J359="","",PG!J359)</f>
        <v>0</v>
      </c>
    </row>
    <row r="368" spans="19:19" x14ac:dyDescent="0.25">
      <c r="S368" s="26">
        <f>IF(PG!J360="","",PG!J360)</f>
        <v>0</v>
      </c>
    </row>
    <row r="369" spans="19:19" x14ac:dyDescent="0.25">
      <c r="S369" s="26">
        <f>IF(PG!J361="","",PG!J361)</f>
        <v>0</v>
      </c>
    </row>
    <row r="370" spans="19:19" x14ac:dyDescent="0.25">
      <c r="S370" s="26">
        <f>IF(PG!J362="","",PG!J362)</f>
        <v>0</v>
      </c>
    </row>
    <row r="371" spans="19:19" x14ac:dyDescent="0.25">
      <c r="S371" s="26">
        <f>IF(PG!J363="","",PG!J363)</f>
        <v>0</v>
      </c>
    </row>
    <row r="372" spans="19:19" x14ac:dyDescent="0.25">
      <c r="S372" s="26">
        <f>IF(PG!J364="","",PG!J364)</f>
        <v>0</v>
      </c>
    </row>
    <row r="373" spans="19:19" x14ac:dyDescent="0.25">
      <c r="S373" s="26">
        <f>IF(PG!J365="","",PG!J365)</f>
        <v>0</v>
      </c>
    </row>
    <row r="374" spans="19:19" x14ac:dyDescent="0.25">
      <c r="S374" s="26">
        <f>IF(PG!J366="","",PG!J366)</f>
        <v>0</v>
      </c>
    </row>
    <row r="375" spans="19:19" x14ac:dyDescent="0.25">
      <c r="S375" s="26">
        <f>IF(PG!J367="","",PG!J367)</f>
        <v>0</v>
      </c>
    </row>
    <row r="376" spans="19:19" x14ac:dyDescent="0.25">
      <c r="S376" s="26">
        <f>IF(PG!J368="","",PG!J368)</f>
        <v>0</v>
      </c>
    </row>
    <row r="377" spans="19:19" x14ac:dyDescent="0.25">
      <c r="S377" s="26">
        <f>IF(PG!J369="","",PG!J369)</f>
        <v>0</v>
      </c>
    </row>
    <row r="378" spans="19:19" x14ac:dyDescent="0.25">
      <c r="S378" s="26">
        <f>IF(PG!J370="","",PG!J370)</f>
        <v>0</v>
      </c>
    </row>
    <row r="379" spans="19:19" x14ac:dyDescent="0.25">
      <c r="S379" s="26">
        <f>IF(PG!J371="","",PG!J371)</f>
        <v>0</v>
      </c>
    </row>
    <row r="380" spans="19:19" x14ac:dyDescent="0.25">
      <c r="S380" s="26">
        <f>IF(PG!J372="","",PG!J372)</f>
        <v>0</v>
      </c>
    </row>
    <row r="381" spans="19:19" x14ac:dyDescent="0.25">
      <c r="S381" s="26">
        <f>IF(PG!J373="","",PG!J373)</f>
        <v>0</v>
      </c>
    </row>
    <row r="382" spans="19:19" x14ac:dyDescent="0.25">
      <c r="S382" s="26">
        <f>IF(PG!J374="","",PG!J374)</f>
        <v>0</v>
      </c>
    </row>
    <row r="383" spans="19:19" x14ac:dyDescent="0.25">
      <c r="S383" s="26">
        <f>IF(PG!J375="","",PG!J375)</f>
        <v>0</v>
      </c>
    </row>
    <row r="384" spans="19:19" x14ac:dyDescent="0.25">
      <c r="S384" s="26">
        <f>IF(PG!J376="","",PG!J376)</f>
        <v>0</v>
      </c>
    </row>
    <row r="385" spans="19:19" x14ac:dyDescent="0.25">
      <c r="S385" s="26">
        <f>IF(PG!J377="","",PG!J377)</f>
        <v>0</v>
      </c>
    </row>
    <row r="386" spans="19:19" x14ac:dyDescent="0.25">
      <c r="S386" s="26">
        <f>IF(PG!J378="","",PG!J378)</f>
        <v>0</v>
      </c>
    </row>
    <row r="387" spans="19:19" x14ac:dyDescent="0.25">
      <c r="S387" s="26">
        <f>IF(PG!J379="","",PG!J379)</f>
        <v>0</v>
      </c>
    </row>
    <row r="388" spans="19:19" x14ac:dyDescent="0.25">
      <c r="S388" s="26">
        <f>IF(PG!J380="","",PG!J380)</f>
        <v>0</v>
      </c>
    </row>
    <row r="389" spans="19:19" x14ac:dyDescent="0.25">
      <c r="S389" s="26">
        <f>IF(PG!J381="","",PG!J381)</f>
        <v>0</v>
      </c>
    </row>
    <row r="390" spans="19:19" x14ac:dyDescent="0.25">
      <c r="S390" s="26">
        <f>IF(PG!J382="","",PG!J382)</f>
        <v>0</v>
      </c>
    </row>
    <row r="391" spans="19:19" x14ac:dyDescent="0.25">
      <c r="S391" s="26">
        <f>IF(PG!J383="","",PG!J383)</f>
        <v>0</v>
      </c>
    </row>
    <row r="392" spans="19:19" x14ac:dyDescent="0.25">
      <c r="S392" s="26">
        <f>IF(PG!J384="","",PG!J384)</f>
        <v>0</v>
      </c>
    </row>
    <row r="393" spans="19:19" x14ac:dyDescent="0.25">
      <c r="S393" s="26">
        <f>IF(PG!J385="","",PG!J385)</f>
        <v>0</v>
      </c>
    </row>
    <row r="394" spans="19:19" x14ac:dyDescent="0.25">
      <c r="S394" s="26">
        <f>IF(PG!J386="","",PG!J386)</f>
        <v>0</v>
      </c>
    </row>
    <row r="395" spans="19:19" x14ac:dyDescent="0.25">
      <c r="S395" s="26">
        <f>IF(PG!J387="","",PG!J387)</f>
        <v>0</v>
      </c>
    </row>
    <row r="396" spans="19:19" x14ac:dyDescent="0.25">
      <c r="S396" s="26">
        <f>IF(PG!J388="","",PG!J388)</f>
        <v>0</v>
      </c>
    </row>
    <row r="397" spans="19:19" x14ac:dyDescent="0.25">
      <c r="S397" s="26">
        <f>IF(PG!J389="","",PG!J389)</f>
        <v>0</v>
      </c>
    </row>
    <row r="398" spans="19:19" x14ac:dyDescent="0.25">
      <c r="S398" s="26">
        <f>IF(PG!J390="","",PG!J390)</f>
        <v>0</v>
      </c>
    </row>
    <row r="399" spans="19:19" x14ac:dyDescent="0.25">
      <c r="S399" s="26">
        <f>IF(PG!J391="","",PG!J391)</f>
        <v>0</v>
      </c>
    </row>
    <row r="400" spans="19:19" x14ac:dyDescent="0.25">
      <c r="S400" s="26">
        <f>IF(PG!J392="","",PG!J392)</f>
        <v>0</v>
      </c>
    </row>
    <row r="401" spans="19:19" x14ac:dyDescent="0.25">
      <c r="S401" s="26">
        <f>IF(PG!J393="","",PG!J393)</f>
        <v>0</v>
      </c>
    </row>
    <row r="402" spans="19:19" x14ac:dyDescent="0.25">
      <c r="S402" s="26">
        <f>IF(PG!J394="","",PG!J394)</f>
        <v>0</v>
      </c>
    </row>
    <row r="403" spans="19:19" x14ac:dyDescent="0.25">
      <c r="S403" s="26">
        <f>IF(PG!J395="","",PG!J395)</f>
        <v>0</v>
      </c>
    </row>
    <row r="404" spans="19:19" x14ac:dyDescent="0.25">
      <c r="S404" s="26">
        <f>IF(PG!J396="","",PG!J396)</f>
        <v>0</v>
      </c>
    </row>
    <row r="405" spans="19:19" x14ac:dyDescent="0.25">
      <c r="S405" s="26">
        <f>IF(PG!J397="","",PG!J397)</f>
        <v>0</v>
      </c>
    </row>
    <row r="406" spans="19:19" x14ac:dyDescent="0.25">
      <c r="S406" s="26">
        <f>IF(PG!J398="","",PG!J398)</f>
        <v>0</v>
      </c>
    </row>
    <row r="407" spans="19:19" x14ac:dyDescent="0.25">
      <c r="S407" s="26">
        <f>IF(PG!J399="","",PG!J399)</f>
        <v>0</v>
      </c>
    </row>
    <row r="408" spans="19:19" x14ac:dyDescent="0.25">
      <c r="S408" s="26">
        <f>IF(PG!J400="","",PG!J400)</f>
        <v>0</v>
      </c>
    </row>
    <row r="409" spans="19:19" x14ac:dyDescent="0.25">
      <c r="S409" s="26">
        <f>IF(PG!J401="","",PG!J401)</f>
        <v>0</v>
      </c>
    </row>
    <row r="410" spans="19:19" x14ac:dyDescent="0.25">
      <c r="S410" s="26">
        <f>IF(PG!J402="","",PG!J402)</f>
        <v>0</v>
      </c>
    </row>
    <row r="411" spans="19:19" x14ac:dyDescent="0.25">
      <c r="S411" s="26">
        <f>IF(PG!J403="","",PG!J403)</f>
        <v>0</v>
      </c>
    </row>
    <row r="412" spans="19:19" x14ac:dyDescent="0.25">
      <c r="S412" s="26">
        <f>IF(PG!J404="","",PG!J404)</f>
        <v>0</v>
      </c>
    </row>
    <row r="413" spans="19:19" x14ac:dyDescent="0.25">
      <c r="S413" s="26">
        <f>IF(PG!J405="","",PG!J405)</f>
        <v>0</v>
      </c>
    </row>
    <row r="414" spans="19:19" x14ac:dyDescent="0.25">
      <c r="S414" s="26">
        <f>IF(PG!J406="","",PG!J406)</f>
        <v>0</v>
      </c>
    </row>
    <row r="415" spans="19:19" x14ac:dyDescent="0.25">
      <c r="S415" s="26">
        <f>IF(PG!J407="","",PG!J407)</f>
        <v>0</v>
      </c>
    </row>
    <row r="416" spans="19:19" x14ac:dyDescent="0.25">
      <c r="S416" s="26">
        <f>IF(PG!J408="","",PG!J408)</f>
        <v>0</v>
      </c>
    </row>
    <row r="417" spans="19:19" x14ac:dyDescent="0.25">
      <c r="S417" s="26">
        <f>IF(PG!J409="","",PG!J409)</f>
        <v>0</v>
      </c>
    </row>
    <row r="418" spans="19:19" x14ac:dyDescent="0.25">
      <c r="S418" s="26">
        <f>IF(PG!J410="","",PG!J410)</f>
        <v>0</v>
      </c>
    </row>
    <row r="419" spans="19:19" x14ac:dyDescent="0.25">
      <c r="S419" s="26">
        <f>IF(PG!J411="","",PG!J411)</f>
        <v>0</v>
      </c>
    </row>
    <row r="420" spans="19:19" x14ac:dyDescent="0.25">
      <c r="S420" s="26">
        <f>IF(PG!J412="","",PG!J412)</f>
        <v>0</v>
      </c>
    </row>
    <row r="421" spans="19:19" x14ac:dyDescent="0.25">
      <c r="S421" s="26">
        <f>IF(PG!J413="","",PG!J413)</f>
        <v>0</v>
      </c>
    </row>
    <row r="422" spans="19:19" x14ac:dyDescent="0.25">
      <c r="S422" s="26">
        <f>IF(PG!J414="","",PG!J414)</f>
        <v>0</v>
      </c>
    </row>
    <row r="423" spans="19:19" x14ac:dyDescent="0.25">
      <c r="S423" s="26">
        <f>IF(PG!J415="","",PG!J415)</f>
        <v>0</v>
      </c>
    </row>
    <row r="424" spans="19:19" x14ac:dyDescent="0.25">
      <c r="S424" s="26">
        <f>IF(PG!J416="","",PG!J416)</f>
        <v>0</v>
      </c>
    </row>
    <row r="425" spans="19:19" x14ac:dyDescent="0.25">
      <c r="S425" s="26">
        <f>IF(PG!J417="","",PG!J417)</f>
        <v>0</v>
      </c>
    </row>
    <row r="426" spans="19:19" x14ac:dyDescent="0.25">
      <c r="S426" s="26">
        <f>IF(PG!J418="","",PG!J418)</f>
        <v>0</v>
      </c>
    </row>
    <row r="427" spans="19:19" x14ac:dyDescent="0.25">
      <c r="S427" s="26">
        <f>IF(PG!J419="","",PG!J419)</f>
        <v>0</v>
      </c>
    </row>
    <row r="428" spans="19:19" x14ac:dyDescent="0.25">
      <c r="S428" s="26">
        <f>IF(PG!J420="","",PG!J420)</f>
        <v>0</v>
      </c>
    </row>
    <row r="429" spans="19:19" x14ac:dyDescent="0.25">
      <c r="S429" s="26">
        <f>IF(PG!J421="","",PG!J421)</f>
        <v>0</v>
      </c>
    </row>
    <row r="430" spans="19:19" x14ac:dyDescent="0.25">
      <c r="S430" s="26">
        <f>IF(PG!J422="","",PG!J422)</f>
        <v>0</v>
      </c>
    </row>
    <row r="431" spans="19:19" x14ac:dyDescent="0.25">
      <c r="S431" s="26">
        <f>IF(PG!J423="","",PG!J423)</f>
        <v>0</v>
      </c>
    </row>
    <row r="432" spans="19:19" x14ac:dyDescent="0.25">
      <c r="S432" s="26">
        <f>IF(PG!J424="","",PG!J424)</f>
        <v>0</v>
      </c>
    </row>
    <row r="433" spans="19:19" x14ac:dyDescent="0.25">
      <c r="S433" s="26">
        <f>IF(PG!J425="","",PG!J425)</f>
        <v>0</v>
      </c>
    </row>
    <row r="434" spans="19:19" x14ac:dyDescent="0.25">
      <c r="S434" s="26">
        <f>IF(PG!J426="","",PG!J426)</f>
        <v>0</v>
      </c>
    </row>
    <row r="435" spans="19:19" x14ac:dyDescent="0.25">
      <c r="S435" s="26">
        <f>IF(PG!J427="","",PG!J427)</f>
        <v>0</v>
      </c>
    </row>
    <row r="436" spans="19:19" x14ac:dyDescent="0.25">
      <c r="S436" s="26">
        <f>IF(PG!J428="","",PG!J428)</f>
        <v>0</v>
      </c>
    </row>
    <row r="437" spans="19:19" x14ac:dyDescent="0.25">
      <c r="S437" s="26">
        <f>IF(PG!J429="","",PG!J429)</f>
        <v>0</v>
      </c>
    </row>
    <row r="438" spans="19:19" x14ac:dyDescent="0.25">
      <c r="S438" s="26">
        <f>IF(PG!J430="","",PG!J430)</f>
        <v>0</v>
      </c>
    </row>
    <row r="439" spans="19:19" x14ac:dyDescent="0.25">
      <c r="S439" s="26">
        <f>IF(PG!J431="","",PG!J431)</f>
        <v>0</v>
      </c>
    </row>
    <row r="440" spans="19:19" x14ac:dyDescent="0.25">
      <c r="S440" s="26">
        <f>IF(PG!J432="","",PG!J432)</f>
        <v>0</v>
      </c>
    </row>
    <row r="441" spans="19:19" x14ac:dyDescent="0.25">
      <c r="S441" s="26">
        <f>IF(PG!J433="","",PG!J433)</f>
        <v>0</v>
      </c>
    </row>
    <row r="442" spans="19:19" x14ac:dyDescent="0.25">
      <c r="S442" s="26">
        <f>IF(PG!J434="","",PG!J434)</f>
        <v>0</v>
      </c>
    </row>
    <row r="443" spans="19:19" x14ac:dyDescent="0.25">
      <c r="S443" s="26">
        <f>IF(PG!J435="","",PG!J435)</f>
        <v>0</v>
      </c>
    </row>
    <row r="444" spans="19:19" x14ac:dyDescent="0.25">
      <c r="S444" s="26">
        <f>IF(PG!J436="","",PG!J436)</f>
        <v>0</v>
      </c>
    </row>
    <row r="445" spans="19:19" x14ac:dyDescent="0.25">
      <c r="S445" s="26">
        <f>IF(PG!J437="","",PG!J437)</f>
        <v>0</v>
      </c>
    </row>
    <row r="446" spans="19:19" x14ac:dyDescent="0.25">
      <c r="S446" s="26">
        <f>IF(PG!J438="","",PG!J438)</f>
        <v>0</v>
      </c>
    </row>
    <row r="447" spans="19:19" x14ac:dyDescent="0.25">
      <c r="S447" s="26">
        <f>IF(PG!J439="","",PG!J439)</f>
        <v>0</v>
      </c>
    </row>
    <row r="448" spans="19:19" x14ac:dyDescent="0.25">
      <c r="S448" s="26">
        <f>IF(PG!J440="","",PG!J440)</f>
        <v>0</v>
      </c>
    </row>
    <row r="449" spans="19:19" x14ac:dyDescent="0.25">
      <c r="S449" s="26">
        <f>IF(PG!J441="","",PG!J441)</f>
        <v>0</v>
      </c>
    </row>
    <row r="450" spans="19:19" x14ac:dyDescent="0.25">
      <c r="S450" s="26">
        <f>IF(PG!J442="","",PG!J442)</f>
        <v>0</v>
      </c>
    </row>
    <row r="451" spans="19:19" x14ac:dyDescent="0.25">
      <c r="S451" s="26">
        <f>IF(PG!J443="","",PG!J443)</f>
        <v>0</v>
      </c>
    </row>
    <row r="452" spans="19:19" x14ac:dyDescent="0.25">
      <c r="S452" s="26">
        <f>IF(PG!J444="","",PG!J444)</f>
        <v>0</v>
      </c>
    </row>
    <row r="453" spans="19:19" x14ac:dyDescent="0.25">
      <c r="S453" s="26">
        <f>IF(PG!J445="","",PG!J445)</f>
        <v>0</v>
      </c>
    </row>
    <row r="454" spans="19:19" x14ac:dyDescent="0.25">
      <c r="S454" s="26">
        <f>IF(PG!J446="","",PG!J446)</f>
        <v>0</v>
      </c>
    </row>
    <row r="455" spans="19:19" x14ac:dyDescent="0.25">
      <c r="S455" s="26">
        <f>IF(PG!J447="","",PG!J447)</f>
        <v>0</v>
      </c>
    </row>
    <row r="456" spans="19:19" x14ac:dyDescent="0.25">
      <c r="S456" s="26">
        <f>IF(PG!J448="","",PG!J448)</f>
        <v>0</v>
      </c>
    </row>
    <row r="457" spans="19:19" x14ac:dyDescent="0.25">
      <c r="S457" s="26">
        <f>IF(PG!J449="","",PG!J449)</f>
        <v>0</v>
      </c>
    </row>
    <row r="458" spans="19:19" x14ac:dyDescent="0.25">
      <c r="S458" s="26">
        <f>IF(PG!J450="","",PG!J450)</f>
        <v>0</v>
      </c>
    </row>
    <row r="459" spans="19:19" x14ac:dyDescent="0.25">
      <c r="S459" s="26">
        <f>IF(PG!J451="","",PG!J451)</f>
        <v>0</v>
      </c>
    </row>
    <row r="460" spans="19:19" x14ac:dyDescent="0.25">
      <c r="S460" s="26">
        <f>IF(PG!J452="","",PG!J452)</f>
        <v>0</v>
      </c>
    </row>
    <row r="461" spans="19:19" x14ac:dyDescent="0.25">
      <c r="S461" s="26">
        <f>IF(PG!J453="","",PG!J453)</f>
        <v>0</v>
      </c>
    </row>
    <row r="462" spans="19:19" x14ac:dyDescent="0.25">
      <c r="S462" s="26">
        <f>IF(PG!J454="","",PG!J454)</f>
        <v>0</v>
      </c>
    </row>
    <row r="463" spans="19:19" x14ac:dyDescent="0.25">
      <c r="S463" s="26">
        <f>IF(PG!J455="","",PG!J455)</f>
        <v>0</v>
      </c>
    </row>
    <row r="464" spans="19:19" x14ac:dyDescent="0.25">
      <c r="S464" s="26">
        <f>IF(PG!J456="","",PG!J456)</f>
        <v>0</v>
      </c>
    </row>
    <row r="465" spans="19:19" x14ac:dyDescent="0.25">
      <c r="S465" s="26">
        <f>IF(PG!J457="","",PG!J457)</f>
        <v>0</v>
      </c>
    </row>
    <row r="466" spans="19:19" x14ac:dyDescent="0.25">
      <c r="S466" s="26">
        <f>IF(PG!J458="","",PG!J458)</f>
        <v>0</v>
      </c>
    </row>
    <row r="467" spans="19:19" x14ac:dyDescent="0.25">
      <c r="S467" s="26">
        <f>IF(PG!J459="","",PG!J459)</f>
        <v>0</v>
      </c>
    </row>
    <row r="468" spans="19:19" x14ac:dyDescent="0.25">
      <c r="S468" s="26">
        <f>IF(PG!J460="","",PG!J460)</f>
        <v>0</v>
      </c>
    </row>
    <row r="469" spans="19:19" x14ac:dyDescent="0.25">
      <c r="S469" s="26">
        <f>IF(PG!J461="","",PG!J461)</f>
        <v>0</v>
      </c>
    </row>
    <row r="470" spans="19:19" x14ac:dyDescent="0.25">
      <c r="S470" s="26">
        <f>IF(PG!J462="","",PG!J462)</f>
        <v>0</v>
      </c>
    </row>
    <row r="471" spans="19:19" x14ac:dyDescent="0.25">
      <c r="S471" s="26">
        <f>IF(PG!J463="","",PG!J463)</f>
        <v>0</v>
      </c>
    </row>
    <row r="472" spans="19:19" x14ac:dyDescent="0.25">
      <c r="S472" s="26">
        <f>IF(PG!J464="","",PG!J464)</f>
        <v>0</v>
      </c>
    </row>
    <row r="473" spans="19:19" x14ac:dyDescent="0.25">
      <c r="S473" s="26">
        <f>IF(PG!J465="","",PG!J465)</f>
        <v>0</v>
      </c>
    </row>
    <row r="474" spans="19:19" x14ac:dyDescent="0.25">
      <c r="S474" s="26">
        <f>IF(PG!J466="","",PG!J466)</f>
        <v>0</v>
      </c>
    </row>
    <row r="475" spans="19:19" x14ac:dyDescent="0.25">
      <c r="S475" s="26">
        <f>IF(PG!J467="","",PG!J467)</f>
        <v>0</v>
      </c>
    </row>
    <row r="476" spans="19:19" x14ac:dyDescent="0.25">
      <c r="S476" s="26">
        <f>IF(PG!J468="","",PG!J468)</f>
        <v>0</v>
      </c>
    </row>
    <row r="477" spans="19:19" x14ac:dyDescent="0.25">
      <c r="S477" s="26">
        <f>IF(PG!J469="","",PG!J469)</f>
        <v>0</v>
      </c>
    </row>
    <row r="478" spans="19:19" x14ac:dyDescent="0.25">
      <c r="S478" s="26">
        <f>IF(PG!J470="","",PG!J470)</f>
        <v>0</v>
      </c>
    </row>
    <row r="479" spans="19:19" x14ac:dyDescent="0.25">
      <c r="S479" s="26">
        <f>IF(PG!J471="","",PG!J471)</f>
        <v>0</v>
      </c>
    </row>
    <row r="480" spans="19:19" x14ac:dyDescent="0.25">
      <c r="S480" s="26">
        <f>IF(PG!J472="","",PG!J472)</f>
        <v>0</v>
      </c>
    </row>
    <row r="481" spans="19:19" x14ac:dyDescent="0.25">
      <c r="S481" s="26">
        <f>IF(PG!J473="","",PG!J473)</f>
        <v>0</v>
      </c>
    </row>
    <row r="482" spans="19:19" x14ac:dyDescent="0.25">
      <c r="S482" s="26">
        <f>IF(PG!J474="","",PG!J474)</f>
        <v>0</v>
      </c>
    </row>
    <row r="483" spans="19:19" x14ac:dyDescent="0.25">
      <c r="S483" s="26">
        <f>IF(PG!J475="","",PG!J475)</f>
        <v>0</v>
      </c>
    </row>
    <row r="484" spans="19:19" x14ac:dyDescent="0.25">
      <c r="S484" s="26">
        <f>IF(PG!J476="","",PG!J476)</f>
        <v>0</v>
      </c>
    </row>
    <row r="485" spans="19:19" x14ac:dyDescent="0.25">
      <c r="S485" s="26">
        <f>IF(PG!J477="","",PG!J477)</f>
        <v>0</v>
      </c>
    </row>
    <row r="486" spans="19:19" x14ac:dyDescent="0.25">
      <c r="S486" s="26">
        <f>IF(PG!J478="","",PG!J478)</f>
        <v>0</v>
      </c>
    </row>
    <row r="487" spans="19:19" x14ac:dyDescent="0.25">
      <c r="S487" s="26">
        <f>IF(PG!J479="","",PG!J479)</f>
        <v>0</v>
      </c>
    </row>
    <row r="488" spans="19:19" x14ac:dyDescent="0.25">
      <c r="S488" s="26">
        <f>IF(PG!J480="","",PG!J480)</f>
        <v>0</v>
      </c>
    </row>
    <row r="489" spans="19:19" x14ac:dyDescent="0.25">
      <c r="S489" s="26">
        <f>IF(PG!J481="","",PG!J481)</f>
        <v>0</v>
      </c>
    </row>
    <row r="490" spans="19:19" x14ac:dyDescent="0.25">
      <c r="S490" s="26">
        <f>IF(PG!J482="","",PG!J482)</f>
        <v>0</v>
      </c>
    </row>
    <row r="491" spans="19:19" x14ac:dyDescent="0.25">
      <c r="S491" s="26">
        <f>IF(PG!J483="","",PG!J483)</f>
        <v>0</v>
      </c>
    </row>
    <row r="492" spans="19:19" x14ac:dyDescent="0.25">
      <c r="S492" s="26">
        <f>IF(PG!J484="","",PG!J484)</f>
        <v>0</v>
      </c>
    </row>
    <row r="493" spans="19:19" x14ac:dyDescent="0.25">
      <c r="S493" s="26">
        <f>IF(PG!J485="","",PG!J485)</f>
        <v>0</v>
      </c>
    </row>
    <row r="494" spans="19:19" x14ac:dyDescent="0.25">
      <c r="S494" s="26">
        <f>IF(PG!J486="","",PG!J486)</f>
        <v>0</v>
      </c>
    </row>
    <row r="495" spans="19:19" x14ac:dyDescent="0.25">
      <c r="S495" s="26">
        <f>IF(PG!J487="","",PG!J487)</f>
        <v>0</v>
      </c>
    </row>
    <row r="496" spans="19:19" x14ac:dyDescent="0.25">
      <c r="S496" s="26">
        <f>IF(PG!J488="","",PG!J488)</f>
        <v>0</v>
      </c>
    </row>
    <row r="497" spans="19:19" x14ac:dyDescent="0.25">
      <c r="S497" s="26">
        <f>IF(PG!J489="","",PG!J489)</f>
        <v>0</v>
      </c>
    </row>
    <row r="498" spans="19:19" x14ac:dyDescent="0.25">
      <c r="S498" s="26">
        <f>IF(PG!J490="","",PG!J490)</f>
        <v>0</v>
      </c>
    </row>
    <row r="499" spans="19:19" x14ac:dyDescent="0.25">
      <c r="S499" s="26">
        <f>IF(PG!J491="","",PG!J491)</f>
        <v>0</v>
      </c>
    </row>
    <row r="500" spans="19:19" x14ac:dyDescent="0.25">
      <c r="S500" s="26">
        <f>IF(PG!J492="","",PG!J492)</f>
        <v>0</v>
      </c>
    </row>
    <row r="501" spans="19:19" x14ac:dyDescent="0.25">
      <c r="S501" s="26">
        <f>IF(PG!J493="","",PG!J493)</f>
        <v>0</v>
      </c>
    </row>
    <row r="502" spans="19:19" x14ac:dyDescent="0.25">
      <c r="S502" s="26">
        <f>IF(PG!J494="","",PG!J494)</f>
        <v>0</v>
      </c>
    </row>
    <row r="503" spans="19:19" x14ac:dyDescent="0.25">
      <c r="S503" s="26">
        <f>IF(PG!J495="","",PG!J495)</f>
        <v>0</v>
      </c>
    </row>
    <row r="504" spans="19:19" x14ac:dyDescent="0.25">
      <c r="S504" s="26">
        <f>IF(PG!J496="","",PG!J496)</f>
        <v>0</v>
      </c>
    </row>
    <row r="505" spans="19:19" x14ac:dyDescent="0.25">
      <c r="S505" s="26">
        <f>IF(PG!J497="","",PG!J497)</f>
        <v>0</v>
      </c>
    </row>
    <row r="506" spans="19:19" x14ac:dyDescent="0.25">
      <c r="S506" s="26">
        <f>IF(PG!J498="","",PG!J498)</f>
        <v>0</v>
      </c>
    </row>
    <row r="507" spans="19:19" x14ac:dyDescent="0.25">
      <c r="S507" s="26">
        <f>IF(PG!J499="","",PG!J499)</f>
        <v>0</v>
      </c>
    </row>
    <row r="508" spans="19:19" x14ac:dyDescent="0.25">
      <c r="S508" s="26">
        <f>IF(PG!J500="","",PG!J500)</f>
        <v>0</v>
      </c>
    </row>
    <row r="509" spans="19:19" x14ac:dyDescent="0.25">
      <c r="S509" s="26">
        <f>IF(PG!J501="","",PG!J501)</f>
        <v>0</v>
      </c>
    </row>
    <row r="510" spans="19:19" x14ac:dyDescent="0.25">
      <c r="S510" s="26">
        <f>IF(PG!J502="","",PG!J502)</f>
        <v>0</v>
      </c>
    </row>
    <row r="511" spans="19:19" x14ac:dyDescent="0.25">
      <c r="S511" s="26">
        <f>IF(PG!J503="","",PG!J503)</f>
        <v>0</v>
      </c>
    </row>
    <row r="512" spans="19:19" x14ac:dyDescent="0.25">
      <c r="S512" s="26">
        <f>IF(PG!J504="","",PG!J504)</f>
        <v>0</v>
      </c>
    </row>
    <row r="513" spans="19:19" x14ac:dyDescent="0.25">
      <c r="S513" s="26">
        <f>IF(PG!J505="","",PG!J505)</f>
        <v>0</v>
      </c>
    </row>
    <row r="514" spans="19:19" x14ac:dyDescent="0.25">
      <c r="S514" s="26">
        <f>IF(PG!J506="","",PG!J506)</f>
        <v>0</v>
      </c>
    </row>
    <row r="515" spans="19:19" x14ac:dyDescent="0.25">
      <c r="S515" s="26">
        <f>IF(PG!J507="","",PG!J507)</f>
        <v>0</v>
      </c>
    </row>
    <row r="516" spans="19:19" x14ac:dyDescent="0.25">
      <c r="S516" s="26">
        <f>IF(PG!J508="","",PG!J508)</f>
        <v>0</v>
      </c>
    </row>
    <row r="517" spans="19:19" x14ac:dyDescent="0.25">
      <c r="S517" s="26">
        <f>IF(PG!J509="","",PG!J509)</f>
        <v>0</v>
      </c>
    </row>
    <row r="518" spans="19:19" x14ac:dyDescent="0.25">
      <c r="S518" s="26">
        <f>IF(PG!J510="","",PG!J510)</f>
        <v>0</v>
      </c>
    </row>
    <row r="519" spans="19:19" x14ac:dyDescent="0.25">
      <c r="S519" s="26">
        <f>IF(PG!J511="","",PG!J511)</f>
        <v>0</v>
      </c>
    </row>
    <row r="520" spans="19:19" x14ac:dyDescent="0.25">
      <c r="S520" s="26">
        <f>IF(PG!J512="","",PG!J512)</f>
        <v>0</v>
      </c>
    </row>
    <row r="521" spans="19:19" x14ac:dyDescent="0.25">
      <c r="S521" s="26">
        <f>IF(PG!J513="","",PG!J513)</f>
        <v>0</v>
      </c>
    </row>
    <row r="522" spans="19:19" x14ac:dyDescent="0.25">
      <c r="S522" s="26">
        <f>IF(PG!J514="","",PG!J514)</f>
        <v>0</v>
      </c>
    </row>
    <row r="523" spans="19:19" x14ac:dyDescent="0.25">
      <c r="S523" s="26">
        <f>IF(PG!J515="","",PG!J515)</f>
        <v>0</v>
      </c>
    </row>
    <row r="524" spans="19:19" x14ac:dyDescent="0.25">
      <c r="S524" s="26">
        <f>IF(PG!J516="","",PG!J516)</f>
        <v>0</v>
      </c>
    </row>
    <row r="525" spans="19:19" x14ac:dyDescent="0.25">
      <c r="S525" s="26">
        <f>IF(PG!J517="","",PG!J517)</f>
        <v>0</v>
      </c>
    </row>
    <row r="526" spans="19:19" x14ac:dyDescent="0.25">
      <c r="S526" s="26">
        <f>IF(PG!J518="","",PG!J518)</f>
        <v>0</v>
      </c>
    </row>
    <row r="527" spans="19:19" x14ac:dyDescent="0.25">
      <c r="S527" s="26">
        <f>IF(PG!J519="","",PG!J519)</f>
        <v>0</v>
      </c>
    </row>
    <row r="528" spans="19:19" x14ac:dyDescent="0.25">
      <c r="S528" s="26">
        <f>IF(PG!J520="","",PG!J520)</f>
        <v>0</v>
      </c>
    </row>
    <row r="529" spans="19:19" x14ac:dyDescent="0.25">
      <c r="S529" s="26">
        <f>IF(PG!J521="","",PG!J521)</f>
        <v>0</v>
      </c>
    </row>
    <row r="530" spans="19:19" x14ac:dyDescent="0.25">
      <c r="S530" s="26">
        <f>IF(PG!J522="","",PG!J522)</f>
        <v>0</v>
      </c>
    </row>
    <row r="531" spans="19:19" x14ac:dyDescent="0.25">
      <c r="S531" s="26">
        <f>IF(PG!J523="","",PG!J523)</f>
        <v>0</v>
      </c>
    </row>
    <row r="532" spans="19:19" x14ac:dyDescent="0.25">
      <c r="S532" s="26">
        <f>IF(PG!J524="","",PG!J524)</f>
        <v>0</v>
      </c>
    </row>
    <row r="533" spans="19:19" x14ac:dyDescent="0.25">
      <c r="S533" s="26">
        <f>IF(PG!J525="","",PG!J525)</f>
        <v>0</v>
      </c>
    </row>
    <row r="534" spans="19:19" x14ac:dyDescent="0.25">
      <c r="S534" s="26">
        <f>IF(PG!J526="","",PG!J526)</f>
        <v>0</v>
      </c>
    </row>
    <row r="535" spans="19:19" x14ac:dyDescent="0.25">
      <c r="S535" s="26">
        <f>IF(PG!J527="","",PG!J527)</f>
        <v>0</v>
      </c>
    </row>
    <row r="536" spans="19:19" x14ac:dyDescent="0.25">
      <c r="S536" s="26">
        <f>IF(PG!J528="","",PG!J528)</f>
        <v>0</v>
      </c>
    </row>
    <row r="537" spans="19:19" x14ac:dyDescent="0.25">
      <c r="S537" s="26">
        <f>IF(PG!J529="","",PG!J529)</f>
        <v>0</v>
      </c>
    </row>
    <row r="538" spans="19:19" x14ac:dyDescent="0.25">
      <c r="S538" s="26">
        <f>IF(PG!J530="","",PG!J530)</f>
        <v>0</v>
      </c>
    </row>
    <row r="539" spans="19:19" x14ac:dyDescent="0.25">
      <c r="S539" s="26">
        <f>IF(PG!J531="","",PG!J531)</f>
        <v>0</v>
      </c>
    </row>
    <row r="540" spans="19:19" x14ac:dyDescent="0.25">
      <c r="S540" s="26">
        <f>IF(PG!J532="","",PG!J532)</f>
        <v>0</v>
      </c>
    </row>
    <row r="541" spans="19:19" x14ac:dyDescent="0.25">
      <c r="S541" s="26">
        <f>IF(PG!J533="","",PG!J533)</f>
        <v>0</v>
      </c>
    </row>
    <row r="542" spans="19:19" x14ac:dyDescent="0.25">
      <c r="S542" s="26">
        <f>IF(PG!J534="","",PG!J534)</f>
        <v>0</v>
      </c>
    </row>
    <row r="543" spans="19:19" x14ac:dyDescent="0.25">
      <c r="S543" s="26">
        <f>IF(PG!J535="","",PG!J535)</f>
        <v>0</v>
      </c>
    </row>
    <row r="544" spans="19:19" x14ac:dyDescent="0.25">
      <c r="S544" s="26">
        <f>IF(PG!J536="","",PG!J536)</f>
        <v>0</v>
      </c>
    </row>
    <row r="545" spans="19:19" x14ac:dyDescent="0.25">
      <c r="S545" s="26">
        <f>IF(PG!J537="","",PG!J537)</f>
        <v>0</v>
      </c>
    </row>
    <row r="546" spans="19:19" x14ac:dyDescent="0.25">
      <c r="S546" s="26">
        <f>IF(PG!J538="","",PG!J538)</f>
        <v>0</v>
      </c>
    </row>
    <row r="547" spans="19:19" x14ac:dyDescent="0.25">
      <c r="S547" s="26">
        <f>IF(PG!J539="","",PG!J539)</f>
        <v>0</v>
      </c>
    </row>
    <row r="548" spans="19:19" x14ac:dyDescent="0.25">
      <c r="S548" s="26">
        <f>IF(PG!J540="","",PG!J540)</f>
        <v>0</v>
      </c>
    </row>
    <row r="549" spans="19:19" x14ac:dyDescent="0.25">
      <c r="S549" s="26">
        <f>IF(PG!J541="","",PG!J541)</f>
        <v>0</v>
      </c>
    </row>
    <row r="550" spans="19:19" x14ac:dyDescent="0.25">
      <c r="S550" s="26">
        <f>IF(PG!J542="","",PG!J542)</f>
        <v>0</v>
      </c>
    </row>
    <row r="551" spans="19:19" x14ac:dyDescent="0.25">
      <c r="S551" s="26">
        <f>IF(PG!J543="","",PG!J543)</f>
        <v>0</v>
      </c>
    </row>
    <row r="552" spans="19:19" x14ac:dyDescent="0.25">
      <c r="S552" s="26">
        <f>IF(PG!J544="","",PG!J544)</f>
        <v>0</v>
      </c>
    </row>
    <row r="553" spans="19:19" x14ac:dyDescent="0.25">
      <c r="S553" s="26">
        <f>IF(PG!J545="","",PG!J545)</f>
        <v>0</v>
      </c>
    </row>
    <row r="554" spans="19:19" x14ac:dyDescent="0.25">
      <c r="S554" s="26">
        <f>IF(PG!J546="","",PG!J546)</f>
        <v>0</v>
      </c>
    </row>
    <row r="555" spans="19:19" x14ac:dyDescent="0.25">
      <c r="S555" s="26">
        <f>IF(PG!J547="","",PG!J547)</f>
        <v>0</v>
      </c>
    </row>
    <row r="556" spans="19:19" x14ac:dyDescent="0.25">
      <c r="S556" s="26">
        <f>IF(PG!J548="","",PG!J548)</f>
        <v>0</v>
      </c>
    </row>
    <row r="557" spans="19:19" x14ac:dyDescent="0.25">
      <c r="S557" s="26">
        <f>IF(PG!J549="","",PG!J549)</f>
        <v>0</v>
      </c>
    </row>
    <row r="558" spans="19:19" x14ac:dyDescent="0.25">
      <c r="S558" s="26">
        <f>IF(PG!J550="","",PG!J550)</f>
        <v>0</v>
      </c>
    </row>
    <row r="559" spans="19:19" x14ac:dyDescent="0.25">
      <c r="S559" s="26">
        <f>IF(PG!J551="","",PG!J551)</f>
        <v>0</v>
      </c>
    </row>
    <row r="560" spans="19:19" x14ac:dyDescent="0.25">
      <c r="S560" s="26">
        <f>IF(PG!J552="","",PG!J552)</f>
        <v>0</v>
      </c>
    </row>
    <row r="561" spans="19:19" x14ac:dyDescent="0.25">
      <c r="S561" s="26">
        <f>IF(PG!J553="","",PG!J553)</f>
        <v>0</v>
      </c>
    </row>
    <row r="562" spans="19:19" x14ac:dyDescent="0.25">
      <c r="S562" s="26">
        <f>IF(PG!J554="","",PG!J554)</f>
        <v>0</v>
      </c>
    </row>
    <row r="563" spans="19:19" x14ac:dyDescent="0.25">
      <c r="S563" s="26">
        <f>IF(PG!J555="","",PG!J555)</f>
        <v>0</v>
      </c>
    </row>
    <row r="564" spans="19:19" x14ac:dyDescent="0.25">
      <c r="S564" s="26">
        <f>IF(PG!J556="","",PG!J556)</f>
        <v>0</v>
      </c>
    </row>
    <row r="565" spans="19:19" x14ac:dyDescent="0.25">
      <c r="S565" s="26">
        <f>IF(PG!J557="","",PG!J557)</f>
        <v>0</v>
      </c>
    </row>
    <row r="566" spans="19:19" x14ac:dyDescent="0.25">
      <c r="S566" s="26">
        <f>IF(PG!J558="","",PG!J558)</f>
        <v>0</v>
      </c>
    </row>
    <row r="567" spans="19:19" x14ac:dyDescent="0.25">
      <c r="S567" s="26">
        <f>IF(PG!J559="","",PG!J559)</f>
        <v>0</v>
      </c>
    </row>
    <row r="568" spans="19:19" x14ac:dyDescent="0.25">
      <c r="S568" s="26">
        <f>IF(PG!J560="","",PG!J560)</f>
        <v>0</v>
      </c>
    </row>
    <row r="569" spans="19:19" x14ac:dyDescent="0.25">
      <c r="S569" s="26">
        <f>IF(PG!J561="","",PG!J561)</f>
        <v>0</v>
      </c>
    </row>
    <row r="570" spans="19:19" x14ac:dyDescent="0.25">
      <c r="S570" s="26">
        <f>IF(PG!J562="","",PG!J562)</f>
        <v>0</v>
      </c>
    </row>
    <row r="571" spans="19:19" x14ac:dyDescent="0.25">
      <c r="S571" s="26">
        <f>IF(PG!J563="","",PG!J563)</f>
        <v>0</v>
      </c>
    </row>
    <row r="572" spans="19:19" x14ac:dyDescent="0.25">
      <c r="S572" s="26">
        <f>IF(PG!J564="","",PG!J564)</f>
        <v>0</v>
      </c>
    </row>
    <row r="573" spans="19:19" x14ac:dyDescent="0.25">
      <c r="S573" s="26">
        <f>IF(PG!J565="","",PG!J565)</f>
        <v>0</v>
      </c>
    </row>
    <row r="574" spans="19:19" x14ac:dyDescent="0.25">
      <c r="S574" s="26">
        <f>IF(PG!J566="","",PG!J566)</f>
        <v>0</v>
      </c>
    </row>
    <row r="575" spans="19:19" x14ac:dyDescent="0.25">
      <c r="S575" s="26">
        <f>IF(PG!J567="","",PG!J567)</f>
        <v>0</v>
      </c>
    </row>
    <row r="576" spans="19:19" x14ac:dyDescent="0.25">
      <c r="S576" s="26">
        <f>IF(PG!J568="","",PG!J568)</f>
        <v>0</v>
      </c>
    </row>
    <row r="577" spans="19:19" x14ac:dyDescent="0.25">
      <c r="S577" s="26">
        <f>IF(PG!J569="","",PG!J569)</f>
        <v>0</v>
      </c>
    </row>
    <row r="578" spans="19:19" x14ac:dyDescent="0.25">
      <c r="S578" s="26">
        <f>IF(PG!J570="","",PG!J570)</f>
        <v>0</v>
      </c>
    </row>
    <row r="579" spans="19:19" x14ac:dyDescent="0.25">
      <c r="S579" s="26">
        <f>IF(PG!J571="","",PG!J571)</f>
        <v>0</v>
      </c>
    </row>
    <row r="580" spans="19:19" x14ac:dyDescent="0.25">
      <c r="S580" s="26">
        <f>IF(PG!J572="","",PG!J572)</f>
        <v>0</v>
      </c>
    </row>
    <row r="581" spans="19:19" x14ac:dyDescent="0.25">
      <c r="S581" s="26">
        <f>IF(PG!J573="","",PG!J573)</f>
        <v>0</v>
      </c>
    </row>
    <row r="582" spans="19:19" x14ac:dyDescent="0.25">
      <c r="S582" s="26">
        <f>IF(PG!J574="","",PG!J574)</f>
        <v>0</v>
      </c>
    </row>
    <row r="583" spans="19:19" x14ac:dyDescent="0.25">
      <c r="S583" s="26">
        <f>IF(PG!J575="","",PG!J575)</f>
        <v>0</v>
      </c>
    </row>
    <row r="584" spans="19:19" x14ac:dyDescent="0.25">
      <c r="S584" s="26">
        <f>IF(PG!J576="","",PG!J576)</f>
        <v>0</v>
      </c>
    </row>
    <row r="585" spans="19:19" x14ac:dyDescent="0.25">
      <c r="S585" s="26">
        <f>IF(PG!J577="","",PG!J577)</f>
        <v>0</v>
      </c>
    </row>
    <row r="586" spans="19:19" x14ac:dyDescent="0.25">
      <c r="S586" s="26">
        <f>IF(PG!J578="","",PG!J578)</f>
        <v>0</v>
      </c>
    </row>
    <row r="587" spans="19:19" x14ac:dyDescent="0.25">
      <c r="S587" s="26">
        <f>IF(PG!J579="","",PG!J579)</f>
        <v>0</v>
      </c>
    </row>
    <row r="588" spans="19:19" x14ac:dyDescent="0.25">
      <c r="S588" s="26">
        <f>IF(PG!J580="","",PG!J580)</f>
        <v>0</v>
      </c>
    </row>
    <row r="589" spans="19:19" x14ac:dyDescent="0.25">
      <c r="S589" s="26">
        <f>IF(PG!J581="","",PG!J581)</f>
        <v>0</v>
      </c>
    </row>
    <row r="590" spans="19:19" x14ac:dyDescent="0.25">
      <c r="S590" s="26">
        <f>IF(PG!J582="","",PG!J582)</f>
        <v>0</v>
      </c>
    </row>
    <row r="591" spans="19:19" x14ac:dyDescent="0.25">
      <c r="S591" s="26">
        <f>IF(PG!J583="","",PG!J583)</f>
        <v>0</v>
      </c>
    </row>
    <row r="592" spans="19:19" x14ac:dyDescent="0.25">
      <c r="S592" s="26">
        <f>IF(PG!J584="","",PG!J584)</f>
        <v>0</v>
      </c>
    </row>
    <row r="593" spans="19:19" x14ac:dyDescent="0.25">
      <c r="S593" s="26">
        <f>IF(PG!J585="","",PG!J585)</f>
        <v>0</v>
      </c>
    </row>
    <row r="594" spans="19:19" x14ac:dyDescent="0.25">
      <c r="S594" s="26">
        <f>IF(PG!J586="","",PG!J586)</f>
        <v>0</v>
      </c>
    </row>
    <row r="595" spans="19:19" x14ac:dyDescent="0.25">
      <c r="S595" s="26">
        <f>IF(PG!J587="","",PG!J587)</f>
        <v>0</v>
      </c>
    </row>
    <row r="596" spans="19:19" x14ac:dyDescent="0.25">
      <c r="S596" s="26">
        <f>IF(PG!J588="","",PG!J588)</f>
        <v>0</v>
      </c>
    </row>
    <row r="597" spans="19:19" x14ac:dyDescent="0.25">
      <c r="S597" s="26">
        <f>IF(PG!J589="","",PG!J589)</f>
        <v>0</v>
      </c>
    </row>
    <row r="598" spans="19:19" x14ac:dyDescent="0.25">
      <c r="S598" s="26">
        <f>IF(PG!J590="","",PG!J590)</f>
        <v>0</v>
      </c>
    </row>
    <row r="599" spans="19:19" x14ac:dyDescent="0.25">
      <c r="S599" s="26">
        <f>IF(PG!J591="","",PG!J591)</f>
        <v>0</v>
      </c>
    </row>
    <row r="600" spans="19:19" x14ac:dyDescent="0.25">
      <c r="S600" s="26">
        <f>IF(PG!J592="","",PG!J592)</f>
        <v>0</v>
      </c>
    </row>
    <row r="601" spans="19:19" x14ac:dyDescent="0.25">
      <c r="S601" s="26">
        <f>IF(PG!J593="","",PG!J593)</f>
        <v>0</v>
      </c>
    </row>
    <row r="602" spans="19:19" x14ac:dyDescent="0.25">
      <c r="S602" s="26">
        <f>IF(PG!J594="","",PG!J594)</f>
        <v>0</v>
      </c>
    </row>
    <row r="603" spans="19:19" x14ac:dyDescent="0.25">
      <c r="S603" s="26">
        <f>IF(PG!J595="","",PG!J595)</f>
        <v>0</v>
      </c>
    </row>
    <row r="604" spans="19:19" x14ac:dyDescent="0.25">
      <c r="S604" s="26">
        <f>IF(PG!J596="","",PG!J596)</f>
        <v>0</v>
      </c>
    </row>
    <row r="605" spans="19:19" x14ac:dyDescent="0.25">
      <c r="S605" s="26">
        <f>IF(PG!J597="","",PG!J597)</f>
        <v>0</v>
      </c>
    </row>
    <row r="606" spans="19:19" x14ac:dyDescent="0.25">
      <c r="S606" s="26">
        <f>IF(PG!J598="","",PG!J598)</f>
        <v>0</v>
      </c>
    </row>
    <row r="607" spans="19:19" x14ac:dyDescent="0.25">
      <c r="S607" s="26">
        <f>IF(PG!J599="","",PG!J599)</f>
        <v>0</v>
      </c>
    </row>
    <row r="608" spans="19:19" x14ac:dyDescent="0.25">
      <c r="S608" s="26">
        <f>IF(PG!J600="","",PG!J600)</f>
        <v>0</v>
      </c>
    </row>
    <row r="609" spans="19:19" x14ac:dyDescent="0.25">
      <c r="S609" s="26">
        <f>IF(PG!J601="","",PG!J601)</f>
        <v>0</v>
      </c>
    </row>
    <row r="610" spans="19:19" x14ac:dyDescent="0.25">
      <c r="S610" s="26">
        <f>IF(PG!J602="","",PG!J602)</f>
        <v>0</v>
      </c>
    </row>
    <row r="611" spans="19:19" x14ac:dyDescent="0.25">
      <c r="S611" s="26">
        <f>IF(PG!J603="","",PG!J603)</f>
        <v>0</v>
      </c>
    </row>
    <row r="612" spans="19:19" x14ac:dyDescent="0.25">
      <c r="S612" s="26">
        <f>IF(PG!J604="","",PG!J604)</f>
        <v>0</v>
      </c>
    </row>
    <row r="613" spans="19:19" x14ac:dyDescent="0.25">
      <c r="S613" s="26">
        <f>IF(PG!J605="","",PG!J605)</f>
        <v>0</v>
      </c>
    </row>
    <row r="614" spans="19:19" x14ac:dyDescent="0.25">
      <c r="S614" s="26">
        <f>IF(PG!J606="","",PG!J606)</f>
        <v>0</v>
      </c>
    </row>
    <row r="615" spans="19:19" x14ac:dyDescent="0.25">
      <c r="S615" s="26">
        <f>IF(PG!J607="","",PG!J607)</f>
        <v>0</v>
      </c>
    </row>
    <row r="616" spans="19:19" x14ac:dyDescent="0.25">
      <c r="S616" s="26">
        <f>IF(PG!J608="","",PG!J608)</f>
        <v>0</v>
      </c>
    </row>
    <row r="617" spans="19:19" x14ac:dyDescent="0.25">
      <c r="S617" s="26">
        <f>IF(PG!J609="","",PG!J609)</f>
        <v>0</v>
      </c>
    </row>
    <row r="618" spans="19:19" x14ac:dyDescent="0.25">
      <c r="S618" s="26">
        <f>IF(PG!J610="","",PG!J610)</f>
        <v>0</v>
      </c>
    </row>
    <row r="619" spans="19:19" x14ac:dyDescent="0.25">
      <c r="S619" s="26">
        <f>IF(PG!J611="","",PG!J611)</f>
        <v>0</v>
      </c>
    </row>
    <row r="620" spans="19:19" x14ac:dyDescent="0.25">
      <c r="S620" s="26">
        <f>IF(PG!J612="","",PG!J612)</f>
        <v>0</v>
      </c>
    </row>
    <row r="621" spans="19:19" x14ac:dyDescent="0.25">
      <c r="S621" s="26">
        <f>IF(PG!J613="","",PG!J613)</f>
        <v>0</v>
      </c>
    </row>
    <row r="622" spans="19:19" x14ac:dyDescent="0.25">
      <c r="S622" s="26">
        <f>IF(PG!J614="","",PG!J614)</f>
        <v>0</v>
      </c>
    </row>
    <row r="623" spans="19:19" x14ac:dyDescent="0.25">
      <c r="S623" s="26">
        <f>IF(PG!J615="","",PG!J615)</f>
        <v>0</v>
      </c>
    </row>
    <row r="624" spans="19:19" x14ac:dyDescent="0.25">
      <c r="S624" s="26">
        <f>IF(PG!J616="","",PG!J616)</f>
        <v>0</v>
      </c>
    </row>
    <row r="625" spans="19:19" x14ac:dyDescent="0.25">
      <c r="S625" s="26">
        <f>IF(PG!J617="","",PG!J617)</f>
        <v>0</v>
      </c>
    </row>
    <row r="626" spans="19:19" x14ac:dyDescent="0.25">
      <c r="S626" s="26">
        <f>IF(PG!J618="","",PG!J618)</f>
        <v>0</v>
      </c>
    </row>
    <row r="627" spans="19:19" x14ac:dyDescent="0.25">
      <c r="S627" s="26">
        <f>IF(PG!J619="","",PG!J619)</f>
        <v>0</v>
      </c>
    </row>
    <row r="628" spans="19:19" x14ac:dyDescent="0.25">
      <c r="S628" s="26">
        <f>IF(PG!J620="","",PG!J620)</f>
        <v>0</v>
      </c>
    </row>
    <row r="629" spans="19:19" x14ac:dyDescent="0.25">
      <c r="S629" s="26">
        <f>IF(PG!J621="","",PG!J621)</f>
        <v>0</v>
      </c>
    </row>
    <row r="630" spans="19:19" x14ac:dyDescent="0.25">
      <c r="S630" s="26">
        <f>IF(PG!J622="","",PG!J622)</f>
        <v>0</v>
      </c>
    </row>
    <row r="631" spans="19:19" x14ac:dyDescent="0.25">
      <c r="S631" s="26">
        <f>IF(PG!J623="","",PG!J623)</f>
        <v>0</v>
      </c>
    </row>
    <row r="632" spans="19:19" x14ac:dyDescent="0.25">
      <c r="S632" s="26">
        <f>IF(PG!J624="","",PG!J624)</f>
        <v>0</v>
      </c>
    </row>
    <row r="633" spans="19:19" x14ac:dyDescent="0.25">
      <c r="S633" s="26">
        <f>IF(PG!J625="","",PG!J625)</f>
        <v>0</v>
      </c>
    </row>
    <row r="634" spans="19:19" x14ac:dyDescent="0.25">
      <c r="S634" s="26">
        <f>IF(PG!J626="","",PG!J626)</f>
        <v>0</v>
      </c>
    </row>
    <row r="635" spans="19:19" x14ac:dyDescent="0.25">
      <c r="S635" s="26">
        <f>IF(PG!J627="","",PG!J627)</f>
        <v>0</v>
      </c>
    </row>
    <row r="636" spans="19:19" x14ac:dyDescent="0.25">
      <c r="S636" s="26">
        <f>IF(PG!J628="","",PG!J628)</f>
        <v>0</v>
      </c>
    </row>
    <row r="637" spans="19:19" x14ac:dyDescent="0.25">
      <c r="S637" s="26">
        <f>IF(PG!J629="","",PG!J629)</f>
        <v>0</v>
      </c>
    </row>
    <row r="638" spans="19:19" x14ac:dyDescent="0.25">
      <c r="S638" s="26">
        <f>IF(PG!J630="","",PG!J630)</f>
        <v>0</v>
      </c>
    </row>
    <row r="639" spans="19:19" x14ac:dyDescent="0.25">
      <c r="S639" s="26">
        <f>IF(PG!J631="","",PG!J631)</f>
        <v>0</v>
      </c>
    </row>
    <row r="640" spans="19:19" x14ac:dyDescent="0.25">
      <c r="S640" s="26">
        <f>IF(PG!J632="","",PG!J632)</f>
        <v>0</v>
      </c>
    </row>
    <row r="641" spans="19:19" x14ac:dyDescent="0.25">
      <c r="S641" s="26">
        <f>IF(PG!J633="","",PG!J633)</f>
        <v>0</v>
      </c>
    </row>
    <row r="642" spans="19:19" x14ac:dyDescent="0.25">
      <c r="S642" s="26">
        <f>IF(PG!J634="","",PG!J634)</f>
        <v>0</v>
      </c>
    </row>
    <row r="643" spans="19:19" x14ac:dyDescent="0.25">
      <c r="S643" s="26">
        <f>IF(PG!J635="","",PG!J635)</f>
        <v>0</v>
      </c>
    </row>
    <row r="644" spans="19:19" x14ac:dyDescent="0.25">
      <c r="S644" s="26">
        <f>IF(PG!J636="","",PG!J636)</f>
        <v>0</v>
      </c>
    </row>
    <row r="645" spans="19:19" x14ac:dyDescent="0.25">
      <c r="S645" s="26">
        <f>IF(PG!J637="","",PG!J637)</f>
        <v>0</v>
      </c>
    </row>
    <row r="646" spans="19:19" x14ac:dyDescent="0.25">
      <c r="S646" s="26">
        <f>IF(PG!J638="","",PG!J638)</f>
        <v>0</v>
      </c>
    </row>
    <row r="647" spans="19:19" x14ac:dyDescent="0.25">
      <c r="S647" s="26">
        <f>IF(PG!J639="","",PG!J639)</f>
        <v>0</v>
      </c>
    </row>
    <row r="648" spans="19:19" x14ac:dyDescent="0.25">
      <c r="S648" s="26">
        <f>IF(PG!J640="","",PG!J640)</f>
        <v>0</v>
      </c>
    </row>
    <row r="649" spans="19:19" x14ac:dyDescent="0.25">
      <c r="S649" s="26">
        <f>IF(PG!J641="","",PG!J641)</f>
        <v>0</v>
      </c>
    </row>
    <row r="650" spans="19:19" x14ac:dyDescent="0.25">
      <c r="S650" s="26">
        <f>IF(PG!J642="","",PG!J642)</f>
        <v>0</v>
      </c>
    </row>
    <row r="651" spans="19:19" x14ac:dyDescent="0.25">
      <c r="S651" s="26">
        <f>IF(PG!J643="","",PG!J643)</f>
        <v>0</v>
      </c>
    </row>
    <row r="652" spans="19:19" x14ac:dyDescent="0.25">
      <c r="S652" s="26">
        <f>IF(PG!J644="","",PG!J644)</f>
        <v>0</v>
      </c>
    </row>
    <row r="653" spans="19:19" x14ac:dyDescent="0.25">
      <c r="S653" s="26">
        <f>IF(PG!J645="","",PG!J645)</f>
        <v>0</v>
      </c>
    </row>
    <row r="654" spans="19:19" x14ac:dyDescent="0.25">
      <c r="S654" s="26">
        <f>IF(PG!J646="","",PG!J646)</f>
        <v>0</v>
      </c>
    </row>
    <row r="655" spans="19:19" x14ac:dyDescent="0.25">
      <c r="S655" s="26">
        <f>IF(PG!J647="","",PG!J647)</f>
        <v>0</v>
      </c>
    </row>
    <row r="656" spans="19:19" x14ac:dyDescent="0.25">
      <c r="S656" s="26">
        <f>IF(PG!J648="","",PG!J648)</f>
        <v>0</v>
      </c>
    </row>
    <row r="657" spans="19:19" x14ac:dyDescent="0.25">
      <c r="S657" s="26">
        <f>IF(PG!J649="","",PG!J649)</f>
        <v>0</v>
      </c>
    </row>
    <row r="658" spans="19:19" x14ac:dyDescent="0.25">
      <c r="S658" s="26">
        <f>IF(PG!J650="","",PG!J650)</f>
        <v>0</v>
      </c>
    </row>
    <row r="659" spans="19:19" x14ac:dyDescent="0.25">
      <c r="S659" s="26">
        <f>IF(PG!J651="","",PG!J651)</f>
        <v>0</v>
      </c>
    </row>
    <row r="660" spans="19:19" x14ac:dyDescent="0.25">
      <c r="S660" s="26">
        <f>IF(PG!J652="","",PG!J652)</f>
        <v>0</v>
      </c>
    </row>
    <row r="661" spans="19:19" x14ac:dyDescent="0.25">
      <c r="S661" s="26">
        <f>IF(PG!J653="","",PG!J653)</f>
        <v>0</v>
      </c>
    </row>
    <row r="662" spans="19:19" x14ac:dyDescent="0.25">
      <c r="S662" s="26">
        <f>IF(PG!J654="","",PG!J654)</f>
        <v>0</v>
      </c>
    </row>
    <row r="663" spans="19:19" x14ac:dyDescent="0.25">
      <c r="S663" s="26">
        <f>IF(PG!J655="","",PG!J655)</f>
        <v>0</v>
      </c>
    </row>
    <row r="664" spans="19:19" x14ac:dyDescent="0.25">
      <c r="S664" s="26">
        <f>IF(PG!J656="","",PG!J656)</f>
        <v>0</v>
      </c>
    </row>
    <row r="665" spans="19:19" x14ac:dyDescent="0.25">
      <c r="S665" s="26">
        <f>IF(PG!J657="","",PG!J657)</f>
        <v>0</v>
      </c>
    </row>
    <row r="666" spans="19:19" x14ac:dyDescent="0.25">
      <c r="S666" s="26">
        <f>IF(PG!J658="","",PG!J658)</f>
        <v>0</v>
      </c>
    </row>
    <row r="667" spans="19:19" x14ac:dyDescent="0.25">
      <c r="S667" s="26">
        <f>IF(PG!J659="","",PG!J659)</f>
        <v>0</v>
      </c>
    </row>
    <row r="668" spans="19:19" x14ac:dyDescent="0.25">
      <c r="S668" s="26">
        <f>IF(PG!J660="","",PG!J660)</f>
        <v>0</v>
      </c>
    </row>
    <row r="669" spans="19:19" x14ac:dyDescent="0.25">
      <c r="S669" s="26">
        <f>IF(PG!J661="","",PG!J661)</f>
        <v>0</v>
      </c>
    </row>
    <row r="670" spans="19:19" x14ac:dyDescent="0.25">
      <c r="S670" s="26">
        <f>IF(PG!J662="","",PG!J662)</f>
        <v>0</v>
      </c>
    </row>
    <row r="671" spans="19:19" x14ac:dyDescent="0.25">
      <c r="S671" s="26">
        <f>IF(PG!J663="","",PG!J663)</f>
        <v>0</v>
      </c>
    </row>
    <row r="672" spans="19:19" x14ac:dyDescent="0.25">
      <c r="S672" s="26">
        <f>IF(PG!J664="","",PG!J664)</f>
        <v>0</v>
      </c>
    </row>
    <row r="673" spans="19:19" x14ac:dyDescent="0.25">
      <c r="S673" s="26">
        <f>IF(PG!J665="","",PG!J665)</f>
        <v>0</v>
      </c>
    </row>
    <row r="674" spans="19:19" x14ac:dyDescent="0.25">
      <c r="S674" s="26">
        <f>IF(PG!J666="","",PG!J666)</f>
        <v>0</v>
      </c>
    </row>
    <row r="675" spans="19:19" x14ac:dyDescent="0.25">
      <c r="S675" s="26">
        <f>IF(PG!J667="","",PG!J667)</f>
        <v>0</v>
      </c>
    </row>
    <row r="676" spans="19:19" x14ac:dyDescent="0.25">
      <c r="S676" s="26">
        <f>IF(PG!J668="","",PG!J668)</f>
        <v>0</v>
      </c>
    </row>
    <row r="677" spans="19:19" x14ac:dyDescent="0.25">
      <c r="S677" s="26">
        <f>IF(PG!J669="","",PG!J669)</f>
        <v>0</v>
      </c>
    </row>
    <row r="678" spans="19:19" x14ac:dyDescent="0.25">
      <c r="S678" s="26">
        <f>IF(PG!J670="","",PG!J670)</f>
        <v>0</v>
      </c>
    </row>
    <row r="679" spans="19:19" x14ac:dyDescent="0.25">
      <c r="S679" s="26">
        <f>IF(PG!J671="","",PG!J671)</f>
        <v>0</v>
      </c>
    </row>
    <row r="680" spans="19:19" x14ac:dyDescent="0.25">
      <c r="S680" s="26">
        <f>IF(PG!J672="","",PG!J672)</f>
        <v>0</v>
      </c>
    </row>
    <row r="681" spans="19:19" x14ac:dyDescent="0.25">
      <c r="S681" s="26">
        <f>IF(PG!J673="","",PG!J673)</f>
        <v>0</v>
      </c>
    </row>
    <row r="682" spans="19:19" x14ac:dyDescent="0.25">
      <c r="S682" s="26">
        <f>IF(PG!J674="","",PG!J674)</f>
        <v>0</v>
      </c>
    </row>
    <row r="683" spans="19:19" x14ac:dyDescent="0.25">
      <c r="S683" s="26">
        <f>IF(PG!J675="","",PG!J675)</f>
        <v>0</v>
      </c>
    </row>
    <row r="684" spans="19:19" x14ac:dyDescent="0.25">
      <c r="S684" s="26">
        <f>IF(PG!J676="","",PG!J676)</f>
        <v>0</v>
      </c>
    </row>
    <row r="685" spans="19:19" x14ac:dyDescent="0.25">
      <c r="S685" s="26">
        <f>IF(PG!J677="","",PG!J677)</f>
        <v>0</v>
      </c>
    </row>
    <row r="686" spans="19:19" x14ac:dyDescent="0.25">
      <c r="S686" s="26">
        <f>IF(PG!J678="","",PG!J678)</f>
        <v>0</v>
      </c>
    </row>
    <row r="687" spans="19:19" x14ac:dyDescent="0.25">
      <c r="S687" s="26">
        <f>IF(PG!J679="","",PG!J679)</f>
        <v>0</v>
      </c>
    </row>
    <row r="688" spans="19:19" x14ac:dyDescent="0.25">
      <c r="S688" s="26">
        <f>IF(PG!J680="","",PG!J680)</f>
        <v>0</v>
      </c>
    </row>
    <row r="689" spans="19:19" x14ac:dyDescent="0.25">
      <c r="S689" s="26">
        <f>IF(PG!J681="","",PG!J681)</f>
        <v>0</v>
      </c>
    </row>
    <row r="690" spans="19:19" x14ac:dyDescent="0.25">
      <c r="S690" s="26">
        <f>IF(PG!J682="","",PG!J682)</f>
        <v>0</v>
      </c>
    </row>
    <row r="691" spans="19:19" x14ac:dyDescent="0.25">
      <c r="S691" s="26">
        <f>IF(PG!J683="","",PG!J683)</f>
        <v>0</v>
      </c>
    </row>
    <row r="692" spans="19:19" x14ac:dyDescent="0.25">
      <c r="S692" s="26">
        <f>IF(PG!J684="","",PG!J684)</f>
        <v>0</v>
      </c>
    </row>
    <row r="693" spans="19:19" x14ac:dyDescent="0.25">
      <c r="S693" s="26">
        <f>IF(PG!J685="","",PG!J685)</f>
        <v>0</v>
      </c>
    </row>
    <row r="694" spans="19:19" x14ac:dyDescent="0.25">
      <c r="S694" s="26">
        <f>IF(PG!J686="","",PG!J686)</f>
        <v>0</v>
      </c>
    </row>
    <row r="695" spans="19:19" x14ac:dyDescent="0.25">
      <c r="S695" s="26">
        <f>IF(PG!J687="","",PG!J687)</f>
        <v>0</v>
      </c>
    </row>
    <row r="696" spans="19:19" x14ac:dyDescent="0.25">
      <c r="S696" s="26">
        <f>IF(PG!J688="","",PG!J688)</f>
        <v>0</v>
      </c>
    </row>
    <row r="697" spans="19:19" x14ac:dyDescent="0.25">
      <c r="S697" s="26">
        <f>IF(PG!J689="","",PG!J689)</f>
        <v>0</v>
      </c>
    </row>
    <row r="698" spans="19:19" x14ac:dyDescent="0.25">
      <c r="S698" s="26">
        <f>IF(PG!J690="","",PG!J690)</f>
        <v>0</v>
      </c>
    </row>
    <row r="699" spans="19:19" x14ac:dyDescent="0.25">
      <c r="S699" s="26">
        <f>IF(PG!J691="","",PG!J691)</f>
        <v>0</v>
      </c>
    </row>
    <row r="700" spans="19:19" x14ac:dyDescent="0.25">
      <c r="S700" s="26">
        <f>IF(PG!J692="","",PG!J692)</f>
        <v>0</v>
      </c>
    </row>
    <row r="701" spans="19:19" x14ac:dyDescent="0.25">
      <c r="S701" s="26">
        <f>IF(PG!J693="","",PG!J693)</f>
        <v>0</v>
      </c>
    </row>
    <row r="702" spans="19:19" x14ac:dyDescent="0.25">
      <c r="S702" s="26">
        <f>IF(PG!J694="","",PG!J694)</f>
        <v>0</v>
      </c>
    </row>
    <row r="703" spans="19:19" x14ac:dyDescent="0.25">
      <c r="S703" s="26">
        <f>IF(PG!J695="","",PG!J695)</f>
        <v>0</v>
      </c>
    </row>
    <row r="704" spans="19:19" x14ac:dyDescent="0.25">
      <c r="S704" s="26">
        <f>IF(PG!J696="","",PG!J696)</f>
        <v>0</v>
      </c>
    </row>
    <row r="705" spans="19:19" x14ac:dyDescent="0.25">
      <c r="S705" s="26">
        <f>IF(PG!J697="","",PG!J697)</f>
        <v>0</v>
      </c>
    </row>
    <row r="706" spans="19:19" x14ac:dyDescent="0.25">
      <c r="S706" s="26">
        <f>IF(PG!J698="","",PG!J698)</f>
        <v>0</v>
      </c>
    </row>
    <row r="707" spans="19:19" x14ac:dyDescent="0.25">
      <c r="S707" s="26">
        <f>IF(PG!J699="","",PG!J699)</f>
        <v>0</v>
      </c>
    </row>
    <row r="708" spans="19:19" x14ac:dyDescent="0.25">
      <c r="S708" s="26">
        <f>IF(PG!J700="","",PG!J700)</f>
        <v>0</v>
      </c>
    </row>
    <row r="709" spans="19:19" x14ac:dyDescent="0.25">
      <c r="S709" s="26">
        <f>IF(PG!J701="","",PG!J701)</f>
        <v>0</v>
      </c>
    </row>
    <row r="710" spans="19:19" x14ac:dyDescent="0.25">
      <c r="S710" s="26">
        <f>IF(PG!J702="","",PG!J702)</f>
        <v>0</v>
      </c>
    </row>
    <row r="711" spans="19:19" x14ac:dyDescent="0.25">
      <c r="S711" s="26">
        <f>IF(PG!J703="","",PG!J703)</f>
        <v>0</v>
      </c>
    </row>
    <row r="712" spans="19:19" x14ac:dyDescent="0.25">
      <c r="S712" s="26">
        <f>IF(PG!J704="","",PG!J704)</f>
        <v>0</v>
      </c>
    </row>
    <row r="713" spans="19:19" x14ac:dyDescent="0.25">
      <c r="S713" s="26">
        <f>IF(PG!J705="","",PG!J705)</f>
        <v>0</v>
      </c>
    </row>
    <row r="714" spans="19:19" x14ac:dyDescent="0.25">
      <c r="S714" s="26">
        <f>IF(PG!J706="","",PG!J706)</f>
        <v>0</v>
      </c>
    </row>
    <row r="715" spans="19:19" x14ac:dyDescent="0.25">
      <c r="S715" s="26">
        <f>IF(PG!J707="","",PG!J707)</f>
        <v>0</v>
      </c>
    </row>
    <row r="716" spans="19:19" x14ac:dyDescent="0.25">
      <c r="S716" s="26">
        <f>IF(PG!J708="","",PG!J708)</f>
        <v>0</v>
      </c>
    </row>
    <row r="717" spans="19:19" x14ac:dyDescent="0.25">
      <c r="S717" s="26">
        <f>IF(PG!J709="","",PG!J709)</f>
        <v>0</v>
      </c>
    </row>
    <row r="718" spans="19:19" x14ac:dyDescent="0.25">
      <c r="S718" s="26">
        <f>IF(PG!J710="","",PG!J710)</f>
        <v>0</v>
      </c>
    </row>
    <row r="719" spans="19:19" x14ac:dyDescent="0.25">
      <c r="S719" s="26">
        <f>IF(PG!J711="","",PG!J711)</f>
        <v>0</v>
      </c>
    </row>
    <row r="720" spans="19:19" x14ac:dyDescent="0.25">
      <c r="S720" s="26">
        <f>IF(PG!J712="","",PG!J712)</f>
        <v>0</v>
      </c>
    </row>
    <row r="721" spans="19:19" x14ac:dyDescent="0.25">
      <c r="S721" s="26">
        <f>IF(PG!J713="","",PG!J713)</f>
        <v>0</v>
      </c>
    </row>
    <row r="722" spans="19:19" x14ac:dyDescent="0.25">
      <c r="S722" s="26">
        <f>IF(PG!J714="","",PG!J714)</f>
        <v>0</v>
      </c>
    </row>
    <row r="723" spans="19:19" x14ac:dyDescent="0.25">
      <c r="S723" s="26">
        <f>IF(PG!J715="","",PG!J715)</f>
        <v>0</v>
      </c>
    </row>
    <row r="724" spans="19:19" x14ac:dyDescent="0.25">
      <c r="S724" s="26">
        <f>IF(PG!J716="","",PG!J716)</f>
        <v>0</v>
      </c>
    </row>
    <row r="725" spans="19:19" x14ac:dyDescent="0.25">
      <c r="S725" s="26">
        <f>IF(PG!J717="","",PG!J717)</f>
        <v>0</v>
      </c>
    </row>
    <row r="726" spans="19:19" x14ac:dyDescent="0.25">
      <c r="S726" s="26">
        <f>IF(PG!J718="","",PG!J718)</f>
        <v>0</v>
      </c>
    </row>
    <row r="727" spans="19:19" x14ac:dyDescent="0.25">
      <c r="S727" s="26">
        <f>IF(PG!J719="","",PG!J719)</f>
        <v>0</v>
      </c>
    </row>
    <row r="728" spans="19:19" x14ac:dyDescent="0.25">
      <c r="S728" s="26">
        <f>IF(PG!J720="","",PG!J720)</f>
        <v>0</v>
      </c>
    </row>
    <row r="729" spans="19:19" x14ac:dyDescent="0.25">
      <c r="S729" s="26">
        <f>IF(PG!J721="","",PG!J721)</f>
        <v>0</v>
      </c>
    </row>
    <row r="730" spans="19:19" x14ac:dyDescent="0.25">
      <c r="S730" s="26">
        <f>IF(PG!J722="","",PG!J722)</f>
        <v>0</v>
      </c>
    </row>
    <row r="731" spans="19:19" x14ac:dyDescent="0.25">
      <c r="S731" s="26">
        <f>IF(PG!J723="","",PG!J723)</f>
        <v>0</v>
      </c>
    </row>
    <row r="732" spans="19:19" x14ac:dyDescent="0.25">
      <c r="S732" s="26">
        <f>IF(PG!J724="","",PG!J724)</f>
        <v>0</v>
      </c>
    </row>
    <row r="733" spans="19:19" x14ac:dyDescent="0.25">
      <c r="S733" s="26">
        <f>IF(PG!J725="","",PG!J725)</f>
        <v>0</v>
      </c>
    </row>
    <row r="734" spans="19:19" x14ac:dyDescent="0.25">
      <c r="S734" s="26">
        <f>IF(PG!J726="","",PG!J726)</f>
        <v>0</v>
      </c>
    </row>
    <row r="735" spans="19:19" x14ac:dyDescent="0.25">
      <c r="S735" s="26">
        <f>IF(PG!J727="","",PG!J727)</f>
        <v>0</v>
      </c>
    </row>
    <row r="736" spans="19:19" x14ac:dyDescent="0.25">
      <c r="S736" s="26">
        <f>IF(PG!J728="","",PG!J728)</f>
        <v>0</v>
      </c>
    </row>
    <row r="737" spans="19:19" x14ac:dyDescent="0.25">
      <c r="S737" s="26">
        <f>IF(PG!J729="","",PG!J729)</f>
        <v>0</v>
      </c>
    </row>
    <row r="738" spans="19:19" x14ac:dyDescent="0.25">
      <c r="S738" s="26">
        <f>IF(PG!J730="","",PG!J730)</f>
        <v>0</v>
      </c>
    </row>
    <row r="739" spans="19:19" x14ac:dyDescent="0.25">
      <c r="S739" s="26">
        <f>IF(PG!J731="","",PG!J731)</f>
        <v>0</v>
      </c>
    </row>
    <row r="740" spans="19:19" x14ac:dyDescent="0.25">
      <c r="S740" s="26">
        <f>IF(PG!J732="","",PG!J732)</f>
        <v>0</v>
      </c>
    </row>
    <row r="741" spans="19:19" x14ac:dyDescent="0.25">
      <c r="S741" s="26">
        <f>IF(PG!J733="","",PG!J733)</f>
        <v>0</v>
      </c>
    </row>
    <row r="742" spans="19:19" x14ac:dyDescent="0.25">
      <c r="S742" s="26">
        <f>IF(PG!J734="","",PG!J734)</f>
        <v>0</v>
      </c>
    </row>
    <row r="743" spans="19:19" x14ac:dyDescent="0.25">
      <c r="S743" s="26">
        <f>IF(PG!J735="","",PG!J735)</f>
        <v>0</v>
      </c>
    </row>
    <row r="744" spans="19:19" x14ac:dyDescent="0.25">
      <c r="S744" s="26">
        <f>IF(PG!J736="","",PG!J736)</f>
        <v>0</v>
      </c>
    </row>
    <row r="745" spans="19:19" x14ac:dyDescent="0.25">
      <c r="S745" s="26">
        <f>IF(PG!J737="","",PG!J737)</f>
        <v>0</v>
      </c>
    </row>
    <row r="746" spans="19:19" x14ac:dyDescent="0.25">
      <c r="S746" s="26">
        <f>IF(PG!J738="","",PG!J738)</f>
        <v>0</v>
      </c>
    </row>
    <row r="747" spans="19:19" x14ac:dyDescent="0.25">
      <c r="S747" s="26">
        <f>IF(PG!J739="","",PG!J739)</f>
        <v>0</v>
      </c>
    </row>
    <row r="748" spans="19:19" x14ac:dyDescent="0.25">
      <c r="S748" s="26">
        <f>IF(PG!J740="","",PG!J740)</f>
        <v>0</v>
      </c>
    </row>
    <row r="749" spans="19:19" x14ac:dyDescent="0.25">
      <c r="S749" s="26">
        <f>IF(PG!J741="","",PG!J741)</f>
        <v>0</v>
      </c>
    </row>
    <row r="750" spans="19:19" x14ac:dyDescent="0.25">
      <c r="S750" s="26">
        <f>IF(PG!J742="","",PG!J742)</f>
        <v>0</v>
      </c>
    </row>
    <row r="751" spans="19:19" x14ac:dyDescent="0.25">
      <c r="S751" s="26">
        <f>IF(PG!J743="","",PG!J743)</f>
        <v>0</v>
      </c>
    </row>
    <row r="752" spans="19:19" x14ac:dyDescent="0.25">
      <c r="S752" s="26">
        <f>IF(PG!J744="","",PG!J744)</f>
        <v>0</v>
      </c>
    </row>
    <row r="753" spans="19:19" x14ac:dyDescent="0.25">
      <c r="S753" s="26">
        <f>IF(PG!J745="","",PG!J745)</f>
        <v>0</v>
      </c>
    </row>
    <row r="754" spans="19:19" x14ac:dyDescent="0.25">
      <c r="S754" s="26">
        <f>IF(PG!J746="","",PG!J746)</f>
        <v>0</v>
      </c>
    </row>
    <row r="755" spans="19:19" x14ac:dyDescent="0.25">
      <c r="S755" s="26">
        <f>IF(PG!J747="","",PG!J747)</f>
        <v>0</v>
      </c>
    </row>
    <row r="756" spans="19:19" x14ac:dyDescent="0.25">
      <c r="S756" s="26">
        <f>IF(PG!J748="","",PG!J748)</f>
        <v>0</v>
      </c>
    </row>
    <row r="757" spans="19:19" x14ac:dyDescent="0.25">
      <c r="S757" s="26">
        <f>IF(PG!J749="","",PG!J749)</f>
        <v>0</v>
      </c>
    </row>
    <row r="758" spans="19:19" x14ac:dyDescent="0.25">
      <c r="S758" s="26">
        <f>IF(PG!J750="","",PG!J750)</f>
        <v>0</v>
      </c>
    </row>
    <row r="759" spans="19:19" x14ac:dyDescent="0.25">
      <c r="S759" s="26">
        <f>IF(PG!J751="","",PG!J751)</f>
        <v>0</v>
      </c>
    </row>
    <row r="760" spans="19:19" x14ac:dyDescent="0.25">
      <c r="S760" s="26">
        <f>IF(PG!J752="","",PG!J752)</f>
        <v>0</v>
      </c>
    </row>
    <row r="761" spans="19:19" x14ac:dyDescent="0.25">
      <c r="S761" s="26">
        <f>IF(PG!J753="","",PG!J753)</f>
        <v>0</v>
      </c>
    </row>
    <row r="762" spans="19:19" x14ac:dyDescent="0.25">
      <c r="S762" s="26">
        <f>IF(PG!J754="","",PG!J754)</f>
        <v>0</v>
      </c>
    </row>
    <row r="763" spans="19:19" x14ac:dyDescent="0.25">
      <c r="S763" s="26">
        <f>IF(PG!J755="","",PG!J755)</f>
        <v>0</v>
      </c>
    </row>
    <row r="764" spans="19:19" x14ac:dyDescent="0.25">
      <c r="S764" s="26">
        <f>IF(PG!J756="","",PG!J756)</f>
        <v>0</v>
      </c>
    </row>
    <row r="765" spans="19:19" x14ac:dyDescent="0.25">
      <c r="S765" s="26">
        <f>IF(PG!J757="","",PG!J757)</f>
        <v>0</v>
      </c>
    </row>
    <row r="766" spans="19:19" x14ac:dyDescent="0.25">
      <c r="S766" s="26">
        <f>IF(PG!J758="","",PG!J758)</f>
        <v>0</v>
      </c>
    </row>
    <row r="767" spans="19:19" x14ac:dyDescent="0.25">
      <c r="S767" s="26">
        <f>IF(PG!J759="","",PG!J759)</f>
        <v>0</v>
      </c>
    </row>
    <row r="768" spans="19:19" x14ac:dyDescent="0.25">
      <c r="S768" s="26">
        <f>IF(PG!J760="","",PG!J760)</f>
        <v>0</v>
      </c>
    </row>
    <row r="769" spans="19:19" x14ac:dyDescent="0.25">
      <c r="S769" s="26">
        <f>IF(PG!J761="","",PG!J761)</f>
        <v>0</v>
      </c>
    </row>
    <row r="770" spans="19:19" x14ac:dyDescent="0.25">
      <c r="S770" s="26">
        <f>IF(PG!J762="","",PG!J762)</f>
        <v>0</v>
      </c>
    </row>
    <row r="771" spans="19:19" x14ac:dyDescent="0.25">
      <c r="S771" s="26">
        <f>IF(PG!J763="","",PG!J763)</f>
        <v>0</v>
      </c>
    </row>
    <row r="772" spans="19:19" x14ac:dyDescent="0.25">
      <c r="S772" s="26">
        <f>IF(PG!J764="","",PG!J764)</f>
        <v>0</v>
      </c>
    </row>
    <row r="773" spans="19:19" x14ac:dyDescent="0.25">
      <c r="S773" s="26">
        <f>IF(PG!J765="","",PG!J765)</f>
        <v>0</v>
      </c>
    </row>
    <row r="774" spans="19:19" x14ac:dyDescent="0.25">
      <c r="S774" s="26">
        <f>IF(PG!J766="","",PG!J766)</f>
        <v>0</v>
      </c>
    </row>
    <row r="775" spans="19:19" x14ac:dyDescent="0.25">
      <c r="S775" s="26">
        <f>IF(PG!J767="","",PG!J767)</f>
        <v>0</v>
      </c>
    </row>
    <row r="776" spans="19:19" x14ac:dyDescent="0.25">
      <c r="S776" s="26">
        <f>IF(PG!J768="","",PG!J768)</f>
        <v>0</v>
      </c>
    </row>
    <row r="777" spans="19:19" x14ac:dyDescent="0.25">
      <c r="S777" s="26">
        <f>IF(PG!J769="","",PG!J769)</f>
        <v>0</v>
      </c>
    </row>
    <row r="778" spans="19:19" x14ac:dyDescent="0.25">
      <c r="S778" s="26">
        <f>IF(PG!J770="","",PG!J770)</f>
        <v>0</v>
      </c>
    </row>
    <row r="779" spans="19:19" x14ac:dyDescent="0.25">
      <c r="S779" s="26">
        <f>IF(PG!J771="","",PG!J771)</f>
        <v>0</v>
      </c>
    </row>
    <row r="780" spans="19:19" x14ac:dyDescent="0.25">
      <c r="S780" s="26">
        <f>IF(PG!J772="","",PG!J772)</f>
        <v>0</v>
      </c>
    </row>
    <row r="781" spans="19:19" x14ac:dyDescent="0.25">
      <c r="S781" s="26">
        <f>IF(PG!J773="","",PG!J773)</f>
        <v>0</v>
      </c>
    </row>
    <row r="782" spans="19:19" x14ac:dyDescent="0.25">
      <c r="S782" s="26">
        <f>IF(PG!J774="","",PG!J774)</f>
        <v>0</v>
      </c>
    </row>
    <row r="783" spans="19:19" x14ac:dyDescent="0.25">
      <c r="S783" s="26">
        <f>IF(PG!J775="","",PG!J775)</f>
        <v>0</v>
      </c>
    </row>
    <row r="784" spans="19:19" x14ac:dyDescent="0.25">
      <c r="S784" s="26">
        <f>IF(PG!J776="","",PG!J776)</f>
        <v>0</v>
      </c>
    </row>
    <row r="785" spans="19:19" x14ac:dyDescent="0.25">
      <c r="S785" s="26">
        <f>IF(PG!J777="","",PG!J777)</f>
        <v>0</v>
      </c>
    </row>
    <row r="786" spans="19:19" x14ac:dyDescent="0.25">
      <c r="S786" s="26">
        <f>IF(PG!J778="","",PG!J778)</f>
        <v>0</v>
      </c>
    </row>
    <row r="787" spans="19:19" x14ac:dyDescent="0.25">
      <c r="S787" s="26">
        <f>IF(PG!J779="","",PG!J779)</f>
        <v>0</v>
      </c>
    </row>
    <row r="788" spans="19:19" x14ac:dyDescent="0.25">
      <c r="S788" s="26">
        <f>IF(PG!J780="","",PG!J780)</f>
        <v>0</v>
      </c>
    </row>
    <row r="789" spans="19:19" x14ac:dyDescent="0.25">
      <c r="S789" s="26">
        <f>IF(PG!J781="","",PG!J781)</f>
        <v>0</v>
      </c>
    </row>
    <row r="790" spans="19:19" x14ac:dyDescent="0.25">
      <c r="S790" s="26">
        <f>IF(PG!J782="","",PG!J782)</f>
        <v>0</v>
      </c>
    </row>
    <row r="791" spans="19:19" x14ac:dyDescent="0.25">
      <c r="S791" s="26">
        <f>IF(PG!J783="","",PG!J783)</f>
        <v>0</v>
      </c>
    </row>
    <row r="792" spans="19:19" x14ac:dyDescent="0.25">
      <c r="S792" s="26">
        <f>IF(PG!J784="","",PG!J784)</f>
        <v>0</v>
      </c>
    </row>
    <row r="793" spans="19:19" x14ac:dyDescent="0.25">
      <c r="S793" s="26">
        <f>IF(PG!J785="","",PG!J785)</f>
        <v>0</v>
      </c>
    </row>
    <row r="794" spans="19:19" x14ac:dyDescent="0.25">
      <c r="S794" s="26">
        <f>IF(PG!J786="","",PG!J786)</f>
        <v>0</v>
      </c>
    </row>
    <row r="795" spans="19:19" x14ac:dyDescent="0.25">
      <c r="S795" s="26">
        <f>IF(PG!J787="","",PG!J787)</f>
        <v>0</v>
      </c>
    </row>
    <row r="796" spans="19:19" x14ac:dyDescent="0.25">
      <c r="S796" s="26">
        <f>IF(PG!J788="","",PG!J788)</f>
        <v>0</v>
      </c>
    </row>
    <row r="797" spans="19:19" x14ac:dyDescent="0.25">
      <c r="S797" s="26">
        <f>IF(PG!J789="","",PG!J789)</f>
        <v>0</v>
      </c>
    </row>
    <row r="798" spans="19:19" x14ac:dyDescent="0.25">
      <c r="S798" s="26">
        <f>IF(PG!J790="","",PG!J790)</f>
        <v>0</v>
      </c>
    </row>
    <row r="799" spans="19:19" x14ac:dyDescent="0.25">
      <c r="S799" s="26">
        <f>IF(PG!J791="","",PG!J791)</f>
        <v>0</v>
      </c>
    </row>
    <row r="800" spans="19:19" x14ac:dyDescent="0.25">
      <c r="S800" s="26">
        <f>IF(PG!J792="","",PG!J792)</f>
        <v>0</v>
      </c>
    </row>
    <row r="801" spans="19:19" x14ac:dyDescent="0.25">
      <c r="S801" s="26">
        <f>IF(PG!J793="","",PG!J793)</f>
        <v>0</v>
      </c>
    </row>
    <row r="802" spans="19:19" x14ac:dyDescent="0.25">
      <c r="S802" s="26">
        <f>IF(PG!J794="","",PG!J794)</f>
        <v>0</v>
      </c>
    </row>
    <row r="803" spans="19:19" x14ac:dyDescent="0.25">
      <c r="S803" s="26">
        <f>IF(PG!J795="","",PG!J795)</f>
        <v>0</v>
      </c>
    </row>
    <row r="804" spans="19:19" x14ac:dyDescent="0.25">
      <c r="S804" s="26">
        <f>IF(PG!J796="","",PG!J796)</f>
        <v>0</v>
      </c>
    </row>
    <row r="805" spans="19:19" x14ac:dyDescent="0.25">
      <c r="S805" s="26">
        <f>IF(PG!J797="","",PG!J797)</f>
        <v>0</v>
      </c>
    </row>
    <row r="806" spans="19:19" x14ac:dyDescent="0.25">
      <c r="S806" s="26">
        <f>IF(PG!J798="","",PG!J798)</f>
        <v>0</v>
      </c>
    </row>
    <row r="807" spans="19:19" x14ac:dyDescent="0.25">
      <c r="S807" s="26">
        <f>IF(PG!J799="","",PG!J799)</f>
        <v>0</v>
      </c>
    </row>
    <row r="808" spans="19:19" x14ac:dyDescent="0.25">
      <c r="S808" s="26">
        <f>IF(PG!J800="","",PG!J800)</f>
        <v>0</v>
      </c>
    </row>
    <row r="809" spans="19:19" x14ac:dyDescent="0.25">
      <c r="S809" s="26">
        <f>IF(PG!J801="","",PG!J801)</f>
        <v>0</v>
      </c>
    </row>
    <row r="810" spans="19:19" x14ac:dyDescent="0.25">
      <c r="S810" s="26">
        <f>IF(PG!J802="","",PG!J802)</f>
        <v>0</v>
      </c>
    </row>
    <row r="811" spans="19:19" x14ac:dyDescent="0.25">
      <c r="S811" s="26">
        <f>IF(PG!J803="","",PG!J803)</f>
        <v>0</v>
      </c>
    </row>
    <row r="812" spans="19:19" x14ac:dyDescent="0.25">
      <c r="S812" s="26">
        <f>IF(PG!J804="","",PG!J804)</f>
        <v>0</v>
      </c>
    </row>
    <row r="813" spans="19:19" x14ac:dyDescent="0.25">
      <c r="S813" s="26">
        <f>IF(PG!J805="","",PG!J805)</f>
        <v>0</v>
      </c>
    </row>
    <row r="814" spans="19:19" x14ac:dyDescent="0.25">
      <c r="S814" s="26">
        <f>IF(PG!J806="","",PG!J806)</f>
        <v>0</v>
      </c>
    </row>
    <row r="815" spans="19:19" x14ac:dyDescent="0.25">
      <c r="S815" s="26">
        <f>IF(PG!J807="","",PG!J807)</f>
        <v>0</v>
      </c>
    </row>
    <row r="816" spans="19:19" x14ac:dyDescent="0.25">
      <c r="S816" s="26">
        <f>IF(PG!J808="","",PG!J808)</f>
        <v>0</v>
      </c>
    </row>
    <row r="817" spans="19:19" x14ac:dyDescent="0.25">
      <c r="S817" s="26">
        <f>IF(PG!J809="","",PG!J809)</f>
        <v>0</v>
      </c>
    </row>
    <row r="818" spans="19:19" x14ac:dyDescent="0.25">
      <c r="S818" s="26">
        <f>IF(PG!J810="","",PG!J810)</f>
        <v>0</v>
      </c>
    </row>
    <row r="819" spans="19:19" x14ac:dyDescent="0.25">
      <c r="S819" s="26">
        <f>IF(PG!J811="","",PG!J811)</f>
        <v>0</v>
      </c>
    </row>
    <row r="820" spans="19:19" x14ac:dyDescent="0.25">
      <c r="S820" s="26">
        <f>IF(PG!J812="","",PG!J812)</f>
        <v>0</v>
      </c>
    </row>
    <row r="821" spans="19:19" x14ac:dyDescent="0.25">
      <c r="S821" s="26">
        <f>IF(PG!J813="","",PG!J813)</f>
        <v>0</v>
      </c>
    </row>
    <row r="822" spans="19:19" x14ac:dyDescent="0.25">
      <c r="S822" s="26">
        <f>IF(PG!J814="","",PG!J814)</f>
        <v>0</v>
      </c>
    </row>
    <row r="823" spans="19:19" x14ac:dyDescent="0.25">
      <c r="S823" s="26">
        <f>IF(PG!J815="","",PG!J815)</f>
        <v>0</v>
      </c>
    </row>
    <row r="824" spans="19:19" x14ac:dyDescent="0.25">
      <c r="S824" s="26">
        <f>IF(PG!J816="","",PG!J816)</f>
        <v>0</v>
      </c>
    </row>
    <row r="825" spans="19:19" x14ac:dyDescent="0.25">
      <c r="S825" s="26">
        <f>IF(PG!J817="","",PG!J817)</f>
        <v>0</v>
      </c>
    </row>
    <row r="826" spans="19:19" x14ac:dyDescent="0.25">
      <c r="S826" s="26">
        <f>IF(PG!J818="","",PG!J818)</f>
        <v>0</v>
      </c>
    </row>
    <row r="827" spans="19:19" x14ac:dyDescent="0.25">
      <c r="S827" s="26">
        <f>IF(PG!J819="","",PG!J819)</f>
        <v>0</v>
      </c>
    </row>
    <row r="828" spans="19:19" x14ac:dyDescent="0.25">
      <c r="S828" s="26">
        <f>IF(PG!J820="","",PG!J820)</f>
        <v>0</v>
      </c>
    </row>
    <row r="829" spans="19:19" x14ac:dyDescent="0.25">
      <c r="S829" s="26">
        <f>IF(PG!J821="","",PG!J821)</f>
        <v>0</v>
      </c>
    </row>
    <row r="830" spans="19:19" x14ac:dyDescent="0.25">
      <c r="S830" s="26">
        <f>IF(PG!J822="","",PG!J822)</f>
        <v>0</v>
      </c>
    </row>
    <row r="831" spans="19:19" x14ac:dyDescent="0.25">
      <c r="S831" s="26">
        <f>IF(PG!J823="","",PG!J823)</f>
        <v>0</v>
      </c>
    </row>
    <row r="832" spans="19:19" x14ac:dyDescent="0.25">
      <c r="S832" s="26">
        <f>IF(PG!J824="","",PG!J824)</f>
        <v>0</v>
      </c>
    </row>
    <row r="833" spans="19:19" x14ac:dyDescent="0.25">
      <c r="S833" s="26">
        <f>IF(PG!J825="","",PG!J825)</f>
        <v>0</v>
      </c>
    </row>
    <row r="834" spans="19:19" x14ac:dyDescent="0.25">
      <c r="S834" s="26">
        <f>IF(PG!J826="","",PG!J826)</f>
        <v>0</v>
      </c>
    </row>
    <row r="835" spans="19:19" x14ac:dyDescent="0.25">
      <c r="S835" s="26">
        <f>IF(PG!J827="","",PG!J827)</f>
        <v>0</v>
      </c>
    </row>
    <row r="836" spans="19:19" x14ac:dyDescent="0.25">
      <c r="S836" s="26">
        <f>IF(PG!J828="","",PG!J828)</f>
        <v>0</v>
      </c>
    </row>
    <row r="837" spans="19:19" x14ac:dyDescent="0.25">
      <c r="S837" s="26">
        <f>IF(PG!J829="","",PG!J829)</f>
        <v>0</v>
      </c>
    </row>
    <row r="838" spans="19:19" x14ac:dyDescent="0.25">
      <c r="S838" s="26">
        <f>IF(PG!J830="","",PG!J830)</f>
        <v>0</v>
      </c>
    </row>
    <row r="839" spans="19:19" x14ac:dyDescent="0.25">
      <c r="S839" s="26">
        <f>IF(PG!J831="","",PG!J831)</f>
        <v>0</v>
      </c>
    </row>
    <row r="840" spans="19:19" x14ac:dyDescent="0.25">
      <c r="S840" s="26">
        <f>IF(PG!J832="","",PG!J832)</f>
        <v>0</v>
      </c>
    </row>
    <row r="841" spans="19:19" x14ac:dyDescent="0.25">
      <c r="S841" s="26">
        <f>IF(PG!J833="","",PG!J833)</f>
        <v>0</v>
      </c>
    </row>
    <row r="842" spans="19:19" x14ac:dyDescent="0.25">
      <c r="S842" s="26">
        <f>IF(PG!J834="","",PG!J834)</f>
        <v>0</v>
      </c>
    </row>
    <row r="843" spans="19:19" x14ac:dyDescent="0.25">
      <c r="S843" s="26">
        <f>IF(PG!J835="","",PG!J835)</f>
        <v>0</v>
      </c>
    </row>
    <row r="844" spans="19:19" x14ac:dyDescent="0.25">
      <c r="S844" s="26">
        <f>IF(PG!J836="","",PG!J836)</f>
        <v>0</v>
      </c>
    </row>
    <row r="845" spans="19:19" x14ac:dyDescent="0.25">
      <c r="S845" s="26">
        <f>IF(PG!J837="","",PG!J837)</f>
        <v>0</v>
      </c>
    </row>
    <row r="846" spans="19:19" x14ac:dyDescent="0.25">
      <c r="S846" s="26">
        <f>IF(PG!J838="","",PG!J838)</f>
        <v>0</v>
      </c>
    </row>
    <row r="847" spans="19:19" x14ac:dyDescent="0.25">
      <c r="S847" s="26">
        <f>IF(PG!J839="","",PG!J839)</f>
        <v>0</v>
      </c>
    </row>
    <row r="848" spans="19:19" x14ac:dyDescent="0.25">
      <c r="S848" s="26">
        <f>IF(PG!J840="","",PG!J840)</f>
        <v>0</v>
      </c>
    </row>
    <row r="849" spans="19:19" x14ac:dyDescent="0.25">
      <c r="S849" s="26">
        <f>IF(PG!J841="","",PG!J841)</f>
        <v>0</v>
      </c>
    </row>
    <row r="850" spans="19:19" x14ac:dyDescent="0.25">
      <c r="S850" s="26">
        <f>IF(PG!J842="","",PG!J842)</f>
        <v>0</v>
      </c>
    </row>
    <row r="851" spans="19:19" x14ac:dyDescent="0.25">
      <c r="S851" s="26">
        <f>IF(PG!J843="","",PG!J843)</f>
        <v>0</v>
      </c>
    </row>
    <row r="852" spans="19:19" x14ac:dyDescent="0.25">
      <c r="S852" s="26">
        <f>IF(PG!J844="","",PG!J844)</f>
        <v>0</v>
      </c>
    </row>
    <row r="853" spans="19:19" x14ac:dyDescent="0.25">
      <c r="S853" s="26">
        <f>IF(PG!J845="","",PG!J845)</f>
        <v>0</v>
      </c>
    </row>
    <row r="854" spans="19:19" x14ac:dyDescent="0.25">
      <c r="S854" s="26">
        <f>IF(PG!J846="","",PG!J846)</f>
        <v>0</v>
      </c>
    </row>
    <row r="855" spans="19:19" x14ac:dyDescent="0.25">
      <c r="S855" s="26">
        <f>IF(PG!J847="","",PG!J847)</f>
        <v>0</v>
      </c>
    </row>
    <row r="856" spans="19:19" x14ac:dyDescent="0.25">
      <c r="S856" s="26">
        <f>IF(PG!J848="","",PG!J848)</f>
        <v>0</v>
      </c>
    </row>
    <row r="857" spans="19:19" x14ac:dyDescent="0.25">
      <c r="S857" s="26">
        <f>IF(PG!J849="","",PG!J849)</f>
        <v>0</v>
      </c>
    </row>
    <row r="858" spans="19:19" x14ac:dyDescent="0.25">
      <c r="S858" s="26">
        <f>IF(PG!J850="","",PG!J850)</f>
        <v>0</v>
      </c>
    </row>
    <row r="859" spans="19:19" x14ac:dyDescent="0.25">
      <c r="S859" s="26">
        <f>IF(PG!J851="","",PG!J851)</f>
        <v>0</v>
      </c>
    </row>
    <row r="860" spans="19:19" x14ac:dyDescent="0.25">
      <c r="S860" s="26">
        <f>IF(PG!J852="","",PG!J852)</f>
        <v>0</v>
      </c>
    </row>
    <row r="861" spans="19:19" x14ac:dyDescent="0.25">
      <c r="S861" s="26">
        <f>IF(PG!J853="","",PG!J853)</f>
        <v>0</v>
      </c>
    </row>
    <row r="862" spans="19:19" x14ac:dyDescent="0.25">
      <c r="S862" s="26">
        <f>IF(PG!J854="","",PG!J854)</f>
        <v>0</v>
      </c>
    </row>
    <row r="863" spans="19:19" x14ac:dyDescent="0.25">
      <c r="S863" s="26">
        <f>IF(PG!J855="","",PG!J855)</f>
        <v>0</v>
      </c>
    </row>
    <row r="864" spans="19:19" x14ac:dyDescent="0.25">
      <c r="S864" s="26">
        <f>IF(PG!J856="","",PG!J856)</f>
        <v>0</v>
      </c>
    </row>
    <row r="865" spans="19:19" x14ac:dyDescent="0.25">
      <c r="S865" s="26">
        <f>IF(PG!J857="","",PG!J857)</f>
        <v>0</v>
      </c>
    </row>
    <row r="866" spans="19:19" x14ac:dyDescent="0.25">
      <c r="S866" s="26">
        <f>IF(PG!J858="","",PG!J858)</f>
        <v>0</v>
      </c>
    </row>
    <row r="867" spans="19:19" x14ac:dyDescent="0.25">
      <c r="S867" s="26">
        <f>IF(PG!J859="","",PG!J859)</f>
        <v>0</v>
      </c>
    </row>
    <row r="868" spans="19:19" x14ac:dyDescent="0.25">
      <c r="S868" s="26">
        <f>IF(PG!J860="","",PG!J860)</f>
        <v>0</v>
      </c>
    </row>
    <row r="869" spans="19:19" x14ac:dyDescent="0.25">
      <c r="S869" s="26">
        <f>IF(PG!J861="","",PG!J861)</f>
        <v>0</v>
      </c>
    </row>
    <row r="870" spans="19:19" x14ac:dyDescent="0.25">
      <c r="S870" s="26">
        <f>IF(PG!J862="","",PG!J862)</f>
        <v>0</v>
      </c>
    </row>
    <row r="871" spans="19:19" x14ac:dyDescent="0.25">
      <c r="S871" s="26">
        <f>IF(PG!J863="","",PG!J863)</f>
        <v>0</v>
      </c>
    </row>
    <row r="872" spans="19:19" x14ac:dyDescent="0.25">
      <c r="S872" s="26">
        <f>IF(PG!J864="","",PG!J864)</f>
        <v>0</v>
      </c>
    </row>
    <row r="873" spans="19:19" x14ac:dyDescent="0.25">
      <c r="S873" s="26">
        <f>IF(PG!J865="","",PG!J865)</f>
        <v>0</v>
      </c>
    </row>
    <row r="874" spans="19:19" x14ac:dyDescent="0.25">
      <c r="S874" s="26">
        <f>IF(PG!J866="","",PG!J866)</f>
        <v>0</v>
      </c>
    </row>
    <row r="875" spans="19:19" x14ac:dyDescent="0.25">
      <c r="S875" s="26">
        <f>IF(PG!J867="","",PG!J867)</f>
        <v>0</v>
      </c>
    </row>
    <row r="876" spans="19:19" x14ac:dyDescent="0.25">
      <c r="S876" s="26">
        <f>IF(PG!J868="","",PG!J868)</f>
        <v>0</v>
      </c>
    </row>
    <row r="877" spans="19:19" x14ac:dyDescent="0.25">
      <c r="S877" s="26">
        <f>IF(PG!J869="","",PG!J869)</f>
        <v>0</v>
      </c>
    </row>
    <row r="878" spans="19:19" x14ac:dyDescent="0.25">
      <c r="S878" s="26">
        <f>IF(PG!J870="","",PG!J870)</f>
        <v>0</v>
      </c>
    </row>
    <row r="879" spans="19:19" x14ac:dyDescent="0.25">
      <c r="S879" s="26">
        <f>IF(PG!J871="","",PG!J871)</f>
        <v>0</v>
      </c>
    </row>
    <row r="880" spans="19:19" x14ac:dyDescent="0.25">
      <c r="S880" s="26">
        <f>IF(PG!J872="","",PG!J872)</f>
        <v>0</v>
      </c>
    </row>
    <row r="881" spans="19:19" x14ac:dyDescent="0.25">
      <c r="S881" s="26">
        <f>IF(PG!J873="","",PG!J873)</f>
        <v>0</v>
      </c>
    </row>
    <row r="882" spans="19:19" x14ac:dyDescent="0.25">
      <c r="S882" s="26">
        <f>IF(PG!J874="","",PG!J874)</f>
        <v>0</v>
      </c>
    </row>
    <row r="883" spans="19:19" x14ac:dyDescent="0.25">
      <c r="S883" s="26">
        <f>IF(PG!J875="","",PG!J875)</f>
        <v>0</v>
      </c>
    </row>
    <row r="884" spans="19:19" x14ac:dyDescent="0.25">
      <c r="S884" s="26">
        <f>IF(PG!J876="","",PG!J876)</f>
        <v>0</v>
      </c>
    </row>
    <row r="885" spans="19:19" x14ac:dyDescent="0.25">
      <c r="S885" s="26">
        <f>IF(PG!J877="","",PG!J877)</f>
        <v>0</v>
      </c>
    </row>
    <row r="886" spans="19:19" x14ac:dyDescent="0.25">
      <c r="S886" s="26">
        <f>IF(PG!J878="","",PG!J878)</f>
        <v>0</v>
      </c>
    </row>
    <row r="887" spans="19:19" x14ac:dyDescent="0.25">
      <c r="S887" s="26">
        <f>IF(PG!J879="","",PG!J879)</f>
        <v>0</v>
      </c>
    </row>
    <row r="888" spans="19:19" x14ac:dyDescent="0.25">
      <c r="S888" s="26">
        <f>IF(PG!J880="","",PG!J880)</f>
        <v>0</v>
      </c>
    </row>
    <row r="889" spans="19:19" x14ac:dyDescent="0.25">
      <c r="S889" s="26">
        <f>IF(PG!J881="","",PG!J881)</f>
        <v>0</v>
      </c>
    </row>
    <row r="890" spans="19:19" x14ac:dyDescent="0.25">
      <c r="S890" s="26">
        <f>IF(PG!J882="","",PG!J882)</f>
        <v>0</v>
      </c>
    </row>
    <row r="891" spans="19:19" x14ac:dyDescent="0.25">
      <c r="S891" s="26">
        <f>IF(PG!J883="","",PG!J883)</f>
        <v>0</v>
      </c>
    </row>
    <row r="892" spans="19:19" x14ac:dyDescent="0.25">
      <c r="S892" s="26">
        <f>IF(PG!J884="","",PG!J884)</f>
        <v>0</v>
      </c>
    </row>
    <row r="893" spans="19:19" x14ac:dyDescent="0.25">
      <c r="S893" s="26">
        <f>IF(PG!J885="","",PG!J885)</f>
        <v>0</v>
      </c>
    </row>
    <row r="894" spans="19:19" x14ac:dyDescent="0.25">
      <c r="S894" s="26">
        <f>IF(PG!J886="","",PG!J886)</f>
        <v>0</v>
      </c>
    </row>
    <row r="895" spans="19:19" x14ac:dyDescent="0.25">
      <c r="S895" s="26">
        <f>IF(PG!J887="","",PG!J887)</f>
        <v>0</v>
      </c>
    </row>
    <row r="896" spans="19:19" x14ac:dyDescent="0.25">
      <c r="S896" s="26">
        <f>IF(PG!J888="","",PG!J888)</f>
        <v>0</v>
      </c>
    </row>
    <row r="897" spans="19:19" x14ac:dyDescent="0.25">
      <c r="S897" s="26">
        <f>IF(PG!J889="","",PG!J889)</f>
        <v>0</v>
      </c>
    </row>
    <row r="898" spans="19:19" x14ac:dyDescent="0.25">
      <c r="S898" s="26">
        <f>IF(PG!J890="","",PG!J890)</f>
        <v>0</v>
      </c>
    </row>
    <row r="899" spans="19:19" x14ac:dyDescent="0.25">
      <c r="S899" s="26">
        <f>IF(PG!J891="","",PG!J891)</f>
        <v>0</v>
      </c>
    </row>
    <row r="900" spans="19:19" x14ac:dyDescent="0.25">
      <c r="S900" s="26">
        <f>IF(PG!J892="","",PG!J892)</f>
        <v>0</v>
      </c>
    </row>
    <row r="901" spans="19:19" x14ac:dyDescent="0.25">
      <c r="S901" s="26">
        <f>IF(PG!J893="","",PG!J893)</f>
        <v>0</v>
      </c>
    </row>
    <row r="902" spans="19:19" x14ac:dyDescent="0.25">
      <c r="S902" s="26">
        <f>IF(PG!J894="","",PG!J894)</f>
        <v>0</v>
      </c>
    </row>
    <row r="903" spans="19:19" x14ac:dyDescent="0.25">
      <c r="S903" s="26">
        <f>IF(PG!J895="","",PG!J895)</f>
        <v>0</v>
      </c>
    </row>
    <row r="904" spans="19:19" x14ac:dyDescent="0.25">
      <c r="S904" s="26">
        <f>IF(PG!J896="","",PG!J896)</f>
        <v>0</v>
      </c>
    </row>
    <row r="905" spans="19:19" x14ac:dyDescent="0.25">
      <c r="S905" s="26">
        <f>IF(PG!J897="","",PG!J897)</f>
        <v>0</v>
      </c>
    </row>
    <row r="906" spans="19:19" x14ac:dyDescent="0.25">
      <c r="S906" s="26">
        <f>IF(PG!J898="","",PG!J898)</f>
        <v>0</v>
      </c>
    </row>
    <row r="907" spans="19:19" x14ac:dyDescent="0.25">
      <c r="S907" s="26">
        <f>IF(PG!J899="","",PG!J899)</f>
        <v>0</v>
      </c>
    </row>
    <row r="908" spans="19:19" x14ac:dyDescent="0.25">
      <c r="S908" s="26">
        <f>IF(PG!J900="","",PG!J900)</f>
        <v>0</v>
      </c>
    </row>
    <row r="909" spans="19:19" x14ac:dyDescent="0.25">
      <c r="S909" s="26">
        <f>IF(PG!J901="","",PG!J901)</f>
        <v>0</v>
      </c>
    </row>
    <row r="910" spans="19:19" x14ac:dyDescent="0.25">
      <c r="S910" s="26">
        <f>IF(PG!J902="","",PG!J902)</f>
        <v>0</v>
      </c>
    </row>
    <row r="911" spans="19:19" x14ac:dyDescent="0.25">
      <c r="S911" s="26">
        <f>IF(PG!J903="","",PG!J903)</f>
        <v>0</v>
      </c>
    </row>
    <row r="912" spans="19:19" x14ac:dyDescent="0.25">
      <c r="S912" s="26">
        <f>IF(PG!J904="","",PG!J904)</f>
        <v>0</v>
      </c>
    </row>
    <row r="913" spans="19:19" x14ac:dyDescent="0.25">
      <c r="S913" s="26">
        <f>IF(PG!J905="","",PG!J905)</f>
        <v>0</v>
      </c>
    </row>
    <row r="914" spans="19:19" x14ac:dyDescent="0.25">
      <c r="S914" s="26">
        <f>IF(PG!J906="","",PG!J906)</f>
        <v>0</v>
      </c>
    </row>
    <row r="915" spans="19:19" x14ac:dyDescent="0.25">
      <c r="S915" s="26">
        <f>IF(PG!J907="","",PG!J907)</f>
        <v>0</v>
      </c>
    </row>
    <row r="916" spans="19:19" x14ac:dyDescent="0.25">
      <c r="S916" s="26">
        <f>IF(PG!J908="","",PG!J908)</f>
        <v>0</v>
      </c>
    </row>
    <row r="917" spans="19:19" x14ac:dyDescent="0.25">
      <c r="S917" s="26">
        <f>IF(PG!J909="","",PG!J909)</f>
        <v>0</v>
      </c>
    </row>
    <row r="918" spans="19:19" x14ac:dyDescent="0.25">
      <c r="S918" s="26">
        <f>IF(PG!J910="","",PG!J910)</f>
        <v>0</v>
      </c>
    </row>
    <row r="919" spans="19:19" x14ac:dyDescent="0.25">
      <c r="S919" s="26">
        <f>IF(PG!J911="","",PG!J911)</f>
        <v>0</v>
      </c>
    </row>
    <row r="920" spans="19:19" x14ac:dyDescent="0.25">
      <c r="S920" s="26">
        <f>IF(PG!J912="","",PG!J912)</f>
        <v>0</v>
      </c>
    </row>
    <row r="921" spans="19:19" x14ac:dyDescent="0.25">
      <c r="S921" s="26">
        <f>IF(PG!J913="","",PG!J913)</f>
        <v>0</v>
      </c>
    </row>
    <row r="922" spans="19:19" x14ac:dyDescent="0.25">
      <c r="S922" s="26">
        <f>IF(PG!J914="","",PG!J914)</f>
        <v>0</v>
      </c>
    </row>
    <row r="923" spans="19:19" x14ac:dyDescent="0.25">
      <c r="S923" s="26">
        <f>IF(PG!J915="","",PG!J915)</f>
        <v>0</v>
      </c>
    </row>
    <row r="924" spans="19:19" x14ac:dyDescent="0.25">
      <c r="S924" s="26">
        <f>IF(PG!J916="","",PG!J916)</f>
        <v>0</v>
      </c>
    </row>
    <row r="925" spans="19:19" x14ac:dyDescent="0.25">
      <c r="S925" s="26">
        <f>IF(PG!J917="","",PG!J917)</f>
        <v>0</v>
      </c>
    </row>
    <row r="926" spans="19:19" x14ac:dyDescent="0.25">
      <c r="S926" s="26">
        <f>IF(PG!J918="","",PG!J918)</f>
        <v>0</v>
      </c>
    </row>
    <row r="927" spans="19:19" x14ac:dyDescent="0.25">
      <c r="S927" s="26">
        <f>IF(PG!J919="","",PG!J919)</f>
        <v>0</v>
      </c>
    </row>
    <row r="928" spans="19:19" x14ac:dyDescent="0.25">
      <c r="S928" s="26">
        <f>IF(PG!J920="","",PG!J920)</f>
        <v>0</v>
      </c>
    </row>
    <row r="929" spans="19:19" x14ac:dyDescent="0.25">
      <c r="S929" s="26">
        <f>IF(PG!J921="","",PG!J921)</f>
        <v>0</v>
      </c>
    </row>
    <row r="930" spans="19:19" x14ac:dyDescent="0.25">
      <c r="S930" s="26">
        <f>IF(PG!J922="","",PG!J922)</f>
        <v>0</v>
      </c>
    </row>
    <row r="931" spans="19:19" x14ac:dyDescent="0.25">
      <c r="S931" s="26">
        <f>IF(PG!J923="","",PG!J923)</f>
        <v>0</v>
      </c>
    </row>
    <row r="932" spans="19:19" x14ac:dyDescent="0.25">
      <c r="S932" s="26">
        <f>IF(PG!J924="","",PG!J924)</f>
        <v>0</v>
      </c>
    </row>
    <row r="933" spans="19:19" x14ac:dyDescent="0.25">
      <c r="S933" s="26">
        <f>IF(PG!J925="","",PG!J925)</f>
        <v>0</v>
      </c>
    </row>
    <row r="934" spans="19:19" x14ac:dyDescent="0.25">
      <c r="S934" s="26">
        <f>IF(PG!J926="","",PG!J926)</f>
        <v>0</v>
      </c>
    </row>
    <row r="935" spans="19:19" x14ac:dyDescent="0.25">
      <c r="S935" s="26">
        <f>IF(PG!J927="","",PG!J927)</f>
        <v>0</v>
      </c>
    </row>
    <row r="936" spans="19:19" x14ac:dyDescent="0.25">
      <c r="S936" s="26">
        <f>IF(PG!J928="","",PG!J928)</f>
        <v>0</v>
      </c>
    </row>
    <row r="937" spans="19:19" x14ac:dyDescent="0.25">
      <c r="S937" s="26">
        <f>IF(PG!J929="","",PG!J929)</f>
        <v>0</v>
      </c>
    </row>
    <row r="938" spans="19:19" x14ac:dyDescent="0.25">
      <c r="S938" s="26">
        <f>IF(PG!J930="","",PG!J930)</f>
        <v>0</v>
      </c>
    </row>
    <row r="939" spans="19:19" x14ac:dyDescent="0.25">
      <c r="S939" s="26">
        <f>IF(PG!J931="","",PG!J931)</f>
        <v>0</v>
      </c>
    </row>
    <row r="940" spans="19:19" x14ac:dyDescent="0.25">
      <c r="S940" s="26">
        <f>IF(PG!J932="","",PG!J932)</f>
        <v>0</v>
      </c>
    </row>
    <row r="941" spans="19:19" x14ac:dyDescent="0.25">
      <c r="S941" s="26">
        <f>IF(PG!J933="","",PG!J933)</f>
        <v>0</v>
      </c>
    </row>
    <row r="942" spans="19:19" x14ac:dyDescent="0.25">
      <c r="S942" s="26">
        <f>IF(PG!J934="","",PG!J934)</f>
        <v>0</v>
      </c>
    </row>
    <row r="943" spans="19:19" x14ac:dyDescent="0.25">
      <c r="S943" s="26">
        <f>IF(PG!J935="","",PG!J935)</f>
        <v>0</v>
      </c>
    </row>
    <row r="944" spans="19:19" x14ac:dyDescent="0.25">
      <c r="S944" s="26">
        <f>IF(PG!J936="","",PG!J936)</f>
        <v>0</v>
      </c>
    </row>
    <row r="945" spans="19:19" x14ac:dyDescent="0.25">
      <c r="S945" s="26">
        <f>IF(PG!J937="","",PG!J937)</f>
        <v>0</v>
      </c>
    </row>
    <row r="946" spans="19:19" x14ac:dyDescent="0.25">
      <c r="S946" s="26">
        <f>IF(PG!J938="","",PG!J938)</f>
        <v>0</v>
      </c>
    </row>
    <row r="947" spans="19:19" x14ac:dyDescent="0.25">
      <c r="S947" s="26">
        <f>IF(PG!J939="","",PG!J939)</f>
        <v>0</v>
      </c>
    </row>
    <row r="948" spans="19:19" x14ac:dyDescent="0.25">
      <c r="S948" s="26">
        <f>IF(PG!J940="","",PG!J940)</f>
        <v>0</v>
      </c>
    </row>
    <row r="949" spans="19:19" x14ac:dyDescent="0.25">
      <c r="S949" s="26">
        <f>IF(PG!J941="","",PG!J941)</f>
        <v>0</v>
      </c>
    </row>
    <row r="950" spans="19:19" x14ac:dyDescent="0.25">
      <c r="S950" s="26">
        <f>IF(PG!J942="","",PG!J942)</f>
        <v>0</v>
      </c>
    </row>
    <row r="951" spans="19:19" x14ac:dyDescent="0.25">
      <c r="S951" s="26">
        <f>IF(PG!J943="","",PG!J943)</f>
        <v>0</v>
      </c>
    </row>
    <row r="952" spans="19:19" x14ac:dyDescent="0.25">
      <c r="S952" s="26">
        <f>IF(PG!J944="","",PG!J944)</f>
        <v>0</v>
      </c>
    </row>
    <row r="953" spans="19:19" x14ac:dyDescent="0.25">
      <c r="S953" s="26">
        <f>IF(PG!J945="","",PG!J945)</f>
        <v>0</v>
      </c>
    </row>
    <row r="954" spans="19:19" x14ac:dyDescent="0.25">
      <c r="S954" s="26">
        <f>IF(PG!J946="","",PG!J946)</f>
        <v>0</v>
      </c>
    </row>
    <row r="955" spans="19:19" x14ac:dyDescent="0.25">
      <c r="S955" s="26">
        <f>IF(PG!J947="","",PG!J947)</f>
        <v>0</v>
      </c>
    </row>
    <row r="956" spans="19:19" x14ac:dyDescent="0.25">
      <c r="S956" s="26">
        <f>IF(PG!J948="","",PG!J948)</f>
        <v>0</v>
      </c>
    </row>
    <row r="957" spans="19:19" x14ac:dyDescent="0.25">
      <c r="S957" s="26">
        <f>IF(PG!J949="","",PG!J949)</f>
        <v>0</v>
      </c>
    </row>
    <row r="958" spans="19:19" x14ac:dyDescent="0.25">
      <c r="S958" s="26">
        <f>IF(PG!J950="","",PG!J950)</f>
        <v>0</v>
      </c>
    </row>
    <row r="959" spans="19:19" x14ac:dyDescent="0.25">
      <c r="S959" s="26">
        <f>IF(PG!J951="","",PG!J951)</f>
        <v>0</v>
      </c>
    </row>
    <row r="960" spans="19:19" x14ac:dyDescent="0.25">
      <c r="S960" s="26">
        <f>IF(PG!J952="","",PG!J952)</f>
        <v>0</v>
      </c>
    </row>
    <row r="961" spans="19:19" x14ac:dyDescent="0.25">
      <c r="S961" s="26">
        <f>IF(PG!J953="","",PG!J953)</f>
        <v>0</v>
      </c>
    </row>
    <row r="962" spans="19:19" x14ac:dyDescent="0.25">
      <c r="S962" s="26">
        <f>IF(PG!J954="","",PG!J954)</f>
        <v>0</v>
      </c>
    </row>
    <row r="963" spans="19:19" x14ac:dyDescent="0.25">
      <c r="S963" s="26">
        <f>IF(PG!J955="","",PG!J955)</f>
        <v>0</v>
      </c>
    </row>
    <row r="964" spans="19:19" x14ac:dyDescent="0.25">
      <c r="S964" s="26">
        <f>IF(PG!J956="","",PG!J956)</f>
        <v>0</v>
      </c>
    </row>
    <row r="965" spans="19:19" x14ac:dyDescent="0.25">
      <c r="S965" s="26">
        <f>IF(PG!J957="","",PG!J957)</f>
        <v>0</v>
      </c>
    </row>
    <row r="966" spans="19:19" x14ac:dyDescent="0.25">
      <c r="S966" s="26">
        <f>IF(PG!J958="","",PG!J958)</f>
        <v>0</v>
      </c>
    </row>
    <row r="967" spans="19:19" x14ac:dyDescent="0.25">
      <c r="S967" s="26">
        <f>IF(PG!J959="","",PG!J959)</f>
        <v>0</v>
      </c>
    </row>
    <row r="968" spans="19:19" x14ac:dyDescent="0.25">
      <c r="S968" s="26">
        <f>IF(PG!J960="","",PG!J960)</f>
        <v>0</v>
      </c>
    </row>
    <row r="969" spans="19:19" x14ac:dyDescent="0.25">
      <c r="S969" s="26">
        <f>IF(PG!J961="","",PG!J961)</f>
        <v>0</v>
      </c>
    </row>
    <row r="970" spans="19:19" x14ac:dyDescent="0.25">
      <c r="S970" s="26">
        <f>IF(PG!J962="","",PG!J962)</f>
        <v>0</v>
      </c>
    </row>
    <row r="971" spans="19:19" x14ac:dyDescent="0.25">
      <c r="S971" s="26">
        <f>IF(PG!J963="","",PG!J963)</f>
        <v>0</v>
      </c>
    </row>
    <row r="972" spans="19:19" x14ac:dyDescent="0.25">
      <c r="S972" s="26">
        <f>IF(PG!J964="","",PG!J964)</f>
        <v>0</v>
      </c>
    </row>
    <row r="973" spans="19:19" x14ac:dyDescent="0.25">
      <c r="S973" s="26">
        <f>IF(PG!J965="","",PG!J965)</f>
        <v>0</v>
      </c>
    </row>
    <row r="974" spans="19:19" x14ac:dyDescent="0.25">
      <c r="S974" s="26">
        <f>IF(PG!J966="","",PG!J966)</f>
        <v>0</v>
      </c>
    </row>
    <row r="975" spans="19:19" x14ac:dyDescent="0.25">
      <c r="S975" s="26">
        <f>IF(PG!J967="","",PG!J967)</f>
        <v>0</v>
      </c>
    </row>
    <row r="976" spans="19:19" x14ac:dyDescent="0.25">
      <c r="S976" s="26">
        <f>IF(PG!J968="","",PG!J968)</f>
        <v>0</v>
      </c>
    </row>
    <row r="977" spans="19:19" x14ac:dyDescent="0.25">
      <c r="S977" s="26">
        <f>IF(PG!J969="","",PG!J969)</f>
        <v>0</v>
      </c>
    </row>
    <row r="978" spans="19:19" x14ac:dyDescent="0.25">
      <c r="S978" s="26">
        <f>IF(PG!J970="","",PG!J970)</f>
        <v>0</v>
      </c>
    </row>
    <row r="979" spans="19:19" x14ac:dyDescent="0.25">
      <c r="S979" s="26">
        <f>IF(PG!J971="","",PG!J971)</f>
        <v>0</v>
      </c>
    </row>
    <row r="980" spans="19:19" x14ac:dyDescent="0.25">
      <c r="S980" s="26">
        <f>IF(PG!J972="","",PG!J972)</f>
        <v>0</v>
      </c>
    </row>
    <row r="981" spans="19:19" x14ac:dyDescent="0.25">
      <c r="S981" s="26">
        <f>IF(PG!J973="","",PG!J973)</f>
        <v>0</v>
      </c>
    </row>
    <row r="982" spans="19:19" x14ac:dyDescent="0.25">
      <c r="S982" s="26">
        <f>IF(PG!J974="","",PG!J974)</f>
        <v>0</v>
      </c>
    </row>
    <row r="983" spans="19:19" x14ac:dyDescent="0.25">
      <c r="S983" s="26">
        <f>IF(PG!J975="","",PG!J975)</f>
        <v>0</v>
      </c>
    </row>
    <row r="984" spans="19:19" x14ac:dyDescent="0.25">
      <c r="S984" s="26">
        <f>IF(PG!J976="","",PG!J976)</f>
        <v>0</v>
      </c>
    </row>
    <row r="985" spans="19:19" x14ac:dyDescent="0.25">
      <c r="S985" s="26">
        <f>IF(PG!J977="","",PG!J977)</f>
        <v>0</v>
      </c>
    </row>
    <row r="986" spans="19:19" x14ac:dyDescent="0.25">
      <c r="S986" s="26">
        <f>IF(PG!J978="","",PG!J978)</f>
        <v>0</v>
      </c>
    </row>
    <row r="987" spans="19:19" x14ac:dyDescent="0.25">
      <c r="S987" s="26">
        <f>IF(PG!J979="","",PG!J979)</f>
        <v>0</v>
      </c>
    </row>
    <row r="988" spans="19:19" x14ac:dyDescent="0.25">
      <c r="S988" s="26">
        <f>IF(PG!J980="","",PG!J980)</f>
        <v>0</v>
      </c>
    </row>
    <row r="989" spans="19:19" x14ac:dyDescent="0.25">
      <c r="S989" s="26">
        <f>IF(PG!J981="","",PG!J981)</f>
        <v>0</v>
      </c>
    </row>
    <row r="990" spans="19:19" x14ac:dyDescent="0.25">
      <c r="S990" s="26">
        <f>IF(PG!J982="","",PG!J982)</f>
        <v>0</v>
      </c>
    </row>
    <row r="991" spans="19:19" x14ac:dyDescent="0.25">
      <c r="S991" s="26">
        <f>IF(PG!J983="","",PG!J983)</f>
        <v>0</v>
      </c>
    </row>
    <row r="992" spans="19:19" x14ac:dyDescent="0.25">
      <c r="S992" s="26">
        <f>IF(PG!J984="","",PG!J984)</f>
        <v>0</v>
      </c>
    </row>
    <row r="993" spans="19:19" x14ac:dyDescent="0.25">
      <c r="S993" s="26">
        <f>IF(PG!J985="","",PG!J985)</f>
        <v>0</v>
      </c>
    </row>
    <row r="994" spans="19:19" x14ac:dyDescent="0.25">
      <c r="S994" s="26">
        <f>IF(PG!J986="","",PG!J986)</f>
        <v>0</v>
      </c>
    </row>
    <row r="995" spans="19:19" x14ac:dyDescent="0.25">
      <c r="S995" s="26">
        <f>IF(PG!J987="","",PG!J987)</f>
        <v>0</v>
      </c>
    </row>
    <row r="996" spans="19:19" x14ac:dyDescent="0.25">
      <c r="S996" s="26">
        <f>IF(PG!J988="","",PG!J988)</f>
        <v>0</v>
      </c>
    </row>
    <row r="997" spans="19:19" x14ac:dyDescent="0.25">
      <c r="S997" s="26">
        <f>IF(PG!J989="","",PG!J989)</f>
        <v>0</v>
      </c>
    </row>
    <row r="998" spans="19:19" x14ac:dyDescent="0.25">
      <c r="S998" s="26">
        <f>IF(PG!J990="","",PG!J990)</f>
        <v>0</v>
      </c>
    </row>
    <row r="999" spans="19:19" x14ac:dyDescent="0.25">
      <c r="S999" s="26">
        <f>IF(PG!J991="","",PG!J991)</f>
        <v>0</v>
      </c>
    </row>
    <row r="1000" spans="19:19" x14ac:dyDescent="0.25">
      <c r="S1000" s="26">
        <f>IF(PG!J992="","",PG!J992)</f>
        <v>0</v>
      </c>
    </row>
    <row r="1001" spans="19:19" x14ac:dyDescent="0.25">
      <c r="S1001" s="26">
        <f>IF(PG!J993="","",PG!J993)</f>
        <v>0</v>
      </c>
    </row>
    <row r="1002" spans="19:19" x14ac:dyDescent="0.25">
      <c r="S1002" s="26">
        <f>IF(PG!J994="","",PG!J994)</f>
        <v>0</v>
      </c>
    </row>
    <row r="1003" spans="19:19" x14ac:dyDescent="0.25">
      <c r="S1003" s="26">
        <f>IF(PG!J995="","",PG!J995)</f>
        <v>0</v>
      </c>
    </row>
    <row r="1004" spans="19:19" x14ac:dyDescent="0.25">
      <c r="S1004" s="26">
        <f>IF(PG!J996="","",PG!J996)</f>
        <v>0</v>
      </c>
    </row>
    <row r="1005" spans="19:19" x14ac:dyDescent="0.25">
      <c r="S1005" s="26">
        <f>IF(PG!J997="","",PG!J997)</f>
        <v>0</v>
      </c>
    </row>
    <row r="1006" spans="19:19" x14ac:dyDescent="0.25">
      <c r="S1006" s="26">
        <f>IF(PG!J998="","",PG!J998)</f>
        <v>0</v>
      </c>
    </row>
    <row r="1007" spans="19:19" x14ac:dyDescent="0.25">
      <c r="S1007" s="26">
        <f>IF(PG!J999="","",PG!J999)</f>
        <v>0</v>
      </c>
    </row>
    <row r="1008" spans="19:19" x14ac:dyDescent="0.25">
      <c r="S1008" s="26">
        <f>IF(PG!J1000="","",PG!J1000)</f>
        <v>0</v>
      </c>
    </row>
    <row r="1009" spans="19:19" x14ac:dyDescent="0.25">
      <c r="S1009" s="26">
        <f>IF(PG!J1001="","",PG!J1001)</f>
        <v>0</v>
      </c>
    </row>
    <row r="1010" spans="19:19" x14ac:dyDescent="0.25">
      <c r="S1010" s="26">
        <f>IF(PG!J1002="","",PG!J1002)</f>
        <v>0</v>
      </c>
    </row>
    <row r="1011" spans="19:19" x14ac:dyDescent="0.25">
      <c r="S1011" s="26">
        <f>IF(PG!J1003="","",PG!J1003)</f>
        <v>0</v>
      </c>
    </row>
    <row r="1012" spans="19:19" x14ac:dyDescent="0.25">
      <c r="S1012" s="26">
        <f>IF(PG!J1004="","",PG!J1004)</f>
        <v>0</v>
      </c>
    </row>
    <row r="1013" spans="19:19" x14ac:dyDescent="0.25">
      <c r="S1013" s="26">
        <f>IF(PG!J1005="","",PG!J1005)</f>
        <v>0</v>
      </c>
    </row>
  </sheetData>
  <sheetProtection password="9004" sheet="1" objects="1" scenarios="1" selectLockedCells="1"/>
  <mergeCells count="4">
    <mergeCell ref="E31:G31"/>
    <mergeCell ref="B31:D31"/>
    <mergeCell ref="K22:P22"/>
    <mergeCell ref="J24:P28"/>
  </mergeCells>
  <conditionalFormatting sqref="J22">
    <cfRule type="expression" dxfId="8" priority="3">
      <formula>$R$24=1</formula>
    </cfRule>
    <cfRule type="expression" dxfId="7" priority="2">
      <formula>AND($R$24&lt;1,$R$24&gt;0.94)</formula>
    </cfRule>
    <cfRule type="expression" dxfId="6" priority="1">
      <formula>AND($R$24&lt;0.95,$R$24&gt;0)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B101"/>
  <sheetViews>
    <sheetView showGridLines="0" zoomScaleNormal="100" zoomScaleSheetLayoutView="70" workbookViewId="0"/>
  </sheetViews>
  <sheetFormatPr defaultColWidth="0" defaultRowHeight="0" customHeight="1" zeroHeight="1" x14ac:dyDescent="0.25"/>
  <cols>
    <col min="1" max="1" width="3.85546875" style="25" customWidth="1"/>
    <col min="2" max="2" width="20.7109375" style="25" customWidth="1"/>
    <col min="3" max="5" width="15.7109375" style="25" customWidth="1"/>
    <col min="6" max="6" width="10.7109375" style="25" customWidth="1"/>
    <col min="7" max="10" width="15.7109375" style="25" customWidth="1"/>
    <col min="11" max="25" width="9.140625" style="25" customWidth="1"/>
    <col min="26" max="16384" width="9.140625" style="25" hidden="1"/>
  </cols>
  <sheetData>
    <row r="1" spans="1:28" s="13" customFormat="1" ht="32.25" customHeight="1" x14ac:dyDescent="0.25"/>
    <row r="2" spans="1:28" s="15" customFormat="1" ht="22.5" customHeight="1" x14ac:dyDescent="0.25"/>
    <row r="3" spans="1:28" s="17" customFormat="1" ht="15.75" x14ac:dyDescent="0.25"/>
    <row r="4" spans="1:28" s="26" customFormat="1" ht="23.25" x14ac:dyDescent="0.35">
      <c r="A4" s="21"/>
      <c r="B4" s="20" t="s">
        <v>12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45"/>
      <c r="AA4" s="45"/>
      <c r="AB4" s="45"/>
    </row>
    <row r="5" spans="1:28" ht="15" x14ac:dyDescent="0.25"/>
    <row r="6" spans="1:28" ht="52.5" customHeight="1" x14ac:dyDescent="0.25">
      <c r="B6" s="54" t="s">
        <v>174</v>
      </c>
    </row>
    <row r="7" spans="1:28" ht="67.5" customHeight="1" x14ac:dyDescent="0.9">
      <c r="B7" s="55" t="s">
        <v>138</v>
      </c>
    </row>
    <row r="8" spans="1:28" ht="8.1" customHeight="1" x14ac:dyDescent="0.25"/>
    <row r="9" spans="1:28" ht="39.950000000000003" customHeight="1" x14ac:dyDescent="0.25">
      <c r="B9" s="159" t="s">
        <v>172</v>
      </c>
    </row>
    <row r="10" spans="1:28" ht="39.950000000000003" customHeight="1" x14ac:dyDescent="0.25">
      <c r="B10" s="56" t="s">
        <v>121</v>
      </c>
    </row>
    <row r="11" spans="1:28" ht="15" customHeight="1" x14ac:dyDescent="0.25"/>
    <row r="12" spans="1:28" ht="30" customHeight="1" x14ac:dyDescent="0.25">
      <c r="B12" s="160" t="s">
        <v>173</v>
      </c>
      <c r="C12" s="58"/>
      <c r="D12" s="58"/>
      <c r="E12" s="58"/>
      <c r="F12" s="58"/>
      <c r="G12" s="58"/>
      <c r="H12" s="58"/>
      <c r="I12" s="58"/>
      <c r="J12" s="58"/>
    </row>
    <row r="13" spans="1:28" ht="15" customHeight="1" thickBot="1" x14ac:dyDescent="0.3"/>
    <row r="14" spans="1:28" ht="30" customHeight="1" thickTop="1" thickBot="1" x14ac:dyDescent="0.3">
      <c r="B14" s="208" t="s">
        <v>95</v>
      </c>
      <c r="C14" s="208"/>
      <c r="D14" s="208"/>
      <c r="E14" s="208"/>
      <c r="G14" s="208" t="s">
        <v>96</v>
      </c>
      <c r="H14" s="208"/>
      <c r="I14" s="208"/>
      <c r="J14" s="208"/>
    </row>
    <row r="15" spans="1:28" ht="30" customHeight="1" thickTop="1" thickBot="1" x14ac:dyDescent="0.3">
      <c r="B15" s="209" t="s">
        <v>97</v>
      </c>
      <c r="C15" s="209"/>
      <c r="D15" s="210">
        <f>RC_atual!$D$7</f>
        <v>1</v>
      </c>
      <c r="E15" s="210"/>
      <c r="G15" s="208"/>
      <c r="H15" s="208"/>
      <c r="I15" s="208"/>
      <c r="J15" s="208"/>
    </row>
    <row r="16" spans="1:28" ht="30" customHeight="1" thickTop="1" thickBot="1" x14ac:dyDescent="0.3">
      <c r="B16" s="206" t="s">
        <v>98</v>
      </c>
      <c r="C16" s="206"/>
      <c r="D16" s="211">
        <f>RC_atual!$D$8</f>
        <v>20</v>
      </c>
      <c r="E16" s="211"/>
      <c r="G16" s="235" t="s">
        <v>41</v>
      </c>
      <c r="H16" s="236"/>
      <c r="I16" s="213" t="s">
        <v>99</v>
      </c>
      <c r="J16" s="213" t="s">
        <v>89</v>
      </c>
    </row>
    <row r="17" spans="2:10" ht="30" customHeight="1" thickTop="1" thickBot="1" x14ac:dyDescent="0.3">
      <c r="B17" s="206" t="s">
        <v>100</v>
      </c>
      <c r="C17" s="206"/>
      <c r="D17" s="207">
        <f>RC_atual!$D$9</f>
        <v>50</v>
      </c>
      <c r="E17" s="207"/>
      <c r="G17" s="237"/>
      <c r="H17" s="238"/>
      <c r="I17" s="213"/>
      <c r="J17" s="213"/>
    </row>
    <row r="18" spans="2:10" ht="35.1" customHeight="1" thickTop="1" thickBot="1" x14ac:dyDescent="0.3">
      <c r="G18" s="233" t="str">
        <f>RC_atual!G10</f>
        <v>Prego</v>
      </c>
      <c r="H18" s="234"/>
      <c r="I18" s="39">
        <f>RC_atual!H10</f>
        <v>1</v>
      </c>
      <c r="J18" s="40" t="str">
        <f>RC_atual!I10</f>
        <v>A</v>
      </c>
    </row>
    <row r="19" spans="2:10" ht="35.1" customHeight="1" thickTop="1" thickBot="1" x14ac:dyDescent="0.3">
      <c r="B19" s="41" t="s">
        <v>72</v>
      </c>
      <c r="C19" s="42" t="s">
        <v>170</v>
      </c>
      <c r="D19" s="42" t="s">
        <v>171</v>
      </c>
      <c r="E19" s="42" t="s">
        <v>73</v>
      </c>
      <c r="G19" s="233" t="str">
        <f>RC_atual!G11</f>
        <v/>
      </c>
      <c r="H19" s="234"/>
      <c r="I19" s="39" t="str">
        <f>RC_atual!H11</f>
        <v/>
      </c>
      <c r="J19" s="40" t="str">
        <f>RC_atual!I11</f>
        <v/>
      </c>
    </row>
    <row r="20" spans="2:10" ht="35.1" customHeight="1" thickTop="1" thickBot="1" x14ac:dyDescent="0.3">
      <c r="B20" s="27" t="s">
        <v>74</v>
      </c>
      <c r="C20" s="43">
        <f>RC_atual!C12</f>
        <v>0</v>
      </c>
      <c r="D20" s="43">
        <f>RC_atual!D12</f>
        <v>0</v>
      </c>
      <c r="E20" s="43">
        <f>RC_atual!E12</f>
        <v>0</v>
      </c>
      <c r="G20" s="233" t="str">
        <f>RC_atual!G12</f>
        <v/>
      </c>
      <c r="H20" s="234"/>
      <c r="I20" s="39" t="str">
        <f>RC_atual!H12</f>
        <v/>
      </c>
      <c r="J20" s="40" t="str">
        <f>RC_atual!I12</f>
        <v/>
      </c>
    </row>
    <row r="21" spans="2:10" ht="35.1" customHeight="1" thickTop="1" thickBot="1" x14ac:dyDescent="0.3">
      <c r="B21" s="27" t="s">
        <v>75</v>
      </c>
      <c r="C21" s="43">
        <f>RC_atual!C13</f>
        <v>0</v>
      </c>
      <c r="D21" s="43">
        <f>RC_atual!D13</f>
        <v>0</v>
      </c>
      <c r="E21" s="43">
        <f>RC_atual!E13</f>
        <v>0</v>
      </c>
      <c r="G21" s="233" t="str">
        <f>RC_atual!G13</f>
        <v/>
      </c>
      <c r="H21" s="234"/>
      <c r="I21" s="39" t="str">
        <f>RC_atual!H13</f>
        <v/>
      </c>
      <c r="J21" s="40" t="str">
        <f>RC_atual!I13</f>
        <v/>
      </c>
    </row>
    <row r="22" spans="2:10" ht="35.1" customHeight="1" thickTop="1" thickBot="1" x14ac:dyDescent="0.3">
      <c r="B22" s="27" t="s">
        <v>76</v>
      </c>
      <c r="C22" s="43">
        <f>RC_atual!C14</f>
        <v>0</v>
      </c>
      <c r="D22" s="43">
        <f>RC_atual!D14</f>
        <v>0</v>
      </c>
      <c r="E22" s="43">
        <f>RC_atual!E14</f>
        <v>0</v>
      </c>
      <c r="G22" s="233" t="str">
        <f>RC_atual!G14</f>
        <v/>
      </c>
      <c r="H22" s="234"/>
      <c r="I22" s="39" t="str">
        <f>RC_atual!H14</f>
        <v/>
      </c>
      <c r="J22" s="40" t="str">
        <f>RC_atual!I14</f>
        <v/>
      </c>
    </row>
    <row r="23" spans="2:10" ht="35.1" customHeight="1" thickTop="1" thickBot="1" x14ac:dyDescent="0.3">
      <c r="B23" s="27" t="s">
        <v>77</v>
      </c>
      <c r="C23" s="43">
        <f>RC_atual!C15</f>
        <v>0</v>
      </c>
      <c r="D23" s="43">
        <f>RC_atual!D15</f>
        <v>0</v>
      </c>
      <c r="E23" s="43">
        <f>RC_atual!E15</f>
        <v>0</v>
      </c>
      <c r="G23" s="233" t="str">
        <f>RC_atual!G15</f>
        <v/>
      </c>
      <c r="H23" s="234"/>
      <c r="I23" s="39" t="str">
        <f>RC_atual!H15</f>
        <v/>
      </c>
      <c r="J23" s="40" t="str">
        <f>RC_atual!I15</f>
        <v/>
      </c>
    </row>
    <row r="24" spans="2:10" ht="35.1" customHeight="1" thickTop="1" thickBot="1" x14ac:dyDescent="0.3">
      <c r="B24" s="27" t="s">
        <v>78</v>
      </c>
      <c r="C24" s="43">
        <f>RC_atual!C16</f>
        <v>0</v>
      </c>
      <c r="D24" s="43">
        <f>RC_atual!D16</f>
        <v>0</v>
      </c>
      <c r="E24" s="43">
        <f>RC_atual!E16</f>
        <v>0</v>
      </c>
      <c r="G24" s="233" t="str">
        <f>RC_atual!G16</f>
        <v/>
      </c>
      <c r="H24" s="234"/>
      <c r="I24" s="39" t="str">
        <f>RC_atual!H16</f>
        <v/>
      </c>
      <c r="J24" s="40" t="str">
        <f>RC_atual!I16</f>
        <v/>
      </c>
    </row>
    <row r="25" spans="2:10" ht="35.1" customHeight="1" thickTop="1" thickBot="1" x14ac:dyDescent="0.3">
      <c r="B25" s="27" t="s">
        <v>79</v>
      </c>
      <c r="C25" s="43">
        <f>RC_atual!C17</f>
        <v>0</v>
      </c>
      <c r="D25" s="43">
        <f>RC_atual!D17</f>
        <v>0</v>
      </c>
      <c r="E25" s="43">
        <f>RC_atual!E17</f>
        <v>0</v>
      </c>
      <c r="G25" s="233" t="str">
        <f>RC_atual!G17</f>
        <v/>
      </c>
      <c r="H25" s="234"/>
      <c r="I25" s="39" t="str">
        <f>RC_atual!H17</f>
        <v/>
      </c>
      <c r="J25" s="40" t="str">
        <f>RC_atual!I17</f>
        <v/>
      </c>
    </row>
    <row r="26" spans="2:10" ht="35.1" customHeight="1" thickTop="1" thickBot="1" x14ac:dyDescent="0.3">
      <c r="B26" s="27" t="s">
        <v>80</v>
      </c>
      <c r="C26" s="43">
        <f>RC_atual!C18</f>
        <v>0</v>
      </c>
      <c r="D26" s="43">
        <f>RC_atual!D18</f>
        <v>0</v>
      </c>
      <c r="E26" s="43">
        <f>RC_atual!E18</f>
        <v>0</v>
      </c>
      <c r="G26" s="233" t="str">
        <f>RC_atual!G18</f>
        <v/>
      </c>
      <c r="H26" s="234"/>
      <c r="I26" s="39" t="str">
        <f>RC_atual!H18</f>
        <v/>
      </c>
      <c r="J26" s="40" t="str">
        <f>RC_atual!I18</f>
        <v/>
      </c>
    </row>
    <row r="27" spans="2:10" ht="35.1" customHeight="1" thickTop="1" thickBot="1" x14ac:dyDescent="0.3">
      <c r="B27" s="27" t="s">
        <v>81</v>
      </c>
      <c r="C27" s="43">
        <f>RC_atual!C19</f>
        <v>0</v>
      </c>
      <c r="D27" s="43">
        <f>RC_atual!D19</f>
        <v>0</v>
      </c>
      <c r="E27" s="43">
        <f>RC_atual!E19</f>
        <v>0</v>
      </c>
      <c r="G27" s="233" t="str">
        <f>RC_atual!G19</f>
        <v/>
      </c>
      <c r="H27" s="234"/>
      <c r="I27" s="39" t="str">
        <f>RC_atual!H19</f>
        <v/>
      </c>
      <c r="J27" s="40" t="str">
        <f>RC_atual!I19</f>
        <v/>
      </c>
    </row>
    <row r="28" spans="2:10" ht="35.1" customHeight="1" thickTop="1" thickBot="1" x14ac:dyDescent="0.3">
      <c r="B28" s="27" t="s">
        <v>83</v>
      </c>
      <c r="C28" s="43">
        <f>RC_atual!C20</f>
        <v>5</v>
      </c>
      <c r="D28" s="43">
        <f>RC_atual!D20</f>
        <v>5</v>
      </c>
      <c r="E28" s="43">
        <f>RC_atual!E20</f>
        <v>0</v>
      </c>
      <c r="G28" s="233" t="str">
        <f>RC_atual!G20</f>
        <v/>
      </c>
      <c r="H28" s="234"/>
      <c r="I28" s="39" t="str">
        <f>RC_atual!H20</f>
        <v/>
      </c>
      <c r="J28" s="40" t="str">
        <f>RC_atual!I20</f>
        <v/>
      </c>
    </row>
    <row r="29" spans="2:10" ht="35.1" customHeight="1" thickTop="1" thickBot="1" x14ac:dyDescent="0.3">
      <c r="B29" s="27" t="s">
        <v>84</v>
      </c>
      <c r="C29" s="43">
        <f>RC_atual!C21</f>
        <v>0</v>
      </c>
      <c r="D29" s="43">
        <f>RC_atual!D21</f>
        <v>0</v>
      </c>
      <c r="E29" s="43">
        <f>RC_atual!E21</f>
        <v>0</v>
      </c>
      <c r="G29" s="233" t="str">
        <f>RC_atual!G21</f>
        <v/>
      </c>
      <c r="H29" s="234"/>
      <c r="I29" s="39" t="str">
        <f>RC_atual!H21</f>
        <v/>
      </c>
      <c r="J29" s="40" t="str">
        <f>RC_atual!I21</f>
        <v/>
      </c>
    </row>
    <row r="30" spans="2:10" ht="35.1" customHeight="1" thickTop="1" thickBot="1" x14ac:dyDescent="0.3">
      <c r="B30" s="27" t="s">
        <v>85</v>
      </c>
      <c r="C30" s="43">
        <f>RC_atual!C22</f>
        <v>0</v>
      </c>
      <c r="D30" s="43">
        <f>RC_atual!D22</f>
        <v>0</v>
      </c>
      <c r="E30" s="43">
        <f>RC_atual!E22</f>
        <v>0</v>
      </c>
      <c r="G30" s="233" t="str">
        <f>RC_atual!G22</f>
        <v/>
      </c>
      <c r="H30" s="234"/>
      <c r="I30" s="39" t="str">
        <f>RC_atual!H22</f>
        <v/>
      </c>
      <c r="J30" s="40" t="str">
        <f>RC_atual!I22</f>
        <v/>
      </c>
    </row>
    <row r="31" spans="2:10" ht="35.1" customHeight="1" thickTop="1" thickBot="1" x14ac:dyDescent="0.3">
      <c r="B31" s="27" t="s">
        <v>86</v>
      </c>
      <c r="C31" s="43">
        <f>RC_atual!C23</f>
        <v>0</v>
      </c>
      <c r="D31" s="43">
        <f>RC_atual!D23</f>
        <v>0</v>
      </c>
      <c r="E31" s="43">
        <f>RC_atual!E23</f>
        <v>0</v>
      </c>
      <c r="G31" s="233" t="str">
        <f>RC_atual!G23</f>
        <v/>
      </c>
      <c r="H31" s="234"/>
      <c r="I31" s="39" t="str">
        <f>RC_atual!H23</f>
        <v/>
      </c>
      <c r="J31" s="40" t="str">
        <f>RC_atual!I23</f>
        <v/>
      </c>
    </row>
    <row r="32" spans="2:10" ht="35.1" customHeight="1" thickTop="1" thickBot="1" x14ac:dyDescent="0.3">
      <c r="B32" s="41" t="s">
        <v>88</v>
      </c>
      <c r="C32" s="44">
        <f>RC_atual!C24</f>
        <v>5</v>
      </c>
      <c r="D32" s="44">
        <f>RC_atual!D24</f>
        <v>5</v>
      </c>
      <c r="E32" s="44">
        <f>RC_atual!E24</f>
        <v>20</v>
      </c>
      <c r="G32" s="233" t="str">
        <f>RC_atual!G24</f>
        <v/>
      </c>
      <c r="H32" s="234"/>
      <c r="I32" s="39" t="str">
        <f>RC_atual!H24</f>
        <v/>
      </c>
      <c r="J32" s="40" t="str">
        <f>RC_atual!I24</f>
        <v/>
      </c>
    </row>
    <row r="33" spans="1:25" ht="15" customHeight="1" thickTop="1" x14ac:dyDescent="0.25"/>
    <row r="34" spans="1:25" ht="30" customHeight="1" x14ac:dyDescent="0.25">
      <c r="B34" s="57" t="s">
        <v>122</v>
      </c>
      <c r="C34" s="58"/>
      <c r="D34" s="58"/>
      <c r="E34" s="58"/>
      <c r="F34" s="58"/>
      <c r="G34" s="58"/>
      <c r="H34" s="58"/>
      <c r="I34" s="58"/>
      <c r="J34" s="58"/>
    </row>
    <row r="35" spans="1:25" ht="15" customHeight="1" x14ac:dyDescent="0.25"/>
    <row r="36" spans="1:25" ht="30" customHeight="1" x14ac:dyDescent="0.25"/>
    <row r="37" spans="1:25" ht="30" customHeight="1" x14ac:dyDescent="0.25"/>
    <row r="38" spans="1:25" ht="30" customHeight="1" x14ac:dyDescent="0.25"/>
    <row r="39" spans="1:25" ht="30" customHeight="1" x14ac:dyDescent="0.25"/>
    <row r="40" spans="1:25" ht="30" customHeight="1" x14ac:dyDescent="0.25"/>
    <row r="41" spans="1:25" ht="30" customHeight="1" x14ac:dyDescent="0.25"/>
    <row r="42" spans="1:25" ht="30" customHeight="1" x14ac:dyDescent="0.25"/>
    <row r="43" spans="1:25" s="59" customFormat="1" ht="30" customHeight="1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</row>
    <row r="44" spans="1:25" s="59" customFormat="1" ht="30" customHeight="1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s="59" customFormat="1" ht="30" customHeight="1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s="59" customFormat="1" ht="30" customHeight="1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</row>
    <row r="47" spans="1:25" s="59" customFormat="1" ht="30" customHeight="1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</row>
    <row r="48" spans="1:25" s="59" customFormat="1" ht="30" customHeight="1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</row>
    <row r="49" spans="1:25" s="59" customFormat="1" ht="30" customHeight="1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</row>
    <row r="50" spans="1:25" s="59" customFormat="1" ht="30" customHeight="1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</row>
    <row r="51" spans="1:25" s="59" customFormat="1" ht="30" customHeight="1" thickBot="1" x14ac:dyDescent="0.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</row>
    <row r="52" spans="1:25" s="59" customFormat="1" ht="60" customHeight="1" thickTop="1" thickBot="1" x14ac:dyDescent="0.3">
      <c r="A52" s="25"/>
      <c r="B52" s="25"/>
      <c r="C52" s="25"/>
      <c r="D52" s="25"/>
      <c r="E52" s="25"/>
      <c r="F52" s="25"/>
      <c r="G52" s="60" t="str">
        <f>Graf!J22</f>
        <v>=)</v>
      </c>
      <c r="H52" s="224" t="str">
        <f>Graf!K22</f>
        <v>Boas notícias</v>
      </c>
      <c r="I52" s="225"/>
      <c r="J52" s="2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</row>
    <row r="53" spans="1:25" s="59" customFormat="1" ht="8.1" customHeight="1" thickTop="1" x14ac:dyDescent="0.25">
      <c r="A53" s="25"/>
      <c r="B53" s="25"/>
      <c r="C53" s="25"/>
      <c r="D53" s="25"/>
      <c r="E53" s="25"/>
      <c r="F53" s="25"/>
      <c r="G53" s="61"/>
      <c r="H53" s="62"/>
      <c r="I53" s="62"/>
      <c r="J53" s="62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</row>
    <row r="54" spans="1:25" s="59" customFormat="1" ht="30" customHeight="1" x14ac:dyDescent="0.25">
      <c r="A54" s="25"/>
      <c r="B54" s="25"/>
      <c r="C54" s="25"/>
      <c r="D54" s="25"/>
      <c r="E54" s="25"/>
      <c r="F54" s="25"/>
      <c r="G54" s="227" t="str">
        <f>Graf!J24</f>
        <v>Você não tem produtos abaixo do nível de estoque mínimo. Mantenha o bom trabalho!</v>
      </c>
      <c r="H54" s="228"/>
      <c r="I54" s="228"/>
      <c r="J54" s="228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</row>
    <row r="55" spans="1:25" s="59" customFormat="1" ht="30" customHeight="1" x14ac:dyDescent="0.25">
      <c r="A55" s="25"/>
      <c r="B55" s="25"/>
      <c r="C55" s="25"/>
      <c r="D55" s="25"/>
      <c r="E55" s="25"/>
      <c r="F55" s="25"/>
      <c r="G55" s="227"/>
      <c r="H55" s="228"/>
      <c r="I55" s="228"/>
      <c r="J55" s="228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</row>
    <row r="56" spans="1:25" s="59" customFormat="1" ht="30" customHeight="1" x14ac:dyDescent="0.25">
      <c r="A56" s="25"/>
      <c r="B56" s="25"/>
      <c r="C56" s="25"/>
      <c r="D56" s="25"/>
      <c r="E56" s="25"/>
      <c r="F56" s="25"/>
      <c r="G56" s="227"/>
      <c r="H56" s="228"/>
      <c r="I56" s="228"/>
      <c r="J56" s="228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</row>
    <row r="57" spans="1:25" s="59" customFormat="1" ht="30" customHeight="1" x14ac:dyDescent="0.25">
      <c r="A57" s="25"/>
      <c r="B57" s="25"/>
      <c r="C57" s="25"/>
      <c r="D57" s="25"/>
      <c r="E57" s="25"/>
      <c r="F57" s="25"/>
      <c r="G57" s="227"/>
      <c r="H57" s="228"/>
      <c r="I57" s="228"/>
      <c r="J57" s="228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</row>
    <row r="58" spans="1:25" s="59" customFormat="1" ht="30" customHeight="1" thickBot="1" x14ac:dyDescent="0.3">
      <c r="A58" s="25"/>
      <c r="B58" s="25"/>
      <c r="C58" s="25"/>
      <c r="D58" s="25"/>
      <c r="E58" s="25"/>
      <c r="F58" s="25"/>
      <c r="G58" s="230"/>
      <c r="H58" s="231"/>
      <c r="I58" s="231"/>
      <c r="J58" s="231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</row>
    <row r="59" spans="1:25" s="59" customFormat="1" ht="15.75" thickTop="1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</row>
    <row r="60" spans="1:25" s="59" customFormat="1" ht="15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</row>
    <row r="61" spans="1:25" s="59" customFormat="1" ht="15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</row>
    <row r="62" spans="1:25" s="59" customFormat="1" ht="15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</row>
    <row r="63" spans="1:25" s="59" customFormat="1" ht="15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</row>
    <row r="64" spans="1:25" s="59" customFormat="1" ht="15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</row>
    <row r="65" spans="1:25" s="59" customFormat="1" ht="15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</row>
    <row r="66" spans="1:25" s="59" customFormat="1" ht="15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</row>
    <row r="67" spans="1:25" s="59" customFormat="1" ht="15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</row>
    <row r="68" spans="1:25" s="59" customFormat="1" ht="15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</row>
    <row r="69" spans="1:25" s="59" customFormat="1" ht="15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</row>
    <row r="70" spans="1:25" s="59" customFormat="1" ht="15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</row>
    <row r="71" spans="1:25" s="59" customFormat="1" ht="15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</row>
    <row r="72" spans="1:25" s="59" customFormat="1" ht="15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</row>
    <row r="73" spans="1:25" s="59" customFormat="1" ht="15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</row>
    <row r="74" spans="1:25" s="59" customFormat="1" ht="15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</row>
    <row r="75" spans="1:25" s="59" customFormat="1" ht="15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</row>
    <row r="76" spans="1:25" s="59" customFormat="1" ht="15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</row>
    <row r="77" spans="1:25" s="59" customFormat="1" ht="15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</row>
    <row r="78" spans="1:25" s="59" customFormat="1" ht="15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</row>
    <row r="79" spans="1:25" ht="15" customHeight="1" x14ac:dyDescent="0.25"/>
    <row r="80" spans="1:2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</sheetData>
  <sheetProtection password="9004" sheet="1" objects="1" scenarios="1" selectLockedCells="1"/>
  <mergeCells count="28">
    <mergeCell ref="B14:E14"/>
    <mergeCell ref="G14:J15"/>
    <mergeCell ref="B15:C15"/>
    <mergeCell ref="D15:E15"/>
    <mergeCell ref="B16:C16"/>
    <mergeCell ref="D16:E16"/>
    <mergeCell ref="G16:H17"/>
    <mergeCell ref="I16:I17"/>
    <mergeCell ref="J16:J17"/>
    <mergeCell ref="B17:C17"/>
    <mergeCell ref="D17:E17"/>
    <mergeCell ref="G20:H20"/>
    <mergeCell ref="G23:H23"/>
    <mergeCell ref="G18:H18"/>
    <mergeCell ref="G19:H19"/>
    <mergeCell ref="G28:H28"/>
    <mergeCell ref="G25:H25"/>
    <mergeCell ref="G26:H26"/>
    <mergeCell ref="G21:H21"/>
    <mergeCell ref="G22:H22"/>
    <mergeCell ref="G27:H27"/>
    <mergeCell ref="G24:H24"/>
    <mergeCell ref="G54:J58"/>
    <mergeCell ref="G29:H29"/>
    <mergeCell ref="G30:H30"/>
    <mergeCell ref="G31:H31"/>
    <mergeCell ref="G32:H32"/>
    <mergeCell ref="H52:J52"/>
  </mergeCells>
  <conditionalFormatting sqref="J18:J32">
    <cfRule type="cellIs" dxfId="5" priority="10" operator="equal">
      <formula>"A"</formula>
    </cfRule>
    <cfRule type="cellIs" dxfId="4" priority="11" operator="equal">
      <formula>"B"</formula>
    </cfRule>
    <cfRule type="cellIs" dxfId="3" priority="12" operator="equal">
      <formula>"C"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9" orientation="portrait" horizontalDpi="4294967293" r:id="rId1"/>
  <headerFooter differentFirst="1">
    <oddHeader>&amp;CRELATÓRIO GERENCIAL DO CONTROLE DE ESTOQUE</oddHeader>
    <oddFooter>&amp;LImpresso em &amp;D as &amp;T&amp;RPágina &amp;P de &amp;N páginas</oddFooter>
  </headerFooter>
  <rowBreaks count="2" manualBreakCount="2">
    <brk id="10" max="16383" man="1"/>
    <brk id="32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B18CA25-DF4A-4284-9B6E-957991DDD21E}">
            <xm:f>Graf!$R$24=1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expression" priority="2" id="{13FB4F9B-894F-410F-B657-7D6544688C2F}">
            <xm:f>AND(Graf!$R$24&lt;1,Graf!$R$24&gt;0.94)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</x14:dxf>
          </x14:cfRule>
          <x14:cfRule type="expression" priority="1" id="{3F14727B-BF41-4CD1-9FE5-1579B6D153C3}">
            <xm:f>AND(Graf!$R$24&lt;0.95,Graf!$R$24&gt;0)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G52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"/>
  <sheetViews>
    <sheetView showGridLines="0" zoomScaleNormal="100" workbookViewId="0">
      <selection sqref="A1:XFD1048576"/>
    </sheetView>
  </sheetViews>
  <sheetFormatPr defaultRowHeight="15" x14ac:dyDescent="0.25"/>
  <cols>
    <col min="1" max="1" width="2.7109375" style="4" customWidth="1"/>
    <col min="2" max="2" width="85.5703125" style="69" customWidth="1"/>
    <col min="3" max="3" width="3.5703125" style="69" customWidth="1"/>
    <col min="4" max="4" width="85.5703125" style="69" customWidth="1"/>
    <col min="5" max="6" width="9.140625" style="69"/>
    <col min="7" max="16384" width="9.140625" style="77"/>
  </cols>
  <sheetData>
    <row r="1" spans="1:4" s="13" customFormat="1" ht="32.25" customHeight="1" x14ac:dyDescent="0.25"/>
    <row r="2" spans="1:4" s="15" customFormat="1" ht="22.5" customHeight="1" x14ac:dyDescent="0.25"/>
    <row r="3" spans="1:4" s="17" customFormat="1" ht="15.75" x14ac:dyDescent="0.25"/>
    <row r="4" spans="1:4" s="69" customFormat="1" x14ac:dyDescent="0.25">
      <c r="A4" s="4"/>
    </row>
    <row r="5" spans="1:4" s="69" customFormat="1" ht="18.75" x14ac:dyDescent="0.25">
      <c r="A5" s="4"/>
      <c r="B5" s="70" t="s">
        <v>13</v>
      </c>
      <c r="C5" s="71"/>
      <c r="D5" s="70" t="s">
        <v>140</v>
      </c>
    </row>
    <row r="6" spans="1:4" s="69" customFormat="1" ht="66" customHeight="1" x14ac:dyDescent="0.25">
      <c r="A6" s="4"/>
      <c r="B6" s="72" t="s">
        <v>0</v>
      </c>
      <c r="C6" s="71"/>
      <c r="D6" s="72" t="s">
        <v>2</v>
      </c>
    </row>
    <row r="7" spans="1:4" s="69" customFormat="1" ht="9.9499999999999993" customHeight="1" x14ac:dyDescent="0.25">
      <c r="A7" s="4"/>
      <c r="B7" s="73"/>
      <c r="C7" s="71"/>
      <c r="D7" s="73"/>
    </row>
    <row r="8" spans="1:4" s="69" customFormat="1" ht="18.75" x14ac:dyDescent="0.25">
      <c r="A8" s="4"/>
      <c r="B8" s="70" t="s">
        <v>141</v>
      </c>
      <c r="C8" s="71"/>
      <c r="D8" s="70" t="s">
        <v>142</v>
      </c>
    </row>
    <row r="9" spans="1:4" s="69" customFormat="1" ht="66" customHeight="1" x14ac:dyDescent="0.25">
      <c r="A9" s="4"/>
      <c r="B9" s="72" t="s">
        <v>0</v>
      </c>
      <c r="C9" s="71"/>
      <c r="D9" s="72" t="s">
        <v>4</v>
      </c>
    </row>
    <row r="10" spans="1:4" s="69" customFormat="1" ht="9.9499999999999993" customHeight="1" x14ac:dyDescent="0.25">
      <c r="A10" s="4"/>
      <c r="B10" s="73"/>
      <c r="C10" s="71"/>
      <c r="D10" s="73"/>
    </row>
    <row r="11" spans="1:4" s="69" customFormat="1" ht="18.75" x14ac:dyDescent="0.25">
      <c r="A11" s="4"/>
      <c r="B11" s="70" t="s">
        <v>143</v>
      </c>
      <c r="C11" s="71"/>
      <c r="D11" s="70" t="s">
        <v>144</v>
      </c>
    </row>
    <row r="12" spans="1:4" s="69" customFormat="1" ht="66" customHeight="1" x14ac:dyDescent="0.25">
      <c r="A12" s="4"/>
      <c r="B12" s="72" t="s">
        <v>1</v>
      </c>
      <c r="C12" s="71"/>
      <c r="D12" s="74" t="s">
        <v>5</v>
      </c>
    </row>
    <row r="13" spans="1:4" s="69" customFormat="1" ht="9.9499999999999993" customHeight="1" x14ac:dyDescent="0.25">
      <c r="A13" s="4"/>
      <c r="B13" s="73"/>
      <c r="C13" s="71"/>
      <c r="D13" s="75"/>
    </row>
    <row r="14" spans="1:4" s="69" customFormat="1" ht="18.75" x14ac:dyDescent="0.25">
      <c r="A14" s="4"/>
      <c r="B14" s="70" t="s">
        <v>145</v>
      </c>
      <c r="C14" s="71"/>
      <c r="D14" s="70" t="s">
        <v>146</v>
      </c>
    </row>
    <row r="15" spans="1:4" s="69" customFormat="1" ht="66" customHeight="1" x14ac:dyDescent="0.25">
      <c r="A15" s="4"/>
      <c r="B15" s="72" t="s">
        <v>3</v>
      </c>
      <c r="C15" s="71"/>
      <c r="D15" s="72" t="s">
        <v>6</v>
      </c>
    </row>
    <row r="16" spans="1:4" s="69" customFormat="1" x14ac:dyDescent="0.25">
      <c r="A16" s="4"/>
    </row>
    <row r="17" spans="1:9" s="69" customFormat="1" x14ac:dyDescent="0.25">
      <c r="A17" s="4"/>
    </row>
    <row r="18" spans="1:9" s="69" customFormat="1" x14ac:dyDescent="0.25">
      <c r="A18" s="4"/>
    </row>
    <row r="19" spans="1:9" s="69" customFormat="1" x14ac:dyDescent="0.25">
      <c r="A19" s="4"/>
    </row>
    <row r="20" spans="1:9" s="69" customFormat="1" x14ac:dyDescent="0.25">
      <c r="A20" s="4"/>
    </row>
    <row r="21" spans="1:9" s="69" customFormat="1" x14ac:dyDescent="0.25">
      <c r="A21" s="4"/>
    </row>
    <row r="22" spans="1:9" s="69" customFormat="1" x14ac:dyDescent="0.25">
      <c r="A22" s="4"/>
    </row>
    <row r="23" spans="1:9" s="69" customFormat="1" x14ac:dyDescent="0.25">
      <c r="A23" s="4"/>
    </row>
    <row r="24" spans="1:9" s="69" customFormat="1" x14ac:dyDescent="0.25">
      <c r="A24" s="4"/>
    </row>
    <row r="25" spans="1:9" s="69" customFormat="1" x14ac:dyDescent="0.25">
      <c r="A25" s="4"/>
    </row>
    <row r="26" spans="1:9" s="69" customFormat="1" x14ac:dyDescent="0.25">
      <c r="A26" s="4"/>
    </row>
    <row r="27" spans="1:9" s="69" customFormat="1" x14ac:dyDescent="0.25">
      <c r="A27" s="4"/>
      <c r="B27" s="69" t="str">
        <f t="shared" ref="B27:B28" si="0">IF(D27="","",C27&amp;". "&amp;D27)</f>
        <v/>
      </c>
      <c r="I27" s="76"/>
    </row>
    <row r="28" spans="1:9" s="69" customFormat="1" x14ac:dyDescent="0.25">
      <c r="A28" s="4"/>
      <c r="B28" s="69" t="str">
        <f t="shared" si="0"/>
        <v/>
      </c>
    </row>
    <row r="29" spans="1:9" s="69" customFormat="1" x14ac:dyDescent="0.25">
      <c r="A29" s="4"/>
    </row>
    <row r="30" spans="1:9" s="69" customFormat="1" x14ac:dyDescent="0.25">
      <c r="A30" s="4"/>
    </row>
  </sheetData>
  <sheetProtection password="9004" sheet="1" objects="1" scenarios="1" selectLockedCells="1" autoFilter="0"/>
  <pageMargins left="0.23622047244094491" right="0.23622047244094491" top="0.74803149606299213" bottom="0.74803149606299213" header="0.31496062992125984" footer="0.31496062992125984"/>
  <pageSetup paperSize="9" scale="80" fitToHeight="100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3"/>
  <sheetViews>
    <sheetView showGridLines="0" zoomScaleNormal="100" workbookViewId="0"/>
  </sheetViews>
  <sheetFormatPr defaultColWidth="0" defaultRowHeight="15" customHeight="1" zeroHeight="1" x14ac:dyDescent="0.25"/>
  <cols>
    <col min="1" max="1" width="2.7109375" style="4" customWidth="1"/>
    <col min="2" max="2" width="6.5703125" style="89" customWidth="1"/>
    <col min="3" max="3" width="80.5703125" style="89" bestFit="1" customWidth="1"/>
    <col min="4" max="4" width="17.140625" style="89" customWidth="1"/>
    <col min="5" max="5" width="11.28515625" style="89" customWidth="1"/>
    <col min="6" max="6" width="6.140625" style="89" customWidth="1"/>
    <col min="7" max="8" width="8.85546875" style="89" customWidth="1"/>
    <col min="9" max="9" width="17.5703125" style="89" customWidth="1"/>
    <col min="10" max="10" width="14.7109375" style="89" customWidth="1"/>
    <col min="11" max="11" width="8.42578125" style="89" customWidth="1"/>
    <col min="12" max="12" width="2.28515625" style="89" customWidth="1"/>
    <col min="13" max="17" width="8.85546875" style="89" customWidth="1"/>
    <col min="18" max="18" width="22.28515625" style="89" customWidth="1"/>
    <col min="19" max="30" width="8.85546875" style="89" customWidth="1"/>
    <col min="31" max="31" width="0" style="89" hidden="1" customWidth="1"/>
    <col min="32" max="16384" width="8.85546875" style="89" hidden="1"/>
  </cols>
  <sheetData>
    <row r="1" spans="1:30" s="13" customFormat="1" ht="32.25" customHeight="1" x14ac:dyDescent="0.25"/>
    <row r="2" spans="1:30" s="15" customFormat="1" ht="22.5" customHeight="1" x14ac:dyDescent="0.25"/>
    <row r="3" spans="1:30" s="17" customFormat="1" ht="15.75" x14ac:dyDescent="0.25"/>
    <row r="4" spans="1:30" s="82" customFormat="1" ht="24" customHeight="1" x14ac:dyDescent="0.35">
      <c r="A4" s="5"/>
      <c r="B4" s="78"/>
      <c r="C4" s="79"/>
      <c r="D4" s="80"/>
      <c r="E4" s="80"/>
      <c r="F4" s="80"/>
      <c r="G4" s="80"/>
      <c r="H4" s="80"/>
      <c r="I4" s="80"/>
      <c r="J4" s="81"/>
      <c r="K4" s="81"/>
      <c r="L4" s="81"/>
      <c r="M4" s="81"/>
      <c r="N4" s="81"/>
      <c r="O4" s="81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</row>
    <row r="5" spans="1:30" s="82" customFormat="1" ht="24" customHeight="1" x14ac:dyDescent="0.25">
      <c r="A5" s="5"/>
      <c r="B5" s="83">
        <v>1</v>
      </c>
      <c r="C5" s="84" t="s">
        <v>147</v>
      </c>
      <c r="D5" s="85" t="s">
        <v>148</v>
      </c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</row>
    <row r="6" spans="1:30" ht="24" customHeight="1" x14ac:dyDescent="0.25">
      <c r="A6" s="8"/>
      <c r="B6" s="87"/>
      <c r="C6" s="70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</row>
    <row r="7" spans="1:30" ht="24" customHeight="1" x14ac:dyDescent="0.25">
      <c r="B7" s="83">
        <v>2</v>
      </c>
      <c r="C7" s="84" t="s">
        <v>149</v>
      </c>
      <c r="D7" s="85" t="s">
        <v>148</v>
      </c>
    </row>
    <row r="8" spans="1:30" ht="24" customHeight="1" x14ac:dyDescent="0.3">
      <c r="B8" s="87"/>
      <c r="C8" s="90"/>
      <c r="D8" s="21"/>
      <c r="E8" s="21"/>
      <c r="F8" s="21"/>
      <c r="G8" s="21"/>
      <c r="H8" s="21"/>
      <c r="I8" s="21"/>
      <c r="J8" s="21"/>
    </row>
    <row r="9" spans="1:30" ht="24" customHeight="1" x14ac:dyDescent="0.25">
      <c r="B9" s="83">
        <v>3</v>
      </c>
      <c r="C9" s="84" t="s">
        <v>150</v>
      </c>
      <c r="D9" s="85" t="s">
        <v>148</v>
      </c>
      <c r="J9" s="91"/>
      <c r="K9" s="92"/>
      <c r="L9" s="92"/>
      <c r="M9" s="92"/>
      <c r="N9" s="92"/>
    </row>
    <row r="10" spans="1:30" ht="24" customHeight="1" x14ac:dyDescent="0.3">
      <c r="B10" s="87"/>
      <c r="C10" s="90"/>
    </row>
    <row r="11" spans="1:30" ht="24" customHeight="1" x14ac:dyDescent="0.25">
      <c r="B11" s="83">
        <v>4</v>
      </c>
      <c r="C11" s="84" t="s">
        <v>151</v>
      </c>
      <c r="D11" s="85" t="s">
        <v>148</v>
      </c>
    </row>
    <row r="12" spans="1:30" ht="24" customHeight="1" x14ac:dyDescent="0.3">
      <c r="B12" s="87"/>
      <c r="C12" s="90"/>
    </row>
    <row r="13" spans="1:30" ht="24" customHeight="1" x14ac:dyDescent="0.25">
      <c r="B13" s="83">
        <v>5</v>
      </c>
      <c r="C13" s="84" t="s">
        <v>152</v>
      </c>
      <c r="D13" s="85" t="s">
        <v>148</v>
      </c>
    </row>
    <row r="14" spans="1:30" x14ac:dyDescent="0.25"/>
    <row r="15" spans="1:30" x14ac:dyDescent="0.25"/>
    <row r="16" spans="1:30" ht="21" x14ac:dyDescent="0.25">
      <c r="J16" s="93"/>
    </row>
    <row r="17" spans="10:10" x14ac:dyDescent="0.25">
      <c r="J17" s="91"/>
    </row>
    <row r="18" spans="10:10" x14ac:dyDescent="0.25"/>
    <row r="19" spans="10:10" x14ac:dyDescent="0.25"/>
    <row r="20" spans="10:10" ht="21" x14ac:dyDescent="0.25">
      <c r="J20" s="93"/>
    </row>
    <row r="21" spans="10:10" x14ac:dyDescent="0.25">
      <c r="J21" s="91"/>
    </row>
    <row r="22" spans="10:10" x14ac:dyDescent="0.25"/>
    <row r="23" spans="10:10" x14ac:dyDescent="0.25"/>
    <row r="24" spans="10:10" ht="21" x14ac:dyDescent="0.25">
      <c r="J24" s="94"/>
    </row>
    <row r="25" spans="10:10" x14ac:dyDescent="0.25">
      <c r="J25" s="91"/>
    </row>
    <row r="26" spans="10:10" x14ac:dyDescent="0.25"/>
    <row r="27" spans="10:10" x14ac:dyDescent="0.25"/>
    <row r="28" spans="10:10" x14ac:dyDescent="0.25"/>
    <row r="29" spans="10:10" x14ac:dyDescent="0.25"/>
    <row r="30" spans="10:10" x14ac:dyDescent="0.25"/>
    <row r="31" spans="10:10" x14ac:dyDescent="0.25"/>
    <row r="32" spans="10:10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spans="10:10" x14ac:dyDescent="0.25"/>
    <row r="50" spans="10:10" x14ac:dyDescent="0.25"/>
    <row r="51" spans="10:10" x14ac:dyDescent="0.25"/>
    <row r="52" spans="10:10" x14ac:dyDescent="0.25"/>
    <row r="53" spans="10:10" x14ac:dyDescent="0.25">
      <c r="J53" s="95"/>
    </row>
    <row r="54" spans="10:10" x14ac:dyDescent="0.25"/>
    <row r="55" spans="10:10" x14ac:dyDescent="0.25"/>
    <row r="56" spans="10:10" x14ac:dyDescent="0.25"/>
    <row r="57" spans="10:10" x14ac:dyDescent="0.25"/>
    <row r="58" spans="10:10" x14ac:dyDescent="0.25"/>
    <row r="59" spans="10:10" x14ac:dyDescent="0.25"/>
    <row r="60" spans="10:10" x14ac:dyDescent="0.25"/>
    <row r="61" spans="10:10" x14ac:dyDescent="0.25"/>
    <row r="62" spans="10:10" x14ac:dyDescent="0.25"/>
    <row r="63" spans="10:10" x14ac:dyDescent="0.25"/>
  </sheetData>
  <sheetProtection password="9004" sheet="1" objects="1" scenarios="1" selectLockedCells="1" autoFilter="0"/>
  <hyperlinks>
    <hyperlink ref="D24:J24" r:id="rId1" display="Planilha de Avaliação de Desempenho por Competências"/>
    <hyperlink ref="D9" r:id="rId2"/>
    <hyperlink ref="C9" r:id="rId3"/>
    <hyperlink ref="D7" r:id="rId4"/>
    <hyperlink ref="C7" r:id="rId5"/>
    <hyperlink ref="C11" r:id="rId6"/>
    <hyperlink ref="D11" r:id="rId7"/>
    <hyperlink ref="C13" r:id="rId8"/>
    <hyperlink ref="D13" r:id="rId9"/>
    <hyperlink ref="C5" r:id="rId10"/>
    <hyperlink ref="D5" r:id="rId11"/>
  </hyperlinks>
  <pageMargins left="0.75" right="0.75" top="1" bottom="1" header="0.5" footer="0.5"/>
  <pageSetup paperSize="9" orientation="portrait" horizontalDpi="4294967292" verticalDpi="4294967292" r:id="rId12"/>
  <drawing r:id="rId1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3"/>
  <sheetViews>
    <sheetView showGridLines="0" zoomScaleNormal="100" zoomScaleSheetLayoutView="80" workbookViewId="0"/>
  </sheetViews>
  <sheetFormatPr defaultColWidth="0" defaultRowHeight="15" customHeight="1" zeroHeight="1" x14ac:dyDescent="0.25"/>
  <cols>
    <col min="1" max="1" width="2.7109375" style="4" customWidth="1"/>
    <col min="2" max="3" width="20.7109375" style="12" customWidth="1"/>
    <col min="4" max="4" width="77.7109375" style="12" customWidth="1"/>
    <col min="5" max="5" width="71.5703125" style="12" customWidth="1"/>
    <col min="6" max="16" width="20.7109375" style="12" customWidth="1"/>
    <col min="17" max="18" width="0" style="12" hidden="1" customWidth="1"/>
    <col min="19" max="16384" width="9.140625" style="12" hidden="1"/>
  </cols>
  <sheetData>
    <row r="1" spans="1:16" s="1" customFormat="1" ht="32.25" customHeight="1" x14ac:dyDescent="0.25"/>
    <row r="2" spans="1:16" s="2" customFormat="1" ht="22.5" customHeight="1" x14ac:dyDescent="0.25"/>
    <row r="3" spans="1:16" s="3" customFormat="1" ht="15.75" x14ac:dyDescent="0.25"/>
    <row r="4" spans="1:16" s="6" customFormat="1" ht="23.25" x14ac:dyDescent="0.35">
      <c r="A4" s="7"/>
      <c r="B4" s="10" t="s">
        <v>153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</row>
    <row r="5" spans="1:16" s="11" customFormat="1" x14ac:dyDescent="0.25">
      <c r="A5" s="5"/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</row>
    <row r="6" spans="1:16" ht="35.25" customHeight="1" x14ac:dyDescent="0.25">
      <c r="A6" s="8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</row>
    <row r="7" spans="1:16" ht="35.25" customHeight="1" x14ac:dyDescent="0.25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</row>
    <row r="8" spans="1:16" ht="30" customHeight="1" x14ac:dyDescent="0.25"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</row>
    <row r="9" spans="1:16" ht="30" customHeight="1" x14ac:dyDescent="0.25"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</row>
    <row r="10" spans="1:16" ht="30" customHeight="1" x14ac:dyDescent="0.25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</row>
    <row r="11" spans="1:16" ht="30" customHeight="1" x14ac:dyDescent="0.25"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</row>
    <row r="12" spans="1:16" ht="30" customHeight="1" x14ac:dyDescent="0.25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1:16" ht="30" customHeight="1" x14ac:dyDescent="0.25"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1:16" ht="30" customHeight="1" x14ac:dyDescent="0.25"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1:16" ht="30" customHeight="1" x14ac:dyDescent="0.25"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</row>
    <row r="16" spans="1:16" ht="30" customHeight="1" x14ac:dyDescent="0.25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2:16" ht="30" customHeight="1" x14ac:dyDescent="0.25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</row>
    <row r="18" spans="2:16" ht="30" customHeight="1" x14ac:dyDescent="0.25"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</row>
    <row r="19" spans="2:16" ht="30" customHeight="1" x14ac:dyDescent="0.25"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</row>
    <row r="20" spans="2:16" ht="30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</row>
    <row r="21" spans="2:16" ht="30" customHeight="1" x14ac:dyDescent="0.25"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</row>
    <row r="22" spans="2:16" ht="30" customHeight="1" x14ac:dyDescent="0.2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2:16" ht="30" customHeight="1" x14ac:dyDescent="0.25"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</row>
    <row r="24" spans="2:16" ht="30" customHeight="1" x14ac:dyDescent="0.25"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</row>
    <row r="25" spans="2:16" ht="30" customHeight="1" x14ac:dyDescent="0.25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2:16" ht="30" customHeight="1" x14ac:dyDescent="0.25"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2:16" ht="30" customHeight="1" x14ac:dyDescent="0.25"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2:16" ht="30" customHeight="1" x14ac:dyDescent="0.25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</row>
    <row r="29" spans="2:16" ht="30" customHeight="1" x14ac:dyDescent="0.25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</row>
    <row r="30" spans="2:16" ht="30" customHeight="1" x14ac:dyDescent="0.25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</row>
    <row r="31" spans="2:16" ht="30" customHeight="1" x14ac:dyDescent="0.25"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</row>
    <row r="32" spans="2:16" ht="30" customHeight="1" x14ac:dyDescent="0.25"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</row>
    <row r="33" spans="2:16" ht="30" customHeight="1" x14ac:dyDescent="0.25"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</row>
    <row r="34" spans="2:16" ht="30" customHeight="1" x14ac:dyDescent="0.25"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</row>
    <row r="35" spans="2:16" ht="30" customHeight="1" x14ac:dyDescent="0.25"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</row>
    <row r="36" spans="2:16" ht="30" customHeight="1" x14ac:dyDescent="0.25"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</row>
    <row r="37" spans="2:16" ht="30" customHeight="1" x14ac:dyDescent="0.25"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</row>
    <row r="38" spans="2:16" ht="30" customHeight="1" x14ac:dyDescent="0.2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</row>
    <row r="39" spans="2:16" ht="30" customHeight="1" x14ac:dyDescent="0.25"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2:16" ht="30" customHeight="1" x14ac:dyDescent="0.25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2:16" ht="30" customHeight="1" x14ac:dyDescent="0.25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2:16" ht="30" customHeight="1" x14ac:dyDescent="0.25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2:16" ht="30" customHeight="1" x14ac:dyDescent="0.25"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2:16" ht="30" customHeight="1" x14ac:dyDescent="0.25"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2:16" ht="30" customHeight="1" x14ac:dyDescent="0.25"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2:16" ht="30" customHeight="1" x14ac:dyDescent="0.25"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2:16" ht="30" customHeight="1" x14ac:dyDescent="0.25"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2:16" ht="30" customHeight="1" x14ac:dyDescent="0.25"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2:16" ht="30" customHeight="1" x14ac:dyDescent="0.25"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2:16" ht="30" customHeight="1" x14ac:dyDescent="0.25"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2:16" ht="30" customHeight="1" x14ac:dyDescent="0.25"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2:16" ht="30" customHeight="1" x14ac:dyDescent="0.25"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2:16" ht="30" customHeight="1" x14ac:dyDescent="0.25"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2:16" ht="30" customHeight="1" x14ac:dyDescent="0.25"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  <row r="55" spans="2:16" ht="30" customHeight="1" x14ac:dyDescent="0.25"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</row>
    <row r="56" spans="2:16" ht="30" customHeight="1" x14ac:dyDescent="0.25"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</row>
    <row r="57" spans="2:16" ht="30" customHeight="1" x14ac:dyDescent="0.25"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</row>
    <row r="58" spans="2:16" ht="30" customHeight="1" x14ac:dyDescent="0.25"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</row>
    <row r="59" spans="2:16" ht="30" customHeight="1" x14ac:dyDescent="0.25"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</row>
    <row r="60" spans="2:16" ht="30" customHeight="1" x14ac:dyDescent="0.25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</row>
    <row r="61" spans="2:16" ht="30" customHeight="1" x14ac:dyDescent="0.25"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</row>
    <row r="62" spans="2:16" ht="30" customHeight="1" x14ac:dyDescent="0.25"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</row>
    <row r="63" spans="2:16" ht="30" customHeight="1" x14ac:dyDescent="0.25"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</row>
    <row r="64" spans="2:16" ht="30" customHeight="1" x14ac:dyDescent="0.25"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</row>
    <row r="65" spans="2:16" ht="30" customHeight="1" x14ac:dyDescent="0.25"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</row>
    <row r="66" spans="2:16" ht="30" customHeight="1" x14ac:dyDescent="0.25"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</row>
    <row r="67" spans="2:16" ht="30" customHeight="1" x14ac:dyDescent="0.25"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</row>
    <row r="68" spans="2:16" ht="30" customHeight="1" x14ac:dyDescent="0.25"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</row>
    <row r="69" spans="2:16" ht="30" customHeight="1" x14ac:dyDescent="0.25"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</row>
    <row r="70" spans="2:16" ht="30" customHeight="1" x14ac:dyDescent="0.25"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</row>
    <row r="71" spans="2:16" ht="30" customHeight="1" x14ac:dyDescent="0.25"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</row>
    <row r="72" spans="2:16" ht="30" customHeight="1" x14ac:dyDescent="0.25"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</row>
    <row r="73" spans="2:16" ht="30" customHeight="1" x14ac:dyDescent="0.25"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</row>
    <row r="74" spans="2:16" ht="30" customHeight="1" x14ac:dyDescent="0.25"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</row>
    <row r="75" spans="2:16" ht="30" customHeight="1" x14ac:dyDescent="0.25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</row>
    <row r="76" spans="2:16" ht="30" customHeight="1" x14ac:dyDescent="0.25"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</row>
    <row r="77" spans="2:16" ht="30" customHeight="1" x14ac:dyDescent="0.25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</row>
    <row r="78" spans="2:16" ht="30" customHeight="1" x14ac:dyDescent="0.25"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</row>
    <row r="79" spans="2:16" ht="30" customHeight="1" x14ac:dyDescent="0.25"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</row>
    <row r="80" spans="2:16" ht="30" customHeight="1" x14ac:dyDescent="0.25"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</row>
    <row r="81" spans="2:16" ht="30" customHeight="1" x14ac:dyDescent="0.25"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</row>
    <row r="82" spans="2:16" ht="30" customHeight="1" x14ac:dyDescent="0.25"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</row>
    <row r="83" spans="2:16" ht="30" customHeight="1" x14ac:dyDescent="0.25"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</row>
    <row r="84" spans="2:16" ht="30" customHeight="1" x14ac:dyDescent="0.25"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</row>
    <row r="85" spans="2:16" ht="30" customHeight="1" x14ac:dyDescent="0.25"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</row>
    <row r="86" spans="2:16" ht="30" customHeight="1" x14ac:dyDescent="0.25"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</row>
    <row r="87" spans="2:16" ht="30" customHeight="1" x14ac:dyDescent="0.25"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</row>
    <row r="88" spans="2:16" ht="30" customHeight="1" x14ac:dyDescent="0.25"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</row>
    <row r="89" spans="2:16" ht="30" customHeight="1" x14ac:dyDescent="0.25"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</row>
    <row r="90" spans="2:16" ht="30" customHeight="1" x14ac:dyDescent="0.25"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</row>
    <row r="91" spans="2:16" ht="30" customHeight="1" x14ac:dyDescent="0.25"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</row>
    <row r="92" spans="2:16" ht="30" customHeight="1" x14ac:dyDescent="0.25"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</row>
    <row r="93" spans="2:16" ht="30" customHeight="1" x14ac:dyDescent="0.25"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</row>
    <row r="94" spans="2:16" ht="30" customHeight="1" x14ac:dyDescent="0.25"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</row>
    <row r="95" spans="2:16" ht="30" customHeight="1" x14ac:dyDescent="0.25"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</row>
    <row r="96" spans="2:16" ht="30" customHeight="1" x14ac:dyDescent="0.25"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</row>
    <row r="97" spans="2:16" ht="30" customHeight="1" x14ac:dyDescent="0.25"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</row>
    <row r="98" spans="2:16" ht="30" customHeight="1" x14ac:dyDescent="0.25"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</row>
    <row r="99" spans="2:16" ht="30" customHeight="1" x14ac:dyDescent="0.25"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</row>
    <row r="100" spans="2:16" ht="30" customHeight="1" x14ac:dyDescent="0.25"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</row>
    <row r="101" spans="2:16" ht="30" customHeight="1" x14ac:dyDescent="0.25"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</row>
    <row r="102" spans="2:16" ht="30" customHeight="1" x14ac:dyDescent="0.25"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</row>
    <row r="103" spans="2:16" ht="15" customHeight="1" x14ac:dyDescent="0.25"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</row>
  </sheetData>
  <sheetProtection password="9004" sheet="1" objects="1" scenarios="1" selectLockedCells="1"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/>
  <dimension ref="A1:AB1007"/>
  <sheetViews>
    <sheetView showGridLines="0" zoomScaleNormal="100" workbookViewId="0">
      <selection activeCell="B8" sqref="B8"/>
    </sheetView>
  </sheetViews>
  <sheetFormatPr defaultColWidth="9.140625" defaultRowHeight="15" x14ac:dyDescent="0.25"/>
  <cols>
    <col min="1" max="1" width="3.85546875" style="24" customWidth="1"/>
    <col min="2" max="2" width="10.7109375" style="24" customWidth="1"/>
    <col min="3" max="3" width="30.7109375" style="24" customWidth="1"/>
    <col min="4" max="5" width="10.7109375" style="24" customWidth="1"/>
    <col min="6" max="7" width="20.7109375" style="24" customWidth="1"/>
    <col min="8" max="8" width="9.140625" style="26" hidden="1" customWidth="1"/>
    <col min="9" max="14" width="21.42578125" style="28" hidden="1" customWidth="1"/>
    <col min="15" max="15" width="14" style="26" hidden="1" customWidth="1"/>
    <col min="16" max="16" width="9.140625" style="26" hidden="1" customWidth="1"/>
    <col min="17" max="27" width="9.140625" style="24" customWidth="1"/>
    <col min="28" max="16384" width="9.140625" style="24"/>
  </cols>
  <sheetData>
    <row r="1" spans="1:28" s="125" customFormat="1" ht="32.25" customHeight="1" x14ac:dyDescent="0.25">
      <c r="H1" s="100"/>
      <c r="I1" s="100"/>
      <c r="J1" s="100"/>
      <c r="K1" s="100"/>
      <c r="L1" s="100"/>
      <c r="M1" s="100"/>
      <c r="N1" s="100"/>
      <c r="O1" s="100"/>
      <c r="P1" s="100"/>
    </row>
    <row r="2" spans="1:28" s="126" customFormat="1" ht="22.5" customHeight="1" x14ac:dyDescent="0.25">
      <c r="H2" s="102"/>
      <c r="I2" s="102"/>
      <c r="J2" s="102"/>
      <c r="K2" s="102"/>
      <c r="L2" s="102"/>
      <c r="M2" s="102"/>
      <c r="N2" s="102"/>
      <c r="O2" s="102"/>
      <c r="P2" s="102"/>
    </row>
    <row r="3" spans="1:28" s="127" customFormat="1" x14ac:dyDescent="0.25">
      <c r="H3" s="104"/>
      <c r="I3" s="104"/>
      <c r="J3" s="104"/>
      <c r="K3" s="104"/>
      <c r="L3" s="104"/>
      <c r="M3" s="104"/>
      <c r="N3" s="104"/>
      <c r="O3" s="104"/>
      <c r="P3" s="104"/>
    </row>
    <row r="4" spans="1:28" ht="23.25" x14ac:dyDescent="0.35">
      <c r="A4" s="19"/>
      <c r="B4" s="241" t="s">
        <v>7</v>
      </c>
      <c r="C4" s="19"/>
      <c r="D4" s="19"/>
      <c r="E4" s="19"/>
      <c r="F4" s="19"/>
      <c r="G4" s="19"/>
      <c r="H4" s="22"/>
      <c r="I4" s="22"/>
      <c r="J4" s="22"/>
      <c r="K4" s="22"/>
      <c r="L4" s="22"/>
      <c r="M4" s="22"/>
      <c r="N4" s="22"/>
      <c r="O4" s="22"/>
      <c r="P4" s="22"/>
      <c r="Q4" s="19"/>
      <c r="R4" s="19"/>
      <c r="S4" s="19"/>
      <c r="T4" s="19"/>
      <c r="U4" s="19"/>
      <c r="V4" s="19"/>
      <c r="W4" s="19"/>
      <c r="X4" s="19"/>
      <c r="Y4" s="19"/>
      <c r="Z4" s="23"/>
      <c r="AA4" s="23"/>
      <c r="AB4" s="23"/>
    </row>
    <row r="5" spans="1:28" ht="15.75" thickBot="1" x14ac:dyDescent="0.3">
      <c r="A5" s="26">
        <v>2</v>
      </c>
      <c r="B5" s="26">
        <v>3</v>
      </c>
      <c r="C5" s="26">
        <v>4</v>
      </c>
      <c r="D5" s="26">
        <v>5</v>
      </c>
      <c r="E5" s="26">
        <v>6</v>
      </c>
      <c r="F5" s="26">
        <v>7</v>
      </c>
      <c r="G5" s="26">
        <v>8</v>
      </c>
      <c r="H5" s="26">
        <v>9</v>
      </c>
      <c r="I5" s="26">
        <v>10</v>
      </c>
      <c r="J5" s="26">
        <v>11</v>
      </c>
      <c r="K5" s="26">
        <v>12</v>
      </c>
      <c r="L5" s="26">
        <v>13</v>
      </c>
      <c r="M5" s="26">
        <v>14</v>
      </c>
      <c r="N5" s="26">
        <v>15</v>
      </c>
      <c r="O5" s="26">
        <v>16</v>
      </c>
    </row>
    <row r="6" spans="1:28" ht="30" customHeight="1" thickTop="1" thickBot="1" x14ac:dyDescent="0.3">
      <c r="B6" s="198" t="s">
        <v>24</v>
      </c>
      <c r="C6" s="199"/>
      <c r="D6" s="199"/>
      <c r="E6" s="199"/>
      <c r="F6" s="199"/>
      <c r="G6" s="200"/>
    </row>
    <row r="7" spans="1:28" ht="35.1" customHeight="1" thickTop="1" thickBot="1" x14ac:dyDescent="0.3">
      <c r="B7" s="108" t="s">
        <v>25</v>
      </c>
      <c r="C7" s="108" t="s">
        <v>26</v>
      </c>
      <c r="D7" s="107" t="s">
        <v>27</v>
      </c>
      <c r="E7" s="107" t="s">
        <v>28</v>
      </c>
      <c r="F7" s="109" t="s">
        <v>29</v>
      </c>
      <c r="G7" s="107" t="s">
        <v>30</v>
      </c>
      <c r="I7" s="28" t="s">
        <v>160</v>
      </c>
      <c r="J7" s="28" t="s">
        <v>163</v>
      </c>
      <c r="K7" s="28" t="s">
        <v>161</v>
      </c>
      <c r="L7" s="28" t="s">
        <v>164</v>
      </c>
      <c r="M7" s="28" t="s">
        <v>57</v>
      </c>
      <c r="N7" s="28" t="s">
        <v>58</v>
      </c>
      <c r="O7" s="28" t="s">
        <v>108</v>
      </c>
      <c r="P7" s="96"/>
      <c r="Q7" s="242"/>
      <c r="R7" s="242"/>
      <c r="S7" s="242"/>
      <c r="T7" s="242"/>
      <c r="U7" s="242"/>
      <c r="V7" s="242"/>
      <c r="W7" s="242"/>
      <c r="X7" s="242"/>
      <c r="Y7" s="242"/>
    </row>
    <row r="8" spans="1:28" ht="30" customHeight="1" thickTop="1" x14ac:dyDescent="0.25">
      <c r="B8" s="243" t="s">
        <v>102</v>
      </c>
      <c r="C8" s="244" t="s">
        <v>123</v>
      </c>
      <c r="D8" s="245">
        <v>5</v>
      </c>
      <c r="E8" s="246">
        <v>20</v>
      </c>
      <c r="F8" s="247">
        <v>44441</v>
      </c>
      <c r="G8" s="248">
        <v>2.5</v>
      </c>
      <c r="H8" s="26">
        <v>1</v>
      </c>
      <c r="I8" s="28">
        <f>SUMIF(Entrada!$C$8:$C$3007,C8,Entrada!$F$8:$F$3007)</f>
        <v>5</v>
      </c>
      <c r="J8" s="28">
        <f>SUMIF(Entrada!$C$8:$C$3007,PG!C8,Entrada!$J$8:$J$3007)</f>
        <v>12.5</v>
      </c>
      <c r="K8" s="28">
        <f>SUMIF(Saída!$C$8:$C$3007,PG!C8,Saída!$E$8:$E$3007)</f>
        <v>5</v>
      </c>
      <c r="L8" s="28">
        <f>SUMIF(Saída!$C$8:$C$3007,PG!C8,Saída!$G$8:$G$3007)</f>
        <v>12.5</v>
      </c>
      <c r="M8" s="33">
        <f>(I8+E8)-K8</f>
        <v>20</v>
      </c>
      <c r="N8" s="258">
        <f>IF(G8="",0,IFERROR(AVERAGE(G8,AVERAGEIF(Entrada!$C$8:$C$3007,PG!$C8,Entrada!$E$8:$E$3007)),$G8))</f>
        <v>2.5</v>
      </c>
      <c r="O8" s="97">
        <f>E8*G8</f>
        <v>50</v>
      </c>
      <c r="P8" s="98">
        <f>IF(D8="","",IF(M8&gt;D8,1,0))</f>
        <v>1</v>
      </c>
      <c r="Q8" s="249"/>
      <c r="R8" s="249"/>
      <c r="S8" s="249"/>
      <c r="T8" s="249"/>
      <c r="U8" s="249"/>
      <c r="V8" s="249"/>
      <c r="W8" s="249"/>
      <c r="X8" s="249"/>
      <c r="Y8" s="249"/>
    </row>
    <row r="9" spans="1:28" ht="30" customHeight="1" x14ac:dyDescent="0.25">
      <c r="B9" s="243"/>
      <c r="C9" s="244"/>
      <c r="D9" s="245"/>
      <c r="E9" s="246"/>
      <c r="F9" s="247"/>
      <c r="G9" s="248"/>
      <c r="H9" s="26">
        <v>2</v>
      </c>
      <c r="I9" s="28">
        <f>SUMIF(Entrada!$C$8:$C$3007,C9,Entrada!$F$8:$F$3007)</f>
        <v>0</v>
      </c>
      <c r="J9" s="28">
        <f>SUMIF(Entrada!$C$8:$C$3007,PG!C9,Entrada!$J$8:$J$3007)</f>
        <v>0</v>
      </c>
      <c r="K9" s="28">
        <f>SUMIF(Saída!$C$8:$C$3007,PG!C9,Saída!$E$8:$E$3007)</f>
        <v>0</v>
      </c>
      <c r="L9" s="28">
        <f>SUMIF(Saída!$C$8:$C$3007,PG!C9,Saída!$G$8:$G$3007)</f>
        <v>0</v>
      </c>
      <c r="M9" s="33">
        <f t="shared" ref="M9:M72" si="0">(I9+E9)-K9</f>
        <v>0</v>
      </c>
      <c r="N9" s="258">
        <f>IF(G9="",0,IFERROR(AVERAGE(G9,AVERAGEIF(Entrada!$C$8:$C$3007,PG!$C9,Entrada!$E$8:$E$3007)),$G9))</f>
        <v>0</v>
      </c>
      <c r="O9" s="97">
        <f t="shared" ref="O9:O72" si="1">E9*G9</f>
        <v>0</v>
      </c>
      <c r="P9" s="98" t="str">
        <f t="shared" ref="P9:P72" si="2">IF(D9="","",IF(M9&gt;D9,1,0))</f>
        <v/>
      </c>
      <c r="Q9" s="249"/>
      <c r="R9" s="249"/>
      <c r="S9" s="249"/>
      <c r="T9" s="249"/>
      <c r="U9" s="249"/>
      <c r="V9" s="249"/>
      <c r="W9" s="249"/>
      <c r="X9" s="249"/>
      <c r="Y9" s="249"/>
    </row>
    <row r="10" spans="1:28" ht="30" customHeight="1" x14ac:dyDescent="0.25">
      <c r="B10" s="243"/>
      <c r="C10" s="244"/>
      <c r="D10" s="245"/>
      <c r="E10" s="246"/>
      <c r="F10" s="247"/>
      <c r="G10" s="248"/>
      <c r="H10" s="26">
        <v>3</v>
      </c>
      <c r="I10" s="28">
        <f>SUMIF(Entrada!$C$8:$C$3007,C10,Entrada!$F$8:$F$3007)</f>
        <v>0</v>
      </c>
      <c r="J10" s="28">
        <f>SUMIF(Entrada!$C$8:$C$3007,PG!C10,Entrada!$J$8:$J$3007)</f>
        <v>0</v>
      </c>
      <c r="K10" s="28">
        <f>SUMIF(Saída!$C$8:$C$3007,PG!C10,Saída!$E$8:$E$3007)</f>
        <v>0</v>
      </c>
      <c r="L10" s="28">
        <f>SUMIF(Saída!$C$8:$C$3007,PG!C10,Saída!$G$8:$G$3007)</f>
        <v>0</v>
      </c>
      <c r="M10" s="33">
        <f t="shared" si="0"/>
        <v>0</v>
      </c>
      <c r="N10" s="258">
        <f>IF(G10="",0,IFERROR(AVERAGE(G10,AVERAGEIF(Entrada!$C$8:$C$3007,PG!$C10,Entrada!$E$8:$E$3007)),$G10))</f>
        <v>0</v>
      </c>
      <c r="O10" s="97">
        <f t="shared" si="1"/>
        <v>0</v>
      </c>
      <c r="P10" s="98" t="str">
        <f t="shared" si="2"/>
        <v/>
      </c>
      <c r="Q10" s="249"/>
      <c r="R10" s="249"/>
      <c r="S10" s="249"/>
      <c r="T10" s="249"/>
      <c r="U10" s="249"/>
      <c r="V10" s="249"/>
      <c r="W10" s="249"/>
      <c r="X10" s="249"/>
      <c r="Y10" s="249"/>
    </row>
    <row r="11" spans="1:28" ht="30" customHeight="1" x14ac:dyDescent="0.25">
      <c r="B11" s="243"/>
      <c r="C11" s="244"/>
      <c r="D11" s="245"/>
      <c r="E11" s="246"/>
      <c r="F11" s="247"/>
      <c r="G11" s="248"/>
      <c r="H11" s="26">
        <v>4</v>
      </c>
      <c r="I11" s="28">
        <f>SUMIF(Entrada!$C$8:$C$3007,C11,Entrada!$F$8:$F$3007)</f>
        <v>0</v>
      </c>
      <c r="J11" s="28">
        <f>SUMIF(Entrada!$C$8:$C$3007,PG!C11,Entrada!$J$8:$J$3007)</f>
        <v>0</v>
      </c>
      <c r="K11" s="28">
        <f>SUMIF(Saída!$C$8:$C$3007,PG!C11,Saída!$E$8:$E$3007)</f>
        <v>0</v>
      </c>
      <c r="L11" s="28">
        <f>SUMIF(Saída!$C$8:$C$3007,PG!C11,Saída!$G$8:$G$3007)</f>
        <v>0</v>
      </c>
      <c r="M11" s="33">
        <f t="shared" si="0"/>
        <v>0</v>
      </c>
      <c r="N11" s="258">
        <f>IF(G11="",0,IFERROR(AVERAGE(G11,AVERAGEIF(Entrada!$C$8:$C$3007,PG!$C11,Entrada!$E$8:$E$3007)),$G11))</f>
        <v>0</v>
      </c>
      <c r="O11" s="97">
        <f t="shared" si="1"/>
        <v>0</v>
      </c>
      <c r="P11" s="98" t="str">
        <f t="shared" si="2"/>
        <v/>
      </c>
      <c r="Q11" s="249"/>
      <c r="R11" s="249"/>
      <c r="S11" s="249"/>
      <c r="T11" s="249"/>
      <c r="U11" s="249"/>
      <c r="V11" s="249"/>
      <c r="W11" s="249"/>
      <c r="X11" s="249"/>
      <c r="Y11" s="249"/>
    </row>
    <row r="12" spans="1:28" ht="30" customHeight="1" x14ac:dyDescent="0.25">
      <c r="B12" s="243"/>
      <c r="C12" s="244"/>
      <c r="D12" s="245"/>
      <c r="E12" s="246"/>
      <c r="F12" s="247"/>
      <c r="G12" s="248"/>
      <c r="H12" s="26">
        <v>5</v>
      </c>
      <c r="I12" s="28">
        <f>SUMIF(Entrada!$C$8:$C$3007,C12,Entrada!$F$8:$F$3007)</f>
        <v>0</v>
      </c>
      <c r="J12" s="28">
        <f>SUMIF(Entrada!$C$8:$C$3007,PG!C12,Entrada!$J$8:$J$3007)</f>
        <v>0</v>
      </c>
      <c r="K12" s="28">
        <f>SUMIF(Saída!$C$8:$C$3007,PG!C12,Saída!$E$8:$E$3007)</f>
        <v>0</v>
      </c>
      <c r="L12" s="28">
        <f>SUMIF(Saída!$C$8:$C$3007,PG!C12,Saída!$G$8:$G$3007)</f>
        <v>0</v>
      </c>
      <c r="M12" s="33">
        <f t="shared" si="0"/>
        <v>0</v>
      </c>
      <c r="N12" s="258">
        <f>IF(G12="",0,IFERROR(AVERAGE(G12,AVERAGEIF(Entrada!$C$8:$C$3007,PG!$C12,Entrada!$E$8:$E$3007)),$G12))</f>
        <v>0</v>
      </c>
      <c r="O12" s="97">
        <f t="shared" si="1"/>
        <v>0</v>
      </c>
      <c r="P12" s="98" t="str">
        <f t="shared" si="2"/>
        <v/>
      </c>
      <c r="Q12" s="249"/>
      <c r="R12" s="249"/>
      <c r="S12" s="249"/>
      <c r="T12" s="249"/>
      <c r="U12" s="249"/>
      <c r="V12" s="249"/>
      <c r="W12" s="249"/>
      <c r="X12" s="249"/>
      <c r="Y12" s="249"/>
    </row>
    <row r="13" spans="1:28" ht="30" customHeight="1" x14ac:dyDescent="0.25">
      <c r="B13" s="250"/>
      <c r="C13" s="251"/>
      <c r="D13" s="252"/>
      <c r="E13" s="253"/>
      <c r="F13" s="254"/>
      <c r="G13" s="255"/>
      <c r="H13" s="26">
        <v>6</v>
      </c>
      <c r="I13" s="28">
        <f>SUMIF(Entrada!$C$8:$C$3007,C13,Entrada!$F$8:$F$3007)</f>
        <v>0</v>
      </c>
      <c r="J13" s="28">
        <f>SUMIF(Entrada!$C$8:$C$3007,PG!C13,Entrada!$J$8:$J$3007)</f>
        <v>0</v>
      </c>
      <c r="K13" s="28">
        <f>SUMIF(Saída!$C$8:$C$3007,PG!C13,Saída!$E$8:$E$3007)</f>
        <v>0</v>
      </c>
      <c r="L13" s="28">
        <f>SUMIF(Saída!$C$8:$C$3007,PG!C13,Saída!$G$8:$G$3007)</f>
        <v>0</v>
      </c>
      <c r="M13" s="33">
        <f t="shared" si="0"/>
        <v>0</v>
      </c>
      <c r="N13" s="258">
        <f>IF(G13="",0,IFERROR(AVERAGE(G13,AVERAGEIF(Entrada!$C$8:$C$3007,PG!$C13,Entrada!$E$8:$E$3007)),$G13))</f>
        <v>0</v>
      </c>
      <c r="O13" s="97">
        <f t="shared" si="1"/>
        <v>0</v>
      </c>
      <c r="P13" s="98" t="str">
        <f t="shared" si="2"/>
        <v/>
      </c>
      <c r="Q13" s="249"/>
      <c r="R13" s="249"/>
      <c r="S13" s="249"/>
      <c r="T13" s="249"/>
      <c r="U13" s="249"/>
      <c r="V13" s="249"/>
      <c r="W13" s="249"/>
      <c r="X13" s="249"/>
      <c r="Y13" s="249"/>
    </row>
    <row r="14" spans="1:28" ht="30" customHeight="1" x14ac:dyDescent="0.25">
      <c r="B14" s="250"/>
      <c r="C14" s="251"/>
      <c r="D14" s="252"/>
      <c r="E14" s="253"/>
      <c r="F14" s="254"/>
      <c r="G14" s="255"/>
      <c r="H14" s="26">
        <v>7</v>
      </c>
      <c r="I14" s="28">
        <f>SUMIF(Entrada!$C$8:$C$3007,C14,Entrada!$F$8:$F$3007)</f>
        <v>0</v>
      </c>
      <c r="J14" s="28">
        <f>SUMIF(Entrada!$C$8:$C$3007,PG!C14,Entrada!$J$8:$J$3007)</f>
        <v>0</v>
      </c>
      <c r="K14" s="28">
        <f>SUMIF(Saída!$C$8:$C$3007,PG!C14,Saída!$E$8:$E$3007)</f>
        <v>0</v>
      </c>
      <c r="L14" s="28">
        <f>SUMIF(Saída!$C$8:$C$3007,PG!C14,Saída!$G$8:$G$3007)</f>
        <v>0</v>
      </c>
      <c r="M14" s="33">
        <f t="shared" si="0"/>
        <v>0</v>
      </c>
      <c r="N14" s="258">
        <f>IF(G14="",0,IFERROR(AVERAGE(G14,AVERAGEIF(Entrada!$C$8:$C$3007,PG!$C14,Entrada!$E$8:$E$3007)),$G14))</f>
        <v>0</v>
      </c>
      <c r="O14" s="97">
        <f t="shared" si="1"/>
        <v>0</v>
      </c>
      <c r="P14" s="98" t="str">
        <f t="shared" si="2"/>
        <v/>
      </c>
      <c r="Q14" s="249"/>
      <c r="R14" s="249"/>
      <c r="S14" s="249"/>
      <c r="T14" s="249"/>
      <c r="U14" s="249"/>
      <c r="V14" s="249"/>
      <c r="W14" s="249"/>
      <c r="X14" s="249"/>
      <c r="Y14" s="249"/>
    </row>
    <row r="15" spans="1:28" ht="30" customHeight="1" x14ac:dyDescent="0.25">
      <c r="B15" s="250"/>
      <c r="C15" s="251"/>
      <c r="D15" s="252"/>
      <c r="E15" s="253"/>
      <c r="F15" s="254"/>
      <c r="G15" s="255"/>
      <c r="H15" s="26">
        <v>8</v>
      </c>
      <c r="I15" s="28">
        <f>SUMIF(Entrada!$C$8:$C$3007,C15,Entrada!$F$8:$F$3007)</f>
        <v>0</v>
      </c>
      <c r="J15" s="28">
        <f>SUMIF(Entrada!$C$8:$C$3007,PG!C15,Entrada!$J$8:$J$3007)</f>
        <v>0</v>
      </c>
      <c r="K15" s="28">
        <f>SUMIF(Saída!$C$8:$C$3007,PG!C15,Saída!$E$8:$E$3007)</f>
        <v>0</v>
      </c>
      <c r="L15" s="28">
        <f>SUMIF(Saída!$C$8:$C$3007,PG!C15,Saída!$G$8:$G$3007)</f>
        <v>0</v>
      </c>
      <c r="M15" s="33">
        <f t="shared" si="0"/>
        <v>0</v>
      </c>
      <c r="N15" s="258">
        <f>IF(G15="",0,IFERROR(AVERAGE(G15,AVERAGEIF(Entrada!$C$8:$C$3007,PG!$C15,Entrada!$E$8:$E$3007)),$G15))</f>
        <v>0</v>
      </c>
      <c r="O15" s="97">
        <f t="shared" si="1"/>
        <v>0</v>
      </c>
      <c r="P15" s="98" t="str">
        <f t="shared" si="2"/>
        <v/>
      </c>
      <c r="Q15" s="249"/>
      <c r="R15" s="249"/>
      <c r="S15" s="249"/>
      <c r="T15" s="249"/>
      <c r="U15" s="249"/>
      <c r="V15" s="249"/>
      <c r="W15" s="249"/>
      <c r="X15" s="249"/>
      <c r="Y15" s="249"/>
    </row>
    <row r="16" spans="1:28" ht="30" customHeight="1" x14ac:dyDescent="0.25">
      <c r="B16" s="250"/>
      <c r="C16" s="251"/>
      <c r="D16" s="252"/>
      <c r="E16" s="253"/>
      <c r="F16" s="254"/>
      <c r="G16" s="255"/>
      <c r="H16" s="26">
        <v>9</v>
      </c>
      <c r="I16" s="28">
        <f>SUMIF(Entrada!$C$8:$C$3007,C16,Entrada!$F$8:$F$3007)</f>
        <v>0</v>
      </c>
      <c r="J16" s="28">
        <f>SUMIF(Entrada!$C$8:$C$3007,PG!C16,Entrada!$J$8:$J$3007)</f>
        <v>0</v>
      </c>
      <c r="K16" s="28">
        <f>SUMIF(Saída!$C$8:$C$3007,PG!C16,Saída!$E$8:$E$3007)</f>
        <v>0</v>
      </c>
      <c r="L16" s="28">
        <f>SUMIF(Saída!$C$8:$C$3007,PG!C16,Saída!$G$8:$G$3007)</f>
        <v>0</v>
      </c>
      <c r="M16" s="33">
        <f t="shared" si="0"/>
        <v>0</v>
      </c>
      <c r="N16" s="258">
        <f>IF(G16="",0,IFERROR(AVERAGE(G16,AVERAGEIF(Entrada!$C$8:$C$3007,PG!$C16,Entrada!$E$8:$E$3007)),$G16))</f>
        <v>0</v>
      </c>
      <c r="O16" s="97">
        <f t="shared" si="1"/>
        <v>0</v>
      </c>
      <c r="P16" s="98" t="str">
        <f t="shared" si="2"/>
        <v/>
      </c>
      <c r="Q16" s="249"/>
      <c r="R16" s="249"/>
      <c r="S16" s="249"/>
      <c r="T16" s="249"/>
      <c r="U16" s="249"/>
      <c r="V16" s="249"/>
      <c r="W16" s="249"/>
      <c r="X16" s="249"/>
      <c r="Y16" s="249"/>
    </row>
    <row r="17" spans="2:25" ht="30" customHeight="1" x14ac:dyDescent="0.25">
      <c r="B17" s="250"/>
      <c r="C17" s="251"/>
      <c r="D17" s="252"/>
      <c r="E17" s="253"/>
      <c r="F17" s="254"/>
      <c r="G17" s="255"/>
      <c r="H17" s="26">
        <v>10</v>
      </c>
      <c r="I17" s="28">
        <f>SUMIF(Entrada!$C$8:$C$3007,C17,Entrada!$F$8:$F$3007)</f>
        <v>0</v>
      </c>
      <c r="J17" s="28">
        <f>SUMIF(Entrada!$C$8:$C$3007,PG!C17,Entrada!$J$8:$J$3007)</f>
        <v>0</v>
      </c>
      <c r="K17" s="28">
        <f>SUMIF(Saída!$C$8:$C$3007,PG!C17,Saída!$E$8:$E$3007)</f>
        <v>0</v>
      </c>
      <c r="L17" s="28">
        <f>SUMIF(Saída!$C$8:$C$3007,PG!C17,Saída!$G$8:$G$3007)</f>
        <v>0</v>
      </c>
      <c r="M17" s="33">
        <f t="shared" si="0"/>
        <v>0</v>
      </c>
      <c r="N17" s="258">
        <f>IF(G17="",0,IFERROR(AVERAGE(G17,AVERAGEIF(Entrada!$C$8:$C$3007,PG!$C17,Entrada!$E$8:$E$3007)),$G17))</f>
        <v>0</v>
      </c>
      <c r="O17" s="97">
        <f t="shared" si="1"/>
        <v>0</v>
      </c>
      <c r="P17" s="98" t="str">
        <f t="shared" si="2"/>
        <v/>
      </c>
      <c r="Q17" s="249"/>
      <c r="R17" s="249"/>
      <c r="S17" s="249"/>
      <c r="T17" s="249"/>
      <c r="U17" s="249"/>
      <c r="V17" s="249"/>
      <c r="W17" s="249"/>
      <c r="X17" s="249"/>
      <c r="Y17" s="249"/>
    </row>
    <row r="18" spans="2:25" ht="30" customHeight="1" x14ac:dyDescent="0.25">
      <c r="B18" s="250"/>
      <c r="C18" s="251"/>
      <c r="D18" s="252"/>
      <c r="E18" s="253"/>
      <c r="F18" s="254"/>
      <c r="G18" s="255"/>
      <c r="H18" s="26">
        <v>11</v>
      </c>
      <c r="I18" s="28">
        <f>SUMIF(Entrada!$C$8:$C$3007,C18,Entrada!$F$8:$F$3007)</f>
        <v>0</v>
      </c>
      <c r="J18" s="28">
        <f>SUMIF(Entrada!$C$8:$C$3007,PG!C18,Entrada!$J$8:$J$3007)</f>
        <v>0</v>
      </c>
      <c r="K18" s="28">
        <f>SUMIF(Saída!$C$8:$C$3007,PG!C18,Saída!$E$8:$E$3007)</f>
        <v>0</v>
      </c>
      <c r="L18" s="28">
        <f>SUMIF(Saída!$C$8:$C$3007,PG!C18,Saída!$G$8:$G$3007)</f>
        <v>0</v>
      </c>
      <c r="M18" s="33">
        <f t="shared" si="0"/>
        <v>0</v>
      </c>
      <c r="N18" s="258">
        <f>IF(G18="",0,IFERROR(AVERAGE(G18,AVERAGEIF(Entrada!$C$8:$C$3007,PG!$C18,Entrada!$E$8:$E$3007)),$G18))</f>
        <v>0</v>
      </c>
      <c r="O18" s="97">
        <f t="shared" si="1"/>
        <v>0</v>
      </c>
      <c r="P18" s="98" t="str">
        <f t="shared" si="2"/>
        <v/>
      </c>
      <c r="Q18" s="249"/>
      <c r="R18" s="249"/>
      <c r="S18" s="249"/>
      <c r="T18" s="249"/>
      <c r="U18" s="249"/>
      <c r="V18" s="249"/>
      <c r="W18" s="249"/>
      <c r="X18" s="249"/>
      <c r="Y18" s="249"/>
    </row>
    <row r="19" spans="2:25" ht="30" customHeight="1" x14ac:dyDescent="0.25">
      <c r="B19" s="250"/>
      <c r="C19" s="251"/>
      <c r="D19" s="252"/>
      <c r="E19" s="253"/>
      <c r="F19" s="254"/>
      <c r="G19" s="255"/>
      <c r="H19" s="26">
        <v>12</v>
      </c>
      <c r="I19" s="28">
        <f>SUMIF(Entrada!$C$8:$C$3007,C19,Entrada!$F$8:$F$3007)</f>
        <v>0</v>
      </c>
      <c r="J19" s="28">
        <f>SUMIF(Entrada!$C$8:$C$3007,PG!C19,Entrada!$J$8:$J$3007)</f>
        <v>0</v>
      </c>
      <c r="K19" s="28">
        <f>SUMIF(Saída!$C$8:$C$3007,PG!C19,Saída!$E$8:$E$3007)</f>
        <v>0</v>
      </c>
      <c r="L19" s="28">
        <f>SUMIF(Saída!$C$8:$C$3007,PG!C19,Saída!$G$8:$G$3007)</f>
        <v>0</v>
      </c>
      <c r="M19" s="33">
        <f t="shared" si="0"/>
        <v>0</v>
      </c>
      <c r="N19" s="258">
        <f>IF(G19="",0,IFERROR(AVERAGE(G19,AVERAGEIF(Entrada!$C$8:$C$3007,PG!$C19,Entrada!$E$8:$E$3007)),$G19))</f>
        <v>0</v>
      </c>
      <c r="O19" s="97">
        <f t="shared" si="1"/>
        <v>0</v>
      </c>
      <c r="P19" s="98" t="str">
        <f t="shared" si="2"/>
        <v/>
      </c>
      <c r="Q19" s="249"/>
      <c r="R19" s="249"/>
      <c r="S19" s="249"/>
      <c r="T19" s="249"/>
      <c r="U19" s="249"/>
      <c r="V19" s="249"/>
      <c r="W19" s="249"/>
      <c r="X19" s="249"/>
      <c r="Y19" s="249"/>
    </row>
    <row r="20" spans="2:25" ht="30" customHeight="1" x14ac:dyDescent="0.25">
      <c r="B20" s="250"/>
      <c r="C20" s="251"/>
      <c r="D20" s="252"/>
      <c r="E20" s="253"/>
      <c r="F20" s="254"/>
      <c r="G20" s="255"/>
      <c r="H20" s="26">
        <v>13</v>
      </c>
      <c r="I20" s="28">
        <f>SUMIF(Entrada!$C$8:$C$3007,C20,Entrada!$F$8:$F$3007)</f>
        <v>0</v>
      </c>
      <c r="J20" s="28">
        <f>SUMIF(Entrada!$C$8:$C$3007,PG!C20,Entrada!$J$8:$J$3007)</f>
        <v>0</v>
      </c>
      <c r="K20" s="28">
        <f>SUMIF(Saída!$C$8:$C$3007,PG!C20,Saída!$E$8:$E$3007)</f>
        <v>0</v>
      </c>
      <c r="L20" s="28">
        <f>SUMIF(Saída!$C$8:$C$3007,PG!C20,Saída!$G$8:$G$3007)</f>
        <v>0</v>
      </c>
      <c r="M20" s="33">
        <f t="shared" si="0"/>
        <v>0</v>
      </c>
      <c r="N20" s="258">
        <f>IF(G20="",0,IFERROR(AVERAGE(G20,AVERAGEIF(Entrada!$C$8:$C$3007,PG!$C20,Entrada!$E$8:$E$3007)),$G20))</f>
        <v>0</v>
      </c>
      <c r="O20" s="97">
        <f t="shared" si="1"/>
        <v>0</v>
      </c>
      <c r="P20" s="98" t="str">
        <f t="shared" si="2"/>
        <v/>
      </c>
      <c r="Q20" s="249"/>
      <c r="R20" s="249"/>
      <c r="S20" s="249"/>
      <c r="T20" s="249"/>
      <c r="U20" s="249"/>
      <c r="V20" s="249"/>
      <c r="W20" s="249"/>
      <c r="X20" s="249"/>
      <c r="Y20" s="249"/>
    </row>
    <row r="21" spans="2:25" ht="30" customHeight="1" x14ac:dyDescent="0.25">
      <c r="B21" s="250"/>
      <c r="C21" s="251"/>
      <c r="D21" s="252"/>
      <c r="E21" s="253"/>
      <c r="F21" s="254"/>
      <c r="G21" s="255"/>
      <c r="H21" s="26">
        <v>14</v>
      </c>
      <c r="I21" s="28">
        <f>SUMIF(Entrada!$C$8:$C$3007,C21,Entrada!$F$8:$F$3007)</f>
        <v>0</v>
      </c>
      <c r="J21" s="28">
        <f>SUMIF(Entrada!$C$8:$C$3007,PG!C21,Entrada!$J$8:$J$3007)</f>
        <v>0</v>
      </c>
      <c r="K21" s="28">
        <f>SUMIF(Saída!$C$8:$C$3007,PG!C21,Saída!$E$8:$E$3007)</f>
        <v>0</v>
      </c>
      <c r="L21" s="28">
        <f>SUMIF(Saída!$C$8:$C$3007,PG!C21,Saída!$G$8:$G$3007)</f>
        <v>0</v>
      </c>
      <c r="M21" s="33">
        <f t="shared" si="0"/>
        <v>0</v>
      </c>
      <c r="N21" s="258">
        <f>IF(G21="",0,IFERROR(AVERAGE(G21,AVERAGEIF(Entrada!$C$8:$C$3007,PG!$C21,Entrada!$E$8:$E$3007)),$G21))</f>
        <v>0</v>
      </c>
      <c r="O21" s="97">
        <f t="shared" si="1"/>
        <v>0</v>
      </c>
      <c r="P21" s="98" t="str">
        <f t="shared" si="2"/>
        <v/>
      </c>
      <c r="Q21" s="249"/>
      <c r="R21" s="249"/>
      <c r="S21" s="249"/>
      <c r="T21" s="249"/>
      <c r="U21" s="249"/>
      <c r="V21" s="249"/>
      <c r="W21" s="249"/>
      <c r="X21" s="249"/>
      <c r="Y21" s="249"/>
    </row>
    <row r="22" spans="2:25" ht="30" customHeight="1" x14ac:dyDescent="0.25">
      <c r="B22" s="250"/>
      <c r="C22" s="251"/>
      <c r="D22" s="252"/>
      <c r="E22" s="253"/>
      <c r="F22" s="254"/>
      <c r="G22" s="255"/>
      <c r="H22" s="26">
        <v>15</v>
      </c>
      <c r="I22" s="28">
        <f>SUMIF(Entrada!$C$8:$C$3007,C22,Entrada!$F$8:$F$3007)</f>
        <v>0</v>
      </c>
      <c r="J22" s="28">
        <f>SUMIF(Entrada!$C$8:$C$3007,PG!C22,Entrada!$J$8:$J$3007)</f>
        <v>0</v>
      </c>
      <c r="K22" s="28">
        <f>SUMIF(Saída!$C$8:$C$3007,PG!C22,Saída!$E$8:$E$3007)</f>
        <v>0</v>
      </c>
      <c r="L22" s="28">
        <f>SUMIF(Saída!$C$8:$C$3007,PG!C22,Saída!$G$8:$G$3007)</f>
        <v>0</v>
      </c>
      <c r="M22" s="33">
        <f t="shared" si="0"/>
        <v>0</v>
      </c>
      <c r="N22" s="258">
        <f>IF(G22="",0,IFERROR(AVERAGE(G22,AVERAGEIF(Entrada!$C$8:$C$3007,PG!$C22,Entrada!$E$8:$E$3007)),$G22))</f>
        <v>0</v>
      </c>
      <c r="O22" s="97">
        <f t="shared" si="1"/>
        <v>0</v>
      </c>
      <c r="P22" s="98" t="str">
        <f t="shared" si="2"/>
        <v/>
      </c>
      <c r="Q22" s="249"/>
      <c r="R22" s="249"/>
      <c r="S22" s="249"/>
      <c r="T22" s="249"/>
      <c r="U22" s="249"/>
      <c r="V22" s="249"/>
      <c r="W22" s="249"/>
      <c r="X22" s="249"/>
      <c r="Y22" s="249"/>
    </row>
    <row r="23" spans="2:25" ht="30" customHeight="1" x14ac:dyDescent="0.25">
      <c r="B23" s="250"/>
      <c r="C23" s="251"/>
      <c r="D23" s="252"/>
      <c r="E23" s="253"/>
      <c r="F23" s="254"/>
      <c r="G23" s="255"/>
      <c r="H23" s="26">
        <v>16</v>
      </c>
      <c r="I23" s="28">
        <f>SUMIF(Entrada!$C$8:$C$3007,C23,Entrada!$F$8:$F$3007)</f>
        <v>0</v>
      </c>
      <c r="J23" s="28">
        <f>SUMIF(Entrada!$C$8:$C$3007,PG!C23,Entrada!$J$8:$J$3007)</f>
        <v>0</v>
      </c>
      <c r="K23" s="28">
        <f>SUMIF(Saída!$C$8:$C$3007,PG!C23,Saída!$E$8:$E$3007)</f>
        <v>0</v>
      </c>
      <c r="L23" s="28">
        <f>SUMIF(Saída!$C$8:$C$3007,PG!C23,Saída!$G$8:$G$3007)</f>
        <v>0</v>
      </c>
      <c r="M23" s="33">
        <f t="shared" si="0"/>
        <v>0</v>
      </c>
      <c r="N23" s="258">
        <f>IF(G23="",0,IFERROR(AVERAGE(G23,AVERAGEIF(Entrada!$C$8:$C$3007,PG!$C23,Entrada!$E$8:$E$3007)),$G23))</f>
        <v>0</v>
      </c>
      <c r="O23" s="97">
        <f t="shared" si="1"/>
        <v>0</v>
      </c>
      <c r="P23" s="98" t="str">
        <f t="shared" si="2"/>
        <v/>
      </c>
      <c r="Q23" s="249"/>
      <c r="R23" s="249"/>
      <c r="S23" s="249"/>
      <c r="T23" s="249"/>
      <c r="U23" s="249"/>
      <c r="V23" s="249"/>
      <c r="W23" s="249"/>
      <c r="X23" s="249"/>
      <c r="Y23" s="249"/>
    </row>
    <row r="24" spans="2:25" ht="30" customHeight="1" x14ac:dyDescent="0.25">
      <c r="B24" s="250"/>
      <c r="C24" s="251"/>
      <c r="D24" s="252"/>
      <c r="E24" s="253"/>
      <c r="F24" s="254"/>
      <c r="G24" s="255"/>
      <c r="H24" s="26">
        <v>17</v>
      </c>
      <c r="I24" s="28">
        <f>SUMIF(Entrada!$C$8:$C$3007,C24,Entrada!$F$8:$F$3007)</f>
        <v>0</v>
      </c>
      <c r="J24" s="28">
        <f>SUMIF(Entrada!$C$8:$C$3007,PG!C24,Entrada!$J$8:$J$3007)</f>
        <v>0</v>
      </c>
      <c r="K24" s="28">
        <f>SUMIF(Saída!$C$8:$C$3007,PG!C24,Saída!$E$8:$E$3007)</f>
        <v>0</v>
      </c>
      <c r="L24" s="28">
        <f>SUMIF(Saída!$C$8:$C$3007,PG!C24,Saída!$G$8:$G$3007)</f>
        <v>0</v>
      </c>
      <c r="M24" s="33">
        <f t="shared" si="0"/>
        <v>0</v>
      </c>
      <c r="N24" s="258">
        <f>IF(G24="",0,IFERROR(AVERAGE(G24,AVERAGEIF(Entrada!$C$8:$C$3007,PG!$C24,Entrada!$E$8:$E$3007)),$G24))</f>
        <v>0</v>
      </c>
      <c r="O24" s="97">
        <f t="shared" si="1"/>
        <v>0</v>
      </c>
      <c r="P24" s="98" t="str">
        <f t="shared" si="2"/>
        <v/>
      </c>
      <c r="Q24" s="249"/>
      <c r="R24" s="249"/>
      <c r="S24" s="249"/>
      <c r="T24" s="249"/>
      <c r="U24" s="249"/>
      <c r="V24" s="249"/>
      <c r="W24" s="249"/>
      <c r="X24" s="249"/>
      <c r="Y24" s="249"/>
    </row>
    <row r="25" spans="2:25" ht="30" customHeight="1" x14ac:dyDescent="0.25">
      <c r="B25" s="250"/>
      <c r="C25" s="251"/>
      <c r="D25" s="252"/>
      <c r="E25" s="253"/>
      <c r="F25" s="254"/>
      <c r="G25" s="255"/>
      <c r="H25" s="26">
        <v>18</v>
      </c>
      <c r="I25" s="28">
        <f>SUMIF(Entrada!$C$8:$C$3007,C25,Entrada!$F$8:$F$3007)</f>
        <v>0</v>
      </c>
      <c r="J25" s="28">
        <f>SUMIF(Entrada!$C$8:$C$3007,PG!C25,Entrada!$J$8:$J$3007)</f>
        <v>0</v>
      </c>
      <c r="K25" s="28">
        <f>SUMIF(Saída!$C$8:$C$3007,PG!C25,Saída!$E$8:$E$3007)</f>
        <v>0</v>
      </c>
      <c r="L25" s="28">
        <f>SUMIF(Saída!$C$8:$C$3007,PG!C25,Saída!$G$8:$G$3007)</f>
        <v>0</v>
      </c>
      <c r="M25" s="33">
        <f t="shared" si="0"/>
        <v>0</v>
      </c>
      <c r="N25" s="258">
        <f>IF(G25="",0,IFERROR(AVERAGE(G25,AVERAGEIF(Entrada!$C$8:$C$3007,PG!$C25,Entrada!$E$8:$E$3007)),$G25))</f>
        <v>0</v>
      </c>
      <c r="O25" s="97">
        <f t="shared" si="1"/>
        <v>0</v>
      </c>
      <c r="P25" s="98" t="str">
        <f t="shared" si="2"/>
        <v/>
      </c>
      <c r="Q25" s="249"/>
      <c r="R25" s="249"/>
      <c r="S25" s="249"/>
      <c r="T25" s="249"/>
      <c r="U25" s="249"/>
      <c r="V25" s="249"/>
      <c r="W25" s="249"/>
      <c r="X25" s="249"/>
      <c r="Y25" s="249"/>
    </row>
    <row r="26" spans="2:25" ht="30" customHeight="1" x14ac:dyDescent="0.25">
      <c r="B26" s="250"/>
      <c r="C26" s="251"/>
      <c r="D26" s="252"/>
      <c r="E26" s="253"/>
      <c r="F26" s="254"/>
      <c r="G26" s="255"/>
      <c r="H26" s="26">
        <v>19</v>
      </c>
      <c r="I26" s="28">
        <f>SUMIF(Entrada!$C$8:$C$3007,C26,Entrada!$F$8:$F$3007)</f>
        <v>0</v>
      </c>
      <c r="J26" s="28">
        <f>SUMIF(Entrada!$C$8:$C$3007,PG!C26,Entrada!$J$8:$J$3007)</f>
        <v>0</v>
      </c>
      <c r="K26" s="28">
        <f>SUMIF(Saída!$C$8:$C$3007,PG!C26,Saída!$E$8:$E$3007)</f>
        <v>0</v>
      </c>
      <c r="L26" s="28">
        <f>SUMIF(Saída!$C$8:$C$3007,PG!C26,Saída!$G$8:$G$3007)</f>
        <v>0</v>
      </c>
      <c r="M26" s="33">
        <f t="shared" si="0"/>
        <v>0</v>
      </c>
      <c r="N26" s="258">
        <f>IF(G26="",0,IFERROR(AVERAGE(G26,AVERAGEIF(Entrada!$C$8:$C$3007,PG!$C26,Entrada!$E$8:$E$3007)),$G26))</f>
        <v>0</v>
      </c>
      <c r="O26" s="97">
        <f t="shared" si="1"/>
        <v>0</v>
      </c>
      <c r="P26" s="98" t="str">
        <f t="shared" si="2"/>
        <v/>
      </c>
      <c r="Q26" s="249"/>
      <c r="R26" s="249"/>
      <c r="S26" s="249"/>
      <c r="T26" s="249"/>
      <c r="U26" s="249"/>
      <c r="V26" s="249"/>
      <c r="W26" s="249"/>
      <c r="X26" s="249"/>
      <c r="Y26" s="249"/>
    </row>
    <row r="27" spans="2:25" ht="30" customHeight="1" x14ac:dyDescent="0.25">
      <c r="B27" s="250"/>
      <c r="C27" s="251"/>
      <c r="D27" s="252"/>
      <c r="E27" s="253"/>
      <c r="F27" s="254"/>
      <c r="G27" s="255"/>
      <c r="H27" s="26">
        <v>20</v>
      </c>
      <c r="I27" s="28">
        <f>SUMIF(Entrada!$C$8:$C$3007,C27,Entrada!$F$8:$F$3007)</f>
        <v>0</v>
      </c>
      <c r="J27" s="28">
        <f>SUMIF(Entrada!$C$8:$C$3007,PG!C27,Entrada!$J$8:$J$3007)</f>
        <v>0</v>
      </c>
      <c r="K27" s="28">
        <f>SUMIF(Saída!$C$8:$C$3007,PG!C27,Saída!$E$8:$E$3007)</f>
        <v>0</v>
      </c>
      <c r="L27" s="28">
        <f>SUMIF(Saída!$C$8:$C$3007,PG!C27,Saída!$G$8:$G$3007)</f>
        <v>0</v>
      </c>
      <c r="M27" s="33">
        <f t="shared" si="0"/>
        <v>0</v>
      </c>
      <c r="N27" s="258">
        <f>IF(G27="",0,IFERROR(AVERAGE(G27,AVERAGEIF(Entrada!$C$8:$C$3007,PG!$C27,Entrada!$E$8:$E$3007)),$G27))</f>
        <v>0</v>
      </c>
      <c r="O27" s="97">
        <f t="shared" si="1"/>
        <v>0</v>
      </c>
      <c r="P27" s="98" t="str">
        <f t="shared" si="2"/>
        <v/>
      </c>
      <c r="Q27" s="249"/>
      <c r="R27" s="249"/>
      <c r="S27" s="249"/>
      <c r="T27" s="249"/>
      <c r="U27" s="249"/>
      <c r="V27" s="249"/>
      <c r="W27" s="249"/>
      <c r="X27" s="249"/>
      <c r="Y27" s="249"/>
    </row>
    <row r="28" spans="2:25" ht="30" customHeight="1" x14ac:dyDescent="0.25">
      <c r="B28" s="250"/>
      <c r="C28" s="251"/>
      <c r="D28" s="252"/>
      <c r="E28" s="253"/>
      <c r="F28" s="254"/>
      <c r="G28" s="255"/>
      <c r="H28" s="26">
        <v>21</v>
      </c>
      <c r="I28" s="28">
        <f>SUMIF(Entrada!$C$8:$C$3007,C28,Entrada!$F$8:$F$3007)</f>
        <v>0</v>
      </c>
      <c r="J28" s="28">
        <f>SUMIF(Entrada!$C$8:$C$3007,PG!C28,Entrada!$J$8:$J$3007)</f>
        <v>0</v>
      </c>
      <c r="K28" s="28">
        <f>SUMIF(Saída!$C$8:$C$3007,PG!C28,Saída!$E$8:$E$3007)</f>
        <v>0</v>
      </c>
      <c r="L28" s="28">
        <f>SUMIF(Saída!$C$8:$C$3007,PG!C28,Saída!$G$8:$G$3007)</f>
        <v>0</v>
      </c>
      <c r="M28" s="33">
        <f t="shared" si="0"/>
        <v>0</v>
      </c>
      <c r="N28" s="258">
        <f>IF(G28="",0,IFERROR(AVERAGE(G28,AVERAGEIF(Entrada!$C$8:$C$3007,PG!$C28,Entrada!$E$8:$E$3007)),$G28))</f>
        <v>0</v>
      </c>
      <c r="O28" s="97">
        <f t="shared" si="1"/>
        <v>0</v>
      </c>
      <c r="P28" s="98" t="str">
        <f t="shared" si="2"/>
        <v/>
      </c>
      <c r="Q28" s="249"/>
      <c r="R28" s="249"/>
      <c r="S28" s="249"/>
      <c r="T28" s="249"/>
      <c r="U28" s="249"/>
      <c r="V28" s="249"/>
      <c r="W28" s="249"/>
      <c r="X28" s="249"/>
      <c r="Y28" s="249"/>
    </row>
    <row r="29" spans="2:25" ht="30" customHeight="1" x14ac:dyDescent="0.25">
      <c r="B29" s="250"/>
      <c r="C29" s="251"/>
      <c r="D29" s="252"/>
      <c r="E29" s="253"/>
      <c r="F29" s="254"/>
      <c r="G29" s="255"/>
      <c r="H29" s="26">
        <v>22</v>
      </c>
      <c r="I29" s="28">
        <f>SUMIF(Entrada!$C$8:$C$3007,C29,Entrada!$F$8:$F$3007)</f>
        <v>0</v>
      </c>
      <c r="J29" s="28">
        <f>SUMIF(Entrada!$C$8:$C$3007,PG!C29,Entrada!$J$8:$J$3007)</f>
        <v>0</v>
      </c>
      <c r="K29" s="28">
        <f>SUMIF(Saída!$C$8:$C$3007,PG!C29,Saída!$E$8:$E$3007)</f>
        <v>0</v>
      </c>
      <c r="L29" s="28">
        <f>SUMIF(Saída!$C$8:$C$3007,PG!C29,Saída!$G$8:$G$3007)</f>
        <v>0</v>
      </c>
      <c r="M29" s="33">
        <f t="shared" si="0"/>
        <v>0</v>
      </c>
      <c r="N29" s="258">
        <f>IF(G29="",0,IFERROR(AVERAGE(G29,AVERAGEIF(Entrada!$C$8:$C$3007,PG!$C29,Entrada!$E$8:$E$3007)),$G29))</f>
        <v>0</v>
      </c>
      <c r="O29" s="97">
        <f t="shared" si="1"/>
        <v>0</v>
      </c>
      <c r="P29" s="98" t="str">
        <f t="shared" si="2"/>
        <v/>
      </c>
      <c r="Q29" s="249"/>
      <c r="R29" s="249"/>
      <c r="S29" s="249"/>
      <c r="T29" s="249"/>
      <c r="U29" s="249"/>
      <c r="V29" s="249"/>
      <c r="W29" s="249"/>
      <c r="X29" s="249"/>
      <c r="Y29" s="249"/>
    </row>
    <row r="30" spans="2:25" ht="30" customHeight="1" x14ac:dyDescent="0.25">
      <c r="B30" s="250"/>
      <c r="C30" s="251"/>
      <c r="D30" s="252"/>
      <c r="E30" s="253"/>
      <c r="F30" s="254"/>
      <c r="G30" s="255"/>
      <c r="H30" s="26">
        <v>23</v>
      </c>
      <c r="I30" s="28">
        <f>SUMIF(Entrada!$C$8:$C$3007,C30,Entrada!$F$8:$F$3007)</f>
        <v>0</v>
      </c>
      <c r="J30" s="28">
        <f>SUMIF(Entrada!$C$8:$C$3007,PG!C30,Entrada!$J$8:$J$3007)</f>
        <v>0</v>
      </c>
      <c r="K30" s="28">
        <f>SUMIF(Saída!$C$8:$C$3007,PG!C30,Saída!$E$8:$E$3007)</f>
        <v>0</v>
      </c>
      <c r="L30" s="28">
        <f>SUMIF(Saída!$C$8:$C$3007,PG!C30,Saída!$G$8:$G$3007)</f>
        <v>0</v>
      </c>
      <c r="M30" s="33">
        <f t="shared" si="0"/>
        <v>0</v>
      </c>
      <c r="N30" s="258">
        <f>IF(G30="",0,IFERROR(AVERAGE(G30,AVERAGEIF(Entrada!$C$8:$C$3007,PG!$C30,Entrada!$E$8:$E$3007)),$G30))</f>
        <v>0</v>
      </c>
      <c r="O30" s="97">
        <f t="shared" si="1"/>
        <v>0</v>
      </c>
      <c r="P30" s="98" t="str">
        <f t="shared" si="2"/>
        <v/>
      </c>
      <c r="Q30" s="249"/>
      <c r="R30" s="249"/>
      <c r="S30" s="249"/>
      <c r="T30" s="249"/>
      <c r="U30" s="249"/>
      <c r="V30" s="249"/>
      <c r="W30" s="249"/>
      <c r="X30" s="249"/>
      <c r="Y30" s="249"/>
    </row>
    <row r="31" spans="2:25" ht="30" customHeight="1" x14ac:dyDescent="0.25">
      <c r="B31" s="250"/>
      <c r="C31" s="251"/>
      <c r="D31" s="252"/>
      <c r="E31" s="253"/>
      <c r="F31" s="254"/>
      <c r="G31" s="255"/>
      <c r="H31" s="26">
        <v>24</v>
      </c>
      <c r="I31" s="28">
        <f>SUMIF(Entrada!$C$8:$C$3007,C31,Entrada!$F$8:$F$3007)</f>
        <v>0</v>
      </c>
      <c r="J31" s="28">
        <f>SUMIF(Entrada!$C$8:$C$3007,PG!C31,Entrada!$J$8:$J$3007)</f>
        <v>0</v>
      </c>
      <c r="K31" s="28">
        <f>SUMIF(Saída!$C$8:$C$3007,PG!C31,Saída!$E$8:$E$3007)</f>
        <v>0</v>
      </c>
      <c r="L31" s="28">
        <f>SUMIF(Saída!$C$8:$C$3007,PG!C31,Saída!$G$8:$G$3007)</f>
        <v>0</v>
      </c>
      <c r="M31" s="33">
        <f t="shared" si="0"/>
        <v>0</v>
      </c>
      <c r="N31" s="258">
        <f>IF(G31="",0,IFERROR(AVERAGE(G31,AVERAGEIF(Entrada!$C$8:$C$3007,PG!$C31,Entrada!$E$8:$E$3007)),$G31))</f>
        <v>0</v>
      </c>
      <c r="O31" s="97">
        <f t="shared" si="1"/>
        <v>0</v>
      </c>
      <c r="P31" s="98" t="str">
        <f t="shared" si="2"/>
        <v/>
      </c>
      <c r="Q31" s="249"/>
      <c r="R31" s="249"/>
      <c r="S31" s="249"/>
      <c r="T31" s="249"/>
      <c r="U31" s="249"/>
      <c r="V31" s="249"/>
      <c r="W31" s="249"/>
      <c r="X31" s="249"/>
      <c r="Y31" s="249"/>
    </row>
    <row r="32" spans="2:25" ht="30" customHeight="1" x14ac:dyDescent="0.25">
      <c r="B32" s="250"/>
      <c r="C32" s="251"/>
      <c r="D32" s="252"/>
      <c r="E32" s="253"/>
      <c r="F32" s="254"/>
      <c r="G32" s="255"/>
      <c r="H32" s="26">
        <v>25</v>
      </c>
      <c r="I32" s="28">
        <f>SUMIF(Entrada!$C$8:$C$3007,C32,Entrada!$F$8:$F$3007)</f>
        <v>0</v>
      </c>
      <c r="J32" s="28">
        <f>SUMIF(Entrada!$C$8:$C$3007,PG!C32,Entrada!$J$8:$J$3007)</f>
        <v>0</v>
      </c>
      <c r="K32" s="28">
        <f>SUMIF(Saída!$C$8:$C$3007,PG!C32,Saída!$E$8:$E$3007)</f>
        <v>0</v>
      </c>
      <c r="L32" s="28">
        <f>SUMIF(Saída!$C$8:$C$3007,PG!C32,Saída!$G$8:$G$3007)</f>
        <v>0</v>
      </c>
      <c r="M32" s="33">
        <f t="shared" si="0"/>
        <v>0</v>
      </c>
      <c r="N32" s="258">
        <f>IF(G32="",0,IFERROR(AVERAGE(G32,AVERAGEIF(Entrada!$C$8:$C$3007,PG!$C32,Entrada!$E$8:$E$3007)),$G32))</f>
        <v>0</v>
      </c>
      <c r="O32" s="97">
        <f t="shared" si="1"/>
        <v>0</v>
      </c>
      <c r="P32" s="98" t="str">
        <f t="shared" si="2"/>
        <v/>
      </c>
      <c r="Q32" s="249"/>
      <c r="R32" s="249"/>
      <c r="S32" s="249"/>
      <c r="T32" s="249"/>
      <c r="U32" s="249"/>
      <c r="V32" s="249"/>
      <c r="W32" s="249"/>
      <c r="X32" s="249"/>
      <c r="Y32" s="249"/>
    </row>
    <row r="33" spans="2:25" ht="30" customHeight="1" x14ac:dyDescent="0.25">
      <c r="B33" s="250"/>
      <c r="C33" s="251"/>
      <c r="D33" s="252"/>
      <c r="E33" s="253"/>
      <c r="F33" s="254"/>
      <c r="G33" s="255"/>
      <c r="H33" s="26">
        <v>26</v>
      </c>
      <c r="I33" s="28">
        <f>SUMIF(Entrada!$C$8:$C$3007,C33,Entrada!$F$8:$F$3007)</f>
        <v>0</v>
      </c>
      <c r="J33" s="28">
        <f>SUMIF(Entrada!$C$8:$C$3007,PG!C33,Entrada!$J$8:$J$3007)</f>
        <v>0</v>
      </c>
      <c r="K33" s="28">
        <f>SUMIF(Saída!$C$8:$C$3007,PG!C33,Saída!$E$8:$E$3007)</f>
        <v>0</v>
      </c>
      <c r="L33" s="28">
        <f>SUMIF(Saída!$C$8:$C$3007,PG!C33,Saída!$G$8:$G$3007)</f>
        <v>0</v>
      </c>
      <c r="M33" s="33">
        <f t="shared" si="0"/>
        <v>0</v>
      </c>
      <c r="N33" s="258">
        <f>IF(G33="",0,IFERROR(AVERAGE(G33,AVERAGEIF(Entrada!$C$8:$C$3007,PG!$C33,Entrada!$E$8:$E$3007)),$G33))</f>
        <v>0</v>
      </c>
      <c r="O33" s="97">
        <f t="shared" si="1"/>
        <v>0</v>
      </c>
      <c r="P33" s="98" t="str">
        <f t="shared" si="2"/>
        <v/>
      </c>
      <c r="Q33" s="249"/>
      <c r="R33" s="249"/>
      <c r="S33" s="249"/>
      <c r="T33" s="249"/>
      <c r="U33" s="249"/>
      <c r="V33" s="249"/>
      <c r="W33" s="249"/>
      <c r="X33" s="249"/>
      <c r="Y33" s="249"/>
    </row>
    <row r="34" spans="2:25" ht="30" customHeight="1" x14ac:dyDescent="0.25">
      <c r="B34" s="250"/>
      <c r="C34" s="251"/>
      <c r="D34" s="252"/>
      <c r="E34" s="253"/>
      <c r="F34" s="254"/>
      <c r="G34" s="255"/>
      <c r="H34" s="26">
        <v>27</v>
      </c>
      <c r="I34" s="28">
        <f>SUMIF(Entrada!$C$8:$C$3007,C34,Entrada!$F$8:$F$3007)</f>
        <v>0</v>
      </c>
      <c r="J34" s="28">
        <f>SUMIF(Entrada!$C$8:$C$3007,PG!C34,Entrada!$J$8:$J$3007)</f>
        <v>0</v>
      </c>
      <c r="K34" s="28">
        <f>SUMIF(Saída!$C$8:$C$3007,PG!C34,Saída!$E$8:$E$3007)</f>
        <v>0</v>
      </c>
      <c r="L34" s="28">
        <f>SUMIF(Saída!$C$8:$C$3007,PG!C34,Saída!$G$8:$G$3007)</f>
        <v>0</v>
      </c>
      <c r="M34" s="33">
        <f t="shared" si="0"/>
        <v>0</v>
      </c>
      <c r="N34" s="258">
        <f>IF(G34="",0,IFERROR(AVERAGE(G34,AVERAGEIF(Entrada!$C$8:$C$3007,PG!$C34,Entrada!$E$8:$E$3007)),$G34))</f>
        <v>0</v>
      </c>
      <c r="O34" s="97">
        <f t="shared" si="1"/>
        <v>0</v>
      </c>
      <c r="P34" s="98" t="str">
        <f t="shared" si="2"/>
        <v/>
      </c>
      <c r="Q34" s="249"/>
      <c r="R34" s="249"/>
      <c r="S34" s="249"/>
      <c r="T34" s="249"/>
      <c r="U34" s="249"/>
      <c r="V34" s="249"/>
      <c r="W34" s="249"/>
      <c r="X34" s="249"/>
      <c r="Y34" s="249"/>
    </row>
    <row r="35" spans="2:25" ht="30" customHeight="1" x14ac:dyDescent="0.25">
      <c r="B35" s="250"/>
      <c r="C35" s="251"/>
      <c r="D35" s="252"/>
      <c r="E35" s="253"/>
      <c r="F35" s="254"/>
      <c r="G35" s="255"/>
      <c r="H35" s="26">
        <v>28</v>
      </c>
      <c r="I35" s="28">
        <f>SUMIF(Entrada!$C$8:$C$3007,C35,Entrada!$F$8:$F$3007)</f>
        <v>0</v>
      </c>
      <c r="J35" s="28">
        <f>SUMIF(Entrada!$C$8:$C$3007,PG!C35,Entrada!$J$8:$J$3007)</f>
        <v>0</v>
      </c>
      <c r="K35" s="28">
        <f>SUMIF(Saída!$C$8:$C$3007,PG!C35,Saída!$E$8:$E$3007)</f>
        <v>0</v>
      </c>
      <c r="L35" s="28">
        <f>SUMIF(Saída!$C$8:$C$3007,PG!C35,Saída!$G$8:$G$3007)</f>
        <v>0</v>
      </c>
      <c r="M35" s="33">
        <f t="shared" si="0"/>
        <v>0</v>
      </c>
      <c r="N35" s="258">
        <f>IF(G35="",0,IFERROR(AVERAGE(G35,AVERAGEIF(Entrada!$C$8:$C$3007,PG!$C35,Entrada!$E$8:$E$3007)),$G35))</f>
        <v>0</v>
      </c>
      <c r="O35" s="97">
        <f t="shared" si="1"/>
        <v>0</v>
      </c>
      <c r="P35" s="98" t="str">
        <f t="shared" si="2"/>
        <v/>
      </c>
      <c r="Q35" s="249"/>
      <c r="R35" s="249"/>
      <c r="S35" s="249"/>
      <c r="T35" s="249"/>
      <c r="U35" s="249"/>
      <c r="V35" s="249"/>
      <c r="W35" s="249"/>
      <c r="X35" s="249"/>
      <c r="Y35" s="249"/>
    </row>
    <row r="36" spans="2:25" ht="30" customHeight="1" x14ac:dyDescent="0.25">
      <c r="B36" s="250"/>
      <c r="C36" s="251"/>
      <c r="D36" s="252"/>
      <c r="E36" s="253"/>
      <c r="F36" s="254"/>
      <c r="G36" s="255"/>
      <c r="H36" s="26">
        <v>29</v>
      </c>
      <c r="I36" s="28">
        <f>SUMIF(Entrada!$C$8:$C$3007,C36,Entrada!$F$8:$F$3007)</f>
        <v>0</v>
      </c>
      <c r="J36" s="28">
        <f>SUMIF(Entrada!$C$8:$C$3007,PG!C36,Entrada!$J$8:$J$3007)</f>
        <v>0</v>
      </c>
      <c r="K36" s="28">
        <f>SUMIF(Saída!$C$8:$C$3007,PG!C36,Saída!$E$8:$E$3007)</f>
        <v>0</v>
      </c>
      <c r="L36" s="28">
        <f>SUMIF(Saída!$C$8:$C$3007,PG!C36,Saída!$G$8:$G$3007)</f>
        <v>0</v>
      </c>
      <c r="M36" s="33">
        <f t="shared" si="0"/>
        <v>0</v>
      </c>
      <c r="N36" s="258">
        <f>IF(G36="",0,IFERROR(AVERAGE(G36,AVERAGEIF(Entrada!$C$8:$C$3007,PG!$C36,Entrada!$E$8:$E$3007)),$G36))</f>
        <v>0</v>
      </c>
      <c r="O36" s="97">
        <f t="shared" si="1"/>
        <v>0</v>
      </c>
      <c r="P36" s="98" t="str">
        <f t="shared" si="2"/>
        <v/>
      </c>
      <c r="Q36" s="249"/>
      <c r="R36" s="249"/>
      <c r="S36" s="249"/>
      <c r="T36" s="249"/>
      <c r="U36" s="249"/>
      <c r="V36" s="249"/>
      <c r="W36" s="249"/>
      <c r="X36" s="249"/>
      <c r="Y36" s="249"/>
    </row>
    <row r="37" spans="2:25" ht="30" customHeight="1" x14ac:dyDescent="0.25">
      <c r="B37" s="250"/>
      <c r="C37" s="251"/>
      <c r="D37" s="252"/>
      <c r="E37" s="253"/>
      <c r="F37" s="254"/>
      <c r="G37" s="255"/>
      <c r="H37" s="26">
        <v>30</v>
      </c>
      <c r="I37" s="28">
        <f>SUMIF(Entrada!$C$8:$C$3007,C37,Entrada!$F$8:$F$3007)</f>
        <v>0</v>
      </c>
      <c r="J37" s="28">
        <f>SUMIF(Entrada!$C$8:$C$3007,PG!C37,Entrada!$J$8:$J$3007)</f>
        <v>0</v>
      </c>
      <c r="K37" s="28">
        <f>SUMIF(Saída!$C$8:$C$3007,PG!C37,Saída!$E$8:$E$3007)</f>
        <v>0</v>
      </c>
      <c r="L37" s="28">
        <f>SUMIF(Saída!$C$8:$C$3007,PG!C37,Saída!$G$8:$G$3007)</f>
        <v>0</v>
      </c>
      <c r="M37" s="33">
        <f t="shared" si="0"/>
        <v>0</v>
      </c>
      <c r="N37" s="258">
        <f>IF(G37="",0,IFERROR(AVERAGE(G37,AVERAGEIF(Entrada!$C$8:$C$3007,PG!$C37,Entrada!$E$8:$E$3007)),$G37))</f>
        <v>0</v>
      </c>
      <c r="O37" s="97">
        <f t="shared" si="1"/>
        <v>0</v>
      </c>
      <c r="P37" s="98" t="str">
        <f t="shared" si="2"/>
        <v/>
      </c>
      <c r="Q37" s="249"/>
      <c r="R37" s="249"/>
      <c r="S37" s="249"/>
      <c r="T37" s="249"/>
      <c r="U37" s="249"/>
      <c r="V37" s="249"/>
      <c r="W37" s="249"/>
      <c r="X37" s="249"/>
      <c r="Y37" s="249"/>
    </row>
    <row r="38" spans="2:25" ht="30" customHeight="1" x14ac:dyDescent="0.25">
      <c r="B38" s="250"/>
      <c r="C38" s="251"/>
      <c r="D38" s="252"/>
      <c r="E38" s="253"/>
      <c r="F38" s="254"/>
      <c r="G38" s="255"/>
      <c r="H38" s="26">
        <v>31</v>
      </c>
      <c r="I38" s="28">
        <f>SUMIF(Entrada!$C$8:$C$3007,C38,Entrada!$F$8:$F$3007)</f>
        <v>0</v>
      </c>
      <c r="J38" s="28">
        <f>SUMIF(Entrada!$C$8:$C$3007,PG!C38,Entrada!$J$8:$J$3007)</f>
        <v>0</v>
      </c>
      <c r="K38" s="28">
        <f>SUMIF(Saída!$C$8:$C$3007,PG!C38,Saída!$E$8:$E$3007)</f>
        <v>0</v>
      </c>
      <c r="L38" s="28">
        <f>SUMIF(Saída!$C$8:$C$3007,PG!C38,Saída!$G$8:$G$3007)</f>
        <v>0</v>
      </c>
      <c r="M38" s="33">
        <f t="shared" si="0"/>
        <v>0</v>
      </c>
      <c r="N38" s="258">
        <f>IF(G38="",0,IFERROR(AVERAGE(G38,AVERAGEIF(Entrada!$C$8:$C$3007,PG!$C38,Entrada!$E$8:$E$3007)),$G38))</f>
        <v>0</v>
      </c>
      <c r="O38" s="97">
        <f t="shared" si="1"/>
        <v>0</v>
      </c>
      <c r="P38" s="98" t="str">
        <f t="shared" si="2"/>
        <v/>
      </c>
      <c r="Q38" s="249"/>
      <c r="R38" s="249"/>
      <c r="S38" s="249"/>
      <c r="T38" s="249"/>
      <c r="U38" s="249"/>
      <c r="V38" s="249"/>
      <c r="W38" s="249"/>
      <c r="X38" s="249"/>
      <c r="Y38" s="249"/>
    </row>
    <row r="39" spans="2:25" ht="30" customHeight="1" x14ac:dyDescent="0.25">
      <c r="B39" s="250"/>
      <c r="C39" s="251"/>
      <c r="D39" s="252"/>
      <c r="E39" s="253"/>
      <c r="F39" s="254"/>
      <c r="G39" s="255"/>
      <c r="H39" s="26">
        <v>32</v>
      </c>
      <c r="I39" s="28">
        <f>SUMIF(Entrada!$C$8:$C$3007,C39,Entrada!$F$8:$F$3007)</f>
        <v>0</v>
      </c>
      <c r="J39" s="28">
        <f>SUMIF(Entrada!$C$8:$C$3007,PG!C39,Entrada!$J$8:$J$3007)</f>
        <v>0</v>
      </c>
      <c r="K39" s="28">
        <f>SUMIF(Saída!$C$8:$C$3007,PG!C39,Saída!$E$8:$E$3007)</f>
        <v>0</v>
      </c>
      <c r="L39" s="28">
        <f>SUMIF(Saída!$C$8:$C$3007,PG!C39,Saída!$G$8:$G$3007)</f>
        <v>0</v>
      </c>
      <c r="M39" s="33">
        <f t="shared" si="0"/>
        <v>0</v>
      </c>
      <c r="N39" s="258">
        <f>IF(G39="",0,IFERROR(AVERAGE(G39,AVERAGEIF(Entrada!$C$8:$C$3007,PG!$C39,Entrada!$E$8:$E$3007)),$G39))</f>
        <v>0</v>
      </c>
      <c r="O39" s="97">
        <f t="shared" si="1"/>
        <v>0</v>
      </c>
      <c r="P39" s="98" t="str">
        <f t="shared" si="2"/>
        <v/>
      </c>
      <c r="Q39" s="249"/>
      <c r="R39" s="249"/>
      <c r="S39" s="249"/>
      <c r="T39" s="249"/>
      <c r="U39" s="249"/>
      <c r="V39" s="249"/>
      <c r="W39" s="249"/>
      <c r="X39" s="249"/>
      <c r="Y39" s="249"/>
    </row>
    <row r="40" spans="2:25" ht="30" customHeight="1" x14ac:dyDescent="0.25">
      <c r="B40" s="250"/>
      <c r="C40" s="251"/>
      <c r="D40" s="252"/>
      <c r="E40" s="253"/>
      <c r="F40" s="254"/>
      <c r="G40" s="255"/>
      <c r="H40" s="26">
        <v>33</v>
      </c>
      <c r="I40" s="28">
        <f>SUMIF(Entrada!$C$8:$C$3007,C40,Entrada!$F$8:$F$3007)</f>
        <v>0</v>
      </c>
      <c r="J40" s="28">
        <f>SUMIF(Entrada!$C$8:$C$3007,PG!C40,Entrada!$J$8:$J$3007)</f>
        <v>0</v>
      </c>
      <c r="K40" s="28">
        <f>SUMIF(Saída!$C$8:$C$3007,PG!C40,Saída!$E$8:$E$3007)</f>
        <v>0</v>
      </c>
      <c r="L40" s="28">
        <f>SUMIF(Saída!$C$8:$C$3007,PG!C40,Saída!$G$8:$G$3007)</f>
        <v>0</v>
      </c>
      <c r="M40" s="33">
        <f t="shared" si="0"/>
        <v>0</v>
      </c>
      <c r="N40" s="258">
        <f>IF(G40="",0,IFERROR(AVERAGE(G40,AVERAGEIF(Entrada!$C$8:$C$3007,PG!$C40,Entrada!$E$8:$E$3007)),$G40))</f>
        <v>0</v>
      </c>
      <c r="O40" s="97">
        <f t="shared" si="1"/>
        <v>0</v>
      </c>
      <c r="P40" s="98" t="str">
        <f t="shared" si="2"/>
        <v/>
      </c>
      <c r="Q40" s="249"/>
      <c r="R40" s="249"/>
      <c r="S40" s="249"/>
      <c r="T40" s="249"/>
      <c r="U40" s="249"/>
      <c r="V40" s="249"/>
      <c r="W40" s="249"/>
      <c r="X40" s="249"/>
      <c r="Y40" s="249"/>
    </row>
    <row r="41" spans="2:25" ht="30" customHeight="1" x14ac:dyDescent="0.25">
      <c r="B41" s="250"/>
      <c r="C41" s="251"/>
      <c r="D41" s="252"/>
      <c r="E41" s="253"/>
      <c r="F41" s="254"/>
      <c r="G41" s="255"/>
      <c r="H41" s="26">
        <v>34</v>
      </c>
      <c r="I41" s="28">
        <f>SUMIF(Entrada!$C$8:$C$3007,C41,Entrada!$F$8:$F$3007)</f>
        <v>0</v>
      </c>
      <c r="J41" s="28">
        <f>SUMIF(Entrada!$C$8:$C$3007,PG!C41,Entrada!$J$8:$J$3007)</f>
        <v>0</v>
      </c>
      <c r="K41" s="28">
        <f>SUMIF(Saída!$C$8:$C$3007,PG!C41,Saída!$E$8:$E$3007)</f>
        <v>0</v>
      </c>
      <c r="L41" s="28">
        <f>SUMIF(Saída!$C$8:$C$3007,PG!C41,Saída!$G$8:$G$3007)</f>
        <v>0</v>
      </c>
      <c r="M41" s="33">
        <f t="shared" si="0"/>
        <v>0</v>
      </c>
      <c r="N41" s="258">
        <f>IF(G41="",0,IFERROR(AVERAGE(G41,AVERAGEIF(Entrada!$C$8:$C$3007,PG!$C41,Entrada!$E$8:$E$3007)),$G41))</f>
        <v>0</v>
      </c>
      <c r="O41" s="97">
        <f t="shared" si="1"/>
        <v>0</v>
      </c>
      <c r="P41" s="98" t="str">
        <f t="shared" si="2"/>
        <v/>
      </c>
      <c r="Q41" s="249"/>
      <c r="R41" s="249"/>
      <c r="S41" s="249"/>
      <c r="T41" s="249"/>
      <c r="U41" s="249"/>
      <c r="V41" s="249"/>
      <c r="W41" s="249"/>
      <c r="X41" s="249"/>
      <c r="Y41" s="249"/>
    </row>
    <row r="42" spans="2:25" ht="30" customHeight="1" x14ac:dyDescent="0.25">
      <c r="B42" s="250"/>
      <c r="C42" s="251"/>
      <c r="D42" s="252"/>
      <c r="E42" s="253"/>
      <c r="F42" s="254"/>
      <c r="G42" s="255"/>
      <c r="H42" s="26">
        <v>35</v>
      </c>
      <c r="I42" s="28">
        <f>SUMIF(Entrada!$C$8:$C$3007,C42,Entrada!$F$8:$F$3007)</f>
        <v>0</v>
      </c>
      <c r="J42" s="28">
        <f>SUMIF(Entrada!$C$8:$C$3007,PG!C42,Entrada!$J$8:$J$3007)</f>
        <v>0</v>
      </c>
      <c r="K42" s="28">
        <f>SUMIF(Saída!$C$8:$C$3007,PG!C42,Saída!$E$8:$E$3007)</f>
        <v>0</v>
      </c>
      <c r="L42" s="28">
        <f>SUMIF(Saída!$C$8:$C$3007,PG!C42,Saída!$G$8:$G$3007)</f>
        <v>0</v>
      </c>
      <c r="M42" s="33">
        <f t="shared" si="0"/>
        <v>0</v>
      </c>
      <c r="N42" s="258">
        <f>IF(G42="",0,IFERROR(AVERAGE(G42,AVERAGEIF(Entrada!$C$8:$C$3007,PG!$C42,Entrada!$E$8:$E$3007)),$G42))</f>
        <v>0</v>
      </c>
      <c r="O42" s="97">
        <f t="shared" si="1"/>
        <v>0</v>
      </c>
      <c r="P42" s="98" t="str">
        <f t="shared" si="2"/>
        <v/>
      </c>
      <c r="Q42" s="249"/>
      <c r="R42" s="249"/>
      <c r="S42" s="249"/>
      <c r="T42" s="249"/>
      <c r="U42" s="249"/>
      <c r="V42" s="249"/>
      <c r="W42" s="249"/>
      <c r="X42" s="249"/>
      <c r="Y42" s="249"/>
    </row>
    <row r="43" spans="2:25" ht="30" customHeight="1" x14ac:dyDescent="0.25">
      <c r="B43" s="250"/>
      <c r="C43" s="251"/>
      <c r="D43" s="252"/>
      <c r="E43" s="253"/>
      <c r="F43" s="254"/>
      <c r="G43" s="255"/>
      <c r="H43" s="26">
        <v>36</v>
      </c>
      <c r="I43" s="28">
        <f>SUMIF(Entrada!$C$8:$C$3007,C43,Entrada!$F$8:$F$3007)</f>
        <v>0</v>
      </c>
      <c r="J43" s="28">
        <f>SUMIF(Entrada!$C$8:$C$3007,PG!C43,Entrada!$J$8:$J$3007)</f>
        <v>0</v>
      </c>
      <c r="K43" s="28">
        <f>SUMIF(Saída!$C$8:$C$3007,PG!C43,Saída!$E$8:$E$3007)</f>
        <v>0</v>
      </c>
      <c r="L43" s="28">
        <f>SUMIF(Saída!$C$8:$C$3007,PG!C43,Saída!$G$8:$G$3007)</f>
        <v>0</v>
      </c>
      <c r="M43" s="33">
        <f t="shared" si="0"/>
        <v>0</v>
      </c>
      <c r="N43" s="258">
        <f>IF(G43="",0,IFERROR(AVERAGE(G43,AVERAGEIF(Entrada!$C$8:$C$3007,PG!$C43,Entrada!$E$8:$E$3007)),$G43))</f>
        <v>0</v>
      </c>
      <c r="O43" s="97">
        <f t="shared" si="1"/>
        <v>0</v>
      </c>
      <c r="P43" s="98" t="str">
        <f t="shared" si="2"/>
        <v/>
      </c>
      <c r="Q43" s="249"/>
      <c r="R43" s="249"/>
      <c r="S43" s="249"/>
      <c r="T43" s="249"/>
      <c r="U43" s="249"/>
      <c r="V43" s="249"/>
      <c r="W43" s="249"/>
      <c r="X43" s="249"/>
      <c r="Y43" s="249"/>
    </row>
    <row r="44" spans="2:25" ht="30" customHeight="1" x14ac:dyDescent="0.25">
      <c r="B44" s="250"/>
      <c r="C44" s="251"/>
      <c r="D44" s="252"/>
      <c r="E44" s="253"/>
      <c r="F44" s="254"/>
      <c r="G44" s="255"/>
      <c r="H44" s="26">
        <v>37</v>
      </c>
      <c r="I44" s="28">
        <f>SUMIF(Entrada!$C$8:$C$3007,C44,Entrada!$F$8:$F$3007)</f>
        <v>0</v>
      </c>
      <c r="J44" s="28">
        <f>SUMIF(Entrada!$C$8:$C$3007,PG!C44,Entrada!$J$8:$J$3007)</f>
        <v>0</v>
      </c>
      <c r="K44" s="28">
        <f>SUMIF(Saída!$C$8:$C$3007,PG!C44,Saída!$E$8:$E$3007)</f>
        <v>0</v>
      </c>
      <c r="L44" s="28">
        <f>SUMIF(Saída!$C$8:$C$3007,PG!C44,Saída!$G$8:$G$3007)</f>
        <v>0</v>
      </c>
      <c r="M44" s="33">
        <f t="shared" si="0"/>
        <v>0</v>
      </c>
      <c r="N44" s="258">
        <f>IF(G44="",0,IFERROR(AVERAGE(G44,AVERAGEIF(Entrada!$C$8:$C$3007,PG!$C44,Entrada!$E$8:$E$3007)),$G44))</f>
        <v>0</v>
      </c>
      <c r="O44" s="97">
        <f t="shared" si="1"/>
        <v>0</v>
      </c>
      <c r="P44" s="98" t="str">
        <f t="shared" si="2"/>
        <v/>
      </c>
      <c r="Q44" s="249"/>
      <c r="R44" s="249"/>
      <c r="S44" s="249"/>
      <c r="T44" s="249"/>
      <c r="U44" s="249"/>
      <c r="V44" s="249"/>
      <c r="W44" s="249"/>
      <c r="X44" s="249"/>
      <c r="Y44" s="249"/>
    </row>
    <row r="45" spans="2:25" ht="30" customHeight="1" x14ac:dyDescent="0.25">
      <c r="B45" s="250"/>
      <c r="C45" s="251"/>
      <c r="D45" s="252"/>
      <c r="E45" s="253"/>
      <c r="F45" s="254"/>
      <c r="G45" s="255"/>
      <c r="H45" s="26">
        <v>38</v>
      </c>
      <c r="I45" s="28">
        <f>SUMIF(Entrada!$C$8:$C$3007,C45,Entrada!$F$8:$F$3007)</f>
        <v>0</v>
      </c>
      <c r="J45" s="28">
        <f>SUMIF(Entrada!$C$8:$C$3007,PG!C45,Entrada!$J$8:$J$3007)</f>
        <v>0</v>
      </c>
      <c r="K45" s="28">
        <f>SUMIF(Saída!$C$8:$C$3007,PG!C45,Saída!$E$8:$E$3007)</f>
        <v>0</v>
      </c>
      <c r="L45" s="28">
        <f>SUMIF(Saída!$C$8:$C$3007,PG!C45,Saída!$G$8:$G$3007)</f>
        <v>0</v>
      </c>
      <c r="M45" s="33">
        <f t="shared" si="0"/>
        <v>0</v>
      </c>
      <c r="N45" s="258">
        <f>IF(G45="",0,IFERROR(AVERAGE(G45,AVERAGEIF(Entrada!$C$8:$C$3007,PG!$C45,Entrada!$E$8:$E$3007)),$G45))</f>
        <v>0</v>
      </c>
      <c r="O45" s="97">
        <f t="shared" si="1"/>
        <v>0</v>
      </c>
      <c r="P45" s="98" t="str">
        <f t="shared" si="2"/>
        <v/>
      </c>
      <c r="Q45" s="249"/>
      <c r="R45" s="249"/>
      <c r="S45" s="249"/>
      <c r="T45" s="249"/>
      <c r="U45" s="249"/>
      <c r="V45" s="249"/>
      <c r="W45" s="249"/>
      <c r="X45" s="249"/>
      <c r="Y45" s="249"/>
    </row>
    <row r="46" spans="2:25" ht="30" customHeight="1" x14ac:dyDescent="0.25">
      <c r="B46" s="250"/>
      <c r="C46" s="251"/>
      <c r="D46" s="252"/>
      <c r="E46" s="253"/>
      <c r="F46" s="254"/>
      <c r="G46" s="255"/>
      <c r="H46" s="26">
        <v>39</v>
      </c>
      <c r="I46" s="28">
        <f>SUMIF(Entrada!$C$8:$C$3007,C46,Entrada!$F$8:$F$3007)</f>
        <v>0</v>
      </c>
      <c r="J46" s="28">
        <f>SUMIF(Entrada!$C$8:$C$3007,PG!C46,Entrada!$J$8:$J$3007)</f>
        <v>0</v>
      </c>
      <c r="K46" s="28">
        <f>SUMIF(Saída!$C$8:$C$3007,PG!C46,Saída!$E$8:$E$3007)</f>
        <v>0</v>
      </c>
      <c r="L46" s="28">
        <f>SUMIF(Saída!$C$8:$C$3007,PG!C46,Saída!$G$8:$G$3007)</f>
        <v>0</v>
      </c>
      <c r="M46" s="33">
        <f t="shared" si="0"/>
        <v>0</v>
      </c>
      <c r="N46" s="258">
        <f>IF(G46="",0,IFERROR(AVERAGE(G46,AVERAGEIF(Entrada!$C$8:$C$3007,PG!$C46,Entrada!$E$8:$E$3007)),$G46))</f>
        <v>0</v>
      </c>
      <c r="O46" s="97">
        <f t="shared" si="1"/>
        <v>0</v>
      </c>
      <c r="P46" s="98" t="str">
        <f t="shared" si="2"/>
        <v/>
      </c>
      <c r="Q46" s="249"/>
      <c r="R46" s="249"/>
      <c r="S46" s="249"/>
      <c r="T46" s="249"/>
      <c r="U46" s="249"/>
      <c r="V46" s="249"/>
      <c r="W46" s="249"/>
      <c r="X46" s="249"/>
      <c r="Y46" s="249"/>
    </row>
    <row r="47" spans="2:25" ht="30" customHeight="1" x14ac:dyDescent="0.25">
      <c r="B47" s="250"/>
      <c r="C47" s="251"/>
      <c r="D47" s="252"/>
      <c r="E47" s="253"/>
      <c r="F47" s="254"/>
      <c r="G47" s="255"/>
      <c r="H47" s="26">
        <v>40</v>
      </c>
      <c r="I47" s="28">
        <f>SUMIF(Entrada!$C$8:$C$3007,C47,Entrada!$F$8:$F$3007)</f>
        <v>0</v>
      </c>
      <c r="J47" s="28">
        <f>SUMIF(Entrada!$C$8:$C$3007,PG!C47,Entrada!$J$8:$J$3007)</f>
        <v>0</v>
      </c>
      <c r="K47" s="28">
        <f>SUMIF(Saída!$C$8:$C$3007,PG!C47,Saída!$E$8:$E$3007)</f>
        <v>0</v>
      </c>
      <c r="L47" s="28">
        <f>SUMIF(Saída!$C$8:$C$3007,PG!C47,Saída!$G$8:$G$3007)</f>
        <v>0</v>
      </c>
      <c r="M47" s="33">
        <f t="shared" si="0"/>
        <v>0</v>
      </c>
      <c r="N47" s="258">
        <f>IF(G47="",0,IFERROR(AVERAGE(G47,AVERAGEIF(Entrada!$C$8:$C$3007,PG!$C47,Entrada!$E$8:$E$3007)),$G47))</f>
        <v>0</v>
      </c>
      <c r="O47" s="97">
        <f t="shared" si="1"/>
        <v>0</v>
      </c>
      <c r="P47" s="98" t="str">
        <f t="shared" si="2"/>
        <v/>
      </c>
      <c r="Q47" s="249"/>
      <c r="R47" s="249"/>
      <c r="S47" s="249"/>
      <c r="T47" s="249"/>
      <c r="U47" s="249"/>
      <c r="V47" s="249"/>
      <c r="W47" s="249"/>
      <c r="X47" s="249"/>
      <c r="Y47" s="249"/>
    </row>
    <row r="48" spans="2:25" ht="30" customHeight="1" x14ac:dyDescent="0.25">
      <c r="B48" s="250"/>
      <c r="C48" s="251"/>
      <c r="D48" s="252"/>
      <c r="E48" s="253"/>
      <c r="F48" s="254"/>
      <c r="G48" s="255"/>
      <c r="H48" s="26">
        <v>41</v>
      </c>
      <c r="I48" s="28">
        <f>SUMIF(Entrada!$C$8:$C$3007,C48,Entrada!$F$8:$F$3007)</f>
        <v>0</v>
      </c>
      <c r="J48" s="28">
        <f>SUMIF(Entrada!$C$8:$C$3007,PG!C48,Entrada!$J$8:$J$3007)</f>
        <v>0</v>
      </c>
      <c r="K48" s="28">
        <f>SUMIF(Saída!$C$8:$C$3007,PG!C48,Saída!$E$8:$E$3007)</f>
        <v>0</v>
      </c>
      <c r="L48" s="28">
        <f>SUMIF(Saída!$C$8:$C$3007,PG!C48,Saída!$G$8:$G$3007)</f>
        <v>0</v>
      </c>
      <c r="M48" s="33">
        <f t="shared" si="0"/>
        <v>0</v>
      </c>
      <c r="N48" s="258">
        <f>IF(G48="",0,IFERROR(AVERAGE(G48,AVERAGEIF(Entrada!$C$8:$C$3007,PG!$C48,Entrada!$E$8:$E$3007)),$G48))</f>
        <v>0</v>
      </c>
      <c r="O48" s="97">
        <f t="shared" si="1"/>
        <v>0</v>
      </c>
      <c r="P48" s="98" t="str">
        <f t="shared" si="2"/>
        <v/>
      </c>
      <c r="Q48" s="249"/>
      <c r="R48" s="249"/>
      <c r="S48" s="249"/>
      <c r="T48" s="249"/>
      <c r="U48" s="249"/>
      <c r="V48" s="249"/>
      <c r="W48" s="249"/>
      <c r="X48" s="249"/>
      <c r="Y48" s="249"/>
    </row>
    <row r="49" spans="2:25" ht="30" customHeight="1" x14ac:dyDescent="0.25">
      <c r="B49" s="250"/>
      <c r="C49" s="251"/>
      <c r="D49" s="252"/>
      <c r="E49" s="253"/>
      <c r="F49" s="254"/>
      <c r="G49" s="255"/>
      <c r="H49" s="26">
        <v>42</v>
      </c>
      <c r="I49" s="28">
        <f>SUMIF(Entrada!$C$8:$C$3007,C49,Entrada!$F$8:$F$3007)</f>
        <v>0</v>
      </c>
      <c r="J49" s="28">
        <f>SUMIF(Entrada!$C$8:$C$3007,PG!C49,Entrada!$J$8:$J$3007)</f>
        <v>0</v>
      </c>
      <c r="K49" s="28">
        <f>SUMIF(Saída!$C$8:$C$3007,PG!C49,Saída!$E$8:$E$3007)</f>
        <v>0</v>
      </c>
      <c r="L49" s="28">
        <f>SUMIF(Saída!$C$8:$C$3007,PG!C49,Saída!$G$8:$G$3007)</f>
        <v>0</v>
      </c>
      <c r="M49" s="33">
        <f t="shared" si="0"/>
        <v>0</v>
      </c>
      <c r="N49" s="258">
        <f>IF(G49="",0,IFERROR(AVERAGE(G49,AVERAGEIF(Entrada!$C$8:$C$3007,PG!$C49,Entrada!$E$8:$E$3007)),$G49))</f>
        <v>0</v>
      </c>
      <c r="O49" s="97">
        <f t="shared" si="1"/>
        <v>0</v>
      </c>
      <c r="P49" s="98" t="str">
        <f t="shared" si="2"/>
        <v/>
      </c>
      <c r="Q49" s="249"/>
      <c r="R49" s="249"/>
      <c r="S49" s="249"/>
      <c r="T49" s="249"/>
      <c r="U49" s="249"/>
      <c r="V49" s="249"/>
      <c r="W49" s="249"/>
      <c r="X49" s="249"/>
      <c r="Y49" s="249"/>
    </row>
    <row r="50" spans="2:25" ht="30" customHeight="1" x14ac:dyDescent="0.25">
      <c r="B50" s="250"/>
      <c r="C50" s="251"/>
      <c r="D50" s="252"/>
      <c r="E50" s="253"/>
      <c r="F50" s="254"/>
      <c r="G50" s="255"/>
      <c r="H50" s="26">
        <v>43</v>
      </c>
      <c r="I50" s="28">
        <f>SUMIF(Entrada!$C$8:$C$3007,C50,Entrada!$F$8:$F$3007)</f>
        <v>0</v>
      </c>
      <c r="J50" s="28">
        <f>SUMIF(Entrada!$C$8:$C$3007,PG!C50,Entrada!$J$8:$J$3007)</f>
        <v>0</v>
      </c>
      <c r="K50" s="28">
        <f>SUMIF(Saída!$C$8:$C$3007,PG!C50,Saída!$E$8:$E$3007)</f>
        <v>0</v>
      </c>
      <c r="L50" s="28">
        <f>SUMIF(Saída!$C$8:$C$3007,PG!C50,Saída!$G$8:$G$3007)</f>
        <v>0</v>
      </c>
      <c r="M50" s="33">
        <f t="shared" si="0"/>
        <v>0</v>
      </c>
      <c r="N50" s="258">
        <f>IF(G50="",0,IFERROR(AVERAGE(G50,AVERAGEIF(Entrada!$C$8:$C$3007,PG!$C50,Entrada!$E$8:$E$3007)),$G50))</f>
        <v>0</v>
      </c>
      <c r="O50" s="97">
        <f t="shared" si="1"/>
        <v>0</v>
      </c>
      <c r="P50" s="98" t="str">
        <f t="shared" si="2"/>
        <v/>
      </c>
      <c r="Q50" s="249"/>
      <c r="R50" s="249"/>
      <c r="S50" s="249"/>
      <c r="T50" s="249"/>
      <c r="U50" s="249"/>
      <c r="V50" s="249"/>
      <c r="W50" s="249"/>
      <c r="X50" s="249"/>
      <c r="Y50" s="249"/>
    </row>
    <row r="51" spans="2:25" ht="30" customHeight="1" x14ac:dyDescent="0.25">
      <c r="B51" s="250"/>
      <c r="C51" s="251"/>
      <c r="D51" s="252"/>
      <c r="E51" s="253"/>
      <c r="F51" s="254"/>
      <c r="G51" s="255"/>
      <c r="H51" s="26">
        <v>44</v>
      </c>
      <c r="I51" s="28">
        <f>SUMIF(Entrada!$C$8:$C$3007,C51,Entrada!$F$8:$F$3007)</f>
        <v>0</v>
      </c>
      <c r="J51" s="28">
        <f>SUMIF(Entrada!$C$8:$C$3007,PG!C51,Entrada!$J$8:$J$3007)</f>
        <v>0</v>
      </c>
      <c r="K51" s="28">
        <f>SUMIF(Saída!$C$8:$C$3007,PG!C51,Saída!$E$8:$E$3007)</f>
        <v>0</v>
      </c>
      <c r="L51" s="28">
        <f>SUMIF(Saída!$C$8:$C$3007,PG!C51,Saída!$G$8:$G$3007)</f>
        <v>0</v>
      </c>
      <c r="M51" s="33">
        <f t="shared" si="0"/>
        <v>0</v>
      </c>
      <c r="N51" s="258">
        <f>IF(G51="",0,IFERROR(AVERAGE(G51,AVERAGEIF(Entrada!$C$8:$C$3007,PG!$C51,Entrada!$E$8:$E$3007)),$G51))</f>
        <v>0</v>
      </c>
      <c r="O51" s="97">
        <f t="shared" si="1"/>
        <v>0</v>
      </c>
      <c r="P51" s="98" t="str">
        <f t="shared" si="2"/>
        <v/>
      </c>
      <c r="Q51" s="249"/>
      <c r="R51" s="249"/>
      <c r="S51" s="249"/>
      <c r="T51" s="249"/>
      <c r="U51" s="249"/>
      <c r="V51" s="249"/>
      <c r="W51" s="249"/>
      <c r="X51" s="249"/>
      <c r="Y51" s="249"/>
    </row>
    <row r="52" spans="2:25" ht="30" customHeight="1" x14ac:dyDescent="0.25">
      <c r="B52" s="250"/>
      <c r="C52" s="251"/>
      <c r="D52" s="252"/>
      <c r="E52" s="253"/>
      <c r="F52" s="254"/>
      <c r="G52" s="255"/>
      <c r="H52" s="26">
        <v>45</v>
      </c>
      <c r="I52" s="28">
        <f>SUMIF(Entrada!$C$8:$C$3007,C52,Entrada!$F$8:$F$3007)</f>
        <v>0</v>
      </c>
      <c r="J52" s="28">
        <f>SUMIF(Entrada!$C$8:$C$3007,PG!C52,Entrada!$J$8:$J$3007)</f>
        <v>0</v>
      </c>
      <c r="K52" s="28">
        <f>SUMIF(Saída!$C$8:$C$3007,PG!C52,Saída!$E$8:$E$3007)</f>
        <v>0</v>
      </c>
      <c r="L52" s="28">
        <f>SUMIF(Saída!$C$8:$C$3007,PG!C52,Saída!$G$8:$G$3007)</f>
        <v>0</v>
      </c>
      <c r="M52" s="33">
        <f t="shared" si="0"/>
        <v>0</v>
      </c>
      <c r="N52" s="258">
        <f>IF(G52="",0,IFERROR(AVERAGE(G52,AVERAGEIF(Entrada!$C$8:$C$3007,PG!$C52,Entrada!$E$8:$E$3007)),$G52))</f>
        <v>0</v>
      </c>
      <c r="O52" s="97">
        <f t="shared" si="1"/>
        <v>0</v>
      </c>
      <c r="P52" s="98" t="str">
        <f t="shared" si="2"/>
        <v/>
      </c>
      <c r="Q52" s="249"/>
      <c r="R52" s="249"/>
      <c r="S52" s="249"/>
      <c r="T52" s="249"/>
      <c r="U52" s="249"/>
      <c r="V52" s="249"/>
      <c r="W52" s="249"/>
      <c r="X52" s="249"/>
      <c r="Y52" s="249"/>
    </row>
    <row r="53" spans="2:25" ht="30" customHeight="1" x14ac:dyDescent="0.25">
      <c r="B53" s="250"/>
      <c r="C53" s="251"/>
      <c r="D53" s="252"/>
      <c r="E53" s="253"/>
      <c r="F53" s="254"/>
      <c r="G53" s="255"/>
      <c r="H53" s="26">
        <v>46</v>
      </c>
      <c r="I53" s="28">
        <f>SUMIF(Entrada!$C$8:$C$3007,C53,Entrada!$F$8:$F$3007)</f>
        <v>0</v>
      </c>
      <c r="J53" s="28">
        <f>SUMIF(Entrada!$C$8:$C$3007,PG!C53,Entrada!$J$8:$J$3007)</f>
        <v>0</v>
      </c>
      <c r="K53" s="28">
        <f>SUMIF(Saída!$C$8:$C$3007,PG!C53,Saída!$E$8:$E$3007)</f>
        <v>0</v>
      </c>
      <c r="L53" s="28">
        <f>SUMIF(Saída!$C$8:$C$3007,PG!C53,Saída!$G$8:$G$3007)</f>
        <v>0</v>
      </c>
      <c r="M53" s="33">
        <f t="shared" si="0"/>
        <v>0</v>
      </c>
      <c r="N53" s="258">
        <f>IF(G53="",0,IFERROR(AVERAGE(G53,AVERAGEIF(Entrada!$C$8:$C$3007,PG!$C53,Entrada!$E$8:$E$3007)),$G53))</f>
        <v>0</v>
      </c>
      <c r="O53" s="97">
        <f t="shared" si="1"/>
        <v>0</v>
      </c>
      <c r="P53" s="98" t="str">
        <f t="shared" si="2"/>
        <v/>
      </c>
      <c r="Q53" s="249"/>
      <c r="R53" s="249"/>
      <c r="S53" s="249"/>
      <c r="T53" s="249"/>
      <c r="U53" s="249"/>
      <c r="V53" s="249"/>
      <c r="W53" s="249"/>
      <c r="X53" s="249"/>
      <c r="Y53" s="249"/>
    </row>
    <row r="54" spans="2:25" ht="30" customHeight="1" x14ac:dyDescent="0.25">
      <c r="B54" s="250"/>
      <c r="C54" s="251"/>
      <c r="D54" s="252"/>
      <c r="E54" s="253"/>
      <c r="F54" s="254"/>
      <c r="G54" s="255"/>
      <c r="H54" s="26">
        <v>47</v>
      </c>
      <c r="I54" s="28">
        <f>SUMIF(Entrada!$C$8:$C$3007,C54,Entrada!$F$8:$F$3007)</f>
        <v>0</v>
      </c>
      <c r="J54" s="28">
        <f>SUMIF(Entrada!$C$8:$C$3007,PG!C54,Entrada!$J$8:$J$3007)</f>
        <v>0</v>
      </c>
      <c r="K54" s="28">
        <f>SUMIF(Saída!$C$8:$C$3007,PG!C54,Saída!$E$8:$E$3007)</f>
        <v>0</v>
      </c>
      <c r="L54" s="28">
        <f>SUMIF(Saída!$C$8:$C$3007,PG!C54,Saída!$G$8:$G$3007)</f>
        <v>0</v>
      </c>
      <c r="M54" s="33">
        <f t="shared" si="0"/>
        <v>0</v>
      </c>
      <c r="N54" s="258">
        <f>IF(G54="",0,IFERROR(AVERAGE(G54,AVERAGEIF(Entrada!$C$8:$C$3007,PG!$C54,Entrada!$E$8:$E$3007)),$G54))</f>
        <v>0</v>
      </c>
      <c r="O54" s="97">
        <f t="shared" si="1"/>
        <v>0</v>
      </c>
      <c r="P54" s="98" t="str">
        <f t="shared" si="2"/>
        <v/>
      </c>
      <c r="Q54" s="249"/>
      <c r="R54" s="249"/>
      <c r="S54" s="249"/>
      <c r="T54" s="249"/>
      <c r="U54" s="249"/>
      <c r="V54" s="249"/>
      <c r="W54" s="249"/>
      <c r="X54" s="249"/>
      <c r="Y54" s="249"/>
    </row>
    <row r="55" spans="2:25" ht="30" customHeight="1" x14ac:dyDescent="0.25">
      <c r="B55" s="250"/>
      <c r="C55" s="251"/>
      <c r="D55" s="252"/>
      <c r="E55" s="253"/>
      <c r="F55" s="254"/>
      <c r="G55" s="255"/>
      <c r="H55" s="26">
        <v>48</v>
      </c>
      <c r="I55" s="28">
        <f>SUMIF(Entrada!$C$8:$C$3007,C55,Entrada!$F$8:$F$3007)</f>
        <v>0</v>
      </c>
      <c r="J55" s="28">
        <f>SUMIF(Entrada!$C$8:$C$3007,PG!C55,Entrada!$J$8:$J$3007)</f>
        <v>0</v>
      </c>
      <c r="K55" s="28">
        <f>SUMIF(Saída!$C$8:$C$3007,PG!C55,Saída!$E$8:$E$3007)</f>
        <v>0</v>
      </c>
      <c r="L55" s="28">
        <f>SUMIF(Saída!$C$8:$C$3007,PG!C55,Saída!$G$8:$G$3007)</f>
        <v>0</v>
      </c>
      <c r="M55" s="33">
        <f t="shared" si="0"/>
        <v>0</v>
      </c>
      <c r="N55" s="258">
        <f>IF(G55="",0,IFERROR(AVERAGE(G55,AVERAGEIF(Entrada!$C$8:$C$3007,PG!$C55,Entrada!$E$8:$E$3007)),$G55))</f>
        <v>0</v>
      </c>
      <c r="O55" s="97">
        <f t="shared" si="1"/>
        <v>0</v>
      </c>
      <c r="P55" s="98" t="str">
        <f t="shared" si="2"/>
        <v/>
      </c>
      <c r="Q55" s="249"/>
      <c r="R55" s="249"/>
      <c r="S55" s="249"/>
      <c r="T55" s="249"/>
      <c r="U55" s="249"/>
      <c r="V55" s="249"/>
      <c r="W55" s="249"/>
      <c r="X55" s="249"/>
      <c r="Y55" s="249"/>
    </row>
    <row r="56" spans="2:25" ht="30" customHeight="1" x14ac:dyDescent="0.25">
      <c r="B56" s="250"/>
      <c r="C56" s="251"/>
      <c r="D56" s="252"/>
      <c r="E56" s="253"/>
      <c r="F56" s="254"/>
      <c r="G56" s="255"/>
      <c r="H56" s="26">
        <v>49</v>
      </c>
      <c r="I56" s="28">
        <f>SUMIF(Entrada!$C$8:$C$3007,C56,Entrada!$F$8:$F$3007)</f>
        <v>0</v>
      </c>
      <c r="J56" s="28">
        <f>SUMIF(Entrada!$C$8:$C$3007,PG!C56,Entrada!$J$8:$J$3007)</f>
        <v>0</v>
      </c>
      <c r="K56" s="28">
        <f>SUMIF(Saída!$C$8:$C$3007,PG!C56,Saída!$E$8:$E$3007)</f>
        <v>0</v>
      </c>
      <c r="L56" s="28">
        <f>SUMIF(Saída!$C$8:$C$3007,PG!C56,Saída!$G$8:$G$3007)</f>
        <v>0</v>
      </c>
      <c r="M56" s="33">
        <f t="shared" si="0"/>
        <v>0</v>
      </c>
      <c r="N56" s="258">
        <f>IF(G56="",0,IFERROR(AVERAGE(G56,AVERAGEIF(Entrada!$C$8:$C$3007,PG!$C56,Entrada!$E$8:$E$3007)),$G56))</f>
        <v>0</v>
      </c>
      <c r="O56" s="97">
        <f t="shared" si="1"/>
        <v>0</v>
      </c>
      <c r="P56" s="98" t="str">
        <f t="shared" si="2"/>
        <v/>
      </c>
      <c r="Q56" s="249"/>
      <c r="R56" s="249"/>
      <c r="S56" s="249"/>
      <c r="T56" s="249"/>
      <c r="U56" s="249"/>
      <c r="V56" s="249"/>
      <c r="W56" s="249"/>
      <c r="X56" s="249"/>
      <c r="Y56" s="249"/>
    </row>
    <row r="57" spans="2:25" ht="30" customHeight="1" x14ac:dyDescent="0.25">
      <c r="B57" s="250"/>
      <c r="C57" s="251"/>
      <c r="D57" s="252"/>
      <c r="E57" s="253"/>
      <c r="F57" s="254"/>
      <c r="G57" s="255"/>
      <c r="H57" s="26">
        <v>50</v>
      </c>
      <c r="I57" s="28">
        <f>SUMIF(Entrada!$C$8:$C$3007,C57,Entrada!$F$8:$F$3007)</f>
        <v>0</v>
      </c>
      <c r="J57" s="28">
        <f>SUMIF(Entrada!$C$8:$C$3007,PG!C57,Entrada!$J$8:$J$3007)</f>
        <v>0</v>
      </c>
      <c r="K57" s="28">
        <f>SUMIF(Saída!$C$8:$C$3007,PG!C57,Saída!$E$8:$E$3007)</f>
        <v>0</v>
      </c>
      <c r="L57" s="28">
        <f>SUMIF(Saída!$C$8:$C$3007,PG!C57,Saída!$G$8:$G$3007)</f>
        <v>0</v>
      </c>
      <c r="M57" s="33">
        <f t="shared" si="0"/>
        <v>0</v>
      </c>
      <c r="N57" s="258">
        <f>IF(G57="",0,IFERROR(AVERAGE(G57,AVERAGEIF(Entrada!$C$8:$C$3007,PG!$C57,Entrada!$E$8:$E$3007)),$G57))</f>
        <v>0</v>
      </c>
      <c r="O57" s="97">
        <f t="shared" si="1"/>
        <v>0</v>
      </c>
      <c r="P57" s="98" t="str">
        <f t="shared" si="2"/>
        <v/>
      </c>
      <c r="Q57" s="249"/>
      <c r="R57" s="249"/>
      <c r="S57" s="249"/>
      <c r="T57" s="249"/>
      <c r="U57" s="249"/>
      <c r="V57" s="249"/>
      <c r="W57" s="249"/>
      <c r="X57" s="249"/>
      <c r="Y57" s="249"/>
    </row>
    <row r="58" spans="2:25" ht="30" customHeight="1" x14ac:dyDescent="0.25">
      <c r="B58" s="250"/>
      <c r="C58" s="251"/>
      <c r="D58" s="252"/>
      <c r="E58" s="253"/>
      <c r="F58" s="254"/>
      <c r="G58" s="255"/>
      <c r="H58" s="26">
        <v>51</v>
      </c>
      <c r="I58" s="28">
        <f>SUMIF(Entrada!$C$8:$C$3007,C58,Entrada!$F$8:$F$3007)</f>
        <v>0</v>
      </c>
      <c r="J58" s="28">
        <f>SUMIF(Entrada!$C$8:$C$3007,PG!C58,Entrada!$J$8:$J$3007)</f>
        <v>0</v>
      </c>
      <c r="K58" s="28">
        <f>SUMIF(Saída!$C$8:$C$3007,PG!C58,Saída!$E$8:$E$3007)</f>
        <v>0</v>
      </c>
      <c r="L58" s="28">
        <f>SUMIF(Saída!$C$8:$C$3007,PG!C58,Saída!$G$8:$G$3007)</f>
        <v>0</v>
      </c>
      <c r="M58" s="33">
        <f t="shared" si="0"/>
        <v>0</v>
      </c>
      <c r="N58" s="258">
        <f>IF(G58="",0,IFERROR(AVERAGE(G58,AVERAGEIF(Entrada!$C$8:$C$3007,PG!$C58,Entrada!$E$8:$E$3007)),$G58))</f>
        <v>0</v>
      </c>
      <c r="O58" s="97">
        <f t="shared" si="1"/>
        <v>0</v>
      </c>
      <c r="P58" s="98" t="str">
        <f t="shared" si="2"/>
        <v/>
      </c>
      <c r="Q58" s="249"/>
      <c r="R58" s="249"/>
      <c r="S58" s="249"/>
      <c r="T58" s="249"/>
      <c r="U58" s="249"/>
      <c r="V58" s="249"/>
      <c r="W58" s="249"/>
      <c r="X58" s="249"/>
      <c r="Y58" s="249"/>
    </row>
    <row r="59" spans="2:25" ht="30" customHeight="1" x14ac:dyDescent="0.25">
      <c r="B59" s="250"/>
      <c r="C59" s="251"/>
      <c r="D59" s="252"/>
      <c r="E59" s="253"/>
      <c r="F59" s="254"/>
      <c r="G59" s="255"/>
      <c r="H59" s="26">
        <v>52</v>
      </c>
      <c r="I59" s="28">
        <f>SUMIF(Entrada!$C$8:$C$3007,C59,Entrada!$F$8:$F$3007)</f>
        <v>0</v>
      </c>
      <c r="J59" s="28">
        <f>SUMIF(Entrada!$C$8:$C$3007,PG!C59,Entrada!$J$8:$J$3007)</f>
        <v>0</v>
      </c>
      <c r="K59" s="28">
        <f>SUMIF(Saída!$C$8:$C$3007,PG!C59,Saída!$E$8:$E$3007)</f>
        <v>0</v>
      </c>
      <c r="L59" s="28">
        <f>SUMIF(Saída!$C$8:$C$3007,PG!C59,Saída!$G$8:$G$3007)</f>
        <v>0</v>
      </c>
      <c r="M59" s="33">
        <f t="shared" si="0"/>
        <v>0</v>
      </c>
      <c r="N59" s="258">
        <f>IF(G59="",0,IFERROR(AVERAGE(G59,AVERAGEIF(Entrada!$C$8:$C$3007,PG!$C59,Entrada!$E$8:$E$3007)),$G59))</f>
        <v>0</v>
      </c>
      <c r="O59" s="97">
        <f t="shared" si="1"/>
        <v>0</v>
      </c>
      <c r="P59" s="98" t="str">
        <f t="shared" si="2"/>
        <v/>
      </c>
      <c r="Q59" s="249"/>
      <c r="R59" s="249"/>
      <c r="S59" s="249"/>
      <c r="T59" s="249"/>
      <c r="U59" s="249"/>
      <c r="V59" s="249"/>
      <c r="W59" s="249"/>
      <c r="X59" s="249"/>
      <c r="Y59" s="249"/>
    </row>
    <row r="60" spans="2:25" ht="30" customHeight="1" x14ac:dyDescent="0.25">
      <c r="B60" s="250"/>
      <c r="C60" s="251"/>
      <c r="D60" s="252"/>
      <c r="E60" s="253"/>
      <c r="F60" s="254"/>
      <c r="G60" s="255"/>
      <c r="H60" s="26">
        <v>53</v>
      </c>
      <c r="I60" s="28">
        <f>SUMIF(Entrada!$C$8:$C$3007,C60,Entrada!$F$8:$F$3007)</f>
        <v>0</v>
      </c>
      <c r="J60" s="28">
        <f>SUMIF(Entrada!$C$8:$C$3007,PG!C60,Entrada!$J$8:$J$3007)</f>
        <v>0</v>
      </c>
      <c r="K60" s="28">
        <f>SUMIF(Saída!$C$8:$C$3007,PG!C60,Saída!$E$8:$E$3007)</f>
        <v>0</v>
      </c>
      <c r="L60" s="28">
        <f>SUMIF(Saída!$C$8:$C$3007,PG!C60,Saída!$G$8:$G$3007)</f>
        <v>0</v>
      </c>
      <c r="M60" s="33">
        <f t="shared" si="0"/>
        <v>0</v>
      </c>
      <c r="N60" s="258">
        <f>IF(G60="",0,IFERROR(AVERAGE(G60,AVERAGEIF(Entrada!$C$8:$C$3007,PG!$C60,Entrada!$E$8:$E$3007)),$G60))</f>
        <v>0</v>
      </c>
      <c r="O60" s="97">
        <f t="shared" si="1"/>
        <v>0</v>
      </c>
      <c r="P60" s="98" t="str">
        <f t="shared" si="2"/>
        <v/>
      </c>
      <c r="Q60" s="249"/>
      <c r="R60" s="249"/>
      <c r="S60" s="249"/>
      <c r="T60" s="249"/>
      <c r="U60" s="249"/>
      <c r="V60" s="249"/>
      <c r="W60" s="249"/>
      <c r="X60" s="249"/>
      <c r="Y60" s="249"/>
    </row>
    <row r="61" spans="2:25" ht="30" customHeight="1" x14ac:dyDescent="0.25">
      <c r="B61" s="250"/>
      <c r="C61" s="251"/>
      <c r="D61" s="252"/>
      <c r="E61" s="253"/>
      <c r="F61" s="254"/>
      <c r="G61" s="255"/>
      <c r="H61" s="26">
        <v>54</v>
      </c>
      <c r="I61" s="28">
        <f>SUMIF(Entrada!$C$8:$C$3007,C61,Entrada!$F$8:$F$3007)</f>
        <v>0</v>
      </c>
      <c r="J61" s="28">
        <f>SUMIF(Entrada!$C$8:$C$3007,PG!C61,Entrada!$J$8:$J$3007)</f>
        <v>0</v>
      </c>
      <c r="K61" s="28">
        <f>SUMIF(Saída!$C$8:$C$3007,PG!C61,Saída!$E$8:$E$3007)</f>
        <v>0</v>
      </c>
      <c r="L61" s="28">
        <f>SUMIF(Saída!$C$8:$C$3007,PG!C61,Saída!$G$8:$G$3007)</f>
        <v>0</v>
      </c>
      <c r="M61" s="33">
        <f t="shared" si="0"/>
        <v>0</v>
      </c>
      <c r="N61" s="258">
        <f>IF(G61="",0,IFERROR(AVERAGE(G61,AVERAGEIF(Entrada!$C$8:$C$3007,PG!$C61,Entrada!$E$8:$E$3007)),$G61))</f>
        <v>0</v>
      </c>
      <c r="O61" s="97">
        <f t="shared" si="1"/>
        <v>0</v>
      </c>
      <c r="P61" s="98" t="str">
        <f t="shared" si="2"/>
        <v/>
      </c>
      <c r="Q61" s="249"/>
      <c r="R61" s="249"/>
      <c r="S61" s="249"/>
      <c r="T61" s="249"/>
      <c r="U61" s="249"/>
      <c r="V61" s="249"/>
      <c r="W61" s="249"/>
      <c r="X61" s="249"/>
      <c r="Y61" s="249"/>
    </row>
    <row r="62" spans="2:25" ht="30" customHeight="1" x14ac:dyDescent="0.25">
      <c r="B62" s="250"/>
      <c r="C62" s="251"/>
      <c r="D62" s="252"/>
      <c r="E62" s="253"/>
      <c r="F62" s="254"/>
      <c r="G62" s="255"/>
      <c r="H62" s="26">
        <v>55</v>
      </c>
      <c r="I62" s="28">
        <f>SUMIF(Entrada!$C$8:$C$3007,C62,Entrada!$F$8:$F$3007)</f>
        <v>0</v>
      </c>
      <c r="J62" s="28">
        <f>SUMIF(Entrada!$C$8:$C$3007,PG!C62,Entrada!$J$8:$J$3007)</f>
        <v>0</v>
      </c>
      <c r="K62" s="28">
        <f>SUMIF(Saída!$C$8:$C$3007,PG!C62,Saída!$E$8:$E$3007)</f>
        <v>0</v>
      </c>
      <c r="L62" s="28">
        <f>SUMIF(Saída!$C$8:$C$3007,PG!C62,Saída!$G$8:$G$3007)</f>
        <v>0</v>
      </c>
      <c r="M62" s="33">
        <f t="shared" si="0"/>
        <v>0</v>
      </c>
      <c r="N62" s="258">
        <f>IF(G62="",0,IFERROR(AVERAGE(G62,AVERAGEIF(Entrada!$C$8:$C$3007,PG!$C62,Entrada!$E$8:$E$3007)),$G62))</f>
        <v>0</v>
      </c>
      <c r="O62" s="97">
        <f t="shared" si="1"/>
        <v>0</v>
      </c>
      <c r="P62" s="98" t="str">
        <f t="shared" si="2"/>
        <v/>
      </c>
      <c r="Q62" s="249"/>
      <c r="R62" s="249"/>
      <c r="S62" s="249"/>
      <c r="T62" s="249"/>
      <c r="U62" s="249"/>
      <c r="V62" s="249"/>
      <c r="W62" s="249"/>
      <c r="X62" s="249"/>
      <c r="Y62" s="249"/>
    </row>
    <row r="63" spans="2:25" ht="30" customHeight="1" x14ac:dyDescent="0.25">
      <c r="B63" s="250"/>
      <c r="C63" s="251"/>
      <c r="D63" s="252"/>
      <c r="E63" s="253"/>
      <c r="F63" s="254"/>
      <c r="G63" s="255"/>
      <c r="H63" s="26">
        <v>56</v>
      </c>
      <c r="I63" s="28">
        <f>SUMIF(Entrada!$C$8:$C$3007,C63,Entrada!$F$8:$F$3007)</f>
        <v>0</v>
      </c>
      <c r="J63" s="28">
        <f>SUMIF(Entrada!$C$8:$C$3007,PG!C63,Entrada!$J$8:$J$3007)</f>
        <v>0</v>
      </c>
      <c r="K63" s="28">
        <f>SUMIF(Saída!$C$8:$C$3007,PG!C63,Saída!$E$8:$E$3007)</f>
        <v>0</v>
      </c>
      <c r="L63" s="28">
        <f>SUMIF(Saída!$C$8:$C$3007,PG!C63,Saída!$G$8:$G$3007)</f>
        <v>0</v>
      </c>
      <c r="M63" s="33">
        <f t="shared" si="0"/>
        <v>0</v>
      </c>
      <c r="N63" s="258">
        <f>IF(G63="",0,IFERROR(AVERAGE(G63,AVERAGEIF(Entrada!$C$8:$C$3007,PG!$C63,Entrada!$E$8:$E$3007)),$G63))</f>
        <v>0</v>
      </c>
      <c r="O63" s="97">
        <f t="shared" si="1"/>
        <v>0</v>
      </c>
      <c r="P63" s="98" t="str">
        <f t="shared" si="2"/>
        <v/>
      </c>
      <c r="Q63" s="249"/>
      <c r="R63" s="249"/>
      <c r="S63" s="249"/>
      <c r="T63" s="249"/>
      <c r="U63" s="249"/>
      <c r="V63" s="249"/>
      <c r="W63" s="249"/>
      <c r="X63" s="249"/>
      <c r="Y63" s="249"/>
    </row>
    <row r="64" spans="2:25" ht="30" customHeight="1" x14ac:dyDescent="0.25">
      <c r="B64" s="250"/>
      <c r="C64" s="251"/>
      <c r="D64" s="252"/>
      <c r="E64" s="253"/>
      <c r="F64" s="254"/>
      <c r="G64" s="255"/>
      <c r="H64" s="26">
        <v>57</v>
      </c>
      <c r="I64" s="28">
        <f>SUMIF(Entrada!$C$8:$C$3007,C64,Entrada!$F$8:$F$3007)</f>
        <v>0</v>
      </c>
      <c r="J64" s="28">
        <f>SUMIF(Entrada!$C$8:$C$3007,PG!C64,Entrada!$J$8:$J$3007)</f>
        <v>0</v>
      </c>
      <c r="K64" s="28">
        <f>SUMIF(Saída!$C$8:$C$3007,PG!C64,Saída!$E$8:$E$3007)</f>
        <v>0</v>
      </c>
      <c r="L64" s="28">
        <f>SUMIF(Saída!$C$8:$C$3007,PG!C64,Saída!$G$8:$G$3007)</f>
        <v>0</v>
      </c>
      <c r="M64" s="33">
        <f t="shared" si="0"/>
        <v>0</v>
      </c>
      <c r="N64" s="258">
        <f>IF(G64="",0,IFERROR(AVERAGE(G64,AVERAGEIF(Entrada!$C$8:$C$3007,PG!$C64,Entrada!$E$8:$E$3007)),$G64))</f>
        <v>0</v>
      </c>
      <c r="O64" s="97">
        <f t="shared" si="1"/>
        <v>0</v>
      </c>
      <c r="P64" s="98" t="str">
        <f t="shared" si="2"/>
        <v/>
      </c>
      <c r="Q64" s="249"/>
      <c r="R64" s="249"/>
      <c r="S64" s="249"/>
      <c r="T64" s="249"/>
      <c r="U64" s="249"/>
      <c r="V64" s="249"/>
      <c r="W64" s="249"/>
      <c r="X64" s="249"/>
      <c r="Y64" s="249"/>
    </row>
    <row r="65" spans="2:25" ht="30" customHeight="1" x14ac:dyDescent="0.25">
      <c r="B65" s="250"/>
      <c r="C65" s="251"/>
      <c r="D65" s="252"/>
      <c r="E65" s="253"/>
      <c r="F65" s="254"/>
      <c r="G65" s="255"/>
      <c r="H65" s="26">
        <v>58</v>
      </c>
      <c r="I65" s="28">
        <f>SUMIF(Entrada!$C$8:$C$3007,C65,Entrada!$F$8:$F$3007)</f>
        <v>0</v>
      </c>
      <c r="J65" s="28">
        <f>SUMIF(Entrada!$C$8:$C$3007,PG!C65,Entrada!$J$8:$J$3007)</f>
        <v>0</v>
      </c>
      <c r="K65" s="28">
        <f>SUMIF(Saída!$C$8:$C$3007,PG!C65,Saída!$E$8:$E$3007)</f>
        <v>0</v>
      </c>
      <c r="L65" s="28">
        <f>SUMIF(Saída!$C$8:$C$3007,PG!C65,Saída!$G$8:$G$3007)</f>
        <v>0</v>
      </c>
      <c r="M65" s="33">
        <f t="shared" si="0"/>
        <v>0</v>
      </c>
      <c r="N65" s="258">
        <f>IF(G65="",0,IFERROR(AVERAGE(G65,AVERAGEIF(Entrada!$C$8:$C$3007,PG!$C65,Entrada!$E$8:$E$3007)),$G65))</f>
        <v>0</v>
      </c>
      <c r="O65" s="97">
        <f t="shared" si="1"/>
        <v>0</v>
      </c>
      <c r="P65" s="98" t="str">
        <f t="shared" si="2"/>
        <v/>
      </c>
      <c r="Q65" s="249"/>
      <c r="R65" s="249"/>
      <c r="S65" s="249"/>
      <c r="T65" s="249"/>
      <c r="U65" s="249"/>
      <c r="V65" s="249"/>
      <c r="W65" s="249"/>
      <c r="X65" s="249"/>
      <c r="Y65" s="249"/>
    </row>
    <row r="66" spans="2:25" ht="30" customHeight="1" x14ac:dyDescent="0.25">
      <c r="B66" s="250"/>
      <c r="C66" s="251"/>
      <c r="D66" s="252"/>
      <c r="E66" s="253"/>
      <c r="F66" s="254"/>
      <c r="G66" s="255"/>
      <c r="H66" s="26">
        <v>59</v>
      </c>
      <c r="I66" s="28">
        <f>SUMIF(Entrada!$C$8:$C$3007,C66,Entrada!$F$8:$F$3007)</f>
        <v>0</v>
      </c>
      <c r="J66" s="28">
        <f>SUMIF(Entrada!$C$8:$C$3007,PG!C66,Entrada!$J$8:$J$3007)</f>
        <v>0</v>
      </c>
      <c r="K66" s="28">
        <f>SUMIF(Saída!$C$8:$C$3007,PG!C66,Saída!$E$8:$E$3007)</f>
        <v>0</v>
      </c>
      <c r="L66" s="28">
        <f>SUMIF(Saída!$C$8:$C$3007,PG!C66,Saída!$G$8:$G$3007)</f>
        <v>0</v>
      </c>
      <c r="M66" s="33">
        <f t="shared" si="0"/>
        <v>0</v>
      </c>
      <c r="N66" s="258">
        <f>IF(G66="",0,IFERROR(AVERAGE(G66,AVERAGEIF(Entrada!$C$8:$C$3007,PG!$C66,Entrada!$E$8:$E$3007)),$G66))</f>
        <v>0</v>
      </c>
      <c r="O66" s="97">
        <f t="shared" si="1"/>
        <v>0</v>
      </c>
      <c r="P66" s="98" t="str">
        <f t="shared" si="2"/>
        <v/>
      </c>
      <c r="Q66" s="249"/>
      <c r="R66" s="249"/>
      <c r="S66" s="249"/>
      <c r="T66" s="249"/>
      <c r="U66" s="249"/>
      <c r="V66" s="249"/>
      <c r="W66" s="249"/>
      <c r="X66" s="249"/>
      <c r="Y66" s="249"/>
    </row>
    <row r="67" spans="2:25" ht="30" customHeight="1" x14ac:dyDescent="0.25">
      <c r="B67" s="250"/>
      <c r="C67" s="251"/>
      <c r="D67" s="252"/>
      <c r="E67" s="253"/>
      <c r="F67" s="254"/>
      <c r="G67" s="255"/>
      <c r="H67" s="26">
        <v>60</v>
      </c>
      <c r="I67" s="28">
        <f>SUMIF(Entrada!$C$8:$C$3007,C67,Entrada!$F$8:$F$3007)</f>
        <v>0</v>
      </c>
      <c r="J67" s="28">
        <f>SUMIF(Entrada!$C$8:$C$3007,PG!C67,Entrada!$J$8:$J$3007)</f>
        <v>0</v>
      </c>
      <c r="K67" s="28">
        <f>SUMIF(Saída!$C$8:$C$3007,PG!C67,Saída!$E$8:$E$3007)</f>
        <v>0</v>
      </c>
      <c r="L67" s="28">
        <f>SUMIF(Saída!$C$8:$C$3007,PG!C67,Saída!$G$8:$G$3007)</f>
        <v>0</v>
      </c>
      <c r="M67" s="33">
        <f t="shared" si="0"/>
        <v>0</v>
      </c>
      <c r="N67" s="258">
        <f>IF(G67="",0,IFERROR(AVERAGE(G67,AVERAGEIF(Entrada!$C$8:$C$3007,PG!$C67,Entrada!$E$8:$E$3007)),$G67))</f>
        <v>0</v>
      </c>
      <c r="O67" s="97">
        <f t="shared" si="1"/>
        <v>0</v>
      </c>
      <c r="P67" s="98" t="str">
        <f t="shared" si="2"/>
        <v/>
      </c>
      <c r="Q67" s="249"/>
      <c r="R67" s="249"/>
      <c r="S67" s="249"/>
      <c r="T67" s="249"/>
      <c r="U67" s="249"/>
      <c r="V67" s="249"/>
      <c r="W67" s="249"/>
      <c r="X67" s="249"/>
      <c r="Y67" s="249"/>
    </row>
    <row r="68" spans="2:25" ht="30" customHeight="1" x14ac:dyDescent="0.25">
      <c r="B68" s="250"/>
      <c r="C68" s="251"/>
      <c r="D68" s="252"/>
      <c r="E68" s="253"/>
      <c r="F68" s="254"/>
      <c r="G68" s="255"/>
      <c r="H68" s="26">
        <v>61</v>
      </c>
      <c r="I68" s="28">
        <f>SUMIF(Entrada!$C$8:$C$3007,C68,Entrada!$F$8:$F$3007)</f>
        <v>0</v>
      </c>
      <c r="J68" s="28">
        <f>SUMIF(Entrada!$C$8:$C$3007,PG!C68,Entrada!$J$8:$J$3007)</f>
        <v>0</v>
      </c>
      <c r="K68" s="28">
        <f>SUMIF(Saída!$C$8:$C$3007,PG!C68,Saída!$E$8:$E$3007)</f>
        <v>0</v>
      </c>
      <c r="L68" s="28">
        <f>SUMIF(Saída!$C$8:$C$3007,PG!C68,Saída!$G$8:$G$3007)</f>
        <v>0</v>
      </c>
      <c r="M68" s="33">
        <f t="shared" si="0"/>
        <v>0</v>
      </c>
      <c r="N68" s="258">
        <f>IF(G68="",0,IFERROR(AVERAGE(G68,AVERAGEIF(Entrada!$C$8:$C$3007,PG!$C68,Entrada!$E$8:$E$3007)),$G68))</f>
        <v>0</v>
      </c>
      <c r="O68" s="97">
        <f t="shared" si="1"/>
        <v>0</v>
      </c>
      <c r="P68" s="98" t="str">
        <f t="shared" si="2"/>
        <v/>
      </c>
      <c r="Q68" s="249"/>
      <c r="R68" s="249"/>
      <c r="S68" s="249"/>
      <c r="T68" s="249"/>
      <c r="U68" s="249"/>
      <c r="V68" s="249"/>
      <c r="W68" s="249"/>
      <c r="X68" s="249"/>
      <c r="Y68" s="249"/>
    </row>
    <row r="69" spans="2:25" ht="30" customHeight="1" x14ac:dyDescent="0.25">
      <c r="B69" s="250"/>
      <c r="C69" s="251"/>
      <c r="D69" s="252"/>
      <c r="E69" s="253"/>
      <c r="F69" s="254"/>
      <c r="G69" s="255"/>
      <c r="H69" s="26">
        <v>62</v>
      </c>
      <c r="I69" s="28">
        <f>SUMIF(Entrada!$C$8:$C$3007,C69,Entrada!$F$8:$F$3007)</f>
        <v>0</v>
      </c>
      <c r="J69" s="28">
        <f>SUMIF(Entrada!$C$8:$C$3007,PG!C69,Entrada!$J$8:$J$3007)</f>
        <v>0</v>
      </c>
      <c r="K69" s="28">
        <f>SUMIF(Saída!$C$8:$C$3007,PG!C69,Saída!$E$8:$E$3007)</f>
        <v>0</v>
      </c>
      <c r="L69" s="28">
        <f>SUMIF(Saída!$C$8:$C$3007,PG!C69,Saída!$G$8:$G$3007)</f>
        <v>0</v>
      </c>
      <c r="M69" s="33">
        <f t="shared" si="0"/>
        <v>0</v>
      </c>
      <c r="N69" s="258">
        <f>IF(G69="",0,IFERROR(AVERAGE(G69,AVERAGEIF(Entrada!$C$8:$C$3007,PG!$C69,Entrada!$E$8:$E$3007)),$G69))</f>
        <v>0</v>
      </c>
      <c r="O69" s="97">
        <f t="shared" si="1"/>
        <v>0</v>
      </c>
      <c r="P69" s="98" t="str">
        <f t="shared" si="2"/>
        <v/>
      </c>
      <c r="Q69" s="249"/>
      <c r="R69" s="249"/>
      <c r="S69" s="249"/>
      <c r="T69" s="249"/>
      <c r="U69" s="249"/>
      <c r="V69" s="249"/>
      <c r="W69" s="249"/>
      <c r="X69" s="249"/>
      <c r="Y69" s="249"/>
    </row>
    <row r="70" spans="2:25" ht="30" customHeight="1" x14ac:dyDescent="0.25">
      <c r="B70" s="250"/>
      <c r="C70" s="251"/>
      <c r="D70" s="252"/>
      <c r="E70" s="253"/>
      <c r="F70" s="254"/>
      <c r="G70" s="255"/>
      <c r="H70" s="26">
        <v>63</v>
      </c>
      <c r="I70" s="28">
        <f>SUMIF(Entrada!$C$8:$C$3007,C70,Entrada!$F$8:$F$3007)</f>
        <v>0</v>
      </c>
      <c r="J70" s="28">
        <f>SUMIF(Entrada!$C$8:$C$3007,PG!C70,Entrada!$J$8:$J$3007)</f>
        <v>0</v>
      </c>
      <c r="K70" s="28">
        <f>SUMIF(Saída!$C$8:$C$3007,PG!C70,Saída!$E$8:$E$3007)</f>
        <v>0</v>
      </c>
      <c r="L70" s="28">
        <f>SUMIF(Saída!$C$8:$C$3007,PG!C70,Saída!$G$8:$G$3007)</f>
        <v>0</v>
      </c>
      <c r="M70" s="33">
        <f t="shared" si="0"/>
        <v>0</v>
      </c>
      <c r="N70" s="258">
        <f>IF(G70="",0,IFERROR(AVERAGE(G70,AVERAGEIF(Entrada!$C$8:$C$3007,PG!$C70,Entrada!$E$8:$E$3007)),$G70))</f>
        <v>0</v>
      </c>
      <c r="O70" s="97">
        <f t="shared" si="1"/>
        <v>0</v>
      </c>
      <c r="P70" s="98" t="str">
        <f t="shared" si="2"/>
        <v/>
      </c>
      <c r="Q70" s="249"/>
      <c r="R70" s="249"/>
      <c r="S70" s="249"/>
      <c r="T70" s="249"/>
      <c r="U70" s="249"/>
      <c r="V70" s="249"/>
      <c r="W70" s="249"/>
      <c r="X70" s="249"/>
      <c r="Y70" s="249"/>
    </row>
    <row r="71" spans="2:25" ht="30" customHeight="1" x14ac:dyDescent="0.25">
      <c r="B71" s="250"/>
      <c r="C71" s="251"/>
      <c r="D71" s="252"/>
      <c r="E71" s="253"/>
      <c r="F71" s="254"/>
      <c r="G71" s="255"/>
      <c r="H71" s="26">
        <v>64</v>
      </c>
      <c r="I71" s="28">
        <f>SUMIF(Entrada!$C$8:$C$3007,C71,Entrada!$F$8:$F$3007)</f>
        <v>0</v>
      </c>
      <c r="J71" s="28">
        <f>SUMIF(Entrada!$C$8:$C$3007,PG!C71,Entrada!$J$8:$J$3007)</f>
        <v>0</v>
      </c>
      <c r="K71" s="28">
        <f>SUMIF(Saída!$C$8:$C$3007,PG!C71,Saída!$E$8:$E$3007)</f>
        <v>0</v>
      </c>
      <c r="L71" s="28">
        <f>SUMIF(Saída!$C$8:$C$3007,PG!C71,Saída!$G$8:$G$3007)</f>
        <v>0</v>
      </c>
      <c r="M71" s="33">
        <f t="shared" si="0"/>
        <v>0</v>
      </c>
      <c r="N71" s="258">
        <f>IF(G71="",0,IFERROR(AVERAGE(G71,AVERAGEIF(Entrada!$C$8:$C$3007,PG!$C71,Entrada!$E$8:$E$3007)),$G71))</f>
        <v>0</v>
      </c>
      <c r="O71" s="97">
        <f t="shared" si="1"/>
        <v>0</v>
      </c>
      <c r="P71" s="98" t="str">
        <f t="shared" si="2"/>
        <v/>
      </c>
      <c r="Q71" s="249"/>
      <c r="R71" s="249"/>
      <c r="S71" s="249"/>
      <c r="T71" s="249"/>
      <c r="U71" s="249"/>
      <c r="V71" s="249"/>
      <c r="W71" s="249"/>
      <c r="X71" s="249"/>
      <c r="Y71" s="249"/>
    </row>
    <row r="72" spans="2:25" ht="30" customHeight="1" x14ac:dyDescent="0.25">
      <c r="B72" s="250"/>
      <c r="C72" s="251"/>
      <c r="D72" s="252"/>
      <c r="E72" s="253"/>
      <c r="F72" s="254"/>
      <c r="G72" s="255"/>
      <c r="H72" s="26">
        <v>65</v>
      </c>
      <c r="I72" s="28">
        <f>SUMIF(Entrada!$C$8:$C$3007,C72,Entrada!$F$8:$F$3007)</f>
        <v>0</v>
      </c>
      <c r="J72" s="28">
        <f>SUMIF(Entrada!$C$8:$C$3007,PG!C72,Entrada!$J$8:$J$3007)</f>
        <v>0</v>
      </c>
      <c r="K72" s="28">
        <f>SUMIF(Saída!$C$8:$C$3007,PG!C72,Saída!$E$8:$E$3007)</f>
        <v>0</v>
      </c>
      <c r="L72" s="28">
        <f>SUMIF(Saída!$C$8:$C$3007,PG!C72,Saída!$G$8:$G$3007)</f>
        <v>0</v>
      </c>
      <c r="M72" s="33">
        <f t="shared" si="0"/>
        <v>0</v>
      </c>
      <c r="N72" s="258">
        <f>IF(G72="",0,IFERROR(AVERAGE(G72,AVERAGEIF(Entrada!$C$8:$C$3007,PG!$C72,Entrada!$E$8:$E$3007)),$G72))</f>
        <v>0</v>
      </c>
      <c r="O72" s="97">
        <f t="shared" si="1"/>
        <v>0</v>
      </c>
      <c r="P72" s="98" t="str">
        <f t="shared" si="2"/>
        <v/>
      </c>
      <c r="Q72" s="249"/>
      <c r="R72" s="249"/>
      <c r="S72" s="249"/>
      <c r="T72" s="249"/>
      <c r="U72" s="249"/>
      <c r="V72" s="249"/>
      <c r="W72" s="249"/>
      <c r="X72" s="249"/>
      <c r="Y72" s="249"/>
    </row>
    <row r="73" spans="2:25" ht="30" customHeight="1" x14ac:dyDescent="0.25">
      <c r="B73" s="250"/>
      <c r="C73" s="251"/>
      <c r="D73" s="252"/>
      <c r="E73" s="253"/>
      <c r="F73" s="254"/>
      <c r="G73" s="255"/>
      <c r="H73" s="26">
        <v>66</v>
      </c>
      <c r="I73" s="28">
        <f>SUMIF(Entrada!$C$8:$C$3007,C73,Entrada!$F$8:$F$3007)</f>
        <v>0</v>
      </c>
      <c r="J73" s="28">
        <f>SUMIF(Entrada!$C$8:$C$3007,PG!C73,Entrada!$J$8:$J$3007)</f>
        <v>0</v>
      </c>
      <c r="K73" s="28">
        <f>SUMIF(Saída!$C$8:$C$3007,PG!C73,Saída!$E$8:$E$3007)</f>
        <v>0</v>
      </c>
      <c r="L73" s="28">
        <f>SUMIF(Saída!$C$8:$C$3007,PG!C73,Saída!$G$8:$G$3007)</f>
        <v>0</v>
      </c>
      <c r="M73" s="33">
        <f t="shared" ref="M73:M136" si="3">(I73+E73)-K73</f>
        <v>0</v>
      </c>
      <c r="N73" s="258">
        <f>IF(G73="",0,IFERROR(AVERAGE(G73,AVERAGEIF(Entrada!$C$8:$C$3007,PG!$C73,Entrada!$E$8:$E$3007)),$G73))</f>
        <v>0</v>
      </c>
      <c r="O73" s="97">
        <f t="shared" ref="O73:O136" si="4">E73*G73</f>
        <v>0</v>
      </c>
      <c r="P73" s="98" t="str">
        <f t="shared" ref="P73:P136" si="5">IF(D73="","",IF(M73&gt;D73,1,0))</f>
        <v/>
      </c>
      <c r="Q73" s="249"/>
      <c r="R73" s="249"/>
      <c r="S73" s="249"/>
      <c r="T73" s="249"/>
      <c r="U73" s="249"/>
      <c r="V73" s="249"/>
      <c r="W73" s="249"/>
      <c r="X73" s="249"/>
      <c r="Y73" s="249"/>
    </row>
    <row r="74" spans="2:25" ht="30" customHeight="1" x14ac:dyDescent="0.25">
      <c r="B74" s="250"/>
      <c r="C74" s="251"/>
      <c r="D74" s="252"/>
      <c r="E74" s="253"/>
      <c r="F74" s="254"/>
      <c r="G74" s="255"/>
      <c r="H74" s="26">
        <v>67</v>
      </c>
      <c r="I74" s="28">
        <f>SUMIF(Entrada!$C$8:$C$3007,C74,Entrada!$F$8:$F$3007)</f>
        <v>0</v>
      </c>
      <c r="J74" s="28">
        <f>SUMIF(Entrada!$C$8:$C$3007,PG!C74,Entrada!$J$8:$J$3007)</f>
        <v>0</v>
      </c>
      <c r="K74" s="28">
        <f>SUMIF(Saída!$C$8:$C$3007,PG!C74,Saída!$E$8:$E$3007)</f>
        <v>0</v>
      </c>
      <c r="L74" s="28">
        <f>SUMIF(Saída!$C$8:$C$3007,PG!C74,Saída!$G$8:$G$3007)</f>
        <v>0</v>
      </c>
      <c r="M74" s="33">
        <f t="shared" si="3"/>
        <v>0</v>
      </c>
      <c r="N74" s="258">
        <f>IF(G74="",0,IFERROR(AVERAGE(G74,AVERAGEIF(Entrada!$C$8:$C$3007,PG!$C74,Entrada!$E$8:$E$3007)),$G74))</f>
        <v>0</v>
      </c>
      <c r="O74" s="97">
        <f t="shared" si="4"/>
        <v>0</v>
      </c>
      <c r="P74" s="98" t="str">
        <f t="shared" si="5"/>
        <v/>
      </c>
      <c r="Q74" s="249"/>
      <c r="R74" s="249"/>
      <c r="S74" s="249"/>
      <c r="T74" s="249"/>
      <c r="U74" s="249"/>
      <c r="V74" s="249"/>
      <c r="W74" s="249"/>
      <c r="X74" s="249"/>
      <c r="Y74" s="249"/>
    </row>
    <row r="75" spans="2:25" ht="30" customHeight="1" x14ac:dyDescent="0.25">
      <c r="B75" s="250"/>
      <c r="C75" s="251"/>
      <c r="D75" s="252"/>
      <c r="E75" s="253"/>
      <c r="F75" s="254"/>
      <c r="G75" s="255"/>
      <c r="H75" s="26">
        <v>68</v>
      </c>
      <c r="I75" s="28">
        <f>SUMIF(Entrada!$C$8:$C$3007,C75,Entrada!$F$8:$F$3007)</f>
        <v>0</v>
      </c>
      <c r="J75" s="28">
        <f>SUMIF(Entrada!$C$8:$C$3007,PG!C75,Entrada!$J$8:$J$3007)</f>
        <v>0</v>
      </c>
      <c r="K75" s="28">
        <f>SUMIF(Saída!$C$8:$C$3007,PG!C75,Saída!$E$8:$E$3007)</f>
        <v>0</v>
      </c>
      <c r="L75" s="28">
        <f>SUMIF(Saída!$C$8:$C$3007,PG!C75,Saída!$G$8:$G$3007)</f>
        <v>0</v>
      </c>
      <c r="M75" s="33">
        <f t="shared" si="3"/>
        <v>0</v>
      </c>
      <c r="N75" s="258">
        <f>IF(G75="",0,IFERROR(AVERAGE(G75,AVERAGEIF(Entrada!$C$8:$C$3007,PG!$C75,Entrada!$E$8:$E$3007)),$G75))</f>
        <v>0</v>
      </c>
      <c r="O75" s="97">
        <f t="shared" si="4"/>
        <v>0</v>
      </c>
      <c r="P75" s="98" t="str">
        <f t="shared" si="5"/>
        <v/>
      </c>
      <c r="Q75" s="249"/>
      <c r="R75" s="249"/>
      <c r="S75" s="249"/>
      <c r="T75" s="249"/>
      <c r="U75" s="249"/>
      <c r="V75" s="249"/>
      <c r="W75" s="249"/>
      <c r="X75" s="249"/>
      <c r="Y75" s="249"/>
    </row>
    <row r="76" spans="2:25" ht="30" customHeight="1" x14ac:dyDescent="0.25">
      <c r="B76" s="250"/>
      <c r="C76" s="251"/>
      <c r="D76" s="252"/>
      <c r="E76" s="253"/>
      <c r="F76" s="254"/>
      <c r="G76" s="255"/>
      <c r="H76" s="26">
        <v>69</v>
      </c>
      <c r="I76" s="28">
        <f>SUMIF(Entrada!$C$8:$C$3007,C76,Entrada!$F$8:$F$3007)</f>
        <v>0</v>
      </c>
      <c r="J76" s="28">
        <f>SUMIF(Entrada!$C$8:$C$3007,PG!C76,Entrada!$J$8:$J$3007)</f>
        <v>0</v>
      </c>
      <c r="K76" s="28">
        <f>SUMIF(Saída!$C$8:$C$3007,PG!C76,Saída!$E$8:$E$3007)</f>
        <v>0</v>
      </c>
      <c r="L76" s="28">
        <f>SUMIF(Saída!$C$8:$C$3007,PG!C76,Saída!$G$8:$G$3007)</f>
        <v>0</v>
      </c>
      <c r="M76" s="33">
        <f t="shared" si="3"/>
        <v>0</v>
      </c>
      <c r="N76" s="258">
        <f>IF(G76="",0,IFERROR(AVERAGE(G76,AVERAGEIF(Entrada!$C$8:$C$3007,PG!$C76,Entrada!$E$8:$E$3007)),$G76))</f>
        <v>0</v>
      </c>
      <c r="O76" s="97">
        <f t="shared" si="4"/>
        <v>0</v>
      </c>
      <c r="P76" s="98" t="str">
        <f t="shared" si="5"/>
        <v/>
      </c>
      <c r="Q76" s="249"/>
      <c r="R76" s="249"/>
      <c r="S76" s="249"/>
      <c r="T76" s="249"/>
      <c r="U76" s="249"/>
      <c r="V76" s="249"/>
      <c r="W76" s="249"/>
      <c r="X76" s="249"/>
      <c r="Y76" s="249"/>
    </row>
    <row r="77" spans="2:25" ht="30" customHeight="1" x14ac:dyDescent="0.25">
      <c r="B77" s="250"/>
      <c r="C77" s="251"/>
      <c r="D77" s="252"/>
      <c r="E77" s="253"/>
      <c r="F77" s="254"/>
      <c r="G77" s="255"/>
      <c r="H77" s="26">
        <v>70</v>
      </c>
      <c r="I77" s="28">
        <f>SUMIF(Entrada!$C$8:$C$3007,C77,Entrada!$F$8:$F$3007)</f>
        <v>0</v>
      </c>
      <c r="J77" s="28">
        <f>SUMIF(Entrada!$C$8:$C$3007,PG!C77,Entrada!$J$8:$J$3007)</f>
        <v>0</v>
      </c>
      <c r="K77" s="28">
        <f>SUMIF(Saída!$C$8:$C$3007,PG!C77,Saída!$E$8:$E$3007)</f>
        <v>0</v>
      </c>
      <c r="L77" s="28">
        <f>SUMIF(Saída!$C$8:$C$3007,PG!C77,Saída!$G$8:$G$3007)</f>
        <v>0</v>
      </c>
      <c r="M77" s="33">
        <f t="shared" si="3"/>
        <v>0</v>
      </c>
      <c r="N77" s="258">
        <f>IF(G77="",0,IFERROR(AVERAGE(G77,AVERAGEIF(Entrada!$C$8:$C$3007,PG!$C77,Entrada!$E$8:$E$3007)),$G77))</f>
        <v>0</v>
      </c>
      <c r="O77" s="97">
        <f t="shared" si="4"/>
        <v>0</v>
      </c>
      <c r="P77" s="98" t="str">
        <f t="shared" si="5"/>
        <v/>
      </c>
      <c r="Q77" s="249"/>
      <c r="R77" s="249"/>
      <c r="S77" s="249"/>
      <c r="T77" s="249"/>
      <c r="U77" s="249"/>
      <c r="V77" s="249"/>
      <c r="W77" s="249"/>
      <c r="X77" s="249"/>
      <c r="Y77" s="249"/>
    </row>
    <row r="78" spans="2:25" ht="30" customHeight="1" x14ac:dyDescent="0.25">
      <c r="B78" s="250"/>
      <c r="C78" s="251"/>
      <c r="D78" s="252"/>
      <c r="E78" s="253"/>
      <c r="F78" s="254"/>
      <c r="G78" s="255"/>
      <c r="H78" s="26">
        <v>71</v>
      </c>
      <c r="I78" s="28">
        <f>SUMIF(Entrada!$C$8:$C$3007,C78,Entrada!$F$8:$F$3007)</f>
        <v>0</v>
      </c>
      <c r="J78" s="28">
        <f>SUMIF(Entrada!$C$8:$C$3007,PG!C78,Entrada!$J$8:$J$3007)</f>
        <v>0</v>
      </c>
      <c r="K78" s="28">
        <f>SUMIF(Saída!$C$8:$C$3007,PG!C78,Saída!$E$8:$E$3007)</f>
        <v>0</v>
      </c>
      <c r="L78" s="28">
        <f>SUMIF(Saída!$C$8:$C$3007,PG!C78,Saída!$G$8:$G$3007)</f>
        <v>0</v>
      </c>
      <c r="M78" s="33">
        <f t="shared" si="3"/>
        <v>0</v>
      </c>
      <c r="N78" s="258">
        <f>IF(G78="",0,IFERROR(AVERAGE(G78,AVERAGEIF(Entrada!$C$8:$C$3007,PG!$C78,Entrada!$E$8:$E$3007)),$G78))</f>
        <v>0</v>
      </c>
      <c r="O78" s="97">
        <f t="shared" si="4"/>
        <v>0</v>
      </c>
      <c r="P78" s="98" t="str">
        <f t="shared" si="5"/>
        <v/>
      </c>
      <c r="Q78" s="249"/>
      <c r="R78" s="249"/>
      <c r="S78" s="249"/>
      <c r="T78" s="249"/>
      <c r="U78" s="249"/>
      <c r="V78" s="249"/>
      <c r="W78" s="249"/>
      <c r="X78" s="249"/>
      <c r="Y78" s="249"/>
    </row>
    <row r="79" spans="2:25" ht="30" customHeight="1" x14ac:dyDescent="0.25">
      <c r="B79" s="250"/>
      <c r="C79" s="251"/>
      <c r="D79" s="252"/>
      <c r="E79" s="253"/>
      <c r="F79" s="254"/>
      <c r="G79" s="255"/>
      <c r="H79" s="26">
        <v>72</v>
      </c>
      <c r="I79" s="28">
        <f>SUMIF(Entrada!$C$8:$C$3007,C79,Entrada!$F$8:$F$3007)</f>
        <v>0</v>
      </c>
      <c r="J79" s="28">
        <f>SUMIF(Entrada!$C$8:$C$3007,PG!C79,Entrada!$J$8:$J$3007)</f>
        <v>0</v>
      </c>
      <c r="K79" s="28">
        <f>SUMIF(Saída!$C$8:$C$3007,PG!C79,Saída!$E$8:$E$3007)</f>
        <v>0</v>
      </c>
      <c r="L79" s="28">
        <f>SUMIF(Saída!$C$8:$C$3007,PG!C79,Saída!$G$8:$G$3007)</f>
        <v>0</v>
      </c>
      <c r="M79" s="33">
        <f t="shared" si="3"/>
        <v>0</v>
      </c>
      <c r="N79" s="258">
        <f>IF(G79="",0,IFERROR(AVERAGE(G79,AVERAGEIF(Entrada!$C$8:$C$3007,PG!$C79,Entrada!$E$8:$E$3007)),$G79))</f>
        <v>0</v>
      </c>
      <c r="O79" s="97">
        <f t="shared" si="4"/>
        <v>0</v>
      </c>
      <c r="P79" s="98" t="str">
        <f t="shared" si="5"/>
        <v/>
      </c>
      <c r="Q79" s="249"/>
      <c r="R79" s="249"/>
      <c r="S79" s="249"/>
      <c r="T79" s="249"/>
      <c r="U79" s="249"/>
      <c r="V79" s="249"/>
      <c r="W79" s="249"/>
      <c r="X79" s="249"/>
      <c r="Y79" s="249"/>
    </row>
    <row r="80" spans="2:25" ht="30" customHeight="1" x14ac:dyDescent="0.25">
      <c r="B80" s="250"/>
      <c r="C80" s="251"/>
      <c r="D80" s="252"/>
      <c r="E80" s="253"/>
      <c r="F80" s="254"/>
      <c r="G80" s="255"/>
      <c r="H80" s="26">
        <v>73</v>
      </c>
      <c r="I80" s="28">
        <f>SUMIF(Entrada!$C$8:$C$3007,C80,Entrada!$F$8:$F$3007)</f>
        <v>0</v>
      </c>
      <c r="J80" s="28">
        <f>SUMIF(Entrada!$C$8:$C$3007,PG!C80,Entrada!$J$8:$J$3007)</f>
        <v>0</v>
      </c>
      <c r="K80" s="28">
        <f>SUMIF(Saída!$C$8:$C$3007,PG!C80,Saída!$E$8:$E$3007)</f>
        <v>0</v>
      </c>
      <c r="L80" s="28">
        <f>SUMIF(Saída!$C$8:$C$3007,PG!C80,Saída!$G$8:$G$3007)</f>
        <v>0</v>
      </c>
      <c r="M80" s="33">
        <f t="shared" si="3"/>
        <v>0</v>
      </c>
      <c r="N80" s="258">
        <f>IF(G80="",0,IFERROR(AVERAGE(G80,AVERAGEIF(Entrada!$C$8:$C$3007,PG!$C80,Entrada!$E$8:$E$3007)),$G80))</f>
        <v>0</v>
      </c>
      <c r="O80" s="97">
        <f t="shared" si="4"/>
        <v>0</v>
      </c>
      <c r="P80" s="98" t="str">
        <f t="shared" si="5"/>
        <v/>
      </c>
      <c r="Q80" s="249"/>
      <c r="R80" s="249"/>
      <c r="S80" s="249"/>
      <c r="T80" s="249"/>
      <c r="U80" s="249"/>
      <c r="V80" s="249"/>
      <c r="W80" s="249"/>
      <c r="X80" s="249"/>
      <c r="Y80" s="249"/>
    </row>
    <row r="81" spans="2:25" ht="30" customHeight="1" x14ac:dyDescent="0.25">
      <c r="B81" s="250"/>
      <c r="C81" s="251"/>
      <c r="D81" s="252"/>
      <c r="E81" s="253"/>
      <c r="F81" s="254"/>
      <c r="G81" s="255"/>
      <c r="H81" s="26">
        <v>74</v>
      </c>
      <c r="I81" s="28">
        <f>SUMIF(Entrada!$C$8:$C$3007,C81,Entrada!$F$8:$F$3007)</f>
        <v>0</v>
      </c>
      <c r="J81" s="28">
        <f>SUMIF(Entrada!$C$8:$C$3007,PG!C81,Entrada!$J$8:$J$3007)</f>
        <v>0</v>
      </c>
      <c r="K81" s="28">
        <f>SUMIF(Saída!$C$8:$C$3007,PG!C81,Saída!$E$8:$E$3007)</f>
        <v>0</v>
      </c>
      <c r="L81" s="28">
        <f>SUMIF(Saída!$C$8:$C$3007,PG!C81,Saída!$G$8:$G$3007)</f>
        <v>0</v>
      </c>
      <c r="M81" s="33">
        <f t="shared" si="3"/>
        <v>0</v>
      </c>
      <c r="N81" s="258">
        <f>IF(G81="",0,IFERROR(AVERAGE(G81,AVERAGEIF(Entrada!$C$8:$C$3007,PG!$C81,Entrada!$E$8:$E$3007)),$G81))</f>
        <v>0</v>
      </c>
      <c r="O81" s="97">
        <f t="shared" si="4"/>
        <v>0</v>
      </c>
      <c r="P81" s="98" t="str">
        <f t="shared" si="5"/>
        <v/>
      </c>
      <c r="Q81" s="249"/>
      <c r="R81" s="249"/>
      <c r="S81" s="249"/>
      <c r="T81" s="249"/>
      <c r="U81" s="249"/>
      <c r="V81" s="249"/>
      <c r="W81" s="249"/>
      <c r="X81" s="249"/>
      <c r="Y81" s="249"/>
    </row>
    <row r="82" spans="2:25" ht="30" customHeight="1" x14ac:dyDescent="0.25">
      <c r="B82" s="250"/>
      <c r="C82" s="251"/>
      <c r="D82" s="252"/>
      <c r="E82" s="253"/>
      <c r="F82" s="254"/>
      <c r="G82" s="255"/>
      <c r="H82" s="26">
        <v>75</v>
      </c>
      <c r="I82" s="28">
        <f>SUMIF(Entrada!$C$8:$C$3007,C82,Entrada!$F$8:$F$3007)</f>
        <v>0</v>
      </c>
      <c r="J82" s="28">
        <f>SUMIF(Entrada!$C$8:$C$3007,PG!C82,Entrada!$J$8:$J$3007)</f>
        <v>0</v>
      </c>
      <c r="K82" s="28">
        <f>SUMIF(Saída!$C$8:$C$3007,PG!C82,Saída!$E$8:$E$3007)</f>
        <v>0</v>
      </c>
      <c r="L82" s="28">
        <f>SUMIF(Saída!$C$8:$C$3007,PG!C82,Saída!$G$8:$G$3007)</f>
        <v>0</v>
      </c>
      <c r="M82" s="33">
        <f t="shared" si="3"/>
        <v>0</v>
      </c>
      <c r="N82" s="258">
        <f>IF(G82="",0,IFERROR(AVERAGE(G82,AVERAGEIF(Entrada!$C$8:$C$3007,PG!$C82,Entrada!$E$8:$E$3007)),$G82))</f>
        <v>0</v>
      </c>
      <c r="O82" s="97">
        <f t="shared" si="4"/>
        <v>0</v>
      </c>
      <c r="P82" s="98" t="str">
        <f t="shared" si="5"/>
        <v/>
      </c>
      <c r="Q82" s="249"/>
      <c r="R82" s="249"/>
      <c r="S82" s="249"/>
      <c r="T82" s="249"/>
      <c r="U82" s="249"/>
      <c r="V82" s="249"/>
      <c r="W82" s="249"/>
      <c r="X82" s="249"/>
      <c r="Y82" s="249"/>
    </row>
    <row r="83" spans="2:25" ht="30" customHeight="1" x14ac:dyDescent="0.25">
      <c r="B83" s="250"/>
      <c r="C83" s="251"/>
      <c r="D83" s="252"/>
      <c r="E83" s="253"/>
      <c r="F83" s="254"/>
      <c r="G83" s="255"/>
      <c r="H83" s="26">
        <v>76</v>
      </c>
      <c r="I83" s="28">
        <f>SUMIF(Entrada!$C$8:$C$3007,C83,Entrada!$F$8:$F$3007)</f>
        <v>0</v>
      </c>
      <c r="J83" s="28">
        <f>SUMIF(Entrada!$C$8:$C$3007,PG!C83,Entrada!$J$8:$J$3007)</f>
        <v>0</v>
      </c>
      <c r="K83" s="28">
        <f>SUMIF(Saída!$C$8:$C$3007,PG!C83,Saída!$E$8:$E$3007)</f>
        <v>0</v>
      </c>
      <c r="L83" s="28">
        <f>SUMIF(Saída!$C$8:$C$3007,PG!C83,Saída!$G$8:$G$3007)</f>
        <v>0</v>
      </c>
      <c r="M83" s="33">
        <f t="shared" si="3"/>
        <v>0</v>
      </c>
      <c r="N83" s="258">
        <f>IF(G83="",0,IFERROR(AVERAGE(G83,AVERAGEIF(Entrada!$C$8:$C$3007,PG!$C83,Entrada!$E$8:$E$3007)),$G83))</f>
        <v>0</v>
      </c>
      <c r="O83" s="97">
        <f t="shared" si="4"/>
        <v>0</v>
      </c>
      <c r="P83" s="98" t="str">
        <f t="shared" si="5"/>
        <v/>
      </c>
      <c r="Q83" s="249"/>
      <c r="R83" s="249"/>
      <c r="S83" s="249"/>
      <c r="T83" s="249"/>
      <c r="U83" s="249"/>
      <c r="V83" s="249"/>
      <c r="W83" s="249"/>
      <c r="X83" s="249"/>
      <c r="Y83" s="249"/>
    </row>
    <row r="84" spans="2:25" ht="30" customHeight="1" x14ac:dyDescent="0.25">
      <c r="B84" s="250"/>
      <c r="C84" s="251"/>
      <c r="D84" s="252"/>
      <c r="E84" s="253"/>
      <c r="F84" s="254"/>
      <c r="G84" s="255"/>
      <c r="H84" s="26">
        <v>77</v>
      </c>
      <c r="I84" s="28">
        <f>SUMIF(Entrada!$C$8:$C$3007,C84,Entrada!$F$8:$F$3007)</f>
        <v>0</v>
      </c>
      <c r="J84" s="28">
        <f>SUMIF(Entrada!$C$8:$C$3007,PG!C84,Entrada!$J$8:$J$3007)</f>
        <v>0</v>
      </c>
      <c r="K84" s="28">
        <f>SUMIF(Saída!$C$8:$C$3007,PG!C84,Saída!$E$8:$E$3007)</f>
        <v>0</v>
      </c>
      <c r="L84" s="28">
        <f>SUMIF(Saída!$C$8:$C$3007,PG!C84,Saída!$G$8:$G$3007)</f>
        <v>0</v>
      </c>
      <c r="M84" s="33">
        <f t="shared" si="3"/>
        <v>0</v>
      </c>
      <c r="N84" s="258">
        <f>IF(G84="",0,IFERROR(AVERAGE(G84,AVERAGEIF(Entrada!$C$8:$C$3007,PG!$C84,Entrada!$E$8:$E$3007)),$G84))</f>
        <v>0</v>
      </c>
      <c r="O84" s="97">
        <f t="shared" si="4"/>
        <v>0</v>
      </c>
      <c r="P84" s="98" t="str">
        <f t="shared" si="5"/>
        <v/>
      </c>
      <c r="Q84" s="249"/>
      <c r="R84" s="249"/>
      <c r="S84" s="249"/>
      <c r="T84" s="249"/>
      <c r="U84" s="249"/>
      <c r="V84" s="249"/>
      <c r="W84" s="249"/>
      <c r="X84" s="249"/>
      <c r="Y84" s="249"/>
    </row>
    <row r="85" spans="2:25" ht="30" customHeight="1" x14ac:dyDescent="0.25">
      <c r="B85" s="250"/>
      <c r="C85" s="251"/>
      <c r="D85" s="252"/>
      <c r="E85" s="253"/>
      <c r="F85" s="254"/>
      <c r="G85" s="255"/>
      <c r="H85" s="26">
        <v>78</v>
      </c>
      <c r="I85" s="28">
        <f>SUMIF(Entrada!$C$8:$C$3007,C85,Entrada!$F$8:$F$3007)</f>
        <v>0</v>
      </c>
      <c r="J85" s="28">
        <f>SUMIF(Entrada!$C$8:$C$3007,PG!C85,Entrada!$J$8:$J$3007)</f>
        <v>0</v>
      </c>
      <c r="K85" s="28">
        <f>SUMIF(Saída!$C$8:$C$3007,PG!C85,Saída!$E$8:$E$3007)</f>
        <v>0</v>
      </c>
      <c r="L85" s="28">
        <f>SUMIF(Saída!$C$8:$C$3007,PG!C85,Saída!$G$8:$G$3007)</f>
        <v>0</v>
      </c>
      <c r="M85" s="33">
        <f t="shared" si="3"/>
        <v>0</v>
      </c>
      <c r="N85" s="258">
        <f>IF(G85="",0,IFERROR(AVERAGE(G85,AVERAGEIF(Entrada!$C$8:$C$3007,PG!$C85,Entrada!$E$8:$E$3007)),$G85))</f>
        <v>0</v>
      </c>
      <c r="O85" s="97">
        <f t="shared" si="4"/>
        <v>0</v>
      </c>
      <c r="P85" s="98" t="str">
        <f t="shared" si="5"/>
        <v/>
      </c>
      <c r="Q85" s="249"/>
      <c r="R85" s="249"/>
      <c r="S85" s="249"/>
      <c r="T85" s="249"/>
      <c r="U85" s="249"/>
      <c r="V85" s="249"/>
      <c r="W85" s="249"/>
      <c r="X85" s="249"/>
      <c r="Y85" s="249"/>
    </row>
    <row r="86" spans="2:25" ht="30" customHeight="1" x14ac:dyDescent="0.25">
      <c r="B86" s="250"/>
      <c r="C86" s="251"/>
      <c r="D86" s="252"/>
      <c r="E86" s="253"/>
      <c r="F86" s="254"/>
      <c r="G86" s="255"/>
      <c r="H86" s="26">
        <v>79</v>
      </c>
      <c r="I86" s="28">
        <f>SUMIF(Entrada!$C$8:$C$3007,C86,Entrada!$F$8:$F$3007)</f>
        <v>0</v>
      </c>
      <c r="J86" s="28">
        <f>SUMIF(Entrada!$C$8:$C$3007,PG!C86,Entrada!$J$8:$J$3007)</f>
        <v>0</v>
      </c>
      <c r="K86" s="28">
        <f>SUMIF(Saída!$C$8:$C$3007,PG!C86,Saída!$E$8:$E$3007)</f>
        <v>0</v>
      </c>
      <c r="L86" s="28">
        <f>SUMIF(Saída!$C$8:$C$3007,PG!C86,Saída!$G$8:$G$3007)</f>
        <v>0</v>
      </c>
      <c r="M86" s="33">
        <f t="shared" si="3"/>
        <v>0</v>
      </c>
      <c r="N86" s="258">
        <f>IF(G86="",0,IFERROR(AVERAGE(G86,AVERAGEIF(Entrada!$C$8:$C$3007,PG!$C86,Entrada!$E$8:$E$3007)),$G86))</f>
        <v>0</v>
      </c>
      <c r="O86" s="97">
        <f t="shared" si="4"/>
        <v>0</v>
      </c>
      <c r="P86" s="98" t="str">
        <f t="shared" si="5"/>
        <v/>
      </c>
      <c r="Q86" s="249"/>
      <c r="R86" s="249"/>
      <c r="S86" s="249"/>
      <c r="T86" s="249"/>
      <c r="U86" s="249"/>
      <c r="V86" s="249"/>
      <c r="W86" s="249"/>
      <c r="X86" s="249"/>
      <c r="Y86" s="249"/>
    </row>
    <row r="87" spans="2:25" ht="30" customHeight="1" x14ac:dyDescent="0.25">
      <c r="B87" s="250"/>
      <c r="C87" s="251"/>
      <c r="D87" s="252"/>
      <c r="E87" s="253"/>
      <c r="F87" s="254"/>
      <c r="G87" s="255"/>
      <c r="H87" s="26">
        <v>80</v>
      </c>
      <c r="I87" s="28">
        <f>SUMIF(Entrada!$C$8:$C$3007,C87,Entrada!$F$8:$F$3007)</f>
        <v>0</v>
      </c>
      <c r="J87" s="28">
        <f>SUMIF(Entrada!$C$8:$C$3007,PG!C87,Entrada!$J$8:$J$3007)</f>
        <v>0</v>
      </c>
      <c r="K87" s="28">
        <f>SUMIF(Saída!$C$8:$C$3007,PG!C87,Saída!$E$8:$E$3007)</f>
        <v>0</v>
      </c>
      <c r="L87" s="28">
        <f>SUMIF(Saída!$C$8:$C$3007,PG!C87,Saída!$G$8:$G$3007)</f>
        <v>0</v>
      </c>
      <c r="M87" s="33">
        <f t="shared" si="3"/>
        <v>0</v>
      </c>
      <c r="N87" s="258">
        <f>IF(G87="",0,IFERROR(AVERAGE(G87,AVERAGEIF(Entrada!$C$8:$C$3007,PG!$C87,Entrada!$E$8:$E$3007)),$G87))</f>
        <v>0</v>
      </c>
      <c r="O87" s="97">
        <f t="shared" si="4"/>
        <v>0</v>
      </c>
      <c r="P87" s="98" t="str">
        <f t="shared" si="5"/>
        <v/>
      </c>
      <c r="Q87" s="249"/>
      <c r="R87" s="249"/>
      <c r="S87" s="249"/>
      <c r="T87" s="249"/>
      <c r="U87" s="249"/>
      <c r="V87" s="249"/>
      <c r="W87" s="249"/>
      <c r="X87" s="249"/>
      <c r="Y87" s="249"/>
    </row>
    <row r="88" spans="2:25" ht="30" customHeight="1" x14ac:dyDescent="0.25">
      <c r="B88" s="250"/>
      <c r="C88" s="251"/>
      <c r="D88" s="252"/>
      <c r="E88" s="253"/>
      <c r="F88" s="254"/>
      <c r="G88" s="255"/>
      <c r="H88" s="26">
        <v>81</v>
      </c>
      <c r="I88" s="28">
        <f>SUMIF(Entrada!$C$8:$C$3007,C88,Entrada!$F$8:$F$3007)</f>
        <v>0</v>
      </c>
      <c r="J88" s="28">
        <f>SUMIF(Entrada!$C$8:$C$3007,PG!C88,Entrada!$J$8:$J$3007)</f>
        <v>0</v>
      </c>
      <c r="K88" s="28">
        <f>SUMIF(Saída!$C$8:$C$3007,PG!C88,Saída!$E$8:$E$3007)</f>
        <v>0</v>
      </c>
      <c r="L88" s="28">
        <f>SUMIF(Saída!$C$8:$C$3007,PG!C88,Saída!$G$8:$G$3007)</f>
        <v>0</v>
      </c>
      <c r="M88" s="33">
        <f t="shared" si="3"/>
        <v>0</v>
      </c>
      <c r="N88" s="258">
        <f>IF(G88="",0,IFERROR(AVERAGE(G88,AVERAGEIF(Entrada!$C$8:$C$3007,PG!$C88,Entrada!$E$8:$E$3007)),$G88))</f>
        <v>0</v>
      </c>
      <c r="O88" s="97">
        <f t="shared" si="4"/>
        <v>0</v>
      </c>
      <c r="P88" s="98" t="str">
        <f t="shared" si="5"/>
        <v/>
      </c>
      <c r="Q88" s="249"/>
      <c r="R88" s="249"/>
      <c r="S88" s="249"/>
      <c r="T88" s="249"/>
      <c r="U88" s="249"/>
      <c r="V88" s="249"/>
      <c r="W88" s="249"/>
      <c r="X88" s="249"/>
      <c r="Y88" s="249"/>
    </row>
    <row r="89" spans="2:25" ht="30" customHeight="1" x14ac:dyDescent="0.25">
      <c r="B89" s="250"/>
      <c r="C89" s="251"/>
      <c r="D89" s="252"/>
      <c r="E89" s="253"/>
      <c r="F89" s="254"/>
      <c r="G89" s="255"/>
      <c r="H89" s="26">
        <v>82</v>
      </c>
      <c r="I89" s="28">
        <f>SUMIF(Entrada!$C$8:$C$3007,C89,Entrada!$F$8:$F$3007)</f>
        <v>0</v>
      </c>
      <c r="J89" s="28">
        <f>SUMIF(Entrada!$C$8:$C$3007,PG!C89,Entrada!$J$8:$J$3007)</f>
        <v>0</v>
      </c>
      <c r="K89" s="28">
        <f>SUMIF(Saída!$C$8:$C$3007,PG!C89,Saída!$E$8:$E$3007)</f>
        <v>0</v>
      </c>
      <c r="L89" s="28">
        <f>SUMIF(Saída!$C$8:$C$3007,PG!C89,Saída!$G$8:$G$3007)</f>
        <v>0</v>
      </c>
      <c r="M89" s="33">
        <f t="shared" si="3"/>
        <v>0</v>
      </c>
      <c r="N89" s="258">
        <f>IF(G89="",0,IFERROR(AVERAGE(G89,AVERAGEIF(Entrada!$C$8:$C$3007,PG!$C89,Entrada!$E$8:$E$3007)),$G89))</f>
        <v>0</v>
      </c>
      <c r="O89" s="97">
        <f t="shared" si="4"/>
        <v>0</v>
      </c>
      <c r="P89" s="98" t="str">
        <f t="shared" si="5"/>
        <v/>
      </c>
      <c r="Q89" s="249"/>
      <c r="R89" s="249"/>
      <c r="S89" s="249"/>
      <c r="T89" s="249"/>
      <c r="U89" s="249"/>
      <c r="V89" s="249"/>
      <c r="W89" s="249"/>
      <c r="X89" s="249"/>
      <c r="Y89" s="249"/>
    </row>
    <row r="90" spans="2:25" ht="30" customHeight="1" x14ac:dyDescent="0.25">
      <c r="B90" s="250"/>
      <c r="C90" s="251"/>
      <c r="D90" s="252"/>
      <c r="E90" s="253"/>
      <c r="F90" s="254"/>
      <c r="G90" s="255"/>
      <c r="H90" s="26">
        <v>83</v>
      </c>
      <c r="I90" s="28">
        <f>SUMIF(Entrada!$C$8:$C$3007,C90,Entrada!$F$8:$F$3007)</f>
        <v>0</v>
      </c>
      <c r="J90" s="28">
        <f>SUMIF(Entrada!$C$8:$C$3007,PG!C90,Entrada!$J$8:$J$3007)</f>
        <v>0</v>
      </c>
      <c r="K90" s="28">
        <f>SUMIF(Saída!$C$8:$C$3007,PG!C90,Saída!$E$8:$E$3007)</f>
        <v>0</v>
      </c>
      <c r="L90" s="28">
        <f>SUMIF(Saída!$C$8:$C$3007,PG!C90,Saída!$G$8:$G$3007)</f>
        <v>0</v>
      </c>
      <c r="M90" s="33">
        <f t="shared" si="3"/>
        <v>0</v>
      </c>
      <c r="N90" s="258">
        <f>IF(G90="",0,IFERROR(AVERAGE(G90,AVERAGEIF(Entrada!$C$8:$C$3007,PG!$C90,Entrada!$E$8:$E$3007)),$G90))</f>
        <v>0</v>
      </c>
      <c r="O90" s="97">
        <f t="shared" si="4"/>
        <v>0</v>
      </c>
      <c r="P90" s="98" t="str">
        <f t="shared" si="5"/>
        <v/>
      </c>
      <c r="Q90" s="249"/>
      <c r="R90" s="249"/>
      <c r="S90" s="249"/>
      <c r="T90" s="249"/>
      <c r="U90" s="249"/>
      <c r="V90" s="249"/>
      <c r="W90" s="249"/>
      <c r="X90" s="249"/>
      <c r="Y90" s="249"/>
    </row>
    <row r="91" spans="2:25" ht="30" customHeight="1" x14ac:dyDescent="0.25">
      <c r="B91" s="250"/>
      <c r="C91" s="251"/>
      <c r="D91" s="252"/>
      <c r="E91" s="253"/>
      <c r="F91" s="254"/>
      <c r="G91" s="255"/>
      <c r="H91" s="26">
        <v>84</v>
      </c>
      <c r="I91" s="28">
        <f>SUMIF(Entrada!$C$8:$C$3007,C91,Entrada!$F$8:$F$3007)</f>
        <v>0</v>
      </c>
      <c r="J91" s="28">
        <f>SUMIF(Entrada!$C$8:$C$3007,PG!C91,Entrada!$J$8:$J$3007)</f>
        <v>0</v>
      </c>
      <c r="K91" s="28">
        <f>SUMIF(Saída!$C$8:$C$3007,PG!C91,Saída!$E$8:$E$3007)</f>
        <v>0</v>
      </c>
      <c r="L91" s="28">
        <f>SUMIF(Saída!$C$8:$C$3007,PG!C91,Saída!$G$8:$G$3007)</f>
        <v>0</v>
      </c>
      <c r="M91" s="33">
        <f t="shared" si="3"/>
        <v>0</v>
      </c>
      <c r="N91" s="258">
        <f>IF(G91="",0,IFERROR(AVERAGE(G91,AVERAGEIF(Entrada!$C$8:$C$3007,PG!$C91,Entrada!$E$8:$E$3007)),$G91))</f>
        <v>0</v>
      </c>
      <c r="O91" s="97">
        <f t="shared" si="4"/>
        <v>0</v>
      </c>
      <c r="P91" s="98" t="str">
        <f t="shared" si="5"/>
        <v/>
      </c>
      <c r="Q91" s="249"/>
      <c r="R91" s="249"/>
      <c r="S91" s="249"/>
      <c r="T91" s="249"/>
      <c r="U91" s="249"/>
      <c r="V91" s="249"/>
      <c r="W91" s="249"/>
      <c r="X91" s="249"/>
      <c r="Y91" s="249"/>
    </row>
    <row r="92" spans="2:25" ht="30" customHeight="1" x14ac:dyDescent="0.25">
      <c r="B92" s="250"/>
      <c r="C92" s="251"/>
      <c r="D92" s="252"/>
      <c r="E92" s="253"/>
      <c r="F92" s="254"/>
      <c r="G92" s="255"/>
      <c r="H92" s="26">
        <v>85</v>
      </c>
      <c r="I92" s="28">
        <f>SUMIF(Entrada!$C$8:$C$3007,C92,Entrada!$F$8:$F$3007)</f>
        <v>0</v>
      </c>
      <c r="J92" s="28">
        <f>SUMIF(Entrada!$C$8:$C$3007,PG!C92,Entrada!$J$8:$J$3007)</f>
        <v>0</v>
      </c>
      <c r="K92" s="28">
        <f>SUMIF(Saída!$C$8:$C$3007,PG!C92,Saída!$E$8:$E$3007)</f>
        <v>0</v>
      </c>
      <c r="L92" s="28">
        <f>SUMIF(Saída!$C$8:$C$3007,PG!C92,Saída!$G$8:$G$3007)</f>
        <v>0</v>
      </c>
      <c r="M92" s="33">
        <f t="shared" si="3"/>
        <v>0</v>
      </c>
      <c r="N92" s="258">
        <f>IF(G92="",0,IFERROR(AVERAGE(G92,AVERAGEIF(Entrada!$C$8:$C$3007,PG!$C92,Entrada!$E$8:$E$3007)),$G92))</f>
        <v>0</v>
      </c>
      <c r="O92" s="97">
        <f t="shared" si="4"/>
        <v>0</v>
      </c>
      <c r="P92" s="98" t="str">
        <f t="shared" si="5"/>
        <v/>
      </c>
      <c r="Q92" s="249"/>
      <c r="R92" s="249"/>
      <c r="S92" s="249"/>
      <c r="T92" s="249"/>
      <c r="U92" s="249"/>
      <c r="V92" s="249"/>
      <c r="W92" s="249"/>
      <c r="X92" s="249"/>
      <c r="Y92" s="249"/>
    </row>
    <row r="93" spans="2:25" ht="30" customHeight="1" x14ac:dyDescent="0.25">
      <c r="B93" s="250"/>
      <c r="C93" s="251"/>
      <c r="D93" s="252"/>
      <c r="E93" s="253"/>
      <c r="F93" s="254"/>
      <c r="G93" s="255"/>
      <c r="H93" s="26">
        <v>86</v>
      </c>
      <c r="I93" s="28">
        <f>SUMIF(Entrada!$C$8:$C$3007,C93,Entrada!$F$8:$F$3007)</f>
        <v>0</v>
      </c>
      <c r="J93" s="28">
        <f>SUMIF(Entrada!$C$8:$C$3007,PG!C93,Entrada!$J$8:$J$3007)</f>
        <v>0</v>
      </c>
      <c r="K93" s="28">
        <f>SUMIF(Saída!$C$8:$C$3007,PG!C93,Saída!$E$8:$E$3007)</f>
        <v>0</v>
      </c>
      <c r="L93" s="28">
        <f>SUMIF(Saída!$C$8:$C$3007,PG!C93,Saída!$G$8:$G$3007)</f>
        <v>0</v>
      </c>
      <c r="M93" s="33">
        <f t="shared" si="3"/>
        <v>0</v>
      </c>
      <c r="N93" s="258">
        <f>IF(G93="",0,IFERROR(AVERAGE(G93,AVERAGEIF(Entrada!$C$8:$C$3007,PG!$C93,Entrada!$E$8:$E$3007)),$G93))</f>
        <v>0</v>
      </c>
      <c r="O93" s="97">
        <f t="shared" si="4"/>
        <v>0</v>
      </c>
      <c r="P93" s="98" t="str">
        <f t="shared" si="5"/>
        <v/>
      </c>
      <c r="Q93" s="249"/>
      <c r="R93" s="249"/>
      <c r="S93" s="249"/>
      <c r="T93" s="249"/>
      <c r="U93" s="249"/>
      <c r="V93" s="249"/>
      <c r="W93" s="249"/>
      <c r="X93" s="249"/>
      <c r="Y93" s="249"/>
    </row>
    <row r="94" spans="2:25" ht="30" customHeight="1" x14ac:dyDescent="0.25">
      <c r="B94" s="250"/>
      <c r="C94" s="251"/>
      <c r="D94" s="252"/>
      <c r="E94" s="253"/>
      <c r="F94" s="254"/>
      <c r="G94" s="255"/>
      <c r="H94" s="26">
        <v>87</v>
      </c>
      <c r="I94" s="28">
        <f>SUMIF(Entrada!$C$8:$C$3007,C94,Entrada!$F$8:$F$3007)</f>
        <v>0</v>
      </c>
      <c r="J94" s="28">
        <f>SUMIF(Entrada!$C$8:$C$3007,PG!C94,Entrada!$J$8:$J$3007)</f>
        <v>0</v>
      </c>
      <c r="K94" s="28">
        <f>SUMIF(Saída!$C$8:$C$3007,PG!C94,Saída!$E$8:$E$3007)</f>
        <v>0</v>
      </c>
      <c r="L94" s="28">
        <f>SUMIF(Saída!$C$8:$C$3007,PG!C94,Saída!$G$8:$G$3007)</f>
        <v>0</v>
      </c>
      <c r="M94" s="33">
        <f t="shared" si="3"/>
        <v>0</v>
      </c>
      <c r="N94" s="258">
        <f>IF(G94="",0,IFERROR(AVERAGE(G94,AVERAGEIF(Entrada!$C$8:$C$3007,PG!$C94,Entrada!$E$8:$E$3007)),$G94))</f>
        <v>0</v>
      </c>
      <c r="O94" s="97">
        <f t="shared" si="4"/>
        <v>0</v>
      </c>
      <c r="P94" s="98" t="str">
        <f t="shared" si="5"/>
        <v/>
      </c>
      <c r="Q94" s="249"/>
      <c r="R94" s="249"/>
      <c r="S94" s="249"/>
      <c r="T94" s="249"/>
      <c r="U94" s="249"/>
      <c r="V94" s="249"/>
      <c r="W94" s="249"/>
      <c r="X94" s="249"/>
      <c r="Y94" s="249"/>
    </row>
    <row r="95" spans="2:25" ht="30" customHeight="1" x14ac:dyDescent="0.25">
      <c r="B95" s="250"/>
      <c r="C95" s="251"/>
      <c r="D95" s="252"/>
      <c r="E95" s="253"/>
      <c r="F95" s="254"/>
      <c r="G95" s="255"/>
      <c r="H95" s="26">
        <v>88</v>
      </c>
      <c r="I95" s="28">
        <f>SUMIF(Entrada!$C$8:$C$3007,C95,Entrada!$F$8:$F$3007)</f>
        <v>0</v>
      </c>
      <c r="J95" s="28">
        <f>SUMIF(Entrada!$C$8:$C$3007,PG!C95,Entrada!$J$8:$J$3007)</f>
        <v>0</v>
      </c>
      <c r="K95" s="28">
        <f>SUMIF(Saída!$C$8:$C$3007,PG!C95,Saída!$E$8:$E$3007)</f>
        <v>0</v>
      </c>
      <c r="L95" s="28">
        <f>SUMIF(Saída!$C$8:$C$3007,PG!C95,Saída!$G$8:$G$3007)</f>
        <v>0</v>
      </c>
      <c r="M95" s="33">
        <f t="shared" si="3"/>
        <v>0</v>
      </c>
      <c r="N95" s="258">
        <f>IF(G95="",0,IFERROR(AVERAGE(G95,AVERAGEIF(Entrada!$C$8:$C$3007,PG!$C95,Entrada!$E$8:$E$3007)),$G95))</f>
        <v>0</v>
      </c>
      <c r="O95" s="97">
        <f t="shared" si="4"/>
        <v>0</v>
      </c>
      <c r="P95" s="98" t="str">
        <f t="shared" si="5"/>
        <v/>
      </c>
      <c r="Q95" s="249"/>
      <c r="R95" s="249"/>
      <c r="S95" s="249"/>
      <c r="T95" s="249"/>
      <c r="U95" s="249"/>
      <c r="V95" s="249"/>
      <c r="W95" s="249"/>
      <c r="X95" s="249"/>
      <c r="Y95" s="249"/>
    </row>
    <row r="96" spans="2:25" ht="30" customHeight="1" x14ac:dyDescent="0.25">
      <c r="B96" s="250"/>
      <c r="C96" s="251"/>
      <c r="D96" s="252"/>
      <c r="E96" s="253"/>
      <c r="F96" s="254"/>
      <c r="G96" s="255"/>
      <c r="H96" s="26">
        <v>89</v>
      </c>
      <c r="I96" s="28">
        <f>SUMIF(Entrada!$C$8:$C$3007,C96,Entrada!$F$8:$F$3007)</f>
        <v>0</v>
      </c>
      <c r="J96" s="28">
        <f>SUMIF(Entrada!$C$8:$C$3007,PG!C96,Entrada!$J$8:$J$3007)</f>
        <v>0</v>
      </c>
      <c r="K96" s="28">
        <f>SUMIF(Saída!$C$8:$C$3007,PG!C96,Saída!$E$8:$E$3007)</f>
        <v>0</v>
      </c>
      <c r="L96" s="28">
        <f>SUMIF(Saída!$C$8:$C$3007,PG!C96,Saída!$G$8:$G$3007)</f>
        <v>0</v>
      </c>
      <c r="M96" s="33">
        <f t="shared" si="3"/>
        <v>0</v>
      </c>
      <c r="N96" s="258">
        <f>IF(G96="",0,IFERROR(AVERAGE(G96,AVERAGEIF(Entrada!$C$8:$C$3007,PG!$C96,Entrada!$E$8:$E$3007)),$G96))</f>
        <v>0</v>
      </c>
      <c r="O96" s="97">
        <f t="shared" si="4"/>
        <v>0</v>
      </c>
      <c r="P96" s="98" t="str">
        <f t="shared" si="5"/>
        <v/>
      </c>
      <c r="Q96" s="249"/>
      <c r="R96" s="249"/>
      <c r="S96" s="249"/>
      <c r="T96" s="249"/>
      <c r="U96" s="249"/>
      <c r="V96" s="249"/>
      <c r="W96" s="249"/>
      <c r="X96" s="249"/>
      <c r="Y96" s="249"/>
    </row>
    <row r="97" spans="2:25" ht="30" customHeight="1" x14ac:dyDescent="0.25">
      <c r="B97" s="250"/>
      <c r="C97" s="251"/>
      <c r="D97" s="252"/>
      <c r="E97" s="253"/>
      <c r="F97" s="254"/>
      <c r="G97" s="255"/>
      <c r="H97" s="26">
        <v>90</v>
      </c>
      <c r="I97" s="28">
        <f>SUMIF(Entrada!$C$8:$C$3007,C97,Entrada!$F$8:$F$3007)</f>
        <v>0</v>
      </c>
      <c r="J97" s="28">
        <f>SUMIF(Entrada!$C$8:$C$3007,PG!C97,Entrada!$J$8:$J$3007)</f>
        <v>0</v>
      </c>
      <c r="K97" s="28">
        <f>SUMIF(Saída!$C$8:$C$3007,PG!C97,Saída!$E$8:$E$3007)</f>
        <v>0</v>
      </c>
      <c r="L97" s="28">
        <f>SUMIF(Saída!$C$8:$C$3007,PG!C97,Saída!$G$8:$G$3007)</f>
        <v>0</v>
      </c>
      <c r="M97" s="33">
        <f t="shared" si="3"/>
        <v>0</v>
      </c>
      <c r="N97" s="258">
        <f>IF(G97="",0,IFERROR(AVERAGE(G97,AVERAGEIF(Entrada!$C$8:$C$3007,PG!$C97,Entrada!$E$8:$E$3007)),$G97))</f>
        <v>0</v>
      </c>
      <c r="O97" s="97">
        <f t="shared" si="4"/>
        <v>0</v>
      </c>
      <c r="P97" s="98" t="str">
        <f t="shared" si="5"/>
        <v/>
      </c>
      <c r="Q97" s="249"/>
      <c r="R97" s="249"/>
      <c r="S97" s="249"/>
      <c r="T97" s="249"/>
      <c r="U97" s="249"/>
      <c r="V97" s="249"/>
      <c r="W97" s="249"/>
      <c r="X97" s="249"/>
      <c r="Y97" s="249"/>
    </row>
    <row r="98" spans="2:25" ht="30" customHeight="1" x14ac:dyDescent="0.25">
      <c r="B98" s="250"/>
      <c r="C98" s="251"/>
      <c r="D98" s="252"/>
      <c r="E98" s="253"/>
      <c r="F98" s="254"/>
      <c r="G98" s="255"/>
      <c r="H98" s="26">
        <v>91</v>
      </c>
      <c r="I98" s="28">
        <f>SUMIF(Entrada!$C$8:$C$3007,C98,Entrada!$F$8:$F$3007)</f>
        <v>0</v>
      </c>
      <c r="J98" s="28">
        <f>SUMIF(Entrada!$C$8:$C$3007,PG!C98,Entrada!$J$8:$J$3007)</f>
        <v>0</v>
      </c>
      <c r="K98" s="28">
        <f>SUMIF(Saída!$C$8:$C$3007,PG!C98,Saída!$E$8:$E$3007)</f>
        <v>0</v>
      </c>
      <c r="L98" s="28">
        <f>SUMIF(Saída!$C$8:$C$3007,PG!C98,Saída!$G$8:$G$3007)</f>
        <v>0</v>
      </c>
      <c r="M98" s="33">
        <f t="shared" si="3"/>
        <v>0</v>
      </c>
      <c r="N98" s="258">
        <f>IF(G98="",0,IFERROR(AVERAGE(G98,AVERAGEIF(Entrada!$C$8:$C$3007,PG!$C98,Entrada!$E$8:$E$3007)),$G98))</f>
        <v>0</v>
      </c>
      <c r="O98" s="97">
        <f t="shared" si="4"/>
        <v>0</v>
      </c>
      <c r="P98" s="98" t="str">
        <f t="shared" si="5"/>
        <v/>
      </c>
      <c r="Q98" s="249"/>
      <c r="R98" s="249"/>
      <c r="S98" s="249"/>
      <c r="T98" s="249"/>
      <c r="U98" s="249"/>
      <c r="V98" s="249"/>
      <c r="W98" s="249"/>
      <c r="X98" s="249"/>
      <c r="Y98" s="249"/>
    </row>
    <row r="99" spans="2:25" ht="30" customHeight="1" x14ac:dyDescent="0.25">
      <c r="B99" s="250"/>
      <c r="C99" s="251"/>
      <c r="D99" s="252"/>
      <c r="E99" s="253"/>
      <c r="F99" s="254"/>
      <c r="G99" s="255"/>
      <c r="H99" s="26">
        <v>92</v>
      </c>
      <c r="I99" s="28">
        <f>SUMIF(Entrada!$C$8:$C$3007,C99,Entrada!$F$8:$F$3007)</f>
        <v>0</v>
      </c>
      <c r="J99" s="28">
        <f>SUMIF(Entrada!$C$8:$C$3007,PG!C99,Entrada!$J$8:$J$3007)</f>
        <v>0</v>
      </c>
      <c r="K99" s="28">
        <f>SUMIF(Saída!$C$8:$C$3007,PG!C99,Saída!$E$8:$E$3007)</f>
        <v>0</v>
      </c>
      <c r="L99" s="28">
        <f>SUMIF(Saída!$C$8:$C$3007,PG!C99,Saída!$G$8:$G$3007)</f>
        <v>0</v>
      </c>
      <c r="M99" s="33">
        <f t="shared" si="3"/>
        <v>0</v>
      </c>
      <c r="N99" s="258">
        <f>IF(G99="",0,IFERROR(AVERAGE(G99,AVERAGEIF(Entrada!$C$8:$C$3007,PG!$C99,Entrada!$E$8:$E$3007)),$G99))</f>
        <v>0</v>
      </c>
      <c r="O99" s="97">
        <f t="shared" si="4"/>
        <v>0</v>
      </c>
      <c r="P99" s="98" t="str">
        <f t="shared" si="5"/>
        <v/>
      </c>
      <c r="Q99" s="249"/>
      <c r="R99" s="249"/>
      <c r="S99" s="249"/>
      <c r="T99" s="249"/>
      <c r="U99" s="249"/>
      <c r="V99" s="249"/>
      <c r="W99" s="249"/>
      <c r="X99" s="249"/>
      <c r="Y99" s="249"/>
    </row>
    <row r="100" spans="2:25" ht="30" customHeight="1" x14ac:dyDescent="0.25">
      <c r="B100" s="250"/>
      <c r="C100" s="251"/>
      <c r="D100" s="252"/>
      <c r="E100" s="253"/>
      <c r="F100" s="254"/>
      <c r="G100" s="255"/>
      <c r="H100" s="26">
        <v>93</v>
      </c>
      <c r="I100" s="28">
        <f>SUMIF(Entrada!$C$8:$C$3007,C100,Entrada!$F$8:$F$3007)</f>
        <v>0</v>
      </c>
      <c r="J100" s="28">
        <f>SUMIF(Entrada!$C$8:$C$3007,PG!C100,Entrada!$J$8:$J$3007)</f>
        <v>0</v>
      </c>
      <c r="K100" s="28">
        <f>SUMIF(Saída!$C$8:$C$3007,PG!C100,Saída!$E$8:$E$3007)</f>
        <v>0</v>
      </c>
      <c r="L100" s="28">
        <f>SUMIF(Saída!$C$8:$C$3007,PG!C100,Saída!$G$8:$G$3007)</f>
        <v>0</v>
      </c>
      <c r="M100" s="33">
        <f t="shared" si="3"/>
        <v>0</v>
      </c>
      <c r="N100" s="258">
        <f>IF(G100="",0,IFERROR(AVERAGE(G100,AVERAGEIF(Entrada!$C$8:$C$3007,PG!$C100,Entrada!$E$8:$E$3007)),$G100))</f>
        <v>0</v>
      </c>
      <c r="O100" s="97">
        <f t="shared" si="4"/>
        <v>0</v>
      </c>
      <c r="P100" s="98" t="str">
        <f t="shared" si="5"/>
        <v/>
      </c>
      <c r="Q100" s="249"/>
      <c r="R100" s="249"/>
      <c r="S100" s="249"/>
      <c r="T100" s="249"/>
      <c r="U100" s="249"/>
      <c r="V100" s="249"/>
      <c r="W100" s="249"/>
      <c r="X100" s="249"/>
      <c r="Y100" s="249"/>
    </row>
    <row r="101" spans="2:25" ht="30" customHeight="1" x14ac:dyDescent="0.25">
      <c r="B101" s="250"/>
      <c r="C101" s="251"/>
      <c r="D101" s="252"/>
      <c r="E101" s="253"/>
      <c r="F101" s="254"/>
      <c r="G101" s="255"/>
      <c r="H101" s="26">
        <v>94</v>
      </c>
      <c r="I101" s="28">
        <f>SUMIF(Entrada!$C$8:$C$3007,C101,Entrada!$F$8:$F$3007)</f>
        <v>0</v>
      </c>
      <c r="J101" s="28">
        <f>SUMIF(Entrada!$C$8:$C$3007,PG!C101,Entrada!$J$8:$J$3007)</f>
        <v>0</v>
      </c>
      <c r="K101" s="28">
        <f>SUMIF(Saída!$C$8:$C$3007,PG!C101,Saída!$E$8:$E$3007)</f>
        <v>0</v>
      </c>
      <c r="L101" s="28">
        <f>SUMIF(Saída!$C$8:$C$3007,PG!C101,Saída!$G$8:$G$3007)</f>
        <v>0</v>
      </c>
      <c r="M101" s="33">
        <f t="shared" si="3"/>
        <v>0</v>
      </c>
      <c r="N101" s="258">
        <f>IF(G101="",0,IFERROR(AVERAGE(G101,AVERAGEIF(Entrada!$C$8:$C$3007,PG!$C101,Entrada!$E$8:$E$3007)),$G101))</f>
        <v>0</v>
      </c>
      <c r="O101" s="97">
        <f t="shared" si="4"/>
        <v>0</v>
      </c>
      <c r="P101" s="98" t="str">
        <f t="shared" si="5"/>
        <v/>
      </c>
      <c r="Q101" s="249"/>
      <c r="R101" s="249"/>
      <c r="S101" s="249"/>
      <c r="T101" s="249"/>
      <c r="U101" s="249"/>
      <c r="V101" s="249"/>
      <c r="W101" s="249"/>
      <c r="X101" s="249"/>
      <c r="Y101" s="249"/>
    </row>
    <row r="102" spans="2:25" ht="30" customHeight="1" x14ac:dyDescent="0.25">
      <c r="B102" s="250"/>
      <c r="C102" s="251"/>
      <c r="D102" s="252"/>
      <c r="E102" s="253"/>
      <c r="F102" s="254"/>
      <c r="G102" s="255"/>
      <c r="H102" s="26">
        <v>95</v>
      </c>
      <c r="I102" s="28">
        <f>SUMIF(Entrada!$C$8:$C$3007,C102,Entrada!$F$8:$F$3007)</f>
        <v>0</v>
      </c>
      <c r="J102" s="28">
        <f>SUMIF(Entrada!$C$8:$C$3007,PG!C102,Entrada!$J$8:$J$3007)</f>
        <v>0</v>
      </c>
      <c r="K102" s="28">
        <f>SUMIF(Saída!$C$8:$C$3007,PG!C102,Saída!$E$8:$E$3007)</f>
        <v>0</v>
      </c>
      <c r="L102" s="28">
        <f>SUMIF(Saída!$C$8:$C$3007,PG!C102,Saída!$G$8:$G$3007)</f>
        <v>0</v>
      </c>
      <c r="M102" s="33">
        <f t="shared" si="3"/>
        <v>0</v>
      </c>
      <c r="N102" s="258">
        <f>IF(G102="",0,IFERROR(AVERAGE(G102,AVERAGEIF(Entrada!$C$8:$C$3007,PG!$C102,Entrada!$E$8:$E$3007)),$G102))</f>
        <v>0</v>
      </c>
      <c r="O102" s="97">
        <f t="shared" si="4"/>
        <v>0</v>
      </c>
      <c r="P102" s="98" t="str">
        <f t="shared" si="5"/>
        <v/>
      </c>
      <c r="Q102" s="249"/>
      <c r="R102" s="249"/>
      <c r="S102" s="249"/>
      <c r="T102" s="249"/>
      <c r="U102" s="249"/>
      <c r="V102" s="249"/>
      <c r="W102" s="249"/>
      <c r="X102" s="249"/>
      <c r="Y102" s="249"/>
    </row>
    <row r="103" spans="2:25" ht="30" customHeight="1" x14ac:dyDescent="0.25">
      <c r="B103" s="250"/>
      <c r="C103" s="251"/>
      <c r="D103" s="252"/>
      <c r="E103" s="253"/>
      <c r="F103" s="254"/>
      <c r="G103" s="255"/>
      <c r="H103" s="26">
        <v>96</v>
      </c>
      <c r="I103" s="28">
        <f>SUMIF(Entrada!$C$8:$C$3007,C103,Entrada!$F$8:$F$3007)</f>
        <v>0</v>
      </c>
      <c r="J103" s="28">
        <f>SUMIF(Entrada!$C$8:$C$3007,PG!C103,Entrada!$J$8:$J$3007)</f>
        <v>0</v>
      </c>
      <c r="K103" s="28">
        <f>SUMIF(Saída!$C$8:$C$3007,PG!C103,Saída!$E$8:$E$3007)</f>
        <v>0</v>
      </c>
      <c r="L103" s="28">
        <f>SUMIF(Saída!$C$8:$C$3007,PG!C103,Saída!$G$8:$G$3007)</f>
        <v>0</v>
      </c>
      <c r="M103" s="33">
        <f t="shared" si="3"/>
        <v>0</v>
      </c>
      <c r="N103" s="258">
        <f>IF(G103="",0,IFERROR(AVERAGE(G103,AVERAGEIF(Entrada!$C$8:$C$3007,PG!$C103,Entrada!$E$8:$E$3007)),$G103))</f>
        <v>0</v>
      </c>
      <c r="O103" s="97">
        <f t="shared" si="4"/>
        <v>0</v>
      </c>
      <c r="P103" s="98" t="str">
        <f t="shared" si="5"/>
        <v/>
      </c>
      <c r="Q103" s="249"/>
      <c r="R103" s="249"/>
      <c r="S103" s="249"/>
      <c r="T103" s="249"/>
      <c r="U103" s="249"/>
      <c r="V103" s="249"/>
      <c r="W103" s="249"/>
      <c r="X103" s="249"/>
      <c r="Y103" s="249"/>
    </row>
    <row r="104" spans="2:25" ht="30" customHeight="1" x14ac:dyDescent="0.25">
      <c r="B104" s="250"/>
      <c r="C104" s="251"/>
      <c r="D104" s="252"/>
      <c r="E104" s="253"/>
      <c r="F104" s="254"/>
      <c r="G104" s="255"/>
      <c r="H104" s="26">
        <v>97</v>
      </c>
      <c r="I104" s="28">
        <f>SUMIF(Entrada!$C$8:$C$3007,C104,Entrada!$F$8:$F$3007)</f>
        <v>0</v>
      </c>
      <c r="J104" s="28">
        <f>SUMIF(Entrada!$C$8:$C$3007,PG!C104,Entrada!$J$8:$J$3007)</f>
        <v>0</v>
      </c>
      <c r="K104" s="28">
        <f>SUMIF(Saída!$C$8:$C$3007,PG!C104,Saída!$E$8:$E$3007)</f>
        <v>0</v>
      </c>
      <c r="L104" s="28">
        <f>SUMIF(Saída!$C$8:$C$3007,PG!C104,Saída!$G$8:$G$3007)</f>
        <v>0</v>
      </c>
      <c r="M104" s="33">
        <f t="shared" si="3"/>
        <v>0</v>
      </c>
      <c r="N104" s="258">
        <f>IF(G104="",0,IFERROR(AVERAGE(G104,AVERAGEIF(Entrada!$C$8:$C$3007,PG!$C104,Entrada!$E$8:$E$3007)),$G104))</f>
        <v>0</v>
      </c>
      <c r="O104" s="97">
        <f t="shared" si="4"/>
        <v>0</v>
      </c>
      <c r="P104" s="98" t="str">
        <f t="shared" si="5"/>
        <v/>
      </c>
      <c r="Q104" s="249"/>
      <c r="R104" s="249"/>
      <c r="S104" s="249"/>
      <c r="T104" s="249"/>
      <c r="U104" s="249"/>
      <c r="V104" s="249"/>
      <c r="W104" s="249"/>
      <c r="X104" s="249"/>
      <c r="Y104" s="249"/>
    </row>
    <row r="105" spans="2:25" ht="30" customHeight="1" x14ac:dyDescent="0.25">
      <c r="B105" s="250"/>
      <c r="C105" s="251"/>
      <c r="D105" s="252"/>
      <c r="E105" s="253"/>
      <c r="F105" s="254"/>
      <c r="G105" s="255"/>
      <c r="H105" s="26">
        <v>98</v>
      </c>
      <c r="I105" s="28">
        <f>SUMIF(Entrada!$C$8:$C$3007,C105,Entrada!$F$8:$F$3007)</f>
        <v>0</v>
      </c>
      <c r="J105" s="28">
        <f>SUMIF(Entrada!$C$8:$C$3007,PG!C105,Entrada!$J$8:$J$3007)</f>
        <v>0</v>
      </c>
      <c r="K105" s="28">
        <f>SUMIF(Saída!$C$8:$C$3007,PG!C105,Saída!$E$8:$E$3007)</f>
        <v>0</v>
      </c>
      <c r="L105" s="28">
        <f>SUMIF(Saída!$C$8:$C$3007,PG!C105,Saída!$G$8:$G$3007)</f>
        <v>0</v>
      </c>
      <c r="M105" s="33">
        <f t="shared" si="3"/>
        <v>0</v>
      </c>
      <c r="N105" s="258">
        <f>IF(G105="",0,IFERROR(AVERAGE(G105,AVERAGEIF(Entrada!$C$8:$C$3007,PG!$C105,Entrada!$E$8:$E$3007)),$G105))</f>
        <v>0</v>
      </c>
      <c r="O105" s="97">
        <f t="shared" si="4"/>
        <v>0</v>
      </c>
      <c r="P105" s="98" t="str">
        <f t="shared" si="5"/>
        <v/>
      </c>
      <c r="Q105" s="249"/>
      <c r="R105" s="249"/>
      <c r="S105" s="249"/>
      <c r="T105" s="249"/>
      <c r="U105" s="249"/>
      <c r="V105" s="249"/>
      <c r="W105" s="249"/>
      <c r="X105" s="249"/>
      <c r="Y105" s="249"/>
    </row>
    <row r="106" spans="2:25" ht="30" customHeight="1" x14ac:dyDescent="0.25">
      <c r="B106" s="250"/>
      <c r="C106" s="251"/>
      <c r="D106" s="252"/>
      <c r="E106" s="253"/>
      <c r="F106" s="254"/>
      <c r="G106" s="255"/>
      <c r="H106" s="26">
        <v>99</v>
      </c>
      <c r="I106" s="28">
        <f>SUMIF(Entrada!$C$8:$C$3007,C106,Entrada!$F$8:$F$3007)</f>
        <v>0</v>
      </c>
      <c r="J106" s="28">
        <f>SUMIF(Entrada!$C$8:$C$3007,PG!C106,Entrada!$J$8:$J$3007)</f>
        <v>0</v>
      </c>
      <c r="K106" s="28">
        <f>SUMIF(Saída!$C$8:$C$3007,PG!C106,Saída!$E$8:$E$3007)</f>
        <v>0</v>
      </c>
      <c r="L106" s="28">
        <f>SUMIF(Saída!$C$8:$C$3007,PG!C106,Saída!$G$8:$G$3007)</f>
        <v>0</v>
      </c>
      <c r="M106" s="33">
        <f t="shared" si="3"/>
        <v>0</v>
      </c>
      <c r="N106" s="258">
        <f>IF(G106="",0,IFERROR(AVERAGE(G106,AVERAGEIF(Entrada!$C$8:$C$3007,PG!$C106,Entrada!$E$8:$E$3007)),$G106))</f>
        <v>0</v>
      </c>
      <c r="O106" s="97">
        <f t="shared" si="4"/>
        <v>0</v>
      </c>
      <c r="P106" s="98" t="str">
        <f t="shared" si="5"/>
        <v/>
      </c>
      <c r="Q106" s="249"/>
      <c r="R106" s="249"/>
      <c r="S106" s="249"/>
      <c r="T106" s="249"/>
      <c r="U106" s="249"/>
      <c r="V106" s="249"/>
      <c r="W106" s="249"/>
      <c r="X106" s="249"/>
      <c r="Y106" s="249"/>
    </row>
    <row r="107" spans="2:25" ht="30" customHeight="1" x14ac:dyDescent="0.25">
      <c r="B107" s="250"/>
      <c r="C107" s="251"/>
      <c r="D107" s="252"/>
      <c r="E107" s="253"/>
      <c r="F107" s="254"/>
      <c r="G107" s="255"/>
      <c r="H107" s="26">
        <v>100</v>
      </c>
      <c r="I107" s="28">
        <f>SUMIF(Entrada!$C$8:$C$3007,C107,Entrada!$F$8:$F$3007)</f>
        <v>0</v>
      </c>
      <c r="J107" s="28">
        <f>SUMIF(Entrada!$C$8:$C$3007,PG!C107,Entrada!$J$8:$J$3007)</f>
        <v>0</v>
      </c>
      <c r="K107" s="28">
        <f>SUMIF(Saída!$C$8:$C$3007,PG!C107,Saída!$E$8:$E$3007)</f>
        <v>0</v>
      </c>
      <c r="L107" s="28">
        <f>SUMIF(Saída!$C$8:$C$3007,PG!C107,Saída!$G$8:$G$3007)</f>
        <v>0</v>
      </c>
      <c r="M107" s="33">
        <f t="shared" si="3"/>
        <v>0</v>
      </c>
      <c r="N107" s="258">
        <f>IF(G107="",0,IFERROR(AVERAGE(G107,AVERAGEIF(Entrada!$C$8:$C$3007,PG!$C107,Entrada!$E$8:$E$3007)),$G107))</f>
        <v>0</v>
      </c>
      <c r="O107" s="97">
        <f t="shared" si="4"/>
        <v>0</v>
      </c>
      <c r="P107" s="98" t="str">
        <f t="shared" si="5"/>
        <v/>
      </c>
      <c r="Q107" s="249"/>
      <c r="R107" s="249"/>
      <c r="S107" s="249"/>
      <c r="T107" s="249"/>
      <c r="U107" s="249"/>
      <c r="V107" s="249"/>
      <c r="W107" s="249"/>
      <c r="X107" s="249"/>
      <c r="Y107" s="249"/>
    </row>
    <row r="108" spans="2:25" ht="30" customHeight="1" x14ac:dyDescent="0.25">
      <c r="B108" s="250"/>
      <c r="C108" s="251"/>
      <c r="D108" s="252"/>
      <c r="E108" s="253"/>
      <c r="F108" s="254"/>
      <c r="G108" s="255"/>
      <c r="H108" s="26">
        <v>101</v>
      </c>
      <c r="I108" s="28">
        <f>SUMIF(Entrada!$C$8:$C$3007,C108,Entrada!$F$8:$F$3007)</f>
        <v>0</v>
      </c>
      <c r="J108" s="28">
        <f>SUMIF(Entrada!$C$8:$C$3007,PG!C108,Entrada!$J$8:$J$3007)</f>
        <v>0</v>
      </c>
      <c r="K108" s="28">
        <f>SUMIF(Saída!$C$8:$C$3007,PG!C108,Saída!$E$8:$E$3007)</f>
        <v>0</v>
      </c>
      <c r="L108" s="28">
        <f>SUMIF(Saída!$C$8:$C$3007,PG!C108,Saída!$G$8:$G$3007)</f>
        <v>0</v>
      </c>
      <c r="M108" s="33">
        <f t="shared" si="3"/>
        <v>0</v>
      </c>
      <c r="N108" s="258">
        <f>IF(G108="",0,IFERROR(AVERAGE(G108,AVERAGEIF(Entrada!$C$8:$C$3007,PG!$C108,Entrada!$E$8:$E$3007)),$G108))</f>
        <v>0</v>
      </c>
      <c r="O108" s="97">
        <f t="shared" si="4"/>
        <v>0</v>
      </c>
      <c r="P108" s="98" t="str">
        <f t="shared" si="5"/>
        <v/>
      </c>
      <c r="Q108" s="249"/>
      <c r="R108" s="249"/>
      <c r="S108" s="249"/>
      <c r="T108" s="249"/>
      <c r="U108" s="249"/>
      <c r="V108" s="249"/>
      <c r="W108" s="249"/>
      <c r="X108" s="249"/>
      <c r="Y108" s="249"/>
    </row>
    <row r="109" spans="2:25" ht="30" customHeight="1" x14ac:dyDescent="0.25">
      <c r="B109" s="250"/>
      <c r="C109" s="251"/>
      <c r="D109" s="252"/>
      <c r="E109" s="253"/>
      <c r="F109" s="254"/>
      <c r="G109" s="255"/>
      <c r="H109" s="26">
        <v>102</v>
      </c>
      <c r="I109" s="28">
        <f>SUMIF(Entrada!$C$8:$C$3007,C109,Entrada!$F$8:$F$3007)</f>
        <v>0</v>
      </c>
      <c r="J109" s="28">
        <f>SUMIF(Entrada!$C$8:$C$3007,PG!C109,Entrada!$J$8:$J$3007)</f>
        <v>0</v>
      </c>
      <c r="K109" s="28">
        <f>SUMIF(Saída!$C$8:$C$3007,PG!C109,Saída!$E$8:$E$3007)</f>
        <v>0</v>
      </c>
      <c r="L109" s="28">
        <f>SUMIF(Saída!$C$8:$C$3007,PG!C109,Saída!$G$8:$G$3007)</f>
        <v>0</v>
      </c>
      <c r="M109" s="33">
        <f t="shared" si="3"/>
        <v>0</v>
      </c>
      <c r="N109" s="258">
        <f>IF(G109="",0,IFERROR(AVERAGE(G109,AVERAGEIF(Entrada!$C$8:$C$3007,PG!$C109,Entrada!$E$8:$E$3007)),$G109))</f>
        <v>0</v>
      </c>
      <c r="O109" s="97">
        <f t="shared" si="4"/>
        <v>0</v>
      </c>
      <c r="P109" s="98" t="str">
        <f t="shared" si="5"/>
        <v/>
      </c>
      <c r="Q109" s="249"/>
      <c r="R109" s="249"/>
      <c r="S109" s="249"/>
      <c r="T109" s="249"/>
      <c r="U109" s="249"/>
      <c r="V109" s="249"/>
      <c r="W109" s="249"/>
      <c r="X109" s="249"/>
      <c r="Y109" s="249"/>
    </row>
    <row r="110" spans="2:25" ht="30" customHeight="1" x14ac:dyDescent="0.25">
      <c r="B110" s="250"/>
      <c r="C110" s="251"/>
      <c r="D110" s="252"/>
      <c r="E110" s="253"/>
      <c r="F110" s="254"/>
      <c r="G110" s="255"/>
      <c r="H110" s="26">
        <v>103</v>
      </c>
      <c r="I110" s="28">
        <f>SUMIF(Entrada!$C$8:$C$3007,C110,Entrada!$F$8:$F$3007)</f>
        <v>0</v>
      </c>
      <c r="J110" s="28">
        <f>SUMIF(Entrada!$C$8:$C$3007,PG!C110,Entrada!$J$8:$J$3007)</f>
        <v>0</v>
      </c>
      <c r="K110" s="28">
        <f>SUMIF(Saída!$C$8:$C$3007,PG!C110,Saída!$E$8:$E$3007)</f>
        <v>0</v>
      </c>
      <c r="L110" s="28">
        <f>SUMIF(Saída!$C$8:$C$3007,PG!C110,Saída!$G$8:$G$3007)</f>
        <v>0</v>
      </c>
      <c r="M110" s="33">
        <f t="shared" si="3"/>
        <v>0</v>
      </c>
      <c r="N110" s="258">
        <f>IF(G110="",0,IFERROR(AVERAGE(G110,AVERAGEIF(Entrada!$C$8:$C$3007,PG!$C110,Entrada!$E$8:$E$3007)),$G110))</f>
        <v>0</v>
      </c>
      <c r="O110" s="97">
        <f t="shared" si="4"/>
        <v>0</v>
      </c>
      <c r="P110" s="98" t="str">
        <f t="shared" si="5"/>
        <v/>
      </c>
      <c r="Q110" s="249"/>
      <c r="R110" s="249"/>
      <c r="S110" s="249"/>
      <c r="T110" s="249"/>
      <c r="U110" s="249"/>
      <c r="V110" s="249"/>
      <c r="W110" s="249"/>
      <c r="X110" s="249"/>
      <c r="Y110" s="249"/>
    </row>
    <row r="111" spans="2:25" ht="30" customHeight="1" x14ac:dyDescent="0.25">
      <c r="B111" s="250"/>
      <c r="C111" s="251"/>
      <c r="D111" s="252"/>
      <c r="E111" s="253"/>
      <c r="F111" s="254"/>
      <c r="G111" s="255"/>
      <c r="H111" s="26">
        <v>104</v>
      </c>
      <c r="I111" s="28">
        <f>SUMIF(Entrada!$C$8:$C$3007,C111,Entrada!$F$8:$F$3007)</f>
        <v>0</v>
      </c>
      <c r="J111" s="28">
        <f>SUMIF(Entrada!$C$8:$C$3007,PG!C111,Entrada!$J$8:$J$3007)</f>
        <v>0</v>
      </c>
      <c r="K111" s="28">
        <f>SUMIF(Saída!$C$8:$C$3007,PG!C111,Saída!$E$8:$E$3007)</f>
        <v>0</v>
      </c>
      <c r="L111" s="28">
        <f>SUMIF(Saída!$C$8:$C$3007,PG!C111,Saída!$G$8:$G$3007)</f>
        <v>0</v>
      </c>
      <c r="M111" s="33">
        <f t="shared" si="3"/>
        <v>0</v>
      </c>
      <c r="N111" s="258">
        <f>IF(G111="",0,IFERROR(AVERAGE(G111,AVERAGEIF(Entrada!$C$8:$C$3007,PG!$C111,Entrada!$E$8:$E$3007)),$G111))</f>
        <v>0</v>
      </c>
      <c r="O111" s="97">
        <f t="shared" si="4"/>
        <v>0</v>
      </c>
      <c r="P111" s="98" t="str">
        <f t="shared" si="5"/>
        <v/>
      </c>
      <c r="Q111" s="249"/>
      <c r="R111" s="249"/>
      <c r="S111" s="249"/>
      <c r="T111" s="249"/>
      <c r="U111" s="249"/>
      <c r="V111" s="249"/>
      <c r="W111" s="249"/>
      <c r="X111" s="249"/>
      <c r="Y111" s="249"/>
    </row>
    <row r="112" spans="2:25" ht="30" customHeight="1" x14ac:dyDescent="0.25">
      <c r="B112" s="250"/>
      <c r="C112" s="251"/>
      <c r="D112" s="252"/>
      <c r="E112" s="253"/>
      <c r="F112" s="254"/>
      <c r="G112" s="255"/>
      <c r="H112" s="26">
        <v>105</v>
      </c>
      <c r="I112" s="28">
        <f>SUMIF(Entrada!$C$8:$C$3007,C112,Entrada!$F$8:$F$3007)</f>
        <v>0</v>
      </c>
      <c r="J112" s="28">
        <f>SUMIF(Entrada!$C$8:$C$3007,PG!C112,Entrada!$J$8:$J$3007)</f>
        <v>0</v>
      </c>
      <c r="K112" s="28">
        <f>SUMIF(Saída!$C$8:$C$3007,PG!C112,Saída!$E$8:$E$3007)</f>
        <v>0</v>
      </c>
      <c r="L112" s="28">
        <f>SUMIF(Saída!$C$8:$C$3007,PG!C112,Saída!$G$8:$G$3007)</f>
        <v>0</v>
      </c>
      <c r="M112" s="33">
        <f t="shared" si="3"/>
        <v>0</v>
      </c>
      <c r="N112" s="258">
        <f>IF(G112="",0,IFERROR(AVERAGE(G112,AVERAGEIF(Entrada!$C$8:$C$3007,PG!$C112,Entrada!$E$8:$E$3007)),$G112))</f>
        <v>0</v>
      </c>
      <c r="O112" s="97">
        <f t="shared" si="4"/>
        <v>0</v>
      </c>
      <c r="P112" s="98" t="str">
        <f t="shared" si="5"/>
        <v/>
      </c>
      <c r="Q112" s="249"/>
      <c r="R112" s="249"/>
      <c r="S112" s="249"/>
      <c r="T112" s="249"/>
      <c r="U112" s="249"/>
      <c r="V112" s="249"/>
      <c r="W112" s="249"/>
      <c r="X112" s="249"/>
      <c r="Y112" s="249"/>
    </row>
    <row r="113" spans="2:25" ht="30" customHeight="1" x14ac:dyDescent="0.25">
      <c r="B113" s="250"/>
      <c r="C113" s="251"/>
      <c r="D113" s="252"/>
      <c r="E113" s="253"/>
      <c r="F113" s="254"/>
      <c r="G113" s="255"/>
      <c r="H113" s="26">
        <v>106</v>
      </c>
      <c r="I113" s="28">
        <f>SUMIF(Entrada!$C$8:$C$3007,C113,Entrada!$F$8:$F$3007)</f>
        <v>0</v>
      </c>
      <c r="J113" s="28">
        <f>SUMIF(Entrada!$C$8:$C$3007,PG!C113,Entrada!$J$8:$J$3007)</f>
        <v>0</v>
      </c>
      <c r="K113" s="28">
        <f>SUMIF(Saída!$C$8:$C$3007,PG!C113,Saída!$E$8:$E$3007)</f>
        <v>0</v>
      </c>
      <c r="L113" s="28">
        <f>SUMIF(Saída!$C$8:$C$3007,PG!C113,Saída!$G$8:$G$3007)</f>
        <v>0</v>
      </c>
      <c r="M113" s="33">
        <f t="shared" si="3"/>
        <v>0</v>
      </c>
      <c r="N113" s="258">
        <f>IF(G113="",0,IFERROR(AVERAGE(G113,AVERAGEIF(Entrada!$C$8:$C$3007,PG!$C113,Entrada!$E$8:$E$3007)),$G113))</f>
        <v>0</v>
      </c>
      <c r="O113" s="97">
        <f t="shared" si="4"/>
        <v>0</v>
      </c>
      <c r="P113" s="98" t="str">
        <f t="shared" si="5"/>
        <v/>
      </c>
      <c r="Q113" s="249"/>
      <c r="R113" s="249"/>
      <c r="S113" s="249"/>
      <c r="T113" s="249"/>
      <c r="U113" s="249"/>
      <c r="V113" s="249"/>
      <c r="W113" s="249"/>
      <c r="X113" s="249"/>
      <c r="Y113" s="249"/>
    </row>
    <row r="114" spans="2:25" ht="30" customHeight="1" x14ac:dyDescent="0.25">
      <c r="B114" s="250"/>
      <c r="C114" s="251"/>
      <c r="D114" s="252"/>
      <c r="E114" s="253"/>
      <c r="F114" s="254"/>
      <c r="G114" s="255"/>
      <c r="H114" s="26">
        <v>107</v>
      </c>
      <c r="I114" s="28">
        <f>SUMIF(Entrada!$C$8:$C$3007,C114,Entrada!$F$8:$F$3007)</f>
        <v>0</v>
      </c>
      <c r="J114" s="28">
        <f>SUMIF(Entrada!$C$8:$C$3007,PG!C114,Entrada!$J$8:$J$3007)</f>
        <v>0</v>
      </c>
      <c r="K114" s="28">
        <f>SUMIF(Saída!$C$8:$C$3007,PG!C114,Saída!$E$8:$E$3007)</f>
        <v>0</v>
      </c>
      <c r="L114" s="28">
        <f>SUMIF(Saída!$C$8:$C$3007,PG!C114,Saída!$G$8:$G$3007)</f>
        <v>0</v>
      </c>
      <c r="M114" s="33">
        <f t="shared" si="3"/>
        <v>0</v>
      </c>
      <c r="N114" s="258">
        <f>IF(G114="",0,IFERROR(AVERAGE(G114,AVERAGEIF(Entrada!$C$8:$C$3007,PG!$C114,Entrada!$E$8:$E$3007)),$G114))</f>
        <v>0</v>
      </c>
      <c r="O114" s="97">
        <f t="shared" si="4"/>
        <v>0</v>
      </c>
      <c r="P114" s="98" t="str">
        <f t="shared" si="5"/>
        <v/>
      </c>
      <c r="Q114" s="249"/>
      <c r="R114" s="249"/>
      <c r="S114" s="249"/>
      <c r="T114" s="249"/>
      <c r="U114" s="249"/>
      <c r="V114" s="249"/>
      <c r="W114" s="249"/>
      <c r="X114" s="249"/>
      <c r="Y114" s="249"/>
    </row>
    <row r="115" spans="2:25" ht="30" customHeight="1" x14ac:dyDescent="0.25">
      <c r="B115" s="250"/>
      <c r="C115" s="251"/>
      <c r="D115" s="252"/>
      <c r="E115" s="253"/>
      <c r="F115" s="254"/>
      <c r="G115" s="255"/>
      <c r="H115" s="26">
        <v>108</v>
      </c>
      <c r="I115" s="28">
        <f>SUMIF(Entrada!$C$8:$C$3007,C115,Entrada!$F$8:$F$3007)</f>
        <v>0</v>
      </c>
      <c r="J115" s="28">
        <f>SUMIF(Entrada!$C$8:$C$3007,PG!C115,Entrada!$J$8:$J$3007)</f>
        <v>0</v>
      </c>
      <c r="K115" s="28">
        <f>SUMIF(Saída!$C$8:$C$3007,PG!C115,Saída!$E$8:$E$3007)</f>
        <v>0</v>
      </c>
      <c r="L115" s="28">
        <f>SUMIF(Saída!$C$8:$C$3007,PG!C115,Saída!$G$8:$G$3007)</f>
        <v>0</v>
      </c>
      <c r="M115" s="33">
        <f t="shared" si="3"/>
        <v>0</v>
      </c>
      <c r="N115" s="258">
        <f>IF(G115="",0,IFERROR(AVERAGE(G115,AVERAGEIF(Entrada!$C$8:$C$3007,PG!$C115,Entrada!$E$8:$E$3007)),$G115))</f>
        <v>0</v>
      </c>
      <c r="O115" s="97">
        <f t="shared" si="4"/>
        <v>0</v>
      </c>
      <c r="P115" s="98" t="str">
        <f t="shared" si="5"/>
        <v/>
      </c>
      <c r="Q115" s="249"/>
      <c r="R115" s="249"/>
      <c r="S115" s="249"/>
      <c r="T115" s="249"/>
      <c r="U115" s="249"/>
      <c r="V115" s="249"/>
      <c r="W115" s="249"/>
      <c r="X115" s="249"/>
      <c r="Y115" s="249"/>
    </row>
    <row r="116" spans="2:25" ht="30" customHeight="1" x14ac:dyDescent="0.25">
      <c r="B116" s="250"/>
      <c r="C116" s="251"/>
      <c r="D116" s="252"/>
      <c r="E116" s="253"/>
      <c r="F116" s="254"/>
      <c r="G116" s="255"/>
      <c r="H116" s="26">
        <v>109</v>
      </c>
      <c r="I116" s="28">
        <f>SUMIF(Entrada!$C$8:$C$3007,C116,Entrada!$F$8:$F$3007)</f>
        <v>0</v>
      </c>
      <c r="J116" s="28">
        <f>SUMIF(Entrada!$C$8:$C$3007,PG!C116,Entrada!$J$8:$J$3007)</f>
        <v>0</v>
      </c>
      <c r="K116" s="28">
        <f>SUMIF(Saída!$C$8:$C$3007,PG!C116,Saída!$E$8:$E$3007)</f>
        <v>0</v>
      </c>
      <c r="L116" s="28">
        <f>SUMIF(Saída!$C$8:$C$3007,PG!C116,Saída!$G$8:$G$3007)</f>
        <v>0</v>
      </c>
      <c r="M116" s="33">
        <f t="shared" si="3"/>
        <v>0</v>
      </c>
      <c r="N116" s="258">
        <f>IF(G116="",0,IFERROR(AVERAGE(G116,AVERAGEIF(Entrada!$C$8:$C$3007,PG!$C116,Entrada!$E$8:$E$3007)),$G116))</f>
        <v>0</v>
      </c>
      <c r="O116" s="97">
        <f t="shared" si="4"/>
        <v>0</v>
      </c>
      <c r="P116" s="98" t="str">
        <f t="shared" si="5"/>
        <v/>
      </c>
      <c r="Q116" s="249"/>
      <c r="R116" s="249"/>
      <c r="S116" s="249"/>
      <c r="T116" s="249"/>
      <c r="U116" s="249"/>
      <c r="V116" s="249"/>
      <c r="W116" s="249"/>
      <c r="X116" s="249"/>
      <c r="Y116" s="249"/>
    </row>
    <row r="117" spans="2:25" ht="30" customHeight="1" x14ac:dyDescent="0.25">
      <c r="B117" s="250"/>
      <c r="C117" s="251"/>
      <c r="D117" s="252"/>
      <c r="E117" s="253"/>
      <c r="F117" s="254"/>
      <c r="G117" s="255"/>
      <c r="H117" s="26">
        <v>110</v>
      </c>
      <c r="I117" s="28">
        <f>SUMIF(Entrada!$C$8:$C$3007,C117,Entrada!$F$8:$F$3007)</f>
        <v>0</v>
      </c>
      <c r="J117" s="28">
        <f>SUMIF(Entrada!$C$8:$C$3007,PG!C117,Entrada!$J$8:$J$3007)</f>
        <v>0</v>
      </c>
      <c r="K117" s="28">
        <f>SUMIF(Saída!$C$8:$C$3007,PG!C117,Saída!$E$8:$E$3007)</f>
        <v>0</v>
      </c>
      <c r="L117" s="28">
        <f>SUMIF(Saída!$C$8:$C$3007,PG!C117,Saída!$G$8:$G$3007)</f>
        <v>0</v>
      </c>
      <c r="M117" s="33">
        <f t="shared" si="3"/>
        <v>0</v>
      </c>
      <c r="N117" s="258">
        <f>IF(G117="",0,IFERROR(AVERAGE(G117,AVERAGEIF(Entrada!$C$8:$C$3007,PG!$C117,Entrada!$E$8:$E$3007)),$G117))</f>
        <v>0</v>
      </c>
      <c r="O117" s="97">
        <f t="shared" si="4"/>
        <v>0</v>
      </c>
      <c r="P117" s="98" t="str">
        <f t="shared" si="5"/>
        <v/>
      </c>
      <c r="Q117" s="249"/>
      <c r="R117" s="249"/>
      <c r="S117" s="249"/>
      <c r="T117" s="249"/>
      <c r="U117" s="249"/>
      <c r="V117" s="249"/>
      <c r="W117" s="249"/>
      <c r="X117" s="249"/>
      <c r="Y117" s="249"/>
    </row>
    <row r="118" spans="2:25" ht="30" customHeight="1" x14ac:dyDescent="0.25">
      <c r="B118" s="250"/>
      <c r="C118" s="251"/>
      <c r="D118" s="252"/>
      <c r="E118" s="253"/>
      <c r="F118" s="254"/>
      <c r="G118" s="255"/>
      <c r="H118" s="26">
        <v>111</v>
      </c>
      <c r="I118" s="28">
        <f>SUMIF(Entrada!$C$8:$C$3007,C118,Entrada!$F$8:$F$3007)</f>
        <v>0</v>
      </c>
      <c r="J118" s="28">
        <f>SUMIF(Entrada!$C$8:$C$3007,PG!C118,Entrada!$J$8:$J$3007)</f>
        <v>0</v>
      </c>
      <c r="K118" s="28">
        <f>SUMIF(Saída!$C$8:$C$3007,PG!C118,Saída!$E$8:$E$3007)</f>
        <v>0</v>
      </c>
      <c r="L118" s="28">
        <f>SUMIF(Saída!$C$8:$C$3007,PG!C118,Saída!$G$8:$G$3007)</f>
        <v>0</v>
      </c>
      <c r="M118" s="33">
        <f t="shared" si="3"/>
        <v>0</v>
      </c>
      <c r="N118" s="258">
        <f>IF(G118="",0,IFERROR(AVERAGE(G118,AVERAGEIF(Entrada!$C$8:$C$3007,PG!$C118,Entrada!$E$8:$E$3007)),$G118))</f>
        <v>0</v>
      </c>
      <c r="O118" s="97">
        <f t="shared" si="4"/>
        <v>0</v>
      </c>
      <c r="P118" s="98" t="str">
        <f t="shared" si="5"/>
        <v/>
      </c>
      <c r="Q118" s="249"/>
      <c r="R118" s="249"/>
      <c r="S118" s="249"/>
      <c r="T118" s="249"/>
      <c r="U118" s="249"/>
      <c r="V118" s="249"/>
      <c r="W118" s="249"/>
      <c r="X118" s="249"/>
      <c r="Y118" s="249"/>
    </row>
    <row r="119" spans="2:25" ht="30" customHeight="1" x14ac:dyDescent="0.25">
      <c r="B119" s="250"/>
      <c r="C119" s="251"/>
      <c r="D119" s="252"/>
      <c r="E119" s="253"/>
      <c r="F119" s="254"/>
      <c r="G119" s="255"/>
      <c r="H119" s="26">
        <v>112</v>
      </c>
      <c r="I119" s="28">
        <f>SUMIF(Entrada!$C$8:$C$3007,C119,Entrada!$F$8:$F$3007)</f>
        <v>0</v>
      </c>
      <c r="J119" s="28">
        <f>SUMIF(Entrada!$C$8:$C$3007,PG!C119,Entrada!$J$8:$J$3007)</f>
        <v>0</v>
      </c>
      <c r="K119" s="28">
        <f>SUMIF(Saída!$C$8:$C$3007,PG!C119,Saída!$E$8:$E$3007)</f>
        <v>0</v>
      </c>
      <c r="L119" s="28">
        <f>SUMIF(Saída!$C$8:$C$3007,PG!C119,Saída!$G$8:$G$3007)</f>
        <v>0</v>
      </c>
      <c r="M119" s="33">
        <f t="shared" si="3"/>
        <v>0</v>
      </c>
      <c r="N119" s="258">
        <f>IF(G119="",0,IFERROR(AVERAGE(G119,AVERAGEIF(Entrada!$C$8:$C$3007,PG!$C119,Entrada!$E$8:$E$3007)),$G119))</f>
        <v>0</v>
      </c>
      <c r="O119" s="97">
        <f t="shared" si="4"/>
        <v>0</v>
      </c>
      <c r="P119" s="98" t="str">
        <f t="shared" si="5"/>
        <v/>
      </c>
      <c r="Q119" s="249"/>
      <c r="R119" s="249"/>
      <c r="S119" s="249"/>
      <c r="T119" s="249"/>
      <c r="U119" s="249"/>
      <c r="V119" s="249"/>
      <c r="W119" s="249"/>
      <c r="X119" s="249"/>
      <c r="Y119" s="249"/>
    </row>
    <row r="120" spans="2:25" ht="30" customHeight="1" x14ac:dyDescent="0.25">
      <c r="B120" s="250"/>
      <c r="C120" s="251"/>
      <c r="D120" s="252"/>
      <c r="E120" s="253"/>
      <c r="F120" s="254"/>
      <c r="G120" s="255"/>
      <c r="H120" s="26">
        <v>113</v>
      </c>
      <c r="I120" s="28">
        <f>SUMIF(Entrada!$C$8:$C$3007,C120,Entrada!$F$8:$F$3007)</f>
        <v>0</v>
      </c>
      <c r="J120" s="28">
        <f>SUMIF(Entrada!$C$8:$C$3007,PG!C120,Entrada!$J$8:$J$3007)</f>
        <v>0</v>
      </c>
      <c r="K120" s="28">
        <f>SUMIF(Saída!$C$8:$C$3007,PG!C120,Saída!$E$8:$E$3007)</f>
        <v>0</v>
      </c>
      <c r="L120" s="28">
        <f>SUMIF(Saída!$C$8:$C$3007,PG!C120,Saída!$G$8:$G$3007)</f>
        <v>0</v>
      </c>
      <c r="M120" s="33">
        <f t="shared" si="3"/>
        <v>0</v>
      </c>
      <c r="N120" s="258">
        <f>IF(G120="",0,IFERROR(AVERAGE(G120,AVERAGEIF(Entrada!$C$8:$C$3007,PG!$C120,Entrada!$E$8:$E$3007)),$G120))</f>
        <v>0</v>
      </c>
      <c r="O120" s="97">
        <f t="shared" si="4"/>
        <v>0</v>
      </c>
      <c r="P120" s="98" t="str">
        <f t="shared" si="5"/>
        <v/>
      </c>
      <c r="Q120" s="249"/>
      <c r="R120" s="249"/>
      <c r="S120" s="249"/>
      <c r="T120" s="249"/>
      <c r="U120" s="249"/>
      <c r="V120" s="249"/>
      <c r="W120" s="249"/>
      <c r="X120" s="249"/>
      <c r="Y120" s="249"/>
    </row>
    <row r="121" spans="2:25" ht="30" customHeight="1" x14ac:dyDescent="0.25">
      <c r="B121" s="250"/>
      <c r="C121" s="251"/>
      <c r="D121" s="252"/>
      <c r="E121" s="253"/>
      <c r="F121" s="254"/>
      <c r="G121" s="255"/>
      <c r="H121" s="26">
        <v>114</v>
      </c>
      <c r="I121" s="28">
        <f>SUMIF(Entrada!$C$8:$C$3007,C121,Entrada!$F$8:$F$3007)</f>
        <v>0</v>
      </c>
      <c r="J121" s="28">
        <f>SUMIF(Entrada!$C$8:$C$3007,PG!C121,Entrada!$J$8:$J$3007)</f>
        <v>0</v>
      </c>
      <c r="K121" s="28">
        <f>SUMIF(Saída!$C$8:$C$3007,PG!C121,Saída!$E$8:$E$3007)</f>
        <v>0</v>
      </c>
      <c r="L121" s="28">
        <f>SUMIF(Saída!$C$8:$C$3007,PG!C121,Saída!$G$8:$G$3007)</f>
        <v>0</v>
      </c>
      <c r="M121" s="33">
        <f t="shared" si="3"/>
        <v>0</v>
      </c>
      <c r="N121" s="258">
        <f>IF(G121="",0,IFERROR(AVERAGE(G121,AVERAGEIF(Entrada!$C$8:$C$3007,PG!$C121,Entrada!$E$8:$E$3007)),$G121))</f>
        <v>0</v>
      </c>
      <c r="O121" s="97">
        <f t="shared" si="4"/>
        <v>0</v>
      </c>
      <c r="P121" s="98" t="str">
        <f t="shared" si="5"/>
        <v/>
      </c>
      <c r="Q121" s="249"/>
      <c r="R121" s="249"/>
      <c r="S121" s="249"/>
      <c r="T121" s="249"/>
      <c r="U121" s="249"/>
      <c r="V121" s="249"/>
      <c r="W121" s="249"/>
      <c r="X121" s="249"/>
      <c r="Y121" s="249"/>
    </row>
    <row r="122" spans="2:25" ht="30" customHeight="1" x14ac:dyDescent="0.25">
      <c r="B122" s="250"/>
      <c r="C122" s="251"/>
      <c r="D122" s="252"/>
      <c r="E122" s="253"/>
      <c r="F122" s="254"/>
      <c r="G122" s="255"/>
      <c r="H122" s="26">
        <v>115</v>
      </c>
      <c r="I122" s="28">
        <f>SUMIF(Entrada!$C$8:$C$3007,C122,Entrada!$F$8:$F$3007)</f>
        <v>0</v>
      </c>
      <c r="J122" s="28">
        <f>SUMIF(Entrada!$C$8:$C$3007,PG!C122,Entrada!$J$8:$J$3007)</f>
        <v>0</v>
      </c>
      <c r="K122" s="28">
        <f>SUMIF(Saída!$C$8:$C$3007,PG!C122,Saída!$E$8:$E$3007)</f>
        <v>0</v>
      </c>
      <c r="L122" s="28">
        <f>SUMIF(Saída!$C$8:$C$3007,PG!C122,Saída!$G$8:$G$3007)</f>
        <v>0</v>
      </c>
      <c r="M122" s="33">
        <f t="shared" si="3"/>
        <v>0</v>
      </c>
      <c r="N122" s="258">
        <f>IF(G122="",0,IFERROR(AVERAGE(G122,AVERAGEIF(Entrada!$C$8:$C$3007,PG!$C122,Entrada!$E$8:$E$3007)),$G122))</f>
        <v>0</v>
      </c>
      <c r="O122" s="97">
        <f t="shared" si="4"/>
        <v>0</v>
      </c>
      <c r="P122" s="98" t="str">
        <f t="shared" si="5"/>
        <v/>
      </c>
      <c r="Q122" s="249"/>
      <c r="R122" s="249"/>
      <c r="S122" s="249"/>
      <c r="T122" s="249"/>
      <c r="U122" s="249"/>
      <c r="V122" s="249"/>
      <c r="W122" s="249"/>
      <c r="X122" s="249"/>
      <c r="Y122" s="249"/>
    </row>
    <row r="123" spans="2:25" ht="30" customHeight="1" x14ac:dyDescent="0.25">
      <c r="B123" s="250"/>
      <c r="C123" s="251"/>
      <c r="D123" s="252"/>
      <c r="E123" s="253"/>
      <c r="F123" s="254"/>
      <c r="G123" s="255"/>
      <c r="H123" s="26">
        <v>116</v>
      </c>
      <c r="I123" s="28">
        <f>SUMIF(Entrada!$C$8:$C$3007,C123,Entrada!$F$8:$F$3007)</f>
        <v>0</v>
      </c>
      <c r="J123" s="28">
        <f>SUMIF(Entrada!$C$8:$C$3007,PG!C123,Entrada!$J$8:$J$3007)</f>
        <v>0</v>
      </c>
      <c r="K123" s="28">
        <f>SUMIF(Saída!$C$8:$C$3007,PG!C123,Saída!$E$8:$E$3007)</f>
        <v>0</v>
      </c>
      <c r="L123" s="28">
        <f>SUMIF(Saída!$C$8:$C$3007,PG!C123,Saída!$G$8:$G$3007)</f>
        <v>0</v>
      </c>
      <c r="M123" s="33">
        <f t="shared" si="3"/>
        <v>0</v>
      </c>
      <c r="N123" s="258">
        <f>IF(G123="",0,IFERROR(AVERAGE(G123,AVERAGEIF(Entrada!$C$8:$C$3007,PG!$C123,Entrada!$E$8:$E$3007)),$G123))</f>
        <v>0</v>
      </c>
      <c r="O123" s="97">
        <f t="shared" si="4"/>
        <v>0</v>
      </c>
      <c r="P123" s="98" t="str">
        <f t="shared" si="5"/>
        <v/>
      </c>
      <c r="Q123" s="249"/>
      <c r="R123" s="249"/>
      <c r="S123" s="249"/>
      <c r="T123" s="249"/>
      <c r="U123" s="249"/>
      <c r="V123" s="249"/>
      <c r="W123" s="249"/>
      <c r="X123" s="249"/>
      <c r="Y123" s="249"/>
    </row>
    <row r="124" spans="2:25" ht="30" customHeight="1" x14ac:dyDescent="0.25">
      <c r="B124" s="250"/>
      <c r="C124" s="251"/>
      <c r="D124" s="252"/>
      <c r="E124" s="253"/>
      <c r="F124" s="254"/>
      <c r="G124" s="255"/>
      <c r="H124" s="26">
        <v>117</v>
      </c>
      <c r="I124" s="28">
        <f>SUMIF(Entrada!$C$8:$C$3007,C124,Entrada!$F$8:$F$3007)</f>
        <v>0</v>
      </c>
      <c r="J124" s="28">
        <f>SUMIF(Entrada!$C$8:$C$3007,PG!C124,Entrada!$J$8:$J$3007)</f>
        <v>0</v>
      </c>
      <c r="K124" s="28">
        <f>SUMIF(Saída!$C$8:$C$3007,PG!C124,Saída!$E$8:$E$3007)</f>
        <v>0</v>
      </c>
      <c r="L124" s="28">
        <f>SUMIF(Saída!$C$8:$C$3007,PG!C124,Saída!$G$8:$G$3007)</f>
        <v>0</v>
      </c>
      <c r="M124" s="33">
        <f t="shared" si="3"/>
        <v>0</v>
      </c>
      <c r="N124" s="258">
        <f>IF(G124="",0,IFERROR(AVERAGE(G124,AVERAGEIF(Entrada!$C$8:$C$3007,PG!$C124,Entrada!$E$8:$E$3007)),$G124))</f>
        <v>0</v>
      </c>
      <c r="O124" s="97">
        <f t="shared" si="4"/>
        <v>0</v>
      </c>
      <c r="P124" s="98" t="str">
        <f t="shared" si="5"/>
        <v/>
      </c>
      <c r="Q124" s="249"/>
      <c r="R124" s="249"/>
      <c r="S124" s="249"/>
      <c r="T124" s="249"/>
      <c r="U124" s="249"/>
      <c r="V124" s="249"/>
      <c r="W124" s="249"/>
      <c r="X124" s="249"/>
      <c r="Y124" s="249"/>
    </row>
    <row r="125" spans="2:25" ht="30" customHeight="1" x14ac:dyDescent="0.25">
      <c r="B125" s="250"/>
      <c r="C125" s="251"/>
      <c r="D125" s="252"/>
      <c r="E125" s="253"/>
      <c r="F125" s="254"/>
      <c r="G125" s="255"/>
      <c r="H125" s="26">
        <v>118</v>
      </c>
      <c r="I125" s="28">
        <f>SUMIF(Entrada!$C$8:$C$3007,C125,Entrada!$F$8:$F$3007)</f>
        <v>0</v>
      </c>
      <c r="J125" s="28">
        <f>SUMIF(Entrada!$C$8:$C$3007,PG!C125,Entrada!$J$8:$J$3007)</f>
        <v>0</v>
      </c>
      <c r="K125" s="28">
        <f>SUMIF(Saída!$C$8:$C$3007,PG!C125,Saída!$E$8:$E$3007)</f>
        <v>0</v>
      </c>
      <c r="L125" s="28">
        <f>SUMIF(Saída!$C$8:$C$3007,PG!C125,Saída!$G$8:$G$3007)</f>
        <v>0</v>
      </c>
      <c r="M125" s="33">
        <f t="shared" si="3"/>
        <v>0</v>
      </c>
      <c r="N125" s="258">
        <f>IF(G125="",0,IFERROR(AVERAGE(G125,AVERAGEIF(Entrada!$C$8:$C$3007,PG!$C125,Entrada!$E$8:$E$3007)),$G125))</f>
        <v>0</v>
      </c>
      <c r="O125" s="97">
        <f t="shared" si="4"/>
        <v>0</v>
      </c>
      <c r="P125" s="98" t="str">
        <f t="shared" si="5"/>
        <v/>
      </c>
      <c r="Q125" s="249"/>
      <c r="R125" s="249"/>
      <c r="S125" s="249"/>
      <c r="T125" s="249"/>
      <c r="U125" s="249"/>
      <c r="V125" s="249"/>
      <c r="W125" s="249"/>
      <c r="X125" s="249"/>
      <c r="Y125" s="249"/>
    </row>
    <row r="126" spans="2:25" ht="30" customHeight="1" x14ac:dyDescent="0.25">
      <c r="B126" s="250"/>
      <c r="C126" s="251"/>
      <c r="D126" s="252"/>
      <c r="E126" s="253"/>
      <c r="F126" s="254"/>
      <c r="G126" s="255"/>
      <c r="H126" s="26">
        <v>119</v>
      </c>
      <c r="I126" s="28">
        <f>SUMIF(Entrada!$C$8:$C$3007,C126,Entrada!$F$8:$F$3007)</f>
        <v>0</v>
      </c>
      <c r="J126" s="28">
        <f>SUMIF(Entrada!$C$8:$C$3007,PG!C126,Entrada!$J$8:$J$3007)</f>
        <v>0</v>
      </c>
      <c r="K126" s="28">
        <f>SUMIF(Saída!$C$8:$C$3007,PG!C126,Saída!$E$8:$E$3007)</f>
        <v>0</v>
      </c>
      <c r="L126" s="28">
        <f>SUMIF(Saída!$C$8:$C$3007,PG!C126,Saída!$G$8:$G$3007)</f>
        <v>0</v>
      </c>
      <c r="M126" s="33">
        <f t="shared" si="3"/>
        <v>0</v>
      </c>
      <c r="N126" s="258">
        <f>IF(G126="",0,IFERROR(AVERAGE(G126,AVERAGEIF(Entrada!$C$8:$C$3007,PG!$C126,Entrada!$E$8:$E$3007)),$G126))</f>
        <v>0</v>
      </c>
      <c r="O126" s="97">
        <f t="shared" si="4"/>
        <v>0</v>
      </c>
      <c r="P126" s="98" t="str">
        <f t="shared" si="5"/>
        <v/>
      </c>
      <c r="Q126" s="249"/>
      <c r="R126" s="249"/>
      <c r="S126" s="249"/>
      <c r="T126" s="249"/>
      <c r="U126" s="249"/>
      <c r="V126" s="249"/>
      <c r="W126" s="249"/>
      <c r="X126" s="249"/>
      <c r="Y126" s="249"/>
    </row>
    <row r="127" spans="2:25" ht="30" customHeight="1" x14ac:dyDescent="0.25">
      <c r="B127" s="250"/>
      <c r="C127" s="251"/>
      <c r="D127" s="252"/>
      <c r="E127" s="253"/>
      <c r="F127" s="254"/>
      <c r="G127" s="255"/>
      <c r="H127" s="26">
        <v>120</v>
      </c>
      <c r="I127" s="28">
        <f>SUMIF(Entrada!$C$8:$C$3007,C127,Entrada!$F$8:$F$3007)</f>
        <v>0</v>
      </c>
      <c r="J127" s="28">
        <f>SUMIF(Entrada!$C$8:$C$3007,PG!C127,Entrada!$J$8:$J$3007)</f>
        <v>0</v>
      </c>
      <c r="K127" s="28">
        <f>SUMIF(Saída!$C$8:$C$3007,PG!C127,Saída!$E$8:$E$3007)</f>
        <v>0</v>
      </c>
      <c r="L127" s="28">
        <f>SUMIF(Saída!$C$8:$C$3007,PG!C127,Saída!$G$8:$G$3007)</f>
        <v>0</v>
      </c>
      <c r="M127" s="33">
        <f t="shared" si="3"/>
        <v>0</v>
      </c>
      <c r="N127" s="258">
        <f>IF(G127="",0,IFERROR(AVERAGE(G127,AVERAGEIF(Entrada!$C$8:$C$3007,PG!$C127,Entrada!$E$8:$E$3007)),$G127))</f>
        <v>0</v>
      </c>
      <c r="O127" s="97">
        <f t="shared" si="4"/>
        <v>0</v>
      </c>
      <c r="P127" s="98" t="str">
        <f t="shared" si="5"/>
        <v/>
      </c>
      <c r="Q127" s="249"/>
      <c r="R127" s="249"/>
      <c r="S127" s="249"/>
      <c r="T127" s="249"/>
      <c r="U127" s="249"/>
      <c r="V127" s="249"/>
      <c r="W127" s="249"/>
      <c r="X127" s="249"/>
      <c r="Y127" s="249"/>
    </row>
    <row r="128" spans="2:25" ht="30" customHeight="1" x14ac:dyDescent="0.25">
      <c r="B128" s="250"/>
      <c r="C128" s="251"/>
      <c r="D128" s="252"/>
      <c r="E128" s="253"/>
      <c r="F128" s="254"/>
      <c r="G128" s="255"/>
      <c r="H128" s="26">
        <v>121</v>
      </c>
      <c r="I128" s="28">
        <f>SUMIF(Entrada!$C$8:$C$3007,C128,Entrada!$F$8:$F$3007)</f>
        <v>0</v>
      </c>
      <c r="J128" s="28">
        <f>SUMIF(Entrada!$C$8:$C$3007,PG!C128,Entrada!$J$8:$J$3007)</f>
        <v>0</v>
      </c>
      <c r="K128" s="28">
        <f>SUMIF(Saída!$C$8:$C$3007,PG!C128,Saída!$E$8:$E$3007)</f>
        <v>0</v>
      </c>
      <c r="L128" s="28">
        <f>SUMIF(Saída!$C$8:$C$3007,PG!C128,Saída!$G$8:$G$3007)</f>
        <v>0</v>
      </c>
      <c r="M128" s="33">
        <f t="shared" si="3"/>
        <v>0</v>
      </c>
      <c r="N128" s="258">
        <f>IF(G128="",0,IFERROR(AVERAGE(G128,AVERAGEIF(Entrada!$C$8:$C$3007,PG!$C128,Entrada!$E$8:$E$3007)),$G128))</f>
        <v>0</v>
      </c>
      <c r="O128" s="97">
        <f t="shared" si="4"/>
        <v>0</v>
      </c>
      <c r="P128" s="98" t="str">
        <f t="shared" si="5"/>
        <v/>
      </c>
      <c r="Q128" s="249"/>
      <c r="R128" s="249"/>
      <c r="S128" s="249"/>
      <c r="T128" s="249"/>
      <c r="U128" s="249"/>
      <c r="V128" s="249"/>
      <c r="W128" s="249"/>
      <c r="X128" s="249"/>
      <c r="Y128" s="249"/>
    </row>
    <row r="129" spans="2:25" ht="30" customHeight="1" x14ac:dyDescent="0.25">
      <c r="B129" s="250"/>
      <c r="C129" s="251"/>
      <c r="D129" s="252"/>
      <c r="E129" s="253"/>
      <c r="F129" s="254"/>
      <c r="G129" s="255"/>
      <c r="H129" s="26">
        <v>122</v>
      </c>
      <c r="I129" s="28">
        <f>SUMIF(Entrada!$C$8:$C$3007,C129,Entrada!$F$8:$F$3007)</f>
        <v>0</v>
      </c>
      <c r="J129" s="28">
        <f>SUMIF(Entrada!$C$8:$C$3007,PG!C129,Entrada!$J$8:$J$3007)</f>
        <v>0</v>
      </c>
      <c r="K129" s="28">
        <f>SUMIF(Saída!$C$8:$C$3007,PG!C129,Saída!$E$8:$E$3007)</f>
        <v>0</v>
      </c>
      <c r="L129" s="28">
        <f>SUMIF(Saída!$C$8:$C$3007,PG!C129,Saída!$G$8:$G$3007)</f>
        <v>0</v>
      </c>
      <c r="M129" s="33">
        <f t="shared" si="3"/>
        <v>0</v>
      </c>
      <c r="N129" s="258">
        <f>IF(G129="",0,IFERROR(AVERAGE(G129,AVERAGEIF(Entrada!$C$8:$C$3007,PG!$C129,Entrada!$E$8:$E$3007)),$G129))</f>
        <v>0</v>
      </c>
      <c r="O129" s="97">
        <f t="shared" si="4"/>
        <v>0</v>
      </c>
      <c r="P129" s="98" t="str">
        <f t="shared" si="5"/>
        <v/>
      </c>
      <c r="Q129" s="249"/>
      <c r="R129" s="249"/>
      <c r="S129" s="249"/>
      <c r="T129" s="249"/>
      <c r="U129" s="249"/>
      <c r="V129" s="249"/>
      <c r="W129" s="249"/>
      <c r="X129" s="249"/>
      <c r="Y129" s="249"/>
    </row>
    <row r="130" spans="2:25" ht="30" customHeight="1" x14ac:dyDescent="0.25">
      <c r="B130" s="250"/>
      <c r="C130" s="251"/>
      <c r="D130" s="252"/>
      <c r="E130" s="253"/>
      <c r="F130" s="254"/>
      <c r="G130" s="255"/>
      <c r="H130" s="26">
        <v>123</v>
      </c>
      <c r="I130" s="28">
        <f>SUMIF(Entrada!$C$8:$C$3007,C130,Entrada!$F$8:$F$3007)</f>
        <v>0</v>
      </c>
      <c r="J130" s="28">
        <f>SUMIF(Entrada!$C$8:$C$3007,PG!C130,Entrada!$J$8:$J$3007)</f>
        <v>0</v>
      </c>
      <c r="K130" s="28">
        <f>SUMIF(Saída!$C$8:$C$3007,PG!C130,Saída!$E$8:$E$3007)</f>
        <v>0</v>
      </c>
      <c r="L130" s="28">
        <f>SUMIF(Saída!$C$8:$C$3007,PG!C130,Saída!$G$8:$G$3007)</f>
        <v>0</v>
      </c>
      <c r="M130" s="33">
        <f t="shared" si="3"/>
        <v>0</v>
      </c>
      <c r="N130" s="258">
        <f>IF(G130="",0,IFERROR(AVERAGE(G130,AVERAGEIF(Entrada!$C$8:$C$3007,PG!$C130,Entrada!$E$8:$E$3007)),$G130))</f>
        <v>0</v>
      </c>
      <c r="O130" s="97">
        <f t="shared" si="4"/>
        <v>0</v>
      </c>
      <c r="P130" s="98" t="str">
        <f t="shared" si="5"/>
        <v/>
      </c>
      <c r="Q130" s="249"/>
      <c r="R130" s="249"/>
      <c r="S130" s="249"/>
      <c r="T130" s="249"/>
      <c r="U130" s="249"/>
      <c r="V130" s="249"/>
      <c r="W130" s="249"/>
      <c r="X130" s="249"/>
      <c r="Y130" s="249"/>
    </row>
    <row r="131" spans="2:25" ht="30" customHeight="1" x14ac:dyDescent="0.25">
      <c r="B131" s="250"/>
      <c r="C131" s="251"/>
      <c r="D131" s="252"/>
      <c r="E131" s="253"/>
      <c r="F131" s="254"/>
      <c r="G131" s="255"/>
      <c r="H131" s="26">
        <v>124</v>
      </c>
      <c r="I131" s="28">
        <f>SUMIF(Entrada!$C$8:$C$3007,C131,Entrada!$F$8:$F$3007)</f>
        <v>0</v>
      </c>
      <c r="J131" s="28">
        <f>SUMIF(Entrada!$C$8:$C$3007,PG!C131,Entrada!$J$8:$J$3007)</f>
        <v>0</v>
      </c>
      <c r="K131" s="28">
        <f>SUMIF(Saída!$C$8:$C$3007,PG!C131,Saída!$E$8:$E$3007)</f>
        <v>0</v>
      </c>
      <c r="L131" s="28">
        <f>SUMIF(Saída!$C$8:$C$3007,PG!C131,Saída!$G$8:$G$3007)</f>
        <v>0</v>
      </c>
      <c r="M131" s="33">
        <f t="shared" si="3"/>
        <v>0</v>
      </c>
      <c r="N131" s="258">
        <f>IF(G131="",0,IFERROR(AVERAGE(G131,AVERAGEIF(Entrada!$C$8:$C$3007,PG!$C131,Entrada!$E$8:$E$3007)),$G131))</f>
        <v>0</v>
      </c>
      <c r="O131" s="97">
        <f t="shared" si="4"/>
        <v>0</v>
      </c>
      <c r="P131" s="98" t="str">
        <f t="shared" si="5"/>
        <v/>
      </c>
      <c r="Q131" s="249"/>
      <c r="R131" s="249"/>
      <c r="S131" s="249"/>
      <c r="T131" s="249"/>
      <c r="U131" s="249"/>
      <c r="V131" s="249"/>
      <c r="W131" s="249"/>
      <c r="X131" s="249"/>
      <c r="Y131" s="249"/>
    </row>
    <row r="132" spans="2:25" ht="30" customHeight="1" x14ac:dyDescent="0.25">
      <c r="B132" s="250"/>
      <c r="C132" s="251"/>
      <c r="D132" s="252"/>
      <c r="E132" s="253"/>
      <c r="F132" s="254"/>
      <c r="G132" s="255"/>
      <c r="H132" s="26">
        <v>125</v>
      </c>
      <c r="I132" s="28">
        <f>SUMIF(Entrada!$C$8:$C$3007,C132,Entrada!$F$8:$F$3007)</f>
        <v>0</v>
      </c>
      <c r="J132" s="28">
        <f>SUMIF(Entrada!$C$8:$C$3007,PG!C132,Entrada!$J$8:$J$3007)</f>
        <v>0</v>
      </c>
      <c r="K132" s="28">
        <f>SUMIF(Saída!$C$8:$C$3007,PG!C132,Saída!$E$8:$E$3007)</f>
        <v>0</v>
      </c>
      <c r="L132" s="28">
        <f>SUMIF(Saída!$C$8:$C$3007,PG!C132,Saída!$G$8:$G$3007)</f>
        <v>0</v>
      </c>
      <c r="M132" s="33">
        <f t="shared" si="3"/>
        <v>0</v>
      </c>
      <c r="N132" s="258">
        <f>IF(G132="",0,IFERROR(AVERAGE(G132,AVERAGEIF(Entrada!$C$8:$C$3007,PG!$C132,Entrada!$E$8:$E$3007)),$G132))</f>
        <v>0</v>
      </c>
      <c r="O132" s="97">
        <f t="shared" si="4"/>
        <v>0</v>
      </c>
      <c r="P132" s="98" t="str">
        <f t="shared" si="5"/>
        <v/>
      </c>
      <c r="Q132" s="249"/>
      <c r="R132" s="249"/>
      <c r="S132" s="249"/>
      <c r="T132" s="249"/>
      <c r="U132" s="249"/>
      <c r="V132" s="249"/>
      <c r="W132" s="249"/>
      <c r="X132" s="249"/>
      <c r="Y132" s="249"/>
    </row>
    <row r="133" spans="2:25" ht="30" customHeight="1" x14ac:dyDescent="0.25">
      <c r="B133" s="250"/>
      <c r="C133" s="251"/>
      <c r="D133" s="252"/>
      <c r="E133" s="253"/>
      <c r="F133" s="254"/>
      <c r="G133" s="255"/>
      <c r="H133" s="26">
        <v>126</v>
      </c>
      <c r="I133" s="28">
        <f>SUMIF(Entrada!$C$8:$C$3007,C133,Entrada!$F$8:$F$3007)</f>
        <v>0</v>
      </c>
      <c r="J133" s="28">
        <f>SUMIF(Entrada!$C$8:$C$3007,PG!C133,Entrada!$J$8:$J$3007)</f>
        <v>0</v>
      </c>
      <c r="K133" s="28">
        <f>SUMIF(Saída!$C$8:$C$3007,PG!C133,Saída!$E$8:$E$3007)</f>
        <v>0</v>
      </c>
      <c r="L133" s="28">
        <f>SUMIF(Saída!$C$8:$C$3007,PG!C133,Saída!$G$8:$G$3007)</f>
        <v>0</v>
      </c>
      <c r="M133" s="33">
        <f t="shared" si="3"/>
        <v>0</v>
      </c>
      <c r="N133" s="258">
        <f>IF(G133="",0,IFERROR(AVERAGE(G133,AVERAGEIF(Entrada!$C$8:$C$3007,PG!$C133,Entrada!$E$8:$E$3007)),$G133))</f>
        <v>0</v>
      </c>
      <c r="O133" s="97">
        <f t="shared" si="4"/>
        <v>0</v>
      </c>
      <c r="P133" s="98" t="str">
        <f t="shared" si="5"/>
        <v/>
      </c>
      <c r="Q133" s="249"/>
      <c r="R133" s="249"/>
      <c r="S133" s="249"/>
      <c r="T133" s="249"/>
      <c r="U133" s="249"/>
      <c r="V133" s="249"/>
      <c r="W133" s="249"/>
      <c r="X133" s="249"/>
      <c r="Y133" s="249"/>
    </row>
    <row r="134" spans="2:25" ht="30" customHeight="1" x14ac:dyDescent="0.25">
      <c r="B134" s="250"/>
      <c r="C134" s="251"/>
      <c r="D134" s="252"/>
      <c r="E134" s="253"/>
      <c r="F134" s="254"/>
      <c r="G134" s="255"/>
      <c r="H134" s="26">
        <v>127</v>
      </c>
      <c r="I134" s="28">
        <f>SUMIF(Entrada!$C$8:$C$3007,C134,Entrada!$F$8:$F$3007)</f>
        <v>0</v>
      </c>
      <c r="J134" s="28">
        <f>SUMIF(Entrada!$C$8:$C$3007,PG!C134,Entrada!$J$8:$J$3007)</f>
        <v>0</v>
      </c>
      <c r="K134" s="28">
        <f>SUMIF(Saída!$C$8:$C$3007,PG!C134,Saída!$E$8:$E$3007)</f>
        <v>0</v>
      </c>
      <c r="L134" s="28">
        <f>SUMIF(Saída!$C$8:$C$3007,PG!C134,Saída!$G$8:$G$3007)</f>
        <v>0</v>
      </c>
      <c r="M134" s="33">
        <f t="shared" si="3"/>
        <v>0</v>
      </c>
      <c r="N134" s="258">
        <f>IF(G134="",0,IFERROR(AVERAGE(G134,AVERAGEIF(Entrada!$C$8:$C$3007,PG!$C134,Entrada!$E$8:$E$3007)),$G134))</f>
        <v>0</v>
      </c>
      <c r="O134" s="97">
        <f t="shared" si="4"/>
        <v>0</v>
      </c>
      <c r="P134" s="98" t="str">
        <f t="shared" si="5"/>
        <v/>
      </c>
      <c r="Q134" s="249"/>
      <c r="R134" s="249"/>
      <c r="S134" s="249"/>
      <c r="T134" s="249"/>
      <c r="U134" s="249"/>
      <c r="V134" s="249"/>
      <c r="W134" s="249"/>
      <c r="X134" s="249"/>
      <c r="Y134" s="249"/>
    </row>
    <row r="135" spans="2:25" ht="30" customHeight="1" x14ac:dyDescent="0.25">
      <c r="B135" s="250"/>
      <c r="C135" s="251"/>
      <c r="D135" s="252"/>
      <c r="E135" s="253"/>
      <c r="F135" s="254"/>
      <c r="G135" s="255"/>
      <c r="H135" s="26">
        <v>128</v>
      </c>
      <c r="I135" s="28">
        <f>SUMIF(Entrada!$C$8:$C$3007,C135,Entrada!$F$8:$F$3007)</f>
        <v>0</v>
      </c>
      <c r="J135" s="28">
        <f>SUMIF(Entrada!$C$8:$C$3007,PG!C135,Entrada!$J$8:$J$3007)</f>
        <v>0</v>
      </c>
      <c r="K135" s="28">
        <f>SUMIF(Saída!$C$8:$C$3007,PG!C135,Saída!$E$8:$E$3007)</f>
        <v>0</v>
      </c>
      <c r="L135" s="28">
        <f>SUMIF(Saída!$C$8:$C$3007,PG!C135,Saída!$G$8:$G$3007)</f>
        <v>0</v>
      </c>
      <c r="M135" s="33">
        <f t="shared" si="3"/>
        <v>0</v>
      </c>
      <c r="N135" s="258">
        <f>IF(G135="",0,IFERROR(AVERAGE(G135,AVERAGEIF(Entrada!$C$8:$C$3007,PG!$C135,Entrada!$E$8:$E$3007)),$G135))</f>
        <v>0</v>
      </c>
      <c r="O135" s="97">
        <f t="shared" si="4"/>
        <v>0</v>
      </c>
      <c r="P135" s="98" t="str">
        <f t="shared" si="5"/>
        <v/>
      </c>
      <c r="Q135" s="249"/>
      <c r="R135" s="249"/>
      <c r="S135" s="249"/>
      <c r="T135" s="249"/>
      <c r="U135" s="249"/>
      <c r="V135" s="249"/>
      <c r="W135" s="249"/>
      <c r="X135" s="249"/>
      <c r="Y135" s="249"/>
    </row>
    <row r="136" spans="2:25" ht="30" customHeight="1" x14ac:dyDescent="0.25">
      <c r="B136" s="250"/>
      <c r="C136" s="251"/>
      <c r="D136" s="252"/>
      <c r="E136" s="253"/>
      <c r="F136" s="254"/>
      <c r="G136" s="255"/>
      <c r="H136" s="26">
        <v>129</v>
      </c>
      <c r="I136" s="28">
        <f>SUMIF(Entrada!$C$8:$C$3007,C136,Entrada!$F$8:$F$3007)</f>
        <v>0</v>
      </c>
      <c r="J136" s="28">
        <f>SUMIF(Entrada!$C$8:$C$3007,PG!C136,Entrada!$J$8:$J$3007)</f>
        <v>0</v>
      </c>
      <c r="K136" s="28">
        <f>SUMIF(Saída!$C$8:$C$3007,PG!C136,Saída!$E$8:$E$3007)</f>
        <v>0</v>
      </c>
      <c r="L136" s="28">
        <f>SUMIF(Saída!$C$8:$C$3007,PG!C136,Saída!$G$8:$G$3007)</f>
        <v>0</v>
      </c>
      <c r="M136" s="33">
        <f t="shared" si="3"/>
        <v>0</v>
      </c>
      <c r="N136" s="258">
        <f>IF(G136="",0,IFERROR(AVERAGE(G136,AVERAGEIF(Entrada!$C$8:$C$3007,PG!$C136,Entrada!$E$8:$E$3007)),$G136))</f>
        <v>0</v>
      </c>
      <c r="O136" s="97">
        <f t="shared" si="4"/>
        <v>0</v>
      </c>
      <c r="P136" s="98" t="str">
        <f t="shared" si="5"/>
        <v/>
      </c>
      <c r="Q136" s="249"/>
      <c r="R136" s="249"/>
      <c r="S136" s="249"/>
      <c r="T136" s="249"/>
      <c r="U136" s="249"/>
      <c r="V136" s="249"/>
      <c r="W136" s="249"/>
      <c r="X136" s="249"/>
      <c r="Y136" s="249"/>
    </row>
    <row r="137" spans="2:25" ht="30" customHeight="1" x14ac:dyDescent="0.25">
      <c r="B137" s="250"/>
      <c r="C137" s="251"/>
      <c r="D137" s="252"/>
      <c r="E137" s="253"/>
      <c r="F137" s="254"/>
      <c r="G137" s="255"/>
      <c r="H137" s="26">
        <v>130</v>
      </c>
      <c r="I137" s="28">
        <f>SUMIF(Entrada!$C$8:$C$3007,C137,Entrada!$F$8:$F$3007)</f>
        <v>0</v>
      </c>
      <c r="J137" s="28">
        <f>SUMIF(Entrada!$C$8:$C$3007,PG!C137,Entrada!$J$8:$J$3007)</f>
        <v>0</v>
      </c>
      <c r="K137" s="28">
        <f>SUMIF(Saída!$C$8:$C$3007,PG!C137,Saída!$E$8:$E$3007)</f>
        <v>0</v>
      </c>
      <c r="L137" s="28">
        <f>SUMIF(Saída!$C$8:$C$3007,PG!C137,Saída!$G$8:$G$3007)</f>
        <v>0</v>
      </c>
      <c r="M137" s="33">
        <f t="shared" ref="M137:M200" si="6">(I137+E137)-K137</f>
        <v>0</v>
      </c>
      <c r="N137" s="258">
        <f>IF(G137="",0,IFERROR(AVERAGE(G137,AVERAGEIF(Entrada!$C$8:$C$3007,PG!$C137,Entrada!$E$8:$E$3007)),$G137))</f>
        <v>0</v>
      </c>
      <c r="O137" s="97">
        <f t="shared" ref="O137:O200" si="7">E137*G137</f>
        <v>0</v>
      </c>
      <c r="P137" s="98" t="str">
        <f t="shared" ref="P137:P200" si="8">IF(D137="","",IF(M137&gt;D137,1,0))</f>
        <v/>
      </c>
      <c r="Q137" s="249"/>
      <c r="R137" s="249"/>
      <c r="S137" s="249"/>
      <c r="T137" s="249"/>
      <c r="U137" s="249"/>
      <c r="V137" s="249"/>
      <c r="W137" s="249"/>
      <c r="X137" s="249"/>
      <c r="Y137" s="249"/>
    </row>
    <row r="138" spans="2:25" ht="30" customHeight="1" x14ac:dyDescent="0.25">
      <c r="B138" s="250"/>
      <c r="C138" s="251"/>
      <c r="D138" s="252"/>
      <c r="E138" s="253"/>
      <c r="F138" s="254"/>
      <c r="G138" s="255"/>
      <c r="H138" s="26">
        <v>131</v>
      </c>
      <c r="I138" s="28">
        <f>SUMIF(Entrada!$C$8:$C$3007,C138,Entrada!$F$8:$F$3007)</f>
        <v>0</v>
      </c>
      <c r="J138" s="28">
        <f>SUMIF(Entrada!$C$8:$C$3007,PG!C138,Entrada!$J$8:$J$3007)</f>
        <v>0</v>
      </c>
      <c r="K138" s="28">
        <f>SUMIF(Saída!$C$8:$C$3007,PG!C138,Saída!$E$8:$E$3007)</f>
        <v>0</v>
      </c>
      <c r="L138" s="28">
        <f>SUMIF(Saída!$C$8:$C$3007,PG!C138,Saída!$G$8:$G$3007)</f>
        <v>0</v>
      </c>
      <c r="M138" s="33">
        <f t="shared" si="6"/>
        <v>0</v>
      </c>
      <c r="N138" s="258">
        <f>IF(G138="",0,IFERROR(AVERAGE(G138,AVERAGEIF(Entrada!$C$8:$C$3007,PG!$C138,Entrada!$E$8:$E$3007)),$G138))</f>
        <v>0</v>
      </c>
      <c r="O138" s="97">
        <f t="shared" si="7"/>
        <v>0</v>
      </c>
      <c r="P138" s="98" t="str">
        <f t="shared" si="8"/>
        <v/>
      </c>
      <c r="Q138" s="249"/>
      <c r="R138" s="249"/>
      <c r="S138" s="249"/>
      <c r="T138" s="249"/>
      <c r="U138" s="249"/>
      <c r="V138" s="249"/>
      <c r="W138" s="249"/>
      <c r="X138" s="249"/>
      <c r="Y138" s="249"/>
    </row>
    <row r="139" spans="2:25" ht="30" customHeight="1" x14ac:dyDescent="0.25">
      <c r="B139" s="250"/>
      <c r="C139" s="251"/>
      <c r="D139" s="252"/>
      <c r="E139" s="253"/>
      <c r="F139" s="254"/>
      <c r="G139" s="255"/>
      <c r="H139" s="26">
        <v>132</v>
      </c>
      <c r="I139" s="28">
        <f>SUMIF(Entrada!$C$8:$C$3007,C139,Entrada!$F$8:$F$3007)</f>
        <v>0</v>
      </c>
      <c r="J139" s="28">
        <f>SUMIF(Entrada!$C$8:$C$3007,PG!C139,Entrada!$J$8:$J$3007)</f>
        <v>0</v>
      </c>
      <c r="K139" s="28">
        <f>SUMIF(Saída!$C$8:$C$3007,PG!C139,Saída!$E$8:$E$3007)</f>
        <v>0</v>
      </c>
      <c r="L139" s="28">
        <f>SUMIF(Saída!$C$8:$C$3007,PG!C139,Saída!$G$8:$G$3007)</f>
        <v>0</v>
      </c>
      <c r="M139" s="33">
        <f t="shared" si="6"/>
        <v>0</v>
      </c>
      <c r="N139" s="258">
        <f>IF(G139="",0,IFERROR(AVERAGE(G139,AVERAGEIF(Entrada!$C$8:$C$3007,PG!$C139,Entrada!$E$8:$E$3007)),$G139))</f>
        <v>0</v>
      </c>
      <c r="O139" s="97">
        <f t="shared" si="7"/>
        <v>0</v>
      </c>
      <c r="P139" s="98" t="str">
        <f t="shared" si="8"/>
        <v/>
      </c>
      <c r="Q139" s="249"/>
      <c r="R139" s="249"/>
      <c r="S139" s="249"/>
      <c r="T139" s="249"/>
      <c r="U139" s="249"/>
      <c r="V139" s="249"/>
      <c r="W139" s="249"/>
      <c r="X139" s="249"/>
      <c r="Y139" s="249"/>
    </row>
    <row r="140" spans="2:25" ht="30" customHeight="1" x14ac:dyDescent="0.25">
      <c r="B140" s="250"/>
      <c r="C140" s="251"/>
      <c r="D140" s="252"/>
      <c r="E140" s="253"/>
      <c r="F140" s="254"/>
      <c r="G140" s="255"/>
      <c r="H140" s="26">
        <v>133</v>
      </c>
      <c r="I140" s="28">
        <f>SUMIF(Entrada!$C$8:$C$3007,C140,Entrada!$F$8:$F$3007)</f>
        <v>0</v>
      </c>
      <c r="J140" s="28">
        <f>SUMIF(Entrada!$C$8:$C$3007,PG!C140,Entrada!$J$8:$J$3007)</f>
        <v>0</v>
      </c>
      <c r="K140" s="28">
        <f>SUMIF(Saída!$C$8:$C$3007,PG!C140,Saída!$E$8:$E$3007)</f>
        <v>0</v>
      </c>
      <c r="L140" s="28">
        <f>SUMIF(Saída!$C$8:$C$3007,PG!C140,Saída!$G$8:$G$3007)</f>
        <v>0</v>
      </c>
      <c r="M140" s="33">
        <f t="shared" si="6"/>
        <v>0</v>
      </c>
      <c r="N140" s="258">
        <f>IF(G140="",0,IFERROR(AVERAGE(G140,AVERAGEIF(Entrada!$C$8:$C$3007,PG!$C140,Entrada!$E$8:$E$3007)),$G140))</f>
        <v>0</v>
      </c>
      <c r="O140" s="97">
        <f t="shared" si="7"/>
        <v>0</v>
      </c>
      <c r="P140" s="98" t="str">
        <f t="shared" si="8"/>
        <v/>
      </c>
      <c r="Q140" s="249"/>
      <c r="R140" s="249"/>
      <c r="S140" s="249"/>
      <c r="T140" s="249"/>
      <c r="U140" s="249"/>
      <c r="V140" s="249"/>
      <c r="W140" s="249"/>
      <c r="X140" s="249"/>
      <c r="Y140" s="249"/>
    </row>
    <row r="141" spans="2:25" ht="30" customHeight="1" x14ac:dyDescent="0.25">
      <c r="B141" s="250"/>
      <c r="C141" s="251"/>
      <c r="D141" s="252"/>
      <c r="E141" s="253"/>
      <c r="F141" s="254"/>
      <c r="G141" s="255"/>
      <c r="H141" s="26">
        <v>134</v>
      </c>
      <c r="I141" s="28">
        <f>SUMIF(Entrada!$C$8:$C$3007,C141,Entrada!$F$8:$F$3007)</f>
        <v>0</v>
      </c>
      <c r="J141" s="28">
        <f>SUMIF(Entrada!$C$8:$C$3007,PG!C141,Entrada!$J$8:$J$3007)</f>
        <v>0</v>
      </c>
      <c r="K141" s="28">
        <f>SUMIF(Saída!$C$8:$C$3007,PG!C141,Saída!$E$8:$E$3007)</f>
        <v>0</v>
      </c>
      <c r="L141" s="28">
        <f>SUMIF(Saída!$C$8:$C$3007,PG!C141,Saída!$G$8:$G$3007)</f>
        <v>0</v>
      </c>
      <c r="M141" s="33">
        <f t="shared" si="6"/>
        <v>0</v>
      </c>
      <c r="N141" s="258">
        <f>IF(G141="",0,IFERROR(AVERAGE(G141,AVERAGEIF(Entrada!$C$8:$C$3007,PG!$C141,Entrada!$E$8:$E$3007)),$G141))</f>
        <v>0</v>
      </c>
      <c r="O141" s="97">
        <f t="shared" si="7"/>
        <v>0</v>
      </c>
      <c r="P141" s="98" t="str">
        <f t="shared" si="8"/>
        <v/>
      </c>
      <c r="Q141" s="249"/>
      <c r="R141" s="249"/>
      <c r="S141" s="249"/>
      <c r="T141" s="249"/>
      <c r="U141" s="249"/>
      <c r="V141" s="249"/>
      <c r="W141" s="249"/>
      <c r="X141" s="249"/>
      <c r="Y141" s="249"/>
    </row>
    <row r="142" spans="2:25" ht="30" customHeight="1" x14ac:dyDescent="0.25">
      <c r="B142" s="250"/>
      <c r="C142" s="251"/>
      <c r="D142" s="252"/>
      <c r="E142" s="253"/>
      <c r="F142" s="254"/>
      <c r="G142" s="255"/>
      <c r="H142" s="26">
        <v>135</v>
      </c>
      <c r="I142" s="28">
        <f>SUMIF(Entrada!$C$8:$C$3007,C142,Entrada!$F$8:$F$3007)</f>
        <v>0</v>
      </c>
      <c r="J142" s="28">
        <f>SUMIF(Entrada!$C$8:$C$3007,PG!C142,Entrada!$J$8:$J$3007)</f>
        <v>0</v>
      </c>
      <c r="K142" s="28">
        <f>SUMIF(Saída!$C$8:$C$3007,PG!C142,Saída!$E$8:$E$3007)</f>
        <v>0</v>
      </c>
      <c r="L142" s="28">
        <f>SUMIF(Saída!$C$8:$C$3007,PG!C142,Saída!$G$8:$G$3007)</f>
        <v>0</v>
      </c>
      <c r="M142" s="33">
        <f t="shared" si="6"/>
        <v>0</v>
      </c>
      <c r="N142" s="258">
        <f>IF(G142="",0,IFERROR(AVERAGE(G142,AVERAGEIF(Entrada!$C$8:$C$3007,PG!$C142,Entrada!$E$8:$E$3007)),$G142))</f>
        <v>0</v>
      </c>
      <c r="O142" s="97">
        <f t="shared" si="7"/>
        <v>0</v>
      </c>
      <c r="P142" s="98" t="str">
        <f t="shared" si="8"/>
        <v/>
      </c>
      <c r="Q142" s="249"/>
      <c r="R142" s="249"/>
      <c r="S142" s="249"/>
      <c r="T142" s="249"/>
      <c r="U142" s="249"/>
      <c r="V142" s="249"/>
      <c r="W142" s="249"/>
      <c r="X142" s="249"/>
      <c r="Y142" s="249"/>
    </row>
    <row r="143" spans="2:25" ht="30" customHeight="1" x14ac:dyDescent="0.25">
      <c r="B143" s="250"/>
      <c r="C143" s="251"/>
      <c r="D143" s="252"/>
      <c r="E143" s="253"/>
      <c r="F143" s="254"/>
      <c r="G143" s="255"/>
      <c r="H143" s="26">
        <v>136</v>
      </c>
      <c r="I143" s="28">
        <f>SUMIF(Entrada!$C$8:$C$3007,C143,Entrada!$F$8:$F$3007)</f>
        <v>0</v>
      </c>
      <c r="J143" s="28">
        <f>SUMIF(Entrada!$C$8:$C$3007,PG!C143,Entrada!$J$8:$J$3007)</f>
        <v>0</v>
      </c>
      <c r="K143" s="28">
        <f>SUMIF(Saída!$C$8:$C$3007,PG!C143,Saída!$E$8:$E$3007)</f>
        <v>0</v>
      </c>
      <c r="L143" s="28">
        <f>SUMIF(Saída!$C$8:$C$3007,PG!C143,Saída!$G$8:$G$3007)</f>
        <v>0</v>
      </c>
      <c r="M143" s="33">
        <f t="shared" si="6"/>
        <v>0</v>
      </c>
      <c r="N143" s="258">
        <f>IF(G143="",0,IFERROR(AVERAGE(G143,AVERAGEIF(Entrada!$C$8:$C$3007,PG!$C143,Entrada!$E$8:$E$3007)),$G143))</f>
        <v>0</v>
      </c>
      <c r="O143" s="97">
        <f t="shared" si="7"/>
        <v>0</v>
      </c>
      <c r="P143" s="98" t="str">
        <f t="shared" si="8"/>
        <v/>
      </c>
      <c r="Q143" s="249"/>
      <c r="R143" s="249"/>
      <c r="S143" s="249"/>
      <c r="T143" s="249"/>
      <c r="U143" s="249"/>
      <c r="V143" s="249"/>
      <c r="W143" s="249"/>
      <c r="X143" s="249"/>
      <c r="Y143" s="249"/>
    </row>
    <row r="144" spans="2:25" ht="30" customHeight="1" x14ac:dyDescent="0.25">
      <c r="B144" s="250"/>
      <c r="C144" s="251"/>
      <c r="D144" s="252"/>
      <c r="E144" s="253"/>
      <c r="F144" s="254"/>
      <c r="G144" s="255"/>
      <c r="H144" s="26">
        <v>137</v>
      </c>
      <c r="I144" s="28">
        <f>SUMIF(Entrada!$C$8:$C$3007,C144,Entrada!$F$8:$F$3007)</f>
        <v>0</v>
      </c>
      <c r="J144" s="28">
        <f>SUMIF(Entrada!$C$8:$C$3007,PG!C144,Entrada!$J$8:$J$3007)</f>
        <v>0</v>
      </c>
      <c r="K144" s="28">
        <f>SUMIF(Saída!$C$8:$C$3007,PG!C144,Saída!$E$8:$E$3007)</f>
        <v>0</v>
      </c>
      <c r="L144" s="28">
        <f>SUMIF(Saída!$C$8:$C$3007,PG!C144,Saída!$G$8:$G$3007)</f>
        <v>0</v>
      </c>
      <c r="M144" s="33">
        <f t="shared" si="6"/>
        <v>0</v>
      </c>
      <c r="N144" s="258">
        <f>IF(G144="",0,IFERROR(AVERAGE(G144,AVERAGEIF(Entrada!$C$8:$C$3007,PG!$C144,Entrada!$E$8:$E$3007)),$G144))</f>
        <v>0</v>
      </c>
      <c r="O144" s="97">
        <f t="shared" si="7"/>
        <v>0</v>
      </c>
      <c r="P144" s="98" t="str">
        <f t="shared" si="8"/>
        <v/>
      </c>
      <c r="Q144" s="249"/>
      <c r="R144" s="249"/>
      <c r="S144" s="249"/>
      <c r="T144" s="249"/>
      <c r="U144" s="249"/>
      <c r="V144" s="249"/>
      <c r="W144" s="249"/>
      <c r="X144" s="249"/>
      <c r="Y144" s="249"/>
    </row>
    <row r="145" spans="2:25" ht="30" customHeight="1" x14ac:dyDescent="0.25">
      <c r="B145" s="250"/>
      <c r="C145" s="251"/>
      <c r="D145" s="252"/>
      <c r="E145" s="253"/>
      <c r="F145" s="254"/>
      <c r="G145" s="255"/>
      <c r="H145" s="26">
        <v>138</v>
      </c>
      <c r="I145" s="28">
        <f>SUMIF(Entrada!$C$8:$C$3007,C145,Entrada!$F$8:$F$3007)</f>
        <v>0</v>
      </c>
      <c r="J145" s="28">
        <f>SUMIF(Entrada!$C$8:$C$3007,PG!C145,Entrada!$J$8:$J$3007)</f>
        <v>0</v>
      </c>
      <c r="K145" s="28">
        <f>SUMIF(Saída!$C$8:$C$3007,PG!C145,Saída!$E$8:$E$3007)</f>
        <v>0</v>
      </c>
      <c r="L145" s="28">
        <f>SUMIF(Saída!$C$8:$C$3007,PG!C145,Saída!$G$8:$G$3007)</f>
        <v>0</v>
      </c>
      <c r="M145" s="33">
        <f t="shared" si="6"/>
        <v>0</v>
      </c>
      <c r="N145" s="258">
        <f>IF(G145="",0,IFERROR(AVERAGE(G145,AVERAGEIF(Entrada!$C$8:$C$3007,PG!$C145,Entrada!$E$8:$E$3007)),$G145))</f>
        <v>0</v>
      </c>
      <c r="O145" s="97">
        <f t="shared" si="7"/>
        <v>0</v>
      </c>
      <c r="P145" s="98" t="str">
        <f t="shared" si="8"/>
        <v/>
      </c>
      <c r="Q145" s="249"/>
      <c r="R145" s="249"/>
      <c r="S145" s="249"/>
      <c r="T145" s="249"/>
      <c r="U145" s="249"/>
      <c r="V145" s="249"/>
      <c r="W145" s="249"/>
      <c r="X145" s="249"/>
      <c r="Y145" s="249"/>
    </row>
    <row r="146" spans="2:25" ht="30" customHeight="1" x14ac:dyDescent="0.25">
      <c r="B146" s="250"/>
      <c r="C146" s="251"/>
      <c r="D146" s="252"/>
      <c r="E146" s="253"/>
      <c r="F146" s="254"/>
      <c r="G146" s="255"/>
      <c r="H146" s="26">
        <v>139</v>
      </c>
      <c r="I146" s="28">
        <f>SUMIF(Entrada!$C$8:$C$3007,C146,Entrada!$F$8:$F$3007)</f>
        <v>0</v>
      </c>
      <c r="J146" s="28">
        <f>SUMIF(Entrada!$C$8:$C$3007,PG!C146,Entrada!$J$8:$J$3007)</f>
        <v>0</v>
      </c>
      <c r="K146" s="28">
        <f>SUMIF(Saída!$C$8:$C$3007,PG!C146,Saída!$E$8:$E$3007)</f>
        <v>0</v>
      </c>
      <c r="L146" s="28">
        <f>SUMIF(Saída!$C$8:$C$3007,PG!C146,Saída!$G$8:$G$3007)</f>
        <v>0</v>
      </c>
      <c r="M146" s="33">
        <f t="shared" si="6"/>
        <v>0</v>
      </c>
      <c r="N146" s="258">
        <f>IF(G146="",0,IFERROR(AVERAGE(G146,AVERAGEIF(Entrada!$C$8:$C$3007,PG!$C146,Entrada!$E$8:$E$3007)),$G146))</f>
        <v>0</v>
      </c>
      <c r="O146" s="97">
        <f t="shared" si="7"/>
        <v>0</v>
      </c>
      <c r="P146" s="98" t="str">
        <f t="shared" si="8"/>
        <v/>
      </c>
      <c r="Q146" s="249"/>
      <c r="R146" s="249"/>
      <c r="S146" s="249"/>
      <c r="T146" s="249"/>
      <c r="U146" s="249"/>
      <c r="V146" s="249"/>
      <c r="W146" s="249"/>
      <c r="X146" s="249"/>
      <c r="Y146" s="249"/>
    </row>
    <row r="147" spans="2:25" ht="30" customHeight="1" x14ac:dyDescent="0.25">
      <c r="B147" s="250"/>
      <c r="C147" s="251"/>
      <c r="D147" s="252"/>
      <c r="E147" s="253"/>
      <c r="F147" s="254"/>
      <c r="G147" s="255"/>
      <c r="H147" s="26">
        <v>140</v>
      </c>
      <c r="I147" s="28">
        <f>SUMIF(Entrada!$C$8:$C$3007,C147,Entrada!$F$8:$F$3007)</f>
        <v>0</v>
      </c>
      <c r="J147" s="28">
        <f>SUMIF(Entrada!$C$8:$C$3007,PG!C147,Entrada!$J$8:$J$3007)</f>
        <v>0</v>
      </c>
      <c r="K147" s="28">
        <f>SUMIF(Saída!$C$8:$C$3007,PG!C147,Saída!$E$8:$E$3007)</f>
        <v>0</v>
      </c>
      <c r="L147" s="28">
        <f>SUMIF(Saída!$C$8:$C$3007,PG!C147,Saída!$G$8:$G$3007)</f>
        <v>0</v>
      </c>
      <c r="M147" s="33">
        <f t="shared" si="6"/>
        <v>0</v>
      </c>
      <c r="N147" s="258">
        <f>IF(G147="",0,IFERROR(AVERAGE(G147,AVERAGEIF(Entrada!$C$8:$C$3007,PG!$C147,Entrada!$E$8:$E$3007)),$G147))</f>
        <v>0</v>
      </c>
      <c r="O147" s="97">
        <f t="shared" si="7"/>
        <v>0</v>
      </c>
      <c r="P147" s="98" t="str">
        <f t="shared" si="8"/>
        <v/>
      </c>
      <c r="Q147" s="249"/>
      <c r="R147" s="249"/>
      <c r="S147" s="249"/>
      <c r="T147" s="249"/>
      <c r="U147" s="249"/>
      <c r="V147" s="249"/>
      <c r="W147" s="249"/>
      <c r="X147" s="249"/>
      <c r="Y147" s="249"/>
    </row>
    <row r="148" spans="2:25" ht="30" customHeight="1" x14ac:dyDescent="0.25">
      <c r="B148" s="250"/>
      <c r="C148" s="251"/>
      <c r="D148" s="252"/>
      <c r="E148" s="253"/>
      <c r="F148" s="254"/>
      <c r="G148" s="255"/>
      <c r="H148" s="26">
        <v>141</v>
      </c>
      <c r="I148" s="28">
        <f>SUMIF(Entrada!$C$8:$C$3007,C148,Entrada!$F$8:$F$3007)</f>
        <v>0</v>
      </c>
      <c r="J148" s="28">
        <f>SUMIF(Entrada!$C$8:$C$3007,PG!C148,Entrada!$J$8:$J$3007)</f>
        <v>0</v>
      </c>
      <c r="K148" s="28">
        <f>SUMIF(Saída!$C$8:$C$3007,PG!C148,Saída!$E$8:$E$3007)</f>
        <v>0</v>
      </c>
      <c r="L148" s="28">
        <f>SUMIF(Saída!$C$8:$C$3007,PG!C148,Saída!$G$8:$G$3007)</f>
        <v>0</v>
      </c>
      <c r="M148" s="33">
        <f t="shared" si="6"/>
        <v>0</v>
      </c>
      <c r="N148" s="258">
        <f>IF(G148="",0,IFERROR(AVERAGE(G148,AVERAGEIF(Entrada!$C$8:$C$3007,PG!$C148,Entrada!$E$8:$E$3007)),$G148))</f>
        <v>0</v>
      </c>
      <c r="O148" s="97">
        <f t="shared" si="7"/>
        <v>0</v>
      </c>
      <c r="P148" s="98" t="str">
        <f t="shared" si="8"/>
        <v/>
      </c>
      <c r="Q148" s="249"/>
      <c r="R148" s="249"/>
      <c r="S148" s="249"/>
      <c r="T148" s="249"/>
      <c r="U148" s="249"/>
      <c r="V148" s="249"/>
      <c r="W148" s="249"/>
      <c r="X148" s="249"/>
      <c r="Y148" s="249"/>
    </row>
    <row r="149" spans="2:25" ht="30" customHeight="1" x14ac:dyDescent="0.25">
      <c r="B149" s="250"/>
      <c r="C149" s="251"/>
      <c r="D149" s="252"/>
      <c r="E149" s="253"/>
      <c r="F149" s="254"/>
      <c r="G149" s="255"/>
      <c r="H149" s="26">
        <v>142</v>
      </c>
      <c r="I149" s="28">
        <f>SUMIF(Entrada!$C$8:$C$3007,C149,Entrada!$F$8:$F$3007)</f>
        <v>0</v>
      </c>
      <c r="J149" s="28">
        <f>SUMIF(Entrada!$C$8:$C$3007,PG!C149,Entrada!$J$8:$J$3007)</f>
        <v>0</v>
      </c>
      <c r="K149" s="28">
        <f>SUMIF(Saída!$C$8:$C$3007,PG!C149,Saída!$E$8:$E$3007)</f>
        <v>0</v>
      </c>
      <c r="L149" s="28">
        <f>SUMIF(Saída!$C$8:$C$3007,PG!C149,Saída!$G$8:$G$3007)</f>
        <v>0</v>
      </c>
      <c r="M149" s="33">
        <f t="shared" si="6"/>
        <v>0</v>
      </c>
      <c r="N149" s="258">
        <f>IF(G149="",0,IFERROR(AVERAGE(G149,AVERAGEIF(Entrada!$C$8:$C$3007,PG!$C149,Entrada!$E$8:$E$3007)),$G149))</f>
        <v>0</v>
      </c>
      <c r="O149" s="97">
        <f t="shared" si="7"/>
        <v>0</v>
      </c>
      <c r="P149" s="98" t="str">
        <f t="shared" si="8"/>
        <v/>
      </c>
      <c r="Q149" s="249"/>
      <c r="R149" s="249"/>
      <c r="S149" s="249"/>
      <c r="T149" s="249"/>
      <c r="U149" s="249"/>
      <c r="V149" s="249"/>
      <c r="W149" s="249"/>
      <c r="X149" s="249"/>
      <c r="Y149" s="249"/>
    </row>
    <row r="150" spans="2:25" ht="30" customHeight="1" x14ac:dyDescent="0.25">
      <c r="B150" s="250"/>
      <c r="C150" s="251"/>
      <c r="D150" s="252"/>
      <c r="E150" s="253"/>
      <c r="F150" s="254"/>
      <c r="G150" s="255"/>
      <c r="H150" s="26">
        <v>143</v>
      </c>
      <c r="I150" s="28">
        <f>SUMIF(Entrada!$C$8:$C$3007,C150,Entrada!$F$8:$F$3007)</f>
        <v>0</v>
      </c>
      <c r="J150" s="28">
        <f>SUMIF(Entrada!$C$8:$C$3007,PG!C150,Entrada!$J$8:$J$3007)</f>
        <v>0</v>
      </c>
      <c r="K150" s="28">
        <f>SUMIF(Saída!$C$8:$C$3007,PG!C150,Saída!$E$8:$E$3007)</f>
        <v>0</v>
      </c>
      <c r="L150" s="28">
        <f>SUMIF(Saída!$C$8:$C$3007,PG!C150,Saída!$G$8:$G$3007)</f>
        <v>0</v>
      </c>
      <c r="M150" s="33">
        <f t="shared" si="6"/>
        <v>0</v>
      </c>
      <c r="N150" s="258">
        <f>IF(G150="",0,IFERROR(AVERAGE(G150,AVERAGEIF(Entrada!$C$8:$C$3007,PG!$C150,Entrada!$E$8:$E$3007)),$G150))</f>
        <v>0</v>
      </c>
      <c r="O150" s="97">
        <f t="shared" si="7"/>
        <v>0</v>
      </c>
      <c r="P150" s="98" t="str">
        <f t="shared" si="8"/>
        <v/>
      </c>
      <c r="Q150" s="249"/>
      <c r="R150" s="249"/>
      <c r="S150" s="249"/>
      <c r="T150" s="249"/>
      <c r="U150" s="249"/>
      <c r="V150" s="249"/>
      <c r="W150" s="249"/>
      <c r="X150" s="249"/>
      <c r="Y150" s="249"/>
    </row>
    <row r="151" spans="2:25" ht="30" customHeight="1" x14ac:dyDescent="0.25">
      <c r="B151" s="250"/>
      <c r="C151" s="251"/>
      <c r="D151" s="252"/>
      <c r="E151" s="253"/>
      <c r="F151" s="254"/>
      <c r="G151" s="255"/>
      <c r="H151" s="26">
        <v>144</v>
      </c>
      <c r="I151" s="28">
        <f>SUMIF(Entrada!$C$8:$C$3007,C151,Entrada!$F$8:$F$3007)</f>
        <v>0</v>
      </c>
      <c r="J151" s="28">
        <f>SUMIF(Entrada!$C$8:$C$3007,PG!C151,Entrada!$J$8:$J$3007)</f>
        <v>0</v>
      </c>
      <c r="K151" s="28">
        <f>SUMIF(Saída!$C$8:$C$3007,PG!C151,Saída!$E$8:$E$3007)</f>
        <v>0</v>
      </c>
      <c r="L151" s="28">
        <f>SUMIF(Saída!$C$8:$C$3007,PG!C151,Saída!$G$8:$G$3007)</f>
        <v>0</v>
      </c>
      <c r="M151" s="33">
        <f t="shared" si="6"/>
        <v>0</v>
      </c>
      <c r="N151" s="258">
        <f>IF(G151="",0,IFERROR(AVERAGE(G151,AVERAGEIF(Entrada!$C$8:$C$3007,PG!$C151,Entrada!$E$8:$E$3007)),$G151))</f>
        <v>0</v>
      </c>
      <c r="O151" s="97">
        <f t="shared" si="7"/>
        <v>0</v>
      </c>
      <c r="P151" s="98" t="str">
        <f t="shared" si="8"/>
        <v/>
      </c>
      <c r="Q151" s="249"/>
      <c r="R151" s="249"/>
      <c r="S151" s="249"/>
      <c r="T151" s="249"/>
      <c r="U151" s="249"/>
      <c r="V151" s="249"/>
      <c r="W151" s="249"/>
      <c r="X151" s="249"/>
      <c r="Y151" s="249"/>
    </row>
    <row r="152" spans="2:25" ht="30" customHeight="1" x14ac:dyDescent="0.25">
      <c r="B152" s="250"/>
      <c r="C152" s="251"/>
      <c r="D152" s="252"/>
      <c r="E152" s="253"/>
      <c r="F152" s="254"/>
      <c r="G152" s="255"/>
      <c r="H152" s="26">
        <v>145</v>
      </c>
      <c r="I152" s="28">
        <f>SUMIF(Entrada!$C$8:$C$3007,C152,Entrada!$F$8:$F$3007)</f>
        <v>0</v>
      </c>
      <c r="J152" s="28">
        <f>SUMIF(Entrada!$C$8:$C$3007,PG!C152,Entrada!$J$8:$J$3007)</f>
        <v>0</v>
      </c>
      <c r="K152" s="28">
        <f>SUMIF(Saída!$C$8:$C$3007,PG!C152,Saída!$E$8:$E$3007)</f>
        <v>0</v>
      </c>
      <c r="L152" s="28">
        <f>SUMIF(Saída!$C$8:$C$3007,PG!C152,Saída!$G$8:$G$3007)</f>
        <v>0</v>
      </c>
      <c r="M152" s="33">
        <f t="shared" si="6"/>
        <v>0</v>
      </c>
      <c r="N152" s="258">
        <f>IF(G152="",0,IFERROR(AVERAGE(G152,AVERAGEIF(Entrada!$C$8:$C$3007,PG!$C152,Entrada!$E$8:$E$3007)),$G152))</f>
        <v>0</v>
      </c>
      <c r="O152" s="97">
        <f t="shared" si="7"/>
        <v>0</v>
      </c>
      <c r="P152" s="98" t="str">
        <f t="shared" si="8"/>
        <v/>
      </c>
      <c r="Q152" s="249"/>
      <c r="R152" s="249"/>
      <c r="S152" s="249"/>
      <c r="T152" s="249"/>
      <c r="U152" s="249"/>
      <c r="V152" s="249"/>
      <c r="W152" s="249"/>
      <c r="X152" s="249"/>
      <c r="Y152" s="249"/>
    </row>
    <row r="153" spans="2:25" ht="30" customHeight="1" x14ac:dyDescent="0.25">
      <c r="B153" s="250"/>
      <c r="C153" s="251"/>
      <c r="D153" s="252"/>
      <c r="E153" s="253"/>
      <c r="F153" s="254"/>
      <c r="G153" s="255"/>
      <c r="H153" s="26">
        <v>146</v>
      </c>
      <c r="I153" s="28">
        <f>SUMIF(Entrada!$C$8:$C$3007,C153,Entrada!$F$8:$F$3007)</f>
        <v>0</v>
      </c>
      <c r="J153" s="28">
        <f>SUMIF(Entrada!$C$8:$C$3007,PG!C153,Entrada!$J$8:$J$3007)</f>
        <v>0</v>
      </c>
      <c r="K153" s="28">
        <f>SUMIF(Saída!$C$8:$C$3007,PG!C153,Saída!$E$8:$E$3007)</f>
        <v>0</v>
      </c>
      <c r="L153" s="28">
        <f>SUMIF(Saída!$C$8:$C$3007,PG!C153,Saída!$G$8:$G$3007)</f>
        <v>0</v>
      </c>
      <c r="M153" s="33">
        <f t="shared" si="6"/>
        <v>0</v>
      </c>
      <c r="N153" s="258">
        <f>IF(G153="",0,IFERROR(AVERAGE(G153,AVERAGEIF(Entrada!$C$8:$C$3007,PG!$C153,Entrada!$E$8:$E$3007)),$G153))</f>
        <v>0</v>
      </c>
      <c r="O153" s="97">
        <f t="shared" si="7"/>
        <v>0</v>
      </c>
      <c r="P153" s="98" t="str">
        <f t="shared" si="8"/>
        <v/>
      </c>
      <c r="Q153" s="249"/>
      <c r="R153" s="249"/>
      <c r="S153" s="249"/>
      <c r="T153" s="249"/>
      <c r="U153" s="249"/>
      <c r="V153" s="249"/>
      <c r="W153" s="249"/>
      <c r="X153" s="249"/>
      <c r="Y153" s="249"/>
    </row>
    <row r="154" spans="2:25" ht="30" customHeight="1" x14ac:dyDescent="0.25">
      <c r="B154" s="250"/>
      <c r="C154" s="251"/>
      <c r="D154" s="252"/>
      <c r="E154" s="253"/>
      <c r="F154" s="254"/>
      <c r="G154" s="255"/>
      <c r="H154" s="26">
        <v>147</v>
      </c>
      <c r="I154" s="28">
        <f>SUMIF(Entrada!$C$8:$C$3007,C154,Entrada!$F$8:$F$3007)</f>
        <v>0</v>
      </c>
      <c r="J154" s="28">
        <f>SUMIF(Entrada!$C$8:$C$3007,PG!C154,Entrada!$J$8:$J$3007)</f>
        <v>0</v>
      </c>
      <c r="K154" s="28">
        <f>SUMIF(Saída!$C$8:$C$3007,PG!C154,Saída!$E$8:$E$3007)</f>
        <v>0</v>
      </c>
      <c r="L154" s="28">
        <f>SUMIF(Saída!$C$8:$C$3007,PG!C154,Saída!$G$8:$G$3007)</f>
        <v>0</v>
      </c>
      <c r="M154" s="33">
        <f t="shared" si="6"/>
        <v>0</v>
      </c>
      <c r="N154" s="258">
        <f>IF(G154="",0,IFERROR(AVERAGE(G154,AVERAGEIF(Entrada!$C$8:$C$3007,PG!$C154,Entrada!$E$8:$E$3007)),$G154))</f>
        <v>0</v>
      </c>
      <c r="O154" s="97">
        <f t="shared" si="7"/>
        <v>0</v>
      </c>
      <c r="P154" s="98" t="str">
        <f t="shared" si="8"/>
        <v/>
      </c>
      <c r="Q154" s="249"/>
      <c r="R154" s="249"/>
      <c r="S154" s="249"/>
      <c r="T154" s="249"/>
      <c r="U154" s="249"/>
      <c r="V154" s="249"/>
      <c r="W154" s="249"/>
      <c r="X154" s="249"/>
      <c r="Y154" s="249"/>
    </row>
    <row r="155" spans="2:25" ht="30" customHeight="1" x14ac:dyDescent="0.25">
      <c r="B155" s="250"/>
      <c r="C155" s="251"/>
      <c r="D155" s="252"/>
      <c r="E155" s="253"/>
      <c r="F155" s="254"/>
      <c r="G155" s="255"/>
      <c r="H155" s="26">
        <v>148</v>
      </c>
      <c r="I155" s="28">
        <f>SUMIF(Entrada!$C$8:$C$3007,C155,Entrada!$F$8:$F$3007)</f>
        <v>0</v>
      </c>
      <c r="J155" s="28">
        <f>SUMIF(Entrada!$C$8:$C$3007,PG!C155,Entrada!$J$8:$J$3007)</f>
        <v>0</v>
      </c>
      <c r="K155" s="28">
        <f>SUMIF(Saída!$C$8:$C$3007,PG!C155,Saída!$E$8:$E$3007)</f>
        <v>0</v>
      </c>
      <c r="L155" s="28">
        <f>SUMIF(Saída!$C$8:$C$3007,PG!C155,Saída!$G$8:$G$3007)</f>
        <v>0</v>
      </c>
      <c r="M155" s="33">
        <f t="shared" si="6"/>
        <v>0</v>
      </c>
      <c r="N155" s="258">
        <f>IF(G155="",0,IFERROR(AVERAGE(G155,AVERAGEIF(Entrada!$C$8:$C$3007,PG!$C155,Entrada!$E$8:$E$3007)),$G155))</f>
        <v>0</v>
      </c>
      <c r="O155" s="97">
        <f t="shared" si="7"/>
        <v>0</v>
      </c>
      <c r="P155" s="98" t="str">
        <f t="shared" si="8"/>
        <v/>
      </c>
      <c r="Q155" s="249"/>
      <c r="R155" s="249"/>
      <c r="S155" s="249"/>
      <c r="T155" s="249"/>
      <c r="U155" s="249"/>
      <c r="V155" s="249"/>
      <c r="W155" s="249"/>
      <c r="X155" s="249"/>
      <c r="Y155" s="249"/>
    </row>
    <row r="156" spans="2:25" ht="30" customHeight="1" x14ac:dyDescent="0.25">
      <c r="B156" s="250"/>
      <c r="C156" s="251"/>
      <c r="D156" s="252"/>
      <c r="E156" s="253"/>
      <c r="F156" s="254"/>
      <c r="G156" s="255"/>
      <c r="H156" s="26">
        <v>149</v>
      </c>
      <c r="I156" s="28">
        <f>SUMIF(Entrada!$C$8:$C$3007,C156,Entrada!$F$8:$F$3007)</f>
        <v>0</v>
      </c>
      <c r="J156" s="28">
        <f>SUMIF(Entrada!$C$8:$C$3007,PG!C156,Entrada!$J$8:$J$3007)</f>
        <v>0</v>
      </c>
      <c r="K156" s="28">
        <f>SUMIF(Saída!$C$8:$C$3007,PG!C156,Saída!$E$8:$E$3007)</f>
        <v>0</v>
      </c>
      <c r="L156" s="28">
        <f>SUMIF(Saída!$C$8:$C$3007,PG!C156,Saída!$G$8:$G$3007)</f>
        <v>0</v>
      </c>
      <c r="M156" s="33">
        <f t="shared" si="6"/>
        <v>0</v>
      </c>
      <c r="N156" s="258">
        <f>IF(G156="",0,IFERROR(AVERAGE(G156,AVERAGEIF(Entrada!$C$8:$C$3007,PG!$C156,Entrada!$E$8:$E$3007)),$G156))</f>
        <v>0</v>
      </c>
      <c r="O156" s="97">
        <f t="shared" si="7"/>
        <v>0</v>
      </c>
      <c r="P156" s="98" t="str">
        <f t="shared" si="8"/>
        <v/>
      </c>
      <c r="Q156" s="249"/>
      <c r="R156" s="249"/>
      <c r="S156" s="249"/>
      <c r="T156" s="249"/>
      <c r="U156" s="249"/>
      <c r="V156" s="249"/>
      <c r="W156" s="249"/>
      <c r="X156" s="249"/>
      <c r="Y156" s="249"/>
    </row>
    <row r="157" spans="2:25" ht="30" customHeight="1" x14ac:dyDescent="0.25">
      <c r="B157" s="250"/>
      <c r="C157" s="251"/>
      <c r="D157" s="252"/>
      <c r="E157" s="253"/>
      <c r="F157" s="254"/>
      <c r="G157" s="255"/>
      <c r="H157" s="26">
        <v>150</v>
      </c>
      <c r="I157" s="28">
        <f>SUMIF(Entrada!$C$8:$C$3007,C157,Entrada!$F$8:$F$3007)</f>
        <v>0</v>
      </c>
      <c r="J157" s="28">
        <f>SUMIF(Entrada!$C$8:$C$3007,PG!C157,Entrada!$J$8:$J$3007)</f>
        <v>0</v>
      </c>
      <c r="K157" s="28">
        <f>SUMIF(Saída!$C$8:$C$3007,PG!C157,Saída!$E$8:$E$3007)</f>
        <v>0</v>
      </c>
      <c r="L157" s="28">
        <f>SUMIF(Saída!$C$8:$C$3007,PG!C157,Saída!$G$8:$G$3007)</f>
        <v>0</v>
      </c>
      <c r="M157" s="33">
        <f t="shared" si="6"/>
        <v>0</v>
      </c>
      <c r="N157" s="258">
        <f>IF(G157="",0,IFERROR(AVERAGE(G157,AVERAGEIF(Entrada!$C$8:$C$3007,PG!$C157,Entrada!$E$8:$E$3007)),$G157))</f>
        <v>0</v>
      </c>
      <c r="O157" s="97">
        <f t="shared" si="7"/>
        <v>0</v>
      </c>
      <c r="P157" s="98" t="str">
        <f t="shared" si="8"/>
        <v/>
      </c>
      <c r="Q157" s="249"/>
      <c r="R157" s="249"/>
      <c r="S157" s="249"/>
      <c r="T157" s="249"/>
      <c r="U157" s="249"/>
      <c r="V157" s="249"/>
      <c r="W157" s="249"/>
      <c r="X157" s="249"/>
      <c r="Y157" s="249"/>
    </row>
    <row r="158" spans="2:25" ht="30" customHeight="1" x14ac:dyDescent="0.25">
      <c r="B158" s="250"/>
      <c r="C158" s="251"/>
      <c r="D158" s="252"/>
      <c r="E158" s="253"/>
      <c r="F158" s="254"/>
      <c r="G158" s="255"/>
      <c r="H158" s="26">
        <v>151</v>
      </c>
      <c r="I158" s="28">
        <f>SUMIF(Entrada!$C$8:$C$3007,C158,Entrada!$F$8:$F$3007)</f>
        <v>0</v>
      </c>
      <c r="J158" s="28">
        <f>SUMIF(Entrada!$C$8:$C$3007,PG!C158,Entrada!$J$8:$J$3007)</f>
        <v>0</v>
      </c>
      <c r="K158" s="28">
        <f>SUMIF(Saída!$C$8:$C$3007,PG!C158,Saída!$E$8:$E$3007)</f>
        <v>0</v>
      </c>
      <c r="L158" s="28">
        <f>SUMIF(Saída!$C$8:$C$3007,PG!C158,Saída!$G$8:$G$3007)</f>
        <v>0</v>
      </c>
      <c r="M158" s="33">
        <f t="shared" si="6"/>
        <v>0</v>
      </c>
      <c r="N158" s="258">
        <f>IF(G158="",0,IFERROR(AVERAGE(G158,AVERAGEIF(Entrada!$C$8:$C$3007,PG!$C158,Entrada!$E$8:$E$3007)),$G158))</f>
        <v>0</v>
      </c>
      <c r="O158" s="97">
        <f t="shared" si="7"/>
        <v>0</v>
      </c>
      <c r="P158" s="98" t="str">
        <f t="shared" si="8"/>
        <v/>
      </c>
      <c r="Q158" s="249"/>
      <c r="R158" s="249"/>
      <c r="S158" s="249"/>
      <c r="T158" s="249"/>
      <c r="U158" s="249"/>
      <c r="V158" s="249"/>
      <c r="W158" s="249"/>
      <c r="X158" s="249"/>
      <c r="Y158" s="249"/>
    </row>
    <row r="159" spans="2:25" ht="30" customHeight="1" x14ac:dyDescent="0.25">
      <c r="B159" s="250"/>
      <c r="C159" s="251"/>
      <c r="D159" s="252"/>
      <c r="E159" s="253"/>
      <c r="F159" s="254"/>
      <c r="G159" s="255"/>
      <c r="H159" s="26">
        <v>152</v>
      </c>
      <c r="I159" s="28">
        <f>SUMIF(Entrada!$C$8:$C$3007,C159,Entrada!$F$8:$F$3007)</f>
        <v>0</v>
      </c>
      <c r="J159" s="28">
        <f>SUMIF(Entrada!$C$8:$C$3007,PG!C159,Entrada!$J$8:$J$3007)</f>
        <v>0</v>
      </c>
      <c r="K159" s="28">
        <f>SUMIF(Saída!$C$8:$C$3007,PG!C159,Saída!$E$8:$E$3007)</f>
        <v>0</v>
      </c>
      <c r="L159" s="28">
        <f>SUMIF(Saída!$C$8:$C$3007,PG!C159,Saída!$G$8:$G$3007)</f>
        <v>0</v>
      </c>
      <c r="M159" s="33">
        <f t="shared" si="6"/>
        <v>0</v>
      </c>
      <c r="N159" s="258">
        <f>IF(G159="",0,IFERROR(AVERAGE(G159,AVERAGEIF(Entrada!$C$8:$C$3007,PG!$C159,Entrada!$E$8:$E$3007)),$G159))</f>
        <v>0</v>
      </c>
      <c r="O159" s="97">
        <f t="shared" si="7"/>
        <v>0</v>
      </c>
      <c r="P159" s="98" t="str">
        <f t="shared" si="8"/>
        <v/>
      </c>
      <c r="Q159" s="249"/>
      <c r="R159" s="249"/>
      <c r="S159" s="249"/>
      <c r="T159" s="249"/>
      <c r="U159" s="249"/>
      <c r="V159" s="249"/>
      <c r="W159" s="249"/>
      <c r="X159" s="249"/>
      <c r="Y159" s="249"/>
    </row>
    <row r="160" spans="2:25" ht="30" customHeight="1" x14ac:dyDescent="0.25">
      <c r="B160" s="250"/>
      <c r="C160" s="251"/>
      <c r="D160" s="252"/>
      <c r="E160" s="253"/>
      <c r="F160" s="254"/>
      <c r="G160" s="255"/>
      <c r="H160" s="26">
        <v>153</v>
      </c>
      <c r="I160" s="28">
        <f>SUMIF(Entrada!$C$8:$C$3007,C160,Entrada!$F$8:$F$3007)</f>
        <v>0</v>
      </c>
      <c r="J160" s="28">
        <f>SUMIF(Entrada!$C$8:$C$3007,PG!C160,Entrada!$J$8:$J$3007)</f>
        <v>0</v>
      </c>
      <c r="K160" s="28">
        <f>SUMIF(Saída!$C$8:$C$3007,PG!C160,Saída!$E$8:$E$3007)</f>
        <v>0</v>
      </c>
      <c r="L160" s="28">
        <f>SUMIF(Saída!$C$8:$C$3007,PG!C160,Saída!$G$8:$G$3007)</f>
        <v>0</v>
      </c>
      <c r="M160" s="33">
        <f t="shared" si="6"/>
        <v>0</v>
      </c>
      <c r="N160" s="258">
        <f>IF(G160="",0,IFERROR(AVERAGE(G160,AVERAGEIF(Entrada!$C$8:$C$3007,PG!$C160,Entrada!$E$8:$E$3007)),$G160))</f>
        <v>0</v>
      </c>
      <c r="O160" s="97">
        <f t="shared" si="7"/>
        <v>0</v>
      </c>
      <c r="P160" s="98" t="str">
        <f t="shared" si="8"/>
        <v/>
      </c>
      <c r="Q160" s="249"/>
      <c r="R160" s="249"/>
      <c r="S160" s="249"/>
      <c r="T160" s="249"/>
      <c r="U160" s="249"/>
      <c r="V160" s="249"/>
      <c r="W160" s="249"/>
      <c r="X160" s="249"/>
      <c r="Y160" s="249"/>
    </row>
    <row r="161" spans="2:25" ht="30" customHeight="1" x14ac:dyDescent="0.25">
      <c r="B161" s="250"/>
      <c r="C161" s="251"/>
      <c r="D161" s="252"/>
      <c r="E161" s="253"/>
      <c r="F161" s="254"/>
      <c r="G161" s="255"/>
      <c r="H161" s="26">
        <v>154</v>
      </c>
      <c r="I161" s="28">
        <f>SUMIF(Entrada!$C$8:$C$3007,C161,Entrada!$F$8:$F$3007)</f>
        <v>0</v>
      </c>
      <c r="J161" s="28">
        <f>SUMIF(Entrada!$C$8:$C$3007,PG!C161,Entrada!$J$8:$J$3007)</f>
        <v>0</v>
      </c>
      <c r="K161" s="28">
        <f>SUMIF(Saída!$C$8:$C$3007,PG!C161,Saída!$E$8:$E$3007)</f>
        <v>0</v>
      </c>
      <c r="L161" s="28">
        <f>SUMIF(Saída!$C$8:$C$3007,PG!C161,Saída!$G$8:$G$3007)</f>
        <v>0</v>
      </c>
      <c r="M161" s="33">
        <f t="shared" si="6"/>
        <v>0</v>
      </c>
      <c r="N161" s="258">
        <f>IF(G161="",0,IFERROR(AVERAGE(G161,AVERAGEIF(Entrada!$C$8:$C$3007,PG!$C161,Entrada!$E$8:$E$3007)),$G161))</f>
        <v>0</v>
      </c>
      <c r="O161" s="97">
        <f t="shared" si="7"/>
        <v>0</v>
      </c>
      <c r="P161" s="98" t="str">
        <f t="shared" si="8"/>
        <v/>
      </c>
      <c r="Q161" s="249"/>
      <c r="R161" s="249"/>
      <c r="S161" s="249"/>
      <c r="T161" s="249"/>
      <c r="U161" s="249"/>
      <c r="V161" s="249"/>
      <c r="W161" s="249"/>
      <c r="X161" s="249"/>
      <c r="Y161" s="249"/>
    </row>
    <row r="162" spans="2:25" ht="30" customHeight="1" x14ac:dyDescent="0.25">
      <c r="B162" s="250"/>
      <c r="C162" s="251"/>
      <c r="D162" s="252"/>
      <c r="E162" s="253"/>
      <c r="F162" s="254"/>
      <c r="G162" s="255"/>
      <c r="H162" s="26">
        <v>155</v>
      </c>
      <c r="I162" s="28">
        <f>SUMIF(Entrada!$C$8:$C$3007,C162,Entrada!$F$8:$F$3007)</f>
        <v>0</v>
      </c>
      <c r="J162" s="28">
        <f>SUMIF(Entrada!$C$8:$C$3007,PG!C162,Entrada!$J$8:$J$3007)</f>
        <v>0</v>
      </c>
      <c r="K162" s="28">
        <f>SUMIF(Saída!$C$8:$C$3007,PG!C162,Saída!$E$8:$E$3007)</f>
        <v>0</v>
      </c>
      <c r="L162" s="28">
        <f>SUMIF(Saída!$C$8:$C$3007,PG!C162,Saída!$G$8:$G$3007)</f>
        <v>0</v>
      </c>
      <c r="M162" s="33">
        <f t="shared" si="6"/>
        <v>0</v>
      </c>
      <c r="N162" s="258">
        <f>IF(G162="",0,IFERROR(AVERAGE(G162,AVERAGEIF(Entrada!$C$8:$C$3007,PG!$C162,Entrada!$E$8:$E$3007)),$G162))</f>
        <v>0</v>
      </c>
      <c r="O162" s="97">
        <f t="shared" si="7"/>
        <v>0</v>
      </c>
      <c r="P162" s="98" t="str">
        <f t="shared" si="8"/>
        <v/>
      </c>
      <c r="Q162" s="249"/>
      <c r="R162" s="249"/>
      <c r="S162" s="249"/>
      <c r="T162" s="249"/>
      <c r="U162" s="249"/>
      <c r="V162" s="249"/>
      <c r="W162" s="249"/>
      <c r="X162" s="249"/>
      <c r="Y162" s="249"/>
    </row>
    <row r="163" spans="2:25" ht="30" customHeight="1" x14ac:dyDescent="0.25">
      <c r="B163" s="250"/>
      <c r="C163" s="251"/>
      <c r="D163" s="252"/>
      <c r="E163" s="253"/>
      <c r="F163" s="254"/>
      <c r="G163" s="255"/>
      <c r="H163" s="26">
        <v>156</v>
      </c>
      <c r="I163" s="28">
        <f>SUMIF(Entrada!$C$8:$C$3007,C163,Entrada!$F$8:$F$3007)</f>
        <v>0</v>
      </c>
      <c r="J163" s="28">
        <f>SUMIF(Entrada!$C$8:$C$3007,PG!C163,Entrada!$J$8:$J$3007)</f>
        <v>0</v>
      </c>
      <c r="K163" s="28">
        <f>SUMIF(Saída!$C$8:$C$3007,PG!C163,Saída!$E$8:$E$3007)</f>
        <v>0</v>
      </c>
      <c r="L163" s="28">
        <f>SUMIF(Saída!$C$8:$C$3007,PG!C163,Saída!$G$8:$G$3007)</f>
        <v>0</v>
      </c>
      <c r="M163" s="33">
        <f t="shared" si="6"/>
        <v>0</v>
      </c>
      <c r="N163" s="258">
        <f>IF(G163="",0,IFERROR(AVERAGE(G163,AVERAGEIF(Entrada!$C$8:$C$3007,PG!$C163,Entrada!$E$8:$E$3007)),$G163))</f>
        <v>0</v>
      </c>
      <c r="O163" s="97">
        <f t="shared" si="7"/>
        <v>0</v>
      </c>
      <c r="P163" s="98" t="str">
        <f t="shared" si="8"/>
        <v/>
      </c>
      <c r="Q163" s="249"/>
      <c r="R163" s="249"/>
      <c r="S163" s="249"/>
      <c r="T163" s="249"/>
      <c r="U163" s="249"/>
      <c r="V163" s="249"/>
      <c r="W163" s="249"/>
      <c r="X163" s="249"/>
      <c r="Y163" s="249"/>
    </row>
    <row r="164" spans="2:25" ht="30" customHeight="1" x14ac:dyDescent="0.25">
      <c r="B164" s="250"/>
      <c r="C164" s="251"/>
      <c r="D164" s="252"/>
      <c r="E164" s="253"/>
      <c r="F164" s="254"/>
      <c r="G164" s="255"/>
      <c r="H164" s="26">
        <v>157</v>
      </c>
      <c r="I164" s="28">
        <f>SUMIF(Entrada!$C$8:$C$3007,C164,Entrada!$F$8:$F$3007)</f>
        <v>0</v>
      </c>
      <c r="J164" s="28">
        <f>SUMIF(Entrada!$C$8:$C$3007,PG!C164,Entrada!$J$8:$J$3007)</f>
        <v>0</v>
      </c>
      <c r="K164" s="28">
        <f>SUMIF(Saída!$C$8:$C$3007,PG!C164,Saída!$E$8:$E$3007)</f>
        <v>0</v>
      </c>
      <c r="L164" s="28">
        <f>SUMIF(Saída!$C$8:$C$3007,PG!C164,Saída!$G$8:$G$3007)</f>
        <v>0</v>
      </c>
      <c r="M164" s="33">
        <f t="shared" si="6"/>
        <v>0</v>
      </c>
      <c r="N164" s="258">
        <f>IF(G164="",0,IFERROR(AVERAGE(G164,AVERAGEIF(Entrada!$C$8:$C$3007,PG!$C164,Entrada!$E$8:$E$3007)),$G164))</f>
        <v>0</v>
      </c>
      <c r="O164" s="97">
        <f t="shared" si="7"/>
        <v>0</v>
      </c>
      <c r="P164" s="98" t="str">
        <f t="shared" si="8"/>
        <v/>
      </c>
      <c r="Q164" s="249"/>
      <c r="R164" s="249"/>
      <c r="S164" s="249"/>
      <c r="T164" s="249"/>
      <c r="U164" s="249"/>
      <c r="V164" s="249"/>
      <c r="W164" s="249"/>
      <c r="X164" s="249"/>
      <c r="Y164" s="249"/>
    </row>
    <row r="165" spans="2:25" ht="30" customHeight="1" x14ac:dyDescent="0.25">
      <c r="B165" s="250"/>
      <c r="C165" s="251"/>
      <c r="D165" s="252"/>
      <c r="E165" s="253"/>
      <c r="F165" s="254"/>
      <c r="G165" s="255"/>
      <c r="H165" s="26">
        <v>158</v>
      </c>
      <c r="I165" s="28">
        <f>SUMIF(Entrada!$C$8:$C$3007,C165,Entrada!$F$8:$F$3007)</f>
        <v>0</v>
      </c>
      <c r="J165" s="28">
        <f>SUMIF(Entrada!$C$8:$C$3007,PG!C165,Entrada!$J$8:$J$3007)</f>
        <v>0</v>
      </c>
      <c r="K165" s="28">
        <f>SUMIF(Saída!$C$8:$C$3007,PG!C165,Saída!$E$8:$E$3007)</f>
        <v>0</v>
      </c>
      <c r="L165" s="28">
        <f>SUMIF(Saída!$C$8:$C$3007,PG!C165,Saída!$G$8:$G$3007)</f>
        <v>0</v>
      </c>
      <c r="M165" s="33">
        <f t="shared" si="6"/>
        <v>0</v>
      </c>
      <c r="N165" s="258">
        <f>IF(G165="",0,IFERROR(AVERAGE(G165,AVERAGEIF(Entrada!$C$8:$C$3007,PG!$C165,Entrada!$E$8:$E$3007)),$G165))</f>
        <v>0</v>
      </c>
      <c r="O165" s="97">
        <f t="shared" si="7"/>
        <v>0</v>
      </c>
      <c r="P165" s="98" t="str">
        <f t="shared" si="8"/>
        <v/>
      </c>
      <c r="Q165" s="249"/>
      <c r="R165" s="249"/>
      <c r="S165" s="249"/>
      <c r="T165" s="249"/>
      <c r="U165" s="249"/>
      <c r="V165" s="249"/>
      <c r="W165" s="249"/>
      <c r="X165" s="249"/>
      <c r="Y165" s="249"/>
    </row>
    <row r="166" spans="2:25" ht="30" customHeight="1" x14ac:dyDescent="0.25">
      <c r="B166" s="250"/>
      <c r="C166" s="251"/>
      <c r="D166" s="252"/>
      <c r="E166" s="253"/>
      <c r="F166" s="254"/>
      <c r="G166" s="255"/>
      <c r="H166" s="26">
        <v>159</v>
      </c>
      <c r="I166" s="28">
        <f>SUMIF(Entrada!$C$8:$C$3007,C166,Entrada!$F$8:$F$3007)</f>
        <v>0</v>
      </c>
      <c r="J166" s="28">
        <f>SUMIF(Entrada!$C$8:$C$3007,PG!C166,Entrada!$J$8:$J$3007)</f>
        <v>0</v>
      </c>
      <c r="K166" s="28">
        <f>SUMIF(Saída!$C$8:$C$3007,PG!C166,Saída!$E$8:$E$3007)</f>
        <v>0</v>
      </c>
      <c r="L166" s="28">
        <f>SUMIF(Saída!$C$8:$C$3007,PG!C166,Saída!$G$8:$G$3007)</f>
        <v>0</v>
      </c>
      <c r="M166" s="33">
        <f t="shared" si="6"/>
        <v>0</v>
      </c>
      <c r="N166" s="258">
        <f>IF(G166="",0,IFERROR(AVERAGE(G166,AVERAGEIF(Entrada!$C$8:$C$3007,PG!$C166,Entrada!$E$8:$E$3007)),$G166))</f>
        <v>0</v>
      </c>
      <c r="O166" s="97">
        <f t="shared" si="7"/>
        <v>0</v>
      </c>
      <c r="P166" s="98" t="str">
        <f t="shared" si="8"/>
        <v/>
      </c>
      <c r="Q166" s="249"/>
      <c r="R166" s="249"/>
      <c r="S166" s="249"/>
      <c r="T166" s="249"/>
      <c r="U166" s="249"/>
      <c r="V166" s="249"/>
      <c r="W166" s="249"/>
      <c r="X166" s="249"/>
      <c r="Y166" s="249"/>
    </row>
    <row r="167" spans="2:25" ht="30" customHeight="1" x14ac:dyDescent="0.25">
      <c r="B167" s="250"/>
      <c r="C167" s="251"/>
      <c r="D167" s="252"/>
      <c r="E167" s="253"/>
      <c r="F167" s="254"/>
      <c r="G167" s="255"/>
      <c r="H167" s="26">
        <v>160</v>
      </c>
      <c r="I167" s="28">
        <f>SUMIF(Entrada!$C$8:$C$3007,C167,Entrada!$F$8:$F$3007)</f>
        <v>0</v>
      </c>
      <c r="J167" s="28">
        <f>SUMIF(Entrada!$C$8:$C$3007,PG!C167,Entrada!$J$8:$J$3007)</f>
        <v>0</v>
      </c>
      <c r="K167" s="28">
        <f>SUMIF(Saída!$C$8:$C$3007,PG!C167,Saída!$E$8:$E$3007)</f>
        <v>0</v>
      </c>
      <c r="L167" s="28">
        <f>SUMIF(Saída!$C$8:$C$3007,PG!C167,Saída!$G$8:$G$3007)</f>
        <v>0</v>
      </c>
      <c r="M167" s="33">
        <f t="shared" si="6"/>
        <v>0</v>
      </c>
      <c r="N167" s="258">
        <f>IF(G167="",0,IFERROR(AVERAGE(G167,AVERAGEIF(Entrada!$C$8:$C$3007,PG!$C167,Entrada!$E$8:$E$3007)),$G167))</f>
        <v>0</v>
      </c>
      <c r="O167" s="97">
        <f t="shared" si="7"/>
        <v>0</v>
      </c>
      <c r="P167" s="98" t="str">
        <f t="shared" si="8"/>
        <v/>
      </c>
      <c r="Q167" s="249"/>
      <c r="R167" s="249"/>
      <c r="S167" s="249"/>
      <c r="T167" s="249"/>
      <c r="U167" s="249"/>
      <c r="V167" s="249"/>
      <c r="W167" s="249"/>
      <c r="X167" s="249"/>
      <c r="Y167" s="249"/>
    </row>
    <row r="168" spans="2:25" ht="30" customHeight="1" x14ac:dyDescent="0.25">
      <c r="B168" s="250"/>
      <c r="C168" s="251"/>
      <c r="D168" s="252"/>
      <c r="E168" s="253"/>
      <c r="F168" s="254"/>
      <c r="G168" s="255"/>
      <c r="H168" s="26">
        <v>161</v>
      </c>
      <c r="I168" s="28">
        <f>SUMIF(Entrada!$C$8:$C$3007,C168,Entrada!$F$8:$F$3007)</f>
        <v>0</v>
      </c>
      <c r="J168" s="28">
        <f>SUMIF(Entrada!$C$8:$C$3007,PG!C168,Entrada!$J$8:$J$3007)</f>
        <v>0</v>
      </c>
      <c r="K168" s="28">
        <f>SUMIF(Saída!$C$8:$C$3007,PG!C168,Saída!$E$8:$E$3007)</f>
        <v>0</v>
      </c>
      <c r="L168" s="28">
        <f>SUMIF(Saída!$C$8:$C$3007,PG!C168,Saída!$G$8:$G$3007)</f>
        <v>0</v>
      </c>
      <c r="M168" s="33">
        <f t="shared" si="6"/>
        <v>0</v>
      </c>
      <c r="N168" s="258">
        <f>IF(G168="",0,IFERROR(AVERAGE(G168,AVERAGEIF(Entrada!$C$8:$C$3007,PG!$C168,Entrada!$E$8:$E$3007)),$G168))</f>
        <v>0</v>
      </c>
      <c r="O168" s="97">
        <f t="shared" si="7"/>
        <v>0</v>
      </c>
      <c r="P168" s="98" t="str">
        <f t="shared" si="8"/>
        <v/>
      </c>
      <c r="Q168" s="249"/>
      <c r="R168" s="249"/>
      <c r="S168" s="249"/>
      <c r="T168" s="249"/>
      <c r="U168" s="249"/>
      <c r="V168" s="249"/>
      <c r="W168" s="249"/>
      <c r="X168" s="249"/>
      <c r="Y168" s="249"/>
    </row>
    <row r="169" spans="2:25" ht="30" customHeight="1" x14ac:dyDescent="0.25">
      <c r="B169" s="250"/>
      <c r="C169" s="251"/>
      <c r="D169" s="252"/>
      <c r="E169" s="253"/>
      <c r="F169" s="254"/>
      <c r="G169" s="255"/>
      <c r="H169" s="26">
        <v>162</v>
      </c>
      <c r="I169" s="28">
        <f>SUMIF(Entrada!$C$8:$C$3007,C169,Entrada!$F$8:$F$3007)</f>
        <v>0</v>
      </c>
      <c r="J169" s="28">
        <f>SUMIF(Entrada!$C$8:$C$3007,PG!C169,Entrada!$J$8:$J$3007)</f>
        <v>0</v>
      </c>
      <c r="K169" s="28">
        <f>SUMIF(Saída!$C$8:$C$3007,PG!C169,Saída!$E$8:$E$3007)</f>
        <v>0</v>
      </c>
      <c r="L169" s="28">
        <f>SUMIF(Saída!$C$8:$C$3007,PG!C169,Saída!$G$8:$G$3007)</f>
        <v>0</v>
      </c>
      <c r="M169" s="33">
        <f t="shared" si="6"/>
        <v>0</v>
      </c>
      <c r="N169" s="258">
        <f>IF(G169="",0,IFERROR(AVERAGE(G169,AVERAGEIF(Entrada!$C$8:$C$3007,PG!$C169,Entrada!$E$8:$E$3007)),$G169))</f>
        <v>0</v>
      </c>
      <c r="O169" s="97">
        <f t="shared" si="7"/>
        <v>0</v>
      </c>
      <c r="P169" s="98" t="str">
        <f t="shared" si="8"/>
        <v/>
      </c>
      <c r="Q169" s="249"/>
      <c r="R169" s="249"/>
      <c r="S169" s="249"/>
      <c r="T169" s="249"/>
      <c r="U169" s="249"/>
      <c r="V169" s="249"/>
      <c r="W169" s="249"/>
      <c r="X169" s="249"/>
      <c r="Y169" s="249"/>
    </row>
    <row r="170" spans="2:25" ht="30" customHeight="1" x14ac:dyDescent="0.25">
      <c r="B170" s="250"/>
      <c r="C170" s="251"/>
      <c r="D170" s="252"/>
      <c r="E170" s="253"/>
      <c r="F170" s="254"/>
      <c r="G170" s="255"/>
      <c r="H170" s="26">
        <v>163</v>
      </c>
      <c r="I170" s="28">
        <f>SUMIF(Entrada!$C$8:$C$3007,C170,Entrada!$F$8:$F$3007)</f>
        <v>0</v>
      </c>
      <c r="J170" s="28">
        <f>SUMIF(Entrada!$C$8:$C$3007,PG!C170,Entrada!$J$8:$J$3007)</f>
        <v>0</v>
      </c>
      <c r="K170" s="28">
        <f>SUMIF(Saída!$C$8:$C$3007,PG!C170,Saída!$E$8:$E$3007)</f>
        <v>0</v>
      </c>
      <c r="L170" s="28">
        <f>SUMIF(Saída!$C$8:$C$3007,PG!C170,Saída!$G$8:$G$3007)</f>
        <v>0</v>
      </c>
      <c r="M170" s="33">
        <f t="shared" si="6"/>
        <v>0</v>
      </c>
      <c r="N170" s="258">
        <f>IF(G170="",0,IFERROR(AVERAGE(G170,AVERAGEIF(Entrada!$C$8:$C$3007,PG!$C170,Entrada!$E$8:$E$3007)),$G170))</f>
        <v>0</v>
      </c>
      <c r="O170" s="97">
        <f t="shared" si="7"/>
        <v>0</v>
      </c>
      <c r="P170" s="98" t="str">
        <f t="shared" si="8"/>
        <v/>
      </c>
      <c r="Q170" s="249"/>
      <c r="R170" s="249"/>
      <c r="S170" s="249"/>
      <c r="T170" s="249"/>
      <c r="U170" s="249"/>
      <c r="V170" s="249"/>
      <c r="W170" s="249"/>
      <c r="X170" s="249"/>
      <c r="Y170" s="249"/>
    </row>
    <row r="171" spans="2:25" ht="30" customHeight="1" x14ac:dyDescent="0.25">
      <c r="B171" s="250"/>
      <c r="C171" s="251"/>
      <c r="D171" s="252"/>
      <c r="E171" s="253"/>
      <c r="F171" s="254"/>
      <c r="G171" s="255"/>
      <c r="H171" s="26">
        <v>164</v>
      </c>
      <c r="I171" s="28">
        <f>SUMIF(Entrada!$C$8:$C$3007,C171,Entrada!$F$8:$F$3007)</f>
        <v>0</v>
      </c>
      <c r="J171" s="28">
        <f>SUMIF(Entrada!$C$8:$C$3007,PG!C171,Entrada!$J$8:$J$3007)</f>
        <v>0</v>
      </c>
      <c r="K171" s="28">
        <f>SUMIF(Saída!$C$8:$C$3007,PG!C171,Saída!$E$8:$E$3007)</f>
        <v>0</v>
      </c>
      <c r="L171" s="28">
        <f>SUMIF(Saída!$C$8:$C$3007,PG!C171,Saída!$G$8:$G$3007)</f>
        <v>0</v>
      </c>
      <c r="M171" s="33">
        <f t="shared" si="6"/>
        <v>0</v>
      </c>
      <c r="N171" s="258">
        <f>IF(G171="",0,IFERROR(AVERAGE(G171,AVERAGEIF(Entrada!$C$8:$C$3007,PG!$C171,Entrada!$E$8:$E$3007)),$G171))</f>
        <v>0</v>
      </c>
      <c r="O171" s="97">
        <f t="shared" si="7"/>
        <v>0</v>
      </c>
      <c r="P171" s="98" t="str">
        <f t="shared" si="8"/>
        <v/>
      </c>
      <c r="Q171" s="249"/>
      <c r="R171" s="249"/>
      <c r="S171" s="249"/>
      <c r="T171" s="249"/>
      <c r="U171" s="249"/>
      <c r="V171" s="249"/>
      <c r="W171" s="249"/>
      <c r="X171" s="249"/>
      <c r="Y171" s="249"/>
    </row>
    <row r="172" spans="2:25" ht="30" customHeight="1" x14ac:dyDescent="0.25">
      <c r="B172" s="250"/>
      <c r="C172" s="251"/>
      <c r="D172" s="252"/>
      <c r="E172" s="253"/>
      <c r="F172" s="254"/>
      <c r="G172" s="255"/>
      <c r="H172" s="26">
        <v>165</v>
      </c>
      <c r="I172" s="28">
        <f>SUMIF(Entrada!$C$8:$C$3007,C172,Entrada!$F$8:$F$3007)</f>
        <v>0</v>
      </c>
      <c r="J172" s="28">
        <f>SUMIF(Entrada!$C$8:$C$3007,PG!C172,Entrada!$J$8:$J$3007)</f>
        <v>0</v>
      </c>
      <c r="K172" s="28">
        <f>SUMIF(Saída!$C$8:$C$3007,PG!C172,Saída!$E$8:$E$3007)</f>
        <v>0</v>
      </c>
      <c r="L172" s="28">
        <f>SUMIF(Saída!$C$8:$C$3007,PG!C172,Saída!$G$8:$G$3007)</f>
        <v>0</v>
      </c>
      <c r="M172" s="33">
        <f t="shared" si="6"/>
        <v>0</v>
      </c>
      <c r="N172" s="258">
        <f>IF(G172="",0,IFERROR(AVERAGE(G172,AVERAGEIF(Entrada!$C$8:$C$3007,PG!$C172,Entrada!$E$8:$E$3007)),$G172))</f>
        <v>0</v>
      </c>
      <c r="O172" s="97">
        <f t="shared" si="7"/>
        <v>0</v>
      </c>
      <c r="P172" s="98" t="str">
        <f t="shared" si="8"/>
        <v/>
      </c>
      <c r="Q172" s="249"/>
      <c r="R172" s="249"/>
      <c r="S172" s="249"/>
      <c r="T172" s="249"/>
      <c r="U172" s="249"/>
      <c r="V172" s="249"/>
      <c r="W172" s="249"/>
      <c r="X172" s="249"/>
      <c r="Y172" s="249"/>
    </row>
    <row r="173" spans="2:25" ht="30" customHeight="1" x14ac:dyDescent="0.25">
      <c r="B173" s="250"/>
      <c r="C173" s="251"/>
      <c r="D173" s="252"/>
      <c r="E173" s="253"/>
      <c r="F173" s="254"/>
      <c r="G173" s="255"/>
      <c r="H173" s="26">
        <v>166</v>
      </c>
      <c r="I173" s="28">
        <f>SUMIF(Entrada!$C$8:$C$3007,C173,Entrada!$F$8:$F$3007)</f>
        <v>0</v>
      </c>
      <c r="J173" s="28">
        <f>SUMIF(Entrada!$C$8:$C$3007,PG!C173,Entrada!$J$8:$J$3007)</f>
        <v>0</v>
      </c>
      <c r="K173" s="28">
        <f>SUMIF(Saída!$C$8:$C$3007,PG!C173,Saída!$E$8:$E$3007)</f>
        <v>0</v>
      </c>
      <c r="L173" s="28">
        <f>SUMIF(Saída!$C$8:$C$3007,PG!C173,Saída!$G$8:$G$3007)</f>
        <v>0</v>
      </c>
      <c r="M173" s="33">
        <f t="shared" si="6"/>
        <v>0</v>
      </c>
      <c r="N173" s="258">
        <f>IF(G173="",0,IFERROR(AVERAGE(G173,AVERAGEIF(Entrada!$C$8:$C$3007,PG!$C173,Entrada!$E$8:$E$3007)),$G173))</f>
        <v>0</v>
      </c>
      <c r="O173" s="97">
        <f t="shared" si="7"/>
        <v>0</v>
      </c>
      <c r="P173" s="98" t="str">
        <f t="shared" si="8"/>
        <v/>
      </c>
      <c r="Q173" s="249"/>
      <c r="R173" s="249"/>
      <c r="S173" s="249"/>
      <c r="T173" s="249"/>
      <c r="U173" s="249"/>
      <c r="V173" s="249"/>
      <c r="W173" s="249"/>
      <c r="X173" s="249"/>
      <c r="Y173" s="249"/>
    </row>
    <row r="174" spans="2:25" ht="30" customHeight="1" x14ac:dyDescent="0.25">
      <c r="B174" s="250"/>
      <c r="C174" s="251"/>
      <c r="D174" s="252"/>
      <c r="E174" s="253"/>
      <c r="F174" s="254"/>
      <c r="G174" s="255"/>
      <c r="H174" s="26">
        <v>167</v>
      </c>
      <c r="I174" s="28">
        <f>SUMIF(Entrada!$C$8:$C$3007,C174,Entrada!$F$8:$F$3007)</f>
        <v>0</v>
      </c>
      <c r="J174" s="28">
        <f>SUMIF(Entrada!$C$8:$C$3007,PG!C174,Entrada!$J$8:$J$3007)</f>
        <v>0</v>
      </c>
      <c r="K174" s="28">
        <f>SUMIF(Saída!$C$8:$C$3007,PG!C174,Saída!$E$8:$E$3007)</f>
        <v>0</v>
      </c>
      <c r="L174" s="28">
        <f>SUMIF(Saída!$C$8:$C$3007,PG!C174,Saída!$G$8:$G$3007)</f>
        <v>0</v>
      </c>
      <c r="M174" s="33">
        <f t="shared" si="6"/>
        <v>0</v>
      </c>
      <c r="N174" s="258">
        <f>IF(G174="",0,IFERROR(AVERAGE(G174,AVERAGEIF(Entrada!$C$8:$C$3007,PG!$C174,Entrada!$E$8:$E$3007)),$G174))</f>
        <v>0</v>
      </c>
      <c r="O174" s="97">
        <f t="shared" si="7"/>
        <v>0</v>
      </c>
      <c r="P174" s="98" t="str">
        <f t="shared" si="8"/>
        <v/>
      </c>
      <c r="Q174" s="249"/>
      <c r="R174" s="249"/>
      <c r="S174" s="249"/>
      <c r="T174" s="249"/>
      <c r="U174" s="249"/>
      <c r="V174" s="249"/>
      <c r="W174" s="249"/>
      <c r="X174" s="249"/>
      <c r="Y174" s="249"/>
    </row>
    <row r="175" spans="2:25" ht="30" customHeight="1" x14ac:dyDescent="0.25">
      <c r="B175" s="250"/>
      <c r="C175" s="251"/>
      <c r="D175" s="252"/>
      <c r="E175" s="253"/>
      <c r="F175" s="254"/>
      <c r="G175" s="255"/>
      <c r="H175" s="26">
        <v>168</v>
      </c>
      <c r="I175" s="28">
        <f>SUMIF(Entrada!$C$8:$C$3007,C175,Entrada!$F$8:$F$3007)</f>
        <v>0</v>
      </c>
      <c r="J175" s="28">
        <f>SUMIF(Entrada!$C$8:$C$3007,PG!C175,Entrada!$J$8:$J$3007)</f>
        <v>0</v>
      </c>
      <c r="K175" s="28">
        <f>SUMIF(Saída!$C$8:$C$3007,PG!C175,Saída!$E$8:$E$3007)</f>
        <v>0</v>
      </c>
      <c r="L175" s="28">
        <f>SUMIF(Saída!$C$8:$C$3007,PG!C175,Saída!$G$8:$G$3007)</f>
        <v>0</v>
      </c>
      <c r="M175" s="33">
        <f t="shared" si="6"/>
        <v>0</v>
      </c>
      <c r="N175" s="258">
        <f>IF(G175="",0,IFERROR(AVERAGE(G175,AVERAGEIF(Entrada!$C$8:$C$3007,PG!$C175,Entrada!$E$8:$E$3007)),$G175))</f>
        <v>0</v>
      </c>
      <c r="O175" s="97">
        <f t="shared" si="7"/>
        <v>0</v>
      </c>
      <c r="P175" s="98" t="str">
        <f t="shared" si="8"/>
        <v/>
      </c>
      <c r="Q175" s="249"/>
      <c r="R175" s="249"/>
      <c r="S175" s="249"/>
      <c r="T175" s="249"/>
      <c r="U175" s="249"/>
      <c r="V175" s="249"/>
      <c r="W175" s="249"/>
      <c r="X175" s="249"/>
      <c r="Y175" s="249"/>
    </row>
    <row r="176" spans="2:25" ht="30" customHeight="1" x14ac:dyDescent="0.25">
      <c r="B176" s="250"/>
      <c r="C176" s="251"/>
      <c r="D176" s="252"/>
      <c r="E176" s="253"/>
      <c r="F176" s="254"/>
      <c r="G176" s="255"/>
      <c r="H176" s="26">
        <v>169</v>
      </c>
      <c r="I176" s="28">
        <f>SUMIF(Entrada!$C$8:$C$3007,C176,Entrada!$F$8:$F$3007)</f>
        <v>0</v>
      </c>
      <c r="J176" s="28">
        <f>SUMIF(Entrada!$C$8:$C$3007,PG!C176,Entrada!$J$8:$J$3007)</f>
        <v>0</v>
      </c>
      <c r="K176" s="28">
        <f>SUMIF(Saída!$C$8:$C$3007,PG!C176,Saída!$E$8:$E$3007)</f>
        <v>0</v>
      </c>
      <c r="L176" s="28">
        <f>SUMIF(Saída!$C$8:$C$3007,PG!C176,Saída!$G$8:$G$3007)</f>
        <v>0</v>
      </c>
      <c r="M176" s="33">
        <f t="shared" si="6"/>
        <v>0</v>
      </c>
      <c r="N176" s="258">
        <f>IF(G176="",0,IFERROR(AVERAGE(G176,AVERAGEIF(Entrada!$C$8:$C$3007,PG!$C176,Entrada!$E$8:$E$3007)),$G176))</f>
        <v>0</v>
      </c>
      <c r="O176" s="97">
        <f t="shared" si="7"/>
        <v>0</v>
      </c>
      <c r="P176" s="98" t="str">
        <f t="shared" si="8"/>
        <v/>
      </c>
      <c r="Q176" s="249"/>
      <c r="R176" s="249"/>
      <c r="S176" s="249"/>
      <c r="T176" s="249"/>
      <c r="U176" s="249"/>
      <c r="V176" s="249"/>
      <c r="W176" s="249"/>
      <c r="X176" s="249"/>
      <c r="Y176" s="249"/>
    </row>
    <row r="177" spans="2:25" ht="30" customHeight="1" x14ac:dyDescent="0.25">
      <c r="B177" s="250"/>
      <c r="C177" s="251"/>
      <c r="D177" s="252"/>
      <c r="E177" s="253"/>
      <c r="F177" s="254"/>
      <c r="G177" s="255"/>
      <c r="H177" s="26">
        <v>170</v>
      </c>
      <c r="I177" s="28">
        <f>SUMIF(Entrada!$C$8:$C$3007,C177,Entrada!$F$8:$F$3007)</f>
        <v>0</v>
      </c>
      <c r="J177" s="28">
        <f>SUMIF(Entrada!$C$8:$C$3007,PG!C177,Entrada!$J$8:$J$3007)</f>
        <v>0</v>
      </c>
      <c r="K177" s="28">
        <f>SUMIF(Saída!$C$8:$C$3007,PG!C177,Saída!$E$8:$E$3007)</f>
        <v>0</v>
      </c>
      <c r="L177" s="28">
        <f>SUMIF(Saída!$C$8:$C$3007,PG!C177,Saída!$G$8:$G$3007)</f>
        <v>0</v>
      </c>
      <c r="M177" s="33">
        <f t="shared" si="6"/>
        <v>0</v>
      </c>
      <c r="N177" s="258">
        <f>IF(G177="",0,IFERROR(AVERAGE(G177,AVERAGEIF(Entrada!$C$8:$C$3007,PG!$C177,Entrada!$E$8:$E$3007)),$G177))</f>
        <v>0</v>
      </c>
      <c r="O177" s="97">
        <f t="shared" si="7"/>
        <v>0</v>
      </c>
      <c r="P177" s="98" t="str">
        <f t="shared" si="8"/>
        <v/>
      </c>
      <c r="Q177" s="249"/>
      <c r="R177" s="249"/>
      <c r="S177" s="249"/>
      <c r="T177" s="249"/>
      <c r="U177" s="249"/>
      <c r="V177" s="249"/>
      <c r="W177" s="249"/>
      <c r="X177" s="249"/>
      <c r="Y177" s="249"/>
    </row>
    <row r="178" spans="2:25" ht="30" customHeight="1" x14ac:dyDescent="0.25">
      <c r="B178" s="250"/>
      <c r="C178" s="251"/>
      <c r="D178" s="252"/>
      <c r="E178" s="253"/>
      <c r="F178" s="254"/>
      <c r="G178" s="255"/>
      <c r="H178" s="26">
        <v>171</v>
      </c>
      <c r="I178" s="28">
        <f>SUMIF(Entrada!$C$8:$C$3007,C178,Entrada!$F$8:$F$3007)</f>
        <v>0</v>
      </c>
      <c r="J178" s="28">
        <f>SUMIF(Entrada!$C$8:$C$3007,PG!C178,Entrada!$J$8:$J$3007)</f>
        <v>0</v>
      </c>
      <c r="K178" s="28">
        <f>SUMIF(Saída!$C$8:$C$3007,PG!C178,Saída!$E$8:$E$3007)</f>
        <v>0</v>
      </c>
      <c r="L178" s="28">
        <f>SUMIF(Saída!$C$8:$C$3007,PG!C178,Saída!$G$8:$G$3007)</f>
        <v>0</v>
      </c>
      <c r="M178" s="33">
        <f t="shared" si="6"/>
        <v>0</v>
      </c>
      <c r="N178" s="258">
        <f>IF(G178="",0,IFERROR(AVERAGE(G178,AVERAGEIF(Entrada!$C$8:$C$3007,PG!$C178,Entrada!$E$8:$E$3007)),$G178))</f>
        <v>0</v>
      </c>
      <c r="O178" s="97">
        <f t="shared" si="7"/>
        <v>0</v>
      </c>
      <c r="P178" s="98" t="str">
        <f t="shared" si="8"/>
        <v/>
      </c>
      <c r="Q178" s="249"/>
      <c r="R178" s="249"/>
      <c r="S178" s="249"/>
      <c r="T178" s="249"/>
      <c r="U178" s="249"/>
      <c r="V178" s="249"/>
      <c r="W178" s="249"/>
      <c r="X178" s="249"/>
      <c r="Y178" s="249"/>
    </row>
    <row r="179" spans="2:25" ht="30" customHeight="1" x14ac:dyDescent="0.25">
      <c r="B179" s="250"/>
      <c r="C179" s="251"/>
      <c r="D179" s="252"/>
      <c r="E179" s="253"/>
      <c r="F179" s="254"/>
      <c r="G179" s="255"/>
      <c r="H179" s="26">
        <v>172</v>
      </c>
      <c r="I179" s="28">
        <f>SUMIF(Entrada!$C$8:$C$3007,C179,Entrada!$F$8:$F$3007)</f>
        <v>0</v>
      </c>
      <c r="J179" s="28">
        <f>SUMIF(Entrada!$C$8:$C$3007,PG!C179,Entrada!$J$8:$J$3007)</f>
        <v>0</v>
      </c>
      <c r="K179" s="28">
        <f>SUMIF(Saída!$C$8:$C$3007,PG!C179,Saída!$E$8:$E$3007)</f>
        <v>0</v>
      </c>
      <c r="L179" s="28">
        <f>SUMIF(Saída!$C$8:$C$3007,PG!C179,Saída!$G$8:$G$3007)</f>
        <v>0</v>
      </c>
      <c r="M179" s="33">
        <f t="shared" si="6"/>
        <v>0</v>
      </c>
      <c r="N179" s="258">
        <f>IF(G179="",0,IFERROR(AVERAGE(G179,AVERAGEIF(Entrada!$C$8:$C$3007,PG!$C179,Entrada!$E$8:$E$3007)),$G179))</f>
        <v>0</v>
      </c>
      <c r="O179" s="97">
        <f t="shared" si="7"/>
        <v>0</v>
      </c>
      <c r="P179" s="98" t="str">
        <f t="shared" si="8"/>
        <v/>
      </c>
      <c r="Q179" s="249"/>
      <c r="R179" s="249"/>
      <c r="S179" s="249"/>
      <c r="T179" s="249"/>
      <c r="U179" s="249"/>
      <c r="V179" s="249"/>
      <c r="W179" s="249"/>
      <c r="X179" s="249"/>
      <c r="Y179" s="249"/>
    </row>
    <row r="180" spans="2:25" ht="30" customHeight="1" x14ac:dyDescent="0.25">
      <c r="B180" s="250"/>
      <c r="C180" s="251"/>
      <c r="D180" s="252"/>
      <c r="E180" s="253"/>
      <c r="F180" s="254"/>
      <c r="G180" s="255"/>
      <c r="H180" s="26">
        <v>173</v>
      </c>
      <c r="I180" s="28">
        <f>SUMIF(Entrada!$C$8:$C$3007,C180,Entrada!$F$8:$F$3007)</f>
        <v>0</v>
      </c>
      <c r="J180" s="28">
        <f>SUMIF(Entrada!$C$8:$C$3007,PG!C180,Entrada!$J$8:$J$3007)</f>
        <v>0</v>
      </c>
      <c r="K180" s="28">
        <f>SUMIF(Saída!$C$8:$C$3007,PG!C180,Saída!$E$8:$E$3007)</f>
        <v>0</v>
      </c>
      <c r="L180" s="28">
        <f>SUMIF(Saída!$C$8:$C$3007,PG!C180,Saída!$G$8:$G$3007)</f>
        <v>0</v>
      </c>
      <c r="M180" s="33">
        <f t="shared" si="6"/>
        <v>0</v>
      </c>
      <c r="N180" s="258">
        <f>IF(G180="",0,IFERROR(AVERAGE(G180,AVERAGEIF(Entrada!$C$8:$C$3007,PG!$C180,Entrada!$E$8:$E$3007)),$G180))</f>
        <v>0</v>
      </c>
      <c r="O180" s="97">
        <f t="shared" si="7"/>
        <v>0</v>
      </c>
      <c r="P180" s="98" t="str">
        <f t="shared" si="8"/>
        <v/>
      </c>
      <c r="Q180" s="249"/>
      <c r="R180" s="249"/>
      <c r="S180" s="249"/>
      <c r="T180" s="249"/>
      <c r="U180" s="249"/>
      <c r="V180" s="249"/>
      <c r="W180" s="249"/>
      <c r="X180" s="249"/>
      <c r="Y180" s="249"/>
    </row>
    <row r="181" spans="2:25" ht="30" customHeight="1" x14ac:dyDescent="0.25">
      <c r="B181" s="250"/>
      <c r="C181" s="251"/>
      <c r="D181" s="252"/>
      <c r="E181" s="253"/>
      <c r="F181" s="254"/>
      <c r="G181" s="255"/>
      <c r="H181" s="26">
        <v>174</v>
      </c>
      <c r="I181" s="28">
        <f>SUMIF(Entrada!$C$8:$C$3007,C181,Entrada!$F$8:$F$3007)</f>
        <v>0</v>
      </c>
      <c r="J181" s="28">
        <f>SUMIF(Entrada!$C$8:$C$3007,PG!C181,Entrada!$J$8:$J$3007)</f>
        <v>0</v>
      </c>
      <c r="K181" s="28">
        <f>SUMIF(Saída!$C$8:$C$3007,PG!C181,Saída!$E$8:$E$3007)</f>
        <v>0</v>
      </c>
      <c r="L181" s="28">
        <f>SUMIF(Saída!$C$8:$C$3007,PG!C181,Saída!$G$8:$G$3007)</f>
        <v>0</v>
      </c>
      <c r="M181" s="33">
        <f t="shared" si="6"/>
        <v>0</v>
      </c>
      <c r="N181" s="258">
        <f>IF(G181="",0,IFERROR(AVERAGE(G181,AVERAGEIF(Entrada!$C$8:$C$3007,PG!$C181,Entrada!$E$8:$E$3007)),$G181))</f>
        <v>0</v>
      </c>
      <c r="O181" s="97">
        <f t="shared" si="7"/>
        <v>0</v>
      </c>
      <c r="P181" s="98" t="str">
        <f t="shared" si="8"/>
        <v/>
      </c>
      <c r="Q181" s="249"/>
      <c r="R181" s="249"/>
      <c r="S181" s="249"/>
      <c r="T181" s="249"/>
      <c r="U181" s="249"/>
      <c r="V181" s="249"/>
      <c r="W181" s="249"/>
      <c r="X181" s="249"/>
      <c r="Y181" s="249"/>
    </row>
    <row r="182" spans="2:25" ht="30" customHeight="1" x14ac:dyDescent="0.25">
      <c r="B182" s="250"/>
      <c r="C182" s="251"/>
      <c r="D182" s="252"/>
      <c r="E182" s="253"/>
      <c r="F182" s="254"/>
      <c r="G182" s="255"/>
      <c r="H182" s="26">
        <v>175</v>
      </c>
      <c r="I182" s="28">
        <f>SUMIF(Entrada!$C$8:$C$3007,C182,Entrada!$F$8:$F$3007)</f>
        <v>0</v>
      </c>
      <c r="J182" s="28">
        <f>SUMIF(Entrada!$C$8:$C$3007,PG!C182,Entrada!$J$8:$J$3007)</f>
        <v>0</v>
      </c>
      <c r="K182" s="28">
        <f>SUMIF(Saída!$C$8:$C$3007,PG!C182,Saída!$E$8:$E$3007)</f>
        <v>0</v>
      </c>
      <c r="L182" s="28">
        <f>SUMIF(Saída!$C$8:$C$3007,PG!C182,Saída!$G$8:$G$3007)</f>
        <v>0</v>
      </c>
      <c r="M182" s="33">
        <f t="shared" si="6"/>
        <v>0</v>
      </c>
      <c r="N182" s="258">
        <f>IF(G182="",0,IFERROR(AVERAGE(G182,AVERAGEIF(Entrada!$C$8:$C$3007,PG!$C182,Entrada!$E$8:$E$3007)),$G182))</f>
        <v>0</v>
      </c>
      <c r="O182" s="97">
        <f t="shared" si="7"/>
        <v>0</v>
      </c>
      <c r="P182" s="98" t="str">
        <f t="shared" si="8"/>
        <v/>
      </c>
      <c r="Q182" s="249"/>
      <c r="R182" s="249"/>
      <c r="S182" s="249"/>
      <c r="T182" s="249"/>
      <c r="U182" s="249"/>
      <c r="V182" s="249"/>
      <c r="W182" s="249"/>
      <c r="X182" s="249"/>
      <c r="Y182" s="249"/>
    </row>
    <row r="183" spans="2:25" ht="30" customHeight="1" x14ac:dyDescent="0.25">
      <c r="B183" s="250"/>
      <c r="C183" s="251"/>
      <c r="D183" s="252"/>
      <c r="E183" s="253"/>
      <c r="F183" s="254"/>
      <c r="G183" s="255"/>
      <c r="H183" s="26">
        <v>176</v>
      </c>
      <c r="I183" s="28">
        <f>SUMIF(Entrada!$C$8:$C$3007,C183,Entrada!$F$8:$F$3007)</f>
        <v>0</v>
      </c>
      <c r="J183" s="28">
        <f>SUMIF(Entrada!$C$8:$C$3007,PG!C183,Entrada!$J$8:$J$3007)</f>
        <v>0</v>
      </c>
      <c r="K183" s="28">
        <f>SUMIF(Saída!$C$8:$C$3007,PG!C183,Saída!$E$8:$E$3007)</f>
        <v>0</v>
      </c>
      <c r="L183" s="28">
        <f>SUMIF(Saída!$C$8:$C$3007,PG!C183,Saída!$G$8:$G$3007)</f>
        <v>0</v>
      </c>
      <c r="M183" s="33">
        <f t="shared" si="6"/>
        <v>0</v>
      </c>
      <c r="N183" s="258">
        <f>IF(G183="",0,IFERROR(AVERAGE(G183,AVERAGEIF(Entrada!$C$8:$C$3007,PG!$C183,Entrada!$E$8:$E$3007)),$G183))</f>
        <v>0</v>
      </c>
      <c r="O183" s="97">
        <f t="shared" si="7"/>
        <v>0</v>
      </c>
      <c r="P183" s="98" t="str">
        <f t="shared" si="8"/>
        <v/>
      </c>
      <c r="Q183" s="249"/>
      <c r="R183" s="249"/>
      <c r="S183" s="249"/>
      <c r="T183" s="249"/>
      <c r="U183" s="249"/>
      <c r="V183" s="249"/>
      <c r="W183" s="249"/>
      <c r="X183" s="249"/>
      <c r="Y183" s="249"/>
    </row>
    <row r="184" spans="2:25" ht="30" customHeight="1" x14ac:dyDescent="0.25">
      <c r="B184" s="250"/>
      <c r="C184" s="251"/>
      <c r="D184" s="252"/>
      <c r="E184" s="253"/>
      <c r="F184" s="254"/>
      <c r="G184" s="255"/>
      <c r="H184" s="26">
        <v>177</v>
      </c>
      <c r="I184" s="28">
        <f>SUMIF(Entrada!$C$8:$C$3007,C184,Entrada!$F$8:$F$3007)</f>
        <v>0</v>
      </c>
      <c r="J184" s="28">
        <f>SUMIF(Entrada!$C$8:$C$3007,PG!C184,Entrada!$J$8:$J$3007)</f>
        <v>0</v>
      </c>
      <c r="K184" s="28">
        <f>SUMIF(Saída!$C$8:$C$3007,PG!C184,Saída!$E$8:$E$3007)</f>
        <v>0</v>
      </c>
      <c r="L184" s="28">
        <f>SUMIF(Saída!$C$8:$C$3007,PG!C184,Saída!$G$8:$G$3007)</f>
        <v>0</v>
      </c>
      <c r="M184" s="33">
        <f t="shared" si="6"/>
        <v>0</v>
      </c>
      <c r="N184" s="258">
        <f>IF(G184="",0,IFERROR(AVERAGE(G184,AVERAGEIF(Entrada!$C$8:$C$3007,PG!$C184,Entrada!$E$8:$E$3007)),$G184))</f>
        <v>0</v>
      </c>
      <c r="O184" s="97">
        <f t="shared" si="7"/>
        <v>0</v>
      </c>
      <c r="P184" s="98" t="str">
        <f t="shared" si="8"/>
        <v/>
      </c>
      <c r="Q184" s="249"/>
      <c r="R184" s="249"/>
      <c r="S184" s="249"/>
      <c r="T184" s="249"/>
      <c r="U184" s="249"/>
      <c r="V184" s="249"/>
      <c r="W184" s="249"/>
      <c r="X184" s="249"/>
      <c r="Y184" s="249"/>
    </row>
    <row r="185" spans="2:25" ht="30" customHeight="1" x14ac:dyDescent="0.25">
      <c r="B185" s="250"/>
      <c r="C185" s="251"/>
      <c r="D185" s="252"/>
      <c r="E185" s="253"/>
      <c r="F185" s="254"/>
      <c r="G185" s="255"/>
      <c r="H185" s="26">
        <v>178</v>
      </c>
      <c r="I185" s="28">
        <f>SUMIF(Entrada!$C$8:$C$3007,C185,Entrada!$F$8:$F$3007)</f>
        <v>0</v>
      </c>
      <c r="J185" s="28">
        <f>SUMIF(Entrada!$C$8:$C$3007,PG!C185,Entrada!$J$8:$J$3007)</f>
        <v>0</v>
      </c>
      <c r="K185" s="28">
        <f>SUMIF(Saída!$C$8:$C$3007,PG!C185,Saída!$E$8:$E$3007)</f>
        <v>0</v>
      </c>
      <c r="L185" s="28">
        <f>SUMIF(Saída!$C$8:$C$3007,PG!C185,Saída!$G$8:$G$3007)</f>
        <v>0</v>
      </c>
      <c r="M185" s="33">
        <f t="shared" si="6"/>
        <v>0</v>
      </c>
      <c r="N185" s="258">
        <f>IF(G185="",0,IFERROR(AVERAGE(G185,AVERAGEIF(Entrada!$C$8:$C$3007,PG!$C185,Entrada!$E$8:$E$3007)),$G185))</f>
        <v>0</v>
      </c>
      <c r="O185" s="97">
        <f t="shared" si="7"/>
        <v>0</v>
      </c>
      <c r="P185" s="98" t="str">
        <f t="shared" si="8"/>
        <v/>
      </c>
      <c r="Q185" s="249"/>
      <c r="R185" s="249"/>
      <c r="S185" s="249"/>
      <c r="T185" s="249"/>
      <c r="U185" s="249"/>
      <c r="V185" s="249"/>
      <c r="W185" s="249"/>
      <c r="X185" s="249"/>
      <c r="Y185" s="249"/>
    </row>
    <row r="186" spans="2:25" ht="30" customHeight="1" x14ac:dyDescent="0.25">
      <c r="B186" s="250"/>
      <c r="C186" s="251"/>
      <c r="D186" s="252"/>
      <c r="E186" s="253"/>
      <c r="F186" s="254"/>
      <c r="G186" s="255"/>
      <c r="H186" s="26">
        <v>179</v>
      </c>
      <c r="I186" s="28">
        <f>SUMIF(Entrada!$C$8:$C$3007,C186,Entrada!$F$8:$F$3007)</f>
        <v>0</v>
      </c>
      <c r="J186" s="28">
        <f>SUMIF(Entrada!$C$8:$C$3007,PG!C186,Entrada!$J$8:$J$3007)</f>
        <v>0</v>
      </c>
      <c r="K186" s="28">
        <f>SUMIF(Saída!$C$8:$C$3007,PG!C186,Saída!$E$8:$E$3007)</f>
        <v>0</v>
      </c>
      <c r="L186" s="28">
        <f>SUMIF(Saída!$C$8:$C$3007,PG!C186,Saída!$G$8:$G$3007)</f>
        <v>0</v>
      </c>
      <c r="M186" s="33">
        <f t="shared" si="6"/>
        <v>0</v>
      </c>
      <c r="N186" s="258">
        <f>IF(G186="",0,IFERROR(AVERAGE(G186,AVERAGEIF(Entrada!$C$8:$C$3007,PG!$C186,Entrada!$E$8:$E$3007)),$G186))</f>
        <v>0</v>
      </c>
      <c r="O186" s="97">
        <f t="shared" si="7"/>
        <v>0</v>
      </c>
      <c r="P186" s="98" t="str">
        <f t="shared" si="8"/>
        <v/>
      </c>
      <c r="Q186" s="249"/>
      <c r="R186" s="249"/>
      <c r="S186" s="249"/>
      <c r="T186" s="249"/>
      <c r="U186" s="249"/>
      <c r="V186" s="249"/>
      <c r="W186" s="249"/>
      <c r="X186" s="249"/>
      <c r="Y186" s="249"/>
    </row>
    <row r="187" spans="2:25" ht="30" customHeight="1" x14ac:dyDescent="0.25">
      <c r="B187" s="250"/>
      <c r="C187" s="251"/>
      <c r="D187" s="252"/>
      <c r="E187" s="253"/>
      <c r="F187" s="254"/>
      <c r="G187" s="255"/>
      <c r="H187" s="26">
        <v>180</v>
      </c>
      <c r="I187" s="28">
        <f>SUMIF(Entrada!$C$8:$C$3007,C187,Entrada!$F$8:$F$3007)</f>
        <v>0</v>
      </c>
      <c r="J187" s="28">
        <f>SUMIF(Entrada!$C$8:$C$3007,PG!C187,Entrada!$J$8:$J$3007)</f>
        <v>0</v>
      </c>
      <c r="K187" s="28">
        <f>SUMIF(Saída!$C$8:$C$3007,PG!C187,Saída!$E$8:$E$3007)</f>
        <v>0</v>
      </c>
      <c r="L187" s="28">
        <f>SUMIF(Saída!$C$8:$C$3007,PG!C187,Saída!$G$8:$G$3007)</f>
        <v>0</v>
      </c>
      <c r="M187" s="33">
        <f t="shared" si="6"/>
        <v>0</v>
      </c>
      <c r="N187" s="258">
        <f>IF(G187="",0,IFERROR(AVERAGE(G187,AVERAGEIF(Entrada!$C$8:$C$3007,PG!$C187,Entrada!$E$8:$E$3007)),$G187))</f>
        <v>0</v>
      </c>
      <c r="O187" s="97">
        <f t="shared" si="7"/>
        <v>0</v>
      </c>
      <c r="P187" s="98" t="str">
        <f t="shared" si="8"/>
        <v/>
      </c>
      <c r="Q187" s="249"/>
      <c r="R187" s="249"/>
      <c r="S187" s="249"/>
      <c r="T187" s="249"/>
      <c r="U187" s="249"/>
      <c r="V187" s="249"/>
      <c r="W187" s="249"/>
      <c r="X187" s="249"/>
      <c r="Y187" s="249"/>
    </row>
    <row r="188" spans="2:25" ht="30" customHeight="1" x14ac:dyDescent="0.25">
      <c r="B188" s="250"/>
      <c r="C188" s="251"/>
      <c r="D188" s="252"/>
      <c r="E188" s="253"/>
      <c r="F188" s="254"/>
      <c r="G188" s="255"/>
      <c r="H188" s="26">
        <v>181</v>
      </c>
      <c r="I188" s="28">
        <f>SUMIF(Entrada!$C$8:$C$3007,C188,Entrada!$F$8:$F$3007)</f>
        <v>0</v>
      </c>
      <c r="J188" s="28">
        <f>SUMIF(Entrada!$C$8:$C$3007,PG!C188,Entrada!$J$8:$J$3007)</f>
        <v>0</v>
      </c>
      <c r="K188" s="28">
        <f>SUMIF(Saída!$C$8:$C$3007,PG!C188,Saída!$E$8:$E$3007)</f>
        <v>0</v>
      </c>
      <c r="L188" s="28">
        <f>SUMIF(Saída!$C$8:$C$3007,PG!C188,Saída!$G$8:$G$3007)</f>
        <v>0</v>
      </c>
      <c r="M188" s="33">
        <f t="shared" si="6"/>
        <v>0</v>
      </c>
      <c r="N188" s="258">
        <f>IF(G188="",0,IFERROR(AVERAGE(G188,AVERAGEIF(Entrada!$C$8:$C$3007,PG!$C188,Entrada!$E$8:$E$3007)),$G188))</f>
        <v>0</v>
      </c>
      <c r="O188" s="97">
        <f t="shared" si="7"/>
        <v>0</v>
      </c>
      <c r="P188" s="98" t="str">
        <f t="shared" si="8"/>
        <v/>
      </c>
      <c r="Q188" s="249"/>
      <c r="R188" s="249"/>
      <c r="S188" s="249"/>
      <c r="T188" s="249"/>
      <c r="U188" s="249"/>
      <c r="V188" s="249"/>
      <c r="W188" s="249"/>
      <c r="X188" s="249"/>
      <c r="Y188" s="249"/>
    </row>
    <row r="189" spans="2:25" ht="30" customHeight="1" x14ac:dyDescent="0.25">
      <c r="B189" s="250"/>
      <c r="C189" s="251"/>
      <c r="D189" s="252"/>
      <c r="E189" s="253"/>
      <c r="F189" s="254"/>
      <c r="G189" s="255"/>
      <c r="H189" s="26">
        <v>182</v>
      </c>
      <c r="I189" s="28">
        <f>SUMIF(Entrada!$C$8:$C$3007,C189,Entrada!$F$8:$F$3007)</f>
        <v>0</v>
      </c>
      <c r="J189" s="28">
        <f>SUMIF(Entrada!$C$8:$C$3007,PG!C189,Entrada!$J$8:$J$3007)</f>
        <v>0</v>
      </c>
      <c r="K189" s="28">
        <f>SUMIF(Saída!$C$8:$C$3007,PG!C189,Saída!$E$8:$E$3007)</f>
        <v>0</v>
      </c>
      <c r="L189" s="28">
        <f>SUMIF(Saída!$C$8:$C$3007,PG!C189,Saída!$G$8:$G$3007)</f>
        <v>0</v>
      </c>
      <c r="M189" s="33">
        <f t="shared" si="6"/>
        <v>0</v>
      </c>
      <c r="N189" s="258">
        <f>IF(G189="",0,IFERROR(AVERAGE(G189,AVERAGEIF(Entrada!$C$8:$C$3007,PG!$C189,Entrada!$E$8:$E$3007)),$G189))</f>
        <v>0</v>
      </c>
      <c r="O189" s="97">
        <f t="shared" si="7"/>
        <v>0</v>
      </c>
      <c r="P189" s="98" t="str">
        <f t="shared" si="8"/>
        <v/>
      </c>
      <c r="Q189" s="249"/>
      <c r="R189" s="249"/>
      <c r="S189" s="249"/>
      <c r="T189" s="249"/>
      <c r="U189" s="249"/>
      <c r="V189" s="249"/>
      <c r="W189" s="249"/>
      <c r="X189" s="249"/>
      <c r="Y189" s="249"/>
    </row>
    <row r="190" spans="2:25" ht="30" customHeight="1" x14ac:dyDescent="0.25">
      <c r="B190" s="250"/>
      <c r="C190" s="251"/>
      <c r="D190" s="252"/>
      <c r="E190" s="253"/>
      <c r="F190" s="254"/>
      <c r="G190" s="255"/>
      <c r="H190" s="26">
        <v>183</v>
      </c>
      <c r="I190" s="28">
        <f>SUMIF(Entrada!$C$8:$C$3007,C190,Entrada!$F$8:$F$3007)</f>
        <v>0</v>
      </c>
      <c r="J190" s="28">
        <f>SUMIF(Entrada!$C$8:$C$3007,PG!C190,Entrada!$J$8:$J$3007)</f>
        <v>0</v>
      </c>
      <c r="K190" s="28">
        <f>SUMIF(Saída!$C$8:$C$3007,PG!C190,Saída!$E$8:$E$3007)</f>
        <v>0</v>
      </c>
      <c r="L190" s="28">
        <f>SUMIF(Saída!$C$8:$C$3007,PG!C190,Saída!$G$8:$G$3007)</f>
        <v>0</v>
      </c>
      <c r="M190" s="33">
        <f t="shared" si="6"/>
        <v>0</v>
      </c>
      <c r="N190" s="258">
        <f>IF(G190="",0,IFERROR(AVERAGE(G190,AVERAGEIF(Entrada!$C$8:$C$3007,PG!$C190,Entrada!$E$8:$E$3007)),$G190))</f>
        <v>0</v>
      </c>
      <c r="O190" s="97">
        <f t="shared" si="7"/>
        <v>0</v>
      </c>
      <c r="P190" s="98" t="str">
        <f t="shared" si="8"/>
        <v/>
      </c>
      <c r="Q190" s="249"/>
      <c r="R190" s="249"/>
      <c r="S190" s="249"/>
      <c r="T190" s="249"/>
      <c r="U190" s="249"/>
      <c r="V190" s="249"/>
      <c r="W190" s="249"/>
      <c r="X190" s="249"/>
      <c r="Y190" s="249"/>
    </row>
    <row r="191" spans="2:25" ht="30" customHeight="1" x14ac:dyDescent="0.25">
      <c r="B191" s="250"/>
      <c r="C191" s="251"/>
      <c r="D191" s="252"/>
      <c r="E191" s="253"/>
      <c r="F191" s="254"/>
      <c r="G191" s="255"/>
      <c r="H191" s="26">
        <v>184</v>
      </c>
      <c r="I191" s="28">
        <f>SUMIF(Entrada!$C$8:$C$3007,C191,Entrada!$F$8:$F$3007)</f>
        <v>0</v>
      </c>
      <c r="J191" s="28">
        <f>SUMIF(Entrada!$C$8:$C$3007,PG!C191,Entrada!$J$8:$J$3007)</f>
        <v>0</v>
      </c>
      <c r="K191" s="28">
        <f>SUMIF(Saída!$C$8:$C$3007,PG!C191,Saída!$E$8:$E$3007)</f>
        <v>0</v>
      </c>
      <c r="L191" s="28">
        <f>SUMIF(Saída!$C$8:$C$3007,PG!C191,Saída!$G$8:$G$3007)</f>
        <v>0</v>
      </c>
      <c r="M191" s="33">
        <f t="shared" si="6"/>
        <v>0</v>
      </c>
      <c r="N191" s="258">
        <f>IF(G191="",0,IFERROR(AVERAGE(G191,AVERAGEIF(Entrada!$C$8:$C$3007,PG!$C191,Entrada!$E$8:$E$3007)),$G191))</f>
        <v>0</v>
      </c>
      <c r="O191" s="97">
        <f t="shared" si="7"/>
        <v>0</v>
      </c>
      <c r="P191" s="98" t="str">
        <f t="shared" si="8"/>
        <v/>
      </c>
      <c r="Q191" s="249"/>
      <c r="R191" s="249"/>
      <c r="S191" s="249"/>
      <c r="T191" s="249"/>
      <c r="U191" s="249"/>
      <c r="V191" s="249"/>
      <c r="W191" s="249"/>
      <c r="X191" s="249"/>
      <c r="Y191" s="249"/>
    </row>
    <row r="192" spans="2:25" ht="30" customHeight="1" x14ac:dyDescent="0.25">
      <c r="B192" s="250"/>
      <c r="C192" s="251"/>
      <c r="D192" s="252"/>
      <c r="E192" s="253"/>
      <c r="F192" s="254"/>
      <c r="G192" s="255"/>
      <c r="H192" s="26">
        <v>185</v>
      </c>
      <c r="I192" s="28">
        <f>SUMIF(Entrada!$C$8:$C$3007,C192,Entrada!$F$8:$F$3007)</f>
        <v>0</v>
      </c>
      <c r="J192" s="28">
        <f>SUMIF(Entrada!$C$8:$C$3007,PG!C192,Entrada!$J$8:$J$3007)</f>
        <v>0</v>
      </c>
      <c r="K192" s="28">
        <f>SUMIF(Saída!$C$8:$C$3007,PG!C192,Saída!$E$8:$E$3007)</f>
        <v>0</v>
      </c>
      <c r="L192" s="28">
        <f>SUMIF(Saída!$C$8:$C$3007,PG!C192,Saída!$G$8:$G$3007)</f>
        <v>0</v>
      </c>
      <c r="M192" s="33">
        <f t="shared" si="6"/>
        <v>0</v>
      </c>
      <c r="N192" s="258">
        <f>IF(G192="",0,IFERROR(AVERAGE(G192,AVERAGEIF(Entrada!$C$8:$C$3007,PG!$C192,Entrada!$E$8:$E$3007)),$G192))</f>
        <v>0</v>
      </c>
      <c r="O192" s="97">
        <f t="shared" si="7"/>
        <v>0</v>
      </c>
      <c r="P192" s="98" t="str">
        <f t="shared" si="8"/>
        <v/>
      </c>
      <c r="Q192" s="249"/>
      <c r="R192" s="249"/>
      <c r="S192" s="249"/>
      <c r="T192" s="249"/>
      <c r="U192" s="249"/>
      <c r="V192" s="249"/>
      <c r="W192" s="249"/>
      <c r="X192" s="249"/>
      <c r="Y192" s="249"/>
    </row>
    <row r="193" spans="2:25" ht="30" customHeight="1" x14ac:dyDescent="0.25">
      <c r="B193" s="250"/>
      <c r="C193" s="251"/>
      <c r="D193" s="252"/>
      <c r="E193" s="253"/>
      <c r="F193" s="254"/>
      <c r="G193" s="255"/>
      <c r="H193" s="26">
        <v>186</v>
      </c>
      <c r="I193" s="28">
        <f>SUMIF(Entrada!$C$8:$C$3007,C193,Entrada!$F$8:$F$3007)</f>
        <v>0</v>
      </c>
      <c r="J193" s="28">
        <f>SUMIF(Entrada!$C$8:$C$3007,PG!C193,Entrada!$J$8:$J$3007)</f>
        <v>0</v>
      </c>
      <c r="K193" s="28">
        <f>SUMIF(Saída!$C$8:$C$3007,PG!C193,Saída!$E$8:$E$3007)</f>
        <v>0</v>
      </c>
      <c r="L193" s="28">
        <f>SUMIF(Saída!$C$8:$C$3007,PG!C193,Saída!$G$8:$G$3007)</f>
        <v>0</v>
      </c>
      <c r="M193" s="33">
        <f t="shared" si="6"/>
        <v>0</v>
      </c>
      <c r="N193" s="258">
        <f>IF(G193="",0,IFERROR(AVERAGE(G193,AVERAGEIF(Entrada!$C$8:$C$3007,PG!$C193,Entrada!$E$8:$E$3007)),$G193))</f>
        <v>0</v>
      </c>
      <c r="O193" s="97">
        <f t="shared" si="7"/>
        <v>0</v>
      </c>
      <c r="P193" s="98" t="str">
        <f t="shared" si="8"/>
        <v/>
      </c>
      <c r="Q193" s="249"/>
      <c r="R193" s="249"/>
      <c r="S193" s="249"/>
      <c r="T193" s="249"/>
      <c r="U193" s="249"/>
      <c r="V193" s="249"/>
      <c r="W193" s="249"/>
      <c r="X193" s="249"/>
      <c r="Y193" s="249"/>
    </row>
    <row r="194" spans="2:25" ht="30" customHeight="1" x14ac:dyDescent="0.25">
      <c r="B194" s="250"/>
      <c r="C194" s="251"/>
      <c r="D194" s="252"/>
      <c r="E194" s="253"/>
      <c r="F194" s="254"/>
      <c r="G194" s="255"/>
      <c r="H194" s="26">
        <v>187</v>
      </c>
      <c r="I194" s="28">
        <f>SUMIF(Entrada!$C$8:$C$3007,C194,Entrada!$F$8:$F$3007)</f>
        <v>0</v>
      </c>
      <c r="J194" s="28">
        <f>SUMIF(Entrada!$C$8:$C$3007,PG!C194,Entrada!$J$8:$J$3007)</f>
        <v>0</v>
      </c>
      <c r="K194" s="28">
        <f>SUMIF(Saída!$C$8:$C$3007,PG!C194,Saída!$E$8:$E$3007)</f>
        <v>0</v>
      </c>
      <c r="L194" s="28">
        <f>SUMIF(Saída!$C$8:$C$3007,PG!C194,Saída!$G$8:$G$3007)</f>
        <v>0</v>
      </c>
      <c r="M194" s="33">
        <f t="shared" si="6"/>
        <v>0</v>
      </c>
      <c r="N194" s="258">
        <f>IF(G194="",0,IFERROR(AVERAGE(G194,AVERAGEIF(Entrada!$C$8:$C$3007,PG!$C194,Entrada!$E$8:$E$3007)),$G194))</f>
        <v>0</v>
      </c>
      <c r="O194" s="97">
        <f t="shared" si="7"/>
        <v>0</v>
      </c>
      <c r="P194" s="98" t="str">
        <f t="shared" si="8"/>
        <v/>
      </c>
      <c r="Q194" s="249"/>
      <c r="R194" s="249"/>
      <c r="S194" s="249"/>
      <c r="T194" s="249"/>
      <c r="U194" s="249"/>
      <c r="V194" s="249"/>
      <c r="W194" s="249"/>
      <c r="X194" s="249"/>
      <c r="Y194" s="249"/>
    </row>
    <row r="195" spans="2:25" ht="30" customHeight="1" x14ac:dyDescent="0.25">
      <c r="B195" s="250"/>
      <c r="C195" s="251"/>
      <c r="D195" s="252"/>
      <c r="E195" s="253"/>
      <c r="F195" s="254"/>
      <c r="G195" s="255"/>
      <c r="H195" s="26">
        <v>188</v>
      </c>
      <c r="I195" s="28">
        <f>SUMIF(Entrada!$C$8:$C$3007,C195,Entrada!$F$8:$F$3007)</f>
        <v>0</v>
      </c>
      <c r="J195" s="28">
        <f>SUMIF(Entrada!$C$8:$C$3007,PG!C195,Entrada!$J$8:$J$3007)</f>
        <v>0</v>
      </c>
      <c r="K195" s="28">
        <f>SUMIF(Saída!$C$8:$C$3007,PG!C195,Saída!$E$8:$E$3007)</f>
        <v>0</v>
      </c>
      <c r="L195" s="28">
        <f>SUMIF(Saída!$C$8:$C$3007,PG!C195,Saída!$G$8:$G$3007)</f>
        <v>0</v>
      </c>
      <c r="M195" s="33">
        <f t="shared" si="6"/>
        <v>0</v>
      </c>
      <c r="N195" s="258">
        <f>IF(G195="",0,IFERROR(AVERAGE(G195,AVERAGEIF(Entrada!$C$8:$C$3007,PG!$C195,Entrada!$E$8:$E$3007)),$G195))</f>
        <v>0</v>
      </c>
      <c r="O195" s="97">
        <f t="shared" si="7"/>
        <v>0</v>
      </c>
      <c r="P195" s="98" t="str">
        <f t="shared" si="8"/>
        <v/>
      </c>
      <c r="Q195" s="249"/>
      <c r="R195" s="249"/>
      <c r="S195" s="249"/>
      <c r="T195" s="249"/>
      <c r="U195" s="249"/>
      <c r="V195" s="249"/>
      <c r="W195" s="249"/>
      <c r="X195" s="249"/>
      <c r="Y195" s="249"/>
    </row>
    <row r="196" spans="2:25" ht="30" customHeight="1" x14ac:dyDescent="0.25">
      <c r="B196" s="250"/>
      <c r="C196" s="251"/>
      <c r="D196" s="252"/>
      <c r="E196" s="253"/>
      <c r="F196" s="254"/>
      <c r="G196" s="255"/>
      <c r="H196" s="26">
        <v>189</v>
      </c>
      <c r="I196" s="28">
        <f>SUMIF(Entrada!$C$8:$C$3007,C196,Entrada!$F$8:$F$3007)</f>
        <v>0</v>
      </c>
      <c r="J196" s="28">
        <f>SUMIF(Entrada!$C$8:$C$3007,PG!C196,Entrada!$J$8:$J$3007)</f>
        <v>0</v>
      </c>
      <c r="K196" s="28">
        <f>SUMIF(Saída!$C$8:$C$3007,PG!C196,Saída!$E$8:$E$3007)</f>
        <v>0</v>
      </c>
      <c r="L196" s="28">
        <f>SUMIF(Saída!$C$8:$C$3007,PG!C196,Saída!$G$8:$G$3007)</f>
        <v>0</v>
      </c>
      <c r="M196" s="33">
        <f t="shared" si="6"/>
        <v>0</v>
      </c>
      <c r="N196" s="258">
        <f>IF(G196="",0,IFERROR(AVERAGE(G196,AVERAGEIF(Entrada!$C$8:$C$3007,PG!$C196,Entrada!$E$8:$E$3007)),$G196))</f>
        <v>0</v>
      </c>
      <c r="O196" s="97">
        <f t="shared" si="7"/>
        <v>0</v>
      </c>
      <c r="P196" s="98" t="str">
        <f t="shared" si="8"/>
        <v/>
      </c>
      <c r="Q196" s="249"/>
      <c r="R196" s="249"/>
      <c r="S196" s="249"/>
      <c r="T196" s="249"/>
      <c r="U196" s="249"/>
      <c r="V196" s="249"/>
      <c r="W196" s="249"/>
      <c r="X196" s="249"/>
      <c r="Y196" s="249"/>
    </row>
    <row r="197" spans="2:25" ht="30" customHeight="1" x14ac:dyDescent="0.25">
      <c r="B197" s="250"/>
      <c r="C197" s="251"/>
      <c r="D197" s="252"/>
      <c r="E197" s="253"/>
      <c r="F197" s="254"/>
      <c r="G197" s="255"/>
      <c r="H197" s="26">
        <v>190</v>
      </c>
      <c r="I197" s="28">
        <f>SUMIF(Entrada!$C$8:$C$3007,C197,Entrada!$F$8:$F$3007)</f>
        <v>0</v>
      </c>
      <c r="J197" s="28">
        <f>SUMIF(Entrada!$C$8:$C$3007,PG!C197,Entrada!$J$8:$J$3007)</f>
        <v>0</v>
      </c>
      <c r="K197" s="28">
        <f>SUMIF(Saída!$C$8:$C$3007,PG!C197,Saída!$E$8:$E$3007)</f>
        <v>0</v>
      </c>
      <c r="L197" s="28">
        <f>SUMIF(Saída!$C$8:$C$3007,PG!C197,Saída!$G$8:$G$3007)</f>
        <v>0</v>
      </c>
      <c r="M197" s="33">
        <f t="shared" si="6"/>
        <v>0</v>
      </c>
      <c r="N197" s="258">
        <f>IF(G197="",0,IFERROR(AVERAGE(G197,AVERAGEIF(Entrada!$C$8:$C$3007,PG!$C197,Entrada!$E$8:$E$3007)),$G197))</f>
        <v>0</v>
      </c>
      <c r="O197" s="97">
        <f t="shared" si="7"/>
        <v>0</v>
      </c>
      <c r="P197" s="98" t="str">
        <f t="shared" si="8"/>
        <v/>
      </c>
      <c r="Q197" s="249"/>
      <c r="R197" s="249"/>
      <c r="S197" s="249"/>
      <c r="T197" s="249"/>
      <c r="U197" s="249"/>
      <c r="V197" s="249"/>
      <c r="W197" s="249"/>
      <c r="X197" s="249"/>
      <c r="Y197" s="249"/>
    </row>
    <row r="198" spans="2:25" ht="30" customHeight="1" x14ac:dyDescent="0.25">
      <c r="B198" s="250"/>
      <c r="C198" s="251"/>
      <c r="D198" s="252"/>
      <c r="E198" s="253"/>
      <c r="F198" s="254"/>
      <c r="G198" s="255"/>
      <c r="H198" s="26">
        <v>191</v>
      </c>
      <c r="I198" s="28">
        <f>SUMIF(Entrada!$C$8:$C$3007,C198,Entrada!$F$8:$F$3007)</f>
        <v>0</v>
      </c>
      <c r="J198" s="28">
        <f>SUMIF(Entrada!$C$8:$C$3007,PG!C198,Entrada!$J$8:$J$3007)</f>
        <v>0</v>
      </c>
      <c r="K198" s="28">
        <f>SUMIF(Saída!$C$8:$C$3007,PG!C198,Saída!$E$8:$E$3007)</f>
        <v>0</v>
      </c>
      <c r="L198" s="28">
        <f>SUMIF(Saída!$C$8:$C$3007,PG!C198,Saída!$G$8:$G$3007)</f>
        <v>0</v>
      </c>
      <c r="M198" s="33">
        <f t="shared" si="6"/>
        <v>0</v>
      </c>
      <c r="N198" s="258">
        <f>IF(G198="",0,IFERROR(AVERAGE(G198,AVERAGEIF(Entrada!$C$8:$C$3007,PG!$C198,Entrada!$E$8:$E$3007)),$G198))</f>
        <v>0</v>
      </c>
      <c r="O198" s="97">
        <f t="shared" si="7"/>
        <v>0</v>
      </c>
      <c r="P198" s="98" t="str">
        <f t="shared" si="8"/>
        <v/>
      </c>
      <c r="Q198" s="249"/>
      <c r="R198" s="249"/>
      <c r="S198" s="249"/>
      <c r="T198" s="249"/>
      <c r="U198" s="249"/>
      <c r="V198" s="249"/>
      <c r="W198" s="249"/>
      <c r="X198" s="249"/>
      <c r="Y198" s="249"/>
    </row>
    <row r="199" spans="2:25" ht="30" customHeight="1" x14ac:dyDescent="0.25">
      <c r="B199" s="250"/>
      <c r="C199" s="251"/>
      <c r="D199" s="252"/>
      <c r="E199" s="253"/>
      <c r="F199" s="254"/>
      <c r="G199" s="255"/>
      <c r="H199" s="26">
        <v>192</v>
      </c>
      <c r="I199" s="28">
        <f>SUMIF(Entrada!$C$8:$C$3007,C199,Entrada!$F$8:$F$3007)</f>
        <v>0</v>
      </c>
      <c r="J199" s="28">
        <f>SUMIF(Entrada!$C$8:$C$3007,PG!C199,Entrada!$J$8:$J$3007)</f>
        <v>0</v>
      </c>
      <c r="K199" s="28">
        <f>SUMIF(Saída!$C$8:$C$3007,PG!C199,Saída!$E$8:$E$3007)</f>
        <v>0</v>
      </c>
      <c r="L199" s="28">
        <f>SUMIF(Saída!$C$8:$C$3007,PG!C199,Saída!$G$8:$G$3007)</f>
        <v>0</v>
      </c>
      <c r="M199" s="33">
        <f t="shared" si="6"/>
        <v>0</v>
      </c>
      <c r="N199" s="258">
        <f>IF(G199="",0,IFERROR(AVERAGE(G199,AVERAGEIF(Entrada!$C$8:$C$3007,PG!$C199,Entrada!$E$8:$E$3007)),$G199))</f>
        <v>0</v>
      </c>
      <c r="O199" s="97">
        <f t="shared" si="7"/>
        <v>0</v>
      </c>
      <c r="P199" s="98" t="str">
        <f t="shared" si="8"/>
        <v/>
      </c>
      <c r="Q199" s="249"/>
      <c r="R199" s="249"/>
      <c r="S199" s="249"/>
      <c r="T199" s="249"/>
      <c r="U199" s="249"/>
      <c r="V199" s="249"/>
      <c r="W199" s="249"/>
      <c r="X199" s="249"/>
      <c r="Y199" s="249"/>
    </row>
    <row r="200" spans="2:25" ht="30" customHeight="1" x14ac:dyDescent="0.25">
      <c r="B200" s="250"/>
      <c r="C200" s="251"/>
      <c r="D200" s="252"/>
      <c r="E200" s="253"/>
      <c r="F200" s="254"/>
      <c r="G200" s="255"/>
      <c r="H200" s="26">
        <v>193</v>
      </c>
      <c r="I200" s="28">
        <f>SUMIF(Entrada!$C$8:$C$3007,C200,Entrada!$F$8:$F$3007)</f>
        <v>0</v>
      </c>
      <c r="J200" s="28">
        <f>SUMIF(Entrada!$C$8:$C$3007,PG!C200,Entrada!$J$8:$J$3007)</f>
        <v>0</v>
      </c>
      <c r="K200" s="28">
        <f>SUMIF(Saída!$C$8:$C$3007,PG!C200,Saída!$E$8:$E$3007)</f>
        <v>0</v>
      </c>
      <c r="L200" s="28">
        <f>SUMIF(Saída!$C$8:$C$3007,PG!C200,Saída!$G$8:$G$3007)</f>
        <v>0</v>
      </c>
      <c r="M200" s="33">
        <f t="shared" si="6"/>
        <v>0</v>
      </c>
      <c r="N200" s="258">
        <f>IF(G200="",0,IFERROR(AVERAGE(G200,AVERAGEIF(Entrada!$C$8:$C$3007,PG!$C200,Entrada!$E$8:$E$3007)),$G200))</f>
        <v>0</v>
      </c>
      <c r="O200" s="97">
        <f t="shared" si="7"/>
        <v>0</v>
      </c>
      <c r="P200" s="98" t="str">
        <f t="shared" si="8"/>
        <v/>
      </c>
      <c r="Q200" s="249"/>
      <c r="R200" s="249"/>
      <c r="S200" s="249"/>
      <c r="T200" s="249"/>
      <c r="U200" s="249"/>
      <c r="V200" s="249"/>
      <c r="W200" s="249"/>
      <c r="X200" s="249"/>
      <c r="Y200" s="249"/>
    </row>
    <row r="201" spans="2:25" ht="30" customHeight="1" x14ac:dyDescent="0.25">
      <c r="B201" s="250"/>
      <c r="C201" s="251"/>
      <c r="D201" s="252"/>
      <c r="E201" s="253"/>
      <c r="F201" s="254"/>
      <c r="G201" s="255"/>
      <c r="H201" s="26">
        <v>194</v>
      </c>
      <c r="I201" s="28">
        <f>SUMIF(Entrada!$C$8:$C$3007,C201,Entrada!$F$8:$F$3007)</f>
        <v>0</v>
      </c>
      <c r="J201" s="28">
        <f>SUMIF(Entrada!$C$8:$C$3007,PG!C201,Entrada!$J$8:$J$3007)</f>
        <v>0</v>
      </c>
      <c r="K201" s="28">
        <f>SUMIF(Saída!$C$8:$C$3007,PG!C201,Saída!$E$8:$E$3007)</f>
        <v>0</v>
      </c>
      <c r="L201" s="28">
        <f>SUMIF(Saída!$C$8:$C$3007,PG!C201,Saída!$G$8:$G$3007)</f>
        <v>0</v>
      </c>
      <c r="M201" s="33">
        <f t="shared" ref="M201:M264" si="9">(I201+E201)-K201</f>
        <v>0</v>
      </c>
      <c r="N201" s="258">
        <f>IF(G201="",0,IFERROR(AVERAGE(G201,AVERAGEIF(Entrada!$C$8:$C$3007,PG!$C201,Entrada!$E$8:$E$3007)),$G201))</f>
        <v>0</v>
      </c>
      <c r="O201" s="97">
        <f t="shared" ref="O201:O264" si="10">E201*G201</f>
        <v>0</v>
      </c>
      <c r="P201" s="98" t="str">
        <f t="shared" ref="P201:P264" si="11">IF(D201="","",IF(M201&gt;D201,1,0))</f>
        <v/>
      </c>
      <c r="Q201" s="249"/>
      <c r="R201" s="249"/>
      <c r="S201" s="249"/>
      <c r="T201" s="249"/>
      <c r="U201" s="249"/>
      <c r="V201" s="249"/>
      <c r="W201" s="249"/>
      <c r="X201" s="249"/>
      <c r="Y201" s="249"/>
    </row>
    <row r="202" spans="2:25" ht="30" customHeight="1" x14ac:dyDescent="0.25">
      <c r="B202" s="250"/>
      <c r="C202" s="251"/>
      <c r="D202" s="252"/>
      <c r="E202" s="253"/>
      <c r="F202" s="254"/>
      <c r="G202" s="255"/>
      <c r="H202" s="26">
        <v>195</v>
      </c>
      <c r="I202" s="28">
        <f>SUMIF(Entrada!$C$8:$C$3007,C202,Entrada!$F$8:$F$3007)</f>
        <v>0</v>
      </c>
      <c r="J202" s="28">
        <f>SUMIF(Entrada!$C$8:$C$3007,PG!C202,Entrada!$J$8:$J$3007)</f>
        <v>0</v>
      </c>
      <c r="K202" s="28">
        <f>SUMIF(Saída!$C$8:$C$3007,PG!C202,Saída!$E$8:$E$3007)</f>
        <v>0</v>
      </c>
      <c r="L202" s="28">
        <f>SUMIF(Saída!$C$8:$C$3007,PG!C202,Saída!$G$8:$G$3007)</f>
        <v>0</v>
      </c>
      <c r="M202" s="33">
        <f t="shared" si="9"/>
        <v>0</v>
      </c>
      <c r="N202" s="258">
        <f>IF(G202="",0,IFERROR(AVERAGE(G202,AVERAGEIF(Entrada!$C$8:$C$3007,PG!$C202,Entrada!$E$8:$E$3007)),$G202))</f>
        <v>0</v>
      </c>
      <c r="O202" s="97">
        <f t="shared" si="10"/>
        <v>0</v>
      </c>
      <c r="P202" s="98" t="str">
        <f t="shared" si="11"/>
        <v/>
      </c>
      <c r="Q202" s="249"/>
      <c r="R202" s="249"/>
      <c r="S202" s="249"/>
      <c r="T202" s="249"/>
      <c r="U202" s="249"/>
      <c r="V202" s="249"/>
      <c r="W202" s="249"/>
      <c r="X202" s="249"/>
      <c r="Y202" s="249"/>
    </row>
    <row r="203" spans="2:25" ht="30" customHeight="1" x14ac:dyDescent="0.25">
      <c r="B203" s="250"/>
      <c r="C203" s="251"/>
      <c r="D203" s="252"/>
      <c r="E203" s="253"/>
      <c r="F203" s="254"/>
      <c r="G203" s="255"/>
      <c r="H203" s="26">
        <v>196</v>
      </c>
      <c r="I203" s="28">
        <f>SUMIF(Entrada!$C$8:$C$3007,C203,Entrada!$F$8:$F$3007)</f>
        <v>0</v>
      </c>
      <c r="J203" s="28">
        <f>SUMIF(Entrada!$C$8:$C$3007,PG!C203,Entrada!$J$8:$J$3007)</f>
        <v>0</v>
      </c>
      <c r="K203" s="28">
        <f>SUMIF(Saída!$C$8:$C$3007,PG!C203,Saída!$E$8:$E$3007)</f>
        <v>0</v>
      </c>
      <c r="L203" s="28">
        <f>SUMIF(Saída!$C$8:$C$3007,PG!C203,Saída!$G$8:$G$3007)</f>
        <v>0</v>
      </c>
      <c r="M203" s="33">
        <f t="shared" si="9"/>
        <v>0</v>
      </c>
      <c r="N203" s="258">
        <f>IF(G203="",0,IFERROR(AVERAGE(G203,AVERAGEIF(Entrada!$C$8:$C$3007,PG!$C203,Entrada!$E$8:$E$3007)),$G203))</f>
        <v>0</v>
      </c>
      <c r="O203" s="97">
        <f t="shared" si="10"/>
        <v>0</v>
      </c>
      <c r="P203" s="98" t="str">
        <f t="shared" si="11"/>
        <v/>
      </c>
      <c r="Q203" s="249"/>
      <c r="R203" s="249"/>
      <c r="S203" s="249"/>
      <c r="T203" s="249"/>
      <c r="U203" s="249"/>
      <c r="V203" s="249"/>
      <c r="W203" s="249"/>
      <c r="X203" s="249"/>
      <c r="Y203" s="249"/>
    </row>
    <row r="204" spans="2:25" ht="30" customHeight="1" x14ac:dyDescent="0.25">
      <c r="B204" s="250"/>
      <c r="C204" s="251"/>
      <c r="D204" s="252"/>
      <c r="E204" s="253"/>
      <c r="F204" s="254"/>
      <c r="G204" s="255"/>
      <c r="H204" s="26">
        <v>197</v>
      </c>
      <c r="I204" s="28">
        <f>SUMIF(Entrada!$C$8:$C$3007,C204,Entrada!$F$8:$F$3007)</f>
        <v>0</v>
      </c>
      <c r="J204" s="28">
        <f>SUMIF(Entrada!$C$8:$C$3007,PG!C204,Entrada!$J$8:$J$3007)</f>
        <v>0</v>
      </c>
      <c r="K204" s="28">
        <f>SUMIF(Saída!$C$8:$C$3007,PG!C204,Saída!$E$8:$E$3007)</f>
        <v>0</v>
      </c>
      <c r="L204" s="28">
        <f>SUMIF(Saída!$C$8:$C$3007,PG!C204,Saída!$G$8:$G$3007)</f>
        <v>0</v>
      </c>
      <c r="M204" s="33">
        <f t="shared" si="9"/>
        <v>0</v>
      </c>
      <c r="N204" s="258">
        <f>IF(G204="",0,IFERROR(AVERAGE(G204,AVERAGEIF(Entrada!$C$8:$C$3007,PG!$C204,Entrada!$E$8:$E$3007)),$G204))</f>
        <v>0</v>
      </c>
      <c r="O204" s="97">
        <f t="shared" si="10"/>
        <v>0</v>
      </c>
      <c r="P204" s="98" t="str">
        <f t="shared" si="11"/>
        <v/>
      </c>
      <c r="Q204" s="249"/>
      <c r="R204" s="249"/>
      <c r="S204" s="249"/>
      <c r="T204" s="249"/>
      <c r="U204" s="249"/>
      <c r="V204" s="249"/>
      <c r="W204" s="249"/>
      <c r="X204" s="249"/>
      <c r="Y204" s="249"/>
    </row>
    <row r="205" spans="2:25" ht="30" customHeight="1" x14ac:dyDescent="0.25">
      <c r="B205" s="250"/>
      <c r="C205" s="251"/>
      <c r="D205" s="252"/>
      <c r="E205" s="253"/>
      <c r="F205" s="254"/>
      <c r="G205" s="255"/>
      <c r="H205" s="26">
        <v>198</v>
      </c>
      <c r="I205" s="28">
        <f>SUMIF(Entrada!$C$8:$C$3007,C205,Entrada!$F$8:$F$3007)</f>
        <v>0</v>
      </c>
      <c r="J205" s="28">
        <f>SUMIF(Entrada!$C$8:$C$3007,PG!C205,Entrada!$J$8:$J$3007)</f>
        <v>0</v>
      </c>
      <c r="K205" s="28">
        <f>SUMIF(Saída!$C$8:$C$3007,PG!C205,Saída!$E$8:$E$3007)</f>
        <v>0</v>
      </c>
      <c r="L205" s="28">
        <f>SUMIF(Saída!$C$8:$C$3007,PG!C205,Saída!$G$8:$G$3007)</f>
        <v>0</v>
      </c>
      <c r="M205" s="33">
        <f t="shared" si="9"/>
        <v>0</v>
      </c>
      <c r="N205" s="258">
        <f>IF(G205="",0,IFERROR(AVERAGE(G205,AVERAGEIF(Entrada!$C$8:$C$3007,PG!$C205,Entrada!$E$8:$E$3007)),$G205))</f>
        <v>0</v>
      </c>
      <c r="O205" s="97">
        <f t="shared" si="10"/>
        <v>0</v>
      </c>
      <c r="P205" s="98" t="str">
        <f t="shared" si="11"/>
        <v/>
      </c>
      <c r="Q205" s="249"/>
      <c r="R205" s="249"/>
      <c r="S205" s="249"/>
      <c r="T205" s="249"/>
      <c r="U205" s="249"/>
      <c r="V205" s="249"/>
      <c r="W205" s="249"/>
      <c r="X205" s="249"/>
      <c r="Y205" s="249"/>
    </row>
    <row r="206" spans="2:25" ht="30" customHeight="1" x14ac:dyDescent="0.25">
      <c r="B206" s="250"/>
      <c r="C206" s="251"/>
      <c r="D206" s="252"/>
      <c r="E206" s="253"/>
      <c r="F206" s="254"/>
      <c r="G206" s="255"/>
      <c r="H206" s="26">
        <v>199</v>
      </c>
      <c r="I206" s="28">
        <f>SUMIF(Entrada!$C$8:$C$3007,C206,Entrada!$F$8:$F$3007)</f>
        <v>0</v>
      </c>
      <c r="J206" s="28">
        <f>SUMIF(Entrada!$C$8:$C$3007,PG!C206,Entrada!$J$8:$J$3007)</f>
        <v>0</v>
      </c>
      <c r="K206" s="28">
        <f>SUMIF(Saída!$C$8:$C$3007,PG!C206,Saída!$E$8:$E$3007)</f>
        <v>0</v>
      </c>
      <c r="L206" s="28">
        <f>SUMIF(Saída!$C$8:$C$3007,PG!C206,Saída!$G$8:$G$3007)</f>
        <v>0</v>
      </c>
      <c r="M206" s="33">
        <f t="shared" si="9"/>
        <v>0</v>
      </c>
      <c r="N206" s="258">
        <f>IF(G206="",0,IFERROR(AVERAGE(G206,AVERAGEIF(Entrada!$C$8:$C$3007,PG!$C206,Entrada!$E$8:$E$3007)),$G206))</f>
        <v>0</v>
      </c>
      <c r="O206" s="97">
        <f t="shared" si="10"/>
        <v>0</v>
      </c>
      <c r="P206" s="98" t="str">
        <f t="shared" si="11"/>
        <v/>
      </c>
      <c r="Q206" s="249"/>
      <c r="R206" s="249"/>
      <c r="S206" s="249"/>
      <c r="T206" s="249"/>
      <c r="U206" s="249"/>
      <c r="V206" s="249"/>
      <c r="W206" s="249"/>
      <c r="X206" s="249"/>
      <c r="Y206" s="249"/>
    </row>
    <row r="207" spans="2:25" ht="30" customHeight="1" x14ac:dyDescent="0.25">
      <c r="B207" s="250"/>
      <c r="C207" s="251"/>
      <c r="D207" s="252"/>
      <c r="E207" s="253"/>
      <c r="F207" s="254"/>
      <c r="G207" s="255"/>
      <c r="H207" s="26">
        <v>200</v>
      </c>
      <c r="I207" s="28">
        <f>SUMIF(Entrada!$C$8:$C$3007,C207,Entrada!$F$8:$F$3007)</f>
        <v>0</v>
      </c>
      <c r="J207" s="28">
        <f>SUMIF(Entrada!$C$8:$C$3007,PG!C207,Entrada!$J$8:$J$3007)</f>
        <v>0</v>
      </c>
      <c r="K207" s="28">
        <f>SUMIF(Saída!$C$8:$C$3007,PG!C207,Saída!$E$8:$E$3007)</f>
        <v>0</v>
      </c>
      <c r="L207" s="28">
        <f>SUMIF(Saída!$C$8:$C$3007,PG!C207,Saída!$G$8:$G$3007)</f>
        <v>0</v>
      </c>
      <c r="M207" s="33">
        <f t="shared" si="9"/>
        <v>0</v>
      </c>
      <c r="N207" s="258">
        <f>IF(G207="",0,IFERROR(AVERAGE(G207,AVERAGEIF(Entrada!$C$8:$C$3007,PG!$C207,Entrada!$E$8:$E$3007)),$G207))</f>
        <v>0</v>
      </c>
      <c r="O207" s="97">
        <f t="shared" si="10"/>
        <v>0</v>
      </c>
      <c r="P207" s="98" t="str">
        <f t="shared" si="11"/>
        <v/>
      </c>
      <c r="Q207" s="249"/>
      <c r="R207" s="249"/>
      <c r="S207" s="249"/>
      <c r="T207" s="249"/>
      <c r="U207" s="249"/>
      <c r="V207" s="249"/>
      <c r="W207" s="249"/>
      <c r="X207" s="249"/>
      <c r="Y207" s="249"/>
    </row>
    <row r="208" spans="2:25" ht="30" customHeight="1" x14ac:dyDescent="0.25">
      <c r="B208" s="250"/>
      <c r="C208" s="251"/>
      <c r="D208" s="252"/>
      <c r="E208" s="253"/>
      <c r="F208" s="254"/>
      <c r="G208" s="255"/>
      <c r="H208" s="26">
        <v>201</v>
      </c>
      <c r="I208" s="28">
        <f>SUMIF(Entrada!$C$8:$C$3007,C208,Entrada!$F$8:$F$3007)</f>
        <v>0</v>
      </c>
      <c r="J208" s="28">
        <f>SUMIF(Entrada!$C$8:$C$3007,PG!C208,Entrada!$J$8:$J$3007)</f>
        <v>0</v>
      </c>
      <c r="K208" s="28">
        <f>SUMIF(Saída!$C$8:$C$3007,PG!C208,Saída!$E$8:$E$3007)</f>
        <v>0</v>
      </c>
      <c r="L208" s="28">
        <f>SUMIF(Saída!$C$8:$C$3007,PG!C208,Saída!$G$8:$G$3007)</f>
        <v>0</v>
      </c>
      <c r="M208" s="33">
        <f t="shared" si="9"/>
        <v>0</v>
      </c>
      <c r="N208" s="258">
        <f>IF(G208="",0,IFERROR(AVERAGE(G208,AVERAGEIF(Entrada!$C$8:$C$3007,PG!$C208,Entrada!$E$8:$E$3007)),$G208))</f>
        <v>0</v>
      </c>
      <c r="O208" s="97">
        <f t="shared" si="10"/>
        <v>0</v>
      </c>
      <c r="P208" s="98" t="str">
        <f t="shared" si="11"/>
        <v/>
      </c>
      <c r="Q208" s="249"/>
      <c r="R208" s="249"/>
      <c r="S208" s="249"/>
      <c r="T208" s="249"/>
      <c r="U208" s="249"/>
      <c r="V208" s="249"/>
      <c r="W208" s="249"/>
      <c r="X208" s="249"/>
      <c r="Y208" s="249"/>
    </row>
    <row r="209" spans="2:25" ht="30" customHeight="1" x14ac:dyDescent="0.25">
      <c r="B209" s="250"/>
      <c r="C209" s="251"/>
      <c r="D209" s="252"/>
      <c r="E209" s="253"/>
      <c r="F209" s="254"/>
      <c r="G209" s="255"/>
      <c r="H209" s="26">
        <v>202</v>
      </c>
      <c r="I209" s="28">
        <f>SUMIF(Entrada!$C$8:$C$3007,C209,Entrada!$F$8:$F$3007)</f>
        <v>0</v>
      </c>
      <c r="J209" s="28">
        <f>SUMIF(Entrada!$C$8:$C$3007,PG!C209,Entrada!$J$8:$J$3007)</f>
        <v>0</v>
      </c>
      <c r="K209" s="28">
        <f>SUMIF(Saída!$C$8:$C$3007,PG!C209,Saída!$E$8:$E$3007)</f>
        <v>0</v>
      </c>
      <c r="L209" s="28">
        <f>SUMIF(Saída!$C$8:$C$3007,PG!C209,Saída!$G$8:$G$3007)</f>
        <v>0</v>
      </c>
      <c r="M209" s="33">
        <f t="shared" si="9"/>
        <v>0</v>
      </c>
      <c r="N209" s="258">
        <f>IF(G209="",0,IFERROR(AVERAGE(G209,AVERAGEIF(Entrada!$C$8:$C$3007,PG!$C209,Entrada!$E$8:$E$3007)),$G209))</f>
        <v>0</v>
      </c>
      <c r="O209" s="97">
        <f t="shared" si="10"/>
        <v>0</v>
      </c>
      <c r="P209" s="98" t="str">
        <f t="shared" si="11"/>
        <v/>
      </c>
      <c r="Q209" s="249"/>
      <c r="R209" s="249"/>
      <c r="S209" s="249"/>
      <c r="T209" s="249"/>
      <c r="U209" s="249"/>
      <c r="V209" s="249"/>
      <c r="W209" s="249"/>
      <c r="X209" s="249"/>
      <c r="Y209" s="249"/>
    </row>
    <row r="210" spans="2:25" ht="30" customHeight="1" x14ac:dyDescent="0.25">
      <c r="B210" s="250"/>
      <c r="C210" s="251"/>
      <c r="D210" s="252"/>
      <c r="E210" s="253"/>
      <c r="F210" s="254"/>
      <c r="G210" s="255"/>
      <c r="H210" s="26">
        <v>203</v>
      </c>
      <c r="I210" s="28">
        <f>SUMIF(Entrada!$C$8:$C$3007,C210,Entrada!$F$8:$F$3007)</f>
        <v>0</v>
      </c>
      <c r="J210" s="28">
        <f>SUMIF(Entrada!$C$8:$C$3007,PG!C210,Entrada!$J$8:$J$3007)</f>
        <v>0</v>
      </c>
      <c r="K210" s="28">
        <f>SUMIF(Saída!$C$8:$C$3007,PG!C210,Saída!$E$8:$E$3007)</f>
        <v>0</v>
      </c>
      <c r="L210" s="28">
        <f>SUMIF(Saída!$C$8:$C$3007,PG!C210,Saída!$G$8:$G$3007)</f>
        <v>0</v>
      </c>
      <c r="M210" s="33">
        <f t="shared" si="9"/>
        <v>0</v>
      </c>
      <c r="N210" s="258">
        <f>IF(G210="",0,IFERROR(AVERAGE(G210,AVERAGEIF(Entrada!$C$8:$C$3007,PG!$C210,Entrada!$E$8:$E$3007)),$G210))</f>
        <v>0</v>
      </c>
      <c r="O210" s="97">
        <f t="shared" si="10"/>
        <v>0</v>
      </c>
      <c r="P210" s="98" t="str">
        <f t="shared" si="11"/>
        <v/>
      </c>
      <c r="Q210" s="249"/>
      <c r="R210" s="249"/>
      <c r="S210" s="249"/>
      <c r="T210" s="249"/>
      <c r="U210" s="249"/>
      <c r="V210" s="249"/>
      <c r="W210" s="249"/>
      <c r="X210" s="249"/>
      <c r="Y210" s="249"/>
    </row>
    <row r="211" spans="2:25" ht="30" customHeight="1" x14ac:dyDescent="0.25">
      <c r="B211" s="250"/>
      <c r="C211" s="251"/>
      <c r="D211" s="252"/>
      <c r="E211" s="253"/>
      <c r="F211" s="254"/>
      <c r="G211" s="255"/>
      <c r="H211" s="26">
        <v>204</v>
      </c>
      <c r="I211" s="28">
        <f>SUMIF(Entrada!$C$8:$C$3007,C211,Entrada!$F$8:$F$3007)</f>
        <v>0</v>
      </c>
      <c r="J211" s="28">
        <f>SUMIF(Entrada!$C$8:$C$3007,PG!C211,Entrada!$J$8:$J$3007)</f>
        <v>0</v>
      </c>
      <c r="K211" s="28">
        <f>SUMIF(Saída!$C$8:$C$3007,PG!C211,Saída!$E$8:$E$3007)</f>
        <v>0</v>
      </c>
      <c r="L211" s="28">
        <f>SUMIF(Saída!$C$8:$C$3007,PG!C211,Saída!$G$8:$G$3007)</f>
        <v>0</v>
      </c>
      <c r="M211" s="33">
        <f t="shared" si="9"/>
        <v>0</v>
      </c>
      <c r="N211" s="258">
        <f>IF(G211="",0,IFERROR(AVERAGE(G211,AVERAGEIF(Entrada!$C$8:$C$3007,PG!$C211,Entrada!$E$8:$E$3007)),$G211))</f>
        <v>0</v>
      </c>
      <c r="O211" s="97">
        <f t="shared" si="10"/>
        <v>0</v>
      </c>
      <c r="P211" s="98" t="str">
        <f t="shared" si="11"/>
        <v/>
      </c>
      <c r="Q211" s="249"/>
      <c r="R211" s="249"/>
      <c r="S211" s="249"/>
      <c r="T211" s="249"/>
      <c r="U211" s="249"/>
      <c r="V211" s="249"/>
      <c r="W211" s="249"/>
      <c r="X211" s="249"/>
      <c r="Y211" s="249"/>
    </row>
    <row r="212" spans="2:25" ht="30" customHeight="1" x14ac:dyDescent="0.25">
      <c r="B212" s="250"/>
      <c r="C212" s="251"/>
      <c r="D212" s="252"/>
      <c r="E212" s="253"/>
      <c r="F212" s="254"/>
      <c r="G212" s="255"/>
      <c r="H212" s="26">
        <v>205</v>
      </c>
      <c r="I212" s="28">
        <f>SUMIF(Entrada!$C$8:$C$3007,C212,Entrada!$F$8:$F$3007)</f>
        <v>0</v>
      </c>
      <c r="J212" s="28">
        <f>SUMIF(Entrada!$C$8:$C$3007,PG!C212,Entrada!$J$8:$J$3007)</f>
        <v>0</v>
      </c>
      <c r="K212" s="28">
        <f>SUMIF(Saída!$C$8:$C$3007,PG!C212,Saída!$E$8:$E$3007)</f>
        <v>0</v>
      </c>
      <c r="L212" s="28">
        <f>SUMIF(Saída!$C$8:$C$3007,PG!C212,Saída!$G$8:$G$3007)</f>
        <v>0</v>
      </c>
      <c r="M212" s="33">
        <f t="shared" si="9"/>
        <v>0</v>
      </c>
      <c r="N212" s="258">
        <f>IF(G212="",0,IFERROR(AVERAGE(G212,AVERAGEIF(Entrada!$C$8:$C$3007,PG!$C212,Entrada!$E$8:$E$3007)),$G212))</f>
        <v>0</v>
      </c>
      <c r="O212" s="97">
        <f t="shared" si="10"/>
        <v>0</v>
      </c>
      <c r="P212" s="98" t="str">
        <f t="shared" si="11"/>
        <v/>
      </c>
      <c r="Q212" s="249"/>
      <c r="R212" s="249"/>
      <c r="S212" s="249"/>
      <c r="T212" s="249"/>
      <c r="U212" s="249"/>
      <c r="V212" s="249"/>
      <c r="W212" s="249"/>
      <c r="X212" s="249"/>
      <c r="Y212" s="249"/>
    </row>
    <row r="213" spans="2:25" ht="30" customHeight="1" x14ac:dyDescent="0.25">
      <c r="B213" s="250"/>
      <c r="C213" s="251"/>
      <c r="D213" s="252"/>
      <c r="E213" s="253"/>
      <c r="F213" s="254"/>
      <c r="G213" s="255"/>
      <c r="H213" s="26">
        <v>206</v>
      </c>
      <c r="I213" s="28">
        <f>SUMIF(Entrada!$C$8:$C$3007,C213,Entrada!$F$8:$F$3007)</f>
        <v>0</v>
      </c>
      <c r="J213" s="28">
        <f>SUMIF(Entrada!$C$8:$C$3007,PG!C213,Entrada!$J$8:$J$3007)</f>
        <v>0</v>
      </c>
      <c r="K213" s="28">
        <f>SUMIF(Saída!$C$8:$C$3007,PG!C213,Saída!$E$8:$E$3007)</f>
        <v>0</v>
      </c>
      <c r="L213" s="28">
        <f>SUMIF(Saída!$C$8:$C$3007,PG!C213,Saída!$G$8:$G$3007)</f>
        <v>0</v>
      </c>
      <c r="M213" s="33">
        <f t="shared" si="9"/>
        <v>0</v>
      </c>
      <c r="N213" s="258">
        <f>IF(G213="",0,IFERROR(AVERAGE(G213,AVERAGEIF(Entrada!$C$8:$C$3007,PG!$C213,Entrada!$E$8:$E$3007)),$G213))</f>
        <v>0</v>
      </c>
      <c r="O213" s="97">
        <f t="shared" si="10"/>
        <v>0</v>
      </c>
      <c r="P213" s="98" t="str">
        <f t="shared" si="11"/>
        <v/>
      </c>
      <c r="Q213" s="249"/>
      <c r="R213" s="249"/>
      <c r="S213" s="249"/>
      <c r="T213" s="249"/>
      <c r="U213" s="249"/>
      <c r="V213" s="249"/>
      <c r="W213" s="249"/>
      <c r="X213" s="249"/>
      <c r="Y213" s="249"/>
    </row>
    <row r="214" spans="2:25" ht="30" customHeight="1" x14ac:dyDescent="0.25">
      <c r="B214" s="250"/>
      <c r="C214" s="251"/>
      <c r="D214" s="252"/>
      <c r="E214" s="253"/>
      <c r="F214" s="254"/>
      <c r="G214" s="255"/>
      <c r="H214" s="26">
        <v>207</v>
      </c>
      <c r="I214" s="28">
        <f>SUMIF(Entrada!$C$8:$C$3007,C214,Entrada!$F$8:$F$3007)</f>
        <v>0</v>
      </c>
      <c r="J214" s="28">
        <f>SUMIF(Entrada!$C$8:$C$3007,PG!C214,Entrada!$J$8:$J$3007)</f>
        <v>0</v>
      </c>
      <c r="K214" s="28">
        <f>SUMIF(Saída!$C$8:$C$3007,PG!C214,Saída!$E$8:$E$3007)</f>
        <v>0</v>
      </c>
      <c r="L214" s="28">
        <f>SUMIF(Saída!$C$8:$C$3007,PG!C214,Saída!$G$8:$G$3007)</f>
        <v>0</v>
      </c>
      <c r="M214" s="33">
        <f t="shared" si="9"/>
        <v>0</v>
      </c>
      <c r="N214" s="258">
        <f>IF(G214="",0,IFERROR(AVERAGE(G214,AVERAGEIF(Entrada!$C$8:$C$3007,PG!$C214,Entrada!$E$8:$E$3007)),$G214))</f>
        <v>0</v>
      </c>
      <c r="O214" s="97">
        <f t="shared" si="10"/>
        <v>0</v>
      </c>
      <c r="P214" s="98" t="str">
        <f t="shared" si="11"/>
        <v/>
      </c>
      <c r="Q214" s="249"/>
      <c r="R214" s="249"/>
      <c r="S214" s="249"/>
      <c r="T214" s="249"/>
      <c r="U214" s="249"/>
      <c r="V214" s="249"/>
      <c r="W214" s="249"/>
      <c r="X214" s="249"/>
      <c r="Y214" s="249"/>
    </row>
    <row r="215" spans="2:25" ht="30" customHeight="1" x14ac:dyDescent="0.25">
      <c r="B215" s="250"/>
      <c r="C215" s="251"/>
      <c r="D215" s="252"/>
      <c r="E215" s="253"/>
      <c r="F215" s="254"/>
      <c r="G215" s="255"/>
      <c r="H215" s="26">
        <v>208</v>
      </c>
      <c r="I215" s="28">
        <f>SUMIF(Entrada!$C$8:$C$3007,C215,Entrada!$F$8:$F$3007)</f>
        <v>0</v>
      </c>
      <c r="J215" s="28">
        <f>SUMIF(Entrada!$C$8:$C$3007,PG!C215,Entrada!$J$8:$J$3007)</f>
        <v>0</v>
      </c>
      <c r="K215" s="28">
        <f>SUMIF(Saída!$C$8:$C$3007,PG!C215,Saída!$E$8:$E$3007)</f>
        <v>0</v>
      </c>
      <c r="L215" s="28">
        <f>SUMIF(Saída!$C$8:$C$3007,PG!C215,Saída!$G$8:$G$3007)</f>
        <v>0</v>
      </c>
      <c r="M215" s="33">
        <f t="shared" si="9"/>
        <v>0</v>
      </c>
      <c r="N215" s="258">
        <f>IF(G215="",0,IFERROR(AVERAGE(G215,AVERAGEIF(Entrada!$C$8:$C$3007,PG!$C215,Entrada!$E$8:$E$3007)),$G215))</f>
        <v>0</v>
      </c>
      <c r="O215" s="97">
        <f t="shared" si="10"/>
        <v>0</v>
      </c>
      <c r="P215" s="98" t="str">
        <f t="shared" si="11"/>
        <v/>
      </c>
      <c r="Q215" s="249"/>
      <c r="R215" s="249"/>
      <c r="S215" s="249"/>
      <c r="T215" s="249"/>
      <c r="U215" s="249"/>
      <c r="V215" s="249"/>
      <c r="W215" s="249"/>
      <c r="X215" s="249"/>
      <c r="Y215" s="249"/>
    </row>
    <row r="216" spans="2:25" ht="30" customHeight="1" x14ac:dyDescent="0.25">
      <c r="B216" s="250"/>
      <c r="C216" s="251"/>
      <c r="D216" s="252"/>
      <c r="E216" s="253"/>
      <c r="F216" s="254"/>
      <c r="G216" s="255"/>
      <c r="H216" s="26">
        <v>209</v>
      </c>
      <c r="I216" s="28">
        <f>SUMIF(Entrada!$C$8:$C$3007,C216,Entrada!$F$8:$F$3007)</f>
        <v>0</v>
      </c>
      <c r="J216" s="28">
        <f>SUMIF(Entrada!$C$8:$C$3007,PG!C216,Entrada!$J$8:$J$3007)</f>
        <v>0</v>
      </c>
      <c r="K216" s="28">
        <f>SUMIF(Saída!$C$8:$C$3007,PG!C216,Saída!$E$8:$E$3007)</f>
        <v>0</v>
      </c>
      <c r="L216" s="28">
        <f>SUMIF(Saída!$C$8:$C$3007,PG!C216,Saída!$G$8:$G$3007)</f>
        <v>0</v>
      </c>
      <c r="M216" s="33">
        <f t="shared" si="9"/>
        <v>0</v>
      </c>
      <c r="N216" s="258">
        <f>IF(G216="",0,IFERROR(AVERAGE(G216,AVERAGEIF(Entrada!$C$8:$C$3007,PG!$C216,Entrada!$E$8:$E$3007)),$G216))</f>
        <v>0</v>
      </c>
      <c r="O216" s="97">
        <f t="shared" si="10"/>
        <v>0</v>
      </c>
      <c r="P216" s="98" t="str">
        <f t="shared" si="11"/>
        <v/>
      </c>
      <c r="Q216" s="249"/>
      <c r="R216" s="249"/>
      <c r="S216" s="249"/>
      <c r="T216" s="249"/>
      <c r="U216" s="249"/>
      <c r="V216" s="249"/>
      <c r="W216" s="249"/>
      <c r="X216" s="249"/>
      <c r="Y216" s="249"/>
    </row>
    <row r="217" spans="2:25" ht="30" customHeight="1" x14ac:dyDescent="0.25">
      <c r="B217" s="250"/>
      <c r="C217" s="251"/>
      <c r="D217" s="252"/>
      <c r="E217" s="253"/>
      <c r="F217" s="254"/>
      <c r="G217" s="255"/>
      <c r="H217" s="26">
        <v>210</v>
      </c>
      <c r="I217" s="28">
        <f>SUMIF(Entrada!$C$8:$C$3007,C217,Entrada!$F$8:$F$3007)</f>
        <v>0</v>
      </c>
      <c r="J217" s="28">
        <f>SUMIF(Entrada!$C$8:$C$3007,PG!C217,Entrada!$J$8:$J$3007)</f>
        <v>0</v>
      </c>
      <c r="K217" s="28">
        <f>SUMIF(Saída!$C$8:$C$3007,PG!C217,Saída!$E$8:$E$3007)</f>
        <v>0</v>
      </c>
      <c r="L217" s="28">
        <f>SUMIF(Saída!$C$8:$C$3007,PG!C217,Saída!$G$8:$G$3007)</f>
        <v>0</v>
      </c>
      <c r="M217" s="33">
        <f t="shared" si="9"/>
        <v>0</v>
      </c>
      <c r="N217" s="258">
        <f>IF(G217="",0,IFERROR(AVERAGE(G217,AVERAGEIF(Entrada!$C$8:$C$3007,PG!$C217,Entrada!$E$8:$E$3007)),$G217))</f>
        <v>0</v>
      </c>
      <c r="O217" s="97">
        <f t="shared" si="10"/>
        <v>0</v>
      </c>
      <c r="P217" s="98" t="str">
        <f t="shared" si="11"/>
        <v/>
      </c>
      <c r="Q217" s="249"/>
      <c r="R217" s="249"/>
      <c r="S217" s="249"/>
      <c r="T217" s="249"/>
      <c r="U217" s="249"/>
      <c r="V217" s="249"/>
      <c r="W217" s="249"/>
      <c r="X217" s="249"/>
      <c r="Y217" s="249"/>
    </row>
    <row r="218" spans="2:25" ht="30" customHeight="1" x14ac:dyDescent="0.25">
      <c r="B218" s="250"/>
      <c r="C218" s="251"/>
      <c r="D218" s="252"/>
      <c r="E218" s="253"/>
      <c r="F218" s="254"/>
      <c r="G218" s="255"/>
      <c r="H218" s="26">
        <v>211</v>
      </c>
      <c r="I218" s="28">
        <f>SUMIF(Entrada!$C$8:$C$3007,C218,Entrada!$F$8:$F$3007)</f>
        <v>0</v>
      </c>
      <c r="J218" s="28">
        <f>SUMIF(Entrada!$C$8:$C$3007,PG!C218,Entrada!$J$8:$J$3007)</f>
        <v>0</v>
      </c>
      <c r="K218" s="28">
        <f>SUMIF(Saída!$C$8:$C$3007,PG!C218,Saída!$E$8:$E$3007)</f>
        <v>0</v>
      </c>
      <c r="L218" s="28">
        <f>SUMIF(Saída!$C$8:$C$3007,PG!C218,Saída!$G$8:$G$3007)</f>
        <v>0</v>
      </c>
      <c r="M218" s="33">
        <f t="shared" si="9"/>
        <v>0</v>
      </c>
      <c r="N218" s="258">
        <f>IF(G218="",0,IFERROR(AVERAGE(G218,AVERAGEIF(Entrada!$C$8:$C$3007,PG!$C218,Entrada!$E$8:$E$3007)),$G218))</f>
        <v>0</v>
      </c>
      <c r="O218" s="97">
        <f t="shared" si="10"/>
        <v>0</v>
      </c>
      <c r="P218" s="98" t="str">
        <f t="shared" si="11"/>
        <v/>
      </c>
      <c r="Q218" s="249"/>
      <c r="R218" s="249"/>
      <c r="S218" s="249"/>
      <c r="T218" s="249"/>
      <c r="U218" s="249"/>
      <c r="V218" s="249"/>
      <c r="W218" s="249"/>
      <c r="X218" s="249"/>
      <c r="Y218" s="249"/>
    </row>
    <row r="219" spans="2:25" ht="30" customHeight="1" x14ac:dyDescent="0.25">
      <c r="B219" s="250"/>
      <c r="C219" s="251"/>
      <c r="D219" s="252"/>
      <c r="E219" s="253"/>
      <c r="F219" s="254"/>
      <c r="G219" s="255"/>
      <c r="H219" s="26">
        <v>212</v>
      </c>
      <c r="I219" s="28">
        <f>SUMIF(Entrada!$C$8:$C$3007,C219,Entrada!$F$8:$F$3007)</f>
        <v>0</v>
      </c>
      <c r="J219" s="28">
        <f>SUMIF(Entrada!$C$8:$C$3007,PG!C219,Entrada!$J$8:$J$3007)</f>
        <v>0</v>
      </c>
      <c r="K219" s="28">
        <f>SUMIF(Saída!$C$8:$C$3007,PG!C219,Saída!$E$8:$E$3007)</f>
        <v>0</v>
      </c>
      <c r="L219" s="28">
        <f>SUMIF(Saída!$C$8:$C$3007,PG!C219,Saída!$G$8:$G$3007)</f>
        <v>0</v>
      </c>
      <c r="M219" s="33">
        <f t="shared" si="9"/>
        <v>0</v>
      </c>
      <c r="N219" s="258">
        <f>IF(G219="",0,IFERROR(AVERAGE(G219,AVERAGEIF(Entrada!$C$8:$C$3007,PG!$C219,Entrada!$E$8:$E$3007)),$G219))</f>
        <v>0</v>
      </c>
      <c r="O219" s="97">
        <f t="shared" si="10"/>
        <v>0</v>
      </c>
      <c r="P219" s="98" t="str">
        <f t="shared" si="11"/>
        <v/>
      </c>
      <c r="Q219" s="249"/>
      <c r="R219" s="249"/>
      <c r="S219" s="249"/>
      <c r="T219" s="249"/>
      <c r="U219" s="249"/>
      <c r="V219" s="249"/>
      <c r="W219" s="249"/>
      <c r="X219" s="249"/>
      <c r="Y219" s="249"/>
    </row>
    <row r="220" spans="2:25" ht="30" customHeight="1" x14ac:dyDescent="0.25">
      <c r="B220" s="250"/>
      <c r="C220" s="251"/>
      <c r="D220" s="252"/>
      <c r="E220" s="253"/>
      <c r="F220" s="254"/>
      <c r="G220" s="255"/>
      <c r="H220" s="26">
        <v>213</v>
      </c>
      <c r="I220" s="28">
        <f>SUMIF(Entrada!$C$8:$C$3007,C220,Entrada!$F$8:$F$3007)</f>
        <v>0</v>
      </c>
      <c r="J220" s="28">
        <f>SUMIF(Entrada!$C$8:$C$3007,PG!C220,Entrada!$J$8:$J$3007)</f>
        <v>0</v>
      </c>
      <c r="K220" s="28">
        <f>SUMIF(Saída!$C$8:$C$3007,PG!C220,Saída!$E$8:$E$3007)</f>
        <v>0</v>
      </c>
      <c r="L220" s="28">
        <f>SUMIF(Saída!$C$8:$C$3007,PG!C220,Saída!$G$8:$G$3007)</f>
        <v>0</v>
      </c>
      <c r="M220" s="33">
        <f t="shared" si="9"/>
        <v>0</v>
      </c>
      <c r="N220" s="258">
        <f>IF(G220="",0,IFERROR(AVERAGE(G220,AVERAGEIF(Entrada!$C$8:$C$3007,PG!$C220,Entrada!$E$8:$E$3007)),$G220))</f>
        <v>0</v>
      </c>
      <c r="O220" s="97">
        <f t="shared" si="10"/>
        <v>0</v>
      </c>
      <c r="P220" s="98" t="str">
        <f t="shared" si="11"/>
        <v/>
      </c>
      <c r="Q220" s="249"/>
      <c r="R220" s="249"/>
      <c r="S220" s="249"/>
      <c r="T220" s="249"/>
      <c r="U220" s="249"/>
      <c r="V220" s="249"/>
      <c r="W220" s="249"/>
      <c r="X220" s="249"/>
      <c r="Y220" s="249"/>
    </row>
    <row r="221" spans="2:25" ht="30" customHeight="1" x14ac:dyDescent="0.25">
      <c r="B221" s="250"/>
      <c r="C221" s="251"/>
      <c r="D221" s="252"/>
      <c r="E221" s="253"/>
      <c r="F221" s="254"/>
      <c r="G221" s="255"/>
      <c r="H221" s="26">
        <v>214</v>
      </c>
      <c r="I221" s="28">
        <f>SUMIF(Entrada!$C$8:$C$3007,C221,Entrada!$F$8:$F$3007)</f>
        <v>0</v>
      </c>
      <c r="J221" s="28">
        <f>SUMIF(Entrada!$C$8:$C$3007,PG!C221,Entrada!$J$8:$J$3007)</f>
        <v>0</v>
      </c>
      <c r="K221" s="28">
        <f>SUMIF(Saída!$C$8:$C$3007,PG!C221,Saída!$E$8:$E$3007)</f>
        <v>0</v>
      </c>
      <c r="L221" s="28">
        <f>SUMIF(Saída!$C$8:$C$3007,PG!C221,Saída!$G$8:$G$3007)</f>
        <v>0</v>
      </c>
      <c r="M221" s="33">
        <f t="shared" si="9"/>
        <v>0</v>
      </c>
      <c r="N221" s="258">
        <f>IF(G221="",0,IFERROR(AVERAGE(G221,AVERAGEIF(Entrada!$C$8:$C$3007,PG!$C221,Entrada!$E$8:$E$3007)),$G221))</f>
        <v>0</v>
      </c>
      <c r="O221" s="97">
        <f t="shared" si="10"/>
        <v>0</v>
      </c>
      <c r="P221" s="98" t="str">
        <f t="shared" si="11"/>
        <v/>
      </c>
      <c r="Q221" s="249"/>
      <c r="R221" s="249"/>
      <c r="S221" s="249"/>
      <c r="T221" s="249"/>
      <c r="U221" s="249"/>
      <c r="V221" s="249"/>
      <c r="W221" s="249"/>
      <c r="X221" s="249"/>
      <c r="Y221" s="249"/>
    </row>
    <row r="222" spans="2:25" ht="30" customHeight="1" x14ac:dyDescent="0.25">
      <c r="B222" s="250"/>
      <c r="C222" s="251"/>
      <c r="D222" s="252"/>
      <c r="E222" s="253"/>
      <c r="F222" s="254"/>
      <c r="G222" s="255"/>
      <c r="H222" s="26">
        <v>215</v>
      </c>
      <c r="I222" s="28">
        <f>SUMIF(Entrada!$C$8:$C$3007,C222,Entrada!$F$8:$F$3007)</f>
        <v>0</v>
      </c>
      <c r="J222" s="28">
        <f>SUMIF(Entrada!$C$8:$C$3007,PG!C222,Entrada!$J$8:$J$3007)</f>
        <v>0</v>
      </c>
      <c r="K222" s="28">
        <f>SUMIF(Saída!$C$8:$C$3007,PG!C222,Saída!$E$8:$E$3007)</f>
        <v>0</v>
      </c>
      <c r="L222" s="28">
        <f>SUMIF(Saída!$C$8:$C$3007,PG!C222,Saída!$G$8:$G$3007)</f>
        <v>0</v>
      </c>
      <c r="M222" s="33">
        <f t="shared" si="9"/>
        <v>0</v>
      </c>
      <c r="N222" s="258">
        <f>IF(G222="",0,IFERROR(AVERAGE(G222,AVERAGEIF(Entrada!$C$8:$C$3007,PG!$C222,Entrada!$E$8:$E$3007)),$G222))</f>
        <v>0</v>
      </c>
      <c r="O222" s="97">
        <f t="shared" si="10"/>
        <v>0</v>
      </c>
      <c r="P222" s="98" t="str">
        <f t="shared" si="11"/>
        <v/>
      </c>
      <c r="Q222" s="249"/>
      <c r="R222" s="249"/>
      <c r="S222" s="249"/>
      <c r="T222" s="249"/>
      <c r="U222" s="249"/>
      <c r="V222" s="249"/>
      <c r="W222" s="249"/>
      <c r="X222" s="249"/>
      <c r="Y222" s="249"/>
    </row>
    <row r="223" spans="2:25" ht="30" customHeight="1" x14ac:dyDescent="0.25">
      <c r="B223" s="250"/>
      <c r="C223" s="251"/>
      <c r="D223" s="252"/>
      <c r="E223" s="253"/>
      <c r="F223" s="254"/>
      <c r="G223" s="255"/>
      <c r="H223" s="26">
        <v>216</v>
      </c>
      <c r="I223" s="28">
        <f>SUMIF(Entrada!$C$8:$C$3007,C223,Entrada!$F$8:$F$3007)</f>
        <v>0</v>
      </c>
      <c r="J223" s="28">
        <f>SUMIF(Entrada!$C$8:$C$3007,PG!C223,Entrada!$J$8:$J$3007)</f>
        <v>0</v>
      </c>
      <c r="K223" s="28">
        <f>SUMIF(Saída!$C$8:$C$3007,PG!C223,Saída!$E$8:$E$3007)</f>
        <v>0</v>
      </c>
      <c r="L223" s="28">
        <f>SUMIF(Saída!$C$8:$C$3007,PG!C223,Saída!$G$8:$G$3007)</f>
        <v>0</v>
      </c>
      <c r="M223" s="33">
        <f t="shared" si="9"/>
        <v>0</v>
      </c>
      <c r="N223" s="258">
        <f>IF(G223="",0,IFERROR(AVERAGE(G223,AVERAGEIF(Entrada!$C$8:$C$3007,PG!$C223,Entrada!$E$8:$E$3007)),$G223))</f>
        <v>0</v>
      </c>
      <c r="O223" s="97">
        <f t="shared" si="10"/>
        <v>0</v>
      </c>
      <c r="P223" s="98" t="str">
        <f t="shared" si="11"/>
        <v/>
      </c>
      <c r="Q223" s="249"/>
      <c r="R223" s="249"/>
      <c r="S223" s="249"/>
      <c r="T223" s="249"/>
      <c r="U223" s="249"/>
      <c r="V223" s="249"/>
      <c r="W223" s="249"/>
      <c r="X223" s="249"/>
      <c r="Y223" s="249"/>
    </row>
    <row r="224" spans="2:25" ht="30" customHeight="1" x14ac:dyDescent="0.25">
      <c r="B224" s="250"/>
      <c r="C224" s="251"/>
      <c r="D224" s="252"/>
      <c r="E224" s="253"/>
      <c r="F224" s="254"/>
      <c r="G224" s="255"/>
      <c r="H224" s="26">
        <v>217</v>
      </c>
      <c r="I224" s="28">
        <f>SUMIF(Entrada!$C$8:$C$3007,C224,Entrada!$F$8:$F$3007)</f>
        <v>0</v>
      </c>
      <c r="J224" s="28">
        <f>SUMIF(Entrada!$C$8:$C$3007,PG!C224,Entrada!$J$8:$J$3007)</f>
        <v>0</v>
      </c>
      <c r="K224" s="28">
        <f>SUMIF(Saída!$C$8:$C$3007,PG!C224,Saída!$E$8:$E$3007)</f>
        <v>0</v>
      </c>
      <c r="L224" s="28">
        <f>SUMIF(Saída!$C$8:$C$3007,PG!C224,Saída!$G$8:$G$3007)</f>
        <v>0</v>
      </c>
      <c r="M224" s="33">
        <f t="shared" si="9"/>
        <v>0</v>
      </c>
      <c r="N224" s="258">
        <f>IF(G224="",0,IFERROR(AVERAGE(G224,AVERAGEIF(Entrada!$C$8:$C$3007,PG!$C224,Entrada!$E$8:$E$3007)),$G224))</f>
        <v>0</v>
      </c>
      <c r="O224" s="97">
        <f t="shared" si="10"/>
        <v>0</v>
      </c>
      <c r="P224" s="98" t="str">
        <f t="shared" si="11"/>
        <v/>
      </c>
      <c r="Q224" s="249"/>
      <c r="R224" s="249"/>
      <c r="S224" s="249"/>
      <c r="T224" s="249"/>
      <c r="U224" s="249"/>
      <c r="V224" s="249"/>
      <c r="W224" s="249"/>
      <c r="X224" s="249"/>
      <c r="Y224" s="249"/>
    </row>
    <row r="225" spans="2:25" ht="30" customHeight="1" x14ac:dyDescent="0.25">
      <c r="B225" s="250"/>
      <c r="C225" s="251"/>
      <c r="D225" s="252"/>
      <c r="E225" s="253"/>
      <c r="F225" s="254"/>
      <c r="G225" s="255"/>
      <c r="H225" s="26">
        <v>218</v>
      </c>
      <c r="I225" s="28">
        <f>SUMIF(Entrada!$C$8:$C$3007,C225,Entrada!$F$8:$F$3007)</f>
        <v>0</v>
      </c>
      <c r="J225" s="28">
        <f>SUMIF(Entrada!$C$8:$C$3007,PG!C225,Entrada!$J$8:$J$3007)</f>
        <v>0</v>
      </c>
      <c r="K225" s="28">
        <f>SUMIF(Saída!$C$8:$C$3007,PG!C225,Saída!$E$8:$E$3007)</f>
        <v>0</v>
      </c>
      <c r="L225" s="28">
        <f>SUMIF(Saída!$C$8:$C$3007,PG!C225,Saída!$G$8:$G$3007)</f>
        <v>0</v>
      </c>
      <c r="M225" s="33">
        <f t="shared" si="9"/>
        <v>0</v>
      </c>
      <c r="N225" s="258">
        <f>IF(G225="",0,IFERROR(AVERAGE(G225,AVERAGEIF(Entrada!$C$8:$C$3007,PG!$C225,Entrada!$E$8:$E$3007)),$G225))</f>
        <v>0</v>
      </c>
      <c r="O225" s="97">
        <f t="shared" si="10"/>
        <v>0</v>
      </c>
      <c r="P225" s="98" t="str">
        <f t="shared" si="11"/>
        <v/>
      </c>
      <c r="Q225" s="249"/>
      <c r="R225" s="249"/>
      <c r="S225" s="249"/>
      <c r="T225" s="249"/>
      <c r="U225" s="249"/>
      <c r="V225" s="249"/>
      <c r="W225" s="249"/>
      <c r="X225" s="249"/>
      <c r="Y225" s="249"/>
    </row>
    <row r="226" spans="2:25" ht="30" customHeight="1" x14ac:dyDescent="0.25">
      <c r="B226" s="250"/>
      <c r="C226" s="251"/>
      <c r="D226" s="252"/>
      <c r="E226" s="253"/>
      <c r="F226" s="254"/>
      <c r="G226" s="255"/>
      <c r="H226" s="26">
        <v>219</v>
      </c>
      <c r="I226" s="28">
        <f>SUMIF(Entrada!$C$8:$C$3007,C226,Entrada!$F$8:$F$3007)</f>
        <v>0</v>
      </c>
      <c r="J226" s="28">
        <f>SUMIF(Entrada!$C$8:$C$3007,PG!C226,Entrada!$J$8:$J$3007)</f>
        <v>0</v>
      </c>
      <c r="K226" s="28">
        <f>SUMIF(Saída!$C$8:$C$3007,PG!C226,Saída!$E$8:$E$3007)</f>
        <v>0</v>
      </c>
      <c r="L226" s="28">
        <f>SUMIF(Saída!$C$8:$C$3007,PG!C226,Saída!$G$8:$G$3007)</f>
        <v>0</v>
      </c>
      <c r="M226" s="33">
        <f t="shared" si="9"/>
        <v>0</v>
      </c>
      <c r="N226" s="258">
        <f>IF(G226="",0,IFERROR(AVERAGE(G226,AVERAGEIF(Entrada!$C$8:$C$3007,PG!$C226,Entrada!$E$8:$E$3007)),$G226))</f>
        <v>0</v>
      </c>
      <c r="O226" s="97">
        <f t="shared" si="10"/>
        <v>0</v>
      </c>
      <c r="P226" s="98" t="str">
        <f t="shared" si="11"/>
        <v/>
      </c>
      <c r="Q226" s="249"/>
      <c r="R226" s="249"/>
      <c r="S226" s="249"/>
      <c r="T226" s="249"/>
      <c r="U226" s="249"/>
      <c r="V226" s="249"/>
      <c r="W226" s="249"/>
      <c r="X226" s="249"/>
      <c r="Y226" s="249"/>
    </row>
    <row r="227" spans="2:25" ht="30" customHeight="1" x14ac:dyDescent="0.25">
      <c r="B227" s="250"/>
      <c r="C227" s="251"/>
      <c r="D227" s="252"/>
      <c r="E227" s="253"/>
      <c r="F227" s="254"/>
      <c r="G227" s="255"/>
      <c r="H227" s="26">
        <v>220</v>
      </c>
      <c r="I227" s="28">
        <f>SUMIF(Entrada!$C$8:$C$3007,C227,Entrada!$F$8:$F$3007)</f>
        <v>0</v>
      </c>
      <c r="J227" s="28">
        <f>SUMIF(Entrada!$C$8:$C$3007,PG!C227,Entrada!$J$8:$J$3007)</f>
        <v>0</v>
      </c>
      <c r="K227" s="28">
        <f>SUMIF(Saída!$C$8:$C$3007,PG!C227,Saída!$E$8:$E$3007)</f>
        <v>0</v>
      </c>
      <c r="L227" s="28">
        <f>SUMIF(Saída!$C$8:$C$3007,PG!C227,Saída!$G$8:$G$3007)</f>
        <v>0</v>
      </c>
      <c r="M227" s="33">
        <f t="shared" si="9"/>
        <v>0</v>
      </c>
      <c r="N227" s="258">
        <f>IF(G227="",0,IFERROR(AVERAGE(G227,AVERAGEIF(Entrada!$C$8:$C$3007,PG!$C227,Entrada!$E$8:$E$3007)),$G227))</f>
        <v>0</v>
      </c>
      <c r="O227" s="97">
        <f t="shared" si="10"/>
        <v>0</v>
      </c>
      <c r="P227" s="98" t="str">
        <f t="shared" si="11"/>
        <v/>
      </c>
      <c r="Q227" s="249"/>
      <c r="R227" s="249"/>
      <c r="S227" s="249"/>
      <c r="T227" s="249"/>
      <c r="U227" s="249"/>
      <c r="V227" s="249"/>
      <c r="W227" s="249"/>
      <c r="X227" s="249"/>
      <c r="Y227" s="249"/>
    </row>
    <row r="228" spans="2:25" ht="30" customHeight="1" x14ac:dyDescent="0.25">
      <c r="B228" s="250"/>
      <c r="C228" s="251"/>
      <c r="D228" s="252"/>
      <c r="E228" s="253"/>
      <c r="F228" s="254"/>
      <c r="G228" s="255"/>
      <c r="H228" s="26">
        <v>221</v>
      </c>
      <c r="I228" s="28">
        <f>SUMIF(Entrada!$C$8:$C$3007,C228,Entrada!$F$8:$F$3007)</f>
        <v>0</v>
      </c>
      <c r="J228" s="28">
        <f>SUMIF(Entrada!$C$8:$C$3007,PG!C228,Entrada!$J$8:$J$3007)</f>
        <v>0</v>
      </c>
      <c r="K228" s="28">
        <f>SUMIF(Saída!$C$8:$C$3007,PG!C228,Saída!$E$8:$E$3007)</f>
        <v>0</v>
      </c>
      <c r="L228" s="28">
        <f>SUMIF(Saída!$C$8:$C$3007,PG!C228,Saída!$G$8:$G$3007)</f>
        <v>0</v>
      </c>
      <c r="M228" s="33">
        <f t="shared" si="9"/>
        <v>0</v>
      </c>
      <c r="N228" s="258">
        <f>IF(G228="",0,IFERROR(AVERAGE(G228,AVERAGEIF(Entrada!$C$8:$C$3007,PG!$C228,Entrada!$E$8:$E$3007)),$G228))</f>
        <v>0</v>
      </c>
      <c r="O228" s="97">
        <f t="shared" si="10"/>
        <v>0</v>
      </c>
      <c r="P228" s="98" t="str">
        <f t="shared" si="11"/>
        <v/>
      </c>
      <c r="Q228" s="249"/>
      <c r="R228" s="249"/>
      <c r="S228" s="249"/>
      <c r="T228" s="249"/>
      <c r="U228" s="249"/>
      <c r="V228" s="249"/>
      <c r="W228" s="249"/>
      <c r="X228" s="249"/>
      <c r="Y228" s="249"/>
    </row>
    <row r="229" spans="2:25" ht="30" customHeight="1" x14ac:dyDescent="0.25">
      <c r="B229" s="250"/>
      <c r="C229" s="251"/>
      <c r="D229" s="252"/>
      <c r="E229" s="253"/>
      <c r="F229" s="254"/>
      <c r="G229" s="255"/>
      <c r="H229" s="26">
        <v>222</v>
      </c>
      <c r="I229" s="28">
        <f>SUMIF(Entrada!$C$8:$C$3007,C229,Entrada!$F$8:$F$3007)</f>
        <v>0</v>
      </c>
      <c r="J229" s="28">
        <f>SUMIF(Entrada!$C$8:$C$3007,PG!C229,Entrada!$J$8:$J$3007)</f>
        <v>0</v>
      </c>
      <c r="K229" s="28">
        <f>SUMIF(Saída!$C$8:$C$3007,PG!C229,Saída!$E$8:$E$3007)</f>
        <v>0</v>
      </c>
      <c r="L229" s="28">
        <f>SUMIF(Saída!$C$8:$C$3007,PG!C229,Saída!$G$8:$G$3007)</f>
        <v>0</v>
      </c>
      <c r="M229" s="33">
        <f t="shared" si="9"/>
        <v>0</v>
      </c>
      <c r="N229" s="258">
        <f>IF(G229="",0,IFERROR(AVERAGE(G229,AVERAGEIF(Entrada!$C$8:$C$3007,PG!$C229,Entrada!$E$8:$E$3007)),$G229))</f>
        <v>0</v>
      </c>
      <c r="O229" s="97">
        <f t="shared" si="10"/>
        <v>0</v>
      </c>
      <c r="P229" s="98" t="str">
        <f t="shared" si="11"/>
        <v/>
      </c>
      <c r="Q229" s="249"/>
      <c r="R229" s="249"/>
      <c r="S229" s="249"/>
      <c r="T229" s="249"/>
      <c r="U229" s="249"/>
      <c r="V229" s="249"/>
      <c r="W229" s="249"/>
      <c r="X229" s="249"/>
      <c r="Y229" s="249"/>
    </row>
    <row r="230" spans="2:25" ht="30" customHeight="1" x14ac:dyDescent="0.25">
      <c r="B230" s="250"/>
      <c r="C230" s="251"/>
      <c r="D230" s="252"/>
      <c r="E230" s="253"/>
      <c r="F230" s="254"/>
      <c r="G230" s="255"/>
      <c r="H230" s="26">
        <v>223</v>
      </c>
      <c r="I230" s="28">
        <f>SUMIF(Entrada!$C$8:$C$3007,C230,Entrada!$F$8:$F$3007)</f>
        <v>0</v>
      </c>
      <c r="J230" s="28">
        <f>SUMIF(Entrada!$C$8:$C$3007,PG!C230,Entrada!$J$8:$J$3007)</f>
        <v>0</v>
      </c>
      <c r="K230" s="28">
        <f>SUMIF(Saída!$C$8:$C$3007,PG!C230,Saída!$E$8:$E$3007)</f>
        <v>0</v>
      </c>
      <c r="L230" s="28">
        <f>SUMIF(Saída!$C$8:$C$3007,PG!C230,Saída!$G$8:$G$3007)</f>
        <v>0</v>
      </c>
      <c r="M230" s="33">
        <f t="shared" si="9"/>
        <v>0</v>
      </c>
      <c r="N230" s="258">
        <f>IF(G230="",0,IFERROR(AVERAGE(G230,AVERAGEIF(Entrada!$C$8:$C$3007,PG!$C230,Entrada!$E$8:$E$3007)),$G230))</f>
        <v>0</v>
      </c>
      <c r="O230" s="97">
        <f t="shared" si="10"/>
        <v>0</v>
      </c>
      <c r="P230" s="98" t="str">
        <f t="shared" si="11"/>
        <v/>
      </c>
      <c r="Q230" s="249"/>
      <c r="R230" s="249"/>
      <c r="S230" s="249"/>
      <c r="T230" s="249"/>
      <c r="U230" s="249"/>
      <c r="V230" s="249"/>
      <c r="W230" s="249"/>
      <c r="X230" s="249"/>
      <c r="Y230" s="249"/>
    </row>
    <row r="231" spans="2:25" ht="30" customHeight="1" x14ac:dyDescent="0.25">
      <c r="B231" s="250"/>
      <c r="C231" s="251"/>
      <c r="D231" s="252"/>
      <c r="E231" s="253"/>
      <c r="F231" s="254"/>
      <c r="G231" s="255"/>
      <c r="H231" s="26">
        <v>224</v>
      </c>
      <c r="I231" s="28">
        <f>SUMIF(Entrada!$C$8:$C$3007,C231,Entrada!$F$8:$F$3007)</f>
        <v>0</v>
      </c>
      <c r="J231" s="28">
        <f>SUMIF(Entrada!$C$8:$C$3007,PG!C231,Entrada!$J$8:$J$3007)</f>
        <v>0</v>
      </c>
      <c r="K231" s="28">
        <f>SUMIF(Saída!$C$8:$C$3007,PG!C231,Saída!$E$8:$E$3007)</f>
        <v>0</v>
      </c>
      <c r="L231" s="28">
        <f>SUMIF(Saída!$C$8:$C$3007,PG!C231,Saída!$G$8:$G$3007)</f>
        <v>0</v>
      </c>
      <c r="M231" s="33">
        <f t="shared" si="9"/>
        <v>0</v>
      </c>
      <c r="N231" s="258">
        <f>IF(G231="",0,IFERROR(AVERAGE(G231,AVERAGEIF(Entrada!$C$8:$C$3007,PG!$C231,Entrada!$E$8:$E$3007)),$G231))</f>
        <v>0</v>
      </c>
      <c r="O231" s="97">
        <f t="shared" si="10"/>
        <v>0</v>
      </c>
      <c r="P231" s="98" t="str">
        <f t="shared" si="11"/>
        <v/>
      </c>
      <c r="Q231" s="249"/>
      <c r="R231" s="249"/>
      <c r="S231" s="249"/>
      <c r="T231" s="249"/>
      <c r="U231" s="249"/>
      <c r="V231" s="249"/>
      <c r="W231" s="249"/>
      <c r="X231" s="249"/>
      <c r="Y231" s="249"/>
    </row>
    <row r="232" spans="2:25" ht="30" customHeight="1" x14ac:dyDescent="0.25">
      <c r="B232" s="250"/>
      <c r="C232" s="251"/>
      <c r="D232" s="252"/>
      <c r="E232" s="253"/>
      <c r="F232" s="254"/>
      <c r="G232" s="255"/>
      <c r="H232" s="26">
        <v>225</v>
      </c>
      <c r="I232" s="28">
        <f>SUMIF(Entrada!$C$8:$C$3007,C232,Entrada!$F$8:$F$3007)</f>
        <v>0</v>
      </c>
      <c r="J232" s="28">
        <f>SUMIF(Entrada!$C$8:$C$3007,PG!C232,Entrada!$J$8:$J$3007)</f>
        <v>0</v>
      </c>
      <c r="K232" s="28">
        <f>SUMIF(Saída!$C$8:$C$3007,PG!C232,Saída!$E$8:$E$3007)</f>
        <v>0</v>
      </c>
      <c r="L232" s="28">
        <f>SUMIF(Saída!$C$8:$C$3007,PG!C232,Saída!$G$8:$G$3007)</f>
        <v>0</v>
      </c>
      <c r="M232" s="33">
        <f t="shared" si="9"/>
        <v>0</v>
      </c>
      <c r="N232" s="258">
        <f>IF(G232="",0,IFERROR(AVERAGE(G232,AVERAGEIF(Entrada!$C$8:$C$3007,PG!$C232,Entrada!$E$8:$E$3007)),$G232))</f>
        <v>0</v>
      </c>
      <c r="O232" s="97">
        <f t="shared" si="10"/>
        <v>0</v>
      </c>
      <c r="P232" s="98" t="str">
        <f t="shared" si="11"/>
        <v/>
      </c>
      <c r="Q232" s="249"/>
      <c r="R232" s="249"/>
      <c r="S232" s="249"/>
      <c r="T232" s="249"/>
      <c r="U232" s="249"/>
      <c r="V232" s="249"/>
      <c r="W232" s="249"/>
      <c r="X232" s="249"/>
      <c r="Y232" s="249"/>
    </row>
    <row r="233" spans="2:25" ht="30" customHeight="1" x14ac:dyDescent="0.25">
      <c r="B233" s="250"/>
      <c r="C233" s="251"/>
      <c r="D233" s="252"/>
      <c r="E233" s="253"/>
      <c r="F233" s="254"/>
      <c r="G233" s="255"/>
      <c r="H233" s="26">
        <v>226</v>
      </c>
      <c r="I233" s="28">
        <f>SUMIF(Entrada!$C$8:$C$3007,C233,Entrada!$F$8:$F$3007)</f>
        <v>0</v>
      </c>
      <c r="J233" s="28">
        <f>SUMIF(Entrada!$C$8:$C$3007,PG!C233,Entrada!$J$8:$J$3007)</f>
        <v>0</v>
      </c>
      <c r="K233" s="28">
        <f>SUMIF(Saída!$C$8:$C$3007,PG!C233,Saída!$E$8:$E$3007)</f>
        <v>0</v>
      </c>
      <c r="L233" s="28">
        <f>SUMIF(Saída!$C$8:$C$3007,PG!C233,Saída!$G$8:$G$3007)</f>
        <v>0</v>
      </c>
      <c r="M233" s="33">
        <f t="shared" si="9"/>
        <v>0</v>
      </c>
      <c r="N233" s="258">
        <f>IF(G233="",0,IFERROR(AVERAGE(G233,AVERAGEIF(Entrada!$C$8:$C$3007,PG!$C233,Entrada!$E$8:$E$3007)),$G233))</f>
        <v>0</v>
      </c>
      <c r="O233" s="97">
        <f t="shared" si="10"/>
        <v>0</v>
      </c>
      <c r="P233" s="98" t="str">
        <f t="shared" si="11"/>
        <v/>
      </c>
      <c r="Q233" s="249"/>
      <c r="R233" s="249"/>
      <c r="S233" s="249"/>
      <c r="T233" s="249"/>
      <c r="U233" s="249"/>
      <c r="V233" s="249"/>
      <c r="W233" s="249"/>
      <c r="X233" s="249"/>
      <c r="Y233" s="249"/>
    </row>
    <row r="234" spans="2:25" ht="30" customHeight="1" x14ac:dyDescent="0.25">
      <c r="B234" s="250"/>
      <c r="C234" s="251"/>
      <c r="D234" s="252"/>
      <c r="E234" s="253"/>
      <c r="F234" s="254"/>
      <c r="G234" s="255"/>
      <c r="H234" s="26">
        <v>227</v>
      </c>
      <c r="I234" s="28">
        <f>SUMIF(Entrada!$C$8:$C$3007,C234,Entrada!$F$8:$F$3007)</f>
        <v>0</v>
      </c>
      <c r="J234" s="28">
        <f>SUMIF(Entrada!$C$8:$C$3007,PG!C234,Entrada!$J$8:$J$3007)</f>
        <v>0</v>
      </c>
      <c r="K234" s="28">
        <f>SUMIF(Saída!$C$8:$C$3007,PG!C234,Saída!$E$8:$E$3007)</f>
        <v>0</v>
      </c>
      <c r="L234" s="28">
        <f>SUMIF(Saída!$C$8:$C$3007,PG!C234,Saída!$G$8:$G$3007)</f>
        <v>0</v>
      </c>
      <c r="M234" s="33">
        <f t="shared" si="9"/>
        <v>0</v>
      </c>
      <c r="N234" s="258">
        <f>IF(G234="",0,IFERROR(AVERAGE(G234,AVERAGEIF(Entrada!$C$8:$C$3007,PG!$C234,Entrada!$E$8:$E$3007)),$G234))</f>
        <v>0</v>
      </c>
      <c r="O234" s="97">
        <f t="shared" si="10"/>
        <v>0</v>
      </c>
      <c r="P234" s="98" t="str">
        <f t="shared" si="11"/>
        <v/>
      </c>
      <c r="Q234" s="249"/>
      <c r="R234" s="249"/>
      <c r="S234" s="249"/>
      <c r="T234" s="249"/>
      <c r="U234" s="249"/>
      <c r="V234" s="249"/>
      <c r="W234" s="249"/>
      <c r="X234" s="249"/>
      <c r="Y234" s="249"/>
    </row>
    <row r="235" spans="2:25" ht="30" customHeight="1" x14ac:dyDescent="0.25">
      <c r="B235" s="250"/>
      <c r="C235" s="251"/>
      <c r="D235" s="252"/>
      <c r="E235" s="253"/>
      <c r="F235" s="254"/>
      <c r="G235" s="255"/>
      <c r="H235" s="26">
        <v>228</v>
      </c>
      <c r="I235" s="28">
        <f>SUMIF(Entrada!$C$8:$C$3007,C235,Entrada!$F$8:$F$3007)</f>
        <v>0</v>
      </c>
      <c r="J235" s="28">
        <f>SUMIF(Entrada!$C$8:$C$3007,PG!C235,Entrada!$J$8:$J$3007)</f>
        <v>0</v>
      </c>
      <c r="K235" s="28">
        <f>SUMIF(Saída!$C$8:$C$3007,PG!C235,Saída!$E$8:$E$3007)</f>
        <v>0</v>
      </c>
      <c r="L235" s="28">
        <f>SUMIF(Saída!$C$8:$C$3007,PG!C235,Saída!$G$8:$G$3007)</f>
        <v>0</v>
      </c>
      <c r="M235" s="33">
        <f t="shared" si="9"/>
        <v>0</v>
      </c>
      <c r="N235" s="258">
        <f>IF(G235="",0,IFERROR(AVERAGE(G235,AVERAGEIF(Entrada!$C$8:$C$3007,PG!$C235,Entrada!$E$8:$E$3007)),$G235))</f>
        <v>0</v>
      </c>
      <c r="O235" s="97">
        <f t="shared" si="10"/>
        <v>0</v>
      </c>
      <c r="P235" s="98" t="str">
        <f t="shared" si="11"/>
        <v/>
      </c>
      <c r="Q235" s="249"/>
      <c r="R235" s="249"/>
      <c r="S235" s="249"/>
      <c r="T235" s="249"/>
      <c r="U235" s="249"/>
      <c r="V235" s="249"/>
      <c r="W235" s="249"/>
      <c r="X235" s="249"/>
      <c r="Y235" s="249"/>
    </row>
    <row r="236" spans="2:25" ht="30" customHeight="1" x14ac:dyDescent="0.25">
      <c r="B236" s="250"/>
      <c r="C236" s="251"/>
      <c r="D236" s="252"/>
      <c r="E236" s="253"/>
      <c r="F236" s="254"/>
      <c r="G236" s="255"/>
      <c r="H236" s="26">
        <v>229</v>
      </c>
      <c r="I236" s="28">
        <f>SUMIF(Entrada!$C$8:$C$3007,C236,Entrada!$F$8:$F$3007)</f>
        <v>0</v>
      </c>
      <c r="J236" s="28">
        <f>SUMIF(Entrada!$C$8:$C$3007,PG!C236,Entrada!$J$8:$J$3007)</f>
        <v>0</v>
      </c>
      <c r="K236" s="28">
        <f>SUMIF(Saída!$C$8:$C$3007,PG!C236,Saída!$E$8:$E$3007)</f>
        <v>0</v>
      </c>
      <c r="L236" s="28">
        <f>SUMIF(Saída!$C$8:$C$3007,PG!C236,Saída!$G$8:$G$3007)</f>
        <v>0</v>
      </c>
      <c r="M236" s="33">
        <f t="shared" si="9"/>
        <v>0</v>
      </c>
      <c r="N236" s="258">
        <f>IF(G236="",0,IFERROR(AVERAGE(G236,AVERAGEIF(Entrada!$C$8:$C$3007,PG!$C236,Entrada!$E$8:$E$3007)),$G236))</f>
        <v>0</v>
      </c>
      <c r="O236" s="97">
        <f t="shared" si="10"/>
        <v>0</v>
      </c>
      <c r="P236" s="98" t="str">
        <f t="shared" si="11"/>
        <v/>
      </c>
      <c r="Q236" s="249"/>
      <c r="R236" s="249"/>
      <c r="S236" s="249"/>
      <c r="T236" s="249"/>
      <c r="U236" s="249"/>
      <c r="V236" s="249"/>
      <c r="W236" s="249"/>
      <c r="X236" s="249"/>
      <c r="Y236" s="249"/>
    </row>
    <row r="237" spans="2:25" ht="30" customHeight="1" x14ac:dyDescent="0.25">
      <c r="B237" s="250"/>
      <c r="C237" s="251"/>
      <c r="D237" s="252"/>
      <c r="E237" s="253"/>
      <c r="F237" s="254"/>
      <c r="G237" s="255"/>
      <c r="H237" s="26">
        <v>230</v>
      </c>
      <c r="I237" s="28">
        <f>SUMIF(Entrada!$C$8:$C$3007,C237,Entrada!$F$8:$F$3007)</f>
        <v>0</v>
      </c>
      <c r="J237" s="28">
        <f>SUMIF(Entrada!$C$8:$C$3007,PG!C237,Entrada!$J$8:$J$3007)</f>
        <v>0</v>
      </c>
      <c r="K237" s="28">
        <f>SUMIF(Saída!$C$8:$C$3007,PG!C237,Saída!$E$8:$E$3007)</f>
        <v>0</v>
      </c>
      <c r="L237" s="28">
        <f>SUMIF(Saída!$C$8:$C$3007,PG!C237,Saída!$G$8:$G$3007)</f>
        <v>0</v>
      </c>
      <c r="M237" s="33">
        <f t="shared" si="9"/>
        <v>0</v>
      </c>
      <c r="N237" s="258">
        <f>IF(G237="",0,IFERROR(AVERAGE(G237,AVERAGEIF(Entrada!$C$8:$C$3007,PG!$C237,Entrada!$E$8:$E$3007)),$G237))</f>
        <v>0</v>
      </c>
      <c r="O237" s="97">
        <f t="shared" si="10"/>
        <v>0</v>
      </c>
      <c r="P237" s="98" t="str">
        <f t="shared" si="11"/>
        <v/>
      </c>
      <c r="Q237" s="249"/>
      <c r="R237" s="249"/>
      <c r="S237" s="249"/>
      <c r="T237" s="249"/>
      <c r="U237" s="249"/>
      <c r="V237" s="249"/>
      <c r="W237" s="249"/>
      <c r="X237" s="249"/>
      <c r="Y237" s="249"/>
    </row>
    <row r="238" spans="2:25" ht="30" customHeight="1" x14ac:dyDescent="0.25">
      <c r="B238" s="250"/>
      <c r="C238" s="251"/>
      <c r="D238" s="252"/>
      <c r="E238" s="253"/>
      <c r="F238" s="254"/>
      <c r="G238" s="255"/>
      <c r="H238" s="26">
        <v>231</v>
      </c>
      <c r="I238" s="28">
        <f>SUMIF(Entrada!$C$8:$C$3007,C238,Entrada!$F$8:$F$3007)</f>
        <v>0</v>
      </c>
      <c r="J238" s="28">
        <f>SUMIF(Entrada!$C$8:$C$3007,PG!C238,Entrada!$J$8:$J$3007)</f>
        <v>0</v>
      </c>
      <c r="K238" s="28">
        <f>SUMIF(Saída!$C$8:$C$3007,PG!C238,Saída!$E$8:$E$3007)</f>
        <v>0</v>
      </c>
      <c r="L238" s="28">
        <f>SUMIF(Saída!$C$8:$C$3007,PG!C238,Saída!$G$8:$G$3007)</f>
        <v>0</v>
      </c>
      <c r="M238" s="33">
        <f t="shared" si="9"/>
        <v>0</v>
      </c>
      <c r="N238" s="258">
        <f>IF(G238="",0,IFERROR(AVERAGE(G238,AVERAGEIF(Entrada!$C$8:$C$3007,PG!$C238,Entrada!$E$8:$E$3007)),$G238))</f>
        <v>0</v>
      </c>
      <c r="O238" s="97">
        <f t="shared" si="10"/>
        <v>0</v>
      </c>
      <c r="P238" s="98" t="str">
        <f t="shared" si="11"/>
        <v/>
      </c>
      <c r="Q238" s="249"/>
      <c r="R238" s="249"/>
      <c r="S238" s="249"/>
      <c r="T238" s="249"/>
      <c r="U238" s="249"/>
      <c r="V238" s="249"/>
      <c r="W238" s="249"/>
      <c r="X238" s="249"/>
      <c r="Y238" s="249"/>
    </row>
    <row r="239" spans="2:25" ht="30" customHeight="1" x14ac:dyDescent="0.25">
      <c r="B239" s="250"/>
      <c r="C239" s="251"/>
      <c r="D239" s="252"/>
      <c r="E239" s="253"/>
      <c r="F239" s="254"/>
      <c r="G239" s="255"/>
      <c r="H239" s="26">
        <v>232</v>
      </c>
      <c r="I239" s="28">
        <f>SUMIF(Entrada!$C$8:$C$3007,C239,Entrada!$F$8:$F$3007)</f>
        <v>0</v>
      </c>
      <c r="J239" s="28">
        <f>SUMIF(Entrada!$C$8:$C$3007,PG!C239,Entrada!$J$8:$J$3007)</f>
        <v>0</v>
      </c>
      <c r="K239" s="28">
        <f>SUMIF(Saída!$C$8:$C$3007,PG!C239,Saída!$E$8:$E$3007)</f>
        <v>0</v>
      </c>
      <c r="L239" s="28">
        <f>SUMIF(Saída!$C$8:$C$3007,PG!C239,Saída!$G$8:$G$3007)</f>
        <v>0</v>
      </c>
      <c r="M239" s="33">
        <f t="shared" si="9"/>
        <v>0</v>
      </c>
      <c r="N239" s="258">
        <f>IF(G239="",0,IFERROR(AVERAGE(G239,AVERAGEIF(Entrada!$C$8:$C$3007,PG!$C239,Entrada!$E$8:$E$3007)),$G239))</f>
        <v>0</v>
      </c>
      <c r="O239" s="97">
        <f t="shared" si="10"/>
        <v>0</v>
      </c>
      <c r="P239" s="98" t="str">
        <f t="shared" si="11"/>
        <v/>
      </c>
      <c r="Q239" s="249"/>
      <c r="R239" s="249"/>
      <c r="S239" s="249"/>
      <c r="T239" s="249"/>
      <c r="U239" s="249"/>
      <c r="V239" s="249"/>
      <c r="W239" s="249"/>
      <c r="X239" s="249"/>
      <c r="Y239" s="249"/>
    </row>
    <row r="240" spans="2:25" ht="30" customHeight="1" x14ac:dyDescent="0.25">
      <c r="B240" s="250"/>
      <c r="C240" s="251"/>
      <c r="D240" s="252"/>
      <c r="E240" s="253"/>
      <c r="F240" s="254"/>
      <c r="G240" s="255"/>
      <c r="H240" s="26">
        <v>233</v>
      </c>
      <c r="I240" s="28">
        <f>SUMIF(Entrada!$C$8:$C$3007,C240,Entrada!$F$8:$F$3007)</f>
        <v>0</v>
      </c>
      <c r="J240" s="28">
        <f>SUMIF(Entrada!$C$8:$C$3007,PG!C240,Entrada!$J$8:$J$3007)</f>
        <v>0</v>
      </c>
      <c r="K240" s="28">
        <f>SUMIF(Saída!$C$8:$C$3007,PG!C240,Saída!$E$8:$E$3007)</f>
        <v>0</v>
      </c>
      <c r="L240" s="28">
        <f>SUMIF(Saída!$C$8:$C$3007,PG!C240,Saída!$G$8:$G$3007)</f>
        <v>0</v>
      </c>
      <c r="M240" s="33">
        <f t="shared" si="9"/>
        <v>0</v>
      </c>
      <c r="N240" s="258">
        <f>IF(G240="",0,IFERROR(AVERAGE(G240,AVERAGEIF(Entrada!$C$8:$C$3007,PG!$C240,Entrada!$E$8:$E$3007)),$G240))</f>
        <v>0</v>
      </c>
      <c r="O240" s="97">
        <f t="shared" si="10"/>
        <v>0</v>
      </c>
      <c r="P240" s="98" t="str">
        <f t="shared" si="11"/>
        <v/>
      </c>
      <c r="Q240" s="249"/>
      <c r="R240" s="249"/>
      <c r="S240" s="249"/>
      <c r="T240" s="249"/>
      <c r="U240" s="249"/>
      <c r="V240" s="249"/>
      <c r="W240" s="249"/>
      <c r="X240" s="249"/>
      <c r="Y240" s="249"/>
    </row>
    <row r="241" spans="2:25" ht="30" customHeight="1" x14ac:dyDescent="0.25">
      <c r="B241" s="250"/>
      <c r="C241" s="251"/>
      <c r="D241" s="252"/>
      <c r="E241" s="253"/>
      <c r="F241" s="254"/>
      <c r="G241" s="255"/>
      <c r="H241" s="26">
        <v>234</v>
      </c>
      <c r="I241" s="28">
        <f>SUMIF(Entrada!$C$8:$C$3007,C241,Entrada!$F$8:$F$3007)</f>
        <v>0</v>
      </c>
      <c r="J241" s="28">
        <f>SUMIF(Entrada!$C$8:$C$3007,PG!C241,Entrada!$J$8:$J$3007)</f>
        <v>0</v>
      </c>
      <c r="K241" s="28">
        <f>SUMIF(Saída!$C$8:$C$3007,PG!C241,Saída!$E$8:$E$3007)</f>
        <v>0</v>
      </c>
      <c r="L241" s="28">
        <f>SUMIF(Saída!$C$8:$C$3007,PG!C241,Saída!$G$8:$G$3007)</f>
        <v>0</v>
      </c>
      <c r="M241" s="33">
        <f t="shared" si="9"/>
        <v>0</v>
      </c>
      <c r="N241" s="258">
        <f>IF(G241="",0,IFERROR(AVERAGE(G241,AVERAGEIF(Entrada!$C$8:$C$3007,PG!$C241,Entrada!$E$8:$E$3007)),$G241))</f>
        <v>0</v>
      </c>
      <c r="O241" s="97">
        <f t="shared" si="10"/>
        <v>0</v>
      </c>
      <c r="P241" s="98" t="str">
        <f t="shared" si="11"/>
        <v/>
      </c>
      <c r="Q241" s="249"/>
      <c r="R241" s="249"/>
      <c r="S241" s="249"/>
      <c r="T241" s="249"/>
      <c r="U241" s="249"/>
      <c r="V241" s="249"/>
      <c r="W241" s="249"/>
      <c r="X241" s="249"/>
      <c r="Y241" s="249"/>
    </row>
    <row r="242" spans="2:25" ht="30" customHeight="1" x14ac:dyDescent="0.25">
      <c r="B242" s="250"/>
      <c r="C242" s="251"/>
      <c r="D242" s="252"/>
      <c r="E242" s="253"/>
      <c r="F242" s="254"/>
      <c r="G242" s="255"/>
      <c r="H242" s="26">
        <v>235</v>
      </c>
      <c r="I242" s="28">
        <f>SUMIF(Entrada!$C$8:$C$3007,C242,Entrada!$F$8:$F$3007)</f>
        <v>0</v>
      </c>
      <c r="J242" s="28">
        <f>SUMIF(Entrada!$C$8:$C$3007,PG!C242,Entrada!$J$8:$J$3007)</f>
        <v>0</v>
      </c>
      <c r="K242" s="28">
        <f>SUMIF(Saída!$C$8:$C$3007,PG!C242,Saída!$E$8:$E$3007)</f>
        <v>0</v>
      </c>
      <c r="L242" s="28">
        <f>SUMIF(Saída!$C$8:$C$3007,PG!C242,Saída!$G$8:$G$3007)</f>
        <v>0</v>
      </c>
      <c r="M242" s="33">
        <f t="shared" si="9"/>
        <v>0</v>
      </c>
      <c r="N242" s="258">
        <f>IF(G242="",0,IFERROR(AVERAGE(G242,AVERAGEIF(Entrada!$C$8:$C$3007,PG!$C242,Entrada!$E$8:$E$3007)),$G242))</f>
        <v>0</v>
      </c>
      <c r="O242" s="97">
        <f t="shared" si="10"/>
        <v>0</v>
      </c>
      <c r="P242" s="98" t="str">
        <f t="shared" si="11"/>
        <v/>
      </c>
      <c r="Q242" s="249"/>
      <c r="R242" s="249"/>
      <c r="S242" s="249"/>
      <c r="T242" s="249"/>
      <c r="U242" s="249"/>
      <c r="V242" s="249"/>
      <c r="W242" s="249"/>
      <c r="X242" s="249"/>
      <c r="Y242" s="249"/>
    </row>
    <row r="243" spans="2:25" ht="30" customHeight="1" x14ac:dyDescent="0.25">
      <c r="B243" s="250"/>
      <c r="C243" s="251"/>
      <c r="D243" s="252"/>
      <c r="E243" s="253"/>
      <c r="F243" s="254"/>
      <c r="G243" s="255"/>
      <c r="H243" s="26">
        <v>236</v>
      </c>
      <c r="I243" s="28">
        <f>SUMIF(Entrada!$C$8:$C$3007,C243,Entrada!$F$8:$F$3007)</f>
        <v>0</v>
      </c>
      <c r="J243" s="28">
        <f>SUMIF(Entrada!$C$8:$C$3007,PG!C243,Entrada!$J$8:$J$3007)</f>
        <v>0</v>
      </c>
      <c r="K243" s="28">
        <f>SUMIF(Saída!$C$8:$C$3007,PG!C243,Saída!$E$8:$E$3007)</f>
        <v>0</v>
      </c>
      <c r="L243" s="28">
        <f>SUMIF(Saída!$C$8:$C$3007,PG!C243,Saída!$G$8:$G$3007)</f>
        <v>0</v>
      </c>
      <c r="M243" s="33">
        <f t="shared" si="9"/>
        <v>0</v>
      </c>
      <c r="N243" s="258">
        <f>IF(G243="",0,IFERROR(AVERAGE(G243,AVERAGEIF(Entrada!$C$8:$C$3007,PG!$C243,Entrada!$E$8:$E$3007)),$G243))</f>
        <v>0</v>
      </c>
      <c r="O243" s="97">
        <f t="shared" si="10"/>
        <v>0</v>
      </c>
      <c r="P243" s="98" t="str">
        <f t="shared" si="11"/>
        <v/>
      </c>
      <c r="Q243" s="249"/>
      <c r="R243" s="249"/>
      <c r="S243" s="249"/>
      <c r="T243" s="249"/>
      <c r="U243" s="249"/>
      <c r="V243" s="249"/>
      <c r="W243" s="249"/>
      <c r="X243" s="249"/>
      <c r="Y243" s="249"/>
    </row>
    <row r="244" spans="2:25" ht="30" customHeight="1" x14ac:dyDescent="0.25">
      <c r="B244" s="250"/>
      <c r="C244" s="251"/>
      <c r="D244" s="252"/>
      <c r="E244" s="253"/>
      <c r="F244" s="254"/>
      <c r="G244" s="255"/>
      <c r="H244" s="26">
        <v>237</v>
      </c>
      <c r="I244" s="28">
        <f>SUMIF(Entrada!$C$8:$C$3007,C244,Entrada!$F$8:$F$3007)</f>
        <v>0</v>
      </c>
      <c r="J244" s="28">
        <f>SUMIF(Entrada!$C$8:$C$3007,PG!C244,Entrada!$J$8:$J$3007)</f>
        <v>0</v>
      </c>
      <c r="K244" s="28">
        <f>SUMIF(Saída!$C$8:$C$3007,PG!C244,Saída!$E$8:$E$3007)</f>
        <v>0</v>
      </c>
      <c r="L244" s="28">
        <f>SUMIF(Saída!$C$8:$C$3007,PG!C244,Saída!$G$8:$G$3007)</f>
        <v>0</v>
      </c>
      <c r="M244" s="33">
        <f t="shared" si="9"/>
        <v>0</v>
      </c>
      <c r="N244" s="258">
        <f>IF(G244="",0,IFERROR(AVERAGE(G244,AVERAGEIF(Entrada!$C$8:$C$3007,PG!$C244,Entrada!$E$8:$E$3007)),$G244))</f>
        <v>0</v>
      </c>
      <c r="O244" s="97">
        <f t="shared" si="10"/>
        <v>0</v>
      </c>
      <c r="P244" s="98" t="str">
        <f t="shared" si="11"/>
        <v/>
      </c>
      <c r="Q244" s="249"/>
      <c r="R244" s="249"/>
      <c r="S244" s="249"/>
      <c r="T244" s="249"/>
      <c r="U244" s="249"/>
      <c r="V244" s="249"/>
      <c r="W244" s="249"/>
      <c r="X244" s="249"/>
      <c r="Y244" s="249"/>
    </row>
    <row r="245" spans="2:25" ht="30" customHeight="1" x14ac:dyDescent="0.25">
      <c r="B245" s="250"/>
      <c r="C245" s="251"/>
      <c r="D245" s="252"/>
      <c r="E245" s="253"/>
      <c r="F245" s="254"/>
      <c r="G245" s="255"/>
      <c r="H245" s="26">
        <v>238</v>
      </c>
      <c r="I245" s="28">
        <f>SUMIF(Entrada!$C$8:$C$3007,C245,Entrada!$F$8:$F$3007)</f>
        <v>0</v>
      </c>
      <c r="J245" s="28">
        <f>SUMIF(Entrada!$C$8:$C$3007,PG!C245,Entrada!$J$8:$J$3007)</f>
        <v>0</v>
      </c>
      <c r="K245" s="28">
        <f>SUMIF(Saída!$C$8:$C$3007,PG!C245,Saída!$E$8:$E$3007)</f>
        <v>0</v>
      </c>
      <c r="L245" s="28">
        <f>SUMIF(Saída!$C$8:$C$3007,PG!C245,Saída!$G$8:$G$3007)</f>
        <v>0</v>
      </c>
      <c r="M245" s="33">
        <f t="shared" si="9"/>
        <v>0</v>
      </c>
      <c r="N245" s="258">
        <f>IF(G245="",0,IFERROR(AVERAGE(G245,AVERAGEIF(Entrada!$C$8:$C$3007,PG!$C245,Entrada!$E$8:$E$3007)),$G245))</f>
        <v>0</v>
      </c>
      <c r="O245" s="97">
        <f t="shared" si="10"/>
        <v>0</v>
      </c>
      <c r="P245" s="98" t="str">
        <f t="shared" si="11"/>
        <v/>
      </c>
      <c r="Q245" s="249"/>
      <c r="R245" s="249"/>
      <c r="S245" s="249"/>
      <c r="T245" s="249"/>
      <c r="U245" s="249"/>
      <c r="V245" s="249"/>
      <c r="W245" s="249"/>
      <c r="X245" s="249"/>
      <c r="Y245" s="249"/>
    </row>
    <row r="246" spans="2:25" ht="30" customHeight="1" x14ac:dyDescent="0.25">
      <c r="B246" s="250"/>
      <c r="C246" s="251"/>
      <c r="D246" s="252"/>
      <c r="E246" s="253"/>
      <c r="F246" s="254"/>
      <c r="G246" s="255"/>
      <c r="H246" s="26">
        <v>239</v>
      </c>
      <c r="I246" s="28">
        <f>SUMIF(Entrada!$C$8:$C$3007,C246,Entrada!$F$8:$F$3007)</f>
        <v>0</v>
      </c>
      <c r="J246" s="28">
        <f>SUMIF(Entrada!$C$8:$C$3007,PG!C246,Entrada!$J$8:$J$3007)</f>
        <v>0</v>
      </c>
      <c r="K246" s="28">
        <f>SUMIF(Saída!$C$8:$C$3007,PG!C246,Saída!$E$8:$E$3007)</f>
        <v>0</v>
      </c>
      <c r="L246" s="28">
        <f>SUMIF(Saída!$C$8:$C$3007,PG!C246,Saída!$G$8:$G$3007)</f>
        <v>0</v>
      </c>
      <c r="M246" s="33">
        <f t="shared" si="9"/>
        <v>0</v>
      </c>
      <c r="N246" s="258">
        <f>IF(G246="",0,IFERROR(AVERAGE(G246,AVERAGEIF(Entrada!$C$8:$C$3007,PG!$C246,Entrada!$E$8:$E$3007)),$G246))</f>
        <v>0</v>
      </c>
      <c r="O246" s="97">
        <f t="shared" si="10"/>
        <v>0</v>
      </c>
      <c r="P246" s="98" t="str">
        <f t="shared" si="11"/>
        <v/>
      </c>
      <c r="Q246" s="249"/>
      <c r="R246" s="249"/>
      <c r="S246" s="249"/>
      <c r="T246" s="249"/>
      <c r="U246" s="249"/>
      <c r="V246" s="249"/>
      <c r="W246" s="249"/>
      <c r="X246" s="249"/>
      <c r="Y246" s="249"/>
    </row>
    <row r="247" spans="2:25" ht="30" customHeight="1" x14ac:dyDescent="0.25">
      <c r="B247" s="250"/>
      <c r="C247" s="251"/>
      <c r="D247" s="252"/>
      <c r="E247" s="253"/>
      <c r="F247" s="254"/>
      <c r="G247" s="255"/>
      <c r="H247" s="26">
        <v>240</v>
      </c>
      <c r="I247" s="28">
        <f>SUMIF(Entrada!$C$8:$C$3007,C247,Entrada!$F$8:$F$3007)</f>
        <v>0</v>
      </c>
      <c r="J247" s="28">
        <f>SUMIF(Entrada!$C$8:$C$3007,PG!C247,Entrada!$J$8:$J$3007)</f>
        <v>0</v>
      </c>
      <c r="K247" s="28">
        <f>SUMIF(Saída!$C$8:$C$3007,PG!C247,Saída!$E$8:$E$3007)</f>
        <v>0</v>
      </c>
      <c r="L247" s="28">
        <f>SUMIF(Saída!$C$8:$C$3007,PG!C247,Saída!$G$8:$G$3007)</f>
        <v>0</v>
      </c>
      <c r="M247" s="33">
        <f t="shared" si="9"/>
        <v>0</v>
      </c>
      <c r="N247" s="258">
        <f>IF(G247="",0,IFERROR(AVERAGE(G247,AVERAGEIF(Entrada!$C$8:$C$3007,PG!$C247,Entrada!$E$8:$E$3007)),$G247))</f>
        <v>0</v>
      </c>
      <c r="O247" s="97">
        <f t="shared" si="10"/>
        <v>0</v>
      </c>
      <c r="P247" s="98" t="str">
        <f t="shared" si="11"/>
        <v/>
      </c>
      <c r="Q247" s="249"/>
      <c r="R247" s="249"/>
      <c r="S247" s="249"/>
      <c r="T247" s="249"/>
      <c r="U247" s="249"/>
      <c r="V247" s="249"/>
      <c r="W247" s="249"/>
      <c r="X247" s="249"/>
      <c r="Y247" s="249"/>
    </row>
    <row r="248" spans="2:25" ht="30" customHeight="1" x14ac:dyDescent="0.25">
      <c r="B248" s="250"/>
      <c r="C248" s="251"/>
      <c r="D248" s="252"/>
      <c r="E248" s="253"/>
      <c r="F248" s="254"/>
      <c r="G248" s="255"/>
      <c r="H248" s="26">
        <v>241</v>
      </c>
      <c r="I248" s="28">
        <f>SUMIF(Entrada!$C$8:$C$3007,C248,Entrada!$F$8:$F$3007)</f>
        <v>0</v>
      </c>
      <c r="J248" s="28">
        <f>SUMIF(Entrada!$C$8:$C$3007,PG!C248,Entrada!$J$8:$J$3007)</f>
        <v>0</v>
      </c>
      <c r="K248" s="28">
        <f>SUMIF(Saída!$C$8:$C$3007,PG!C248,Saída!$E$8:$E$3007)</f>
        <v>0</v>
      </c>
      <c r="L248" s="28">
        <f>SUMIF(Saída!$C$8:$C$3007,PG!C248,Saída!$G$8:$G$3007)</f>
        <v>0</v>
      </c>
      <c r="M248" s="33">
        <f t="shared" si="9"/>
        <v>0</v>
      </c>
      <c r="N248" s="258">
        <f>IF(G248="",0,IFERROR(AVERAGE(G248,AVERAGEIF(Entrada!$C$8:$C$3007,PG!$C248,Entrada!$E$8:$E$3007)),$G248))</f>
        <v>0</v>
      </c>
      <c r="O248" s="97">
        <f t="shared" si="10"/>
        <v>0</v>
      </c>
      <c r="P248" s="98" t="str">
        <f t="shared" si="11"/>
        <v/>
      </c>
      <c r="Q248" s="249"/>
      <c r="R248" s="249"/>
      <c r="S248" s="249"/>
      <c r="T248" s="249"/>
      <c r="U248" s="249"/>
      <c r="V248" s="249"/>
      <c r="W248" s="249"/>
      <c r="X248" s="249"/>
      <c r="Y248" s="249"/>
    </row>
    <row r="249" spans="2:25" ht="30" customHeight="1" x14ac:dyDescent="0.25">
      <c r="B249" s="250"/>
      <c r="C249" s="251"/>
      <c r="D249" s="252"/>
      <c r="E249" s="253"/>
      <c r="F249" s="254"/>
      <c r="G249" s="255"/>
      <c r="H249" s="26">
        <v>242</v>
      </c>
      <c r="I249" s="28">
        <f>SUMIF(Entrada!$C$8:$C$3007,C249,Entrada!$F$8:$F$3007)</f>
        <v>0</v>
      </c>
      <c r="J249" s="28">
        <f>SUMIF(Entrada!$C$8:$C$3007,PG!C249,Entrada!$J$8:$J$3007)</f>
        <v>0</v>
      </c>
      <c r="K249" s="28">
        <f>SUMIF(Saída!$C$8:$C$3007,PG!C249,Saída!$E$8:$E$3007)</f>
        <v>0</v>
      </c>
      <c r="L249" s="28">
        <f>SUMIF(Saída!$C$8:$C$3007,PG!C249,Saída!$G$8:$G$3007)</f>
        <v>0</v>
      </c>
      <c r="M249" s="33">
        <f t="shared" si="9"/>
        <v>0</v>
      </c>
      <c r="N249" s="258">
        <f>IF(G249="",0,IFERROR(AVERAGE(G249,AVERAGEIF(Entrada!$C$8:$C$3007,PG!$C249,Entrada!$E$8:$E$3007)),$G249))</f>
        <v>0</v>
      </c>
      <c r="O249" s="97">
        <f t="shared" si="10"/>
        <v>0</v>
      </c>
      <c r="P249" s="98" t="str">
        <f t="shared" si="11"/>
        <v/>
      </c>
      <c r="Q249" s="249"/>
      <c r="R249" s="249"/>
      <c r="S249" s="249"/>
      <c r="T249" s="249"/>
      <c r="U249" s="249"/>
      <c r="V249" s="249"/>
      <c r="W249" s="249"/>
      <c r="X249" s="249"/>
      <c r="Y249" s="249"/>
    </row>
    <row r="250" spans="2:25" ht="30" customHeight="1" x14ac:dyDescent="0.25">
      <c r="B250" s="250"/>
      <c r="C250" s="251"/>
      <c r="D250" s="252"/>
      <c r="E250" s="253"/>
      <c r="F250" s="254"/>
      <c r="G250" s="255"/>
      <c r="H250" s="26">
        <v>243</v>
      </c>
      <c r="I250" s="28">
        <f>SUMIF(Entrada!$C$8:$C$3007,C250,Entrada!$F$8:$F$3007)</f>
        <v>0</v>
      </c>
      <c r="J250" s="28">
        <f>SUMIF(Entrada!$C$8:$C$3007,PG!C250,Entrada!$J$8:$J$3007)</f>
        <v>0</v>
      </c>
      <c r="K250" s="28">
        <f>SUMIF(Saída!$C$8:$C$3007,PG!C250,Saída!$E$8:$E$3007)</f>
        <v>0</v>
      </c>
      <c r="L250" s="28">
        <f>SUMIF(Saída!$C$8:$C$3007,PG!C250,Saída!$G$8:$G$3007)</f>
        <v>0</v>
      </c>
      <c r="M250" s="33">
        <f t="shared" si="9"/>
        <v>0</v>
      </c>
      <c r="N250" s="258">
        <f>IF(G250="",0,IFERROR(AVERAGE(G250,AVERAGEIF(Entrada!$C$8:$C$3007,PG!$C250,Entrada!$E$8:$E$3007)),$G250))</f>
        <v>0</v>
      </c>
      <c r="O250" s="97">
        <f t="shared" si="10"/>
        <v>0</v>
      </c>
      <c r="P250" s="98" t="str">
        <f t="shared" si="11"/>
        <v/>
      </c>
      <c r="Q250" s="249"/>
      <c r="R250" s="249"/>
      <c r="S250" s="249"/>
      <c r="T250" s="249"/>
      <c r="U250" s="249"/>
      <c r="V250" s="249"/>
      <c r="W250" s="249"/>
      <c r="X250" s="249"/>
      <c r="Y250" s="249"/>
    </row>
    <row r="251" spans="2:25" ht="30" customHeight="1" x14ac:dyDescent="0.25">
      <c r="B251" s="250"/>
      <c r="C251" s="251"/>
      <c r="D251" s="252"/>
      <c r="E251" s="253"/>
      <c r="F251" s="254"/>
      <c r="G251" s="255"/>
      <c r="H251" s="26">
        <v>244</v>
      </c>
      <c r="I251" s="28">
        <f>SUMIF(Entrada!$C$8:$C$3007,C251,Entrada!$F$8:$F$3007)</f>
        <v>0</v>
      </c>
      <c r="J251" s="28">
        <f>SUMIF(Entrada!$C$8:$C$3007,PG!C251,Entrada!$J$8:$J$3007)</f>
        <v>0</v>
      </c>
      <c r="K251" s="28">
        <f>SUMIF(Saída!$C$8:$C$3007,PG!C251,Saída!$E$8:$E$3007)</f>
        <v>0</v>
      </c>
      <c r="L251" s="28">
        <f>SUMIF(Saída!$C$8:$C$3007,PG!C251,Saída!$G$8:$G$3007)</f>
        <v>0</v>
      </c>
      <c r="M251" s="33">
        <f t="shared" si="9"/>
        <v>0</v>
      </c>
      <c r="N251" s="258">
        <f>IF(G251="",0,IFERROR(AVERAGE(G251,AVERAGEIF(Entrada!$C$8:$C$3007,PG!$C251,Entrada!$E$8:$E$3007)),$G251))</f>
        <v>0</v>
      </c>
      <c r="O251" s="97">
        <f t="shared" si="10"/>
        <v>0</v>
      </c>
      <c r="P251" s="98" t="str">
        <f t="shared" si="11"/>
        <v/>
      </c>
      <c r="Q251" s="249"/>
      <c r="R251" s="249"/>
      <c r="S251" s="249"/>
      <c r="T251" s="249"/>
      <c r="U251" s="249"/>
      <c r="V251" s="249"/>
      <c r="W251" s="249"/>
      <c r="X251" s="249"/>
      <c r="Y251" s="249"/>
    </row>
    <row r="252" spans="2:25" ht="30" customHeight="1" x14ac:dyDescent="0.25">
      <c r="B252" s="250"/>
      <c r="C252" s="251"/>
      <c r="D252" s="252"/>
      <c r="E252" s="253"/>
      <c r="F252" s="254"/>
      <c r="G252" s="255"/>
      <c r="H252" s="26">
        <v>245</v>
      </c>
      <c r="I252" s="28">
        <f>SUMIF(Entrada!$C$8:$C$3007,C252,Entrada!$F$8:$F$3007)</f>
        <v>0</v>
      </c>
      <c r="J252" s="28">
        <f>SUMIF(Entrada!$C$8:$C$3007,PG!C252,Entrada!$J$8:$J$3007)</f>
        <v>0</v>
      </c>
      <c r="K252" s="28">
        <f>SUMIF(Saída!$C$8:$C$3007,PG!C252,Saída!$E$8:$E$3007)</f>
        <v>0</v>
      </c>
      <c r="L252" s="28">
        <f>SUMIF(Saída!$C$8:$C$3007,PG!C252,Saída!$G$8:$G$3007)</f>
        <v>0</v>
      </c>
      <c r="M252" s="33">
        <f t="shared" si="9"/>
        <v>0</v>
      </c>
      <c r="N252" s="258">
        <f>IF(G252="",0,IFERROR(AVERAGE(G252,AVERAGEIF(Entrada!$C$8:$C$3007,PG!$C252,Entrada!$E$8:$E$3007)),$G252))</f>
        <v>0</v>
      </c>
      <c r="O252" s="97">
        <f t="shared" si="10"/>
        <v>0</v>
      </c>
      <c r="P252" s="98" t="str">
        <f t="shared" si="11"/>
        <v/>
      </c>
      <c r="Q252" s="249"/>
      <c r="R252" s="249"/>
      <c r="S252" s="249"/>
      <c r="T252" s="249"/>
      <c r="U252" s="249"/>
      <c r="V252" s="249"/>
      <c r="W252" s="249"/>
      <c r="X252" s="249"/>
      <c r="Y252" s="249"/>
    </row>
    <row r="253" spans="2:25" ht="30" customHeight="1" x14ac:dyDescent="0.25">
      <c r="B253" s="250"/>
      <c r="C253" s="251"/>
      <c r="D253" s="252"/>
      <c r="E253" s="253"/>
      <c r="F253" s="254"/>
      <c r="G253" s="255"/>
      <c r="H253" s="26">
        <v>246</v>
      </c>
      <c r="I253" s="28">
        <f>SUMIF(Entrada!$C$8:$C$3007,C253,Entrada!$F$8:$F$3007)</f>
        <v>0</v>
      </c>
      <c r="J253" s="28">
        <f>SUMIF(Entrada!$C$8:$C$3007,PG!C253,Entrada!$J$8:$J$3007)</f>
        <v>0</v>
      </c>
      <c r="K253" s="28">
        <f>SUMIF(Saída!$C$8:$C$3007,PG!C253,Saída!$E$8:$E$3007)</f>
        <v>0</v>
      </c>
      <c r="L253" s="28">
        <f>SUMIF(Saída!$C$8:$C$3007,PG!C253,Saída!$G$8:$G$3007)</f>
        <v>0</v>
      </c>
      <c r="M253" s="33">
        <f t="shared" si="9"/>
        <v>0</v>
      </c>
      <c r="N253" s="258">
        <f>IF(G253="",0,IFERROR(AVERAGE(G253,AVERAGEIF(Entrada!$C$8:$C$3007,PG!$C253,Entrada!$E$8:$E$3007)),$G253))</f>
        <v>0</v>
      </c>
      <c r="O253" s="97">
        <f t="shared" si="10"/>
        <v>0</v>
      </c>
      <c r="P253" s="98" t="str">
        <f t="shared" si="11"/>
        <v/>
      </c>
      <c r="Q253" s="249"/>
      <c r="R253" s="249"/>
      <c r="S253" s="249"/>
      <c r="T253" s="249"/>
      <c r="U253" s="249"/>
      <c r="V253" s="249"/>
      <c r="W253" s="249"/>
      <c r="X253" s="249"/>
      <c r="Y253" s="249"/>
    </row>
    <row r="254" spans="2:25" ht="30" customHeight="1" x14ac:dyDescent="0.25">
      <c r="B254" s="250"/>
      <c r="C254" s="251"/>
      <c r="D254" s="252"/>
      <c r="E254" s="253"/>
      <c r="F254" s="254"/>
      <c r="G254" s="255"/>
      <c r="H254" s="26">
        <v>247</v>
      </c>
      <c r="I254" s="28">
        <f>SUMIF(Entrada!$C$8:$C$3007,C254,Entrada!$F$8:$F$3007)</f>
        <v>0</v>
      </c>
      <c r="J254" s="28">
        <f>SUMIF(Entrada!$C$8:$C$3007,PG!C254,Entrada!$J$8:$J$3007)</f>
        <v>0</v>
      </c>
      <c r="K254" s="28">
        <f>SUMIF(Saída!$C$8:$C$3007,PG!C254,Saída!$E$8:$E$3007)</f>
        <v>0</v>
      </c>
      <c r="L254" s="28">
        <f>SUMIF(Saída!$C$8:$C$3007,PG!C254,Saída!$G$8:$G$3007)</f>
        <v>0</v>
      </c>
      <c r="M254" s="33">
        <f t="shared" si="9"/>
        <v>0</v>
      </c>
      <c r="N254" s="258">
        <f>IF(G254="",0,IFERROR(AVERAGE(G254,AVERAGEIF(Entrada!$C$8:$C$3007,PG!$C254,Entrada!$E$8:$E$3007)),$G254))</f>
        <v>0</v>
      </c>
      <c r="O254" s="97">
        <f t="shared" si="10"/>
        <v>0</v>
      </c>
      <c r="P254" s="98" t="str">
        <f t="shared" si="11"/>
        <v/>
      </c>
      <c r="Q254" s="249"/>
      <c r="R254" s="249"/>
      <c r="S254" s="249"/>
      <c r="T254" s="249"/>
      <c r="U254" s="249"/>
      <c r="V254" s="249"/>
      <c r="W254" s="249"/>
      <c r="X254" s="249"/>
      <c r="Y254" s="249"/>
    </row>
    <row r="255" spans="2:25" ht="30" customHeight="1" x14ac:dyDescent="0.25">
      <c r="B255" s="250"/>
      <c r="C255" s="251"/>
      <c r="D255" s="252"/>
      <c r="E255" s="253"/>
      <c r="F255" s="254"/>
      <c r="G255" s="255"/>
      <c r="H255" s="26">
        <v>248</v>
      </c>
      <c r="I255" s="28">
        <f>SUMIF(Entrada!$C$8:$C$3007,C255,Entrada!$F$8:$F$3007)</f>
        <v>0</v>
      </c>
      <c r="J255" s="28">
        <f>SUMIF(Entrada!$C$8:$C$3007,PG!C255,Entrada!$J$8:$J$3007)</f>
        <v>0</v>
      </c>
      <c r="K255" s="28">
        <f>SUMIF(Saída!$C$8:$C$3007,PG!C255,Saída!$E$8:$E$3007)</f>
        <v>0</v>
      </c>
      <c r="L255" s="28">
        <f>SUMIF(Saída!$C$8:$C$3007,PG!C255,Saída!$G$8:$G$3007)</f>
        <v>0</v>
      </c>
      <c r="M255" s="33">
        <f t="shared" si="9"/>
        <v>0</v>
      </c>
      <c r="N255" s="258">
        <f>IF(G255="",0,IFERROR(AVERAGE(G255,AVERAGEIF(Entrada!$C$8:$C$3007,PG!$C255,Entrada!$E$8:$E$3007)),$G255))</f>
        <v>0</v>
      </c>
      <c r="O255" s="97">
        <f t="shared" si="10"/>
        <v>0</v>
      </c>
      <c r="P255" s="98" t="str">
        <f t="shared" si="11"/>
        <v/>
      </c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2:25" ht="30" customHeight="1" x14ac:dyDescent="0.25">
      <c r="B256" s="250"/>
      <c r="C256" s="251"/>
      <c r="D256" s="252"/>
      <c r="E256" s="253"/>
      <c r="F256" s="254"/>
      <c r="G256" s="255"/>
      <c r="H256" s="26">
        <v>249</v>
      </c>
      <c r="I256" s="28">
        <f>SUMIF(Entrada!$C$8:$C$3007,C256,Entrada!$F$8:$F$3007)</f>
        <v>0</v>
      </c>
      <c r="J256" s="28">
        <f>SUMIF(Entrada!$C$8:$C$3007,PG!C256,Entrada!$J$8:$J$3007)</f>
        <v>0</v>
      </c>
      <c r="K256" s="28">
        <f>SUMIF(Saída!$C$8:$C$3007,PG!C256,Saída!$E$8:$E$3007)</f>
        <v>0</v>
      </c>
      <c r="L256" s="28">
        <f>SUMIF(Saída!$C$8:$C$3007,PG!C256,Saída!$G$8:$G$3007)</f>
        <v>0</v>
      </c>
      <c r="M256" s="33">
        <f t="shared" si="9"/>
        <v>0</v>
      </c>
      <c r="N256" s="258">
        <f>IF(G256="",0,IFERROR(AVERAGE(G256,AVERAGEIF(Entrada!$C$8:$C$3007,PG!$C256,Entrada!$E$8:$E$3007)),$G256))</f>
        <v>0</v>
      </c>
      <c r="O256" s="97">
        <f t="shared" si="10"/>
        <v>0</v>
      </c>
      <c r="P256" s="98" t="str">
        <f t="shared" si="11"/>
        <v/>
      </c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2:25" ht="30" customHeight="1" x14ac:dyDescent="0.25">
      <c r="B257" s="250"/>
      <c r="C257" s="251"/>
      <c r="D257" s="252"/>
      <c r="E257" s="253"/>
      <c r="F257" s="254"/>
      <c r="G257" s="255"/>
      <c r="H257" s="26">
        <v>250</v>
      </c>
      <c r="I257" s="28">
        <f>SUMIF(Entrada!$C$8:$C$3007,C257,Entrada!$F$8:$F$3007)</f>
        <v>0</v>
      </c>
      <c r="J257" s="28">
        <f>SUMIF(Entrada!$C$8:$C$3007,PG!C257,Entrada!$J$8:$J$3007)</f>
        <v>0</v>
      </c>
      <c r="K257" s="28">
        <f>SUMIF(Saída!$C$8:$C$3007,PG!C257,Saída!$E$8:$E$3007)</f>
        <v>0</v>
      </c>
      <c r="L257" s="28">
        <f>SUMIF(Saída!$C$8:$C$3007,PG!C257,Saída!$G$8:$G$3007)</f>
        <v>0</v>
      </c>
      <c r="M257" s="33">
        <f t="shared" si="9"/>
        <v>0</v>
      </c>
      <c r="N257" s="258">
        <f>IF(G257="",0,IFERROR(AVERAGE(G257,AVERAGEIF(Entrada!$C$8:$C$3007,PG!$C257,Entrada!$E$8:$E$3007)),$G257))</f>
        <v>0</v>
      </c>
      <c r="O257" s="97">
        <f t="shared" si="10"/>
        <v>0</v>
      </c>
      <c r="P257" s="98" t="str">
        <f t="shared" si="11"/>
        <v/>
      </c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2:25" ht="30" customHeight="1" x14ac:dyDescent="0.25">
      <c r="B258" s="250"/>
      <c r="C258" s="251"/>
      <c r="D258" s="252"/>
      <c r="E258" s="253"/>
      <c r="F258" s="254"/>
      <c r="G258" s="255"/>
      <c r="H258" s="26">
        <v>251</v>
      </c>
      <c r="I258" s="28">
        <f>SUMIF(Entrada!$C$8:$C$3007,C258,Entrada!$F$8:$F$3007)</f>
        <v>0</v>
      </c>
      <c r="J258" s="28">
        <f>SUMIF(Entrada!$C$8:$C$3007,PG!C258,Entrada!$J$8:$J$3007)</f>
        <v>0</v>
      </c>
      <c r="K258" s="28">
        <f>SUMIF(Saída!$C$8:$C$3007,PG!C258,Saída!$E$8:$E$3007)</f>
        <v>0</v>
      </c>
      <c r="L258" s="28">
        <f>SUMIF(Saída!$C$8:$C$3007,PG!C258,Saída!$G$8:$G$3007)</f>
        <v>0</v>
      </c>
      <c r="M258" s="33">
        <f t="shared" si="9"/>
        <v>0</v>
      </c>
      <c r="N258" s="258">
        <f>IF(G258="",0,IFERROR(AVERAGE(G258,AVERAGEIF(Entrada!$C$8:$C$3007,PG!$C258,Entrada!$E$8:$E$3007)),$G258))</f>
        <v>0</v>
      </c>
      <c r="O258" s="97">
        <f t="shared" si="10"/>
        <v>0</v>
      </c>
      <c r="P258" s="98" t="str">
        <f t="shared" si="11"/>
        <v/>
      </c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2:25" ht="30" customHeight="1" x14ac:dyDescent="0.25">
      <c r="B259" s="250"/>
      <c r="C259" s="251"/>
      <c r="D259" s="252"/>
      <c r="E259" s="253"/>
      <c r="F259" s="254"/>
      <c r="G259" s="255"/>
      <c r="H259" s="26">
        <v>252</v>
      </c>
      <c r="I259" s="28">
        <f>SUMIF(Entrada!$C$8:$C$3007,C259,Entrada!$F$8:$F$3007)</f>
        <v>0</v>
      </c>
      <c r="J259" s="28">
        <f>SUMIF(Entrada!$C$8:$C$3007,PG!C259,Entrada!$J$8:$J$3007)</f>
        <v>0</v>
      </c>
      <c r="K259" s="28">
        <f>SUMIF(Saída!$C$8:$C$3007,PG!C259,Saída!$E$8:$E$3007)</f>
        <v>0</v>
      </c>
      <c r="L259" s="28">
        <f>SUMIF(Saída!$C$8:$C$3007,PG!C259,Saída!$G$8:$G$3007)</f>
        <v>0</v>
      </c>
      <c r="M259" s="33">
        <f t="shared" si="9"/>
        <v>0</v>
      </c>
      <c r="N259" s="258">
        <f>IF(G259="",0,IFERROR(AVERAGE(G259,AVERAGEIF(Entrada!$C$8:$C$3007,PG!$C259,Entrada!$E$8:$E$3007)),$G259))</f>
        <v>0</v>
      </c>
      <c r="O259" s="97">
        <f t="shared" si="10"/>
        <v>0</v>
      </c>
      <c r="P259" s="98" t="str">
        <f t="shared" si="11"/>
        <v/>
      </c>
      <c r="Q259" s="249"/>
      <c r="R259" s="249"/>
      <c r="S259" s="249"/>
      <c r="T259" s="249"/>
      <c r="U259" s="249"/>
      <c r="V259" s="249"/>
      <c r="W259" s="249"/>
      <c r="X259" s="249"/>
      <c r="Y259" s="249"/>
    </row>
    <row r="260" spans="2:25" ht="30" customHeight="1" x14ac:dyDescent="0.25">
      <c r="B260" s="250"/>
      <c r="C260" s="251"/>
      <c r="D260" s="252"/>
      <c r="E260" s="253"/>
      <c r="F260" s="254"/>
      <c r="G260" s="255"/>
      <c r="H260" s="26">
        <v>253</v>
      </c>
      <c r="I260" s="28">
        <f>SUMIF(Entrada!$C$8:$C$3007,C260,Entrada!$F$8:$F$3007)</f>
        <v>0</v>
      </c>
      <c r="J260" s="28">
        <f>SUMIF(Entrada!$C$8:$C$3007,PG!C260,Entrada!$J$8:$J$3007)</f>
        <v>0</v>
      </c>
      <c r="K260" s="28">
        <f>SUMIF(Saída!$C$8:$C$3007,PG!C260,Saída!$E$8:$E$3007)</f>
        <v>0</v>
      </c>
      <c r="L260" s="28">
        <f>SUMIF(Saída!$C$8:$C$3007,PG!C260,Saída!$G$8:$G$3007)</f>
        <v>0</v>
      </c>
      <c r="M260" s="33">
        <f t="shared" si="9"/>
        <v>0</v>
      </c>
      <c r="N260" s="258">
        <f>IF(G260="",0,IFERROR(AVERAGE(G260,AVERAGEIF(Entrada!$C$8:$C$3007,PG!$C260,Entrada!$E$8:$E$3007)),$G260))</f>
        <v>0</v>
      </c>
      <c r="O260" s="97">
        <f t="shared" si="10"/>
        <v>0</v>
      </c>
      <c r="P260" s="98" t="str">
        <f t="shared" si="11"/>
        <v/>
      </c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2:25" ht="30" customHeight="1" x14ac:dyDescent="0.25">
      <c r="B261" s="250"/>
      <c r="C261" s="251"/>
      <c r="D261" s="252"/>
      <c r="E261" s="253"/>
      <c r="F261" s="254"/>
      <c r="G261" s="255"/>
      <c r="H261" s="26">
        <v>254</v>
      </c>
      <c r="I261" s="28">
        <f>SUMIF(Entrada!$C$8:$C$3007,C261,Entrada!$F$8:$F$3007)</f>
        <v>0</v>
      </c>
      <c r="J261" s="28">
        <f>SUMIF(Entrada!$C$8:$C$3007,PG!C261,Entrada!$J$8:$J$3007)</f>
        <v>0</v>
      </c>
      <c r="K261" s="28">
        <f>SUMIF(Saída!$C$8:$C$3007,PG!C261,Saída!$E$8:$E$3007)</f>
        <v>0</v>
      </c>
      <c r="L261" s="28">
        <f>SUMIF(Saída!$C$8:$C$3007,PG!C261,Saída!$G$8:$G$3007)</f>
        <v>0</v>
      </c>
      <c r="M261" s="33">
        <f t="shared" si="9"/>
        <v>0</v>
      </c>
      <c r="N261" s="258">
        <f>IF(G261="",0,IFERROR(AVERAGE(G261,AVERAGEIF(Entrada!$C$8:$C$3007,PG!$C261,Entrada!$E$8:$E$3007)),$G261))</f>
        <v>0</v>
      </c>
      <c r="O261" s="97">
        <f t="shared" si="10"/>
        <v>0</v>
      </c>
      <c r="P261" s="98" t="str">
        <f t="shared" si="11"/>
        <v/>
      </c>
      <c r="Q261" s="249"/>
      <c r="R261" s="249"/>
      <c r="S261" s="249"/>
      <c r="T261" s="249"/>
      <c r="U261" s="249"/>
      <c r="V261" s="249"/>
      <c r="W261" s="249"/>
      <c r="X261" s="249"/>
      <c r="Y261" s="249"/>
    </row>
    <row r="262" spans="2:25" ht="30" customHeight="1" x14ac:dyDescent="0.25">
      <c r="B262" s="250"/>
      <c r="C262" s="251"/>
      <c r="D262" s="252"/>
      <c r="E262" s="253"/>
      <c r="F262" s="254"/>
      <c r="G262" s="255"/>
      <c r="H262" s="26">
        <v>255</v>
      </c>
      <c r="I262" s="28">
        <f>SUMIF(Entrada!$C$8:$C$3007,C262,Entrada!$F$8:$F$3007)</f>
        <v>0</v>
      </c>
      <c r="J262" s="28">
        <f>SUMIF(Entrada!$C$8:$C$3007,PG!C262,Entrada!$J$8:$J$3007)</f>
        <v>0</v>
      </c>
      <c r="K262" s="28">
        <f>SUMIF(Saída!$C$8:$C$3007,PG!C262,Saída!$E$8:$E$3007)</f>
        <v>0</v>
      </c>
      <c r="L262" s="28">
        <f>SUMIF(Saída!$C$8:$C$3007,PG!C262,Saída!$G$8:$G$3007)</f>
        <v>0</v>
      </c>
      <c r="M262" s="33">
        <f t="shared" si="9"/>
        <v>0</v>
      </c>
      <c r="N262" s="258">
        <f>IF(G262="",0,IFERROR(AVERAGE(G262,AVERAGEIF(Entrada!$C$8:$C$3007,PG!$C262,Entrada!$E$8:$E$3007)),$G262))</f>
        <v>0</v>
      </c>
      <c r="O262" s="97">
        <f t="shared" si="10"/>
        <v>0</v>
      </c>
      <c r="P262" s="98" t="str">
        <f t="shared" si="11"/>
        <v/>
      </c>
      <c r="Q262" s="249"/>
      <c r="R262" s="249"/>
      <c r="S262" s="249"/>
      <c r="T262" s="249"/>
      <c r="U262" s="249"/>
      <c r="V262" s="249"/>
      <c r="W262" s="249"/>
      <c r="X262" s="249"/>
      <c r="Y262" s="249"/>
    </row>
    <row r="263" spans="2:25" ht="30" customHeight="1" x14ac:dyDescent="0.25">
      <c r="B263" s="250"/>
      <c r="C263" s="251"/>
      <c r="D263" s="252"/>
      <c r="E263" s="253"/>
      <c r="F263" s="254"/>
      <c r="G263" s="255"/>
      <c r="H263" s="26">
        <v>256</v>
      </c>
      <c r="I263" s="28">
        <f>SUMIF(Entrada!$C$8:$C$3007,C263,Entrada!$F$8:$F$3007)</f>
        <v>0</v>
      </c>
      <c r="J263" s="28">
        <f>SUMIF(Entrada!$C$8:$C$3007,PG!C263,Entrada!$J$8:$J$3007)</f>
        <v>0</v>
      </c>
      <c r="K263" s="28">
        <f>SUMIF(Saída!$C$8:$C$3007,PG!C263,Saída!$E$8:$E$3007)</f>
        <v>0</v>
      </c>
      <c r="L263" s="28">
        <f>SUMIF(Saída!$C$8:$C$3007,PG!C263,Saída!$G$8:$G$3007)</f>
        <v>0</v>
      </c>
      <c r="M263" s="33">
        <f t="shared" si="9"/>
        <v>0</v>
      </c>
      <c r="N263" s="258">
        <f>IF(G263="",0,IFERROR(AVERAGE(G263,AVERAGEIF(Entrada!$C$8:$C$3007,PG!$C263,Entrada!$E$8:$E$3007)),$G263))</f>
        <v>0</v>
      </c>
      <c r="O263" s="97">
        <f t="shared" si="10"/>
        <v>0</v>
      </c>
      <c r="P263" s="98" t="str">
        <f t="shared" si="11"/>
        <v/>
      </c>
      <c r="Q263" s="249"/>
      <c r="R263" s="249"/>
      <c r="S263" s="249"/>
      <c r="T263" s="249"/>
      <c r="U263" s="249"/>
      <c r="V263" s="249"/>
      <c r="W263" s="249"/>
      <c r="X263" s="249"/>
      <c r="Y263" s="249"/>
    </row>
    <row r="264" spans="2:25" ht="30" customHeight="1" x14ac:dyDescent="0.25">
      <c r="B264" s="250"/>
      <c r="C264" s="251"/>
      <c r="D264" s="252"/>
      <c r="E264" s="253"/>
      <c r="F264" s="254"/>
      <c r="G264" s="255"/>
      <c r="H264" s="26">
        <v>257</v>
      </c>
      <c r="I264" s="28">
        <f>SUMIF(Entrada!$C$8:$C$3007,C264,Entrada!$F$8:$F$3007)</f>
        <v>0</v>
      </c>
      <c r="J264" s="28">
        <f>SUMIF(Entrada!$C$8:$C$3007,PG!C264,Entrada!$J$8:$J$3007)</f>
        <v>0</v>
      </c>
      <c r="K264" s="28">
        <f>SUMIF(Saída!$C$8:$C$3007,PG!C264,Saída!$E$8:$E$3007)</f>
        <v>0</v>
      </c>
      <c r="L264" s="28">
        <f>SUMIF(Saída!$C$8:$C$3007,PG!C264,Saída!$G$8:$G$3007)</f>
        <v>0</v>
      </c>
      <c r="M264" s="33">
        <f t="shared" si="9"/>
        <v>0</v>
      </c>
      <c r="N264" s="258">
        <f>IF(G264="",0,IFERROR(AVERAGE(G264,AVERAGEIF(Entrada!$C$8:$C$3007,PG!$C264,Entrada!$E$8:$E$3007)),$G264))</f>
        <v>0</v>
      </c>
      <c r="O264" s="97">
        <f t="shared" si="10"/>
        <v>0</v>
      </c>
      <c r="P264" s="98" t="str">
        <f t="shared" si="11"/>
        <v/>
      </c>
      <c r="Q264" s="249"/>
      <c r="R264" s="249"/>
      <c r="S264" s="249"/>
      <c r="T264" s="249"/>
      <c r="U264" s="249"/>
      <c r="V264" s="249"/>
      <c r="W264" s="249"/>
      <c r="X264" s="249"/>
      <c r="Y264" s="249"/>
    </row>
    <row r="265" spans="2:25" ht="30" customHeight="1" x14ac:dyDescent="0.25">
      <c r="B265" s="250"/>
      <c r="C265" s="251"/>
      <c r="D265" s="252"/>
      <c r="E265" s="253"/>
      <c r="F265" s="254"/>
      <c r="G265" s="255"/>
      <c r="H265" s="26">
        <v>258</v>
      </c>
      <c r="I265" s="28">
        <f>SUMIF(Entrada!$C$8:$C$3007,C265,Entrada!$F$8:$F$3007)</f>
        <v>0</v>
      </c>
      <c r="J265" s="28">
        <f>SUMIF(Entrada!$C$8:$C$3007,PG!C265,Entrada!$J$8:$J$3007)</f>
        <v>0</v>
      </c>
      <c r="K265" s="28">
        <f>SUMIF(Saída!$C$8:$C$3007,PG!C265,Saída!$E$8:$E$3007)</f>
        <v>0</v>
      </c>
      <c r="L265" s="28">
        <f>SUMIF(Saída!$C$8:$C$3007,PG!C265,Saída!$G$8:$G$3007)</f>
        <v>0</v>
      </c>
      <c r="M265" s="33">
        <f t="shared" ref="M265:M328" si="12">(I265+E265)-K265</f>
        <v>0</v>
      </c>
      <c r="N265" s="258">
        <f>IF(G265="",0,IFERROR(AVERAGE(G265,AVERAGEIF(Entrada!$C$8:$C$3007,PG!$C265,Entrada!$E$8:$E$3007)),$G265))</f>
        <v>0</v>
      </c>
      <c r="O265" s="97">
        <f t="shared" ref="O265:O328" si="13">E265*G265</f>
        <v>0</v>
      </c>
      <c r="P265" s="98" t="str">
        <f t="shared" ref="P265:P328" si="14">IF(D265="","",IF(M265&gt;D265,1,0))</f>
        <v/>
      </c>
      <c r="Q265" s="249"/>
      <c r="R265" s="249"/>
      <c r="S265" s="249"/>
      <c r="T265" s="249"/>
      <c r="U265" s="249"/>
      <c r="V265" s="249"/>
      <c r="W265" s="249"/>
      <c r="X265" s="249"/>
      <c r="Y265" s="249"/>
    </row>
    <row r="266" spans="2:25" ht="30" customHeight="1" x14ac:dyDescent="0.25">
      <c r="B266" s="250"/>
      <c r="C266" s="251"/>
      <c r="D266" s="252"/>
      <c r="E266" s="253"/>
      <c r="F266" s="254"/>
      <c r="G266" s="255"/>
      <c r="H266" s="26">
        <v>259</v>
      </c>
      <c r="I266" s="28">
        <f>SUMIF(Entrada!$C$8:$C$3007,C266,Entrada!$F$8:$F$3007)</f>
        <v>0</v>
      </c>
      <c r="J266" s="28">
        <f>SUMIF(Entrada!$C$8:$C$3007,PG!C266,Entrada!$J$8:$J$3007)</f>
        <v>0</v>
      </c>
      <c r="K266" s="28">
        <f>SUMIF(Saída!$C$8:$C$3007,PG!C266,Saída!$E$8:$E$3007)</f>
        <v>0</v>
      </c>
      <c r="L266" s="28">
        <f>SUMIF(Saída!$C$8:$C$3007,PG!C266,Saída!$G$8:$G$3007)</f>
        <v>0</v>
      </c>
      <c r="M266" s="33">
        <f t="shared" si="12"/>
        <v>0</v>
      </c>
      <c r="N266" s="258">
        <f>IF(G266="",0,IFERROR(AVERAGE(G266,AVERAGEIF(Entrada!$C$8:$C$3007,PG!$C266,Entrada!$E$8:$E$3007)),$G266))</f>
        <v>0</v>
      </c>
      <c r="O266" s="97">
        <f t="shared" si="13"/>
        <v>0</v>
      </c>
      <c r="P266" s="98" t="str">
        <f t="shared" si="14"/>
        <v/>
      </c>
      <c r="Q266" s="249"/>
      <c r="R266" s="249"/>
      <c r="S266" s="249"/>
      <c r="T266" s="249"/>
      <c r="U266" s="249"/>
      <c r="V266" s="249"/>
      <c r="W266" s="249"/>
      <c r="X266" s="249"/>
      <c r="Y266" s="249"/>
    </row>
    <row r="267" spans="2:25" ht="30" customHeight="1" x14ac:dyDescent="0.25">
      <c r="B267" s="250"/>
      <c r="C267" s="251"/>
      <c r="D267" s="252"/>
      <c r="E267" s="253"/>
      <c r="F267" s="254"/>
      <c r="G267" s="255"/>
      <c r="H267" s="26">
        <v>260</v>
      </c>
      <c r="I267" s="28">
        <f>SUMIF(Entrada!$C$8:$C$3007,C267,Entrada!$F$8:$F$3007)</f>
        <v>0</v>
      </c>
      <c r="J267" s="28">
        <f>SUMIF(Entrada!$C$8:$C$3007,PG!C267,Entrada!$J$8:$J$3007)</f>
        <v>0</v>
      </c>
      <c r="K267" s="28">
        <f>SUMIF(Saída!$C$8:$C$3007,PG!C267,Saída!$E$8:$E$3007)</f>
        <v>0</v>
      </c>
      <c r="L267" s="28">
        <f>SUMIF(Saída!$C$8:$C$3007,PG!C267,Saída!$G$8:$G$3007)</f>
        <v>0</v>
      </c>
      <c r="M267" s="33">
        <f t="shared" si="12"/>
        <v>0</v>
      </c>
      <c r="N267" s="258">
        <f>IF(G267="",0,IFERROR(AVERAGE(G267,AVERAGEIF(Entrada!$C$8:$C$3007,PG!$C267,Entrada!$E$8:$E$3007)),$G267))</f>
        <v>0</v>
      </c>
      <c r="O267" s="97">
        <f t="shared" si="13"/>
        <v>0</v>
      </c>
      <c r="P267" s="98" t="str">
        <f t="shared" si="14"/>
        <v/>
      </c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2:25" ht="30" customHeight="1" x14ac:dyDescent="0.25">
      <c r="B268" s="250"/>
      <c r="C268" s="251"/>
      <c r="D268" s="252"/>
      <c r="E268" s="253"/>
      <c r="F268" s="254"/>
      <c r="G268" s="255"/>
      <c r="H268" s="26">
        <v>261</v>
      </c>
      <c r="I268" s="28">
        <f>SUMIF(Entrada!$C$8:$C$3007,C268,Entrada!$F$8:$F$3007)</f>
        <v>0</v>
      </c>
      <c r="J268" s="28">
        <f>SUMIF(Entrada!$C$8:$C$3007,PG!C268,Entrada!$J$8:$J$3007)</f>
        <v>0</v>
      </c>
      <c r="K268" s="28">
        <f>SUMIF(Saída!$C$8:$C$3007,PG!C268,Saída!$E$8:$E$3007)</f>
        <v>0</v>
      </c>
      <c r="L268" s="28">
        <f>SUMIF(Saída!$C$8:$C$3007,PG!C268,Saída!$G$8:$G$3007)</f>
        <v>0</v>
      </c>
      <c r="M268" s="33">
        <f t="shared" si="12"/>
        <v>0</v>
      </c>
      <c r="N268" s="258">
        <f>IF(G268="",0,IFERROR(AVERAGE(G268,AVERAGEIF(Entrada!$C$8:$C$3007,PG!$C268,Entrada!$E$8:$E$3007)),$G268))</f>
        <v>0</v>
      </c>
      <c r="O268" s="97">
        <f t="shared" si="13"/>
        <v>0</v>
      </c>
      <c r="P268" s="98" t="str">
        <f t="shared" si="14"/>
        <v/>
      </c>
      <c r="Q268" s="249"/>
      <c r="R268" s="249"/>
      <c r="S268" s="249"/>
      <c r="T268" s="249"/>
      <c r="U268" s="249"/>
      <c r="V268" s="249"/>
      <c r="W268" s="249"/>
      <c r="X268" s="249"/>
      <c r="Y268" s="249"/>
    </row>
    <row r="269" spans="2:25" ht="30" customHeight="1" x14ac:dyDescent="0.25">
      <c r="B269" s="250"/>
      <c r="C269" s="251"/>
      <c r="D269" s="252"/>
      <c r="E269" s="253"/>
      <c r="F269" s="254"/>
      <c r="G269" s="255"/>
      <c r="H269" s="26">
        <v>262</v>
      </c>
      <c r="I269" s="28">
        <f>SUMIF(Entrada!$C$8:$C$3007,C269,Entrada!$F$8:$F$3007)</f>
        <v>0</v>
      </c>
      <c r="J269" s="28">
        <f>SUMIF(Entrada!$C$8:$C$3007,PG!C269,Entrada!$J$8:$J$3007)</f>
        <v>0</v>
      </c>
      <c r="K269" s="28">
        <f>SUMIF(Saída!$C$8:$C$3007,PG!C269,Saída!$E$8:$E$3007)</f>
        <v>0</v>
      </c>
      <c r="L269" s="28">
        <f>SUMIF(Saída!$C$8:$C$3007,PG!C269,Saída!$G$8:$G$3007)</f>
        <v>0</v>
      </c>
      <c r="M269" s="33">
        <f t="shared" si="12"/>
        <v>0</v>
      </c>
      <c r="N269" s="258">
        <f>IF(G269="",0,IFERROR(AVERAGE(G269,AVERAGEIF(Entrada!$C$8:$C$3007,PG!$C269,Entrada!$E$8:$E$3007)),$G269))</f>
        <v>0</v>
      </c>
      <c r="O269" s="97">
        <f t="shared" si="13"/>
        <v>0</v>
      </c>
      <c r="P269" s="98" t="str">
        <f t="shared" si="14"/>
        <v/>
      </c>
      <c r="Q269" s="249"/>
      <c r="R269" s="249"/>
      <c r="S269" s="249"/>
      <c r="T269" s="249"/>
      <c r="U269" s="249"/>
      <c r="V269" s="249"/>
      <c r="W269" s="249"/>
      <c r="X269" s="249"/>
      <c r="Y269" s="249"/>
    </row>
    <row r="270" spans="2:25" ht="30" customHeight="1" x14ac:dyDescent="0.25">
      <c r="B270" s="250"/>
      <c r="C270" s="251"/>
      <c r="D270" s="252"/>
      <c r="E270" s="253"/>
      <c r="F270" s="254"/>
      <c r="G270" s="255"/>
      <c r="H270" s="26">
        <v>263</v>
      </c>
      <c r="I270" s="28">
        <f>SUMIF(Entrada!$C$8:$C$3007,C270,Entrada!$F$8:$F$3007)</f>
        <v>0</v>
      </c>
      <c r="J270" s="28">
        <f>SUMIF(Entrada!$C$8:$C$3007,PG!C270,Entrada!$J$8:$J$3007)</f>
        <v>0</v>
      </c>
      <c r="K270" s="28">
        <f>SUMIF(Saída!$C$8:$C$3007,PG!C270,Saída!$E$8:$E$3007)</f>
        <v>0</v>
      </c>
      <c r="L270" s="28">
        <f>SUMIF(Saída!$C$8:$C$3007,PG!C270,Saída!$G$8:$G$3007)</f>
        <v>0</v>
      </c>
      <c r="M270" s="33">
        <f t="shared" si="12"/>
        <v>0</v>
      </c>
      <c r="N270" s="258">
        <f>IF(G270="",0,IFERROR(AVERAGE(G270,AVERAGEIF(Entrada!$C$8:$C$3007,PG!$C270,Entrada!$E$8:$E$3007)),$G270))</f>
        <v>0</v>
      </c>
      <c r="O270" s="97">
        <f t="shared" si="13"/>
        <v>0</v>
      </c>
      <c r="P270" s="98" t="str">
        <f t="shared" si="14"/>
        <v/>
      </c>
      <c r="Q270" s="249"/>
      <c r="R270" s="249"/>
      <c r="S270" s="249"/>
      <c r="T270" s="249"/>
      <c r="U270" s="249"/>
      <c r="V270" s="249"/>
      <c r="W270" s="249"/>
      <c r="X270" s="249"/>
      <c r="Y270" s="249"/>
    </row>
    <row r="271" spans="2:25" ht="30" customHeight="1" x14ac:dyDescent="0.25">
      <c r="B271" s="250"/>
      <c r="C271" s="251"/>
      <c r="D271" s="252"/>
      <c r="E271" s="253"/>
      <c r="F271" s="254"/>
      <c r="G271" s="255"/>
      <c r="H271" s="26">
        <v>264</v>
      </c>
      <c r="I271" s="28">
        <f>SUMIF(Entrada!$C$8:$C$3007,C271,Entrada!$F$8:$F$3007)</f>
        <v>0</v>
      </c>
      <c r="J271" s="28">
        <f>SUMIF(Entrada!$C$8:$C$3007,PG!C271,Entrada!$J$8:$J$3007)</f>
        <v>0</v>
      </c>
      <c r="K271" s="28">
        <f>SUMIF(Saída!$C$8:$C$3007,PG!C271,Saída!$E$8:$E$3007)</f>
        <v>0</v>
      </c>
      <c r="L271" s="28">
        <f>SUMIF(Saída!$C$8:$C$3007,PG!C271,Saída!$G$8:$G$3007)</f>
        <v>0</v>
      </c>
      <c r="M271" s="33">
        <f t="shared" si="12"/>
        <v>0</v>
      </c>
      <c r="N271" s="258">
        <f>IF(G271="",0,IFERROR(AVERAGE(G271,AVERAGEIF(Entrada!$C$8:$C$3007,PG!$C271,Entrada!$E$8:$E$3007)),$G271))</f>
        <v>0</v>
      </c>
      <c r="O271" s="97">
        <f t="shared" si="13"/>
        <v>0</v>
      </c>
      <c r="P271" s="98" t="str">
        <f t="shared" si="14"/>
        <v/>
      </c>
      <c r="Q271" s="249"/>
      <c r="R271" s="249"/>
      <c r="S271" s="249"/>
      <c r="T271" s="249"/>
      <c r="U271" s="249"/>
      <c r="V271" s="249"/>
      <c r="W271" s="249"/>
      <c r="X271" s="249"/>
      <c r="Y271" s="249"/>
    </row>
    <row r="272" spans="2:25" ht="30" customHeight="1" x14ac:dyDescent="0.25">
      <c r="B272" s="250"/>
      <c r="C272" s="251"/>
      <c r="D272" s="252"/>
      <c r="E272" s="253"/>
      <c r="F272" s="254"/>
      <c r="G272" s="255"/>
      <c r="H272" s="26">
        <v>265</v>
      </c>
      <c r="I272" s="28">
        <f>SUMIF(Entrada!$C$8:$C$3007,C272,Entrada!$F$8:$F$3007)</f>
        <v>0</v>
      </c>
      <c r="J272" s="28">
        <f>SUMIF(Entrada!$C$8:$C$3007,PG!C272,Entrada!$J$8:$J$3007)</f>
        <v>0</v>
      </c>
      <c r="K272" s="28">
        <f>SUMIF(Saída!$C$8:$C$3007,PG!C272,Saída!$E$8:$E$3007)</f>
        <v>0</v>
      </c>
      <c r="L272" s="28">
        <f>SUMIF(Saída!$C$8:$C$3007,PG!C272,Saída!$G$8:$G$3007)</f>
        <v>0</v>
      </c>
      <c r="M272" s="33">
        <f t="shared" si="12"/>
        <v>0</v>
      </c>
      <c r="N272" s="258">
        <f>IF(G272="",0,IFERROR(AVERAGE(G272,AVERAGEIF(Entrada!$C$8:$C$3007,PG!$C272,Entrada!$E$8:$E$3007)),$G272))</f>
        <v>0</v>
      </c>
      <c r="O272" s="97">
        <f t="shared" si="13"/>
        <v>0</v>
      </c>
      <c r="P272" s="98" t="str">
        <f t="shared" si="14"/>
        <v/>
      </c>
      <c r="Q272" s="249"/>
      <c r="R272" s="249"/>
      <c r="S272" s="249"/>
      <c r="T272" s="249"/>
      <c r="U272" s="249"/>
      <c r="V272" s="249"/>
      <c r="W272" s="249"/>
      <c r="X272" s="249"/>
      <c r="Y272" s="249"/>
    </row>
    <row r="273" spans="2:25" ht="30" customHeight="1" x14ac:dyDescent="0.25">
      <c r="B273" s="250"/>
      <c r="C273" s="251"/>
      <c r="D273" s="252"/>
      <c r="E273" s="253"/>
      <c r="F273" s="254"/>
      <c r="G273" s="255"/>
      <c r="H273" s="26">
        <v>266</v>
      </c>
      <c r="I273" s="28">
        <f>SUMIF(Entrada!$C$8:$C$3007,C273,Entrada!$F$8:$F$3007)</f>
        <v>0</v>
      </c>
      <c r="J273" s="28">
        <f>SUMIF(Entrada!$C$8:$C$3007,PG!C273,Entrada!$J$8:$J$3007)</f>
        <v>0</v>
      </c>
      <c r="K273" s="28">
        <f>SUMIF(Saída!$C$8:$C$3007,PG!C273,Saída!$E$8:$E$3007)</f>
        <v>0</v>
      </c>
      <c r="L273" s="28">
        <f>SUMIF(Saída!$C$8:$C$3007,PG!C273,Saída!$G$8:$G$3007)</f>
        <v>0</v>
      </c>
      <c r="M273" s="33">
        <f t="shared" si="12"/>
        <v>0</v>
      </c>
      <c r="N273" s="258">
        <f>IF(G273="",0,IFERROR(AVERAGE(G273,AVERAGEIF(Entrada!$C$8:$C$3007,PG!$C273,Entrada!$E$8:$E$3007)),$G273))</f>
        <v>0</v>
      </c>
      <c r="O273" s="97">
        <f t="shared" si="13"/>
        <v>0</v>
      </c>
      <c r="P273" s="98" t="str">
        <f t="shared" si="14"/>
        <v/>
      </c>
      <c r="Q273" s="249"/>
      <c r="R273" s="249"/>
      <c r="S273" s="249"/>
      <c r="T273" s="249"/>
      <c r="U273" s="249"/>
      <c r="V273" s="249"/>
      <c r="W273" s="249"/>
      <c r="X273" s="249"/>
      <c r="Y273" s="249"/>
    </row>
    <row r="274" spans="2:25" ht="30" customHeight="1" x14ac:dyDescent="0.25">
      <c r="B274" s="250"/>
      <c r="C274" s="251"/>
      <c r="D274" s="252"/>
      <c r="E274" s="253"/>
      <c r="F274" s="254"/>
      <c r="G274" s="255"/>
      <c r="H274" s="26">
        <v>267</v>
      </c>
      <c r="I274" s="28">
        <f>SUMIF(Entrada!$C$8:$C$3007,C274,Entrada!$F$8:$F$3007)</f>
        <v>0</v>
      </c>
      <c r="J274" s="28">
        <f>SUMIF(Entrada!$C$8:$C$3007,PG!C274,Entrada!$J$8:$J$3007)</f>
        <v>0</v>
      </c>
      <c r="K274" s="28">
        <f>SUMIF(Saída!$C$8:$C$3007,PG!C274,Saída!$E$8:$E$3007)</f>
        <v>0</v>
      </c>
      <c r="L274" s="28">
        <f>SUMIF(Saída!$C$8:$C$3007,PG!C274,Saída!$G$8:$G$3007)</f>
        <v>0</v>
      </c>
      <c r="M274" s="33">
        <f t="shared" si="12"/>
        <v>0</v>
      </c>
      <c r="N274" s="258">
        <f>IF(G274="",0,IFERROR(AVERAGE(G274,AVERAGEIF(Entrada!$C$8:$C$3007,PG!$C274,Entrada!$E$8:$E$3007)),$G274))</f>
        <v>0</v>
      </c>
      <c r="O274" s="97">
        <f t="shared" si="13"/>
        <v>0</v>
      </c>
      <c r="P274" s="98" t="str">
        <f t="shared" si="14"/>
        <v/>
      </c>
      <c r="Q274" s="249"/>
      <c r="R274" s="249"/>
      <c r="S274" s="249"/>
      <c r="T274" s="249"/>
      <c r="U274" s="249"/>
      <c r="V274" s="249"/>
      <c r="W274" s="249"/>
      <c r="X274" s="249"/>
      <c r="Y274" s="249"/>
    </row>
    <row r="275" spans="2:25" ht="30" customHeight="1" x14ac:dyDescent="0.25">
      <c r="B275" s="250"/>
      <c r="C275" s="251"/>
      <c r="D275" s="252"/>
      <c r="E275" s="253"/>
      <c r="F275" s="254"/>
      <c r="G275" s="255"/>
      <c r="H275" s="26">
        <v>268</v>
      </c>
      <c r="I275" s="28">
        <f>SUMIF(Entrada!$C$8:$C$3007,C275,Entrada!$F$8:$F$3007)</f>
        <v>0</v>
      </c>
      <c r="J275" s="28">
        <f>SUMIF(Entrada!$C$8:$C$3007,PG!C275,Entrada!$J$8:$J$3007)</f>
        <v>0</v>
      </c>
      <c r="K275" s="28">
        <f>SUMIF(Saída!$C$8:$C$3007,PG!C275,Saída!$E$8:$E$3007)</f>
        <v>0</v>
      </c>
      <c r="L275" s="28">
        <f>SUMIF(Saída!$C$8:$C$3007,PG!C275,Saída!$G$8:$G$3007)</f>
        <v>0</v>
      </c>
      <c r="M275" s="33">
        <f t="shared" si="12"/>
        <v>0</v>
      </c>
      <c r="N275" s="258">
        <f>IF(G275="",0,IFERROR(AVERAGE(G275,AVERAGEIF(Entrada!$C$8:$C$3007,PG!$C275,Entrada!$E$8:$E$3007)),$G275))</f>
        <v>0</v>
      </c>
      <c r="O275" s="97">
        <f t="shared" si="13"/>
        <v>0</v>
      </c>
      <c r="P275" s="98" t="str">
        <f t="shared" si="14"/>
        <v/>
      </c>
      <c r="Q275" s="249"/>
      <c r="R275" s="249"/>
      <c r="S275" s="249"/>
      <c r="T275" s="249"/>
      <c r="U275" s="249"/>
      <c r="V275" s="249"/>
      <c r="W275" s="249"/>
      <c r="X275" s="249"/>
      <c r="Y275" s="249"/>
    </row>
    <row r="276" spans="2:25" ht="30" customHeight="1" x14ac:dyDescent="0.25">
      <c r="B276" s="250"/>
      <c r="C276" s="251"/>
      <c r="D276" s="252"/>
      <c r="E276" s="253"/>
      <c r="F276" s="254"/>
      <c r="G276" s="255"/>
      <c r="H276" s="26">
        <v>269</v>
      </c>
      <c r="I276" s="28">
        <f>SUMIF(Entrada!$C$8:$C$3007,C276,Entrada!$F$8:$F$3007)</f>
        <v>0</v>
      </c>
      <c r="J276" s="28">
        <f>SUMIF(Entrada!$C$8:$C$3007,PG!C276,Entrada!$J$8:$J$3007)</f>
        <v>0</v>
      </c>
      <c r="K276" s="28">
        <f>SUMIF(Saída!$C$8:$C$3007,PG!C276,Saída!$E$8:$E$3007)</f>
        <v>0</v>
      </c>
      <c r="L276" s="28">
        <f>SUMIF(Saída!$C$8:$C$3007,PG!C276,Saída!$G$8:$G$3007)</f>
        <v>0</v>
      </c>
      <c r="M276" s="33">
        <f t="shared" si="12"/>
        <v>0</v>
      </c>
      <c r="N276" s="258">
        <f>IF(G276="",0,IFERROR(AVERAGE(G276,AVERAGEIF(Entrada!$C$8:$C$3007,PG!$C276,Entrada!$E$8:$E$3007)),$G276))</f>
        <v>0</v>
      </c>
      <c r="O276" s="97">
        <f t="shared" si="13"/>
        <v>0</v>
      </c>
      <c r="P276" s="98" t="str">
        <f t="shared" si="14"/>
        <v/>
      </c>
      <c r="Q276" s="249"/>
      <c r="R276" s="249"/>
      <c r="S276" s="249"/>
      <c r="T276" s="249"/>
      <c r="U276" s="249"/>
      <c r="V276" s="249"/>
      <c r="W276" s="249"/>
      <c r="X276" s="249"/>
      <c r="Y276" s="249"/>
    </row>
    <row r="277" spans="2:25" ht="30" customHeight="1" x14ac:dyDescent="0.25">
      <c r="B277" s="250"/>
      <c r="C277" s="251"/>
      <c r="D277" s="252"/>
      <c r="E277" s="253"/>
      <c r="F277" s="254"/>
      <c r="G277" s="255"/>
      <c r="H277" s="26">
        <v>270</v>
      </c>
      <c r="I277" s="28">
        <f>SUMIF(Entrada!$C$8:$C$3007,C277,Entrada!$F$8:$F$3007)</f>
        <v>0</v>
      </c>
      <c r="J277" s="28">
        <f>SUMIF(Entrada!$C$8:$C$3007,PG!C277,Entrada!$J$8:$J$3007)</f>
        <v>0</v>
      </c>
      <c r="K277" s="28">
        <f>SUMIF(Saída!$C$8:$C$3007,PG!C277,Saída!$E$8:$E$3007)</f>
        <v>0</v>
      </c>
      <c r="L277" s="28">
        <f>SUMIF(Saída!$C$8:$C$3007,PG!C277,Saída!$G$8:$G$3007)</f>
        <v>0</v>
      </c>
      <c r="M277" s="33">
        <f t="shared" si="12"/>
        <v>0</v>
      </c>
      <c r="N277" s="258">
        <f>IF(G277="",0,IFERROR(AVERAGE(G277,AVERAGEIF(Entrada!$C$8:$C$3007,PG!$C277,Entrada!$E$8:$E$3007)),$G277))</f>
        <v>0</v>
      </c>
      <c r="O277" s="97">
        <f t="shared" si="13"/>
        <v>0</v>
      </c>
      <c r="P277" s="98" t="str">
        <f t="shared" si="14"/>
        <v/>
      </c>
      <c r="Q277" s="249"/>
      <c r="R277" s="249"/>
      <c r="S277" s="249"/>
      <c r="T277" s="249"/>
      <c r="U277" s="249"/>
      <c r="V277" s="249"/>
      <c r="W277" s="249"/>
      <c r="X277" s="249"/>
      <c r="Y277" s="249"/>
    </row>
    <row r="278" spans="2:25" ht="30" customHeight="1" x14ac:dyDescent="0.25">
      <c r="B278" s="250"/>
      <c r="C278" s="251"/>
      <c r="D278" s="252"/>
      <c r="E278" s="253"/>
      <c r="F278" s="254"/>
      <c r="G278" s="255"/>
      <c r="H278" s="26">
        <v>271</v>
      </c>
      <c r="I278" s="28">
        <f>SUMIF(Entrada!$C$8:$C$3007,C278,Entrada!$F$8:$F$3007)</f>
        <v>0</v>
      </c>
      <c r="J278" s="28">
        <f>SUMIF(Entrada!$C$8:$C$3007,PG!C278,Entrada!$J$8:$J$3007)</f>
        <v>0</v>
      </c>
      <c r="K278" s="28">
        <f>SUMIF(Saída!$C$8:$C$3007,PG!C278,Saída!$E$8:$E$3007)</f>
        <v>0</v>
      </c>
      <c r="L278" s="28">
        <f>SUMIF(Saída!$C$8:$C$3007,PG!C278,Saída!$G$8:$G$3007)</f>
        <v>0</v>
      </c>
      <c r="M278" s="33">
        <f t="shared" si="12"/>
        <v>0</v>
      </c>
      <c r="N278" s="258">
        <f>IF(G278="",0,IFERROR(AVERAGE(G278,AVERAGEIF(Entrada!$C$8:$C$3007,PG!$C278,Entrada!$E$8:$E$3007)),$G278))</f>
        <v>0</v>
      </c>
      <c r="O278" s="97">
        <f t="shared" si="13"/>
        <v>0</v>
      </c>
      <c r="P278" s="98" t="str">
        <f t="shared" si="14"/>
        <v/>
      </c>
      <c r="Q278" s="249"/>
      <c r="R278" s="249"/>
      <c r="S278" s="249"/>
      <c r="T278" s="249"/>
      <c r="U278" s="249"/>
      <c r="V278" s="249"/>
      <c r="W278" s="249"/>
      <c r="X278" s="249"/>
      <c r="Y278" s="249"/>
    </row>
    <row r="279" spans="2:25" ht="30" customHeight="1" x14ac:dyDescent="0.25">
      <c r="B279" s="250"/>
      <c r="C279" s="251"/>
      <c r="D279" s="252"/>
      <c r="E279" s="253"/>
      <c r="F279" s="254"/>
      <c r="G279" s="255"/>
      <c r="H279" s="26">
        <v>272</v>
      </c>
      <c r="I279" s="28">
        <f>SUMIF(Entrada!$C$8:$C$3007,C279,Entrada!$F$8:$F$3007)</f>
        <v>0</v>
      </c>
      <c r="J279" s="28">
        <f>SUMIF(Entrada!$C$8:$C$3007,PG!C279,Entrada!$J$8:$J$3007)</f>
        <v>0</v>
      </c>
      <c r="K279" s="28">
        <f>SUMIF(Saída!$C$8:$C$3007,PG!C279,Saída!$E$8:$E$3007)</f>
        <v>0</v>
      </c>
      <c r="L279" s="28">
        <f>SUMIF(Saída!$C$8:$C$3007,PG!C279,Saída!$G$8:$G$3007)</f>
        <v>0</v>
      </c>
      <c r="M279" s="33">
        <f t="shared" si="12"/>
        <v>0</v>
      </c>
      <c r="N279" s="258">
        <f>IF(G279="",0,IFERROR(AVERAGE(G279,AVERAGEIF(Entrada!$C$8:$C$3007,PG!$C279,Entrada!$E$8:$E$3007)),$G279))</f>
        <v>0</v>
      </c>
      <c r="O279" s="97">
        <f t="shared" si="13"/>
        <v>0</v>
      </c>
      <c r="P279" s="98" t="str">
        <f t="shared" si="14"/>
        <v/>
      </c>
      <c r="Q279" s="249"/>
      <c r="R279" s="249"/>
      <c r="S279" s="249"/>
      <c r="T279" s="249"/>
      <c r="U279" s="249"/>
      <c r="V279" s="249"/>
      <c r="W279" s="249"/>
      <c r="X279" s="249"/>
      <c r="Y279" s="249"/>
    </row>
    <row r="280" spans="2:25" ht="30" customHeight="1" x14ac:dyDescent="0.25">
      <c r="B280" s="250"/>
      <c r="C280" s="251"/>
      <c r="D280" s="252"/>
      <c r="E280" s="253"/>
      <c r="F280" s="254"/>
      <c r="G280" s="255"/>
      <c r="H280" s="26">
        <v>273</v>
      </c>
      <c r="I280" s="28">
        <f>SUMIF(Entrada!$C$8:$C$3007,C280,Entrada!$F$8:$F$3007)</f>
        <v>0</v>
      </c>
      <c r="J280" s="28">
        <f>SUMIF(Entrada!$C$8:$C$3007,PG!C280,Entrada!$J$8:$J$3007)</f>
        <v>0</v>
      </c>
      <c r="K280" s="28">
        <f>SUMIF(Saída!$C$8:$C$3007,PG!C280,Saída!$E$8:$E$3007)</f>
        <v>0</v>
      </c>
      <c r="L280" s="28">
        <f>SUMIF(Saída!$C$8:$C$3007,PG!C280,Saída!$G$8:$G$3007)</f>
        <v>0</v>
      </c>
      <c r="M280" s="33">
        <f t="shared" si="12"/>
        <v>0</v>
      </c>
      <c r="N280" s="258">
        <f>IF(G280="",0,IFERROR(AVERAGE(G280,AVERAGEIF(Entrada!$C$8:$C$3007,PG!$C280,Entrada!$E$8:$E$3007)),$G280))</f>
        <v>0</v>
      </c>
      <c r="O280" s="97">
        <f t="shared" si="13"/>
        <v>0</v>
      </c>
      <c r="P280" s="98" t="str">
        <f t="shared" si="14"/>
        <v/>
      </c>
      <c r="Q280" s="249"/>
      <c r="R280" s="249"/>
      <c r="S280" s="249"/>
      <c r="T280" s="249"/>
      <c r="U280" s="249"/>
      <c r="V280" s="249"/>
      <c r="W280" s="249"/>
      <c r="X280" s="249"/>
      <c r="Y280" s="249"/>
    </row>
    <row r="281" spans="2:25" ht="30" customHeight="1" x14ac:dyDescent="0.25">
      <c r="B281" s="250"/>
      <c r="C281" s="251"/>
      <c r="D281" s="252"/>
      <c r="E281" s="253"/>
      <c r="F281" s="254"/>
      <c r="G281" s="255"/>
      <c r="H281" s="26">
        <v>274</v>
      </c>
      <c r="I281" s="28">
        <f>SUMIF(Entrada!$C$8:$C$3007,C281,Entrada!$F$8:$F$3007)</f>
        <v>0</v>
      </c>
      <c r="J281" s="28">
        <f>SUMIF(Entrada!$C$8:$C$3007,PG!C281,Entrada!$J$8:$J$3007)</f>
        <v>0</v>
      </c>
      <c r="K281" s="28">
        <f>SUMIF(Saída!$C$8:$C$3007,PG!C281,Saída!$E$8:$E$3007)</f>
        <v>0</v>
      </c>
      <c r="L281" s="28">
        <f>SUMIF(Saída!$C$8:$C$3007,PG!C281,Saída!$G$8:$G$3007)</f>
        <v>0</v>
      </c>
      <c r="M281" s="33">
        <f t="shared" si="12"/>
        <v>0</v>
      </c>
      <c r="N281" s="258">
        <f>IF(G281="",0,IFERROR(AVERAGE(G281,AVERAGEIF(Entrada!$C$8:$C$3007,PG!$C281,Entrada!$E$8:$E$3007)),$G281))</f>
        <v>0</v>
      </c>
      <c r="O281" s="97">
        <f t="shared" si="13"/>
        <v>0</v>
      </c>
      <c r="P281" s="98" t="str">
        <f t="shared" si="14"/>
        <v/>
      </c>
      <c r="Q281" s="249"/>
      <c r="R281" s="249"/>
      <c r="S281" s="249"/>
      <c r="T281" s="249"/>
      <c r="U281" s="249"/>
      <c r="V281" s="249"/>
      <c r="W281" s="249"/>
      <c r="X281" s="249"/>
      <c r="Y281" s="249"/>
    </row>
    <row r="282" spans="2:25" ht="30" customHeight="1" x14ac:dyDescent="0.25">
      <c r="B282" s="250"/>
      <c r="C282" s="251"/>
      <c r="D282" s="252"/>
      <c r="E282" s="253"/>
      <c r="F282" s="254"/>
      <c r="G282" s="255"/>
      <c r="H282" s="26">
        <v>275</v>
      </c>
      <c r="I282" s="28">
        <f>SUMIF(Entrada!$C$8:$C$3007,C282,Entrada!$F$8:$F$3007)</f>
        <v>0</v>
      </c>
      <c r="J282" s="28">
        <f>SUMIF(Entrada!$C$8:$C$3007,PG!C282,Entrada!$J$8:$J$3007)</f>
        <v>0</v>
      </c>
      <c r="K282" s="28">
        <f>SUMIF(Saída!$C$8:$C$3007,PG!C282,Saída!$E$8:$E$3007)</f>
        <v>0</v>
      </c>
      <c r="L282" s="28">
        <f>SUMIF(Saída!$C$8:$C$3007,PG!C282,Saída!$G$8:$G$3007)</f>
        <v>0</v>
      </c>
      <c r="M282" s="33">
        <f t="shared" si="12"/>
        <v>0</v>
      </c>
      <c r="N282" s="258">
        <f>IF(G282="",0,IFERROR(AVERAGE(G282,AVERAGEIF(Entrada!$C$8:$C$3007,PG!$C282,Entrada!$E$8:$E$3007)),$G282))</f>
        <v>0</v>
      </c>
      <c r="O282" s="97">
        <f t="shared" si="13"/>
        <v>0</v>
      </c>
      <c r="P282" s="98" t="str">
        <f t="shared" si="14"/>
        <v/>
      </c>
      <c r="Q282" s="249"/>
      <c r="R282" s="249"/>
      <c r="S282" s="249"/>
      <c r="T282" s="249"/>
      <c r="U282" s="249"/>
      <c r="V282" s="249"/>
      <c r="W282" s="249"/>
      <c r="X282" s="249"/>
      <c r="Y282" s="249"/>
    </row>
    <row r="283" spans="2:25" ht="30" customHeight="1" x14ac:dyDescent="0.25">
      <c r="B283" s="250"/>
      <c r="C283" s="251"/>
      <c r="D283" s="252"/>
      <c r="E283" s="253"/>
      <c r="F283" s="254"/>
      <c r="G283" s="255"/>
      <c r="H283" s="26">
        <v>276</v>
      </c>
      <c r="I283" s="28">
        <f>SUMIF(Entrada!$C$8:$C$3007,C283,Entrada!$F$8:$F$3007)</f>
        <v>0</v>
      </c>
      <c r="J283" s="28">
        <f>SUMIF(Entrada!$C$8:$C$3007,PG!C283,Entrada!$J$8:$J$3007)</f>
        <v>0</v>
      </c>
      <c r="K283" s="28">
        <f>SUMIF(Saída!$C$8:$C$3007,PG!C283,Saída!$E$8:$E$3007)</f>
        <v>0</v>
      </c>
      <c r="L283" s="28">
        <f>SUMIF(Saída!$C$8:$C$3007,PG!C283,Saída!$G$8:$G$3007)</f>
        <v>0</v>
      </c>
      <c r="M283" s="33">
        <f t="shared" si="12"/>
        <v>0</v>
      </c>
      <c r="N283" s="258">
        <f>IF(G283="",0,IFERROR(AVERAGE(G283,AVERAGEIF(Entrada!$C$8:$C$3007,PG!$C283,Entrada!$E$8:$E$3007)),$G283))</f>
        <v>0</v>
      </c>
      <c r="O283" s="97">
        <f t="shared" si="13"/>
        <v>0</v>
      </c>
      <c r="P283" s="98" t="str">
        <f t="shared" si="14"/>
        <v/>
      </c>
      <c r="Q283" s="249"/>
      <c r="R283" s="249"/>
      <c r="S283" s="249"/>
      <c r="T283" s="249"/>
      <c r="U283" s="249"/>
      <c r="V283" s="249"/>
      <c r="W283" s="249"/>
      <c r="X283" s="249"/>
      <c r="Y283" s="249"/>
    </row>
    <row r="284" spans="2:25" ht="30" customHeight="1" x14ac:dyDescent="0.25">
      <c r="B284" s="250"/>
      <c r="C284" s="251"/>
      <c r="D284" s="252"/>
      <c r="E284" s="253"/>
      <c r="F284" s="254"/>
      <c r="G284" s="255"/>
      <c r="H284" s="26">
        <v>277</v>
      </c>
      <c r="I284" s="28">
        <f>SUMIF(Entrada!$C$8:$C$3007,C284,Entrada!$F$8:$F$3007)</f>
        <v>0</v>
      </c>
      <c r="J284" s="28">
        <f>SUMIF(Entrada!$C$8:$C$3007,PG!C284,Entrada!$J$8:$J$3007)</f>
        <v>0</v>
      </c>
      <c r="K284" s="28">
        <f>SUMIF(Saída!$C$8:$C$3007,PG!C284,Saída!$E$8:$E$3007)</f>
        <v>0</v>
      </c>
      <c r="L284" s="28">
        <f>SUMIF(Saída!$C$8:$C$3007,PG!C284,Saída!$G$8:$G$3007)</f>
        <v>0</v>
      </c>
      <c r="M284" s="33">
        <f t="shared" si="12"/>
        <v>0</v>
      </c>
      <c r="N284" s="258">
        <f>IF(G284="",0,IFERROR(AVERAGE(G284,AVERAGEIF(Entrada!$C$8:$C$3007,PG!$C284,Entrada!$E$8:$E$3007)),$G284))</f>
        <v>0</v>
      </c>
      <c r="O284" s="97">
        <f t="shared" si="13"/>
        <v>0</v>
      </c>
      <c r="P284" s="98" t="str">
        <f t="shared" si="14"/>
        <v/>
      </c>
      <c r="Q284" s="249"/>
      <c r="R284" s="249"/>
      <c r="S284" s="249"/>
      <c r="T284" s="249"/>
      <c r="U284" s="249"/>
      <c r="V284" s="249"/>
      <c r="W284" s="249"/>
      <c r="X284" s="249"/>
      <c r="Y284" s="249"/>
    </row>
    <row r="285" spans="2:25" ht="30" customHeight="1" x14ac:dyDescent="0.25">
      <c r="B285" s="250"/>
      <c r="C285" s="251"/>
      <c r="D285" s="252"/>
      <c r="E285" s="253"/>
      <c r="F285" s="254"/>
      <c r="G285" s="255"/>
      <c r="H285" s="26">
        <v>278</v>
      </c>
      <c r="I285" s="28">
        <f>SUMIF(Entrada!$C$8:$C$3007,C285,Entrada!$F$8:$F$3007)</f>
        <v>0</v>
      </c>
      <c r="J285" s="28">
        <f>SUMIF(Entrada!$C$8:$C$3007,PG!C285,Entrada!$J$8:$J$3007)</f>
        <v>0</v>
      </c>
      <c r="K285" s="28">
        <f>SUMIF(Saída!$C$8:$C$3007,PG!C285,Saída!$E$8:$E$3007)</f>
        <v>0</v>
      </c>
      <c r="L285" s="28">
        <f>SUMIF(Saída!$C$8:$C$3007,PG!C285,Saída!$G$8:$G$3007)</f>
        <v>0</v>
      </c>
      <c r="M285" s="33">
        <f t="shared" si="12"/>
        <v>0</v>
      </c>
      <c r="N285" s="258">
        <f>IF(G285="",0,IFERROR(AVERAGE(G285,AVERAGEIF(Entrada!$C$8:$C$3007,PG!$C285,Entrada!$E$8:$E$3007)),$G285))</f>
        <v>0</v>
      </c>
      <c r="O285" s="97">
        <f t="shared" si="13"/>
        <v>0</v>
      </c>
      <c r="P285" s="98" t="str">
        <f t="shared" si="14"/>
        <v/>
      </c>
      <c r="Q285" s="249"/>
      <c r="R285" s="249"/>
      <c r="S285" s="249"/>
      <c r="T285" s="249"/>
      <c r="U285" s="249"/>
      <c r="V285" s="249"/>
      <c r="W285" s="249"/>
      <c r="X285" s="249"/>
      <c r="Y285" s="249"/>
    </row>
    <row r="286" spans="2:25" ht="30" customHeight="1" x14ac:dyDescent="0.25">
      <c r="B286" s="250"/>
      <c r="C286" s="251"/>
      <c r="D286" s="252"/>
      <c r="E286" s="253"/>
      <c r="F286" s="254"/>
      <c r="G286" s="255"/>
      <c r="H286" s="26">
        <v>279</v>
      </c>
      <c r="I286" s="28">
        <f>SUMIF(Entrada!$C$8:$C$3007,C286,Entrada!$F$8:$F$3007)</f>
        <v>0</v>
      </c>
      <c r="J286" s="28">
        <f>SUMIF(Entrada!$C$8:$C$3007,PG!C286,Entrada!$J$8:$J$3007)</f>
        <v>0</v>
      </c>
      <c r="K286" s="28">
        <f>SUMIF(Saída!$C$8:$C$3007,PG!C286,Saída!$E$8:$E$3007)</f>
        <v>0</v>
      </c>
      <c r="L286" s="28">
        <f>SUMIF(Saída!$C$8:$C$3007,PG!C286,Saída!$G$8:$G$3007)</f>
        <v>0</v>
      </c>
      <c r="M286" s="33">
        <f t="shared" si="12"/>
        <v>0</v>
      </c>
      <c r="N286" s="258">
        <f>IF(G286="",0,IFERROR(AVERAGE(G286,AVERAGEIF(Entrada!$C$8:$C$3007,PG!$C286,Entrada!$E$8:$E$3007)),$G286))</f>
        <v>0</v>
      </c>
      <c r="O286" s="97">
        <f t="shared" si="13"/>
        <v>0</v>
      </c>
      <c r="P286" s="98" t="str">
        <f t="shared" si="14"/>
        <v/>
      </c>
      <c r="Q286" s="249"/>
      <c r="R286" s="249"/>
      <c r="S286" s="249"/>
      <c r="T286" s="249"/>
      <c r="U286" s="249"/>
      <c r="V286" s="249"/>
      <c r="W286" s="249"/>
      <c r="X286" s="249"/>
      <c r="Y286" s="249"/>
    </row>
    <row r="287" spans="2:25" ht="30" customHeight="1" x14ac:dyDescent="0.25">
      <c r="B287" s="250"/>
      <c r="C287" s="251"/>
      <c r="D287" s="252"/>
      <c r="E287" s="253"/>
      <c r="F287" s="254"/>
      <c r="G287" s="255"/>
      <c r="H287" s="26">
        <v>280</v>
      </c>
      <c r="I287" s="28">
        <f>SUMIF(Entrada!$C$8:$C$3007,C287,Entrada!$F$8:$F$3007)</f>
        <v>0</v>
      </c>
      <c r="J287" s="28">
        <f>SUMIF(Entrada!$C$8:$C$3007,PG!C287,Entrada!$J$8:$J$3007)</f>
        <v>0</v>
      </c>
      <c r="K287" s="28">
        <f>SUMIF(Saída!$C$8:$C$3007,PG!C287,Saída!$E$8:$E$3007)</f>
        <v>0</v>
      </c>
      <c r="L287" s="28">
        <f>SUMIF(Saída!$C$8:$C$3007,PG!C287,Saída!$G$8:$G$3007)</f>
        <v>0</v>
      </c>
      <c r="M287" s="33">
        <f t="shared" si="12"/>
        <v>0</v>
      </c>
      <c r="N287" s="258">
        <f>IF(G287="",0,IFERROR(AVERAGE(G287,AVERAGEIF(Entrada!$C$8:$C$3007,PG!$C287,Entrada!$E$8:$E$3007)),$G287))</f>
        <v>0</v>
      </c>
      <c r="O287" s="97">
        <f t="shared" si="13"/>
        <v>0</v>
      </c>
      <c r="P287" s="98" t="str">
        <f t="shared" si="14"/>
        <v/>
      </c>
      <c r="Q287" s="249"/>
      <c r="R287" s="249"/>
      <c r="S287" s="249"/>
      <c r="T287" s="249"/>
      <c r="U287" s="249"/>
      <c r="V287" s="249"/>
      <c r="W287" s="249"/>
      <c r="X287" s="249"/>
      <c r="Y287" s="249"/>
    </row>
    <row r="288" spans="2:25" ht="30" customHeight="1" x14ac:dyDescent="0.25">
      <c r="B288" s="250"/>
      <c r="C288" s="251"/>
      <c r="D288" s="252"/>
      <c r="E288" s="253"/>
      <c r="F288" s="254"/>
      <c r="G288" s="255"/>
      <c r="H288" s="26">
        <v>281</v>
      </c>
      <c r="I288" s="28">
        <f>SUMIF(Entrada!$C$8:$C$3007,C288,Entrada!$F$8:$F$3007)</f>
        <v>0</v>
      </c>
      <c r="J288" s="28">
        <f>SUMIF(Entrada!$C$8:$C$3007,PG!C288,Entrada!$J$8:$J$3007)</f>
        <v>0</v>
      </c>
      <c r="K288" s="28">
        <f>SUMIF(Saída!$C$8:$C$3007,PG!C288,Saída!$E$8:$E$3007)</f>
        <v>0</v>
      </c>
      <c r="L288" s="28">
        <f>SUMIF(Saída!$C$8:$C$3007,PG!C288,Saída!$G$8:$G$3007)</f>
        <v>0</v>
      </c>
      <c r="M288" s="33">
        <f t="shared" si="12"/>
        <v>0</v>
      </c>
      <c r="N288" s="258">
        <f>IF(G288="",0,IFERROR(AVERAGE(G288,AVERAGEIF(Entrada!$C$8:$C$3007,PG!$C288,Entrada!$E$8:$E$3007)),$G288))</f>
        <v>0</v>
      </c>
      <c r="O288" s="97">
        <f t="shared" si="13"/>
        <v>0</v>
      </c>
      <c r="P288" s="98" t="str">
        <f t="shared" si="14"/>
        <v/>
      </c>
      <c r="Q288" s="249"/>
      <c r="R288" s="249"/>
      <c r="S288" s="249"/>
      <c r="T288" s="249"/>
      <c r="U288" s="249"/>
      <c r="V288" s="249"/>
      <c r="W288" s="249"/>
      <c r="X288" s="249"/>
      <c r="Y288" s="249"/>
    </row>
    <row r="289" spans="2:25" ht="30" customHeight="1" x14ac:dyDescent="0.25">
      <c r="B289" s="250"/>
      <c r="C289" s="251"/>
      <c r="D289" s="252"/>
      <c r="E289" s="253"/>
      <c r="F289" s="254"/>
      <c r="G289" s="255"/>
      <c r="H289" s="26">
        <v>282</v>
      </c>
      <c r="I289" s="28">
        <f>SUMIF(Entrada!$C$8:$C$3007,C289,Entrada!$F$8:$F$3007)</f>
        <v>0</v>
      </c>
      <c r="J289" s="28">
        <f>SUMIF(Entrada!$C$8:$C$3007,PG!C289,Entrada!$J$8:$J$3007)</f>
        <v>0</v>
      </c>
      <c r="K289" s="28">
        <f>SUMIF(Saída!$C$8:$C$3007,PG!C289,Saída!$E$8:$E$3007)</f>
        <v>0</v>
      </c>
      <c r="L289" s="28">
        <f>SUMIF(Saída!$C$8:$C$3007,PG!C289,Saída!$G$8:$G$3007)</f>
        <v>0</v>
      </c>
      <c r="M289" s="33">
        <f t="shared" si="12"/>
        <v>0</v>
      </c>
      <c r="N289" s="258">
        <f>IF(G289="",0,IFERROR(AVERAGE(G289,AVERAGEIF(Entrada!$C$8:$C$3007,PG!$C289,Entrada!$E$8:$E$3007)),$G289))</f>
        <v>0</v>
      </c>
      <c r="O289" s="97">
        <f t="shared" si="13"/>
        <v>0</v>
      </c>
      <c r="P289" s="98" t="str">
        <f t="shared" si="14"/>
        <v/>
      </c>
      <c r="Q289" s="249"/>
      <c r="R289" s="249"/>
      <c r="S289" s="249"/>
      <c r="T289" s="249"/>
      <c r="U289" s="249"/>
      <c r="V289" s="249"/>
      <c r="W289" s="249"/>
      <c r="X289" s="249"/>
      <c r="Y289" s="249"/>
    </row>
    <row r="290" spans="2:25" ht="30" customHeight="1" x14ac:dyDescent="0.25">
      <c r="B290" s="250"/>
      <c r="C290" s="251"/>
      <c r="D290" s="252"/>
      <c r="E290" s="253"/>
      <c r="F290" s="254"/>
      <c r="G290" s="255"/>
      <c r="H290" s="26">
        <v>283</v>
      </c>
      <c r="I290" s="28">
        <f>SUMIF(Entrada!$C$8:$C$3007,C290,Entrada!$F$8:$F$3007)</f>
        <v>0</v>
      </c>
      <c r="J290" s="28">
        <f>SUMIF(Entrada!$C$8:$C$3007,PG!C290,Entrada!$J$8:$J$3007)</f>
        <v>0</v>
      </c>
      <c r="K290" s="28">
        <f>SUMIF(Saída!$C$8:$C$3007,PG!C290,Saída!$E$8:$E$3007)</f>
        <v>0</v>
      </c>
      <c r="L290" s="28">
        <f>SUMIF(Saída!$C$8:$C$3007,PG!C290,Saída!$G$8:$G$3007)</f>
        <v>0</v>
      </c>
      <c r="M290" s="33">
        <f t="shared" si="12"/>
        <v>0</v>
      </c>
      <c r="N290" s="258">
        <f>IF(G290="",0,IFERROR(AVERAGE(G290,AVERAGEIF(Entrada!$C$8:$C$3007,PG!$C290,Entrada!$E$8:$E$3007)),$G290))</f>
        <v>0</v>
      </c>
      <c r="O290" s="97">
        <f t="shared" si="13"/>
        <v>0</v>
      </c>
      <c r="P290" s="98" t="str">
        <f t="shared" si="14"/>
        <v/>
      </c>
      <c r="Q290" s="249"/>
      <c r="R290" s="249"/>
      <c r="S290" s="249"/>
      <c r="T290" s="249"/>
      <c r="U290" s="249"/>
      <c r="V290" s="249"/>
      <c r="W290" s="249"/>
      <c r="X290" s="249"/>
      <c r="Y290" s="249"/>
    </row>
    <row r="291" spans="2:25" ht="30" customHeight="1" x14ac:dyDescent="0.25">
      <c r="B291" s="250"/>
      <c r="C291" s="251"/>
      <c r="D291" s="252"/>
      <c r="E291" s="253"/>
      <c r="F291" s="254"/>
      <c r="G291" s="255"/>
      <c r="H291" s="26">
        <v>284</v>
      </c>
      <c r="I291" s="28">
        <f>SUMIF(Entrada!$C$8:$C$3007,C291,Entrada!$F$8:$F$3007)</f>
        <v>0</v>
      </c>
      <c r="J291" s="28">
        <f>SUMIF(Entrada!$C$8:$C$3007,PG!C291,Entrada!$J$8:$J$3007)</f>
        <v>0</v>
      </c>
      <c r="K291" s="28">
        <f>SUMIF(Saída!$C$8:$C$3007,PG!C291,Saída!$E$8:$E$3007)</f>
        <v>0</v>
      </c>
      <c r="L291" s="28">
        <f>SUMIF(Saída!$C$8:$C$3007,PG!C291,Saída!$G$8:$G$3007)</f>
        <v>0</v>
      </c>
      <c r="M291" s="33">
        <f t="shared" si="12"/>
        <v>0</v>
      </c>
      <c r="N291" s="258">
        <f>IF(G291="",0,IFERROR(AVERAGE(G291,AVERAGEIF(Entrada!$C$8:$C$3007,PG!$C291,Entrada!$E$8:$E$3007)),$G291))</f>
        <v>0</v>
      </c>
      <c r="O291" s="97">
        <f t="shared" si="13"/>
        <v>0</v>
      </c>
      <c r="P291" s="98" t="str">
        <f t="shared" si="14"/>
        <v/>
      </c>
      <c r="Q291" s="249"/>
      <c r="R291" s="249"/>
      <c r="S291" s="249"/>
      <c r="T291" s="249"/>
      <c r="U291" s="249"/>
      <c r="V291" s="249"/>
      <c r="W291" s="249"/>
      <c r="X291" s="249"/>
      <c r="Y291" s="249"/>
    </row>
    <row r="292" spans="2:25" ht="30" customHeight="1" x14ac:dyDescent="0.25">
      <c r="B292" s="250"/>
      <c r="C292" s="251"/>
      <c r="D292" s="252"/>
      <c r="E292" s="253"/>
      <c r="F292" s="254"/>
      <c r="G292" s="255"/>
      <c r="H292" s="26">
        <v>285</v>
      </c>
      <c r="I292" s="28">
        <f>SUMIF(Entrada!$C$8:$C$3007,C292,Entrada!$F$8:$F$3007)</f>
        <v>0</v>
      </c>
      <c r="J292" s="28">
        <f>SUMIF(Entrada!$C$8:$C$3007,PG!C292,Entrada!$J$8:$J$3007)</f>
        <v>0</v>
      </c>
      <c r="K292" s="28">
        <f>SUMIF(Saída!$C$8:$C$3007,PG!C292,Saída!$E$8:$E$3007)</f>
        <v>0</v>
      </c>
      <c r="L292" s="28">
        <f>SUMIF(Saída!$C$8:$C$3007,PG!C292,Saída!$G$8:$G$3007)</f>
        <v>0</v>
      </c>
      <c r="M292" s="33">
        <f t="shared" si="12"/>
        <v>0</v>
      </c>
      <c r="N292" s="258">
        <f>IF(G292="",0,IFERROR(AVERAGE(G292,AVERAGEIF(Entrada!$C$8:$C$3007,PG!$C292,Entrada!$E$8:$E$3007)),$G292))</f>
        <v>0</v>
      </c>
      <c r="O292" s="97">
        <f t="shared" si="13"/>
        <v>0</v>
      </c>
      <c r="P292" s="98" t="str">
        <f t="shared" si="14"/>
        <v/>
      </c>
      <c r="Q292" s="249"/>
      <c r="R292" s="249"/>
      <c r="S292" s="249"/>
      <c r="T292" s="249"/>
      <c r="U292" s="249"/>
      <c r="V292" s="249"/>
      <c r="W292" s="249"/>
      <c r="X292" s="249"/>
      <c r="Y292" s="249"/>
    </row>
    <row r="293" spans="2:25" ht="30" customHeight="1" x14ac:dyDescent="0.25">
      <c r="B293" s="250"/>
      <c r="C293" s="251"/>
      <c r="D293" s="252"/>
      <c r="E293" s="253"/>
      <c r="F293" s="254"/>
      <c r="G293" s="255"/>
      <c r="H293" s="26">
        <v>286</v>
      </c>
      <c r="I293" s="28">
        <f>SUMIF(Entrada!$C$8:$C$3007,C293,Entrada!$F$8:$F$3007)</f>
        <v>0</v>
      </c>
      <c r="J293" s="28">
        <f>SUMIF(Entrada!$C$8:$C$3007,PG!C293,Entrada!$J$8:$J$3007)</f>
        <v>0</v>
      </c>
      <c r="K293" s="28">
        <f>SUMIF(Saída!$C$8:$C$3007,PG!C293,Saída!$E$8:$E$3007)</f>
        <v>0</v>
      </c>
      <c r="L293" s="28">
        <f>SUMIF(Saída!$C$8:$C$3007,PG!C293,Saída!$G$8:$G$3007)</f>
        <v>0</v>
      </c>
      <c r="M293" s="33">
        <f t="shared" si="12"/>
        <v>0</v>
      </c>
      <c r="N293" s="258">
        <f>IF(G293="",0,IFERROR(AVERAGE(G293,AVERAGEIF(Entrada!$C$8:$C$3007,PG!$C293,Entrada!$E$8:$E$3007)),$G293))</f>
        <v>0</v>
      </c>
      <c r="O293" s="97">
        <f t="shared" si="13"/>
        <v>0</v>
      </c>
      <c r="P293" s="98" t="str">
        <f t="shared" si="14"/>
        <v/>
      </c>
      <c r="Q293" s="249"/>
      <c r="R293" s="249"/>
      <c r="S293" s="249"/>
      <c r="T293" s="249"/>
      <c r="U293" s="249"/>
      <c r="V293" s="249"/>
      <c r="W293" s="249"/>
      <c r="X293" s="249"/>
      <c r="Y293" s="249"/>
    </row>
    <row r="294" spans="2:25" ht="30" customHeight="1" x14ac:dyDescent="0.25">
      <c r="B294" s="250"/>
      <c r="C294" s="251"/>
      <c r="D294" s="252"/>
      <c r="E294" s="253"/>
      <c r="F294" s="254"/>
      <c r="G294" s="255"/>
      <c r="H294" s="26">
        <v>287</v>
      </c>
      <c r="I294" s="28">
        <f>SUMIF(Entrada!$C$8:$C$3007,C294,Entrada!$F$8:$F$3007)</f>
        <v>0</v>
      </c>
      <c r="J294" s="28">
        <f>SUMIF(Entrada!$C$8:$C$3007,PG!C294,Entrada!$J$8:$J$3007)</f>
        <v>0</v>
      </c>
      <c r="K294" s="28">
        <f>SUMIF(Saída!$C$8:$C$3007,PG!C294,Saída!$E$8:$E$3007)</f>
        <v>0</v>
      </c>
      <c r="L294" s="28">
        <f>SUMIF(Saída!$C$8:$C$3007,PG!C294,Saída!$G$8:$G$3007)</f>
        <v>0</v>
      </c>
      <c r="M294" s="33">
        <f t="shared" si="12"/>
        <v>0</v>
      </c>
      <c r="N294" s="258">
        <f>IF(G294="",0,IFERROR(AVERAGE(G294,AVERAGEIF(Entrada!$C$8:$C$3007,PG!$C294,Entrada!$E$8:$E$3007)),$G294))</f>
        <v>0</v>
      </c>
      <c r="O294" s="97">
        <f t="shared" si="13"/>
        <v>0</v>
      </c>
      <c r="P294" s="98" t="str">
        <f t="shared" si="14"/>
        <v/>
      </c>
      <c r="Q294" s="249"/>
      <c r="R294" s="249"/>
      <c r="S294" s="249"/>
      <c r="T294" s="249"/>
      <c r="U294" s="249"/>
      <c r="V294" s="249"/>
      <c r="W294" s="249"/>
      <c r="X294" s="249"/>
      <c r="Y294" s="249"/>
    </row>
    <row r="295" spans="2:25" ht="30" customHeight="1" x14ac:dyDescent="0.25">
      <c r="B295" s="250"/>
      <c r="C295" s="251"/>
      <c r="D295" s="252"/>
      <c r="E295" s="253"/>
      <c r="F295" s="254"/>
      <c r="G295" s="255"/>
      <c r="H295" s="26">
        <v>288</v>
      </c>
      <c r="I295" s="28">
        <f>SUMIF(Entrada!$C$8:$C$3007,C295,Entrada!$F$8:$F$3007)</f>
        <v>0</v>
      </c>
      <c r="J295" s="28">
        <f>SUMIF(Entrada!$C$8:$C$3007,PG!C295,Entrada!$J$8:$J$3007)</f>
        <v>0</v>
      </c>
      <c r="K295" s="28">
        <f>SUMIF(Saída!$C$8:$C$3007,PG!C295,Saída!$E$8:$E$3007)</f>
        <v>0</v>
      </c>
      <c r="L295" s="28">
        <f>SUMIF(Saída!$C$8:$C$3007,PG!C295,Saída!$G$8:$G$3007)</f>
        <v>0</v>
      </c>
      <c r="M295" s="33">
        <f t="shared" si="12"/>
        <v>0</v>
      </c>
      <c r="N295" s="258">
        <f>IF(G295="",0,IFERROR(AVERAGE(G295,AVERAGEIF(Entrada!$C$8:$C$3007,PG!$C295,Entrada!$E$8:$E$3007)),$G295))</f>
        <v>0</v>
      </c>
      <c r="O295" s="97">
        <f t="shared" si="13"/>
        <v>0</v>
      </c>
      <c r="P295" s="98" t="str">
        <f t="shared" si="14"/>
        <v/>
      </c>
      <c r="Q295" s="249"/>
      <c r="R295" s="249"/>
      <c r="S295" s="249"/>
      <c r="T295" s="249"/>
      <c r="U295" s="249"/>
      <c r="V295" s="249"/>
      <c r="W295" s="249"/>
      <c r="X295" s="249"/>
      <c r="Y295" s="249"/>
    </row>
    <row r="296" spans="2:25" ht="30" customHeight="1" x14ac:dyDescent="0.25">
      <c r="B296" s="250"/>
      <c r="C296" s="251"/>
      <c r="D296" s="252"/>
      <c r="E296" s="253"/>
      <c r="F296" s="254"/>
      <c r="G296" s="255"/>
      <c r="H296" s="26">
        <v>289</v>
      </c>
      <c r="I296" s="28">
        <f>SUMIF(Entrada!$C$8:$C$3007,C296,Entrada!$F$8:$F$3007)</f>
        <v>0</v>
      </c>
      <c r="J296" s="28">
        <f>SUMIF(Entrada!$C$8:$C$3007,PG!C296,Entrada!$J$8:$J$3007)</f>
        <v>0</v>
      </c>
      <c r="K296" s="28">
        <f>SUMIF(Saída!$C$8:$C$3007,PG!C296,Saída!$E$8:$E$3007)</f>
        <v>0</v>
      </c>
      <c r="L296" s="28">
        <f>SUMIF(Saída!$C$8:$C$3007,PG!C296,Saída!$G$8:$G$3007)</f>
        <v>0</v>
      </c>
      <c r="M296" s="33">
        <f t="shared" si="12"/>
        <v>0</v>
      </c>
      <c r="N296" s="258">
        <f>IF(G296="",0,IFERROR(AVERAGE(G296,AVERAGEIF(Entrada!$C$8:$C$3007,PG!$C296,Entrada!$E$8:$E$3007)),$G296))</f>
        <v>0</v>
      </c>
      <c r="O296" s="97">
        <f t="shared" si="13"/>
        <v>0</v>
      </c>
      <c r="P296" s="98" t="str">
        <f t="shared" si="14"/>
        <v/>
      </c>
      <c r="Q296" s="249"/>
      <c r="R296" s="249"/>
      <c r="S296" s="249"/>
      <c r="T296" s="249"/>
      <c r="U296" s="249"/>
      <c r="V296" s="249"/>
      <c r="W296" s="249"/>
      <c r="X296" s="249"/>
      <c r="Y296" s="249"/>
    </row>
    <row r="297" spans="2:25" ht="30" customHeight="1" x14ac:dyDescent="0.25">
      <c r="B297" s="250"/>
      <c r="C297" s="251"/>
      <c r="D297" s="252"/>
      <c r="E297" s="253"/>
      <c r="F297" s="254"/>
      <c r="G297" s="255"/>
      <c r="H297" s="26">
        <v>290</v>
      </c>
      <c r="I297" s="28">
        <f>SUMIF(Entrada!$C$8:$C$3007,C297,Entrada!$F$8:$F$3007)</f>
        <v>0</v>
      </c>
      <c r="J297" s="28">
        <f>SUMIF(Entrada!$C$8:$C$3007,PG!C297,Entrada!$J$8:$J$3007)</f>
        <v>0</v>
      </c>
      <c r="K297" s="28">
        <f>SUMIF(Saída!$C$8:$C$3007,PG!C297,Saída!$E$8:$E$3007)</f>
        <v>0</v>
      </c>
      <c r="L297" s="28">
        <f>SUMIF(Saída!$C$8:$C$3007,PG!C297,Saída!$G$8:$G$3007)</f>
        <v>0</v>
      </c>
      <c r="M297" s="33">
        <f t="shared" si="12"/>
        <v>0</v>
      </c>
      <c r="N297" s="258">
        <f>IF(G297="",0,IFERROR(AVERAGE(G297,AVERAGEIF(Entrada!$C$8:$C$3007,PG!$C297,Entrada!$E$8:$E$3007)),$G297))</f>
        <v>0</v>
      </c>
      <c r="O297" s="97">
        <f t="shared" si="13"/>
        <v>0</v>
      </c>
      <c r="P297" s="98" t="str">
        <f t="shared" si="14"/>
        <v/>
      </c>
      <c r="Q297" s="249"/>
      <c r="R297" s="249"/>
      <c r="S297" s="249"/>
      <c r="T297" s="249"/>
      <c r="U297" s="249"/>
      <c r="V297" s="249"/>
      <c r="W297" s="249"/>
      <c r="X297" s="249"/>
      <c r="Y297" s="249"/>
    </row>
    <row r="298" spans="2:25" ht="30" customHeight="1" x14ac:dyDescent="0.25">
      <c r="B298" s="250"/>
      <c r="C298" s="251"/>
      <c r="D298" s="252"/>
      <c r="E298" s="253"/>
      <c r="F298" s="254"/>
      <c r="G298" s="255"/>
      <c r="H298" s="26">
        <v>291</v>
      </c>
      <c r="I298" s="28">
        <f>SUMIF(Entrada!$C$8:$C$3007,C298,Entrada!$F$8:$F$3007)</f>
        <v>0</v>
      </c>
      <c r="J298" s="28">
        <f>SUMIF(Entrada!$C$8:$C$3007,PG!C298,Entrada!$J$8:$J$3007)</f>
        <v>0</v>
      </c>
      <c r="K298" s="28">
        <f>SUMIF(Saída!$C$8:$C$3007,PG!C298,Saída!$E$8:$E$3007)</f>
        <v>0</v>
      </c>
      <c r="L298" s="28">
        <f>SUMIF(Saída!$C$8:$C$3007,PG!C298,Saída!$G$8:$G$3007)</f>
        <v>0</v>
      </c>
      <c r="M298" s="33">
        <f t="shared" si="12"/>
        <v>0</v>
      </c>
      <c r="N298" s="258">
        <f>IF(G298="",0,IFERROR(AVERAGE(G298,AVERAGEIF(Entrada!$C$8:$C$3007,PG!$C298,Entrada!$E$8:$E$3007)),$G298))</f>
        <v>0</v>
      </c>
      <c r="O298" s="97">
        <f t="shared" si="13"/>
        <v>0</v>
      </c>
      <c r="P298" s="98" t="str">
        <f t="shared" si="14"/>
        <v/>
      </c>
      <c r="Q298" s="249"/>
      <c r="R298" s="249"/>
      <c r="S298" s="249"/>
      <c r="T298" s="249"/>
      <c r="U298" s="249"/>
      <c r="V298" s="249"/>
      <c r="W298" s="249"/>
      <c r="X298" s="249"/>
      <c r="Y298" s="249"/>
    </row>
    <row r="299" spans="2:25" ht="30" customHeight="1" x14ac:dyDescent="0.25">
      <c r="B299" s="250"/>
      <c r="C299" s="251"/>
      <c r="D299" s="252"/>
      <c r="E299" s="253"/>
      <c r="F299" s="254"/>
      <c r="G299" s="255"/>
      <c r="H299" s="26">
        <v>292</v>
      </c>
      <c r="I299" s="28">
        <f>SUMIF(Entrada!$C$8:$C$3007,C299,Entrada!$F$8:$F$3007)</f>
        <v>0</v>
      </c>
      <c r="J299" s="28">
        <f>SUMIF(Entrada!$C$8:$C$3007,PG!C299,Entrada!$J$8:$J$3007)</f>
        <v>0</v>
      </c>
      <c r="K299" s="28">
        <f>SUMIF(Saída!$C$8:$C$3007,PG!C299,Saída!$E$8:$E$3007)</f>
        <v>0</v>
      </c>
      <c r="L299" s="28">
        <f>SUMIF(Saída!$C$8:$C$3007,PG!C299,Saída!$G$8:$G$3007)</f>
        <v>0</v>
      </c>
      <c r="M299" s="33">
        <f t="shared" si="12"/>
        <v>0</v>
      </c>
      <c r="N299" s="258">
        <f>IF(G299="",0,IFERROR(AVERAGE(G299,AVERAGEIF(Entrada!$C$8:$C$3007,PG!$C299,Entrada!$E$8:$E$3007)),$G299))</f>
        <v>0</v>
      </c>
      <c r="O299" s="97">
        <f t="shared" si="13"/>
        <v>0</v>
      </c>
      <c r="P299" s="98" t="str">
        <f t="shared" si="14"/>
        <v/>
      </c>
      <c r="Q299" s="249"/>
      <c r="R299" s="249"/>
      <c r="S299" s="249"/>
      <c r="T299" s="249"/>
      <c r="U299" s="249"/>
      <c r="V299" s="249"/>
      <c r="W299" s="249"/>
      <c r="X299" s="249"/>
      <c r="Y299" s="249"/>
    </row>
    <row r="300" spans="2:25" ht="30" customHeight="1" x14ac:dyDescent="0.25">
      <c r="B300" s="250"/>
      <c r="C300" s="251"/>
      <c r="D300" s="252"/>
      <c r="E300" s="253"/>
      <c r="F300" s="254"/>
      <c r="G300" s="255"/>
      <c r="H300" s="26">
        <v>293</v>
      </c>
      <c r="I300" s="28">
        <f>SUMIF(Entrada!$C$8:$C$3007,C300,Entrada!$F$8:$F$3007)</f>
        <v>0</v>
      </c>
      <c r="J300" s="28">
        <f>SUMIF(Entrada!$C$8:$C$3007,PG!C300,Entrada!$J$8:$J$3007)</f>
        <v>0</v>
      </c>
      <c r="K300" s="28">
        <f>SUMIF(Saída!$C$8:$C$3007,PG!C300,Saída!$E$8:$E$3007)</f>
        <v>0</v>
      </c>
      <c r="L300" s="28">
        <f>SUMIF(Saída!$C$8:$C$3007,PG!C300,Saída!$G$8:$G$3007)</f>
        <v>0</v>
      </c>
      <c r="M300" s="33">
        <f t="shared" si="12"/>
        <v>0</v>
      </c>
      <c r="N300" s="258">
        <f>IF(G300="",0,IFERROR(AVERAGE(G300,AVERAGEIF(Entrada!$C$8:$C$3007,PG!$C300,Entrada!$E$8:$E$3007)),$G300))</f>
        <v>0</v>
      </c>
      <c r="O300" s="97">
        <f t="shared" si="13"/>
        <v>0</v>
      </c>
      <c r="P300" s="98" t="str">
        <f t="shared" si="14"/>
        <v/>
      </c>
      <c r="Q300" s="249"/>
      <c r="R300" s="249"/>
      <c r="S300" s="249"/>
      <c r="T300" s="249"/>
      <c r="U300" s="249"/>
      <c r="V300" s="249"/>
      <c r="W300" s="249"/>
      <c r="X300" s="249"/>
      <c r="Y300" s="249"/>
    </row>
    <row r="301" spans="2:25" ht="30" customHeight="1" x14ac:dyDescent="0.25">
      <c r="B301" s="250"/>
      <c r="C301" s="251"/>
      <c r="D301" s="252"/>
      <c r="E301" s="253"/>
      <c r="F301" s="254"/>
      <c r="G301" s="255"/>
      <c r="H301" s="26">
        <v>294</v>
      </c>
      <c r="I301" s="28">
        <f>SUMIF(Entrada!$C$8:$C$3007,C301,Entrada!$F$8:$F$3007)</f>
        <v>0</v>
      </c>
      <c r="J301" s="28">
        <f>SUMIF(Entrada!$C$8:$C$3007,PG!C301,Entrada!$J$8:$J$3007)</f>
        <v>0</v>
      </c>
      <c r="K301" s="28">
        <f>SUMIF(Saída!$C$8:$C$3007,PG!C301,Saída!$E$8:$E$3007)</f>
        <v>0</v>
      </c>
      <c r="L301" s="28">
        <f>SUMIF(Saída!$C$8:$C$3007,PG!C301,Saída!$G$8:$G$3007)</f>
        <v>0</v>
      </c>
      <c r="M301" s="33">
        <f t="shared" si="12"/>
        <v>0</v>
      </c>
      <c r="N301" s="258">
        <f>IF(G301="",0,IFERROR(AVERAGE(G301,AVERAGEIF(Entrada!$C$8:$C$3007,PG!$C301,Entrada!$E$8:$E$3007)),$G301))</f>
        <v>0</v>
      </c>
      <c r="O301" s="97">
        <f t="shared" si="13"/>
        <v>0</v>
      </c>
      <c r="P301" s="98" t="str">
        <f t="shared" si="14"/>
        <v/>
      </c>
      <c r="Q301" s="249"/>
      <c r="R301" s="249"/>
      <c r="S301" s="249"/>
      <c r="T301" s="249"/>
      <c r="U301" s="249"/>
      <c r="V301" s="249"/>
      <c r="W301" s="249"/>
      <c r="X301" s="249"/>
      <c r="Y301" s="249"/>
    </row>
    <row r="302" spans="2:25" ht="30" customHeight="1" x14ac:dyDescent="0.25">
      <c r="B302" s="250"/>
      <c r="C302" s="251"/>
      <c r="D302" s="252"/>
      <c r="E302" s="253"/>
      <c r="F302" s="254"/>
      <c r="G302" s="255"/>
      <c r="H302" s="26">
        <v>295</v>
      </c>
      <c r="I302" s="28">
        <f>SUMIF(Entrada!$C$8:$C$3007,C302,Entrada!$F$8:$F$3007)</f>
        <v>0</v>
      </c>
      <c r="J302" s="28">
        <f>SUMIF(Entrada!$C$8:$C$3007,PG!C302,Entrada!$J$8:$J$3007)</f>
        <v>0</v>
      </c>
      <c r="K302" s="28">
        <f>SUMIF(Saída!$C$8:$C$3007,PG!C302,Saída!$E$8:$E$3007)</f>
        <v>0</v>
      </c>
      <c r="L302" s="28">
        <f>SUMIF(Saída!$C$8:$C$3007,PG!C302,Saída!$G$8:$G$3007)</f>
        <v>0</v>
      </c>
      <c r="M302" s="33">
        <f t="shared" si="12"/>
        <v>0</v>
      </c>
      <c r="N302" s="258">
        <f>IF(G302="",0,IFERROR(AVERAGE(G302,AVERAGEIF(Entrada!$C$8:$C$3007,PG!$C302,Entrada!$E$8:$E$3007)),$G302))</f>
        <v>0</v>
      </c>
      <c r="O302" s="97">
        <f t="shared" si="13"/>
        <v>0</v>
      </c>
      <c r="P302" s="98" t="str">
        <f t="shared" si="14"/>
        <v/>
      </c>
      <c r="Q302" s="249"/>
      <c r="R302" s="249"/>
      <c r="S302" s="249"/>
      <c r="T302" s="249"/>
      <c r="U302" s="249"/>
      <c r="V302" s="249"/>
      <c r="W302" s="249"/>
      <c r="X302" s="249"/>
      <c r="Y302" s="249"/>
    </row>
    <row r="303" spans="2:25" ht="30" customHeight="1" x14ac:dyDescent="0.25">
      <c r="B303" s="250"/>
      <c r="C303" s="251"/>
      <c r="D303" s="252"/>
      <c r="E303" s="253"/>
      <c r="F303" s="254"/>
      <c r="G303" s="255"/>
      <c r="H303" s="26">
        <v>296</v>
      </c>
      <c r="I303" s="28">
        <f>SUMIF(Entrada!$C$8:$C$3007,C303,Entrada!$F$8:$F$3007)</f>
        <v>0</v>
      </c>
      <c r="J303" s="28">
        <f>SUMIF(Entrada!$C$8:$C$3007,PG!C303,Entrada!$J$8:$J$3007)</f>
        <v>0</v>
      </c>
      <c r="K303" s="28">
        <f>SUMIF(Saída!$C$8:$C$3007,PG!C303,Saída!$E$8:$E$3007)</f>
        <v>0</v>
      </c>
      <c r="L303" s="28">
        <f>SUMIF(Saída!$C$8:$C$3007,PG!C303,Saída!$G$8:$G$3007)</f>
        <v>0</v>
      </c>
      <c r="M303" s="33">
        <f t="shared" si="12"/>
        <v>0</v>
      </c>
      <c r="N303" s="258">
        <f>IF(G303="",0,IFERROR(AVERAGE(G303,AVERAGEIF(Entrada!$C$8:$C$3007,PG!$C303,Entrada!$E$8:$E$3007)),$G303))</f>
        <v>0</v>
      </c>
      <c r="O303" s="97">
        <f t="shared" si="13"/>
        <v>0</v>
      </c>
      <c r="P303" s="98" t="str">
        <f t="shared" si="14"/>
        <v/>
      </c>
      <c r="Q303" s="249"/>
      <c r="R303" s="249"/>
      <c r="S303" s="249"/>
      <c r="T303" s="249"/>
      <c r="U303" s="249"/>
      <c r="V303" s="249"/>
      <c r="W303" s="249"/>
      <c r="X303" s="249"/>
      <c r="Y303" s="249"/>
    </row>
    <row r="304" spans="2:25" ht="30" customHeight="1" x14ac:dyDescent="0.25">
      <c r="B304" s="250"/>
      <c r="C304" s="251"/>
      <c r="D304" s="252"/>
      <c r="E304" s="253"/>
      <c r="F304" s="254"/>
      <c r="G304" s="255"/>
      <c r="H304" s="26">
        <v>297</v>
      </c>
      <c r="I304" s="28">
        <f>SUMIF(Entrada!$C$8:$C$3007,C304,Entrada!$F$8:$F$3007)</f>
        <v>0</v>
      </c>
      <c r="J304" s="28">
        <f>SUMIF(Entrada!$C$8:$C$3007,PG!C304,Entrada!$J$8:$J$3007)</f>
        <v>0</v>
      </c>
      <c r="K304" s="28">
        <f>SUMIF(Saída!$C$8:$C$3007,PG!C304,Saída!$E$8:$E$3007)</f>
        <v>0</v>
      </c>
      <c r="L304" s="28">
        <f>SUMIF(Saída!$C$8:$C$3007,PG!C304,Saída!$G$8:$G$3007)</f>
        <v>0</v>
      </c>
      <c r="M304" s="33">
        <f t="shared" si="12"/>
        <v>0</v>
      </c>
      <c r="N304" s="258">
        <f>IF(G304="",0,IFERROR(AVERAGE(G304,AVERAGEIF(Entrada!$C$8:$C$3007,PG!$C304,Entrada!$E$8:$E$3007)),$G304))</f>
        <v>0</v>
      </c>
      <c r="O304" s="97">
        <f t="shared" si="13"/>
        <v>0</v>
      </c>
      <c r="P304" s="98" t="str">
        <f t="shared" si="14"/>
        <v/>
      </c>
      <c r="Q304" s="249"/>
      <c r="R304" s="249"/>
      <c r="S304" s="249"/>
      <c r="T304" s="249"/>
      <c r="U304" s="249"/>
      <c r="V304" s="249"/>
      <c r="W304" s="249"/>
      <c r="X304" s="249"/>
      <c r="Y304" s="249"/>
    </row>
    <row r="305" spans="2:25" ht="30" customHeight="1" x14ac:dyDescent="0.25">
      <c r="B305" s="250"/>
      <c r="C305" s="251"/>
      <c r="D305" s="252"/>
      <c r="E305" s="253"/>
      <c r="F305" s="254"/>
      <c r="G305" s="255"/>
      <c r="H305" s="26">
        <v>298</v>
      </c>
      <c r="I305" s="28">
        <f>SUMIF(Entrada!$C$8:$C$3007,C305,Entrada!$F$8:$F$3007)</f>
        <v>0</v>
      </c>
      <c r="J305" s="28">
        <f>SUMIF(Entrada!$C$8:$C$3007,PG!C305,Entrada!$J$8:$J$3007)</f>
        <v>0</v>
      </c>
      <c r="K305" s="28">
        <f>SUMIF(Saída!$C$8:$C$3007,PG!C305,Saída!$E$8:$E$3007)</f>
        <v>0</v>
      </c>
      <c r="L305" s="28">
        <f>SUMIF(Saída!$C$8:$C$3007,PG!C305,Saída!$G$8:$G$3007)</f>
        <v>0</v>
      </c>
      <c r="M305" s="33">
        <f t="shared" si="12"/>
        <v>0</v>
      </c>
      <c r="N305" s="258">
        <f>IF(G305="",0,IFERROR(AVERAGE(G305,AVERAGEIF(Entrada!$C$8:$C$3007,PG!$C305,Entrada!$E$8:$E$3007)),$G305))</f>
        <v>0</v>
      </c>
      <c r="O305" s="97">
        <f t="shared" si="13"/>
        <v>0</v>
      </c>
      <c r="P305" s="98" t="str">
        <f t="shared" si="14"/>
        <v/>
      </c>
      <c r="Q305" s="249"/>
      <c r="R305" s="249"/>
      <c r="S305" s="249"/>
      <c r="T305" s="249"/>
      <c r="U305" s="249"/>
      <c r="V305" s="249"/>
      <c r="W305" s="249"/>
      <c r="X305" s="249"/>
      <c r="Y305" s="249"/>
    </row>
    <row r="306" spans="2:25" ht="30" customHeight="1" x14ac:dyDescent="0.25">
      <c r="B306" s="250"/>
      <c r="C306" s="251"/>
      <c r="D306" s="252"/>
      <c r="E306" s="253"/>
      <c r="F306" s="254"/>
      <c r="G306" s="255"/>
      <c r="H306" s="26">
        <v>299</v>
      </c>
      <c r="I306" s="28">
        <f>SUMIF(Entrada!$C$8:$C$3007,C306,Entrada!$F$8:$F$3007)</f>
        <v>0</v>
      </c>
      <c r="J306" s="28">
        <f>SUMIF(Entrada!$C$8:$C$3007,PG!C306,Entrada!$J$8:$J$3007)</f>
        <v>0</v>
      </c>
      <c r="K306" s="28">
        <f>SUMIF(Saída!$C$8:$C$3007,PG!C306,Saída!$E$8:$E$3007)</f>
        <v>0</v>
      </c>
      <c r="L306" s="28">
        <f>SUMIF(Saída!$C$8:$C$3007,PG!C306,Saída!$G$8:$G$3007)</f>
        <v>0</v>
      </c>
      <c r="M306" s="33">
        <f t="shared" si="12"/>
        <v>0</v>
      </c>
      <c r="N306" s="258">
        <f>IF(G306="",0,IFERROR(AVERAGE(G306,AVERAGEIF(Entrada!$C$8:$C$3007,PG!$C306,Entrada!$E$8:$E$3007)),$G306))</f>
        <v>0</v>
      </c>
      <c r="O306" s="97">
        <f t="shared" si="13"/>
        <v>0</v>
      </c>
      <c r="P306" s="98" t="str">
        <f t="shared" si="14"/>
        <v/>
      </c>
      <c r="Q306" s="249"/>
      <c r="R306" s="249"/>
      <c r="S306" s="249"/>
      <c r="T306" s="249"/>
      <c r="U306" s="249"/>
      <c r="V306" s="249"/>
      <c r="W306" s="249"/>
      <c r="X306" s="249"/>
      <c r="Y306" s="249"/>
    </row>
    <row r="307" spans="2:25" ht="30" customHeight="1" x14ac:dyDescent="0.25">
      <c r="B307" s="250"/>
      <c r="C307" s="251"/>
      <c r="D307" s="252"/>
      <c r="E307" s="253"/>
      <c r="F307" s="254"/>
      <c r="G307" s="255"/>
      <c r="H307" s="26">
        <v>300</v>
      </c>
      <c r="I307" s="28">
        <f>SUMIF(Entrada!$C$8:$C$3007,C307,Entrada!$F$8:$F$3007)</f>
        <v>0</v>
      </c>
      <c r="J307" s="28">
        <f>SUMIF(Entrada!$C$8:$C$3007,PG!C307,Entrada!$J$8:$J$3007)</f>
        <v>0</v>
      </c>
      <c r="K307" s="28">
        <f>SUMIF(Saída!$C$8:$C$3007,PG!C307,Saída!$E$8:$E$3007)</f>
        <v>0</v>
      </c>
      <c r="L307" s="28">
        <f>SUMIF(Saída!$C$8:$C$3007,PG!C307,Saída!$G$8:$G$3007)</f>
        <v>0</v>
      </c>
      <c r="M307" s="33">
        <f t="shared" si="12"/>
        <v>0</v>
      </c>
      <c r="N307" s="258">
        <f>IF(G307="",0,IFERROR(AVERAGE(G307,AVERAGEIF(Entrada!$C$8:$C$3007,PG!$C307,Entrada!$E$8:$E$3007)),$G307))</f>
        <v>0</v>
      </c>
      <c r="O307" s="97">
        <f t="shared" si="13"/>
        <v>0</v>
      </c>
      <c r="P307" s="98" t="str">
        <f t="shared" si="14"/>
        <v/>
      </c>
      <c r="Q307" s="249"/>
      <c r="R307" s="249"/>
      <c r="S307" s="249"/>
      <c r="T307" s="249"/>
      <c r="U307" s="249"/>
      <c r="V307" s="249"/>
      <c r="W307" s="249"/>
      <c r="X307" s="249"/>
      <c r="Y307" s="249"/>
    </row>
    <row r="308" spans="2:25" ht="30" customHeight="1" x14ac:dyDescent="0.25">
      <c r="B308" s="250"/>
      <c r="C308" s="251"/>
      <c r="D308" s="252"/>
      <c r="E308" s="253"/>
      <c r="F308" s="254"/>
      <c r="G308" s="255"/>
      <c r="H308" s="26">
        <v>301</v>
      </c>
      <c r="I308" s="28">
        <f>SUMIF(Entrada!$C$8:$C$3007,C308,Entrada!$F$8:$F$3007)</f>
        <v>0</v>
      </c>
      <c r="J308" s="28">
        <f>SUMIF(Entrada!$C$8:$C$3007,PG!C308,Entrada!$J$8:$J$3007)</f>
        <v>0</v>
      </c>
      <c r="K308" s="28">
        <f>SUMIF(Saída!$C$8:$C$3007,PG!C308,Saída!$E$8:$E$3007)</f>
        <v>0</v>
      </c>
      <c r="L308" s="28">
        <f>SUMIF(Saída!$C$8:$C$3007,PG!C308,Saída!$G$8:$G$3007)</f>
        <v>0</v>
      </c>
      <c r="M308" s="33">
        <f t="shared" si="12"/>
        <v>0</v>
      </c>
      <c r="N308" s="258">
        <f>IF(G308="",0,IFERROR(AVERAGE(G308,AVERAGEIF(Entrada!$C$8:$C$3007,PG!$C308,Entrada!$E$8:$E$3007)),$G308))</f>
        <v>0</v>
      </c>
      <c r="O308" s="97">
        <f t="shared" si="13"/>
        <v>0</v>
      </c>
      <c r="P308" s="98" t="str">
        <f t="shared" si="14"/>
        <v/>
      </c>
      <c r="Q308" s="249"/>
      <c r="R308" s="249"/>
      <c r="S308" s="249"/>
      <c r="T308" s="249"/>
      <c r="U308" s="249"/>
      <c r="V308" s="249"/>
      <c r="W308" s="249"/>
      <c r="X308" s="249"/>
      <c r="Y308" s="249"/>
    </row>
    <row r="309" spans="2:25" ht="30" customHeight="1" x14ac:dyDescent="0.25">
      <c r="B309" s="250"/>
      <c r="C309" s="251"/>
      <c r="D309" s="252"/>
      <c r="E309" s="253"/>
      <c r="F309" s="254"/>
      <c r="G309" s="255"/>
      <c r="H309" s="26">
        <v>302</v>
      </c>
      <c r="I309" s="28">
        <f>SUMIF(Entrada!$C$8:$C$3007,C309,Entrada!$F$8:$F$3007)</f>
        <v>0</v>
      </c>
      <c r="J309" s="28">
        <f>SUMIF(Entrada!$C$8:$C$3007,PG!C309,Entrada!$J$8:$J$3007)</f>
        <v>0</v>
      </c>
      <c r="K309" s="28">
        <f>SUMIF(Saída!$C$8:$C$3007,PG!C309,Saída!$E$8:$E$3007)</f>
        <v>0</v>
      </c>
      <c r="L309" s="28">
        <f>SUMIF(Saída!$C$8:$C$3007,PG!C309,Saída!$G$8:$G$3007)</f>
        <v>0</v>
      </c>
      <c r="M309" s="33">
        <f t="shared" si="12"/>
        <v>0</v>
      </c>
      <c r="N309" s="258">
        <f>IF(G309="",0,IFERROR(AVERAGE(G309,AVERAGEIF(Entrada!$C$8:$C$3007,PG!$C309,Entrada!$E$8:$E$3007)),$G309))</f>
        <v>0</v>
      </c>
      <c r="O309" s="97">
        <f t="shared" si="13"/>
        <v>0</v>
      </c>
      <c r="P309" s="98" t="str">
        <f t="shared" si="14"/>
        <v/>
      </c>
      <c r="Q309" s="249"/>
      <c r="R309" s="249"/>
      <c r="S309" s="249"/>
      <c r="T309" s="249"/>
      <c r="U309" s="249"/>
      <c r="V309" s="249"/>
      <c r="W309" s="249"/>
      <c r="X309" s="249"/>
      <c r="Y309" s="249"/>
    </row>
    <row r="310" spans="2:25" ht="30" customHeight="1" x14ac:dyDescent="0.25">
      <c r="B310" s="250"/>
      <c r="C310" s="251"/>
      <c r="D310" s="252"/>
      <c r="E310" s="253"/>
      <c r="F310" s="254"/>
      <c r="G310" s="255"/>
      <c r="H310" s="26">
        <v>303</v>
      </c>
      <c r="I310" s="28">
        <f>SUMIF(Entrada!$C$8:$C$3007,C310,Entrada!$F$8:$F$3007)</f>
        <v>0</v>
      </c>
      <c r="J310" s="28">
        <f>SUMIF(Entrada!$C$8:$C$3007,PG!C310,Entrada!$J$8:$J$3007)</f>
        <v>0</v>
      </c>
      <c r="K310" s="28">
        <f>SUMIF(Saída!$C$8:$C$3007,PG!C310,Saída!$E$8:$E$3007)</f>
        <v>0</v>
      </c>
      <c r="L310" s="28">
        <f>SUMIF(Saída!$C$8:$C$3007,PG!C310,Saída!$G$8:$G$3007)</f>
        <v>0</v>
      </c>
      <c r="M310" s="33">
        <f t="shared" si="12"/>
        <v>0</v>
      </c>
      <c r="N310" s="258">
        <f>IF(G310="",0,IFERROR(AVERAGE(G310,AVERAGEIF(Entrada!$C$8:$C$3007,PG!$C310,Entrada!$E$8:$E$3007)),$G310))</f>
        <v>0</v>
      </c>
      <c r="O310" s="97">
        <f t="shared" si="13"/>
        <v>0</v>
      </c>
      <c r="P310" s="98" t="str">
        <f t="shared" si="14"/>
        <v/>
      </c>
      <c r="Q310" s="249"/>
      <c r="R310" s="249"/>
      <c r="S310" s="249"/>
      <c r="T310" s="249"/>
      <c r="U310" s="249"/>
      <c r="V310" s="249"/>
      <c r="W310" s="249"/>
      <c r="X310" s="249"/>
      <c r="Y310" s="249"/>
    </row>
    <row r="311" spans="2:25" ht="30" customHeight="1" x14ac:dyDescent="0.25">
      <c r="B311" s="250"/>
      <c r="C311" s="251"/>
      <c r="D311" s="252"/>
      <c r="E311" s="253"/>
      <c r="F311" s="254"/>
      <c r="G311" s="255"/>
      <c r="H311" s="26">
        <v>304</v>
      </c>
      <c r="I311" s="28">
        <f>SUMIF(Entrada!$C$8:$C$3007,C311,Entrada!$F$8:$F$3007)</f>
        <v>0</v>
      </c>
      <c r="J311" s="28">
        <f>SUMIF(Entrada!$C$8:$C$3007,PG!C311,Entrada!$J$8:$J$3007)</f>
        <v>0</v>
      </c>
      <c r="K311" s="28">
        <f>SUMIF(Saída!$C$8:$C$3007,PG!C311,Saída!$E$8:$E$3007)</f>
        <v>0</v>
      </c>
      <c r="L311" s="28">
        <f>SUMIF(Saída!$C$8:$C$3007,PG!C311,Saída!$G$8:$G$3007)</f>
        <v>0</v>
      </c>
      <c r="M311" s="33">
        <f t="shared" si="12"/>
        <v>0</v>
      </c>
      <c r="N311" s="258">
        <f>IF(G311="",0,IFERROR(AVERAGE(G311,AVERAGEIF(Entrada!$C$8:$C$3007,PG!$C311,Entrada!$E$8:$E$3007)),$G311))</f>
        <v>0</v>
      </c>
      <c r="O311" s="97">
        <f t="shared" si="13"/>
        <v>0</v>
      </c>
      <c r="P311" s="98" t="str">
        <f t="shared" si="14"/>
        <v/>
      </c>
      <c r="Q311" s="249"/>
      <c r="R311" s="249"/>
      <c r="S311" s="249"/>
      <c r="T311" s="249"/>
      <c r="U311" s="249"/>
      <c r="V311" s="249"/>
      <c r="W311" s="249"/>
      <c r="X311" s="249"/>
      <c r="Y311" s="249"/>
    </row>
    <row r="312" spans="2:25" ht="30" customHeight="1" x14ac:dyDescent="0.25">
      <c r="B312" s="250"/>
      <c r="C312" s="251"/>
      <c r="D312" s="252"/>
      <c r="E312" s="253"/>
      <c r="F312" s="254"/>
      <c r="G312" s="255"/>
      <c r="H312" s="26">
        <v>305</v>
      </c>
      <c r="I312" s="28">
        <f>SUMIF(Entrada!$C$8:$C$3007,C312,Entrada!$F$8:$F$3007)</f>
        <v>0</v>
      </c>
      <c r="J312" s="28">
        <f>SUMIF(Entrada!$C$8:$C$3007,PG!C312,Entrada!$J$8:$J$3007)</f>
        <v>0</v>
      </c>
      <c r="K312" s="28">
        <f>SUMIF(Saída!$C$8:$C$3007,PG!C312,Saída!$E$8:$E$3007)</f>
        <v>0</v>
      </c>
      <c r="L312" s="28">
        <f>SUMIF(Saída!$C$8:$C$3007,PG!C312,Saída!$G$8:$G$3007)</f>
        <v>0</v>
      </c>
      <c r="M312" s="33">
        <f t="shared" si="12"/>
        <v>0</v>
      </c>
      <c r="N312" s="258">
        <f>IF(G312="",0,IFERROR(AVERAGE(G312,AVERAGEIF(Entrada!$C$8:$C$3007,PG!$C312,Entrada!$E$8:$E$3007)),$G312))</f>
        <v>0</v>
      </c>
      <c r="O312" s="97">
        <f t="shared" si="13"/>
        <v>0</v>
      </c>
      <c r="P312" s="98" t="str">
        <f t="shared" si="14"/>
        <v/>
      </c>
      <c r="Q312" s="249"/>
      <c r="R312" s="249"/>
      <c r="S312" s="249"/>
      <c r="T312" s="249"/>
      <c r="U312" s="249"/>
      <c r="V312" s="249"/>
      <c r="W312" s="249"/>
      <c r="X312" s="249"/>
      <c r="Y312" s="249"/>
    </row>
    <row r="313" spans="2:25" ht="30" customHeight="1" x14ac:dyDescent="0.25">
      <c r="B313" s="250"/>
      <c r="C313" s="251"/>
      <c r="D313" s="252"/>
      <c r="E313" s="253"/>
      <c r="F313" s="254"/>
      <c r="G313" s="255"/>
      <c r="H313" s="26">
        <v>306</v>
      </c>
      <c r="I313" s="28">
        <f>SUMIF(Entrada!$C$8:$C$3007,C313,Entrada!$F$8:$F$3007)</f>
        <v>0</v>
      </c>
      <c r="J313" s="28">
        <f>SUMIF(Entrada!$C$8:$C$3007,PG!C313,Entrada!$J$8:$J$3007)</f>
        <v>0</v>
      </c>
      <c r="K313" s="28">
        <f>SUMIF(Saída!$C$8:$C$3007,PG!C313,Saída!$E$8:$E$3007)</f>
        <v>0</v>
      </c>
      <c r="L313" s="28">
        <f>SUMIF(Saída!$C$8:$C$3007,PG!C313,Saída!$G$8:$G$3007)</f>
        <v>0</v>
      </c>
      <c r="M313" s="33">
        <f t="shared" si="12"/>
        <v>0</v>
      </c>
      <c r="N313" s="258">
        <f>IF(G313="",0,IFERROR(AVERAGE(G313,AVERAGEIF(Entrada!$C$8:$C$3007,PG!$C313,Entrada!$E$8:$E$3007)),$G313))</f>
        <v>0</v>
      </c>
      <c r="O313" s="97">
        <f t="shared" si="13"/>
        <v>0</v>
      </c>
      <c r="P313" s="98" t="str">
        <f t="shared" si="14"/>
        <v/>
      </c>
      <c r="Q313" s="249"/>
      <c r="R313" s="249"/>
      <c r="S313" s="249"/>
      <c r="T313" s="249"/>
      <c r="U313" s="249"/>
      <c r="V313" s="249"/>
      <c r="W313" s="249"/>
      <c r="X313" s="249"/>
      <c r="Y313" s="249"/>
    </row>
    <row r="314" spans="2:25" ht="30" customHeight="1" x14ac:dyDescent="0.25">
      <c r="B314" s="250"/>
      <c r="C314" s="251"/>
      <c r="D314" s="252"/>
      <c r="E314" s="253"/>
      <c r="F314" s="254"/>
      <c r="G314" s="255"/>
      <c r="H314" s="26">
        <v>307</v>
      </c>
      <c r="I314" s="28">
        <f>SUMIF(Entrada!$C$8:$C$3007,C314,Entrada!$F$8:$F$3007)</f>
        <v>0</v>
      </c>
      <c r="J314" s="28">
        <f>SUMIF(Entrada!$C$8:$C$3007,PG!C314,Entrada!$J$8:$J$3007)</f>
        <v>0</v>
      </c>
      <c r="K314" s="28">
        <f>SUMIF(Saída!$C$8:$C$3007,PG!C314,Saída!$E$8:$E$3007)</f>
        <v>0</v>
      </c>
      <c r="L314" s="28">
        <f>SUMIF(Saída!$C$8:$C$3007,PG!C314,Saída!$G$8:$G$3007)</f>
        <v>0</v>
      </c>
      <c r="M314" s="33">
        <f t="shared" si="12"/>
        <v>0</v>
      </c>
      <c r="N314" s="258">
        <f>IF(G314="",0,IFERROR(AVERAGE(G314,AVERAGEIF(Entrada!$C$8:$C$3007,PG!$C314,Entrada!$E$8:$E$3007)),$G314))</f>
        <v>0</v>
      </c>
      <c r="O314" s="97">
        <f t="shared" si="13"/>
        <v>0</v>
      </c>
      <c r="P314" s="98" t="str">
        <f t="shared" si="14"/>
        <v/>
      </c>
      <c r="Q314" s="249"/>
      <c r="R314" s="249"/>
      <c r="S314" s="249"/>
      <c r="T314" s="249"/>
      <c r="U314" s="249"/>
      <c r="V314" s="249"/>
      <c r="W314" s="249"/>
      <c r="X314" s="249"/>
      <c r="Y314" s="249"/>
    </row>
    <row r="315" spans="2:25" ht="30" customHeight="1" x14ac:dyDescent="0.25">
      <c r="B315" s="250"/>
      <c r="C315" s="251"/>
      <c r="D315" s="252"/>
      <c r="E315" s="253"/>
      <c r="F315" s="254"/>
      <c r="G315" s="255"/>
      <c r="H315" s="26">
        <v>308</v>
      </c>
      <c r="I315" s="28">
        <f>SUMIF(Entrada!$C$8:$C$3007,C315,Entrada!$F$8:$F$3007)</f>
        <v>0</v>
      </c>
      <c r="J315" s="28">
        <f>SUMIF(Entrada!$C$8:$C$3007,PG!C315,Entrada!$J$8:$J$3007)</f>
        <v>0</v>
      </c>
      <c r="K315" s="28">
        <f>SUMIF(Saída!$C$8:$C$3007,PG!C315,Saída!$E$8:$E$3007)</f>
        <v>0</v>
      </c>
      <c r="L315" s="28">
        <f>SUMIF(Saída!$C$8:$C$3007,PG!C315,Saída!$G$8:$G$3007)</f>
        <v>0</v>
      </c>
      <c r="M315" s="33">
        <f t="shared" si="12"/>
        <v>0</v>
      </c>
      <c r="N315" s="258">
        <f>IF(G315="",0,IFERROR(AVERAGE(G315,AVERAGEIF(Entrada!$C$8:$C$3007,PG!$C315,Entrada!$E$8:$E$3007)),$G315))</f>
        <v>0</v>
      </c>
      <c r="O315" s="97">
        <f t="shared" si="13"/>
        <v>0</v>
      </c>
      <c r="P315" s="98" t="str">
        <f t="shared" si="14"/>
        <v/>
      </c>
      <c r="Q315" s="249"/>
      <c r="R315" s="249"/>
      <c r="S315" s="249"/>
      <c r="T315" s="249"/>
      <c r="U315" s="249"/>
      <c r="V315" s="249"/>
      <c r="W315" s="249"/>
      <c r="X315" s="249"/>
      <c r="Y315" s="249"/>
    </row>
    <row r="316" spans="2:25" ht="30" customHeight="1" x14ac:dyDescent="0.25">
      <c r="B316" s="250"/>
      <c r="C316" s="251"/>
      <c r="D316" s="252"/>
      <c r="E316" s="253"/>
      <c r="F316" s="254"/>
      <c r="G316" s="255"/>
      <c r="H316" s="26">
        <v>309</v>
      </c>
      <c r="I316" s="28">
        <f>SUMIF(Entrada!$C$8:$C$3007,C316,Entrada!$F$8:$F$3007)</f>
        <v>0</v>
      </c>
      <c r="J316" s="28">
        <f>SUMIF(Entrada!$C$8:$C$3007,PG!C316,Entrada!$J$8:$J$3007)</f>
        <v>0</v>
      </c>
      <c r="K316" s="28">
        <f>SUMIF(Saída!$C$8:$C$3007,PG!C316,Saída!$E$8:$E$3007)</f>
        <v>0</v>
      </c>
      <c r="L316" s="28">
        <f>SUMIF(Saída!$C$8:$C$3007,PG!C316,Saída!$G$8:$G$3007)</f>
        <v>0</v>
      </c>
      <c r="M316" s="33">
        <f t="shared" si="12"/>
        <v>0</v>
      </c>
      <c r="N316" s="258">
        <f>IF(G316="",0,IFERROR(AVERAGE(G316,AVERAGEIF(Entrada!$C$8:$C$3007,PG!$C316,Entrada!$E$8:$E$3007)),$G316))</f>
        <v>0</v>
      </c>
      <c r="O316" s="97">
        <f t="shared" si="13"/>
        <v>0</v>
      </c>
      <c r="P316" s="98" t="str">
        <f t="shared" si="14"/>
        <v/>
      </c>
      <c r="Q316" s="249"/>
      <c r="R316" s="249"/>
      <c r="S316" s="249"/>
      <c r="T316" s="249"/>
      <c r="U316" s="249"/>
      <c r="V316" s="249"/>
      <c r="W316" s="249"/>
      <c r="X316" s="249"/>
      <c r="Y316" s="249"/>
    </row>
    <row r="317" spans="2:25" ht="30" customHeight="1" x14ac:dyDescent="0.25">
      <c r="B317" s="250"/>
      <c r="C317" s="251"/>
      <c r="D317" s="252"/>
      <c r="E317" s="253"/>
      <c r="F317" s="254"/>
      <c r="G317" s="255"/>
      <c r="H317" s="26">
        <v>310</v>
      </c>
      <c r="I317" s="28">
        <f>SUMIF(Entrada!$C$8:$C$3007,C317,Entrada!$F$8:$F$3007)</f>
        <v>0</v>
      </c>
      <c r="J317" s="28">
        <f>SUMIF(Entrada!$C$8:$C$3007,PG!C317,Entrada!$J$8:$J$3007)</f>
        <v>0</v>
      </c>
      <c r="K317" s="28">
        <f>SUMIF(Saída!$C$8:$C$3007,PG!C317,Saída!$E$8:$E$3007)</f>
        <v>0</v>
      </c>
      <c r="L317" s="28">
        <f>SUMIF(Saída!$C$8:$C$3007,PG!C317,Saída!$G$8:$G$3007)</f>
        <v>0</v>
      </c>
      <c r="M317" s="33">
        <f t="shared" si="12"/>
        <v>0</v>
      </c>
      <c r="N317" s="258">
        <f>IF(G317="",0,IFERROR(AVERAGE(G317,AVERAGEIF(Entrada!$C$8:$C$3007,PG!$C317,Entrada!$E$8:$E$3007)),$G317))</f>
        <v>0</v>
      </c>
      <c r="O317" s="97">
        <f t="shared" si="13"/>
        <v>0</v>
      </c>
      <c r="P317" s="98" t="str">
        <f t="shared" si="14"/>
        <v/>
      </c>
      <c r="Q317" s="249"/>
      <c r="R317" s="249"/>
      <c r="S317" s="249"/>
      <c r="T317" s="249"/>
      <c r="U317" s="249"/>
      <c r="V317" s="249"/>
      <c r="W317" s="249"/>
      <c r="X317" s="249"/>
      <c r="Y317" s="249"/>
    </row>
    <row r="318" spans="2:25" ht="30" customHeight="1" x14ac:dyDescent="0.25">
      <c r="B318" s="250"/>
      <c r="C318" s="251"/>
      <c r="D318" s="252"/>
      <c r="E318" s="253"/>
      <c r="F318" s="254"/>
      <c r="G318" s="255"/>
      <c r="H318" s="26">
        <v>311</v>
      </c>
      <c r="I318" s="28">
        <f>SUMIF(Entrada!$C$8:$C$3007,C318,Entrada!$F$8:$F$3007)</f>
        <v>0</v>
      </c>
      <c r="J318" s="28">
        <f>SUMIF(Entrada!$C$8:$C$3007,PG!C318,Entrada!$J$8:$J$3007)</f>
        <v>0</v>
      </c>
      <c r="K318" s="28">
        <f>SUMIF(Saída!$C$8:$C$3007,PG!C318,Saída!$E$8:$E$3007)</f>
        <v>0</v>
      </c>
      <c r="L318" s="28">
        <f>SUMIF(Saída!$C$8:$C$3007,PG!C318,Saída!$G$8:$G$3007)</f>
        <v>0</v>
      </c>
      <c r="M318" s="33">
        <f t="shared" si="12"/>
        <v>0</v>
      </c>
      <c r="N318" s="258">
        <f>IF(G318="",0,IFERROR(AVERAGE(G318,AVERAGEIF(Entrada!$C$8:$C$3007,PG!$C318,Entrada!$E$8:$E$3007)),$G318))</f>
        <v>0</v>
      </c>
      <c r="O318" s="97">
        <f t="shared" si="13"/>
        <v>0</v>
      </c>
      <c r="P318" s="98" t="str">
        <f t="shared" si="14"/>
        <v/>
      </c>
      <c r="Q318" s="249"/>
      <c r="R318" s="249"/>
      <c r="S318" s="249"/>
      <c r="T318" s="249"/>
      <c r="U318" s="249"/>
      <c r="V318" s="249"/>
      <c r="W318" s="249"/>
      <c r="X318" s="249"/>
      <c r="Y318" s="249"/>
    </row>
    <row r="319" spans="2:25" ht="30" customHeight="1" x14ac:dyDescent="0.25">
      <c r="B319" s="250"/>
      <c r="C319" s="251"/>
      <c r="D319" s="252"/>
      <c r="E319" s="253"/>
      <c r="F319" s="254"/>
      <c r="G319" s="255"/>
      <c r="H319" s="26">
        <v>312</v>
      </c>
      <c r="I319" s="28">
        <f>SUMIF(Entrada!$C$8:$C$3007,C319,Entrada!$F$8:$F$3007)</f>
        <v>0</v>
      </c>
      <c r="J319" s="28">
        <f>SUMIF(Entrada!$C$8:$C$3007,PG!C319,Entrada!$J$8:$J$3007)</f>
        <v>0</v>
      </c>
      <c r="K319" s="28">
        <f>SUMIF(Saída!$C$8:$C$3007,PG!C319,Saída!$E$8:$E$3007)</f>
        <v>0</v>
      </c>
      <c r="L319" s="28">
        <f>SUMIF(Saída!$C$8:$C$3007,PG!C319,Saída!$G$8:$G$3007)</f>
        <v>0</v>
      </c>
      <c r="M319" s="33">
        <f t="shared" si="12"/>
        <v>0</v>
      </c>
      <c r="N319" s="258">
        <f>IF(G319="",0,IFERROR(AVERAGE(G319,AVERAGEIF(Entrada!$C$8:$C$3007,PG!$C319,Entrada!$E$8:$E$3007)),$G319))</f>
        <v>0</v>
      </c>
      <c r="O319" s="97">
        <f t="shared" si="13"/>
        <v>0</v>
      </c>
      <c r="P319" s="98" t="str">
        <f t="shared" si="14"/>
        <v/>
      </c>
      <c r="Q319" s="249"/>
      <c r="R319" s="249"/>
      <c r="S319" s="249"/>
      <c r="T319" s="249"/>
      <c r="U319" s="249"/>
      <c r="V319" s="249"/>
      <c r="W319" s="249"/>
      <c r="X319" s="249"/>
      <c r="Y319" s="249"/>
    </row>
    <row r="320" spans="2:25" ht="30" customHeight="1" x14ac:dyDescent="0.25">
      <c r="B320" s="250"/>
      <c r="C320" s="251"/>
      <c r="D320" s="252"/>
      <c r="E320" s="253"/>
      <c r="F320" s="254"/>
      <c r="G320" s="255"/>
      <c r="H320" s="26">
        <v>313</v>
      </c>
      <c r="I320" s="28">
        <f>SUMIF(Entrada!$C$8:$C$3007,C320,Entrada!$F$8:$F$3007)</f>
        <v>0</v>
      </c>
      <c r="J320" s="28">
        <f>SUMIF(Entrada!$C$8:$C$3007,PG!C320,Entrada!$J$8:$J$3007)</f>
        <v>0</v>
      </c>
      <c r="K320" s="28">
        <f>SUMIF(Saída!$C$8:$C$3007,PG!C320,Saída!$E$8:$E$3007)</f>
        <v>0</v>
      </c>
      <c r="L320" s="28">
        <f>SUMIF(Saída!$C$8:$C$3007,PG!C320,Saída!$G$8:$G$3007)</f>
        <v>0</v>
      </c>
      <c r="M320" s="33">
        <f t="shared" si="12"/>
        <v>0</v>
      </c>
      <c r="N320" s="258">
        <f>IF(G320="",0,IFERROR(AVERAGE(G320,AVERAGEIF(Entrada!$C$8:$C$3007,PG!$C320,Entrada!$E$8:$E$3007)),$G320))</f>
        <v>0</v>
      </c>
      <c r="O320" s="97">
        <f t="shared" si="13"/>
        <v>0</v>
      </c>
      <c r="P320" s="98" t="str">
        <f t="shared" si="14"/>
        <v/>
      </c>
      <c r="Q320" s="249"/>
      <c r="R320" s="249"/>
      <c r="S320" s="249"/>
      <c r="T320" s="249"/>
      <c r="U320" s="249"/>
      <c r="V320" s="249"/>
      <c r="W320" s="249"/>
      <c r="X320" s="249"/>
      <c r="Y320" s="249"/>
    </row>
    <row r="321" spans="2:25" ht="30" customHeight="1" x14ac:dyDescent="0.25">
      <c r="B321" s="250"/>
      <c r="C321" s="251"/>
      <c r="D321" s="252"/>
      <c r="E321" s="253"/>
      <c r="F321" s="254"/>
      <c r="G321" s="255"/>
      <c r="H321" s="26">
        <v>314</v>
      </c>
      <c r="I321" s="28">
        <f>SUMIF(Entrada!$C$8:$C$3007,C321,Entrada!$F$8:$F$3007)</f>
        <v>0</v>
      </c>
      <c r="J321" s="28">
        <f>SUMIF(Entrada!$C$8:$C$3007,PG!C321,Entrada!$J$8:$J$3007)</f>
        <v>0</v>
      </c>
      <c r="K321" s="28">
        <f>SUMIF(Saída!$C$8:$C$3007,PG!C321,Saída!$E$8:$E$3007)</f>
        <v>0</v>
      </c>
      <c r="L321" s="28">
        <f>SUMIF(Saída!$C$8:$C$3007,PG!C321,Saída!$G$8:$G$3007)</f>
        <v>0</v>
      </c>
      <c r="M321" s="33">
        <f t="shared" si="12"/>
        <v>0</v>
      </c>
      <c r="N321" s="258">
        <f>IF(G321="",0,IFERROR(AVERAGE(G321,AVERAGEIF(Entrada!$C$8:$C$3007,PG!$C321,Entrada!$E$8:$E$3007)),$G321))</f>
        <v>0</v>
      </c>
      <c r="O321" s="97">
        <f t="shared" si="13"/>
        <v>0</v>
      </c>
      <c r="P321" s="98" t="str">
        <f t="shared" si="14"/>
        <v/>
      </c>
      <c r="Q321" s="249"/>
      <c r="R321" s="249"/>
      <c r="S321" s="249"/>
      <c r="T321" s="249"/>
      <c r="U321" s="249"/>
      <c r="V321" s="249"/>
      <c r="W321" s="249"/>
      <c r="X321" s="249"/>
      <c r="Y321" s="249"/>
    </row>
    <row r="322" spans="2:25" ht="30" customHeight="1" x14ac:dyDescent="0.25">
      <c r="B322" s="250"/>
      <c r="C322" s="251"/>
      <c r="D322" s="252"/>
      <c r="E322" s="253"/>
      <c r="F322" s="254"/>
      <c r="G322" s="255"/>
      <c r="H322" s="26">
        <v>315</v>
      </c>
      <c r="I322" s="28">
        <f>SUMIF(Entrada!$C$8:$C$3007,C322,Entrada!$F$8:$F$3007)</f>
        <v>0</v>
      </c>
      <c r="J322" s="28">
        <f>SUMIF(Entrada!$C$8:$C$3007,PG!C322,Entrada!$J$8:$J$3007)</f>
        <v>0</v>
      </c>
      <c r="K322" s="28">
        <f>SUMIF(Saída!$C$8:$C$3007,PG!C322,Saída!$E$8:$E$3007)</f>
        <v>0</v>
      </c>
      <c r="L322" s="28">
        <f>SUMIF(Saída!$C$8:$C$3007,PG!C322,Saída!$G$8:$G$3007)</f>
        <v>0</v>
      </c>
      <c r="M322" s="33">
        <f t="shared" si="12"/>
        <v>0</v>
      </c>
      <c r="N322" s="258">
        <f>IF(G322="",0,IFERROR(AVERAGE(G322,AVERAGEIF(Entrada!$C$8:$C$3007,PG!$C322,Entrada!$E$8:$E$3007)),$G322))</f>
        <v>0</v>
      </c>
      <c r="O322" s="97">
        <f t="shared" si="13"/>
        <v>0</v>
      </c>
      <c r="P322" s="98" t="str">
        <f t="shared" si="14"/>
        <v/>
      </c>
      <c r="Q322" s="249"/>
      <c r="R322" s="249"/>
      <c r="S322" s="249"/>
      <c r="T322" s="249"/>
      <c r="U322" s="249"/>
      <c r="V322" s="249"/>
      <c r="W322" s="249"/>
      <c r="X322" s="249"/>
      <c r="Y322" s="249"/>
    </row>
    <row r="323" spans="2:25" ht="30" customHeight="1" x14ac:dyDescent="0.25">
      <c r="B323" s="250"/>
      <c r="C323" s="251"/>
      <c r="D323" s="252"/>
      <c r="E323" s="253"/>
      <c r="F323" s="254"/>
      <c r="G323" s="255"/>
      <c r="H323" s="26">
        <v>316</v>
      </c>
      <c r="I323" s="28">
        <f>SUMIF(Entrada!$C$8:$C$3007,C323,Entrada!$F$8:$F$3007)</f>
        <v>0</v>
      </c>
      <c r="J323" s="28">
        <f>SUMIF(Entrada!$C$8:$C$3007,PG!C323,Entrada!$J$8:$J$3007)</f>
        <v>0</v>
      </c>
      <c r="K323" s="28">
        <f>SUMIF(Saída!$C$8:$C$3007,PG!C323,Saída!$E$8:$E$3007)</f>
        <v>0</v>
      </c>
      <c r="L323" s="28">
        <f>SUMIF(Saída!$C$8:$C$3007,PG!C323,Saída!$G$8:$G$3007)</f>
        <v>0</v>
      </c>
      <c r="M323" s="33">
        <f t="shared" si="12"/>
        <v>0</v>
      </c>
      <c r="N323" s="258">
        <f>IF(G323="",0,IFERROR(AVERAGE(G323,AVERAGEIF(Entrada!$C$8:$C$3007,PG!$C323,Entrada!$E$8:$E$3007)),$G323))</f>
        <v>0</v>
      </c>
      <c r="O323" s="97">
        <f t="shared" si="13"/>
        <v>0</v>
      </c>
      <c r="P323" s="98" t="str">
        <f t="shared" si="14"/>
        <v/>
      </c>
      <c r="Q323" s="249"/>
      <c r="R323" s="249"/>
      <c r="S323" s="249"/>
      <c r="T323" s="249"/>
      <c r="U323" s="249"/>
      <c r="V323" s="249"/>
      <c r="W323" s="249"/>
      <c r="X323" s="249"/>
      <c r="Y323" s="249"/>
    </row>
    <row r="324" spans="2:25" ht="30" customHeight="1" x14ac:dyDescent="0.25">
      <c r="B324" s="250"/>
      <c r="C324" s="251"/>
      <c r="D324" s="252"/>
      <c r="E324" s="253"/>
      <c r="F324" s="254"/>
      <c r="G324" s="255"/>
      <c r="H324" s="26">
        <v>317</v>
      </c>
      <c r="I324" s="28">
        <f>SUMIF(Entrada!$C$8:$C$3007,C324,Entrada!$F$8:$F$3007)</f>
        <v>0</v>
      </c>
      <c r="J324" s="28">
        <f>SUMIF(Entrada!$C$8:$C$3007,PG!C324,Entrada!$J$8:$J$3007)</f>
        <v>0</v>
      </c>
      <c r="K324" s="28">
        <f>SUMIF(Saída!$C$8:$C$3007,PG!C324,Saída!$E$8:$E$3007)</f>
        <v>0</v>
      </c>
      <c r="L324" s="28">
        <f>SUMIF(Saída!$C$8:$C$3007,PG!C324,Saída!$G$8:$G$3007)</f>
        <v>0</v>
      </c>
      <c r="M324" s="33">
        <f t="shared" si="12"/>
        <v>0</v>
      </c>
      <c r="N324" s="258">
        <f>IF(G324="",0,IFERROR(AVERAGE(G324,AVERAGEIF(Entrada!$C$8:$C$3007,PG!$C324,Entrada!$E$8:$E$3007)),$G324))</f>
        <v>0</v>
      </c>
      <c r="O324" s="97">
        <f t="shared" si="13"/>
        <v>0</v>
      </c>
      <c r="P324" s="98" t="str">
        <f t="shared" si="14"/>
        <v/>
      </c>
      <c r="Q324" s="249"/>
      <c r="R324" s="249"/>
      <c r="S324" s="249"/>
      <c r="T324" s="249"/>
      <c r="U324" s="249"/>
      <c r="V324" s="249"/>
      <c r="W324" s="249"/>
      <c r="X324" s="249"/>
      <c r="Y324" s="249"/>
    </row>
    <row r="325" spans="2:25" ht="30" customHeight="1" x14ac:dyDescent="0.25">
      <c r="B325" s="250"/>
      <c r="C325" s="251"/>
      <c r="D325" s="252"/>
      <c r="E325" s="253"/>
      <c r="F325" s="254"/>
      <c r="G325" s="255"/>
      <c r="H325" s="26">
        <v>318</v>
      </c>
      <c r="I325" s="28">
        <f>SUMIF(Entrada!$C$8:$C$3007,C325,Entrada!$F$8:$F$3007)</f>
        <v>0</v>
      </c>
      <c r="J325" s="28">
        <f>SUMIF(Entrada!$C$8:$C$3007,PG!C325,Entrada!$J$8:$J$3007)</f>
        <v>0</v>
      </c>
      <c r="K325" s="28">
        <f>SUMIF(Saída!$C$8:$C$3007,PG!C325,Saída!$E$8:$E$3007)</f>
        <v>0</v>
      </c>
      <c r="L325" s="28">
        <f>SUMIF(Saída!$C$8:$C$3007,PG!C325,Saída!$G$8:$G$3007)</f>
        <v>0</v>
      </c>
      <c r="M325" s="33">
        <f t="shared" si="12"/>
        <v>0</v>
      </c>
      <c r="N325" s="258">
        <f>IF(G325="",0,IFERROR(AVERAGE(G325,AVERAGEIF(Entrada!$C$8:$C$3007,PG!$C325,Entrada!$E$8:$E$3007)),$G325))</f>
        <v>0</v>
      </c>
      <c r="O325" s="97">
        <f t="shared" si="13"/>
        <v>0</v>
      </c>
      <c r="P325" s="98" t="str">
        <f t="shared" si="14"/>
        <v/>
      </c>
      <c r="Q325" s="249"/>
      <c r="R325" s="249"/>
      <c r="S325" s="249"/>
      <c r="T325" s="249"/>
      <c r="U325" s="249"/>
      <c r="V325" s="249"/>
      <c r="W325" s="249"/>
      <c r="X325" s="249"/>
      <c r="Y325" s="249"/>
    </row>
    <row r="326" spans="2:25" ht="30" customHeight="1" x14ac:dyDescent="0.25">
      <c r="B326" s="250"/>
      <c r="C326" s="251"/>
      <c r="D326" s="252"/>
      <c r="E326" s="253"/>
      <c r="F326" s="254"/>
      <c r="G326" s="255"/>
      <c r="H326" s="26">
        <v>319</v>
      </c>
      <c r="I326" s="28">
        <f>SUMIF(Entrada!$C$8:$C$3007,C326,Entrada!$F$8:$F$3007)</f>
        <v>0</v>
      </c>
      <c r="J326" s="28">
        <f>SUMIF(Entrada!$C$8:$C$3007,PG!C326,Entrada!$J$8:$J$3007)</f>
        <v>0</v>
      </c>
      <c r="K326" s="28">
        <f>SUMIF(Saída!$C$8:$C$3007,PG!C326,Saída!$E$8:$E$3007)</f>
        <v>0</v>
      </c>
      <c r="L326" s="28">
        <f>SUMIF(Saída!$C$8:$C$3007,PG!C326,Saída!$G$8:$G$3007)</f>
        <v>0</v>
      </c>
      <c r="M326" s="33">
        <f t="shared" si="12"/>
        <v>0</v>
      </c>
      <c r="N326" s="258">
        <f>IF(G326="",0,IFERROR(AVERAGE(G326,AVERAGEIF(Entrada!$C$8:$C$3007,PG!$C326,Entrada!$E$8:$E$3007)),$G326))</f>
        <v>0</v>
      </c>
      <c r="O326" s="97">
        <f t="shared" si="13"/>
        <v>0</v>
      </c>
      <c r="P326" s="98" t="str">
        <f t="shared" si="14"/>
        <v/>
      </c>
      <c r="Q326" s="249"/>
      <c r="R326" s="249"/>
      <c r="S326" s="249"/>
      <c r="T326" s="249"/>
      <c r="U326" s="249"/>
      <c r="V326" s="249"/>
      <c r="W326" s="249"/>
      <c r="X326" s="249"/>
      <c r="Y326" s="249"/>
    </row>
    <row r="327" spans="2:25" ht="30" customHeight="1" x14ac:dyDescent="0.25">
      <c r="B327" s="250"/>
      <c r="C327" s="251"/>
      <c r="D327" s="252"/>
      <c r="E327" s="253"/>
      <c r="F327" s="254"/>
      <c r="G327" s="255"/>
      <c r="H327" s="26">
        <v>320</v>
      </c>
      <c r="I327" s="28">
        <f>SUMIF(Entrada!$C$8:$C$3007,C327,Entrada!$F$8:$F$3007)</f>
        <v>0</v>
      </c>
      <c r="J327" s="28">
        <f>SUMIF(Entrada!$C$8:$C$3007,PG!C327,Entrada!$J$8:$J$3007)</f>
        <v>0</v>
      </c>
      <c r="K327" s="28">
        <f>SUMIF(Saída!$C$8:$C$3007,PG!C327,Saída!$E$8:$E$3007)</f>
        <v>0</v>
      </c>
      <c r="L327" s="28">
        <f>SUMIF(Saída!$C$8:$C$3007,PG!C327,Saída!$G$8:$G$3007)</f>
        <v>0</v>
      </c>
      <c r="M327" s="33">
        <f t="shared" si="12"/>
        <v>0</v>
      </c>
      <c r="N327" s="258">
        <f>IF(G327="",0,IFERROR(AVERAGE(G327,AVERAGEIF(Entrada!$C$8:$C$3007,PG!$C327,Entrada!$E$8:$E$3007)),$G327))</f>
        <v>0</v>
      </c>
      <c r="O327" s="97">
        <f t="shared" si="13"/>
        <v>0</v>
      </c>
      <c r="P327" s="98" t="str">
        <f t="shared" si="14"/>
        <v/>
      </c>
      <c r="Q327" s="249"/>
      <c r="R327" s="249"/>
      <c r="S327" s="249"/>
      <c r="T327" s="249"/>
      <c r="U327" s="249"/>
      <c r="V327" s="249"/>
      <c r="W327" s="249"/>
      <c r="X327" s="249"/>
      <c r="Y327" s="249"/>
    </row>
    <row r="328" spans="2:25" ht="30" customHeight="1" x14ac:dyDescent="0.25">
      <c r="B328" s="250"/>
      <c r="C328" s="251"/>
      <c r="D328" s="252"/>
      <c r="E328" s="253"/>
      <c r="F328" s="254"/>
      <c r="G328" s="255"/>
      <c r="H328" s="26">
        <v>321</v>
      </c>
      <c r="I328" s="28">
        <f>SUMIF(Entrada!$C$8:$C$3007,C328,Entrada!$F$8:$F$3007)</f>
        <v>0</v>
      </c>
      <c r="J328" s="28">
        <f>SUMIF(Entrada!$C$8:$C$3007,PG!C328,Entrada!$J$8:$J$3007)</f>
        <v>0</v>
      </c>
      <c r="K328" s="28">
        <f>SUMIF(Saída!$C$8:$C$3007,PG!C328,Saída!$E$8:$E$3007)</f>
        <v>0</v>
      </c>
      <c r="L328" s="28">
        <f>SUMIF(Saída!$C$8:$C$3007,PG!C328,Saída!$G$8:$G$3007)</f>
        <v>0</v>
      </c>
      <c r="M328" s="33">
        <f t="shared" si="12"/>
        <v>0</v>
      </c>
      <c r="N328" s="258">
        <f>IF(G328="",0,IFERROR(AVERAGE(G328,AVERAGEIF(Entrada!$C$8:$C$3007,PG!$C328,Entrada!$E$8:$E$3007)),$G328))</f>
        <v>0</v>
      </c>
      <c r="O328" s="97">
        <f t="shared" si="13"/>
        <v>0</v>
      </c>
      <c r="P328" s="98" t="str">
        <f t="shared" si="14"/>
        <v/>
      </c>
      <c r="Q328" s="249"/>
      <c r="R328" s="249"/>
      <c r="S328" s="249"/>
      <c r="T328" s="249"/>
      <c r="U328" s="249"/>
      <c r="V328" s="249"/>
      <c r="W328" s="249"/>
      <c r="X328" s="249"/>
      <c r="Y328" s="249"/>
    </row>
    <row r="329" spans="2:25" ht="30" customHeight="1" x14ac:dyDescent="0.25">
      <c r="B329" s="250"/>
      <c r="C329" s="251"/>
      <c r="D329" s="252"/>
      <c r="E329" s="253"/>
      <c r="F329" s="254"/>
      <c r="G329" s="255"/>
      <c r="H329" s="26">
        <v>322</v>
      </c>
      <c r="I329" s="28">
        <f>SUMIF(Entrada!$C$8:$C$3007,C329,Entrada!$F$8:$F$3007)</f>
        <v>0</v>
      </c>
      <c r="J329" s="28">
        <f>SUMIF(Entrada!$C$8:$C$3007,PG!C329,Entrada!$J$8:$J$3007)</f>
        <v>0</v>
      </c>
      <c r="K329" s="28">
        <f>SUMIF(Saída!$C$8:$C$3007,PG!C329,Saída!$E$8:$E$3007)</f>
        <v>0</v>
      </c>
      <c r="L329" s="28">
        <f>SUMIF(Saída!$C$8:$C$3007,PG!C329,Saída!$G$8:$G$3007)</f>
        <v>0</v>
      </c>
      <c r="M329" s="33">
        <f t="shared" ref="M329:M392" si="15">(I329+E329)-K329</f>
        <v>0</v>
      </c>
      <c r="N329" s="258">
        <f>IF(G329="",0,IFERROR(AVERAGE(G329,AVERAGEIF(Entrada!$C$8:$C$3007,PG!$C329,Entrada!$E$8:$E$3007)),$G329))</f>
        <v>0</v>
      </c>
      <c r="O329" s="97">
        <f t="shared" ref="O329:O392" si="16">E329*G329</f>
        <v>0</v>
      </c>
      <c r="P329" s="98" t="str">
        <f t="shared" ref="P329:P392" si="17">IF(D329="","",IF(M329&gt;D329,1,0))</f>
        <v/>
      </c>
      <c r="Q329" s="249"/>
      <c r="R329" s="249"/>
      <c r="S329" s="249"/>
      <c r="T329" s="249"/>
      <c r="U329" s="249"/>
      <c r="V329" s="249"/>
      <c r="W329" s="249"/>
      <c r="X329" s="249"/>
      <c r="Y329" s="249"/>
    </row>
    <row r="330" spans="2:25" ht="30" customHeight="1" x14ac:dyDescent="0.25">
      <c r="B330" s="250"/>
      <c r="C330" s="251"/>
      <c r="D330" s="252"/>
      <c r="E330" s="253"/>
      <c r="F330" s="254"/>
      <c r="G330" s="255"/>
      <c r="H330" s="26">
        <v>323</v>
      </c>
      <c r="I330" s="28">
        <f>SUMIF(Entrada!$C$8:$C$3007,C330,Entrada!$F$8:$F$3007)</f>
        <v>0</v>
      </c>
      <c r="J330" s="28">
        <f>SUMIF(Entrada!$C$8:$C$3007,PG!C330,Entrada!$J$8:$J$3007)</f>
        <v>0</v>
      </c>
      <c r="K330" s="28">
        <f>SUMIF(Saída!$C$8:$C$3007,PG!C330,Saída!$E$8:$E$3007)</f>
        <v>0</v>
      </c>
      <c r="L330" s="28">
        <f>SUMIF(Saída!$C$8:$C$3007,PG!C330,Saída!$G$8:$G$3007)</f>
        <v>0</v>
      </c>
      <c r="M330" s="33">
        <f t="shared" si="15"/>
        <v>0</v>
      </c>
      <c r="N330" s="258">
        <f>IF(G330="",0,IFERROR(AVERAGE(G330,AVERAGEIF(Entrada!$C$8:$C$3007,PG!$C330,Entrada!$E$8:$E$3007)),$G330))</f>
        <v>0</v>
      </c>
      <c r="O330" s="97">
        <f t="shared" si="16"/>
        <v>0</v>
      </c>
      <c r="P330" s="98" t="str">
        <f t="shared" si="17"/>
        <v/>
      </c>
      <c r="Q330" s="249"/>
      <c r="R330" s="249"/>
      <c r="S330" s="249"/>
      <c r="T330" s="249"/>
      <c r="U330" s="249"/>
      <c r="V330" s="249"/>
      <c r="W330" s="249"/>
      <c r="X330" s="249"/>
      <c r="Y330" s="249"/>
    </row>
    <row r="331" spans="2:25" ht="30" customHeight="1" x14ac:dyDescent="0.25">
      <c r="B331" s="250"/>
      <c r="C331" s="251"/>
      <c r="D331" s="252"/>
      <c r="E331" s="253"/>
      <c r="F331" s="254"/>
      <c r="G331" s="255"/>
      <c r="H331" s="26">
        <v>324</v>
      </c>
      <c r="I331" s="28">
        <f>SUMIF(Entrada!$C$8:$C$3007,C331,Entrada!$F$8:$F$3007)</f>
        <v>0</v>
      </c>
      <c r="J331" s="28">
        <f>SUMIF(Entrada!$C$8:$C$3007,PG!C331,Entrada!$J$8:$J$3007)</f>
        <v>0</v>
      </c>
      <c r="K331" s="28">
        <f>SUMIF(Saída!$C$8:$C$3007,PG!C331,Saída!$E$8:$E$3007)</f>
        <v>0</v>
      </c>
      <c r="L331" s="28">
        <f>SUMIF(Saída!$C$8:$C$3007,PG!C331,Saída!$G$8:$G$3007)</f>
        <v>0</v>
      </c>
      <c r="M331" s="33">
        <f t="shared" si="15"/>
        <v>0</v>
      </c>
      <c r="N331" s="258">
        <f>IF(G331="",0,IFERROR(AVERAGE(G331,AVERAGEIF(Entrada!$C$8:$C$3007,PG!$C331,Entrada!$E$8:$E$3007)),$G331))</f>
        <v>0</v>
      </c>
      <c r="O331" s="97">
        <f t="shared" si="16"/>
        <v>0</v>
      </c>
      <c r="P331" s="98" t="str">
        <f t="shared" si="17"/>
        <v/>
      </c>
      <c r="Q331" s="249"/>
      <c r="R331" s="249"/>
      <c r="S331" s="249"/>
      <c r="T331" s="249"/>
      <c r="U331" s="249"/>
      <c r="V331" s="249"/>
      <c r="W331" s="249"/>
      <c r="X331" s="249"/>
      <c r="Y331" s="249"/>
    </row>
    <row r="332" spans="2:25" ht="30" customHeight="1" x14ac:dyDescent="0.25">
      <c r="B332" s="250"/>
      <c r="C332" s="251"/>
      <c r="D332" s="252"/>
      <c r="E332" s="253"/>
      <c r="F332" s="254"/>
      <c r="G332" s="255"/>
      <c r="H332" s="26">
        <v>325</v>
      </c>
      <c r="I332" s="28">
        <f>SUMIF(Entrada!$C$8:$C$3007,C332,Entrada!$F$8:$F$3007)</f>
        <v>0</v>
      </c>
      <c r="J332" s="28">
        <f>SUMIF(Entrada!$C$8:$C$3007,PG!C332,Entrada!$J$8:$J$3007)</f>
        <v>0</v>
      </c>
      <c r="K332" s="28">
        <f>SUMIF(Saída!$C$8:$C$3007,PG!C332,Saída!$E$8:$E$3007)</f>
        <v>0</v>
      </c>
      <c r="L332" s="28">
        <f>SUMIF(Saída!$C$8:$C$3007,PG!C332,Saída!$G$8:$G$3007)</f>
        <v>0</v>
      </c>
      <c r="M332" s="33">
        <f t="shared" si="15"/>
        <v>0</v>
      </c>
      <c r="N332" s="258">
        <f>IF(G332="",0,IFERROR(AVERAGE(G332,AVERAGEIF(Entrada!$C$8:$C$3007,PG!$C332,Entrada!$E$8:$E$3007)),$G332))</f>
        <v>0</v>
      </c>
      <c r="O332" s="97">
        <f t="shared" si="16"/>
        <v>0</v>
      </c>
      <c r="P332" s="98" t="str">
        <f t="shared" si="17"/>
        <v/>
      </c>
      <c r="Q332" s="249"/>
      <c r="R332" s="249"/>
      <c r="S332" s="249"/>
      <c r="T332" s="249"/>
      <c r="U332" s="249"/>
      <c r="V332" s="249"/>
      <c r="W332" s="249"/>
      <c r="X332" s="249"/>
      <c r="Y332" s="249"/>
    </row>
    <row r="333" spans="2:25" ht="30" customHeight="1" x14ac:dyDescent="0.25">
      <c r="B333" s="250"/>
      <c r="C333" s="251"/>
      <c r="D333" s="252"/>
      <c r="E333" s="253"/>
      <c r="F333" s="254"/>
      <c r="G333" s="255"/>
      <c r="H333" s="26">
        <v>326</v>
      </c>
      <c r="I333" s="28">
        <f>SUMIF(Entrada!$C$8:$C$3007,C333,Entrada!$F$8:$F$3007)</f>
        <v>0</v>
      </c>
      <c r="J333" s="28">
        <f>SUMIF(Entrada!$C$8:$C$3007,PG!C333,Entrada!$J$8:$J$3007)</f>
        <v>0</v>
      </c>
      <c r="K333" s="28">
        <f>SUMIF(Saída!$C$8:$C$3007,PG!C333,Saída!$E$8:$E$3007)</f>
        <v>0</v>
      </c>
      <c r="L333" s="28">
        <f>SUMIF(Saída!$C$8:$C$3007,PG!C333,Saída!$G$8:$G$3007)</f>
        <v>0</v>
      </c>
      <c r="M333" s="33">
        <f t="shared" si="15"/>
        <v>0</v>
      </c>
      <c r="N333" s="258">
        <f>IF(G333="",0,IFERROR(AVERAGE(G333,AVERAGEIF(Entrada!$C$8:$C$3007,PG!$C333,Entrada!$E$8:$E$3007)),$G333))</f>
        <v>0</v>
      </c>
      <c r="O333" s="97">
        <f t="shared" si="16"/>
        <v>0</v>
      </c>
      <c r="P333" s="98" t="str">
        <f t="shared" si="17"/>
        <v/>
      </c>
      <c r="Q333" s="249"/>
      <c r="R333" s="249"/>
      <c r="S333" s="249"/>
      <c r="T333" s="249"/>
      <c r="U333" s="249"/>
      <c r="V333" s="249"/>
      <c r="W333" s="249"/>
      <c r="X333" s="249"/>
      <c r="Y333" s="249"/>
    </row>
    <row r="334" spans="2:25" ht="30" customHeight="1" x14ac:dyDescent="0.25">
      <c r="B334" s="250"/>
      <c r="C334" s="251"/>
      <c r="D334" s="252"/>
      <c r="E334" s="253"/>
      <c r="F334" s="254"/>
      <c r="G334" s="255"/>
      <c r="H334" s="26">
        <v>327</v>
      </c>
      <c r="I334" s="28">
        <f>SUMIF(Entrada!$C$8:$C$3007,C334,Entrada!$F$8:$F$3007)</f>
        <v>0</v>
      </c>
      <c r="J334" s="28">
        <f>SUMIF(Entrada!$C$8:$C$3007,PG!C334,Entrada!$J$8:$J$3007)</f>
        <v>0</v>
      </c>
      <c r="K334" s="28">
        <f>SUMIF(Saída!$C$8:$C$3007,PG!C334,Saída!$E$8:$E$3007)</f>
        <v>0</v>
      </c>
      <c r="L334" s="28">
        <f>SUMIF(Saída!$C$8:$C$3007,PG!C334,Saída!$G$8:$G$3007)</f>
        <v>0</v>
      </c>
      <c r="M334" s="33">
        <f t="shared" si="15"/>
        <v>0</v>
      </c>
      <c r="N334" s="258">
        <f>IF(G334="",0,IFERROR(AVERAGE(G334,AVERAGEIF(Entrada!$C$8:$C$3007,PG!$C334,Entrada!$E$8:$E$3007)),$G334))</f>
        <v>0</v>
      </c>
      <c r="O334" s="97">
        <f t="shared" si="16"/>
        <v>0</v>
      </c>
      <c r="P334" s="98" t="str">
        <f t="shared" si="17"/>
        <v/>
      </c>
      <c r="Q334" s="249"/>
      <c r="R334" s="249"/>
      <c r="S334" s="249"/>
      <c r="T334" s="249"/>
      <c r="U334" s="249"/>
      <c r="V334" s="249"/>
      <c r="W334" s="249"/>
      <c r="X334" s="249"/>
      <c r="Y334" s="249"/>
    </row>
    <row r="335" spans="2:25" ht="30" customHeight="1" x14ac:dyDescent="0.25">
      <c r="B335" s="250"/>
      <c r="C335" s="251"/>
      <c r="D335" s="252"/>
      <c r="E335" s="253"/>
      <c r="F335" s="254"/>
      <c r="G335" s="255"/>
      <c r="H335" s="26">
        <v>328</v>
      </c>
      <c r="I335" s="28">
        <f>SUMIF(Entrada!$C$8:$C$3007,C335,Entrada!$F$8:$F$3007)</f>
        <v>0</v>
      </c>
      <c r="J335" s="28">
        <f>SUMIF(Entrada!$C$8:$C$3007,PG!C335,Entrada!$J$8:$J$3007)</f>
        <v>0</v>
      </c>
      <c r="K335" s="28">
        <f>SUMIF(Saída!$C$8:$C$3007,PG!C335,Saída!$E$8:$E$3007)</f>
        <v>0</v>
      </c>
      <c r="L335" s="28">
        <f>SUMIF(Saída!$C$8:$C$3007,PG!C335,Saída!$G$8:$G$3007)</f>
        <v>0</v>
      </c>
      <c r="M335" s="33">
        <f t="shared" si="15"/>
        <v>0</v>
      </c>
      <c r="N335" s="258">
        <f>IF(G335="",0,IFERROR(AVERAGE(G335,AVERAGEIF(Entrada!$C$8:$C$3007,PG!$C335,Entrada!$E$8:$E$3007)),$G335))</f>
        <v>0</v>
      </c>
      <c r="O335" s="97">
        <f t="shared" si="16"/>
        <v>0</v>
      </c>
      <c r="P335" s="98" t="str">
        <f t="shared" si="17"/>
        <v/>
      </c>
      <c r="Q335" s="249"/>
      <c r="R335" s="249"/>
      <c r="S335" s="249"/>
      <c r="T335" s="249"/>
      <c r="U335" s="249"/>
      <c r="V335" s="249"/>
      <c r="W335" s="249"/>
      <c r="X335" s="249"/>
      <c r="Y335" s="249"/>
    </row>
    <row r="336" spans="2:25" ht="30" customHeight="1" x14ac:dyDescent="0.25">
      <c r="B336" s="250"/>
      <c r="C336" s="251"/>
      <c r="D336" s="252"/>
      <c r="E336" s="253"/>
      <c r="F336" s="254"/>
      <c r="G336" s="255"/>
      <c r="H336" s="26">
        <v>329</v>
      </c>
      <c r="I336" s="28">
        <f>SUMIF(Entrada!$C$8:$C$3007,C336,Entrada!$F$8:$F$3007)</f>
        <v>0</v>
      </c>
      <c r="J336" s="28">
        <f>SUMIF(Entrada!$C$8:$C$3007,PG!C336,Entrada!$J$8:$J$3007)</f>
        <v>0</v>
      </c>
      <c r="K336" s="28">
        <f>SUMIF(Saída!$C$8:$C$3007,PG!C336,Saída!$E$8:$E$3007)</f>
        <v>0</v>
      </c>
      <c r="L336" s="28">
        <f>SUMIF(Saída!$C$8:$C$3007,PG!C336,Saída!$G$8:$G$3007)</f>
        <v>0</v>
      </c>
      <c r="M336" s="33">
        <f t="shared" si="15"/>
        <v>0</v>
      </c>
      <c r="N336" s="258">
        <f>IF(G336="",0,IFERROR(AVERAGE(G336,AVERAGEIF(Entrada!$C$8:$C$3007,PG!$C336,Entrada!$E$8:$E$3007)),$G336))</f>
        <v>0</v>
      </c>
      <c r="O336" s="97">
        <f t="shared" si="16"/>
        <v>0</v>
      </c>
      <c r="P336" s="98" t="str">
        <f t="shared" si="17"/>
        <v/>
      </c>
      <c r="Q336" s="249"/>
      <c r="R336" s="249"/>
      <c r="S336" s="249"/>
      <c r="T336" s="249"/>
      <c r="U336" s="249"/>
      <c r="V336" s="249"/>
      <c r="W336" s="249"/>
      <c r="X336" s="249"/>
      <c r="Y336" s="249"/>
    </row>
    <row r="337" spans="2:25" ht="30" customHeight="1" x14ac:dyDescent="0.25">
      <c r="B337" s="250"/>
      <c r="C337" s="251"/>
      <c r="D337" s="252"/>
      <c r="E337" s="253"/>
      <c r="F337" s="254"/>
      <c r="G337" s="255"/>
      <c r="H337" s="26">
        <v>330</v>
      </c>
      <c r="I337" s="28">
        <f>SUMIF(Entrada!$C$8:$C$3007,C337,Entrada!$F$8:$F$3007)</f>
        <v>0</v>
      </c>
      <c r="J337" s="28">
        <f>SUMIF(Entrada!$C$8:$C$3007,PG!C337,Entrada!$J$8:$J$3007)</f>
        <v>0</v>
      </c>
      <c r="K337" s="28">
        <f>SUMIF(Saída!$C$8:$C$3007,PG!C337,Saída!$E$8:$E$3007)</f>
        <v>0</v>
      </c>
      <c r="L337" s="28">
        <f>SUMIF(Saída!$C$8:$C$3007,PG!C337,Saída!$G$8:$G$3007)</f>
        <v>0</v>
      </c>
      <c r="M337" s="33">
        <f t="shared" si="15"/>
        <v>0</v>
      </c>
      <c r="N337" s="258">
        <f>IF(G337="",0,IFERROR(AVERAGE(G337,AVERAGEIF(Entrada!$C$8:$C$3007,PG!$C337,Entrada!$E$8:$E$3007)),$G337))</f>
        <v>0</v>
      </c>
      <c r="O337" s="97">
        <f t="shared" si="16"/>
        <v>0</v>
      </c>
      <c r="P337" s="98" t="str">
        <f t="shared" si="17"/>
        <v/>
      </c>
      <c r="Q337" s="249"/>
      <c r="R337" s="249"/>
      <c r="S337" s="249"/>
      <c r="T337" s="249"/>
      <c r="U337" s="249"/>
      <c r="V337" s="249"/>
      <c r="W337" s="249"/>
      <c r="X337" s="249"/>
      <c r="Y337" s="249"/>
    </row>
    <row r="338" spans="2:25" ht="30" customHeight="1" x14ac:dyDescent="0.25">
      <c r="B338" s="250"/>
      <c r="C338" s="251"/>
      <c r="D338" s="252"/>
      <c r="E338" s="253"/>
      <c r="F338" s="254"/>
      <c r="G338" s="255"/>
      <c r="H338" s="26">
        <v>331</v>
      </c>
      <c r="I338" s="28">
        <f>SUMIF(Entrada!$C$8:$C$3007,C338,Entrada!$F$8:$F$3007)</f>
        <v>0</v>
      </c>
      <c r="J338" s="28">
        <f>SUMIF(Entrada!$C$8:$C$3007,PG!C338,Entrada!$J$8:$J$3007)</f>
        <v>0</v>
      </c>
      <c r="K338" s="28">
        <f>SUMIF(Saída!$C$8:$C$3007,PG!C338,Saída!$E$8:$E$3007)</f>
        <v>0</v>
      </c>
      <c r="L338" s="28">
        <f>SUMIF(Saída!$C$8:$C$3007,PG!C338,Saída!$G$8:$G$3007)</f>
        <v>0</v>
      </c>
      <c r="M338" s="33">
        <f t="shared" si="15"/>
        <v>0</v>
      </c>
      <c r="N338" s="258">
        <f>IF(G338="",0,IFERROR(AVERAGE(G338,AVERAGEIF(Entrada!$C$8:$C$3007,PG!$C338,Entrada!$E$8:$E$3007)),$G338))</f>
        <v>0</v>
      </c>
      <c r="O338" s="97">
        <f t="shared" si="16"/>
        <v>0</v>
      </c>
      <c r="P338" s="98" t="str">
        <f t="shared" si="17"/>
        <v/>
      </c>
      <c r="Q338" s="249"/>
      <c r="R338" s="249"/>
      <c r="S338" s="249"/>
      <c r="T338" s="249"/>
      <c r="U338" s="249"/>
      <c r="V338" s="249"/>
      <c r="W338" s="249"/>
      <c r="X338" s="249"/>
      <c r="Y338" s="249"/>
    </row>
    <row r="339" spans="2:25" ht="30" customHeight="1" x14ac:dyDescent="0.25">
      <c r="B339" s="250"/>
      <c r="C339" s="251"/>
      <c r="D339" s="252"/>
      <c r="E339" s="253"/>
      <c r="F339" s="254"/>
      <c r="G339" s="255"/>
      <c r="H339" s="26">
        <v>332</v>
      </c>
      <c r="I339" s="28">
        <f>SUMIF(Entrada!$C$8:$C$3007,C339,Entrada!$F$8:$F$3007)</f>
        <v>0</v>
      </c>
      <c r="J339" s="28">
        <f>SUMIF(Entrada!$C$8:$C$3007,PG!C339,Entrada!$J$8:$J$3007)</f>
        <v>0</v>
      </c>
      <c r="K339" s="28">
        <f>SUMIF(Saída!$C$8:$C$3007,PG!C339,Saída!$E$8:$E$3007)</f>
        <v>0</v>
      </c>
      <c r="L339" s="28">
        <f>SUMIF(Saída!$C$8:$C$3007,PG!C339,Saída!$G$8:$G$3007)</f>
        <v>0</v>
      </c>
      <c r="M339" s="33">
        <f t="shared" si="15"/>
        <v>0</v>
      </c>
      <c r="N339" s="258">
        <f>IF(G339="",0,IFERROR(AVERAGE(G339,AVERAGEIF(Entrada!$C$8:$C$3007,PG!$C339,Entrada!$E$8:$E$3007)),$G339))</f>
        <v>0</v>
      </c>
      <c r="O339" s="97">
        <f t="shared" si="16"/>
        <v>0</v>
      </c>
      <c r="P339" s="98" t="str">
        <f t="shared" si="17"/>
        <v/>
      </c>
      <c r="Q339" s="249"/>
      <c r="R339" s="249"/>
      <c r="S339" s="249"/>
      <c r="T339" s="249"/>
      <c r="U339" s="249"/>
      <c r="V339" s="249"/>
      <c r="W339" s="249"/>
      <c r="X339" s="249"/>
      <c r="Y339" s="249"/>
    </row>
    <row r="340" spans="2:25" ht="30" customHeight="1" x14ac:dyDescent="0.25">
      <c r="B340" s="250"/>
      <c r="C340" s="251"/>
      <c r="D340" s="252"/>
      <c r="E340" s="253"/>
      <c r="F340" s="254"/>
      <c r="G340" s="255"/>
      <c r="H340" s="26">
        <v>333</v>
      </c>
      <c r="I340" s="28">
        <f>SUMIF(Entrada!$C$8:$C$3007,C340,Entrada!$F$8:$F$3007)</f>
        <v>0</v>
      </c>
      <c r="J340" s="28">
        <f>SUMIF(Entrada!$C$8:$C$3007,PG!C340,Entrada!$J$8:$J$3007)</f>
        <v>0</v>
      </c>
      <c r="K340" s="28">
        <f>SUMIF(Saída!$C$8:$C$3007,PG!C340,Saída!$E$8:$E$3007)</f>
        <v>0</v>
      </c>
      <c r="L340" s="28">
        <f>SUMIF(Saída!$C$8:$C$3007,PG!C340,Saída!$G$8:$G$3007)</f>
        <v>0</v>
      </c>
      <c r="M340" s="33">
        <f t="shared" si="15"/>
        <v>0</v>
      </c>
      <c r="N340" s="258">
        <f>IF(G340="",0,IFERROR(AVERAGE(G340,AVERAGEIF(Entrada!$C$8:$C$3007,PG!$C340,Entrada!$E$8:$E$3007)),$G340))</f>
        <v>0</v>
      </c>
      <c r="O340" s="97">
        <f t="shared" si="16"/>
        <v>0</v>
      </c>
      <c r="P340" s="98" t="str">
        <f t="shared" si="17"/>
        <v/>
      </c>
      <c r="Q340" s="249"/>
      <c r="R340" s="249"/>
      <c r="S340" s="249"/>
      <c r="T340" s="249"/>
      <c r="U340" s="249"/>
      <c r="V340" s="249"/>
      <c r="W340" s="249"/>
      <c r="X340" s="249"/>
      <c r="Y340" s="249"/>
    </row>
    <row r="341" spans="2:25" ht="30" customHeight="1" x14ac:dyDescent="0.25">
      <c r="B341" s="250"/>
      <c r="C341" s="251"/>
      <c r="D341" s="252"/>
      <c r="E341" s="253"/>
      <c r="F341" s="254"/>
      <c r="G341" s="255"/>
      <c r="H341" s="26">
        <v>334</v>
      </c>
      <c r="I341" s="28">
        <f>SUMIF(Entrada!$C$8:$C$3007,C341,Entrada!$F$8:$F$3007)</f>
        <v>0</v>
      </c>
      <c r="J341" s="28">
        <f>SUMIF(Entrada!$C$8:$C$3007,PG!C341,Entrada!$J$8:$J$3007)</f>
        <v>0</v>
      </c>
      <c r="K341" s="28">
        <f>SUMIF(Saída!$C$8:$C$3007,PG!C341,Saída!$E$8:$E$3007)</f>
        <v>0</v>
      </c>
      <c r="L341" s="28">
        <f>SUMIF(Saída!$C$8:$C$3007,PG!C341,Saída!$G$8:$G$3007)</f>
        <v>0</v>
      </c>
      <c r="M341" s="33">
        <f t="shared" si="15"/>
        <v>0</v>
      </c>
      <c r="N341" s="258">
        <f>IF(G341="",0,IFERROR(AVERAGE(G341,AVERAGEIF(Entrada!$C$8:$C$3007,PG!$C341,Entrada!$E$8:$E$3007)),$G341))</f>
        <v>0</v>
      </c>
      <c r="O341" s="97">
        <f t="shared" si="16"/>
        <v>0</v>
      </c>
      <c r="P341" s="98" t="str">
        <f t="shared" si="17"/>
        <v/>
      </c>
      <c r="Q341" s="249"/>
      <c r="R341" s="249"/>
      <c r="S341" s="249"/>
      <c r="T341" s="249"/>
      <c r="U341" s="249"/>
      <c r="V341" s="249"/>
      <c r="W341" s="249"/>
      <c r="X341" s="249"/>
      <c r="Y341" s="249"/>
    </row>
    <row r="342" spans="2:25" ht="30" customHeight="1" x14ac:dyDescent="0.25">
      <c r="B342" s="250"/>
      <c r="C342" s="251"/>
      <c r="D342" s="252"/>
      <c r="E342" s="253"/>
      <c r="F342" s="254"/>
      <c r="G342" s="255"/>
      <c r="H342" s="26">
        <v>335</v>
      </c>
      <c r="I342" s="28">
        <f>SUMIF(Entrada!$C$8:$C$3007,C342,Entrada!$F$8:$F$3007)</f>
        <v>0</v>
      </c>
      <c r="J342" s="28">
        <f>SUMIF(Entrada!$C$8:$C$3007,PG!C342,Entrada!$J$8:$J$3007)</f>
        <v>0</v>
      </c>
      <c r="K342" s="28">
        <f>SUMIF(Saída!$C$8:$C$3007,PG!C342,Saída!$E$8:$E$3007)</f>
        <v>0</v>
      </c>
      <c r="L342" s="28">
        <f>SUMIF(Saída!$C$8:$C$3007,PG!C342,Saída!$G$8:$G$3007)</f>
        <v>0</v>
      </c>
      <c r="M342" s="33">
        <f t="shared" si="15"/>
        <v>0</v>
      </c>
      <c r="N342" s="258">
        <f>IF(G342="",0,IFERROR(AVERAGE(G342,AVERAGEIF(Entrada!$C$8:$C$3007,PG!$C342,Entrada!$E$8:$E$3007)),$G342))</f>
        <v>0</v>
      </c>
      <c r="O342" s="97">
        <f t="shared" si="16"/>
        <v>0</v>
      </c>
      <c r="P342" s="98" t="str">
        <f t="shared" si="17"/>
        <v/>
      </c>
      <c r="Q342" s="249"/>
      <c r="R342" s="249"/>
      <c r="S342" s="249"/>
      <c r="T342" s="249"/>
      <c r="U342" s="249"/>
      <c r="V342" s="249"/>
      <c r="W342" s="249"/>
      <c r="X342" s="249"/>
      <c r="Y342" s="249"/>
    </row>
    <row r="343" spans="2:25" ht="30" customHeight="1" x14ac:dyDescent="0.25">
      <c r="B343" s="250"/>
      <c r="C343" s="251"/>
      <c r="D343" s="252"/>
      <c r="E343" s="253"/>
      <c r="F343" s="254"/>
      <c r="G343" s="255"/>
      <c r="H343" s="26">
        <v>336</v>
      </c>
      <c r="I343" s="28">
        <f>SUMIF(Entrada!$C$8:$C$3007,C343,Entrada!$F$8:$F$3007)</f>
        <v>0</v>
      </c>
      <c r="J343" s="28">
        <f>SUMIF(Entrada!$C$8:$C$3007,PG!C343,Entrada!$J$8:$J$3007)</f>
        <v>0</v>
      </c>
      <c r="K343" s="28">
        <f>SUMIF(Saída!$C$8:$C$3007,PG!C343,Saída!$E$8:$E$3007)</f>
        <v>0</v>
      </c>
      <c r="L343" s="28">
        <f>SUMIF(Saída!$C$8:$C$3007,PG!C343,Saída!$G$8:$G$3007)</f>
        <v>0</v>
      </c>
      <c r="M343" s="33">
        <f t="shared" si="15"/>
        <v>0</v>
      </c>
      <c r="N343" s="258">
        <f>IF(G343="",0,IFERROR(AVERAGE(G343,AVERAGEIF(Entrada!$C$8:$C$3007,PG!$C343,Entrada!$E$8:$E$3007)),$G343))</f>
        <v>0</v>
      </c>
      <c r="O343" s="97">
        <f t="shared" si="16"/>
        <v>0</v>
      </c>
      <c r="P343" s="98" t="str">
        <f t="shared" si="17"/>
        <v/>
      </c>
      <c r="Q343" s="249"/>
      <c r="R343" s="249"/>
      <c r="S343" s="249"/>
      <c r="T343" s="249"/>
      <c r="U343" s="249"/>
      <c r="V343" s="249"/>
      <c r="W343" s="249"/>
      <c r="X343" s="249"/>
      <c r="Y343" s="249"/>
    </row>
    <row r="344" spans="2:25" ht="30" customHeight="1" x14ac:dyDescent="0.25">
      <c r="B344" s="250"/>
      <c r="C344" s="251"/>
      <c r="D344" s="252"/>
      <c r="E344" s="253"/>
      <c r="F344" s="254"/>
      <c r="G344" s="255"/>
      <c r="H344" s="26">
        <v>337</v>
      </c>
      <c r="I344" s="28">
        <f>SUMIF(Entrada!$C$8:$C$3007,C344,Entrada!$F$8:$F$3007)</f>
        <v>0</v>
      </c>
      <c r="J344" s="28">
        <f>SUMIF(Entrada!$C$8:$C$3007,PG!C344,Entrada!$J$8:$J$3007)</f>
        <v>0</v>
      </c>
      <c r="K344" s="28">
        <f>SUMIF(Saída!$C$8:$C$3007,PG!C344,Saída!$E$8:$E$3007)</f>
        <v>0</v>
      </c>
      <c r="L344" s="28">
        <f>SUMIF(Saída!$C$8:$C$3007,PG!C344,Saída!$G$8:$G$3007)</f>
        <v>0</v>
      </c>
      <c r="M344" s="33">
        <f t="shared" si="15"/>
        <v>0</v>
      </c>
      <c r="N344" s="258">
        <f>IF(G344="",0,IFERROR(AVERAGE(G344,AVERAGEIF(Entrada!$C$8:$C$3007,PG!$C344,Entrada!$E$8:$E$3007)),$G344))</f>
        <v>0</v>
      </c>
      <c r="O344" s="97">
        <f t="shared" si="16"/>
        <v>0</v>
      </c>
      <c r="P344" s="98" t="str">
        <f t="shared" si="17"/>
        <v/>
      </c>
      <c r="Q344" s="249"/>
      <c r="R344" s="249"/>
      <c r="S344" s="249"/>
      <c r="T344" s="249"/>
      <c r="U344" s="249"/>
      <c r="V344" s="249"/>
      <c r="W344" s="249"/>
      <c r="X344" s="249"/>
      <c r="Y344" s="249"/>
    </row>
    <row r="345" spans="2:25" ht="30" customHeight="1" x14ac:dyDescent="0.25">
      <c r="B345" s="250"/>
      <c r="C345" s="251"/>
      <c r="D345" s="252"/>
      <c r="E345" s="253"/>
      <c r="F345" s="254"/>
      <c r="G345" s="255"/>
      <c r="H345" s="26">
        <v>338</v>
      </c>
      <c r="I345" s="28">
        <f>SUMIF(Entrada!$C$8:$C$3007,C345,Entrada!$F$8:$F$3007)</f>
        <v>0</v>
      </c>
      <c r="J345" s="28">
        <f>SUMIF(Entrada!$C$8:$C$3007,PG!C345,Entrada!$J$8:$J$3007)</f>
        <v>0</v>
      </c>
      <c r="K345" s="28">
        <f>SUMIF(Saída!$C$8:$C$3007,PG!C345,Saída!$E$8:$E$3007)</f>
        <v>0</v>
      </c>
      <c r="L345" s="28">
        <f>SUMIF(Saída!$C$8:$C$3007,PG!C345,Saída!$G$8:$G$3007)</f>
        <v>0</v>
      </c>
      <c r="M345" s="33">
        <f t="shared" si="15"/>
        <v>0</v>
      </c>
      <c r="N345" s="258">
        <f>IF(G345="",0,IFERROR(AVERAGE(G345,AVERAGEIF(Entrada!$C$8:$C$3007,PG!$C345,Entrada!$E$8:$E$3007)),$G345))</f>
        <v>0</v>
      </c>
      <c r="O345" s="97">
        <f t="shared" si="16"/>
        <v>0</v>
      </c>
      <c r="P345" s="98" t="str">
        <f t="shared" si="17"/>
        <v/>
      </c>
      <c r="Q345" s="249"/>
      <c r="R345" s="249"/>
      <c r="S345" s="249"/>
      <c r="T345" s="249"/>
      <c r="U345" s="249"/>
      <c r="V345" s="249"/>
      <c r="W345" s="249"/>
      <c r="X345" s="249"/>
      <c r="Y345" s="249"/>
    </row>
    <row r="346" spans="2:25" ht="30" customHeight="1" x14ac:dyDescent="0.25">
      <c r="B346" s="250"/>
      <c r="C346" s="251"/>
      <c r="D346" s="252"/>
      <c r="E346" s="253"/>
      <c r="F346" s="254"/>
      <c r="G346" s="255"/>
      <c r="H346" s="26">
        <v>339</v>
      </c>
      <c r="I346" s="28">
        <f>SUMIF(Entrada!$C$8:$C$3007,C346,Entrada!$F$8:$F$3007)</f>
        <v>0</v>
      </c>
      <c r="J346" s="28">
        <f>SUMIF(Entrada!$C$8:$C$3007,PG!C346,Entrada!$J$8:$J$3007)</f>
        <v>0</v>
      </c>
      <c r="K346" s="28">
        <f>SUMIF(Saída!$C$8:$C$3007,PG!C346,Saída!$E$8:$E$3007)</f>
        <v>0</v>
      </c>
      <c r="L346" s="28">
        <f>SUMIF(Saída!$C$8:$C$3007,PG!C346,Saída!$G$8:$G$3007)</f>
        <v>0</v>
      </c>
      <c r="M346" s="33">
        <f t="shared" si="15"/>
        <v>0</v>
      </c>
      <c r="N346" s="258">
        <f>IF(G346="",0,IFERROR(AVERAGE(G346,AVERAGEIF(Entrada!$C$8:$C$3007,PG!$C346,Entrada!$E$8:$E$3007)),$G346))</f>
        <v>0</v>
      </c>
      <c r="O346" s="97">
        <f t="shared" si="16"/>
        <v>0</v>
      </c>
      <c r="P346" s="98" t="str">
        <f t="shared" si="17"/>
        <v/>
      </c>
      <c r="Q346" s="249"/>
      <c r="R346" s="249"/>
      <c r="S346" s="249"/>
      <c r="T346" s="249"/>
      <c r="U346" s="249"/>
      <c r="V346" s="249"/>
      <c r="W346" s="249"/>
      <c r="X346" s="249"/>
      <c r="Y346" s="249"/>
    </row>
    <row r="347" spans="2:25" ht="30" customHeight="1" x14ac:dyDescent="0.25">
      <c r="B347" s="250"/>
      <c r="C347" s="251"/>
      <c r="D347" s="252"/>
      <c r="E347" s="253"/>
      <c r="F347" s="254"/>
      <c r="G347" s="255"/>
      <c r="H347" s="26">
        <v>340</v>
      </c>
      <c r="I347" s="28">
        <f>SUMIF(Entrada!$C$8:$C$3007,C347,Entrada!$F$8:$F$3007)</f>
        <v>0</v>
      </c>
      <c r="J347" s="28">
        <f>SUMIF(Entrada!$C$8:$C$3007,PG!C347,Entrada!$J$8:$J$3007)</f>
        <v>0</v>
      </c>
      <c r="K347" s="28">
        <f>SUMIF(Saída!$C$8:$C$3007,PG!C347,Saída!$E$8:$E$3007)</f>
        <v>0</v>
      </c>
      <c r="L347" s="28">
        <f>SUMIF(Saída!$C$8:$C$3007,PG!C347,Saída!$G$8:$G$3007)</f>
        <v>0</v>
      </c>
      <c r="M347" s="33">
        <f t="shared" si="15"/>
        <v>0</v>
      </c>
      <c r="N347" s="258">
        <f>IF(G347="",0,IFERROR(AVERAGE(G347,AVERAGEIF(Entrada!$C$8:$C$3007,PG!$C347,Entrada!$E$8:$E$3007)),$G347))</f>
        <v>0</v>
      </c>
      <c r="O347" s="97">
        <f t="shared" si="16"/>
        <v>0</v>
      </c>
      <c r="P347" s="98" t="str">
        <f t="shared" si="17"/>
        <v/>
      </c>
      <c r="Q347" s="249"/>
      <c r="R347" s="249"/>
      <c r="S347" s="249"/>
      <c r="T347" s="249"/>
      <c r="U347" s="249"/>
      <c r="V347" s="249"/>
      <c r="W347" s="249"/>
      <c r="X347" s="249"/>
      <c r="Y347" s="249"/>
    </row>
    <row r="348" spans="2:25" ht="30" customHeight="1" x14ac:dyDescent="0.25">
      <c r="B348" s="250"/>
      <c r="C348" s="251"/>
      <c r="D348" s="252"/>
      <c r="E348" s="253"/>
      <c r="F348" s="254"/>
      <c r="G348" s="255"/>
      <c r="H348" s="26">
        <v>341</v>
      </c>
      <c r="I348" s="28">
        <f>SUMIF(Entrada!$C$8:$C$3007,C348,Entrada!$F$8:$F$3007)</f>
        <v>0</v>
      </c>
      <c r="J348" s="28">
        <f>SUMIF(Entrada!$C$8:$C$3007,PG!C348,Entrada!$J$8:$J$3007)</f>
        <v>0</v>
      </c>
      <c r="K348" s="28">
        <f>SUMIF(Saída!$C$8:$C$3007,PG!C348,Saída!$E$8:$E$3007)</f>
        <v>0</v>
      </c>
      <c r="L348" s="28">
        <f>SUMIF(Saída!$C$8:$C$3007,PG!C348,Saída!$G$8:$G$3007)</f>
        <v>0</v>
      </c>
      <c r="M348" s="33">
        <f t="shared" si="15"/>
        <v>0</v>
      </c>
      <c r="N348" s="258">
        <f>IF(G348="",0,IFERROR(AVERAGE(G348,AVERAGEIF(Entrada!$C$8:$C$3007,PG!$C348,Entrada!$E$8:$E$3007)),$G348))</f>
        <v>0</v>
      </c>
      <c r="O348" s="97">
        <f t="shared" si="16"/>
        <v>0</v>
      </c>
      <c r="P348" s="98" t="str">
        <f t="shared" si="17"/>
        <v/>
      </c>
      <c r="Q348" s="249"/>
      <c r="R348" s="249"/>
      <c r="S348" s="249"/>
      <c r="T348" s="249"/>
      <c r="U348" s="249"/>
      <c r="V348" s="249"/>
      <c r="W348" s="249"/>
      <c r="X348" s="249"/>
      <c r="Y348" s="249"/>
    </row>
    <row r="349" spans="2:25" ht="30" customHeight="1" x14ac:dyDescent="0.25">
      <c r="B349" s="250"/>
      <c r="C349" s="251"/>
      <c r="D349" s="252"/>
      <c r="E349" s="253"/>
      <c r="F349" s="254"/>
      <c r="G349" s="255"/>
      <c r="H349" s="26">
        <v>342</v>
      </c>
      <c r="I349" s="28">
        <f>SUMIF(Entrada!$C$8:$C$3007,C349,Entrada!$F$8:$F$3007)</f>
        <v>0</v>
      </c>
      <c r="J349" s="28">
        <f>SUMIF(Entrada!$C$8:$C$3007,PG!C349,Entrada!$J$8:$J$3007)</f>
        <v>0</v>
      </c>
      <c r="K349" s="28">
        <f>SUMIF(Saída!$C$8:$C$3007,PG!C349,Saída!$E$8:$E$3007)</f>
        <v>0</v>
      </c>
      <c r="L349" s="28">
        <f>SUMIF(Saída!$C$8:$C$3007,PG!C349,Saída!$G$8:$G$3007)</f>
        <v>0</v>
      </c>
      <c r="M349" s="33">
        <f t="shared" si="15"/>
        <v>0</v>
      </c>
      <c r="N349" s="258">
        <f>IF(G349="",0,IFERROR(AVERAGE(G349,AVERAGEIF(Entrada!$C$8:$C$3007,PG!$C349,Entrada!$E$8:$E$3007)),$G349))</f>
        <v>0</v>
      </c>
      <c r="O349" s="97">
        <f t="shared" si="16"/>
        <v>0</v>
      </c>
      <c r="P349" s="98" t="str">
        <f t="shared" si="17"/>
        <v/>
      </c>
      <c r="Q349" s="249"/>
      <c r="R349" s="249"/>
      <c r="S349" s="249"/>
      <c r="T349" s="249"/>
      <c r="U349" s="249"/>
      <c r="V349" s="249"/>
      <c r="W349" s="249"/>
      <c r="X349" s="249"/>
      <c r="Y349" s="249"/>
    </row>
    <row r="350" spans="2:25" ht="30" customHeight="1" x14ac:dyDescent="0.25">
      <c r="B350" s="250"/>
      <c r="C350" s="251"/>
      <c r="D350" s="252"/>
      <c r="E350" s="253"/>
      <c r="F350" s="254"/>
      <c r="G350" s="255"/>
      <c r="H350" s="26">
        <v>343</v>
      </c>
      <c r="I350" s="28">
        <f>SUMIF(Entrada!$C$8:$C$3007,C350,Entrada!$F$8:$F$3007)</f>
        <v>0</v>
      </c>
      <c r="J350" s="28">
        <f>SUMIF(Entrada!$C$8:$C$3007,PG!C350,Entrada!$J$8:$J$3007)</f>
        <v>0</v>
      </c>
      <c r="K350" s="28">
        <f>SUMIF(Saída!$C$8:$C$3007,PG!C350,Saída!$E$8:$E$3007)</f>
        <v>0</v>
      </c>
      <c r="L350" s="28">
        <f>SUMIF(Saída!$C$8:$C$3007,PG!C350,Saída!$G$8:$G$3007)</f>
        <v>0</v>
      </c>
      <c r="M350" s="33">
        <f t="shared" si="15"/>
        <v>0</v>
      </c>
      <c r="N350" s="258">
        <f>IF(G350="",0,IFERROR(AVERAGE(G350,AVERAGEIF(Entrada!$C$8:$C$3007,PG!$C350,Entrada!$E$8:$E$3007)),$G350))</f>
        <v>0</v>
      </c>
      <c r="O350" s="97">
        <f t="shared" si="16"/>
        <v>0</v>
      </c>
      <c r="P350" s="98" t="str">
        <f t="shared" si="17"/>
        <v/>
      </c>
      <c r="Q350" s="249"/>
      <c r="R350" s="249"/>
      <c r="S350" s="249"/>
      <c r="T350" s="249"/>
      <c r="U350" s="249"/>
      <c r="V350" s="249"/>
      <c r="W350" s="249"/>
      <c r="X350" s="249"/>
      <c r="Y350" s="249"/>
    </row>
    <row r="351" spans="2:25" ht="30" customHeight="1" x14ac:dyDescent="0.25">
      <c r="B351" s="250"/>
      <c r="C351" s="251"/>
      <c r="D351" s="252"/>
      <c r="E351" s="253"/>
      <c r="F351" s="254"/>
      <c r="G351" s="255"/>
      <c r="H351" s="26">
        <v>344</v>
      </c>
      <c r="I351" s="28">
        <f>SUMIF(Entrada!$C$8:$C$3007,C351,Entrada!$F$8:$F$3007)</f>
        <v>0</v>
      </c>
      <c r="J351" s="28">
        <f>SUMIF(Entrada!$C$8:$C$3007,PG!C351,Entrada!$J$8:$J$3007)</f>
        <v>0</v>
      </c>
      <c r="K351" s="28">
        <f>SUMIF(Saída!$C$8:$C$3007,PG!C351,Saída!$E$8:$E$3007)</f>
        <v>0</v>
      </c>
      <c r="L351" s="28">
        <f>SUMIF(Saída!$C$8:$C$3007,PG!C351,Saída!$G$8:$G$3007)</f>
        <v>0</v>
      </c>
      <c r="M351" s="33">
        <f t="shared" si="15"/>
        <v>0</v>
      </c>
      <c r="N351" s="258">
        <f>IF(G351="",0,IFERROR(AVERAGE(G351,AVERAGEIF(Entrada!$C$8:$C$3007,PG!$C351,Entrada!$E$8:$E$3007)),$G351))</f>
        <v>0</v>
      </c>
      <c r="O351" s="97">
        <f t="shared" si="16"/>
        <v>0</v>
      </c>
      <c r="P351" s="98" t="str">
        <f t="shared" si="17"/>
        <v/>
      </c>
      <c r="Q351" s="249"/>
      <c r="R351" s="249"/>
      <c r="S351" s="249"/>
      <c r="T351" s="249"/>
      <c r="U351" s="249"/>
      <c r="V351" s="249"/>
      <c r="W351" s="249"/>
      <c r="X351" s="249"/>
      <c r="Y351" s="249"/>
    </row>
    <row r="352" spans="2:25" ht="30" customHeight="1" x14ac:dyDescent="0.25">
      <c r="B352" s="250"/>
      <c r="C352" s="251"/>
      <c r="D352" s="252"/>
      <c r="E352" s="253"/>
      <c r="F352" s="254"/>
      <c r="G352" s="255"/>
      <c r="H352" s="26">
        <v>345</v>
      </c>
      <c r="I352" s="28">
        <f>SUMIF(Entrada!$C$8:$C$3007,C352,Entrada!$F$8:$F$3007)</f>
        <v>0</v>
      </c>
      <c r="J352" s="28">
        <f>SUMIF(Entrada!$C$8:$C$3007,PG!C352,Entrada!$J$8:$J$3007)</f>
        <v>0</v>
      </c>
      <c r="K352" s="28">
        <f>SUMIF(Saída!$C$8:$C$3007,PG!C352,Saída!$E$8:$E$3007)</f>
        <v>0</v>
      </c>
      <c r="L352" s="28">
        <f>SUMIF(Saída!$C$8:$C$3007,PG!C352,Saída!$G$8:$G$3007)</f>
        <v>0</v>
      </c>
      <c r="M352" s="33">
        <f t="shared" si="15"/>
        <v>0</v>
      </c>
      <c r="N352" s="258">
        <f>IF(G352="",0,IFERROR(AVERAGE(G352,AVERAGEIF(Entrada!$C$8:$C$3007,PG!$C352,Entrada!$E$8:$E$3007)),$G352))</f>
        <v>0</v>
      </c>
      <c r="O352" s="97">
        <f t="shared" si="16"/>
        <v>0</v>
      </c>
      <c r="P352" s="98" t="str">
        <f t="shared" si="17"/>
        <v/>
      </c>
      <c r="Q352" s="249"/>
      <c r="R352" s="249"/>
      <c r="S352" s="249"/>
      <c r="T352" s="249"/>
      <c r="U352" s="249"/>
      <c r="V352" s="249"/>
      <c r="W352" s="249"/>
      <c r="X352" s="249"/>
      <c r="Y352" s="249"/>
    </row>
    <row r="353" spans="2:25" ht="30" customHeight="1" x14ac:dyDescent="0.25">
      <c r="B353" s="250"/>
      <c r="C353" s="251"/>
      <c r="D353" s="252"/>
      <c r="E353" s="253"/>
      <c r="F353" s="254"/>
      <c r="G353" s="255"/>
      <c r="H353" s="26">
        <v>346</v>
      </c>
      <c r="I353" s="28">
        <f>SUMIF(Entrada!$C$8:$C$3007,C353,Entrada!$F$8:$F$3007)</f>
        <v>0</v>
      </c>
      <c r="J353" s="28">
        <f>SUMIF(Entrada!$C$8:$C$3007,PG!C353,Entrada!$J$8:$J$3007)</f>
        <v>0</v>
      </c>
      <c r="K353" s="28">
        <f>SUMIF(Saída!$C$8:$C$3007,PG!C353,Saída!$E$8:$E$3007)</f>
        <v>0</v>
      </c>
      <c r="L353" s="28">
        <f>SUMIF(Saída!$C$8:$C$3007,PG!C353,Saída!$G$8:$G$3007)</f>
        <v>0</v>
      </c>
      <c r="M353" s="33">
        <f t="shared" si="15"/>
        <v>0</v>
      </c>
      <c r="N353" s="258">
        <f>IF(G353="",0,IFERROR(AVERAGE(G353,AVERAGEIF(Entrada!$C$8:$C$3007,PG!$C353,Entrada!$E$8:$E$3007)),$G353))</f>
        <v>0</v>
      </c>
      <c r="O353" s="97">
        <f t="shared" si="16"/>
        <v>0</v>
      </c>
      <c r="P353" s="98" t="str">
        <f t="shared" si="17"/>
        <v/>
      </c>
      <c r="Q353" s="249"/>
      <c r="R353" s="249"/>
      <c r="S353" s="249"/>
      <c r="T353" s="249"/>
      <c r="U353" s="249"/>
      <c r="V353" s="249"/>
      <c r="W353" s="249"/>
      <c r="X353" s="249"/>
      <c r="Y353" s="249"/>
    </row>
    <row r="354" spans="2:25" ht="30" customHeight="1" x14ac:dyDescent="0.25">
      <c r="B354" s="250"/>
      <c r="C354" s="251"/>
      <c r="D354" s="252"/>
      <c r="E354" s="253"/>
      <c r="F354" s="254"/>
      <c r="G354" s="255"/>
      <c r="H354" s="26">
        <v>347</v>
      </c>
      <c r="I354" s="28">
        <f>SUMIF(Entrada!$C$8:$C$3007,C354,Entrada!$F$8:$F$3007)</f>
        <v>0</v>
      </c>
      <c r="J354" s="28">
        <f>SUMIF(Entrada!$C$8:$C$3007,PG!C354,Entrada!$J$8:$J$3007)</f>
        <v>0</v>
      </c>
      <c r="K354" s="28">
        <f>SUMIF(Saída!$C$8:$C$3007,PG!C354,Saída!$E$8:$E$3007)</f>
        <v>0</v>
      </c>
      <c r="L354" s="28">
        <f>SUMIF(Saída!$C$8:$C$3007,PG!C354,Saída!$G$8:$G$3007)</f>
        <v>0</v>
      </c>
      <c r="M354" s="33">
        <f t="shared" si="15"/>
        <v>0</v>
      </c>
      <c r="N354" s="258">
        <f>IF(G354="",0,IFERROR(AVERAGE(G354,AVERAGEIF(Entrada!$C$8:$C$3007,PG!$C354,Entrada!$E$8:$E$3007)),$G354))</f>
        <v>0</v>
      </c>
      <c r="O354" s="97">
        <f t="shared" si="16"/>
        <v>0</v>
      </c>
      <c r="P354" s="98" t="str">
        <f t="shared" si="17"/>
        <v/>
      </c>
      <c r="Q354" s="249"/>
      <c r="R354" s="249"/>
      <c r="S354" s="249"/>
      <c r="T354" s="249"/>
      <c r="U354" s="249"/>
      <c r="V354" s="249"/>
      <c r="W354" s="249"/>
      <c r="X354" s="249"/>
      <c r="Y354" s="249"/>
    </row>
    <row r="355" spans="2:25" ht="30" customHeight="1" x14ac:dyDescent="0.25">
      <c r="B355" s="250"/>
      <c r="C355" s="251"/>
      <c r="D355" s="252"/>
      <c r="E355" s="253"/>
      <c r="F355" s="254"/>
      <c r="G355" s="255"/>
      <c r="H355" s="26">
        <v>348</v>
      </c>
      <c r="I355" s="28">
        <f>SUMIF(Entrada!$C$8:$C$3007,C355,Entrada!$F$8:$F$3007)</f>
        <v>0</v>
      </c>
      <c r="J355" s="28">
        <f>SUMIF(Entrada!$C$8:$C$3007,PG!C355,Entrada!$J$8:$J$3007)</f>
        <v>0</v>
      </c>
      <c r="K355" s="28">
        <f>SUMIF(Saída!$C$8:$C$3007,PG!C355,Saída!$E$8:$E$3007)</f>
        <v>0</v>
      </c>
      <c r="L355" s="28">
        <f>SUMIF(Saída!$C$8:$C$3007,PG!C355,Saída!$G$8:$G$3007)</f>
        <v>0</v>
      </c>
      <c r="M355" s="33">
        <f t="shared" si="15"/>
        <v>0</v>
      </c>
      <c r="N355" s="258">
        <f>IF(G355="",0,IFERROR(AVERAGE(G355,AVERAGEIF(Entrada!$C$8:$C$3007,PG!$C355,Entrada!$E$8:$E$3007)),$G355))</f>
        <v>0</v>
      </c>
      <c r="O355" s="97">
        <f t="shared" si="16"/>
        <v>0</v>
      </c>
      <c r="P355" s="98" t="str">
        <f t="shared" si="17"/>
        <v/>
      </c>
      <c r="Q355" s="249"/>
      <c r="R355" s="249"/>
      <c r="S355" s="249"/>
      <c r="T355" s="249"/>
      <c r="U355" s="249"/>
      <c r="V355" s="249"/>
      <c r="W355" s="249"/>
      <c r="X355" s="249"/>
      <c r="Y355" s="249"/>
    </row>
    <row r="356" spans="2:25" ht="30" customHeight="1" x14ac:dyDescent="0.25">
      <c r="B356" s="250"/>
      <c r="C356" s="251"/>
      <c r="D356" s="252"/>
      <c r="E356" s="253"/>
      <c r="F356" s="254"/>
      <c r="G356" s="255"/>
      <c r="H356" s="26">
        <v>349</v>
      </c>
      <c r="I356" s="28">
        <f>SUMIF(Entrada!$C$8:$C$3007,C356,Entrada!$F$8:$F$3007)</f>
        <v>0</v>
      </c>
      <c r="J356" s="28">
        <f>SUMIF(Entrada!$C$8:$C$3007,PG!C356,Entrada!$J$8:$J$3007)</f>
        <v>0</v>
      </c>
      <c r="K356" s="28">
        <f>SUMIF(Saída!$C$8:$C$3007,PG!C356,Saída!$E$8:$E$3007)</f>
        <v>0</v>
      </c>
      <c r="L356" s="28">
        <f>SUMIF(Saída!$C$8:$C$3007,PG!C356,Saída!$G$8:$G$3007)</f>
        <v>0</v>
      </c>
      <c r="M356" s="33">
        <f t="shared" si="15"/>
        <v>0</v>
      </c>
      <c r="N356" s="258">
        <f>IF(G356="",0,IFERROR(AVERAGE(G356,AVERAGEIF(Entrada!$C$8:$C$3007,PG!$C356,Entrada!$E$8:$E$3007)),$G356))</f>
        <v>0</v>
      </c>
      <c r="O356" s="97">
        <f t="shared" si="16"/>
        <v>0</v>
      </c>
      <c r="P356" s="98" t="str">
        <f t="shared" si="17"/>
        <v/>
      </c>
      <c r="Q356" s="249"/>
      <c r="R356" s="249"/>
      <c r="S356" s="249"/>
      <c r="T356" s="249"/>
      <c r="U356" s="249"/>
      <c r="V356" s="249"/>
      <c r="W356" s="249"/>
      <c r="X356" s="249"/>
      <c r="Y356" s="249"/>
    </row>
    <row r="357" spans="2:25" ht="30" customHeight="1" x14ac:dyDescent="0.25">
      <c r="B357" s="250"/>
      <c r="C357" s="251"/>
      <c r="D357" s="252"/>
      <c r="E357" s="253"/>
      <c r="F357" s="254"/>
      <c r="G357" s="255"/>
      <c r="H357" s="26">
        <v>350</v>
      </c>
      <c r="I357" s="28">
        <f>SUMIF(Entrada!$C$8:$C$3007,C357,Entrada!$F$8:$F$3007)</f>
        <v>0</v>
      </c>
      <c r="J357" s="28">
        <f>SUMIF(Entrada!$C$8:$C$3007,PG!C357,Entrada!$J$8:$J$3007)</f>
        <v>0</v>
      </c>
      <c r="K357" s="28">
        <f>SUMIF(Saída!$C$8:$C$3007,PG!C357,Saída!$E$8:$E$3007)</f>
        <v>0</v>
      </c>
      <c r="L357" s="28">
        <f>SUMIF(Saída!$C$8:$C$3007,PG!C357,Saída!$G$8:$G$3007)</f>
        <v>0</v>
      </c>
      <c r="M357" s="33">
        <f t="shared" si="15"/>
        <v>0</v>
      </c>
      <c r="N357" s="258">
        <f>IF(G357="",0,IFERROR(AVERAGE(G357,AVERAGEIF(Entrada!$C$8:$C$3007,PG!$C357,Entrada!$E$8:$E$3007)),$G357))</f>
        <v>0</v>
      </c>
      <c r="O357" s="97">
        <f t="shared" si="16"/>
        <v>0</v>
      </c>
      <c r="P357" s="98" t="str">
        <f t="shared" si="17"/>
        <v/>
      </c>
      <c r="Q357" s="249"/>
      <c r="R357" s="249"/>
      <c r="S357" s="249"/>
      <c r="T357" s="249"/>
      <c r="U357" s="249"/>
      <c r="V357" s="249"/>
      <c r="W357" s="249"/>
      <c r="X357" s="249"/>
      <c r="Y357" s="249"/>
    </row>
    <row r="358" spans="2:25" ht="30" customHeight="1" x14ac:dyDescent="0.25">
      <c r="B358" s="250"/>
      <c r="C358" s="251"/>
      <c r="D358" s="252"/>
      <c r="E358" s="253"/>
      <c r="F358" s="254"/>
      <c r="G358" s="255"/>
      <c r="H358" s="26">
        <v>351</v>
      </c>
      <c r="I358" s="28">
        <f>SUMIF(Entrada!$C$8:$C$3007,C358,Entrada!$F$8:$F$3007)</f>
        <v>0</v>
      </c>
      <c r="J358" s="28">
        <f>SUMIF(Entrada!$C$8:$C$3007,PG!C358,Entrada!$J$8:$J$3007)</f>
        <v>0</v>
      </c>
      <c r="K358" s="28">
        <f>SUMIF(Saída!$C$8:$C$3007,PG!C358,Saída!$E$8:$E$3007)</f>
        <v>0</v>
      </c>
      <c r="L358" s="28">
        <f>SUMIF(Saída!$C$8:$C$3007,PG!C358,Saída!$G$8:$G$3007)</f>
        <v>0</v>
      </c>
      <c r="M358" s="33">
        <f t="shared" si="15"/>
        <v>0</v>
      </c>
      <c r="N358" s="258">
        <f>IF(G358="",0,IFERROR(AVERAGE(G358,AVERAGEIF(Entrada!$C$8:$C$3007,PG!$C358,Entrada!$E$8:$E$3007)),$G358))</f>
        <v>0</v>
      </c>
      <c r="O358" s="97">
        <f t="shared" si="16"/>
        <v>0</v>
      </c>
      <c r="P358" s="98" t="str">
        <f t="shared" si="17"/>
        <v/>
      </c>
      <c r="Q358" s="249"/>
      <c r="R358" s="249"/>
      <c r="S358" s="249"/>
      <c r="T358" s="249"/>
      <c r="U358" s="249"/>
      <c r="V358" s="249"/>
      <c r="W358" s="249"/>
      <c r="X358" s="249"/>
      <c r="Y358" s="249"/>
    </row>
    <row r="359" spans="2:25" ht="30" customHeight="1" x14ac:dyDescent="0.25">
      <c r="B359" s="250"/>
      <c r="C359" s="251"/>
      <c r="D359" s="252"/>
      <c r="E359" s="253"/>
      <c r="F359" s="254"/>
      <c r="G359" s="255"/>
      <c r="H359" s="26">
        <v>352</v>
      </c>
      <c r="I359" s="28">
        <f>SUMIF(Entrada!$C$8:$C$3007,C359,Entrada!$F$8:$F$3007)</f>
        <v>0</v>
      </c>
      <c r="J359" s="28">
        <f>SUMIF(Entrada!$C$8:$C$3007,PG!C359,Entrada!$J$8:$J$3007)</f>
        <v>0</v>
      </c>
      <c r="K359" s="28">
        <f>SUMIF(Saída!$C$8:$C$3007,PG!C359,Saída!$E$8:$E$3007)</f>
        <v>0</v>
      </c>
      <c r="L359" s="28">
        <f>SUMIF(Saída!$C$8:$C$3007,PG!C359,Saída!$G$8:$G$3007)</f>
        <v>0</v>
      </c>
      <c r="M359" s="33">
        <f t="shared" si="15"/>
        <v>0</v>
      </c>
      <c r="N359" s="258">
        <f>IF(G359="",0,IFERROR(AVERAGE(G359,AVERAGEIF(Entrada!$C$8:$C$3007,PG!$C359,Entrada!$E$8:$E$3007)),$G359))</f>
        <v>0</v>
      </c>
      <c r="O359" s="97">
        <f t="shared" si="16"/>
        <v>0</v>
      </c>
      <c r="P359" s="98" t="str">
        <f t="shared" si="17"/>
        <v/>
      </c>
      <c r="Q359" s="249"/>
      <c r="R359" s="249"/>
      <c r="S359" s="249"/>
      <c r="T359" s="249"/>
      <c r="U359" s="249"/>
      <c r="V359" s="249"/>
      <c r="W359" s="249"/>
      <c r="X359" s="249"/>
      <c r="Y359" s="249"/>
    </row>
    <row r="360" spans="2:25" ht="30" customHeight="1" x14ac:dyDescent="0.25">
      <c r="B360" s="250"/>
      <c r="C360" s="251"/>
      <c r="D360" s="252"/>
      <c r="E360" s="253"/>
      <c r="F360" s="254"/>
      <c r="G360" s="255"/>
      <c r="H360" s="26">
        <v>353</v>
      </c>
      <c r="I360" s="28">
        <f>SUMIF(Entrada!$C$8:$C$3007,C360,Entrada!$F$8:$F$3007)</f>
        <v>0</v>
      </c>
      <c r="J360" s="28">
        <f>SUMIF(Entrada!$C$8:$C$3007,PG!C360,Entrada!$J$8:$J$3007)</f>
        <v>0</v>
      </c>
      <c r="K360" s="28">
        <f>SUMIF(Saída!$C$8:$C$3007,PG!C360,Saída!$E$8:$E$3007)</f>
        <v>0</v>
      </c>
      <c r="L360" s="28">
        <f>SUMIF(Saída!$C$8:$C$3007,PG!C360,Saída!$G$8:$G$3007)</f>
        <v>0</v>
      </c>
      <c r="M360" s="33">
        <f t="shared" si="15"/>
        <v>0</v>
      </c>
      <c r="N360" s="258">
        <f>IF(G360="",0,IFERROR(AVERAGE(G360,AVERAGEIF(Entrada!$C$8:$C$3007,PG!$C360,Entrada!$E$8:$E$3007)),$G360))</f>
        <v>0</v>
      </c>
      <c r="O360" s="97">
        <f t="shared" si="16"/>
        <v>0</v>
      </c>
      <c r="P360" s="98" t="str">
        <f t="shared" si="17"/>
        <v/>
      </c>
      <c r="Q360" s="249"/>
      <c r="R360" s="249"/>
      <c r="S360" s="249"/>
      <c r="T360" s="249"/>
      <c r="U360" s="249"/>
      <c r="V360" s="249"/>
      <c r="W360" s="249"/>
      <c r="X360" s="249"/>
      <c r="Y360" s="249"/>
    </row>
    <row r="361" spans="2:25" ht="30" customHeight="1" x14ac:dyDescent="0.25">
      <c r="B361" s="250"/>
      <c r="C361" s="251"/>
      <c r="D361" s="252"/>
      <c r="E361" s="253"/>
      <c r="F361" s="254"/>
      <c r="G361" s="255"/>
      <c r="H361" s="26">
        <v>354</v>
      </c>
      <c r="I361" s="28">
        <f>SUMIF(Entrada!$C$8:$C$3007,C361,Entrada!$F$8:$F$3007)</f>
        <v>0</v>
      </c>
      <c r="J361" s="28">
        <f>SUMIF(Entrada!$C$8:$C$3007,PG!C361,Entrada!$J$8:$J$3007)</f>
        <v>0</v>
      </c>
      <c r="K361" s="28">
        <f>SUMIF(Saída!$C$8:$C$3007,PG!C361,Saída!$E$8:$E$3007)</f>
        <v>0</v>
      </c>
      <c r="L361" s="28">
        <f>SUMIF(Saída!$C$8:$C$3007,PG!C361,Saída!$G$8:$G$3007)</f>
        <v>0</v>
      </c>
      <c r="M361" s="33">
        <f t="shared" si="15"/>
        <v>0</v>
      </c>
      <c r="N361" s="258">
        <f>IF(G361="",0,IFERROR(AVERAGE(G361,AVERAGEIF(Entrada!$C$8:$C$3007,PG!$C361,Entrada!$E$8:$E$3007)),$G361))</f>
        <v>0</v>
      </c>
      <c r="O361" s="97">
        <f t="shared" si="16"/>
        <v>0</v>
      </c>
      <c r="P361" s="98" t="str">
        <f t="shared" si="17"/>
        <v/>
      </c>
      <c r="Q361" s="249"/>
      <c r="R361" s="249"/>
      <c r="S361" s="249"/>
      <c r="T361" s="249"/>
      <c r="U361" s="249"/>
      <c r="V361" s="249"/>
      <c r="W361" s="249"/>
      <c r="X361" s="249"/>
      <c r="Y361" s="249"/>
    </row>
    <row r="362" spans="2:25" ht="30" customHeight="1" x14ac:dyDescent="0.25">
      <c r="B362" s="250"/>
      <c r="C362" s="251"/>
      <c r="D362" s="252"/>
      <c r="E362" s="253"/>
      <c r="F362" s="254"/>
      <c r="G362" s="255"/>
      <c r="H362" s="26">
        <v>355</v>
      </c>
      <c r="I362" s="28">
        <f>SUMIF(Entrada!$C$8:$C$3007,C362,Entrada!$F$8:$F$3007)</f>
        <v>0</v>
      </c>
      <c r="J362" s="28">
        <f>SUMIF(Entrada!$C$8:$C$3007,PG!C362,Entrada!$J$8:$J$3007)</f>
        <v>0</v>
      </c>
      <c r="K362" s="28">
        <f>SUMIF(Saída!$C$8:$C$3007,PG!C362,Saída!$E$8:$E$3007)</f>
        <v>0</v>
      </c>
      <c r="L362" s="28">
        <f>SUMIF(Saída!$C$8:$C$3007,PG!C362,Saída!$G$8:$G$3007)</f>
        <v>0</v>
      </c>
      <c r="M362" s="33">
        <f t="shared" si="15"/>
        <v>0</v>
      </c>
      <c r="N362" s="258">
        <f>IF(G362="",0,IFERROR(AVERAGE(G362,AVERAGEIF(Entrada!$C$8:$C$3007,PG!$C362,Entrada!$E$8:$E$3007)),$G362))</f>
        <v>0</v>
      </c>
      <c r="O362" s="97">
        <f t="shared" si="16"/>
        <v>0</v>
      </c>
      <c r="P362" s="98" t="str">
        <f t="shared" si="17"/>
        <v/>
      </c>
      <c r="Q362" s="249"/>
      <c r="R362" s="249"/>
      <c r="S362" s="249"/>
      <c r="T362" s="249"/>
      <c r="U362" s="249"/>
      <c r="V362" s="249"/>
      <c r="W362" s="249"/>
      <c r="X362" s="249"/>
      <c r="Y362" s="249"/>
    </row>
    <row r="363" spans="2:25" ht="30" customHeight="1" x14ac:dyDescent="0.25">
      <c r="B363" s="250"/>
      <c r="C363" s="251"/>
      <c r="D363" s="252"/>
      <c r="E363" s="253"/>
      <c r="F363" s="254"/>
      <c r="G363" s="255"/>
      <c r="H363" s="26">
        <v>356</v>
      </c>
      <c r="I363" s="28">
        <f>SUMIF(Entrada!$C$8:$C$3007,C363,Entrada!$F$8:$F$3007)</f>
        <v>0</v>
      </c>
      <c r="J363" s="28">
        <f>SUMIF(Entrada!$C$8:$C$3007,PG!C363,Entrada!$J$8:$J$3007)</f>
        <v>0</v>
      </c>
      <c r="K363" s="28">
        <f>SUMIF(Saída!$C$8:$C$3007,PG!C363,Saída!$E$8:$E$3007)</f>
        <v>0</v>
      </c>
      <c r="L363" s="28">
        <f>SUMIF(Saída!$C$8:$C$3007,PG!C363,Saída!$G$8:$G$3007)</f>
        <v>0</v>
      </c>
      <c r="M363" s="33">
        <f t="shared" si="15"/>
        <v>0</v>
      </c>
      <c r="N363" s="258">
        <f>IF(G363="",0,IFERROR(AVERAGE(G363,AVERAGEIF(Entrada!$C$8:$C$3007,PG!$C363,Entrada!$E$8:$E$3007)),$G363))</f>
        <v>0</v>
      </c>
      <c r="O363" s="97">
        <f t="shared" si="16"/>
        <v>0</v>
      </c>
      <c r="P363" s="98" t="str">
        <f t="shared" si="17"/>
        <v/>
      </c>
      <c r="Q363" s="249"/>
      <c r="R363" s="249"/>
      <c r="S363" s="249"/>
      <c r="T363" s="249"/>
      <c r="U363" s="249"/>
      <c r="V363" s="249"/>
      <c r="W363" s="249"/>
      <c r="X363" s="249"/>
      <c r="Y363" s="249"/>
    </row>
    <row r="364" spans="2:25" ht="30" customHeight="1" x14ac:dyDescent="0.25">
      <c r="B364" s="250"/>
      <c r="C364" s="251"/>
      <c r="D364" s="252"/>
      <c r="E364" s="253"/>
      <c r="F364" s="254"/>
      <c r="G364" s="255"/>
      <c r="H364" s="26">
        <v>357</v>
      </c>
      <c r="I364" s="28">
        <f>SUMIF(Entrada!$C$8:$C$3007,C364,Entrada!$F$8:$F$3007)</f>
        <v>0</v>
      </c>
      <c r="J364" s="28">
        <f>SUMIF(Entrada!$C$8:$C$3007,PG!C364,Entrada!$J$8:$J$3007)</f>
        <v>0</v>
      </c>
      <c r="K364" s="28">
        <f>SUMIF(Saída!$C$8:$C$3007,PG!C364,Saída!$E$8:$E$3007)</f>
        <v>0</v>
      </c>
      <c r="L364" s="28">
        <f>SUMIF(Saída!$C$8:$C$3007,PG!C364,Saída!$G$8:$G$3007)</f>
        <v>0</v>
      </c>
      <c r="M364" s="33">
        <f t="shared" si="15"/>
        <v>0</v>
      </c>
      <c r="N364" s="258">
        <f>IF(G364="",0,IFERROR(AVERAGE(G364,AVERAGEIF(Entrada!$C$8:$C$3007,PG!$C364,Entrada!$E$8:$E$3007)),$G364))</f>
        <v>0</v>
      </c>
      <c r="O364" s="97">
        <f t="shared" si="16"/>
        <v>0</v>
      </c>
      <c r="P364" s="98" t="str">
        <f t="shared" si="17"/>
        <v/>
      </c>
      <c r="Q364" s="249"/>
      <c r="R364" s="249"/>
      <c r="S364" s="249"/>
      <c r="T364" s="249"/>
      <c r="U364" s="249"/>
      <c r="V364" s="249"/>
      <c r="W364" s="249"/>
      <c r="X364" s="249"/>
      <c r="Y364" s="249"/>
    </row>
    <row r="365" spans="2:25" ht="30" customHeight="1" x14ac:dyDescent="0.25">
      <c r="B365" s="250"/>
      <c r="C365" s="251"/>
      <c r="D365" s="252"/>
      <c r="E365" s="253"/>
      <c r="F365" s="254"/>
      <c r="G365" s="255"/>
      <c r="H365" s="26">
        <v>358</v>
      </c>
      <c r="I365" s="28">
        <f>SUMIF(Entrada!$C$8:$C$3007,C365,Entrada!$F$8:$F$3007)</f>
        <v>0</v>
      </c>
      <c r="J365" s="28">
        <f>SUMIF(Entrada!$C$8:$C$3007,PG!C365,Entrada!$J$8:$J$3007)</f>
        <v>0</v>
      </c>
      <c r="K365" s="28">
        <f>SUMIF(Saída!$C$8:$C$3007,PG!C365,Saída!$E$8:$E$3007)</f>
        <v>0</v>
      </c>
      <c r="L365" s="28">
        <f>SUMIF(Saída!$C$8:$C$3007,PG!C365,Saída!$G$8:$G$3007)</f>
        <v>0</v>
      </c>
      <c r="M365" s="33">
        <f t="shared" si="15"/>
        <v>0</v>
      </c>
      <c r="N365" s="258">
        <f>IF(G365="",0,IFERROR(AVERAGE(G365,AVERAGEIF(Entrada!$C$8:$C$3007,PG!$C365,Entrada!$E$8:$E$3007)),$G365))</f>
        <v>0</v>
      </c>
      <c r="O365" s="97">
        <f t="shared" si="16"/>
        <v>0</v>
      </c>
      <c r="P365" s="98" t="str">
        <f t="shared" si="17"/>
        <v/>
      </c>
      <c r="Q365" s="249"/>
      <c r="R365" s="249"/>
      <c r="S365" s="249"/>
      <c r="T365" s="249"/>
      <c r="U365" s="249"/>
      <c r="V365" s="249"/>
      <c r="W365" s="249"/>
      <c r="X365" s="249"/>
      <c r="Y365" s="249"/>
    </row>
    <row r="366" spans="2:25" ht="30" customHeight="1" x14ac:dyDescent="0.25">
      <c r="B366" s="250"/>
      <c r="C366" s="251"/>
      <c r="D366" s="252"/>
      <c r="E366" s="253"/>
      <c r="F366" s="254"/>
      <c r="G366" s="255"/>
      <c r="H366" s="26">
        <v>359</v>
      </c>
      <c r="I366" s="28">
        <f>SUMIF(Entrada!$C$8:$C$3007,C366,Entrada!$F$8:$F$3007)</f>
        <v>0</v>
      </c>
      <c r="J366" s="28">
        <f>SUMIF(Entrada!$C$8:$C$3007,PG!C366,Entrada!$J$8:$J$3007)</f>
        <v>0</v>
      </c>
      <c r="K366" s="28">
        <f>SUMIF(Saída!$C$8:$C$3007,PG!C366,Saída!$E$8:$E$3007)</f>
        <v>0</v>
      </c>
      <c r="L366" s="28">
        <f>SUMIF(Saída!$C$8:$C$3007,PG!C366,Saída!$G$8:$G$3007)</f>
        <v>0</v>
      </c>
      <c r="M366" s="33">
        <f t="shared" si="15"/>
        <v>0</v>
      </c>
      <c r="N366" s="258">
        <f>IF(G366="",0,IFERROR(AVERAGE(G366,AVERAGEIF(Entrada!$C$8:$C$3007,PG!$C366,Entrada!$E$8:$E$3007)),$G366))</f>
        <v>0</v>
      </c>
      <c r="O366" s="97">
        <f t="shared" si="16"/>
        <v>0</v>
      </c>
      <c r="P366" s="98" t="str">
        <f t="shared" si="17"/>
        <v/>
      </c>
      <c r="Q366" s="249"/>
      <c r="R366" s="249"/>
      <c r="S366" s="249"/>
      <c r="T366" s="249"/>
      <c r="U366" s="249"/>
      <c r="V366" s="249"/>
      <c r="W366" s="249"/>
      <c r="X366" s="249"/>
      <c r="Y366" s="249"/>
    </row>
    <row r="367" spans="2:25" ht="30" customHeight="1" x14ac:dyDescent="0.25">
      <c r="B367" s="250"/>
      <c r="C367" s="251"/>
      <c r="D367" s="252"/>
      <c r="E367" s="253"/>
      <c r="F367" s="254"/>
      <c r="G367" s="255"/>
      <c r="H367" s="26">
        <v>360</v>
      </c>
      <c r="I367" s="28">
        <f>SUMIF(Entrada!$C$8:$C$3007,C367,Entrada!$F$8:$F$3007)</f>
        <v>0</v>
      </c>
      <c r="J367" s="28">
        <f>SUMIF(Entrada!$C$8:$C$3007,PG!C367,Entrada!$J$8:$J$3007)</f>
        <v>0</v>
      </c>
      <c r="K367" s="28">
        <f>SUMIF(Saída!$C$8:$C$3007,PG!C367,Saída!$E$8:$E$3007)</f>
        <v>0</v>
      </c>
      <c r="L367" s="28">
        <f>SUMIF(Saída!$C$8:$C$3007,PG!C367,Saída!$G$8:$G$3007)</f>
        <v>0</v>
      </c>
      <c r="M367" s="33">
        <f t="shared" si="15"/>
        <v>0</v>
      </c>
      <c r="N367" s="258">
        <f>IF(G367="",0,IFERROR(AVERAGE(G367,AVERAGEIF(Entrada!$C$8:$C$3007,PG!$C367,Entrada!$E$8:$E$3007)),$G367))</f>
        <v>0</v>
      </c>
      <c r="O367" s="97">
        <f t="shared" si="16"/>
        <v>0</v>
      </c>
      <c r="P367" s="98" t="str">
        <f t="shared" si="17"/>
        <v/>
      </c>
      <c r="Q367" s="249"/>
      <c r="R367" s="249"/>
      <c r="S367" s="249"/>
      <c r="T367" s="249"/>
      <c r="U367" s="249"/>
      <c r="V367" s="249"/>
      <c r="W367" s="249"/>
      <c r="X367" s="249"/>
      <c r="Y367" s="249"/>
    </row>
    <row r="368" spans="2:25" ht="30" customHeight="1" x14ac:dyDescent="0.25">
      <c r="B368" s="250"/>
      <c r="C368" s="251"/>
      <c r="D368" s="252"/>
      <c r="E368" s="253"/>
      <c r="F368" s="254"/>
      <c r="G368" s="255"/>
      <c r="H368" s="26">
        <v>361</v>
      </c>
      <c r="I368" s="28">
        <f>SUMIF(Entrada!$C$8:$C$3007,C368,Entrada!$F$8:$F$3007)</f>
        <v>0</v>
      </c>
      <c r="J368" s="28">
        <f>SUMIF(Entrada!$C$8:$C$3007,PG!C368,Entrada!$J$8:$J$3007)</f>
        <v>0</v>
      </c>
      <c r="K368" s="28">
        <f>SUMIF(Saída!$C$8:$C$3007,PG!C368,Saída!$E$8:$E$3007)</f>
        <v>0</v>
      </c>
      <c r="L368" s="28">
        <f>SUMIF(Saída!$C$8:$C$3007,PG!C368,Saída!$G$8:$G$3007)</f>
        <v>0</v>
      </c>
      <c r="M368" s="33">
        <f t="shared" si="15"/>
        <v>0</v>
      </c>
      <c r="N368" s="258">
        <f>IF(G368="",0,IFERROR(AVERAGE(G368,AVERAGEIF(Entrada!$C$8:$C$3007,PG!$C368,Entrada!$E$8:$E$3007)),$G368))</f>
        <v>0</v>
      </c>
      <c r="O368" s="97">
        <f t="shared" si="16"/>
        <v>0</v>
      </c>
      <c r="P368" s="98" t="str">
        <f t="shared" si="17"/>
        <v/>
      </c>
      <c r="Q368" s="249"/>
      <c r="R368" s="249"/>
      <c r="S368" s="249"/>
      <c r="T368" s="249"/>
      <c r="U368" s="249"/>
      <c r="V368" s="249"/>
      <c r="W368" s="249"/>
      <c r="X368" s="249"/>
      <c r="Y368" s="249"/>
    </row>
    <row r="369" spans="2:25" ht="30" customHeight="1" x14ac:dyDescent="0.25">
      <c r="B369" s="250"/>
      <c r="C369" s="251"/>
      <c r="D369" s="252"/>
      <c r="E369" s="253"/>
      <c r="F369" s="254"/>
      <c r="G369" s="255"/>
      <c r="H369" s="26">
        <v>362</v>
      </c>
      <c r="I369" s="28">
        <f>SUMIF(Entrada!$C$8:$C$3007,C369,Entrada!$F$8:$F$3007)</f>
        <v>0</v>
      </c>
      <c r="J369" s="28">
        <f>SUMIF(Entrada!$C$8:$C$3007,PG!C369,Entrada!$J$8:$J$3007)</f>
        <v>0</v>
      </c>
      <c r="K369" s="28">
        <f>SUMIF(Saída!$C$8:$C$3007,PG!C369,Saída!$E$8:$E$3007)</f>
        <v>0</v>
      </c>
      <c r="L369" s="28">
        <f>SUMIF(Saída!$C$8:$C$3007,PG!C369,Saída!$G$8:$G$3007)</f>
        <v>0</v>
      </c>
      <c r="M369" s="33">
        <f t="shared" si="15"/>
        <v>0</v>
      </c>
      <c r="N369" s="258">
        <f>IF(G369="",0,IFERROR(AVERAGE(G369,AVERAGEIF(Entrada!$C$8:$C$3007,PG!$C369,Entrada!$E$8:$E$3007)),$G369))</f>
        <v>0</v>
      </c>
      <c r="O369" s="97">
        <f t="shared" si="16"/>
        <v>0</v>
      </c>
      <c r="P369" s="98" t="str">
        <f t="shared" si="17"/>
        <v/>
      </c>
      <c r="Q369" s="249"/>
      <c r="R369" s="249"/>
      <c r="S369" s="249"/>
      <c r="T369" s="249"/>
      <c r="U369" s="249"/>
      <c r="V369" s="249"/>
      <c r="W369" s="249"/>
      <c r="X369" s="249"/>
      <c r="Y369" s="249"/>
    </row>
    <row r="370" spans="2:25" ht="30" customHeight="1" x14ac:dyDescent="0.25">
      <c r="B370" s="250"/>
      <c r="C370" s="251"/>
      <c r="D370" s="252"/>
      <c r="E370" s="253"/>
      <c r="F370" s="254"/>
      <c r="G370" s="255"/>
      <c r="H370" s="26">
        <v>363</v>
      </c>
      <c r="I370" s="28">
        <f>SUMIF(Entrada!$C$8:$C$3007,C370,Entrada!$F$8:$F$3007)</f>
        <v>0</v>
      </c>
      <c r="J370" s="28">
        <f>SUMIF(Entrada!$C$8:$C$3007,PG!C370,Entrada!$J$8:$J$3007)</f>
        <v>0</v>
      </c>
      <c r="K370" s="28">
        <f>SUMIF(Saída!$C$8:$C$3007,PG!C370,Saída!$E$8:$E$3007)</f>
        <v>0</v>
      </c>
      <c r="L370" s="28">
        <f>SUMIF(Saída!$C$8:$C$3007,PG!C370,Saída!$G$8:$G$3007)</f>
        <v>0</v>
      </c>
      <c r="M370" s="33">
        <f t="shared" si="15"/>
        <v>0</v>
      </c>
      <c r="N370" s="258">
        <f>IF(G370="",0,IFERROR(AVERAGE(G370,AVERAGEIF(Entrada!$C$8:$C$3007,PG!$C370,Entrada!$E$8:$E$3007)),$G370))</f>
        <v>0</v>
      </c>
      <c r="O370" s="97">
        <f t="shared" si="16"/>
        <v>0</v>
      </c>
      <c r="P370" s="98" t="str">
        <f t="shared" si="17"/>
        <v/>
      </c>
      <c r="Q370" s="249"/>
      <c r="R370" s="249"/>
      <c r="S370" s="249"/>
      <c r="T370" s="249"/>
      <c r="U370" s="249"/>
      <c r="V370" s="249"/>
      <c r="W370" s="249"/>
      <c r="X370" s="249"/>
      <c r="Y370" s="249"/>
    </row>
    <row r="371" spans="2:25" ht="30" customHeight="1" x14ac:dyDescent="0.25">
      <c r="B371" s="250"/>
      <c r="C371" s="251"/>
      <c r="D371" s="252"/>
      <c r="E371" s="253"/>
      <c r="F371" s="254"/>
      <c r="G371" s="255"/>
      <c r="H371" s="26">
        <v>364</v>
      </c>
      <c r="I371" s="28">
        <f>SUMIF(Entrada!$C$8:$C$3007,C371,Entrada!$F$8:$F$3007)</f>
        <v>0</v>
      </c>
      <c r="J371" s="28">
        <f>SUMIF(Entrada!$C$8:$C$3007,PG!C371,Entrada!$J$8:$J$3007)</f>
        <v>0</v>
      </c>
      <c r="K371" s="28">
        <f>SUMIF(Saída!$C$8:$C$3007,PG!C371,Saída!$E$8:$E$3007)</f>
        <v>0</v>
      </c>
      <c r="L371" s="28">
        <f>SUMIF(Saída!$C$8:$C$3007,PG!C371,Saída!$G$8:$G$3007)</f>
        <v>0</v>
      </c>
      <c r="M371" s="33">
        <f t="shared" si="15"/>
        <v>0</v>
      </c>
      <c r="N371" s="258">
        <f>IF(G371="",0,IFERROR(AVERAGE(G371,AVERAGEIF(Entrada!$C$8:$C$3007,PG!$C371,Entrada!$E$8:$E$3007)),$G371))</f>
        <v>0</v>
      </c>
      <c r="O371" s="97">
        <f t="shared" si="16"/>
        <v>0</v>
      </c>
      <c r="P371" s="98" t="str">
        <f t="shared" si="17"/>
        <v/>
      </c>
      <c r="Q371" s="249"/>
      <c r="R371" s="249"/>
      <c r="S371" s="249"/>
      <c r="T371" s="249"/>
      <c r="U371" s="249"/>
      <c r="V371" s="249"/>
      <c r="W371" s="249"/>
      <c r="X371" s="249"/>
      <c r="Y371" s="249"/>
    </row>
    <row r="372" spans="2:25" ht="30" customHeight="1" x14ac:dyDescent="0.25">
      <c r="B372" s="250"/>
      <c r="C372" s="251"/>
      <c r="D372" s="252"/>
      <c r="E372" s="253"/>
      <c r="F372" s="254"/>
      <c r="G372" s="255"/>
      <c r="H372" s="26">
        <v>365</v>
      </c>
      <c r="I372" s="28">
        <f>SUMIF(Entrada!$C$8:$C$3007,C372,Entrada!$F$8:$F$3007)</f>
        <v>0</v>
      </c>
      <c r="J372" s="28">
        <f>SUMIF(Entrada!$C$8:$C$3007,PG!C372,Entrada!$J$8:$J$3007)</f>
        <v>0</v>
      </c>
      <c r="K372" s="28">
        <f>SUMIF(Saída!$C$8:$C$3007,PG!C372,Saída!$E$8:$E$3007)</f>
        <v>0</v>
      </c>
      <c r="L372" s="28">
        <f>SUMIF(Saída!$C$8:$C$3007,PG!C372,Saída!$G$8:$G$3007)</f>
        <v>0</v>
      </c>
      <c r="M372" s="33">
        <f t="shared" si="15"/>
        <v>0</v>
      </c>
      <c r="N372" s="258">
        <f>IF(G372="",0,IFERROR(AVERAGE(G372,AVERAGEIF(Entrada!$C$8:$C$3007,PG!$C372,Entrada!$E$8:$E$3007)),$G372))</f>
        <v>0</v>
      </c>
      <c r="O372" s="97">
        <f t="shared" si="16"/>
        <v>0</v>
      </c>
      <c r="P372" s="98" t="str">
        <f t="shared" si="17"/>
        <v/>
      </c>
      <c r="Q372" s="249"/>
      <c r="R372" s="249"/>
      <c r="S372" s="249"/>
      <c r="T372" s="249"/>
      <c r="U372" s="249"/>
      <c r="V372" s="249"/>
      <c r="W372" s="249"/>
      <c r="X372" s="249"/>
      <c r="Y372" s="249"/>
    </row>
    <row r="373" spans="2:25" ht="30" customHeight="1" x14ac:dyDescent="0.25">
      <c r="B373" s="250"/>
      <c r="C373" s="251"/>
      <c r="D373" s="252"/>
      <c r="E373" s="253"/>
      <c r="F373" s="254"/>
      <c r="G373" s="255"/>
      <c r="H373" s="26">
        <v>366</v>
      </c>
      <c r="I373" s="28">
        <f>SUMIF(Entrada!$C$8:$C$3007,C373,Entrada!$F$8:$F$3007)</f>
        <v>0</v>
      </c>
      <c r="J373" s="28">
        <f>SUMIF(Entrada!$C$8:$C$3007,PG!C373,Entrada!$J$8:$J$3007)</f>
        <v>0</v>
      </c>
      <c r="K373" s="28">
        <f>SUMIF(Saída!$C$8:$C$3007,PG!C373,Saída!$E$8:$E$3007)</f>
        <v>0</v>
      </c>
      <c r="L373" s="28">
        <f>SUMIF(Saída!$C$8:$C$3007,PG!C373,Saída!$G$8:$G$3007)</f>
        <v>0</v>
      </c>
      <c r="M373" s="33">
        <f t="shared" si="15"/>
        <v>0</v>
      </c>
      <c r="N373" s="258">
        <f>IF(G373="",0,IFERROR(AVERAGE(G373,AVERAGEIF(Entrada!$C$8:$C$3007,PG!$C373,Entrada!$E$8:$E$3007)),$G373))</f>
        <v>0</v>
      </c>
      <c r="O373" s="97">
        <f t="shared" si="16"/>
        <v>0</v>
      </c>
      <c r="P373" s="98" t="str">
        <f t="shared" si="17"/>
        <v/>
      </c>
      <c r="Q373" s="249"/>
      <c r="R373" s="249"/>
      <c r="S373" s="249"/>
      <c r="T373" s="249"/>
      <c r="U373" s="249"/>
      <c r="V373" s="249"/>
      <c r="W373" s="249"/>
      <c r="X373" s="249"/>
      <c r="Y373" s="249"/>
    </row>
    <row r="374" spans="2:25" ht="30" customHeight="1" x14ac:dyDescent="0.25">
      <c r="B374" s="250"/>
      <c r="C374" s="251"/>
      <c r="D374" s="252"/>
      <c r="E374" s="253"/>
      <c r="F374" s="254"/>
      <c r="G374" s="255"/>
      <c r="H374" s="26">
        <v>367</v>
      </c>
      <c r="I374" s="28">
        <f>SUMIF(Entrada!$C$8:$C$3007,C374,Entrada!$F$8:$F$3007)</f>
        <v>0</v>
      </c>
      <c r="J374" s="28">
        <f>SUMIF(Entrada!$C$8:$C$3007,PG!C374,Entrada!$J$8:$J$3007)</f>
        <v>0</v>
      </c>
      <c r="K374" s="28">
        <f>SUMIF(Saída!$C$8:$C$3007,PG!C374,Saída!$E$8:$E$3007)</f>
        <v>0</v>
      </c>
      <c r="L374" s="28">
        <f>SUMIF(Saída!$C$8:$C$3007,PG!C374,Saída!$G$8:$G$3007)</f>
        <v>0</v>
      </c>
      <c r="M374" s="33">
        <f t="shared" si="15"/>
        <v>0</v>
      </c>
      <c r="N374" s="258">
        <f>IF(G374="",0,IFERROR(AVERAGE(G374,AVERAGEIF(Entrada!$C$8:$C$3007,PG!$C374,Entrada!$E$8:$E$3007)),$G374))</f>
        <v>0</v>
      </c>
      <c r="O374" s="97">
        <f t="shared" si="16"/>
        <v>0</v>
      </c>
      <c r="P374" s="98" t="str">
        <f t="shared" si="17"/>
        <v/>
      </c>
      <c r="Q374" s="249"/>
      <c r="R374" s="249"/>
      <c r="S374" s="249"/>
      <c r="T374" s="249"/>
      <c r="U374" s="249"/>
      <c r="V374" s="249"/>
      <c r="W374" s="249"/>
      <c r="X374" s="249"/>
      <c r="Y374" s="249"/>
    </row>
    <row r="375" spans="2:25" ht="30" customHeight="1" x14ac:dyDescent="0.25">
      <c r="B375" s="250"/>
      <c r="C375" s="251"/>
      <c r="D375" s="252"/>
      <c r="E375" s="253"/>
      <c r="F375" s="254"/>
      <c r="G375" s="255"/>
      <c r="H375" s="26">
        <v>368</v>
      </c>
      <c r="I375" s="28">
        <f>SUMIF(Entrada!$C$8:$C$3007,C375,Entrada!$F$8:$F$3007)</f>
        <v>0</v>
      </c>
      <c r="J375" s="28">
        <f>SUMIF(Entrada!$C$8:$C$3007,PG!C375,Entrada!$J$8:$J$3007)</f>
        <v>0</v>
      </c>
      <c r="K375" s="28">
        <f>SUMIF(Saída!$C$8:$C$3007,PG!C375,Saída!$E$8:$E$3007)</f>
        <v>0</v>
      </c>
      <c r="L375" s="28">
        <f>SUMIF(Saída!$C$8:$C$3007,PG!C375,Saída!$G$8:$G$3007)</f>
        <v>0</v>
      </c>
      <c r="M375" s="33">
        <f t="shared" si="15"/>
        <v>0</v>
      </c>
      <c r="N375" s="258">
        <f>IF(G375="",0,IFERROR(AVERAGE(G375,AVERAGEIF(Entrada!$C$8:$C$3007,PG!$C375,Entrada!$E$8:$E$3007)),$G375))</f>
        <v>0</v>
      </c>
      <c r="O375" s="97">
        <f t="shared" si="16"/>
        <v>0</v>
      </c>
      <c r="P375" s="98" t="str">
        <f t="shared" si="17"/>
        <v/>
      </c>
      <c r="Q375" s="249"/>
      <c r="R375" s="249"/>
      <c r="S375" s="249"/>
      <c r="T375" s="249"/>
      <c r="U375" s="249"/>
      <c r="V375" s="249"/>
      <c r="W375" s="249"/>
      <c r="X375" s="249"/>
      <c r="Y375" s="249"/>
    </row>
    <row r="376" spans="2:25" ht="30" customHeight="1" x14ac:dyDescent="0.25">
      <c r="B376" s="250"/>
      <c r="C376" s="251"/>
      <c r="D376" s="252"/>
      <c r="E376" s="253"/>
      <c r="F376" s="254"/>
      <c r="G376" s="255"/>
      <c r="H376" s="26">
        <v>369</v>
      </c>
      <c r="I376" s="28">
        <f>SUMIF(Entrada!$C$8:$C$3007,C376,Entrada!$F$8:$F$3007)</f>
        <v>0</v>
      </c>
      <c r="J376" s="28">
        <f>SUMIF(Entrada!$C$8:$C$3007,PG!C376,Entrada!$J$8:$J$3007)</f>
        <v>0</v>
      </c>
      <c r="K376" s="28">
        <f>SUMIF(Saída!$C$8:$C$3007,PG!C376,Saída!$E$8:$E$3007)</f>
        <v>0</v>
      </c>
      <c r="L376" s="28">
        <f>SUMIF(Saída!$C$8:$C$3007,PG!C376,Saída!$G$8:$G$3007)</f>
        <v>0</v>
      </c>
      <c r="M376" s="33">
        <f t="shared" si="15"/>
        <v>0</v>
      </c>
      <c r="N376" s="258">
        <f>IF(G376="",0,IFERROR(AVERAGE(G376,AVERAGEIF(Entrada!$C$8:$C$3007,PG!$C376,Entrada!$E$8:$E$3007)),$G376))</f>
        <v>0</v>
      </c>
      <c r="O376" s="97">
        <f t="shared" si="16"/>
        <v>0</v>
      </c>
      <c r="P376" s="98" t="str">
        <f t="shared" si="17"/>
        <v/>
      </c>
      <c r="Q376" s="249"/>
      <c r="R376" s="249"/>
      <c r="S376" s="249"/>
      <c r="T376" s="249"/>
      <c r="U376" s="249"/>
      <c r="V376" s="249"/>
      <c r="W376" s="249"/>
      <c r="X376" s="249"/>
      <c r="Y376" s="249"/>
    </row>
    <row r="377" spans="2:25" ht="30" customHeight="1" x14ac:dyDescent="0.25">
      <c r="B377" s="250"/>
      <c r="C377" s="251"/>
      <c r="D377" s="252"/>
      <c r="E377" s="253"/>
      <c r="F377" s="254"/>
      <c r="G377" s="255"/>
      <c r="H377" s="26">
        <v>370</v>
      </c>
      <c r="I377" s="28">
        <f>SUMIF(Entrada!$C$8:$C$3007,C377,Entrada!$F$8:$F$3007)</f>
        <v>0</v>
      </c>
      <c r="J377" s="28">
        <f>SUMIF(Entrada!$C$8:$C$3007,PG!C377,Entrada!$J$8:$J$3007)</f>
        <v>0</v>
      </c>
      <c r="K377" s="28">
        <f>SUMIF(Saída!$C$8:$C$3007,PG!C377,Saída!$E$8:$E$3007)</f>
        <v>0</v>
      </c>
      <c r="L377" s="28">
        <f>SUMIF(Saída!$C$8:$C$3007,PG!C377,Saída!$G$8:$G$3007)</f>
        <v>0</v>
      </c>
      <c r="M377" s="33">
        <f t="shared" si="15"/>
        <v>0</v>
      </c>
      <c r="N377" s="258">
        <f>IF(G377="",0,IFERROR(AVERAGE(G377,AVERAGEIF(Entrada!$C$8:$C$3007,PG!$C377,Entrada!$E$8:$E$3007)),$G377))</f>
        <v>0</v>
      </c>
      <c r="O377" s="97">
        <f t="shared" si="16"/>
        <v>0</v>
      </c>
      <c r="P377" s="98" t="str">
        <f t="shared" si="17"/>
        <v/>
      </c>
      <c r="Q377" s="249"/>
      <c r="R377" s="249"/>
      <c r="S377" s="249"/>
      <c r="T377" s="249"/>
      <c r="U377" s="249"/>
      <c r="V377" s="249"/>
      <c r="W377" s="249"/>
      <c r="X377" s="249"/>
      <c r="Y377" s="249"/>
    </row>
    <row r="378" spans="2:25" ht="30" customHeight="1" x14ac:dyDescent="0.25">
      <c r="B378" s="250"/>
      <c r="C378" s="251"/>
      <c r="D378" s="252"/>
      <c r="E378" s="253"/>
      <c r="F378" s="254"/>
      <c r="G378" s="255"/>
      <c r="H378" s="26">
        <v>371</v>
      </c>
      <c r="I378" s="28">
        <f>SUMIF(Entrada!$C$8:$C$3007,C378,Entrada!$F$8:$F$3007)</f>
        <v>0</v>
      </c>
      <c r="J378" s="28">
        <f>SUMIF(Entrada!$C$8:$C$3007,PG!C378,Entrada!$J$8:$J$3007)</f>
        <v>0</v>
      </c>
      <c r="K378" s="28">
        <f>SUMIF(Saída!$C$8:$C$3007,PG!C378,Saída!$E$8:$E$3007)</f>
        <v>0</v>
      </c>
      <c r="L378" s="28">
        <f>SUMIF(Saída!$C$8:$C$3007,PG!C378,Saída!$G$8:$G$3007)</f>
        <v>0</v>
      </c>
      <c r="M378" s="33">
        <f t="shared" si="15"/>
        <v>0</v>
      </c>
      <c r="N378" s="258">
        <f>IF(G378="",0,IFERROR(AVERAGE(G378,AVERAGEIF(Entrada!$C$8:$C$3007,PG!$C378,Entrada!$E$8:$E$3007)),$G378))</f>
        <v>0</v>
      </c>
      <c r="O378" s="97">
        <f t="shared" si="16"/>
        <v>0</v>
      </c>
      <c r="P378" s="98" t="str">
        <f t="shared" si="17"/>
        <v/>
      </c>
      <c r="Q378" s="249"/>
      <c r="R378" s="249"/>
      <c r="S378" s="249"/>
      <c r="T378" s="249"/>
      <c r="U378" s="249"/>
      <c r="V378" s="249"/>
      <c r="W378" s="249"/>
      <c r="X378" s="249"/>
      <c r="Y378" s="249"/>
    </row>
    <row r="379" spans="2:25" ht="30" customHeight="1" x14ac:dyDescent="0.25">
      <c r="B379" s="250"/>
      <c r="C379" s="251"/>
      <c r="D379" s="252"/>
      <c r="E379" s="253"/>
      <c r="F379" s="254"/>
      <c r="G379" s="255"/>
      <c r="H379" s="26">
        <v>372</v>
      </c>
      <c r="I379" s="28">
        <f>SUMIF(Entrada!$C$8:$C$3007,C379,Entrada!$F$8:$F$3007)</f>
        <v>0</v>
      </c>
      <c r="J379" s="28">
        <f>SUMIF(Entrada!$C$8:$C$3007,PG!C379,Entrada!$J$8:$J$3007)</f>
        <v>0</v>
      </c>
      <c r="K379" s="28">
        <f>SUMIF(Saída!$C$8:$C$3007,PG!C379,Saída!$E$8:$E$3007)</f>
        <v>0</v>
      </c>
      <c r="L379" s="28">
        <f>SUMIF(Saída!$C$8:$C$3007,PG!C379,Saída!$G$8:$G$3007)</f>
        <v>0</v>
      </c>
      <c r="M379" s="33">
        <f t="shared" si="15"/>
        <v>0</v>
      </c>
      <c r="N379" s="258">
        <f>IF(G379="",0,IFERROR(AVERAGE(G379,AVERAGEIF(Entrada!$C$8:$C$3007,PG!$C379,Entrada!$E$8:$E$3007)),$G379))</f>
        <v>0</v>
      </c>
      <c r="O379" s="97">
        <f t="shared" si="16"/>
        <v>0</v>
      </c>
      <c r="P379" s="98" t="str">
        <f t="shared" si="17"/>
        <v/>
      </c>
      <c r="Q379" s="249"/>
      <c r="R379" s="249"/>
      <c r="S379" s="249"/>
      <c r="T379" s="249"/>
      <c r="U379" s="249"/>
      <c r="V379" s="249"/>
      <c r="W379" s="249"/>
      <c r="X379" s="249"/>
      <c r="Y379" s="249"/>
    </row>
    <row r="380" spans="2:25" ht="30" customHeight="1" x14ac:dyDescent="0.25">
      <c r="B380" s="250"/>
      <c r="C380" s="251"/>
      <c r="D380" s="252"/>
      <c r="E380" s="253"/>
      <c r="F380" s="254"/>
      <c r="G380" s="255"/>
      <c r="H380" s="26">
        <v>373</v>
      </c>
      <c r="I380" s="28">
        <f>SUMIF(Entrada!$C$8:$C$3007,C380,Entrada!$F$8:$F$3007)</f>
        <v>0</v>
      </c>
      <c r="J380" s="28">
        <f>SUMIF(Entrada!$C$8:$C$3007,PG!C380,Entrada!$J$8:$J$3007)</f>
        <v>0</v>
      </c>
      <c r="K380" s="28">
        <f>SUMIF(Saída!$C$8:$C$3007,PG!C380,Saída!$E$8:$E$3007)</f>
        <v>0</v>
      </c>
      <c r="L380" s="28">
        <f>SUMIF(Saída!$C$8:$C$3007,PG!C380,Saída!$G$8:$G$3007)</f>
        <v>0</v>
      </c>
      <c r="M380" s="33">
        <f t="shared" si="15"/>
        <v>0</v>
      </c>
      <c r="N380" s="258">
        <f>IF(G380="",0,IFERROR(AVERAGE(G380,AVERAGEIF(Entrada!$C$8:$C$3007,PG!$C380,Entrada!$E$8:$E$3007)),$G380))</f>
        <v>0</v>
      </c>
      <c r="O380" s="97">
        <f t="shared" si="16"/>
        <v>0</v>
      </c>
      <c r="P380" s="98" t="str">
        <f t="shared" si="17"/>
        <v/>
      </c>
      <c r="Q380" s="249"/>
      <c r="R380" s="249"/>
      <c r="S380" s="249"/>
      <c r="T380" s="249"/>
      <c r="U380" s="249"/>
      <c r="V380" s="249"/>
      <c r="W380" s="249"/>
      <c r="X380" s="249"/>
      <c r="Y380" s="249"/>
    </row>
    <row r="381" spans="2:25" ht="30" customHeight="1" x14ac:dyDescent="0.25">
      <c r="B381" s="250"/>
      <c r="C381" s="251"/>
      <c r="D381" s="252"/>
      <c r="E381" s="253"/>
      <c r="F381" s="254"/>
      <c r="G381" s="255"/>
      <c r="H381" s="26">
        <v>374</v>
      </c>
      <c r="I381" s="28">
        <f>SUMIF(Entrada!$C$8:$C$3007,C381,Entrada!$F$8:$F$3007)</f>
        <v>0</v>
      </c>
      <c r="J381" s="28">
        <f>SUMIF(Entrada!$C$8:$C$3007,PG!C381,Entrada!$J$8:$J$3007)</f>
        <v>0</v>
      </c>
      <c r="K381" s="28">
        <f>SUMIF(Saída!$C$8:$C$3007,PG!C381,Saída!$E$8:$E$3007)</f>
        <v>0</v>
      </c>
      <c r="L381" s="28">
        <f>SUMIF(Saída!$C$8:$C$3007,PG!C381,Saída!$G$8:$G$3007)</f>
        <v>0</v>
      </c>
      <c r="M381" s="33">
        <f t="shared" si="15"/>
        <v>0</v>
      </c>
      <c r="N381" s="258">
        <f>IF(G381="",0,IFERROR(AVERAGE(G381,AVERAGEIF(Entrada!$C$8:$C$3007,PG!$C381,Entrada!$E$8:$E$3007)),$G381))</f>
        <v>0</v>
      </c>
      <c r="O381" s="97">
        <f t="shared" si="16"/>
        <v>0</v>
      </c>
      <c r="P381" s="98" t="str">
        <f t="shared" si="17"/>
        <v/>
      </c>
      <c r="Q381" s="249"/>
      <c r="R381" s="249"/>
      <c r="S381" s="249"/>
      <c r="T381" s="249"/>
      <c r="U381" s="249"/>
      <c r="V381" s="249"/>
      <c r="W381" s="249"/>
      <c r="X381" s="249"/>
      <c r="Y381" s="249"/>
    </row>
    <row r="382" spans="2:25" ht="30" customHeight="1" x14ac:dyDescent="0.25">
      <c r="B382" s="250"/>
      <c r="C382" s="251"/>
      <c r="D382" s="252"/>
      <c r="E382" s="253"/>
      <c r="F382" s="254"/>
      <c r="G382" s="255"/>
      <c r="H382" s="26">
        <v>375</v>
      </c>
      <c r="I382" s="28">
        <f>SUMIF(Entrada!$C$8:$C$3007,C382,Entrada!$F$8:$F$3007)</f>
        <v>0</v>
      </c>
      <c r="J382" s="28">
        <f>SUMIF(Entrada!$C$8:$C$3007,PG!C382,Entrada!$J$8:$J$3007)</f>
        <v>0</v>
      </c>
      <c r="K382" s="28">
        <f>SUMIF(Saída!$C$8:$C$3007,PG!C382,Saída!$E$8:$E$3007)</f>
        <v>0</v>
      </c>
      <c r="L382" s="28">
        <f>SUMIF(Saída!$C$8:$C$3007,PG!C382,Saída!$G$8:$G$3007)</f>
        <v>0</v>
      </c>
      <c r="M382" s="33">
        <f t="shared" si="15"/>
        <v>0</v>
      </c>
      <c r="N382" s="258">
        <f>IF(G382="",0,IFERROR(AVERAGE(G382,AVERAGEIF(Entrada!$C$8:$C$3007,PG!$C382,Entrada!$E$8:$E$3007)),$G382))</f>
        <v>0</v>
      </c>
      <c r="O382" s="97">
        <f t="shared" si="16"/>
        <v>0</v>
      </c>
      <c r="P382" s="98" t="str">
        <f t="shared" si="17"/>
        <v/>
      </c>
      <c r="Q382" s="249"/>
      <c r="R382" s="249"/>
      <c r="S382" s="249"/>
      <c r="T382" s="249"/>
      <c r="U382" s="249"/>
      <c r="V382" s="249"/>
      <c r="W382" s="249"/>
      <c r="X382" s="249"/>
      <c r="Y382" s="249"/>
    </row>
    <row r="383" spans="2:25" ht="30" customHeight="1" x14ac:dyDescent="0.25">
      <c r="B383" s="250"/>
      <c r="C383" s="251"/>
      <c r="D383" s="252"/>
      <c r="E383" s="253"/>
      <c r="F383" s="254"/>
      <c r="G383" s="255"/>
      <c r="H383" s="26">
        <v>376</v>
      </c>
      <c r="I383" s="28">
        <f>SUMIF(Entrada!$C$8:$C$3007,C383,Entrada!$F$8:$F$3007)</f>
        <v>0</v>
      </c>
      <c r="J383" s="28">
        <f>SUMIF(Entrada!$C$8:$C$3007,PG!C383,Entrada!$J$8:$J$3007)</f>
        <v>0</v>
      </c>
      <c r="K383" s="28">
        <f>SUMIF(Saída!$C$8:$C$3007,PG!C383,Saída!$E$8:$E$3007)</f>
        <v>0</v>
      </c>
      <c r="L383" s="28">
        <f>SUMIF(Saída!$C$8:$C$3007,PG!C383,Saída!$G$8:$G$3007)</f>
        <v>0</v>
      </c>
      <c r="M383" s="33">
        <f t="shared" si="15"/>
        <v>0</v>
      </c>
      <c r="N383" s="258">
        <f>IF(G383="",0,IFERROR(AVERAGE(G383,AVERAGEIF(Entrada!$C$8:$C$3007,PG!$C383,Entrada!$E$8:$E$3007)),$G383))</f>
        <v>0</v>
      </c>
      <c r="O383" s="97">
        <f t="shared" si="16"/>
        <v>0</v>
      </c>
      <c r="P383" s="98" t="str">
        <f t="shared" si="17"/>
        <v/>
      </c>
      <c r="Q383" s="249"/>
      <c r="R383" s="249"/>
      <c r="S383" s="249"/>
      <c r="T383" s="249"/>
      <c r="U383" s="249"/>
      <c r="V383" s="249"/>
      <c r="W383" s="249"/>
      <c r="X383" s="249"/>
      <c r="Y383" s="249"/>
    </row>
    <row r="384" spans="2:25" ht="30" customHeight="1" x14ac:dyDescent="0.25">
      <c r="B384" s="250"/>
      <c r="C384" s="251"/>
      <c r="D384" s="252"/>
      <c r="E384" s="253"/>
      <c r="F384" s="254"/>
      <c r="G384" s="255"/>
      <c r="H384" s="26">
        <v>377</v>
      </c>
      <c r="I384" s="28">
        <f>SUMIF(Entrada!$C$8:$C$3007,C384,Entrada!$F$8:$F$3007)</f>
        <v>0</v>
      </c>
      <c r="J384" s="28">
        <f>SUMIF(Entrada!$C$8:$C$3007,PG!C384,Entrada!$J$8:$J$3007)</f>
        <v>0</v>
      </c>
      <c r="K384" s="28">
        <f>SUMIF(Saída!$C$8:$C$3007,PG!C384,Saída!$E$8:$E$3007)</f>
        <v>0</v>
      </c>
      <c r="L384" s="28">
        <f>SUMIF(Saída!$C$8:$C$3007,PG!C384,Saída!$G$8:$G$3007)</f>
        <v>0</v>
      </c>
      <c r="M384" s="33">
        <f t="shared" si="15"/>
        <v>0</v>
      </c>
      <c r="N384" s="258">
        <f>IF(G384="",0,IFERROR(AVERAGE(G384,AVERAGEIF(Entrada!$C$8:$C$3007,PG!$C384,Entrada!$E$8:$E$3007)),$G384))</f>
        <v>0</v>
      </c>
      <c r="O384" s="97">
        <f t="shared" si="16"/>
        <v>0</v>
      </c>
      <c r="P384" s="98" t="str">
        <f t="shared" si="17"/>
        <v/>
      </c>
      <c r="Q384" s="249"/>
      <c r="R384" s="249"/>
      <c r="S384" s="249"/>
      <c r="T384" s="249"/>
      <c r="U384" s="249"/>
      <c r="V384" s="249"/>
      <c r="W384" s="249"/>
      <c r="X384" s="249"/>
      <c r="Y384" s="249"/>
    </row>
    <row r="385" spans="2:25" ht="30" customHeight="1" x14ac:dyDescent="0.25">
      <c r="B385" s="250"/>
      <c r="C385" s="251"/>
      <c r="D385" s="252"/>
      <c r="E385" s="253"/>
      <c r="F385" s="254"/>
      <c r="G385" s="255"/>
      <c r="H385" s="26">
        <v>378</v>
      </c>
      <c r="I385" s="28">
        <f>SUMIF(Entrada!$C$8:$C$3007,C385,Entrada!$F$8:$F$3007)</f>
        <v>0</v>
      </c>
      <c r="J385" s="28">
        <f>SUMIF(Entrada!$C$8:$C$3007,PG!C385,Entrada!$J$8:$J$3007)</f>
        <v>0</v>
      </c>
      <c r="K385" s="28">
        <f>SUMIF(Saída!$C$8:$C$3007,PG!C385,Saída!$E$8:$E$3007)</f>
        <v>0</v>
      </c>
      <c r="L385" s="28">
        <f>SUMIF(Saída!$C$8:$C$3007,PG!C385,Saída!$G$8:$G$3007)</f>
        <v>0</v>
      </c>
      <c r="M385" s="33">
        <f t="shared" si="15"/>
        <v>0</v>
      </c>
      <c r="N385" s="258">
        <f>IF(G385="",0,IFERROR(AVERAGE(G385,AVERAGEIF(Entrada!$C$8:$C$3007,PG!$C385,Entrada!$E$8:$E$3007)),$G385))</f>
        <v>0</v>
      </c>
      <c r="O385" s="97">
        <f t="shared" si="16"/>
        <v>0</v>
      </c>
      <c r="P385" s="98" t="str">
        <f t="shared" si="17"/>
        <v/>
      </c>
      <c r="Q385" s="249"/>
      <c r="R385" s="249"/>
      <c r="S385" s="249"/>
      <c r="T385" s="249"/>
      <c r="U385" s="249"/>
      <c r="V385" s="249"/>
      <c r="W385" s="249"/>
      <c r="X385" s="249"/>
      <c r="Y385" s="249"/>
    </row>
    <row r="386" spans="2:25" ht="30" customHeight="1" x14ac:dyDescent="0.25">
      <c r="B386" s="250"/>
      <c r="C386" s="251"/>
      <c r="D386" s="252"/>
      <c r="E386" s="253"/>
      <c r="F386" s="254"/>
      <c r="G386" s="255"/>
      <c r="H386" s="26">
        <v>379</v>
      </c>
      <c r="I386" s="28">
        <f>SUMIF(Entrada!$C$8:$C$3007,C386,Entrada!$F$8:$F$3007)</f>
        <v>0</v>
      </c>
      <c r="J386" s="28">
        <f>SUMIF(Entrada!$C$8:$C$3007,PG!C386,Entrada!$J$8:$J$3007)</f>
        <v>0</v>
      </c>
      <c r="K386" s="28">
        <f>SUMIF(Saída!$C$8:$C$3007,PG!C386,Saída!$E$8:$E$3007)</f>
        <v>0</v>
      </c>
      <c r="L386" s="28">
        <f>SUMIF(Saída!$C$8:$C$3007,PG!C386,Saída!$G$8:$G$3007)</f>
        <v>0</v>
      </c>
      <c r="M386" s="33">
        <f t="shared" si="15"/>
        <v>0</v>
      </c>
      <c r="N386" s="258">
        <f>IF(G386="",0,IFERROR(AVERAGE(G386,AVERAGEIF(Entrada!$C$8:$C$3007,PG!$C386,Entrada!$E$8:$E$3007)),$G386))</f>
        <v>0</v>
      </c>
      <c r="O386" s="97">
        <f t="shared" si="16"/>
        <v>0</v>
      </c>
      <c r="P386" s="98" t="str">
        <f t="shared" si="17"/>
        <v/>
      </c>
      <c r="Q386" s="249"/>
      <c r="R386" s="249"/>
      <c r="S386" s="249"/>
      <c r="T386" s="249"/>
      <c r="U386" s="249"/>
      <c r="V386" s="249"/>
      <c r="W386" s="249"/>
      <c r="X386" s="249"/>
      <c r="Y386" s="249"/>
    </row>
    <row r="387" spans="2:25" ht="30" customHeight="1" x14ac:dyDescent="0.25">
      <c r="B387" s="250"/>
      <c r="C387" s="251"/>
      <c r="D387" s="252"/>
      <c r="E387" s="253"/>
      <c r="F387" s="254"/>
      <c r="G387" s="255"/>
      <c r="H387" s="26">
        <v>380</v>
      </c>
      <c r="I387" s="28">
        <f>SUMIF(Entrada!$C$8:$C$3007,C387,Entrada!$F$8:$F$3007)</f>
        <v>0</v>
      </c>
      <c r="J387" s="28">
        <f>SUMIF(Entrada!$C$8:$C$3007,PG!C387,Entrada!$J$8:$J$3007)</f>
        <v>0</v>
      </c>
      <c r="K387" s="28">
        <f>SUMIF(Saída!$C$8:$C$3007,PG!C387,Saída!$E$8:$E$3007)</f>
        <v>0</v>
      </c>
      <c r="L387" s="28">
        <f>SUMIF(Saída!$C$8:$C$3007,PG!C387,Saída!$G$8:$G$3007)</f>
        <v>0</v>
      </c>
      <c r="M387" s="33">
        <f t="shared" si="15"/>
        <v>0</v>
      </c>
      <c r="N387" s="258">
        <f>IF(G387="",0,IFERROR(AVERAGE(G387,AVERAGEIF(Entrada!$C$8:$C$3007,PG!$C387,Entrada!$E$8:$E$3007)),$G387))</f>
        <v>0</v>
      </c>
      <c r="O387" s="97">
        <f t="shared" si="16"/>
        <v>0</v>
      </c>
      <c r="P387" s="98" t="str">
        <f t="shared" si="17"/>
        <v/>
      </c>
      <c r="Q387" s="249"/>
      <c r="R387" s="249"/>
      <c r="S387" s="249"/>
      <c r="T387" s="249"/>
      <c r="U387" s="249"/>
      <c r="V387" s="249"/>
      <c r="W387" s="249"/>
      <c r="X387" s="249"/>
      <c r="Y387" s="249"/>
    </row>
    <row r="388" spans="2:25" ht="30" customHeight="1" x14ac:dyDescent="0.25">
      <c r="B388" s="250"/>
      <c r="C388" s="251"/>
      <c r="D388" s="252"/>
      <c r="E388" s="253"/>
      <c r="F388" s="254"/>
      <c r="G388" s="255"/>
      <c r="H388" s="26">
        <v>381</v>
      </c>
      <c r="I388" s="28">
        <f>SUMIF(Entrada!$C$8:$C$3007,C388,Entrada!$F$8:$F$3007)</f>
        <v>0</v>
      </c>
      <c r="J388" s="28">
        <f>SUMIF(Entrada!$C$8:$C$3007,PG!C388,Entrada!$J$8:$J$3007)</f>
        <v>0</v>
      </c>
      <c r="K388" s="28">
        <f>SUMIF(Saída!$C$8:$C$3007,PG!C388,Saída!$E$8:$E$3007)</f>
        <v>0</v>
      </c>
      <c r="L388" s="28">
        <f>SUMIF(Saída!$C$8:$C$3007,PG!C388,Saída!$G$8:$G$3007)</f>
        <v>0</v>
      </c>
      <c r="M388" s="33">
        <f t="shared" si="15"/>
        <v>0</v>
      </c>
      <c r="N388" s="258">
        <f>IF(G388="",0,IFERROR(AVERAGE(G388,AVERAGEIF(Entrada!$C$8:$C$3007,PG!$C388,Entrada!$E$8:$E$3007)),$G388))</f>
        <v>0</v>
      </c>
      <c r="O388" s="97">
        <f t="shared" si="16"/>
        <v>0</v>
      </c>
      <c r="P388" s="98" t="str">
        <f t="shared" si="17"/>
        <v/>
      </c>
      <c r="Q388" s="249"/>
      <c r="R388" s="249"/>
      <c r="S388" s="249"/>
      <c r="T388" s="249"/>
      <c r="U388" s="249"/>
      <c r="V388" s="249"/>
      <c r="W388" s="249"/>
      <c r="X388" s="249"/>
      <c r="Y388" s="249"/>
    </row>
    <row r="389" spans="2:25" ht="30" customHeight="1" x14ac:dyDescent="0.25">
      <c r="B389" s="250"/>
      <c r="C389" s="251"/>
      <c r="D389" s="252"/>
      <c r="E389" s="253"/>
      <c r="F389" s="254"/>
      <c r="G389" s="255"/>
      <c r="H389" s="26">
        <v>382</v>
      </c>
      <c r="I389" s="28">
        <f>SUMIF(Entrada!$C$8:$C$3007,C389,Entrada!$F$8:$F$3007)</f>
        <v>0</v>
      </c>
      <c r="J389" s="28">
        <f>SUMIF(Entrada!$C$8:$C$3007,PG!C389,Entrada!$J$8:$J$3007)</f>
        <v>0</v>
      </c>
      <c r="K389" s="28">
        <f>SUMIF(Saída!$C$8:$C$3007,PG!C389,Saída!$E$8:$E$3007)</f>
        <v>0</v>
      </c>
      <c r="L389" s="28">
        <f>SUMIF(Saída!$C$8:$C$3007,PG!C389,Saída!$G$8:$G$3007)</f>
        <v>0</v>
      </c>
      <c r="M389" s="33">
        <f t="shared" si="15"/>
        <v>0</v>
      </c>
      <c r="N389" s="258">
        <f>IF(G389="",0,IFERROR(AVERAGE(G389,AVERAGEIF(Entrada!$C$8:$C$3007,PG!$C389,Entrada!$E$8:$E$3007)),$G389))</f>
        <v>0</v>
      </c>
      <c r="O389" s="97">
        <f t="shared" si="16"/>
        <v>0</v>
      </c>
      <c r="P389" s="98" t="str">
        <f t="shared" si="17"/>
        <v/>
      </c>
      <c r="Q389" s="249"/>
      <c r="R389" s="249"/>
      <c r="S389" s="249"/>
      <c r="T389" s="249"/>
      <c r="U389" s="249"/>
      <c r="V389" s="249"/>
      <c r="W389" s="249"/>
      <c r="X389" s="249"/>
      <c r="Y389" s="249"/>
    </row>
    <row r="390" spans="2:25" ht="30" customHeight="1" x14ac:dyDescent="0.25">
      <c r="B390" s="250"/>
      <c r="C390" s="251"/>
      <c r="D390" s="252"/>
      <c r="E390" s="253"/>
      <c r="F390" s="254"/>
      <c r="G390" s="255"/>
      <c r="H390" s="26">
        <v>383</v>
      </c>
      <c r="I390" s="28">
        <f>SUMIF(Entrada!$C$8:$C$3007,C390,Entrada!$F$8:$F$3007)</f>
        <v>0</v>
      </c>
      <c r="J390" s="28">
        <f>SUMIF(Entrada!$C$8:$C$3007,PG!C390,Entrada!$J$8:$J$3007)</f>
        <v>0</v>
      </c>
      <c r="K390" s="28">
        <f>SUMIF(Saída!$C$8:$C$3007,PG!C390,Saída!$E$8:$E$3007)</f>
        <v>0</v>
      </c>
      <c r="L390" s="28">
        <f>SUMIF(Saída!$C$8:$C$3007,PG!C390,Saída!$G$8:$G$3007)</f>
        <v>0</v>
      </c>
      <c r="M390" s="33">
        <f t="shared" si="15"/>
        <v>0</v>
      </c>
      <c r="N390" s="258">
        <f>IF(G390="",0,IFERROR(AVERAGE(G390,AVERAGEIF(Entrada!$C$8:$C$3007,PG!$C390,Entrada!$E$8:$E$3007)),$G390))</f>
        <v>0</v>
      </c>
      <c r="O390" s="97">
        <f t="shared" si="16"/>
        <v>0</v>
      </c>
      <c r="P390" s="98" t="str">
        <f t="shared" si="17"/>
        <v/>
      </c>
      <c r="Q390" s="249"/>
      <c r="R390" s="249"/>
      <c r="S390" s="249"/>
      <c r="T390" s="249"/>
      <c r="U390" s="249"/>
      <c r="V390" s="249"/>
      <c r="W390" s="249"/>
      <c r="X390" s="249"/>
      <c r="Y390" s="249"/>
    </row>
    <row r="391" spans="2:25" ht="30" customHeight="1" x14ac:dyDescent="0.25">
      <c r="B391" s="250"/>
      <c r="C391" s="251"/>
      <c r="D391" s="252"/>
      <c r="E391" s="253"/>
      <c r="F391" s="254"/>
      <c r="G391" s="255"/>
      <c r="H391" s="26">
        <v>384</v>
      </c>
      <c r="I391" s="28">
        <f>SUMIF(Entrada!$C$8:$C$3007,C391,Entrada!$F$8:$F$3007)</f>
        <v>0</v>
      </c>
      <c r="J391" s="28">
        <f>SUMIF(Entrada!$C$8:$C$3007,PG!C391,Entrada!$J$8:$J$3007)</f>
        <v>0</v>
      </c>
      <c r="K391" s="28">
        <f>SUMIF(Saída!$C$8:$C$3007,PG!C391,Saída!$E$8:$E$3007)</f>
        <v>0</v>
      </c>
      <c r="L391" s="28">
        <f>SUMIF(Saída!$C$8:$C$3007,PG!C391,Saída!$G$8:$G$3007)</f>
        <v>0</v>
      </c>
      <c r="M391" s="33">
        <f t="shared" si="15"/>
        <v>0</v>
      </c>
      <c r="N391" s="258">
        <f>IF(G391="",0,IFERROR(AVERAGE(G391,AVERAGEIF(Entrada!$C$8:$C$3007,PG!$C391,Entrada!$E$8:$E$3007)),$G391))</f>
        <v>0</v>
      </c>
      <c r="O391" s="97">
        <f t="shared" si="16"/>
        <v>0</v>
      </c>
      <c r="P391" s="98" t="str">
        <f t="shared" si="17"/>
        <v/>
      </c>
      <c r="Q391" s="249"/>
      <c r="R391" s="249"/>
      <c r="S391" s="249"/>
      <c r="T391" s="249"/>
      <c r="U391" s="249"/>
      <c r="V391" s="249"/>
      <c r="W391" s="249"/>
      <c r="X391" s="249"/>
      <c r="Y391" s="249"/>
    </row>
    <row r="392" spans="2:25" ht="30" customHeight="1" x14ac:dyDescent="0.25">
      <c r="B392" s="250"/>
      <c r="C392" s="251"/>
      <c r="D392" s="252"/>
      <c r="E392" s="253"/>
      <c r="F392" s="254"/>
      <c r="G392" s="255"/>
      <c r="H392" s="26">
        <v>385</v>
      </c>
      <c r="I392" s="28">
        <f>SUMIF(Entrada!$C$8:$C$3007,C392,Entrada!$F$8:$F$3007)</f>
        <v>0</v>
      </c>
      <c r="J392" s="28">
        <f>SUMIF(Entrada!$C$8:$C$3007,PG!C392,Entrada!$J$8:$J$3007)</f>
        <v>0</v>
      </c>
      <c r="K392" s="28">
        <f>SUMIF(Saída!$C$8:$C$3007,PG!C392,Saída!$E$8:$E$3007)</f>
        <v>0</v>
      </c>
      <c r="L392" s="28">
        <f>SUMIF(Saída!$C$8:$C$3007,PG!C392,Saída!$G$8:$G$3007)</f>
        <v>0</v>
      </c>
      <c r="M392" s="33">
        <f t="shared" si="15"/>
        <v>0</v>
      </c>
      <c r="N392" s="258">
        <f>IF(G392="",0,IFERROR(AVERAGE(G392,AVERAGEIF(Entrada!$C$8:$C$3007,PG!$C392,Entrada!$E$8:$E$3007)),$G392))</f>
        <v>0</v>
      </c>
      <c r="O392" s="97">
        <f t="shared" si="16"/>
        <v>0</v>
      </c>
      <c r="P392" s="98" t="str">
        <f t="shared" si="17"/>
        <v/>
      </c>
      <c r="Q392" s="249"/>
      <c r="R392" s="249"/>
      <c r="S392" s="249"/>
      <c r="T392" s="249"/>
      <c r="U392" s="249"/>
      <c r="V392" s="249"/>
      <c r="W392" s="249"/>
      <c r="X392" s="249"/>
      <c r="Y392" s="249"/>
    </row>
    <row r="393" spans="2:25" ht="30" customHeight="1" x14ac:dyDescent="0.25">
      <c r="B393" s="250"/>
      <c r="C393" s="251"/>
      <c r="D393" s="252"/>
      <c r="E393" s="253"/>
      <c r="F393" s="254"/>
      <c r="G393" s="255"/>
      <c r="H393" s="26">
        <v>386</v>
      </c>
      <c r="I393" s="28">
        <f>SUMIF(Entrada!$C$8:$C$3007,C393,Entrada!$F$8:$F$3007)</f>
        <v>0</v>
      </c>
      <c r="J393" s="28">
        <f>SUMIF(Entrada!$C$8:$C$3007,PG!C393,Entrada!$J$8:$J$3007)</f>
        <v>0</v>
      </c>
      <c r="K393" s="28">
        <f>SUMIF(Saída!$C$8:$C$3007,PG!C393,Saída!$E$8:$E$3007)</f>
        <v>0</v>
      </c>
      <c r="L393" s="28">
        <f>SUMIF(Saída!$C$8:$C$3007,PG!C393,Saída!$G$8:$G$3007)</f>
        <v>0</v>
      </c>
      <c r="M393" s="33">
        <f t="shared" ref="M393:M456" si="18">(I393+E393)-K393</f>
        <v>0</v>
      </c>
      <c r="N393" s="258">
        <f>IF(G393="",0,IFERROR(AVERAGE(G393,AVERAGEIF(Entrada!$C$8:$C$3007,PG!$C393,Entrada!$E$8:$E$3007)),$G393))</f>
        <v>0</v>
      </c>
      <c r="O393" s="97">
        <f t="shared" ref="O393:O456" si="19">E393*G393</f>
        <v>0</v>
      </c>
      <c r="P393" s="98" t="str">
        <f t="shared" ref="P393:P456" si="20">IF(D393="","",IF(M393&gt;D393,1,0))</f>
        <v/>
      </c>
      <c r="Q393" s="249"/>
      <c r="R393" s="249"/>
      <c r="S393" s="249"/>
      <c r="T393" s="249"/>
      <c r="U393" s="249"/>
      <c r="V393" s="249"/>
      <c r="W393" s="249"/>
      <c r="X393" s="249"/>
      <c r="Y393" s="249"/>
    </row>
    <row r="394" spans="2:25" ht="30" customHeight="1" x14ac:dyDescent="0.25">
      <c r="B394" s="250"/>
      <c r="C394" s="251"/>
      <c r="D394" s="252"/>
      <c r="E394" s="253"/>
      <c r="F394" s="254"/>
      <c r="G394" s="255"/>
      <c r="H394" s="26">
        <v>387</v>
      </c>
      <c r="I394" s="28">
        <f>SUMIF(Entrada!$C$8:$C$3007,C394,Entrada!$F$8:$F$3007)</f>
        <v>0</v>
      </c>
      <c r="J394" s="28">
        <f>SUMIF(Entrada!$C$8:$C$3007,PG!C394,Entrada!$J$8:$J$3007)</f>
        <v>0</v>
      </c>
      <c r="K394" s="28">
        <f>SUMIF(Saída!$C$8:$C$3007,PG!C394,Saída!$E$8:$E$3007)</f>
        <v>0</v>
      </c>
      <c r="L394" s="28">
        <f>SUMIF(Saída!$C$8:$C$3007,PG!C394,Saída!$G$8:$G$3007)</f>
        <v>0</v>
      </c>
      <c r="M394" s="33">
        <f t="shared" si="18"/>
        <v>0</v>
      </c>
      <c r="N394" s="258">
        <f>IF(G394="",0,IFERROR(AVERAGE(G394,AVERAGEIF(Entrada!$C$8:$C$3007,PG!$C394,Entrada!$E$8:$E$3007)),$G394))</f>
        <v>0</v>
      </c>
      <c r="O394" s="97">
        <f t="shared" si="19"/>
        <v>0</v>
      </c>
      <c r="P394" s="98" t="str">
        <f t="shared" si="20"/>
        <v/>
      </c>
      <c r="Q394" s="249"/>
      <c r="R394" s="249"/>
      <c r="S394" s="249"/>
      <c r="T394" s="249"/>
      <c r="U394" s="249"/>
      <c r="V394" s="249"/>
      <c r="W394" s="249"/>
      <c r="X394" s="249"/>
      <c r="Y394" s="249"/>
    </row>
    <row r="395" spans="2:25" ht="30" customHeight="1" x14ac:dyDescent="0.25">
      <c r="B395" s="250"/>
      <c r="C395" s="251"/>
      <c r="D395" s="252"/>
      <c r="E395" s="253"/>
      <c r="F395" s="254"/>
      <c r="G395" s="255"/>
      <c r="H395" s="26">
        <v>388</v>
      </c>
      <c r="I395" s="28">
        <f>SUMIF(Entrada!$C$8:$C$3007,C395,Entrada!$F$8:$F$3007)</f>
        <v>0</v>
      </c>
      <c r="J395" s="28">
        <f>SUMIF(Entrada!$C$8:$C$3007,PG!C395,Entrada!$J$8:$J$3007)</f>
        <v>0</v>
      </c>
      <c r="K395" s="28">
        <f>SUMIF(Saída!$C$8:$C$3007,PG!C395,Saída!$E$8:$E$3007)</f>
        <v>0</v>
      </c>
      <c r="L395" s="28">
        <f>SUMIF(Saída!$C$8:$C$3007,PG!C395,Saída!$G$8:$G$3007)</f>
        <v>0</v>
      </c>
      <c r="M395" s="33">
        <f t="shared" si="18"/>
        <v>0</v>
      </c>
      <c r="N395" s="258">
        <f>IF(G395="",0,IFERROR(AVERAGE(G395,AVERAGEIF(Entrada!$C$8:$C$3007,PG!$C395,Entrada!$E$8:$E$3007)),$G395))</f>
        <v>0</v>
      </c>
      <c r="O395" s="97">
        <f t="shared" si="19"/>
        <v>0</v>
      </c>
      <c r="P395" s="98" t="str">
        <f t="shared" si="20"/>
        <v/>
      </c>
      <c r="Q395" s="249"/>
      <c r="R395" s="249"/>
      <c r="S395" s="249"/>
      <c r="T395" s="249"/>
      <c r="U395" s="249"/>
      <c r="V395" s="249"/>
      <c r="W395" s="249"/>
      <c r="X395" s="249"/>
      <c r="Y395" s="249"/>
    </row>
    <row r="396" spans="2:25" ht="30" customHeight="1" x14ac:dyDescent="0.25">
      <c r="B396" s="250"/>
      <c r="C396" s="251"/>
      <c r="D396" s="252"/>
      <c r="E396" s="253"/>
      <c r="F396" s="254"/>
      <c r="G396" s="255"/>
      <c r="H396" s="26">
        <v>389</v>
      </c>
      <c r="I396" s="28">
        <f>SUMIF(Entrada!$C$8:$C$3007,C396,Entrada!$F$8:$F$3007)</f>
        <v>0</v>
      </c>
      <c r="J396" s="28">
        <f>SUMIF(Entrada!$C$8:$C$3007,PG!C396,Entrada!$J$8:$J$3007)</f>
        <v>0</v>
      </c>
      <c r="K396" s="28">
        <f>SUMIF(Saída!$C$8:$C$3007,PG!C396,Saída!$E$8:$E$3007)</f>
        <v>0</v>
      </c>
      <c r="L396" s="28">
        <f>SUMIF(Saída!$C$8:$C$3007,PG!C396,Saída!$G$8:$G$3007)</f>
        <v>0</v>
      </c>
      <c r="M396" s="33">
        <f t="shared" si="18"/>
        <v>0</v>
      </c>
      <c r="N396" s="258">
        <f>IF(G396="",0,IFERROR(AVERAGE(G396,AVERAGEIF(Entrada!$C$8:$C$3007,PG!$C396,Entrada!$E$8:$E$3007)),$G396))</f>
        <v>0</v>
      </c>
      <c r="O396" s="97">
        <f t="shared" si="19"/>
        <v>0</v>
      </c>
      <c r="P396" s="98" t="str">
        <f t="shared" si="20"/>
        <v/>
      </c>
      <c r="Q396" s="249"/>
      <c r="R396" s="249"/>
      <c r="S396" s="249"/>
      <c r="T396" s="249"/>
      <c r="U396" s="249"/>
      <c r="V396" s="249"/>
      <c r="W396" s="249"/>
      <c r="X396" s="249"/>
      <c r="Y396" s="249"/>
    </row>
    <row r="397" spans="2:25" ht="30" customHeight="1" x14ac:dyDescent="0.25">
      <c r="B397" s="250"/>
      <c r="C397" s="251"/>
      <c r="D397" s="252"/>
      <c r="E397" s="253"/>
      <c r="F397" s="254"/>
      <c r="G397" s="255"/>
      <c r="H397" s="26">
        <v>390</v>
      </c>
      <c r="I397" s="28">
        <f>SUMIF(Entrada!$C$8:$C$3007,C397,Entrada!$F$8:$F$3007)</f>
        <v>0</v>
      </c>
      <c r="J397" s="28">
        <f>SUMIF(Entrada!$C$8:$C$3007,PG!C397,Entrada!$J$8:$J$3007)</f>
        <v>0</v>
      </c>
      <c r="K397" s="28">
        <f>SUMIF(Saída!$C$8:$C$3007,PG!C397,Saída!$E$8:$E$3007)</f>
        <v>0</v>
      </c>
      <c r="L397" s="28">
        <f>SUMIF(Saída!$C$8:$C$3007,PG!C397,Saída!$G$8:$G$3007)</f>
        <v>0</v>
      </c>
      <c r="M397" s="33">
        <f t="shared" si="18"/>
        <v>0</v>
      </c>
      <c r="N397" s="258">
        <f>IF(G397="",0,IFERROR(AVERAGE(G397,AVERAGEIF(Entrada!$C$8:$C$3007,PG!$C397,Entrada!$E$8:$E$3007)),$G397))</f>
        <v>0</v>
      </c>
      <c r="O397" s="97">
        <f t="shared" si="19"/>
        <v>0</v>
      </c>
      <c r="P397" s="98" t="str">
        <f t="shared" si="20"/>
        <v/>
      </c>
      <c r="Q397" s="249"/>
      <c r="R397" s="249"/>
      <c r="S397" s="249"/>
      <c r="T397" s="249"/>
      <c r="U397" s="249"/>
      <c r="V397" s="249"/>
      <c r="W397" s="249"/>
      <c r="X397" s="249"/>
      <c r="Y397" s="249"/>
    </row>
    <row r="398" spans="2:25" ht="30" customHeight="1" x14ac:dyDescent="0.25">
      <c r="B398" s="250"/>
      <c r="C398" s="251"/>
      <c r="D398" s="252"/>
      <c r="E398" s="253"/>
      <c r="F398" s="254"/>
      <c r="G398" s="255"/>
      <c r="H398" s="26">
        <v>391</v>
      </c>
      <c r="I398" s="28">
        <f>SUMIF(Entrada!$C$8:$C$3007,C398,Entrada!$F$8:$F$3007)</f>
        <v>0</v>
      </c>
      <c r="J398" s="28">
        <f>SUMIF(Entrada!$C$8:$C$3007,PG!C398,Entrada!$J$8:$J$3007)</f>
        <v>0</v>
      </c>
      <c r="K398" s="28">
        <f>SUMIF(Saída!$C$8:$C$3007,PG!C398,Saída!$E$8:$E$3007)</f>
        <v>0</v>
      </c>
      <c r="L398" s="28">
        <f>SUMIF(Saída!$C$8:$C$3007,PG!C398,Saída!$G$8:$G$3007)</f>
        <v>0</v>
      </c>
      <c r="M398" s="33">
        <f t="shared" si="18"/>
        <v>0</v>
      </c>
      <c r="N398" s="258">
        <f>IF(G398="",0,IFERROR(AVERAGE(G398,AVERAGEIF(Entrada!$C$8:$C$3007,PG!$C398,Entrada!$E$8:$E$3007)),$G398))</f>
        <v>0</v>
      </c>
      <c r="O398" s="97">
        <f t="shared" si="19"/>
        <v>0</v>
      </c>
      <c r="P398" s="98" t="str">
        <f t="shared" si="20"/>
        <v/>
      </c>
      <c r="Q398" s="249"/>
      <c r="R398" s="249"/>
      <c r="S398" s="249"/>
      <c r="T398" s="249"/>
      <c r="U398" s="249"/>
      <c r="V398" s="249"/>
      <c r="W398" s="249"/>
      <c r="X398" s="249"/>
      <c r="Y398" s="249"/>
    </row>
    <row r="399" spans="2:25" ht="30" customHeight="1" x14ac:dyDescent="0.25">
      <c r="B399" s="250"/>
      <c r="C399" s="251"/>
      <c r="D399" s="252"/>
      <c r="E399" s="253"/>
      <c r="F399" s="254"/>
      <c r="G399" s="255"/>
      <c r="H399" s="26">
        <v>392</v>
      </c>
      <c r="I399" s="28">
        <f>SUMIF(Entrada!$C$8:$C$3007,C399,Entrada!$F$8:$F$3007)</f>
        <v>0</v>
      </c>
      <c r="J399" s="28">
        <f>SUMIF(Entrada!$C$8:$C$3007,PG!C399,Entrada!$J$8:$J$3007)</f>
        <v>0</v>
      </c>
      <c r="K399" s="28">
        <f>SUMIF(Saída!$C$8:$C$3007,PG!C399,Saída!$E$8:$E$3007)</f>
        <v>0</v>
      </c>
      <c r="L399" s="28">
        <f>SUMIF(Saída!$C$8:$C$3007,PG!C399,Saída!$G$8:$G$3007)</f>
        <v>0</v>
      </c>
      <c r="M399" s="33">
        <f t="shared" si="18"/>
        <v>0</v>
      </c>
      <c r="N399" s="258">
        <f>IF(G399="",0,IFERROR(AVERAGE(G399,AVERAGEIF(Entrada!$C$8:$C$3007,PG!$C399,Entrada!$E$8:$E$3007)),$G399))</f>
        <v>0</v>
      </c>
      <c r="O399" s="97">
        <f t="shared" si="19"/>
        <v>0</v>
      </c>
      <c r="P399" s="98" t="str">
        <f t="shared" si="20"/>
        <v/>
      </c>
      <c r="Q399" s="249"/>
      <c r="R399" s="249"/>
      <c r="S399" s="249"/>
      <c r="T399" s="249"/>
      <c r="U399" s="249"/>
      <c r="V399" s="249"/>
      <c r="W399" s="249"/>
      <c r="X399" s="249"/>
      <c r="Y399" s="249"/>
    </row>
    <row r="400" spans="2:25" ht="30" customHeight="1" x14ac:dyDescent="0.25">
      <c r="B400" s="250"/>
      <c r="C400" s="251"/>
      <c r="D400" s="252"/>
      <c r="E400" s="253"/>
      <c r="F400" s="254"/>
      <c r="G400" s="255"/>
      <c r="H400" s="26">
        <v>393</v>
      </c>
      <c r="I400" s="28">
        <f>SUMIF(Entrada!$C$8:$C$3007,C400,Entrada!$F$8:$F$3007)</f>
        <v>0</v>
      </c>
      <c r="J400" s="28">
        <f>SUMIF(Entrada!$C$8:$C$3007,PG!C400,Entrada!$J$8:$J$3007)</f>
        <v>0</v>
      </c>
      <c r="K400" s="28">
        <f>SUMIF(Saída!$C$8:$C$3007,PG!C400,Saída!$E$8:$E$3007)</f>
        <v>0</v>
      </c>
      <c r="L400" s="28">
        <f>SUMIF(Saída!$C$8:$C$3007,PG!C400,Saída!$G$8:$G$3007)</f>
        <v>0</v>
      </c>
      <c r="M400" s="33">
        <f t="shared" si="18"/>
        <v>0</v>
      </c>
      <c r="N400" s="258">
        <f>IF(G400="",0,IFERROR(AVERAGE(G400,AVERAGEIF(Entrada!$C$8:$C$3007,PG!$C400,Entrada!$E$8:$E$3007)),$G400))</f>
        <v>0</v>
      </c>
      <c r="O400" s="97">
        <f t="shared" si="19"/>
        <v>0</v>
      </c>
      <c r="P400" s="98" t="str">
        <f t="shared" si="20"/>
        <v/>
      </c>
      <c r="Q400" s="249"/>
      <c r="R400" s="249"/>
      <c r="S400" s="249"/>
      <c r="T400" s="249"/>
      <c r="U400" s="249"/>
      <c r="V400" s="249"/>
      <c r="W400" s="249"/>
      <c r="X400" s="249"/>
      <c r="Y400" s="249"/>
    </row>
    <row r="401" spans="2:25" ht="30" customHeight="1" x14ac:dyDescent="0.25">
      <c r="B401" s="250"/>
      <c r="C401" s="251"/>
      <c r="D401" s="252"/>
      <c r="E401" s="253"/>
      <c r="F401" s="254"/>
      <c r="G401" s="255"/>
      <c r="H401" s="26">
        <v>394</v>
      </c>
      <c r="I401" s="28">
        <f>SUMIF(Entrada!$C$8:$C$3007,C401,Entrada!$F$8:$F$3007)</f>
        <v>0</v>
      </c>
      <c r="J401" s="28">
        <f>SUMIF(Entrada!$C$8:$C$3007,PG!C401,Entrada!$J$8:$J$3007)</f>
        <v>0</v>
      </c>
      <c r="K401" s="28">
        <f>SUMIF(Saída!$C$8:$C$3007,PG!C401,Saída!$E$8:$E$3007)</f>
        <v>0</v>
      </c>
      <c r="L401" s="28">
        <f>SUMIF(Saída!$C$8:$C$3007,PG!C401,Saída!$G$8:$G$3007)</f>
        <v>0</v>
      </c>
      <c r="M401" s="33">
        <f t="shared" si="18"/>
        <v>0</v>
      </c>
      <c r="N401" s="258">
        <f>IF(G401="",0,IFERROR(AVERAGE(G401,AVERAGEIF(Entrada!$C$8:$C$3007,PG!$C401,Entrada!$E$8:$E$3007)),$G401))</f>
        <v>0</v>
      </c>
      <c r="O401" s="97">
        <f t="shared" si="19"/>
        <v>0</v>
      </c>
      <c r="P401" s="98" t="str">
        <f t="shared" si="20"/>
        <v/>
      </c>
      <c r="Q401" s="249"/>
      <c r="R401" s="249"/>
      <c r="S401" s="249"/>
      <c r="T401" s="249"/>
      <c r="U401" s="249"/>
      <c r="V401" s="249"/>
      <c r="W401" s="249"/>
      <c r="X401" s="249"/>
      <c r="Y401" s="249"/>
    </row>
    <row r="402" spans="2:25" ht="30" customHeight="1" x14ac:dyDescent="0.25">
      <c r="B402" s="250"/>
      <c r="C402" s="251"/>
      <c r="D402" s="252"/>
      <c r="E402" s="253"/>
      <c r="F402" s="254"/>
      <c r="G402" s="255"/>
      <c r="H402" s="26">
        <v>395</v>
      </c>
      <c r="I402" s="28">
        <f>SUMIF(Entrada!$C$8:$C$3007,C402,Entrada!$F$8:$F$3007)</f>
        <v>0</v>
      </c>
      <c r="J402" s="28">
        <f>SUMIF(Entrada!$C$8:$C$3007,PG!C402,Entrada!$J$8:$J$3007)</f>
        <v>0</v>
      </c>
      <c r="K402" s="28">
        <f>SUMIF(Saída!$C$8:$C$3007,PG!C402,Saída!$E$8:$E$3007)</f>
        <v>0</v>
      </c>
      <c r="L402" s="28">
        <f>SUMIF(Saída!$C$8:$C$3007,PG!C402,Saída!$G$8:$G$3007)</f>
        <v>0</v>
      </c>
      <c r="M402" s="33">
        <f t="shared" si="18"/>
        <v>0</v>
      </c>
      <c r="N402" s="258">
        <f>IF(G402="",0,IFERROR(AVERAGE(G402,AVERAGEIF(Entrada!$C$8:$C$3007,PG!$C402,Entrada!$E$8:$E$3007)),$G402))</f>
        <v>0</v>
      </c>
      <c r="O402" s="97">
        <f t="shared" si="19"/>
        <v>0</v>
      </c>
      <c r="P402" s="98" t="str">
        <f t="shared" si="20"/>
        <v/>
      </c>
      <c r="Q402" s="249"/>
      <c r="R402" s="249"/>
      <c r="S402" s="249"/>
      <c r="T402" s="249"/>
      <c r="U402" s="249"/>
      <c r="V402" s="249"/>
      <c r="W402" s="249"/>
      <c r="X402" s="249"/>
      <c r="Y402" s="249"/>
    </row>
    <row r="403" spans="2:25" ht="30" customHeight="1" x14ac:dyDescent="0.25">
      <c r="B403" s="250"/>
      <c r="C403" s="251"/>
      <c r="D403" s="252"/>
      <c r="E403" s="253"/>
      <c r="F403" s="254"/>
      <c r="G403" s="255"/>
      <c r="H403" s="26">
        <v>396</v>
      </c>
      <c r="I403" s="28">
        <f>SUMIF(Entrada!$C$8:$C$3007,C403,Entrada!$F$8:$F$3007)</f>
        <v>0</v>
      </c>
      <c r="J403" s="28">
        <f>SUMIF(Entrada!$C$8:$C$3007,PG!C403,Entrada!$J$8:$J$3007)</f>
        <v>0</v>
      </c>
      <c r="K403" s="28">
        <f>SUMIF(Saída!$C$8:$C$3007,PG!C403,Saída!$E$8:$E$3007)</f>
        <v>0</v>
      </c>
      <c r="L403" s="28">
        <f>SUMIF(Saída!$C$8:$C$3007,PG!C403,Saída!$G$8:$G$3007)</f>
        <v>0</v>
      </c>
      <c r="M403" s="33">
        <f t="shared" si="18"/>
        <v>0</v>
      </c>
      <c r="N403" s="258">
        <f>IF(G403="",0,IFERROR(AVERAGE(G403,AVERAGEIF(Entrada!$C$8:$C$3007,PG!$C403,Entrada!$E$8:$E$3007)),$G403))</f>
        <v>0</v>
      </c>
      <c r="O403" s="97">
        <f t="shared" si="19"/>
        <v>0</v>
      </c>
      <c r="P403" s="98" t="str">
        <f t="shared" si="20"/>
        <v/>
      </c>
      <c r="Q403" s="249"/>
      <c r="R403" s="249"/>
      <c r="S403" s="249"/>
      <c r="T403" s="249"/>
      <c r="U403" s="249"/>
      <c r="V403" s="249"/>
      <c r="W403" s="249"/>
      <c r="X403" s="249"/>
      <c r="Y403" s="249"/>
    </row>
    <row r="404" spans="2:25" ht="30" customHeight="1" x14ac:dyDescent="0.25">
      <c r="B404" s="250"/>
      <c r="C404" s="251"/>
      <c r="D404" s="252"/>
      <c r="E404" s="253"/>
      <c r="F404" s="254"/>
      <c r="G404" s="255"/>
      <c r="H404" s="26">
        <v>397</v>
      </c>
      <c r="I404" s="28">
        <f>SUMIF(Entrada!$C$8:$C$3007,C404,Entrada!$F$8:$F$3007)</f>
        <v>0</v>
      </c>
      <c r="J404" s="28">
        <f>SUMIF(Entrada!$C$8:$C$3007,PG!C404,Entrada!$J$8:$J$3007)</f>
        <v>0</v>
      </c>
      <c r="K404" s="28">
        <f>SUMIF(Saída!$C$8:$C$3007,PG!C404,Saída!$E$8:$E$3007)</f>
        <v>0</v>
      </c>
      <c r="L404" s="28">
        <f>SUMIF(Saída!$C$8:$C$3007,PG!C404,Saída!$G$8:$G$3007)</f>
        <v>0</v>
      </c>
      <c r="M404" s="33">
        <f t="shared" si="18"/>
        <v>0</v>
      </c>
      <c r="N404" s="258">
        <f>IF(G404="",0,IFERROR(AVERAGE(G404,AVERAGEIF(Entrada!$C$8:$C$3007,PG!$C404,Entrada!$E$8:$E$3007)),$G404))</f>
        <v>0</v>
      </c>
      <c r="O404" s="97">
        <f t="shared" si="19"/>
        <v>0</v>
      </c>
      <c r="P404" s="98" t="str">
        <f t="shared" si="20"/>
        <v/>
      </c>
      <c r="Q404" s="249"/>
      <c r="R404" s="249"/>
      <c r="S404" s="249"/>
      <c r="T404" s="249"/>
      <c r="U404" s="249"/>
      <c r="V404" s="249"/>
      <c r="W404" s="249"/>
      <c r="X404" s="249"/>
      <c r="Y404" s="249"/>
    </row>
    <row r="405" spans="2:25" ht="30" customHeight="1" x14ac:dyDescent="0.25">
      <c r="B405" s="250"/>
      <c r="C405" s="251"/>
      <c r="D405" s="252"/>
      <c r="E405" s="253"/>
      <c r="F405" s="254"/>
      <c r="G405" s="255"/>
      <c r="H405" s="26">
        <v>398</v>
      </c>
      <c r="I405" s="28">
        <f>SUMIF(Entrada!$C$8:$C$3007,C405,Entrada!$F$8:$F$3007)</f>
        <v>0</v>
      </c>
      <c r="J405" s="28">
        <f>SUMIF(Entrada!$C$8:$C$3007,PG!C405,Entrada!$J$8:$J$3007)</f>
        <v>0</v>
      </c>
      <c r="K405" s="28">
        <f>SUMIF(Saída!$C$8:$C$3007,PG!C405,Saída!$E$8:$E$3007)</f>
        <v>0</v>
      </c>
      <c r="L405" s="28">
        <f>SUMIF(Saída!$C$8:$C$3007,PG!C405,Saída!$G$8:$G$3007)</f>
        <v>0</v>
      </c>
      <c r="M405" s="33">
        <f t="shared" si="18"/>
        <v>0</v>
      </c>
      <c r="N405" s="258">
        <f>IF(G405="",0,IFERROR(AVERAGE(G405,AVERAGEIF(Entrada!$C$8:$C$3007,PG!$C405,Entrada!$E$8:$E$3007)),$G405))</f>
        <v>0</v>
      </c>
      <c r="O405" s="97">
        <f t="shared" si="19"/>
        <v>0</v>
      </c>
      <c r="P405" s="98" t="str">
        <f t="shared" si="20"/>
        <v/>
      </c>
      <c r="Q405" s="249"/>
      <c r="R405" s="249"/>
      <c r="S405" s="249"/>
      <c r="T405" s="249"/>
      <c r="U405" s="249"/>
      <c r="V405" s="249"/>
      <c r="W405" s="249"/>
      <c r="X405" s="249"/>
      <c r="Y405" s="249"/>
    </row>
    <row r="406" spans="2:25" ht="30" customHeight="1" x14ac:dyDescent="0.25">
      <c r="B406" s="250"/>
      <c r="C406" s="251"/>
      <c r="D406" s="252"/>
      <c r="E406" s="253"/>
      <c r="F406" s="254"/>
      <c r="G406" s="255"/>
      <c r="H406" s="26">
        <v>399</v>
      </c>
      <c r="I406" s="28">
        <f>SUMIF(Entrada!$C$8:$C$3007,C406,Entrada!$F$8:$F$3007)</f>
        <v>0</v>
      </c>
      <c r="J406" s="28">
        <f>SUMIF(Entrada!$C$8:$C$3007,PG!C406,Entrada!$J$8:$J$3007)</f>
        <v>0</v>
      </c>
      <c r="K406" s="28">
        <f>SUMIF(Saída!$C$8:$C$3007,PG!C406,Saída!$E$8:$E$3007)</f>
        <v>0</v>
      </c>
      <c r="L406" s="28">
        <f>SUMIF(Saída!$C$8:$C$3007,PG!C406,Saída!$G$8:$G$3007)</f>
        <v>0</v>
      </c>
      <c r="M406" s="33">
        <f t="shared" si="18"/>
        <v>0</v>
      </c>
      <c r="N406" s="258">
        <f>IF(G406="",0,IFERROR(AVERAGE(G406,AVERAGEIF(Entrada!$C$8:$C$3007,PG!$C406,Entrada!$E$8:$E$3007)),$G406))</f>
        <v>0</v>
      </c>
      <c r="O406" s="97">
        <f t="shared" si="19"/>
        <v>0</v>
      </c>
      <c r="P406" s="98" t="str">
        <f t="shared" si="20"/>
        <v/>
      </c>
      <c r="Q406" s="249"/>
      <c r="R406" s="249"/>
      <c r="S406" s="249"/>
      <c r="T406" s="249"/>
      <c r="U406" s="249"/>
      <c r="V406" s="249"/>
      <c r="W406" s="249"/>
      <c r="X406" s="249"/>
      <c r="Y406" s="249"/>
    </row>
    <row r="407" spans="2:25" ht="30" customHeight="1" x14ac:dyDescent="0.25">
      <c r="B407" s="250"/>
      <c r="C407" s="251"/>
      <c r="D407" s="252"/>
      <c r="E407" s="253"/>
      <c r="F407" s="254"/>
      <c r="G407" s="255"/>
      <c r="H407" s="26">
        <v>400</v>
      </c>
      <c r="I407" s="28">
        <f>SUMIF(Entrada!$C$8:$C$3007,C407,Entrada!$F$8:$F$3007)</f>
        <v>0</v>
      </c>
      <c r="J407" s="28">
        <f>SUMIF(Entrada!$C$8:$C$3007,PG!C407,Entrada!$J$8:$J$3007)</f>
        <v>0</v>
      </c>
      <c r="K407" s="28">
        <f>SUMIF(Saída!$C$8:$C$3007,PG!C407,Saída!$E$8:$E$3007)</f>
        <v>0</v>
      </c>
      <c r="L407" s="28">
        <f>SUMIF(Saída!$C$8:$C$3007,PG!C407,Saída!$G$8:$G$3007)</f>
        <v>0</v>
      </c>
      <c r="M407" s="33">
        <f t="shared" si="18"/>
        <v>0</v>
      </c>
      <c r="N407" s="258">
        <f>IF(G407="",0,IFERROR(AVERAGE(G407,AVERAGEIF(Entrada!$C$8:$C$3007,PG!$C407,Entrada!$E$8:$E$3007)),$G407))</f>
        <v>0</v>
      </c>
      <c r="O407" s="97">
        <f t="shared" si="19"/>
        <v>0</v>
      </c>
      <c r="P407" s="98" t="str">
        <f t="shared" si="20"/>
        <v/>
      </c>
      <c r="Q407" s="249"/>
      <c r="R407" s="249"/>
      <c r="S407" s="249"/>
      <c r="T407" s="249"/>
      <c r="U407" s="249"/>
      <c r="V407" s="249"/>
      <c r="W407" s="249"/>
      <c r="X407" s="249"/>
      <c r="Y407" s="249"/>
    </row>
    <row r="408" spans="2:25" ht="30" customHeight="1" x14ac:dyDescent="0.25">
      <c r="B408" s="250"/>
      <c r="C408" s="251"/>
      <c r="D408" s="252"/>
      <c r="E408" s="253"/>
      <c r="F408" s="254"/>
      <c r="G408" s="255"/>
      <c r="H408" s="26">
        <v>401</v>
      </c>
      <c r="I408" s="28">
        <f>SUMIF(Entrada!$C$8:$C$3007,C408,Entrada!$F$8:$F$3007)</f>
        <v>0</v>
      </c>
      <c r="J408" s="28">
        <f>SUMIF(Entrada!$C$8:$C$3007,PG!C408,Entrada!$J$8:$J$3007)</f>
        <v>0</v>
      </c>
      <c r="K408" s="28">
        <f>SUMIF(Saída!$C$8:$C$3007,PG!C408,Saída!$E$8:$E$3007)</f>
        <v>0</v>
      </c>
      <c r="L408" s="28">
        <f>SUMIF(Saída!$C$8:$C$3007,PG!C408,Saída!$G$8:$G$3007)</f>
        <v>0</v>
      </c>
      <c r="M408" s="33">
        <f t="shared" si="18"/>
        <v>0</v>
      </c>
      <c r="N408" s="258">
        <f>IF(G408="",0,IFERROR(AVERAGE(G408,AVERAGEIF(Entrada!$C$8:$C$3007,PG!$C408,Entrada!$E$8:$E$3007)),$G408))</f>
        <v>0</v>
      </c>
      <c r="O408" s="97">
        <f t="shared" si="19"/>
        <v>0</v>
      </c>
      <c r="P408" s="98" t="str">
        <f t="shared" si="20"/>
        <v/>
      </c>
      <c r="Q408" s="249"/>
      <c r="R408" s="249"/>
      <c r="S408" s="249"/>
      <c r="T408" s="249"/>
      <c r="U408" s="249"/>
      <c r="V408" s="249"/>
      <c r="W408" s="249"/>
      <c r="X408" s="249"/>
      <c r="Y408" s="249"/>
    </row>
    <row r="409" spans="2:25" ht="30" customHeight="1" x14ac:dyDescent="0.25">
      <c r="B409" s="250"/>
      <c r="C409" s="251"/>
      <c r="D409" s="252"/>
      <c r="E409" s="253"/>
      <c r="F409" s="254"/>
      <c r="G409" s="255"/>
      <c r="H409" s="26">
        <v>402</v>
      </c>
      <c r="I409" s="28">
        <f>SUMIF(Entrada!$C$8:$C$3007,C409,Entrada!$F$8:$F$3007)</f>
        <v>0</v>
      </c>
      <c r="J409" s="28">
        <f>SUMIF(Entrada!$C$8:$C$3007,PG!C409,Entrada!$J$8:$J$3007)</f>
        <v>0</v>
      </c>
      <c r="K409" s="28">
        <f>SUMIF(Saída!$C$8:$C$3007,PG!C409,Saída!$E$8:$E$3007)</f>
        <v>0</v>
      </c>
      <c r="L409" s="28">
        <f>SUMIF(Saída!$C$8:$C$3007,PG!C409,Saída!$G$8:$G$3007)</f>
        <v>0</v>
      </c>
      <c r="M409" s="33">
        <f t="shared" si="18"/>
        <v>0</v>
      </c>
      <c r="N409" s="258">
        <f>IF(G409="",0,IFERROR(AVERAGE(G409,AVERAGEIF(Entrada!$C$8:$C$3007,PG!$C409,Entrada!$E$8:$E$3007)),$G409))</f>
        <v>0</v>
      </c>
      <c r="O409" s="97">
        <f t="shared" si="19"/>
        <v>0</v>
      </c>
      <c r="P409" s="98" t="str">
        <f t="shared" si="20"/>
        <v/>
      </c>
      <c r="Q409" s="249"/>
      <c r="R409" s="249"/>
      <c r="S409" s="249"/>
      <c r="T409" s="249"/>
      <c r="U409" s="249"/>
      <c r="V409" s="249"/>
      <c r="W409" s="249"/>
      <c r="X409" s="249"/>
      <c r="Y409" s="249"/>
    </row>
    <row r="410" spans="2:25" ht="30" customHeight="1" x14ac:dyDescent="0.25">
      <c r="B410" s="250"/>
      <c r="C410" s="251"/>
      <c r="D410" s="252"/>
      <c r="E410" s="253"/>
      <c r="F410" s="254"/>
      <c r="G410" s="255"/>
      <c r="H410" s="26">
        <v>403</v>
      </c>
      <c r="I410" s="28">
        <f>SUMIF(Entrada!$C$8:$C$3007,C410,Entrada!$F$8:$F$3007)</f>
        <v>0</v>
      </c>
      <c r="J410" s="28">
        <f>SUMIF(Entrada!$C$8:$C$3007,PG!C410,Entrada!$J$8:$J$3007)</f>
        <v>0</v>
      </c>
      <c r="K410" s="28">
        <f>SUMIF(Saída!$C$8:$C$3007,PG!C410,Saída!$E$8:$E$3007)</f>
        <v>0</v>
      </c>
      <c r="L410" s="28">
        <f>SUMIF(Saída!$C$8:$C$3007,PG!C410,Saída!$G$8:$G$3007)</f>
        <v>0</v>
      </c>
      <c r="M410" s="33">
        <f t="shared" si="18"/>
        <v>0</v>
      </c>
      <c r="N410" s="258">
        <f>IF(G410="",0,IFERROR(AVERAGE(G410,AVERAGEIF(Entrada!$C$8:$C$3007,PG!$C410,Entrada!$E$8:$E$3007)),$G410))</f>
        <v>0</v>
      </c>
      <c r="O410" s="97">
        <f t="shared" si="19"/>
        <v>0</v>
      </c>
      <c r="P410" s="98" t="str">
        <f t="shared" si="20"/>
        <v/>
      </c>
      <c r="Q410" s="249"/>
      <c r="R410" s="249"/>
      <c r="S410" s="249"/>
      <c r="T410" s="249"/>
      <c r="U410" s="249"/>
      <c r="V410" s="249"/>
      <c r="W410" s="249"/>
      <c r="X410" s="249"/>
      <c r="Y410" s="249"/>
    </row>
    <row r="411" spans="2:25" ht="30" customHeight="1" x14ac:dyDescent="0.25">
      <c r="B411" s="250"/>
      <c r="C411" s="251"/>
      <c r="D411" s="252"/>
      <c r="E411" s="253"/>
      <c r="F411" s="254"/>
      <c r="G411" s="255"/>
      <c r="H411" s="26">
        <v>404</v>
      </c>
      <c r="I411" s="28">
        <f>SUMIF(Entrada!$C$8:$C$3007,C411,Entrada!$F$8:$F$3007)</f>
        <v>0</v>
      </c>
      <c r="J411" s="28">
        <f>SUMIF(Entrada!$C$8:$C$3007,PG!C411,Entrada!$J$8:$J$3007)</f>
        <v>0</v>
      </c>
      <c r="K411" s="28">
        <f>SUMIF(Saída!$C$8:$C$3007,PG!C411,Saída!$E$8:$E$3007)</f>
        <v>0</v>
      </c>
      <c r="L411" s="28">
        <f>SUMIF(Saída!$C$8:$C$3007,PG!C411,Saída!$G$8:$G$3007)</f>
        <v>0</v>
      </c>
      <c r="M411" s="33">
        <f t="shared" si="18"/>
        <v>0</v>
      </c>
      <c r="N411" s="258">
        <f>IF(G411="",0,IFERROR(AVERAGE(G411,AVERAGEIF(Entrada!$C$8:$C$3007,PG!$C411,Entrada!$E$8:$E$3007)),$G411))</f>
        <v>0</v>
      </c>
      <c r="O411" s="97">
        <f t="shared" si="19"/>
        <v>0</v>
      </c>
      <c r="P411" s="98" t="str">
        <f t="shared" si="20"/>
        <v/>
      </c>
      <c r="Q411" s="249"/>
      <c r="R411" s="249"/>
      <c r="S411" s="249"/>
      <c r="T411" s="249"/>
      <c r="U411" s="249"/>
      <c r="V411" s="249"/>
      <c r="W411" s="249"/>
      <c r="X411" s="249"/>
      <c r="Y411" s="249"/>
    </row>
    <row r="412" spans="2:25" ht="30" customHeight="1" x14ac:dyDescent="0.25">
      <c r="B412" s="250"/>
      <c r="C412" s="251"/>
      <c r="D412" s="252"/>
      <c r="E412" s="253"/>
      <c r="F412" s="254"/>
      <c r="G412" s="255"/>
      <c r="H412" s="26">
        <v>405</v>
      </c>
      <c r="I412" s="28">
        <f>SUMIF(Entrada!$C$8:$C$3007,C412,Entrada!$F$8:$F$3007)</f>
        <v>0</v>
      </c>
      <c r="J412" s="28">
        <f>SUMIF(Entrada!$C$8:$C$3007,PG!C412,Entrada!$J$8:$J$3007)</f>
        <v>0</v>
      </c>
      <c r="K412" s="28">
        <f>SUMIF(Saída!$C$8:$C$3007,PG!C412,Saída!$E$8:$E$3007)</f>
        <v>0</v>
      </c>
      <c r="L412" s="28">
        <f>SUMIF(Saída!$C$8:$C$3007,PG!C412,Saída!$G$8:$G$3007)</f>
        <v>0</v>
      </c>
      <c r="M412" s="33">
        <f t="shared" si="18"/>
        <v>0</v>
      </c>
      <c r="N412" s="258">
        <f>IF(G412="",0,IFERROR(AVERAGE(G412,AVERAGEIF(Entrada!$C$8:$C$3007,PG!$C412,Entrada!$E$8:$E$3007)),$G412))</f>
        <v>0</v>
      </c>
      <c r="O412" s="97">
        <f t="shared" si="19"/>
        <v>0</v>
      </c>
      <c r="P412" s="98" t="str">
        <f t="shared" si="20"/>
        <v/>
      </c>
      <c r="Q412" s="249"/>
      <c r="R412" s="249"/>
      <c r="S412" s="249"/>
      <c r="T412" s="249"/>
      <c r="U412" s="249"/>
      <c r="V412" s="249"/>
      <c r="W412" s="249"/>
      <c r="X412" s="249"/>
      <c r="Y412" s="249"/>
    </row>
    <row r="413" spans="2:25" ht="30" customHeight="1" x14ac:dyDescent="0.25">
      <c r="B413" s="250"/>
      <c r="C413" s="251"/>
      <c r="D413" s="252"/>
      <c r="E413" s="253"/>
      <c r="F413" s="254"/>
      <c r="G413" s="255"/>
      <c r="H413" s="26">
        <v>406</v>
      </c>
      <c r="I413" s="28">
        <f>SUMIF(Entrada!$C$8:$C$3007,C413,Entrada!$F$8:$F$3007)</f>
        <v>0</v>
      </c>
      <c r="J413" s="28">
        <f>SUMIF(Entrada!$C$8:$C$3007,PG!C413,Entrada!$J$8:$J$3007)</f>
        <v>0</v>
      </c>
      <c r="K413" s="28">
        <f>SUMIF(Saída!$C$8:$C$3007,PG!C413,Saída!$E$8:$E$3007)</f>
        <v>0</v>
      </c>
      <c r="L413" s="28">
        <f>SUMIF(Saída!$C$8:$C$3007,PG!C413,Saída!$G$8:$G$3007)</f>
        <v>0</v>
      </c>
      <c r="M413" s="33">
        <f t="shared" si="18"/>
        <v>0</v>
      </c>
      <c r="N413" s="258">
        <f>IF(G413="",0,IFERROR(AVERAGE(G413,AVERAGEIF(Entrada!$C$8:$C$3007,PG!$C413,Entrada!$E$8:$E$3007)),$G413))</f>
        <v>0</v>
      </c>
      <c r="O413" s="97">
        <f t="shared" si="19"/>
        <v>0</v>
      </c>
      <c r="P413" s="98" t="str">
        <f t="shared" si="20"/>
        <v/>
      </c>
      <c r="Q413" s="249"/>
      <c r="R413" s="249"/>
      <c r="S413" s="249"/>
      <c r="T413" s="249"/>
      <c r="U413" s="249"/>
      <c r="V413" s="249"/>
      <c r="W413" s="249"/>
      <c r="X413" s="249"/>
      <c r="Y413" s="249"/>
    </row>
    <row r="414" spans="2:25" ht="30" customHeight="1" x14ac:dyDescent="0.25">
      <c r="B414" s="250"/>
      <c r="C414" s="251"/>
      <c r="D414" s="252"/>
      <c r="E414" s="253"/>
      <c r="F414" s="254"/>
      <c r="G414" s="255"/>
      <c r="H414" s="26">
        <v>407</v>
      </c>
      <c r="I414" s="28">
        <f>SUMIF(Entrada!$C$8:$C$3007,C414,Entrada!$F$8:$F$3007)</f>
        <v>0</v>
      </c>
      <c r="J414" s="28">
        <f>SUMIF(Entrada!$C$8:$C$3007,PG!C414,Entrada!$J$8:$J$3007)</f>
        <v>0</v>
      </c>
      <c r="K414" s="28">
        <f>SUMIF(Saída!$C$8:$C$3007,PG!C414,Saída!$E$8:$E$3007)</f>
        <v>0</v>
      </c>
      <c r="L414" s="28">
        <f>SUMIF(Saída!$C$8:$C$3007,PG!C414,Saída!$G$8:$G$3007)</f>
        <v>0</v>
      </c>
      <c r="M414" s="33">
        <f t="shared" si="18"/>
        <v>0</v>
      </c>
      <c r="N414" s="258">
        <f>IF(G414="",0,IFERROR(AVERAGE(G414,AVERAGEIF(Entrada!$C$8:$C$3007,PG!$C414,Entrada!$E$8:$E$3007)),$G414))</f>
        <v>0</v>
      </c>
      <c r="O414" s="97">
        <f t="shared" si="19"/>
        <v>0</v>
      </c>
      <c r="P414" s="98" t="str">
        <f t="shared" si="20"/>
        <v/>
      </c>
      <c r="Q414" s="249"/>
      <c r="R414" s="249"/>
      <c r="S414" s="249"/>
      <c r="T414" s="249"/>
      <c r="U414" s="249"/>
      <c r="V414" s="249"/>
      <c r="W414" s="249"/>
      <c r="X414" s="249"/>
      <c r="Y414" s="249"/>
    </row>
    <row r="415" spans="2:25" ht="30" customHeight="1" x14ac:dyDescent="0.25">
      <c r="B415" s="250"/>
      <c r="C415" s="251"/>
      <c r="D415" s="252"/>
      <c r="E415" s="253"/>
      <c r="F415" s="254"/>
      <c r="G415" s="255"/>
      <c r="H415" s="26">
        <v>408</v>
      </c>
      <c r="I415" s="28">
        <f>SUMIF(Entrada!$C$8:$C$3007,C415,Entrada!$F$8:$F$3007)</f>
        <v>0</v>
      </c>
      <c r="J415" s="28">
        <f>SUMIF(Entrada!$C$8:$C$3007,PG!C415,Entrada!$J$8:$J$3007)</f>
        <v>0</v>
      </c>
      <c r="K415" s="28">
        <f>SUMIF(Saída!$C$8:$C$3007,PG!C415,Saída!$E$8:$E$3007)</f>
        <v>0</v>
      </c>
      <c r="L415" s="28">
        <f>SUMIF(Saída!$C$8:$C$3007,PG!C415,Saída!$G$8:$G$3007)</f>
        <v>0</v>
      </c>
      <c r="M415" s="33">
        <f t="shared" si="18"/>
        <v>0</v>
      </c>
      <c r="N415" s="258">
        <f>IF(G415="",0,IFERROR(AVERAGE(G415,AVERAGEIF(Entrada!$C$8:$C$3007,PG!$C415,Entrada!$E$8:$E$3007)),$G415))</f>
        <v>0</v>
      </c>
      <c r="O415" s="97">
        <f t="shared" si="19"/>
        <v>0</v>
      </c>
      <c r="P415" s="98" t="str">
        <f t="shared" si="20"/>
        <v/>
      </c>
      <c r="Q415" s="249"/>
      <c r="R415" s="249"/>
      <c r="S415" s="249"/>
      <c r="T415" s="249"/>
      <c r="U415" s="249"/>
      <c r="V415" s="249"/>
      <c r="W415" s="249"/>
      <c r="X415" s="249"/>
      <c r="Y415" s="249"/>
    </row>
    <row r="416" spans="2:25" ht="30" customHeight="1" x14ac:dyDescent="0.25">
      <c r="B416" s="250"/>
      <c r="C416" s="251"/>
      <c r="D416" s="252"/>
      <c r="E416" s="253"/>
      <c r="F416" s="254"/>
      <c r="G416" s="255"/>
      <c r="H416" s="26">
        <v>409</v>
      </c>
      <c r="I416" s="28">
        <f>SUMIF(Entrada!$C$8:$C$3007,C416,Entrada!$F$8:$F$3007)</f>
        <v>0</v>
      </c>
      <c r="J416" s="28">
        <f>SUMIF(Entrada!$C$8:$C$3007,PG!C416,Entrada!$J$8:$J$3007)</f>
        <v>0</v>
      </c>
      <c r="K416" s="28">
        <f>SUMIF(Saída!$C$8:$C$3007,PG!C416,Saída!$E$8:$E$3007)</f>
        <v>0</v>
      </c>
      <c r="L416" s="28">
        <f>SUMIF(Saída!$C$8:$C$3007,PG!C416,Saída!$G$8:$G$3007)</f>
        <v>0</v>
      </c>
      <c r="M416" s="33">
        <f t="shared" si="18"/>
        <v>0</v>
      </c>
      <c r="N416" s="258">
        <f>IF(G416="",0,IFERROR(AVERAGE(G416,AVERAGEIF(Entrada!$C$8:$C$3007,PG!$C416,Entrada!$E$8:$E$3007)),$G416))</f>
        <v>0</v>
      </c>
      <c r="O416" s="97">
        <f t="shared" si="19"/>
        <v>0</v>
      </c>
      <c r="P416" s="98" t="str">
        <f t="shared" si="20"/>
        <v/>
      </c>
      <c r="Q416" s="249"/>
      <c r="R416" s="249"/>
      <c r="S416" s="249"/>
      <c r="T416" s="249"/>
      <c r="U416" s="249"/>
      <c r="V416" s="249"/>
      <c r="W416" s="249"/>
      <c r="X416" s="249"/>
      <c r="Y416" s="249"/>
    </row>
    <row r="417" spans="2:25" ht="30" customHeight="1" x14ac:dyDescent="0.25">
      <c r="B417" s="250"/>
      <c r="C417" s="251"/>
      <c r="D417" s="252"/>
      <c r="E417" s="253"/>
      <c r="F417" s="254"/>
      <c r="G417" s="255"/>
      <c r="H417" s="26">
        <v>410</v>
      </c>
      <c r="I417" s="28">
        <f>SUMIF(Entrada!$C$8:$C$3007,C417,Entrada!$F$8:$F$3007)</f>
        <v>0</v>
      </c>
      <c r="J417" s="28">
        <f>SUMIF(Entrada!$C$8:$C$3007,PG!C417,Entrada!$J$8:$J$3007)</f>
        <v>0</v>
      </c>
      <c r="K417" s="28">
        <f>SUMIF(Saída!$C$8:$C$3007,PG!C417,Saída!$E$8:$E$3007)</f>
        <v>0</v>
      </c>
      <c r="L417" s="28">
        <f>SUMIF(Saída!$C$8:$C$3007,PG!C417,Saída!$G$8:$G$3007)</f>
        <v>0</v>
      </c>
      <c r="M417" s="33">
        <f t="shared" si="18"/>
        <v>0</v>
      </c>
      <c r="N417" s="258">
        <f>IF(G417="",0,IFERROR(AVERAGE(G417,AVERAGEIF(Entrada!$C$8:$C$3007,PG!$C417,Entrada!$E$8:$E$3007)),$G417))</f>
        <v>0</v>
      </c>
      <c r="O417" s="97">
        <f t="shared" si="19"/>
        <v>0</v>
      </c>
      <c r="P417" s="98" t="str">
        <f t="shared" si="20"/>
        <v/>
      </c>
      <c r="Q417" s="249"/>
      <c r="R417" s="249"/>
      <c r="S417" s="249"/>
      <c r="T417" s="249"/>
      <c r="U417" s="249"/>
      <c r="V417" s="249"/>
      <c r="W417" s="249"/>
      <c r="X417" s="249"/>
      <c r="Y417" s="249"/>
    </row>
    <row r="418" spans="2:25" ht="30" customHeight="1" x14ac:dyDescent="0.25">
      <c r="B418" s="250"/>
      <c r="C418" s="251"/>
      <c r="D418" s="252"/>
      <c r="E418" s="253"/>
      <c r="F418" s="254"/>
      <c r="G418" s="255"/>
      <c r="H418" s="26">
        <v>411</v>
      </c>
      <c r="I418" s="28">
        <f>SUMIF(Entrada!$C$8:$C$3007,C418,Entrada!$F$8:$F$3007)</f>
        <v>0</v>
      </c>
      <c r="J418" s="28">
        <f>SUMIF(Entrada!$C$8:$C$3007,PG!C418,Entrada!$J$8:$J$3007)</f>
        <v>0</v>
      </c>
      <c r="K418" s="28">
        <f>SUMIF(Saída!$C$8:$C$3007,PG!C418,Saída!$E$8:$E$3007)</f>
        <v>0</v>
      </c>
      <c r="L418" s="28">
        <f>SUMIF(Saída!$C$8:$C$3007,PG!C418,Saída!$G$8:$G$3007)</f>
        <v>0</v>
      </c>
      <c r="M418" s="33">
        <f t="shared" si="18"/>
        <v>0</v>
      </c>
      <c r="N418" s="258">
        <f>IF(G418="",0,IFERROR(AVERAGE(G418,AVERAGEIF(Entrada!$C$8:$C$3007,PG!$C418,Entrada!$E$8:$E$3007)),$G418))</f>
        <v>0</v>
      </c>
      <c r="O418" s="97">
        <f t="shared" si="19"/>
        <v>0</v>
      </c>
      <c r="P418" s="98" t="str">
        <f t="shared" si="20"/>
        <v/>
      </c>
      <c r="Q418" s="249"/>
      <c r="R418" s="249"/>
      <c r="S418" s="249"/>
      <c r="T418" s="249"/>
      <c r="U418" s="249"/>
      <c r="V418" s="249"/>
      <c r="W418" s="249"/>
      <c r="X418" s="249"/>
      <c r="Y418" s="249"/>
    </row>
    <row r="419" spans="2:25" ht="30" customHeight="1" x14ac:dyDescent="0.25">
      <c r="B419" s="250"/>
      <c r="C419" s="251"/>
      <c r="D419" s="252"/>
      <c r="E419" s="253"/>
      <c r="F419" s="254"/>
      <c r="G419" s="255"/>
      <c r="H419" s="26">
        <v>412</v>
      </c>
      <c r="I419" s="28">
        <f>SUMIF(Entrada!$C$8:$C$3007,C419,Entrada!$F$8:$F$3007)</f>
        <v>0</v>
      </c>
      <c r="J419" s="28">
        <f>SUMIF(Entrada!$C$8:$C$3007,PG!C419,Entrada!$J$8:$J$3007)</f>
        <v>0</v>
      </c>
      <c r="K419" s="28">
        <f>SUMIF(Saída!$C$8:$C$3007,PG!C419,Saída!$E$8:$E$3007)</f>
        <v>0</v>
      </c>
      <c r="L419" s="28">
        <f>SUMIF(Saída!$C$8:$C$3007,PG!C419,Saída!$G$8:$G$3007)</f>
        <v>0</v>
      </c>
      <c r="M419" s="33">
        <f t="shared" si="18"/>
        <v>0</v>
      </c>
      <c r="N419" s="258">
        <f>IF(G419="",0,IFERROR(AVERAGE(G419,AVERAGEIF(Entrada!$C$8:$C$3007,PG!$C419,Entrada!$E$8:$E$3007)),$G419))</f>
        <v>0</v>
      </c>
      <c r="O419" s="97">
        <f t="shared" si="19"/>
        <v>0</v>
      </c>
      <c r="P419" s="98" t="str">
        <f t="shared" si="20"/>
        <v/>
      </c>
      <c r="Q419" s="249"/>
      <c r="R419" s="249"/>
      <c r="S419" s="249"/>
      <c r="T419" s="249"/>
      <c r="U419" s="249"/>
      <c r="V419" s="249"/>
      <c r="W419" s="249"/>
      <c r="X419" s="249"/>
      <c r="Y419" s="249"/>
    </row>
    <row r="420" spans="2:25" ht="30" customHeight="1" x14ac:dyDescent="0.25">
      <c r="B420" s="250"/>
      <c r="C420" s="251"/>
      <c r="D420" s="252"/>
      <c r="E420" s="253"/>
      <c r="F420" s="254"/>
      <c r="G420" s="255"/>
      <c r="H420" s="26">
        <v>413</v>
      </c>
      <c r="I420" s="28">
        <f>SUMIF(Entrada!$C$8:$C$3007,C420,Entrada!$F$8:$F$3007)</f>
        <v>0</v>
      </c>
      <c r="J420" s="28">
        <f>SUMIF(Entrada!$C$8:$C$3007,PG!C420,Entrada!$J$8:$J$3007)</f>
        <v>0</v>
      </c>
      <c r="K420" s="28">
        <f>SUMIF(Saída!$C$8:$C$3007,PG!C420,Saída!$E$8:$E$3007)</f>
        <v>0</v>
      </c>
      <c r="L420" s="28">
        <f>SUMIF(Saída!$C$8:$C$3007,PG!C420,Saída!$G$8:$G$3007)</f>
        <v>0</v>
      </c>
      <c r="M420" s="33">
        <f t="shared" si="18"/>
        <v>0</v>
      </c>
      <c r="N420" s="258">
        <f>IF(G420="",0,IFERROR(AVERAGE(G420,AVERAGEIF(Entrada!$C$8:$C$3007,PG!$C420,Entrada!$E$8:$E$3007)),$G420))</f>
        <v>0</v>
      </c>
      <c r="O420" s="97">
        <f t="shared" si="19"/>
        <v>0</v>
      </c>
      <c r="P420" s="98" t="str">
        <f t="shared" si="20"/>
        <v/>
      </c>
      <c r="Q420" s="249"/>
      <c r="R420" s="249"/>
      <c r="S420" s="249"/>
      <c r="T420" s="249"/>
      <c r="U420" s="249"/>
      <c r="V420" s="249"/>
      <c r="W420" s="249"/>
      <c r="X420" s="249"/>
      <c r="Y420" s="249"/>
    </row>
    <row r="421" spans="2:25" ht="30" customHeight="1" x14ac:dyDescent="0.25">
      <c r="B421" s="250"/>
      <c r="C421" s="251"/>
      <c r="D421" s="252"/>
      <c r="E421" s="253"/>
      <c r="F421" s="254"/>
      <c r="G421" s="255"/>
      <c r="H421" s="26">
        <v>414</v>
      </c>
      <c r="I421" s="28">
        <f>SUMIF(Entrada!$C$8:$C$3007,C421,Entrada!$F$8:$F$3007)</f>
        <v>0</v>
      </c>
      <c r="J421" s="28">
        <f>SUMIF(Entrada!$C$8:$C$3007,PG!C421,Entrada!$J$8:$J$3007)</f>
        <v>0</v>
      </c>
      <c r="K421" s="28">
        <f>SUMIF(Saída!$C$8:$C$3007,PG!C421,Saída!$E$8:$E$3007)</f>
        <v>0</v>
      </c>
      <c r="L421" s="28">
        <f>SUMIF(Saída!$C$8:$C$3007,PG!C421,Saída!$G$8:$G$3007)</f>
        <v>0</v>
      </c>
      <c r="M421" s="33">
        <f t="shared" si="18"/>
        <v>0</v>
      </c>
      <c r="N421" s="258">
        <f>IF(G421="",0,IFERROR(AVERAGE(G421,AVERAGEIF(Entrada!$C$8:$C$3007,PG!$C421,Entrada!$E$8:$E$3007)),$G421))</f>
        <v>0</v>
      </c>
      <c r="O421" s="97">
        <f t="shared" si="19"/>
        <v>0</v>
      </c>
      <c r="P421" s="98" t="str">
        <f t="shared" si="20"/>
        <v/>
      </c>
      <c r="Q421" s="249"/>
      <c r="R421" s="249"/>
      <c r="S421" s="249"/>
      <c r="T421" s="249"/>
      <c r="U421" s="249"/>
      <c r="V421" s="249"/>
      <c r="W421" s="249"/>
      <c r="X421" s="249"/>
      <c r="Y421" s="249"/>
    </row>
    <row r="422" spans="2:25" ht="30" customHeight="1" x14ac:dyDescent="0.25">
      <c r="B422" s="250"/>
      <c r="C422" s="251"/>
      <c r="D422" s="252"/>
      <c r="E422" s="253"/>
      <c r="F422" s="254"/>
      <c r="G422" s="255"/>
      <c r="H422" s="26">
        <v>415</v>
      </c>
      <c r="I422" s="28">
        <f>SUMIF(Entrada!$C$8:$C$3007,C422,Entrada!$F$8:$F$3007)</f>
        <v>0</v>
      </c>
      <c r="J422" s="28">
        <f>SUMIF(Entrada!$C$8:$C$3007,PG!C422,Entrada!$J$8:$J$3007)</f>
        <v>0</v>
      </c>
      <c r="K422" s="28">
        <f>SUMIF(Saída!$C$8:$C$3007,PG!C422,Saída!$E$8:$E$3007)</f>
        <v>0</v>
      </c>
      <c r="L422" s="28">
        <f>SUMIF(Saída!$C$8:$C$3007,PG!C422,Saída!$G$8:$G$3007)</f>
        <v>0</v>
      </c>
      <c r="M422" s="33">
        <f t="shared" si="18"/>
        <v>0</v>
      </c>
      <c r="N422" s="258">
        <f>IF(G422="",0,IFERROR(AVERAGE(G422,AVERAGEIF(Entrada!$C$8:$C$3007,PG!$C422,Entrada!$E$8:$E$3007)),$G422))</f>
        <v>0</v>
      </c>
      <c r="O422" s="97">
        <f t="shared" si="19"/>
        <v>0</v>
      </c>
      <c r="P422" s="98" t="str">
        <f t="shared" si="20"/>
        <v/>
      </c>
      <c r="Q422" s="249"/>
      <c r="R422" s="249"/>
      <c r="S422" s="249"/>
      <c r="T422" s="249"/>
      <c r="U422" s="249"/>
      <c r="V422" s="249"/>
      <c r="W422" s="249"/>
      <c r="X422" s="249"/>
      <c r="Y422" s="249"/>
    </row>
    <row r="423" spans="2:25" ht="30" customHeight="1" x14ac:dyDescent="0.25">
      <c r="B423" s="250"/>
      <c r="C423" s="251"/>
      <c r="D423" s="252"/>
      <c r="E423" s="253"/>
      <c r="F423" s="254"/>
      <c r="G423" s="255"/>
      <c r="H423" s="26">
        <v>416</v>
      </c>
      <c r="I423" s="28">
        <f>SUMIF(Entrada!$C$8:$C$3007,C423,Entrada!$F$8:$F$3007)</f>
        <v>0</v>
      </c>
      <c r="J423" s="28">
        <f>SUMIF(Entrada!$C$8:$C$3007,PG!C423,Entrada!$J$8:$J$3007)</f>
        <v>0</v>
      </c>
      <c r="K423" s="28">
        <f>SUMIF(Saída!$C$8:$C$3007,PG!C423,Saída!$E$8:$E$3007)</f>
        <v>0</v>
      </c>
      <c r="L423" s="28">
        <f>SUMIF(Saída!$C$8:$C$3007,PG!C423,Saída!$G$8:$G$3007)</f>
        <v>0</v>
      </c>
      <c r="M423" s="33">
        <f t="shared" si="18"/>
        <v>0</v>
      </c>
      <c r="N423" s="258">
        <f>IF(G423="",0,IFERROR(AVERAGE(G423,AVERAGEIF(Entrada!$C$8:$C$3007,PG!$C423,Entrada!$E$8:$E$3007)),$G423))</f>
        <v>0</v>
      </c>
      <c r="O423" s="97">
        <f t="shared" si="19"/>
        <v>0</v>
      </c>
      <c r="P423" s="98" t="str">
        <f t="shared" si="20"/>
        <v/>
      </c>
      <c r="Q423" s="249"/>
      <c r="R423" s="249"/>
      <c r="S423" s="249"/>
      <c r="T423" s="249"/>
      <c r="U423" s="249"/>
      <c r="V423" s="249"/>
      <c r="W423" s="249"/>
      <c r="X423" s="249"/>
      <c r="Y423" s="249"/>
    </row>
    <row r="424" spans="2:25" ht="30" customHeight="1" x14ac:dyDescent="0.25">
      <c r="B424" s="250"/>
      <c r="C424" s="251"/>
      <c r="D424" s="252"/>
      <c r="E424" s="253"/>
      <c r="F424" s="254"/>
      <c r="G424" s="255"/>
      <c r="H424" s="26">
        <v>417</v>
      </c>
      <c r="I424" s="28">
        <f>SUMIF(Entrada!$C$8:$C$3007,C424,Entrada!$F$8:$F$3007)</f>
        <v>0</v>
      </c>
      <c r="J424" s="28">
        <f>SUMIF(Entrada!$C$8:$C$3007,PG!C424,Entrada!$J$8:$J$3007)</f>
        <v>0</v>
      </c>
      <c r="K424" s="28">
        <f>SUMIF(Saída!$C$8:$C$3007,PG!C424,Saída!$E$8:$E$3007)</f>
        <v>0</v>
      </c>
      <c r="L424" s="28">
        <f>SUMIF(Saída!$C$8:$C$3007,PG!C424,Saída!$G$8:$G$3007)</f>
        <v>0</v>
      </c>
      <c r="M424" s="33">
        <f t="shared" si="18"/>
        <v>0</v>
      </c>
      <c r="N424" s="258">
        <f>IF(G424="",0,IFERROR(AVERAGE(G424,AVERAGEIF(Entrada!$C$8:$C$3007,PG!$C424,Entrada!$E$8:$E$3007)),$G424))</f>
        <v>0</v>
      </c>
      <c r="O424" s="97">
        <f t="shared" si="19"/>
        <v>0</v>
      </c>
      <c r="P424" s="98" t="str">
        <f t="shared" si="20"/>
        <v/>
      </c>
      <c r="Q424" s="249"/>
      <c r="R424" s="249"/>
      <c r="S424" s="249"/>
      <c r="T424" s="249"/>
      <c r="U424" s="249"/>
      <c r="V424" s="249"/>
      <c r="W424" s="249"/>
      <c r="X424" s="249"/>
      <c r="Y424" s="249"/>
    </row>
    <row r="425" spans="2:25" ht="30" customHeight="1" x14ac:dyDescent="0.25">
      <c r="B425" s="250"/>
      <c r="C425" s="251"/>
      <c r="D425" s="252"/>
      <c r="E425" s="253"/>
      <c r="F425" s="254"/>
      <c r="G425" s="255"/>
      <c r="H425" s="26">
        <v>418</v>
      </c>
      <c r="I425" s="28">
        <f>SUMIF(Entrada!$C$8:$C$3007,C425,Entrada!$F$8:$F$3007)</f>
        <v>0</v>
      </c>
      <c r="J425" s="28">
        <f>SUMIF(Entrada!$C$8:$C$3007,PG!C425,Entrada!$J$8:$J$3007)</f>
        <v>0</v>
      </c>
      <c r="K425" s="28">
        <f>SUMIF(Saída!$C$8:$C$3007,PG!C425,Saída!$E$8:$E$3007)</f>
        <v>0</v>
      </c>
      <c r="L425" s="28">
        <f>SUMIF(Saída!$C$8:$C$3007,PG!C425,Saída!$G$8:$G$3007)</f>
        <v>0</v>
      </c>
      <c r="M425" s="33">
        <f t="shared" si="18"/>
        <v>0</v>
      </c>
      <c r="N425" s="258">
        <f>IF(G425="",0,IFERROR(AVERAGE(G425,AVERAGEIF(Entrada!$C$8:$C$3007,PG!$C425,Entrada!$E$8:$E$3007)),$G425))</f>
        <v>0</v>
      </c>
      <c r="O425" s="97">
        <f t="shared" si="19"/>
        <v>0</v>
      </c>
      <c r="P425" s="98" t="str">
        <f t="shared" si="20"/>
        <v/>
      </c>
      <c r="Q425" s="249"/>
      <c r="R425" s="249"/>
      <c r="S425" s="249"/>
      <c r="T425" s="249"/>
      <c r="U425" s="249"/>
      <c r="V425" s="249"/>
      <c r="W425" s="249"/>
      <c r="X425" s="249"/>
      <c r="Y425" s="249"/>
    </row>
    <row r="426" spans="2:25" ht="30" customHeight="1" x14ac:dyDescent="0.25">
      <c r="B426" s="250"/>
      <c r="C426" s="251"/>
      <c r="D426" s="252"/>
      <c r="E426" s="253"/>
      <c r="F426" s="254"/>
      <c r="G426" s="255"/>
      <c r="H426" s="26">
        <v>419</v>
      </c>
      <c r="I426" s="28">
        <f>SUMIF(Entrada!$C$8:$C$3007,C426,Entrada!$F$8:$F$3007)</f>
        <v>0</v>
      </c>
      <c r="J426" s="28">
        <f>SUMIF(Entrada!$C$8:$C$3007,PG!C426,Entrada!$J$8:$J$3007)</f>
        <v>0</v>
      </c>
      <c r="K426" s="28">
        <f>SUMIF(Saída!$C$8:$C$3007,PG!C426,Saída!$E$8:$E$3007)</f>
        <v>0</v>
      </c>
      <c r="L426" s="28">
        <f>SUMIF(Saída!$C$8:$C$3007,PG!C426,Saída!$G$8:$G$3007)</f>
        <v>0</v>
      </c>
      <c r="M426" s="33">
        <f t="shared" si="18"/>
        <v>0</v>
      </c>
      <c r="N426" s="258">
        <f>IF(G426="",0,IFERROR(AVERAGE(G426,AVERAGEIF(Entrada!$C$8:$C$3007,PG!$C426,Entrada!$E$8:$E$3007)),$G426))</f>
        <v>0</v>
      </c>
      <c r="O426" s="97">
        <f t="shared" si="19"/>
        <v>0</v>
      </c>
      <c r="P426" s="98" t="str">
        <f t="shared" si="20"/>
        <v/>
      </c>
      <c r="Q426" s="249"/>
      <c r="R426" s="249"/>
      <c r="S426" s="249"/>
      <c r="T426" s="249"/>
      <c r="U426" s="249"/>
      <c r="V426" s="249"/>
      <c r="W426" s="249"/>
      <c r="X426" s="249"/>
      <c r="Y426" s="249"/>
    </row>
    <row r="427" spans="2:25" ht="30" customHeight="1" x14ac:dyDescent="0.25">
      <c r="B427" s="250"/>
      <c r="C427" s="251"/>
      <c r="D427" s="252"/>
      <c r="E427" s="253"/>
      <c r="F427" s="254"/>
      <c r="G427" s="255"/>
      <c r="H427" s="26">
        <v>420</v>
      </c>
      <c r="I427" s="28">
        <f>SUMIF(Entrada!$C$8:$C$3007,C427,Entrada!$F$8:$F$3007)</f>
        <v>0</v>
      </c>
      <c r="J427" s="28">
        <f>SUMIF(Entrada!$C$8:$C$3007,PG!C427,Entrada!$J$8:$J$3007)</f>
        <v>0</v>
      </c>
      <c r="K427" s="28">
        <f>SUMIF(Saída!$C$8:$C$3007,PG!C427,Saída!$E$8:$E$3007)</f>
        <v>0</v>
      </c>
      <c r="L427" s="28">
        <f>SUMIF(Saída!$C$8:$C$3007,PG!C427,Saída!$G$8:$G$3007)</f>
        <v>0</v>
      </c>
      <c r="M427" s="33">
        <f t="shared" si="18"/>
        <v>0</v>
      </c>
      <c r="N427" s="258">
        <f>IF(G427="",0,IFERROR(AVERAGE(G427,AVERAGEIF(Entrada!$C$8:$C$3007,PG!$C427,Entrada!$E$8:$E$3007)),$G427))</f>
        <v>0</v>
      </c>
      <c r="O427" s="97">
        <f t="shared" si="19"/>
        <v>0</v>
      </c>
      <c r="P427" s="98" t="str">
        <f t="shared" si="20"/>
        <v/>
      </c>
      <c r="Q427" s="249"/>
      <c r="R427" s="249"/>
      <c r="S427" s="249"/>
      <c r="T427" s="249"/>
      <c r="U427" s="249"/>
      <c r="V427" s="249"/>
      <c r="W427" s="249"/>
      <c r="X427" s="249"/>
      <c r="Y427" s="249"/>
    </row>
    <row r="428" spans="2:25" ht="30" customHeight="1" x14ac:dyDescent="0.25">
      <c r="B428" s="250"/>
      <c r="C428" s="251"/>
      <c r="D428" s="252"/>
      <c r="E428" s="253"/>
      <c r="F428" s="254"/>
      <c r="G428" s="255"/>
      <c r="H428" s="26">
        <v>421</v>
      </c>
      <c r="I428" s="28">
        <f>SUMIF(Entrada!$C$8:$C$3007,C428,Entrada!$F$8:$F$3007)</f>
        <v>0</v>
      </c>
      <c r="J428" s="28">
        <f>SUMIF(Entrada!$C$8:$C$3007,PG!C428,Entrada!$J$8:$J$3007)</f>
        <v>0</v>
      </c>
      <c r="K428" s="28">
        <f>SUMIF(Saída!$C$8:$C$3007,PG!C428,Saída!$E$8:$E$3007)</f>
        <v>0</v>
      </c>
      <c r="L428" s="28">
        <f>SUMIF(Saída!$C$8:$C$3007,PG!C428,Saída!$G$8:$G$3007)</f>
        <v>0</v>
      </c>
      <c r="M428" s="33">
        <f t="shared" si="18"/>
        <v>0</v>
      </c>
      <c r="N428" s="258">
        <f>IF(G428="",0,IFERROR(AVERAGE(G428,AVERAGEIF(Entrada!$C$8:$C$3007,PG!$C428,Entrada!$E$8:$E$3007)),$G428))</f>
        <v>0</v>
      </c>
      <c r="O428" s="97">
        <f t="shared" si="19"/>
        <v>0</v>
      </c>
      <c r="P428" s="98" t="str">
        <f t="shared" si="20"/>
        <v/>
      </c>
      <c r="Q428" s="249"/>
      <c r="R428" s="249"/>
      <c r="S428" s="249"/>
      <c r="T428" s="249"/>
      <c r="U428" s="249"/>
      <c r="V428" s="249"/>
      <c r="W428" s="249"/>
      <c r="X428" s="249"/>
      <c r="Y428" s="249"/>
    </row>
    <row r="429" spans="2:25" ht="30" customHeight="1" x14ac:dyDescent="0.25">
      <c r="B429" s="250"/>
      <c r="C429" s="251"/>
      <c r="D429" s="252"/>
      <c r="E429" s="253"/>
      <c r="F429" s="254"/>
      <c r="G429" s="255"/>
      <c r="H429" s="26">
        <v>422</v>
      </c>
      <c r="I429" s="28">
        <f>SUMIF(Entrada!$C$8:$C$3007,C429,Entrada!$F$8:$F$3007)</f>
        <v>0</v>
      </c>
      <c r="J429" s="28">
        <f>SUMIF(Entrada!$C$8:$C$3007,PG!C429,Entrada!$J$8:$J$3007)</f>
        <v>0</v>
      </c>
      <c r="K429" s="28">
        <f>SUMIF(Saída!$C$8:$C$3007,PG!C429,Saída!$E$8:$E$3007)</f>
        <v>0</v>
      </c>
      <c r="L429" s="28">
        <f>SUMIF(Saída!$C$8:$C$3007,PG!C429,Saída!$G$8:$G$3007)</f>
        <v>0</v>
      </c>
      <c r="M429" s="33">
        <f t="shared" si="18"/>
        <v>0</v>
      </c>
      <c r="N429" s="258">
        <f>IF(G429="",0,IFERROR(AVERAGE(G429,AVERAGEIF(Entrada!$C$8:$C$3007,PG!$C429,Entrada!$E$8:$E$3007)),$G429))</f>
        <v>0</v>
      </c>
      <c r="O429" s="97">
        <f t="shared" si="19"/>
        <v>0</v>
      </c>
      <c r="P429" s="98" t="str">
        <f t="shared" si="20"/>
        <v/>
      </c>
      <c r="Q429" s="249"/>
      <c r="R429" s="249"/>
      <c r="S429" s="249"/>
      <c r="T429" s="249"/>
      <c r="U429" s="249"/>
      <c r="V429" s="249"/>
      <c r="W429" s="249"/>
      <c r="X429" s="249"/>
      <c r="Y429" s="249"/>
    </row>
    <row r="430" spans="2:25" ht="30" customHeight="1" x14ac:dyDescent="0.25">
      <c r="B430" s="250"/>
      <c r="C430" s="251"/>
      <c r="D430" s="252"/>
      <c r="E430" s="253"/>
      <c r="F430" s="254"/>
      <c r="G430" s="255"/>
      <c r="H430" s="26">
        <v>423</v>
      </c>
      <c r="I430" s="28">
        <f>SUMIF(Entrada!$C$8:$C$3007,C430,Entrada!$F$8:$F$3007)</f>
        <v>0</v>
      </c>
      <c r="J430" s="28">
        <f>SUMIF(Entrada!$C$8:$C$3007,PG!C430,Entrada!$J$8:$J$3007)</f>
        <v>0</v>
      </c>
      <c r="K430" s="28">
        <f>SUMIF(Saída!$C$8:$C$3007,PG!C430,Saída!$E$8:$E$3007)</f>
        <v>0</v>
      </c>
      <c r="L430" s="28">
        <f>SUMIF(Saída!$C$8:$C$3007,PG!C430,Saída!$G$8:$G$3007)</f>
        <v>0</v>
      </c>
      <c r="M430" s="33">
        <f t="shared" si="18"/>
        <v>0</v>
      </c>
      <c r="N430" s="258">
        <f>IF(G430="",0,IFERROR(AVERAGE(G430,AVERAGEIF(Entrada!$C$8:$C$3007,PG!$C430,Entrada!$E$8:$E$3007)),$G430))</f>
        <v>0</v>
      </c>
      <c r="O430" s="97">
        <f t="shared" si="19"/>
        <v>0</v>
      </c>
      <c r="P430" s="98" t="str">
        <f t="shared" si="20"/>
        <v/>
      </c>
      <c r="Q430" s="249"/>
      <c r="R430" s="249"/>
      <c r="S430" s="249"/>
      <c r="T430" s="249"/>
      <c r="U430" s="249"/>
      <c r="V430" s="249"/>
      <c r="W430" s="249"/>
      <c r="X430" s="249"/>
      <c r="Y430" s="249"/>
    </row>
    <row r="431" spans="2:25" ht="30" customHeight="1" x14ac:dyDescent="0.25">
      <c r="B431" s="250"/>
      <c r="C431" s="251"/>
      <c r="D431" s="252"/>
      <c r="E431" s="253"/>
      <c r="F431" s="254"/>
      <c r="G431" s="255"/>
      <c r="H431" s="26">
        <v>424</v>
      </c>
      <c r="I431" s="28">
        <f>SUMIF(Entrada!$C$8:$C$3007,C431,Entrada!$F$8:$F$3007)</f>
        <v>0</v>
      </c>
      <c r="J431" s="28">
        <f>SUMIF(Entrada!$C$8:$C$3007,PG!C431,Entrada!$J$8:$J$3007)</f>
        <v>0</v>
      </c>
      <c r="K431" s="28">
        <f>SUMIF(Saída!$C$8:$C$3007,PG!C431,Saída!$E$8:$E$3007)</f>
        <v>0</v>
      </c>
      <c r="L431" s="28">
        <f>SUMIF(Saída!$C$8:$C$3007,PG!C431,Saída!$G$8:$G$3007)</f>
        <v>0</v>
      </c>
      <c r="M431" s="33">
        <f t="shared" si="18"/>
        <v>0</v>
      </c>
      <c r="N431" s="258">
        <f>IF(G431="",0,IFERROR(AVERAGE(G431,AVERAGEIF(Entrada!$C$8:$C$3007,PG!$C431,Entrada!$E$8:$E$3007)),$G431))</f>
        <v>0</v>
      </c>
      <c r="O431" s="97">
        <f t="shared" si="19"/>
        <v>0</v>
      </c>
      <c r="P431" s="98" t="str">
        <f t="shared" si="20"/>
        <v/>
      </c>
      <c r="Q431" s="249"/>
      <c r="R431" s="249"/>
      <c r="S431" s="249"/>
      <c r="T431" s="249"/>
      <c r="U431" s="249"/>
      <c r="V431" s="249"/>
      <c r="W431" s="249"/>
      <c r="X431" s="249"/>
      <c r="Y431" s="249"/>
    </row>
    <row r="432" spans="2:25" ht="30" customHeight="1" x14ac:dyDescent="0.25">
      <c r="B432" s="250"/>
      <c r="C432" s="251"/>
      <c r="D432" s="252"/>
      <c r="E432" s="253"/>
      <c r="F432" s="254"/>
      <c r="G432" s="255"/>
      <c r="H432" s="26">
        <v>425</v>
      </c>
      <c r="I432" s="28">
        <f>SUMIF(Entrada!$C$8:$C$3007,C432,Entrada!$F$8:$F$3007)</f>
        <v>0</v>
      </c>
      <c r="J432" s="28">
        <f>SUMIF(Entrada!$C$8:$C$3007,PG!C432,Entrada!$J$8:$J$3007)</f>
        <v>0</v>
      </c>
      <c r="K432" s="28">
        <f>SUMIF(Saída!$C$8:$C$3007,PG!C432,Saída!$E$8:$E$3007)</f>
        <v>0</v>
      </c>
      <c r="L432" s="28">
        <f>SUMIF(Saída!$C$8:$C$3007,PG!C432,Saída!$G$8:$G$3007)</f>
        <v>0</v>
      </c>
      <c r="M432" s="33">
        <f t="shared" si="18"/>
        <v>0</v>
      </c>
      <c r="N432" s="258">
        <f>IF(G432="",0,IFERROR(AVERAGE(G432,AVERAGEIF(Entrada!$C$8:$C$3007,PG!$C432,Entrada!$E$8:$E$3007)),$G432))</f>
        <v>0</v>
      </c>
      <c r="O432" s="97">
        <f t="shared" si="19"/>
        <v>0</v>
      </c>
      <c r="P432" s="98" t="str">
        <f t="shared" si="20"/>
        <v/>
      </c>
      <c r="Q432" s="249"/>
      <c r="R432" s="249"/>
      <c r="S432" s="249"/>
      <c r="T432" s="249"/>
      <c r="U432" s="249"/>
      <c r="V432" s="249"/>
      <c r="W432" s="249"/>
      <c r="X432" s="249"/>
      <c r="Y432" s="249"/>
    </row>
    <row r="433" spans="2:25" ht="30" customHeight="1" x14ac:dyDescent="0.25">
      <c r="B433" s="250"/>
      <c r="C433" s="251"/>
      <c r="D433" s="252"/>
      <c r="E433" s="253"/>
      <c r="F433" s="254"/>
      <c r="G433" s="255"/>
      <c r="H433" s="26">
        <v>426</v>
      </c>
      <c r="I433" s="28">
        <f>SUMIF(Entrada!$C$8:$C$3007,C433,Entrada!$F$8:$F$3007)</f>
        <v>0</v>
      </c>
      <c r="J433" s="28">
        <f>SUMIF(Entrada!$C$8:$C$3007,PG!C433,Entrada!$J$8:$J$3007)</f>
        <v>0</v>
      </c>
      <c r="K433" s="28">
        <f>SUMIF(Saída!$C$8:$C$3007,PG!C433,Saída!$E$8:$E$3007)</f>
        <v>0</v>
      </c>
      <c r="L433" s="28">
        <f>SUMIF(Saída!$C$8:$C$3007,PG!C433,Saída!$G$8:$G$3007)</f>
        <v>0</v>
      </c>
      <c r="M433" s="33">
        <f t="shared" si="18"/>
        <v>0</v>
      </c>
      <c r="N433" s="258">
        <f>IF(G433="",0,IFERROR(AVERAGE(G433,AVERAGEIF(Entrada!$C$8:$C$3007,PG!$C433,Entrada!$E$8:$E$3007)),$G433))</f>
        <v>0</v>
      </c>
      <c r="O433" s="97">
        <f t="shared" si="19"/>
        <v>0</v>
      </c>
      <c r="P433" s="98" t="str">
        <f t="shared" si="20"/>
        <v/>
      </c>
      <c r="Q433" s="249"/>
      <c r="R433" s="249"/>
      <c r="S433" s="249"/>
      <c r="T433" s="249"/>
      <c r="U433" s="249"/>
      <c r="V433" s="249"/>
      <c r="W433" s="249"/>
      <c r="X433" s="249"/>
      <c r="Y433" s="249"/>
    </row>
    <row r="434" spans="2:25" ht="30" customHeight="1" x14ac:dyDescent="0.25">
      <c r="B434" s="250"/>
      <c r="C434" s="251"/>
      <c r="D434" s="252"/>
      <c r="E434" s="253"/>
      <c r="F434" s="254"/>
      <c r="G434" s="255"/>
      <c r="H434" s="26">
        <v>427</v>
      </c>
      <c r="I434" s="28">
        <f>SUMIF(Entrada!$C$8:$C$3007,C434,Entrada!$F$8:$F$3007)</f>
        <v>0</v>
      </c>
      <c r="J434" s="28">
        <f>SUMIF(Entrada!$C$8:$C$3007,PG!C434,Entrada!$J$8:$J$3007)</f>
        <v>0</v>
      </c>
      <c r="K434" s="28">
        <f>SUMIF(Saída!$C$8:$C$3007,PG!C434,Saída!$E$8:$E$3007)</f>
        <v>0</v>
      </c>
      <c r="L434" s="28">
        <f>SUMIF(Saída!$C$8:$C$3007,PG!C434,Saída!$G$8:$G$3007)</f>
        <v>0</v>
      </c>
      <c r="M434" s="33">
        <f t="shared" si="18"/>
        <v>0</v>
      </c>
      <c r="N434" s="258">
        <f>IF(G434="",0,IFERROR(AVERAGE(G434,AVERAGEIF(Entrada!$C$8:$C$3007,PG!$C434,Entrada!$E$8:$E$3007)),$G434))</f>
        <v>0</v>
      </c>
      <c r="O434" s="97">
        <f t="shared" si="19"/>
        <v>0</v>
      </c>
      <c r="P434" s="98" t="str">
        <f t="shared" si="20"/>
        <v/>
      </c>
      <c r="Q434" s="249"/>
      <c r="R434" s="249"/>
      <c r="S434" s="249"/>
      <c r="T434" s="249"/>
      <c r="U434" s="249"/>
      <c r="V434" s="249"/>
      <c r="W434" s="249"/>
      <c r="X434" s="249"/>
      <c r="Y434" s="249"/>
    </row>
    <row r="435" spans="2:25" ht="30" customHeight="1" x14ac:dyDescent="0.25">
      <c r="B435" s="250"/>
      <c r="C435" s="251"/>
      <c r="D435" s="252"/>
      <c r="E435" s="253"/>
      <c r="F435" s="254"/>
      <c r="G435" s="255"/>
      <c r="H435" s="26">
        <v>428</v>
      </c>
      <c r="I435" s="28">
        <f>SUMIF(Entrada!$C$8:$C$3007,C435,Entrada!$F$8:$F$3007)</f>
        <v>0</v>
      </c>
      <c r="J435" s="28">
        <f>SUMIF(Entrada!$C$8:$C$3007,PG!C435,Entrada!$J$8:$J$3007)</f>
        <v>0</v>
      </c>
      <c r="K435" s="28">
        <f>SUMIF(Saída!$C$8:$C$3007,PG!C435,Saída!$E$8:$E$3007)</f>
        <v>0</v>
      </c>
      <c r="L435" s="28">
        <f>SUMIF(Saída!$C$8:$C$3007,PG!C435,Saída!$G$8:$G$3007)</f>
        <v>0</v>
      </c>
      <c r="M435" s="33">
        <f t="shared" si="18"/>
        <v>0</v>
      </c>
      <c r="N435" s="258">
        <f>IF(G435="",0,IFERROR(AVERAGE(G435,AVERAGEIF(Entrada!$C$8:$C$3007,PG!$C435,Entrada!$E$8:$E$3007)),$G435))</f>
        <v>0</v>
      </c>
      <c r="O435" s="97">
        <f t="shared" si="19"/>
        <v>0</v>
      </c>
      <c r="P435" s="98" t="str">
        <f t="shared" si="20"/>
        <v/>
      </c>
      <c r="Q435" s="249"/>
      <c r="R435" s="249"/>
      <c r="S435" s="249"/>
      <c r="T435" s="249"/>
      <c r="U435" s="249"/>
      <c r="V435" s="249"/>
      <c r="W435" s="249"/>
      <c r="X435" s="249"/>
      <c r="Y435" s="249"/>
    </row>
    <row r="436" spans="2:25" ht="30" customHeight="1" x14ac:dyDescent="0.25">
      <c r="B436" s="250"/>
      <c r="C436" s="251"/>
      <c r="D436" s="252"/>
      <c r="E436" s="253"/>
      <c r="F436" s="254"/>
      <c r="G436" s="255"/>
      <c r="H436" s="26">
        <v>429</v>
      </c>
      <c r="I436" s="28">
        <f>SUMIF(Entrada!$C$8:$C$3007,C436,Entrada!$F$8:$F$3007)</f>
        <v>0</v>
      </c>
      <c r="J436" s="28">
        <f>SUMIF(Entrada!$C$8:$C$3007,PG!C436,Entrada!$J$8:$J$3007)</f>
        <v>0</v>
      </c>
      <c r="K436" s="28">
        <f>SUMIF(Saída!$C$8:$C$3007,PG!C436,Saída!$E$8:$E$3007)</f>
        <v>0</v>
      </c>
      <c r="L436" s="28">
        <f>SUMIF(Saída!$C$8:$C$3007,PG!C436,Saída!$G$8:$G$3007)</f>
        <v>0</v>
      </c>
      <c r="M436" s="33">
        <f t="shared" si="18"/>
        <v>0</v>
      </c>
      <c r="N436" s="258">
        <f>IF(G436="",0,IFERROR(AVERAGE(G436,AVERAGEIF(Entrada!$C$8:$C$3007,PG!$C436,Entrada!$E$8:$E$3007)),$G436))</f>
        <v>0</v>
      </c>
      <c r="O436" s="97">
        <f t="shared" si="19"/>
        <v>0</v>
      </c>
      <c r="P436" s="98" t="str">
        <f t="shared" si="20"/>
        <v/>
      </c>
      <c r="Q436" s="249"/>
      <c r="R436" s="249"/>
      <c r="S436" s="249"/>
      <c r="T436" s="249"/>
      <c r="U436" s="249"/>
      <c r="V436" s="249"/>
      <c r="W436" s="249"/>
      <c r="X436" s="249"/>
      <c r="Y436" s="249"/>
    </row>
    <row r="437" spans="2:25" ht="30" customHeight="1" x14ac:dyDescent="0.25">
      <c r="B437" s="250"/>
      <c r="C437" s="251"/>
      <c r="D437" s="252"/>
      <c r="E437" s="253"/>
      <c r="F437" s="254"/>
      <c r="G437" s="255"/>
      <c r="H437" s="26">
        <v>430</v>
      </c>
      <c r="I437" s="28">
        <f>SUMIF(Entrada!$C$8:$C$3007,C437,Entrada!$F$8:$F$3007)</f>
        <v>0</v>
      </c>
      <c r="J437" s="28">
        <f>SUMIF(Entrada!$C$8:$C$3007,PG!C437,Entrada!$J$8:$J$3007)</f>
        <v>0</v>
      </c>
      <c r="K437" s="28">
        <f>SUMIF(Saída!$C$8:$C$3007,PG!C437,Saída!$E$8:$E$3007)</f>
        <v>0</v>
      </c>
      <c r="L437" s="28">
        <f>SUMIF(Saída!$C$8:$C$3007,PG!C437,Saída!$G$8:$G$3007)</f>
        <v>0</v>
      </c>
      <c r="M437" s="33">
        <f t="shared" si="18"/>
        <v>0</v>
      </c>
      <c r="N437" s="258">
        <f>IF(G437="",0,IFERROR(AVERAGE(G437,AVERAGEIF(Entrada!$C$8:$C$3007,PG!$C437,Entrada!$E$8:$E$3007)),$G437))</f>
        <v>0</v>
      </c>
      <c r="O437" s="97">
        <f t="shared" si="19"/>
        <v>0</v>
      </c>
      <c r="P437" s="98" t="str">
        <f t="shared" si="20"/>
        <v/>
      </c>
      <c r="Q437" s="249"/>
      <c r="R437" s="249"/>
      <c r="S437" s="249"/>
      <c r="T437" s="249"/>
      <c r="U437" s="249"/>
      <c r="V437" s="249"/>
      <c r="W437" s="249"/>
      <c r="X437" s="249"/>
      <c r="Y437" s="249"/>
    </row>
    <row r="438" spans="2:25" ht="30" customHeight="1" x14ac:dyDescent="0.25">
      <c r="B438" s="250"/>
      <c r="C438" s="251"/>
      <c r="D438" s="252"/>
      <c r="E438" s="253"/>
      <c r="F438" s="254"/>
      <c r="G438" s="255"/>
      <c r="H438" s="26">
        <v>431</v>
      </c>
      <c r="I438" s="28">
        <f>SUMIF(Entrada!$C$8:$C$3007,C438,Entrada!$F$8:$F$3007)</f>
        <v>0</v>
      </c>
      <c r="J438" s="28">
        <f>SUMIF(Entrada!$C$8:$C$3007,PG!C438,Entrada!$J$8:$J$3007)</f>
        <v>0</v>
      </c>
      <c r="K438" s="28">
        <f>SUMIF(Saída!$C$8:$C$3007,PG!C438,Saída!$E$8:$E$3007)</f>
        <v>0</v>
      </c>
      <c r="L438" s="28">
        <f>SUMIF(Saída!$C$8:$C$3007,PG!C438,Saída!$G$8:$G$3007)</f>
        <v>0</v>
      </c>
      <c r="M438" s="33">
        <f t="shared" si="18"/>
        <v>0</v>
      </c>
      <c r="N438" s="258">
        <f>IF(G438="",0,IFERROR(AVERAGE(G438,AVERAGEIF(Entrada!$C$8:$C$3007,PG!$C438,Entrada!$E$8:$E$3007)),$G438))</f>
        <v>0</v>
      </c>
      <c r="O438" s="97">
        <f t="shared" si="19"/>
        <v>0</v>
      </c>
      <c r="P438" s="98" t="str">
        <f t="shared" si="20"/>
        <v/>
      </c>
      <c r="Q438" s="249"/>
      <c r="R438" s="249"/>
      <c r="S438" s="249"/>
      <c r="T438" s="249"/>
      <c r="U438" s="249"/>
      <c r="V438" s="249"/>
      <c r="W438" s="249"/>
      <c r="X438" s="249"/>
      <c r="Y438" s="249"/>
    </row>
    <row r="439" spans="2:25" ht="30" customHeight="1" x14ac:dyDescent="0.25">
      <c r="B439" s="250"/>
      <c r="C439" s="251"/>
      <c r="D439" s="252"/>
      <c r="E439" s="253"/>
      <c r="F439" s="254"/>
      <c r="G439" s="255"/>
      <c r="H439" s="26">
        <v>432</v>
      </c>
      <c r="I439" s="28">
        <f>SUMIF(Entrada!$C$8:$C$3007,C439,Entrada!$F$8:$F$3007)</f>
        <v>0</v>
      </c>
      <c r="J439" s="28">
        <f>SUMIF(Entrada!$C$8:$C$3007,PG!C439,Entrada!$J$8:$J$3007)</f>
        <v>0</v>
      </c>
      <c r="K439" s="28">
        <f>SUMIF(Saída!$C$8:$C$3007,PG!C439,Saída!$E$8:$E$3007)</f>
        <v>0</v>
      </c>
      <c r="L439" s="28">
        <f>SUMIF(Saída!$C$8:$C$3007,PG!C439,Saída!$G$8:$G$3007)</f>
        <v>0</v>
      </c>
      <c r="M439" s="33">
        <f t="shared" si="18"/>
        <v>0</v>
      </c>
      <c r="N439" s="258">
        <f>IF(G439="",0,IFERROR(AVERAGE(G439,AVERAGEIF(Entrada!$C$8:$C$3007,PG!$C439,Entrada!$E$8:$E$3007)),$G439))</f>
        <v>0</v>
      </c>
      <c r="O439" s="97">
        <f t="shared" si="19"/>
        <v>0</v>
      </c>
      <c r="P439" s="98" t="str">
        <f t="shared" si="20"/>
        <v/>
      </c>
      <c r="Q439" s="249"/>
      <c r="R439" s="249"/>
      <c r="S439" s="249"/>
      <c r="T439" s="249"/>
      <c r="U439" s="249"/>
      <c r="V439" s="249"/>
      <c r="W439" s="249"/>
      <c r="X439" s="249"/>
      <c r="Y439" s="249"/>
    </row>
    <row r="440" spans="2:25" ht="30" customHeight="1" x14ac:dyDescent="0.25">
      <c r="B440" s="250"/>
      <c r="C440" s="251"/>
      <c r="D440" s="252"/>
      <c r="E440" s="253"/>
      <c r="F440" s="254"/>
      <c r="G440" s="255"/>
      <c r="H440" s="26">
        <v>433</v>
      </c>
      <c r="I440" s="28">
        <f>SUMIF(Entrada!$C$8:$C$3007,C440,Entrada!$F$8:$F$3007)</f>
        <v>0</v>
      </c>
      <c r="J440" s="28">
        <f>SUMIF(Entrada!$C$8:$C$3007,PG!C440,Entrada!$J$8:$J$3007)</f>
        <v>0</v>
      </c>
      <c r="K440" s="28">
        <f>SUMIF(Saída!$C$8:$C$3007,PG!C440,Saída!$E$8:$E$3007)</f>
        <v>0</v>
      </c>
      <c r="L440" s="28">
        <f>SUMIF(Saída!$C$8:$C$3007,PG!C440,Saída!$G$8:$G$3007)</f>
        <v>0</v>
      </c>
      <c r="M440" s="33">
        <f t="shared" si="18"/>
        <v>0</v>
      </c>
      <c r="N440" s="258">
        <f>IF(G440="",0,IFERROR(AVERAGE(G440,AVERAGEIF(Entrada!$C$8:$C$3007,PG!$C440,Entrada!$E$8:$E$3007)),$G440))</f>
        <v>0</v>
      </c>
      <c r="O440" s="97">
        <f t="shared" si="19"/>
        <v>0</v>
      </c>
      <c r="P440" s="98" t="str">
        <f t="shared" si="20"/>
        <v/>
      </c>
      <c r="Q440" s="249"/>
      <c r="R440" s="249"/>
      <c r="S440" s="249"/>
      <c r="T440" s="249"/>
      <c r="U440" s="249"/>
      <c r="V440" s="249"/>
      <c r="W440" s="249"/>
      <c r="X440" s="249"/>
      <c r="Y440" s="249"/>
    </row>
    <row r="441" spans="2:25" ht="30" customHeight="1" x14ac:dyDescent="0.25">
      <c r="B441" s="250"/>
      <c r="C441" s="251"/>
      <c r="D441" s="252"/>
      <c r="E441" s="253"/>
      <c r="F441" s="254"/>
      <c r="G441" s="255"/>
      <c r="H441" s="26">
        <v>434</v>
      </c>
      <c r="I441" s="28">
        <f>SUMIF(Entrada!$C$8:$C$3007,C441,Entrada!$F$8:$F$3007)</f>
        <v>0</v>
      </c>
      <c r="J441" s="28">
        <f>SUMIF(Entrada!$C$8:$C$3007,PG!C441,Entrada!$J$8:$J$3007)</f>
        <v>0</v>
      </c>
      <c r="K441" s="28">
        <f>SUMIF(Saída!$C$8:$C$3007,PG!C441,Saída!$E$8:$E$3007)</f>
        <v>0</v>
      </c>
      <c r="L441" s="28">
        <f>SUMIF(Saída!$C$8:$C$3007,PG!C441,Saída!$G$8:$G$3007)</f>
        <v>0</v>
      </c>
      <c r="M441" s="33">
        <f t="shared" si="18"/>
        <v>0</v>
      </c>
      <c r="N441" s="258">
        <f>IF(G441="",0,IFERROR(AVERAGE(G441,AVERAGEIF(Entrada!$C$8:$C$3007,PG!$C441,Entrada!$E$8:$E$3007)),$G441))</f>
        <v>0</v>
      </c>
      <c r="O441" s="97">
        <f t="shared" si="19"/>
        <v>0</v>
      </c>
      <c r="P441" s="98" t="str">
        <f t="shared" si="20"/>
        <v/>
      </c>
      <c r="Q441" s="249"/>
      <c r="R441" s="249"/>
      <c r="S441" s="249"/>
      <c r="T441" s="249"/>
      <c r="U441" s="249"/>
      <c r="V441" s="249"/>
      <c r="W441" s="249"/>
      <c r="X441" s="249"/>
      <c r="Y441" s="249"/>
    </row>
    <row r="442" spans="2:25" ht="30" customHeight="1" x14ac:dyDescent="0.25">
      <c r="B442" s="250"/>
      <c r="C442" s="251"/>
      <c r="D442" s="252"/>
      <c r="E442" s="253"/>
      <c r="F442" s="254"/>
      <c r="G442" s="255"/>
      <c r="H442" s="26">
        <v>435</v>
      </c>
      <c r="I442" s="28">
        <f>SUMIF(Entrada!$C$8:$C$3007,C442,Entrada!$F$8:$F$3007)</f>
        <v>0</v>
      </c>
      <c r="J442" s="28">
        <f>SUMIF(Entrada!$C$8:$C$3007,PG!C442,Entrada!$J$8:$J$3007)</f>
        <v>0</v>
      </c>
      <c r="K442" s="28">
        <f>SUMIF(Saída!$C$8:$C$3007,PG!C442,Saída!$E$8:$E$3007)</f>
        <v>0</v>
      </c>
      <c r="L442" s="28">
        <f>SUMIF(Saída!$C$8:$C$3007,PG!C442,Saída!$G$8:$G$3007)</f>
        <v>0</v>
      </c>
      <c r="M442" s="33">
        <f t="shared" si="18"/>
        <v>0</v>
      </c>
      <c r="N442" s="258">
        <f>IF(G442="",0,IFERROR(AVERAGE(G442,AVERAGEIF(Entrada!$C$8:$C$3007,PG!$C442,Entrada!$E$8:$E$3007)),$G442))</f>
        <v>0</v>
      </c>
      <c r="O442" s="97">
        <f t="shared" si="19"/>
        <v>0</v>
      </c>
      <c r="P442" s="98" t="str">
        <f t="shared" si="20"/>
        <v/>
      </c>
      <c r="Q442" s="249"/>
      <c r="R442" s="249"/>
      <c r="S442" s="249"/>
      <c r="T442" s="249"/>
      <c r="U442" s="249"/>
      <c r="V442" s="249"/>
      <c r="W442" s="249"/>
      <c r="X442" s="249"/>
      <c r="Y442" s="249"/>
    </row>
    <row r="443" spans="2:25" ht="30" customHeight="1" x14ac:dyDescent="0.25">
      <c r="B443" s="250"/>
      <c r="C443" s="251"/>
      <c r="D443" s="252"/>
      <c r="E443" s="253"/>
      <c r="F443" s="254"/>
      <c r="G443" s="255"/>
      <c r="H443" s="26">
        <v>436</v>
      </c>
      <c r="I443" s="28">
        <f>SUMIF(Entrada!$C$8:$C$3007,C443,Entrada!$F$8:$F$3007)</f>
        <v>0</v>
      </c>
      <c r="J443" s="28">
        <f>SUMIF(Entrada!$C$8:$C$3007,PG!C443,Entrada!$J$8:$J$3007)</f>
        <v>0</v>
      </c>
      <c r="K443" s="28">
        <f>SUMIF(Saída!$C$8:$C$3007,PG!C443,Saída!$E$8:$E$3007)</f>
        <v>0</v>
      </c>
      <c r="L443" s="28">
        <f>SUMIF(Saída!$C$8:$C$3007,PG!C443,Saída!$G$8:$G$3007)</f>
        <v>0</v>
      </c>
      <c r="M443" s="33">
        <f t="shared" si="18"/>
        <v>0</v>
      </c>
      <c r="N443" s="258">
        <f>IF(G443="",0,IFERROR(AVERAGE(G443,AVERAGEIF(Entrada!$C$8:$C$3007,PG!$C443,Entrada!$E$8:$E$3007)),$G443))</f>
        <v>0</v>
      </c>
      <c r="O443" s="97">
        <f t="shared" si="19"/>
        <v>0</v>
      </c>
      <c r="P443" s="98" t="str">
        <f t="shared" si="20"/>
        <v/>
      </c>
      <c r="Q443" s="249"/>
      <c r="R443" s="249"/>
      <c r="S443" s="249"/>
      <c r="T443" s="249"/>
      <c r="U443" s="249"/>
      <c r="V443" s="249"/>
      <c r="W443" s="249"/>
      <c r="X443" s="249"/>
      <c r="Y443" s="249"/>
    </row>
    <row r="444" spans="2:25" ht="30" customHeight="1" x14ac:dyDescent="0.25">
      <c r="B444" s="250"/>
      <c r="C444" s="251"/>
      <c r="D444" s="252"/>
      <c r="E444" s="253"/>
      <c r="F444" s="254"/>
      <c r="G444" s="255"/>
      <c r="H444" s="26">
        <v>437</v>
      </c>
      <c r="I444" s="28">
        <f>SUMIF(Entrada!$C$8:$C$3007,C444,Entrada!$F$8:$F$3007)</f>
        <v>0</v>
      </c>
      <c r="J444" s="28">
        <f>SUMIF(Entrada!$C$8:$C$3007,PG!C444,Entrada!$J$8:$J$3007)</f>
        <v>0</v>
      </c>
      <c r="K444" s="28">
        <f>SUMIF(Saída!$C$8:$C$3007,PG!C444,Saída!$E$8:$E$3007)</f>
        <v>0</v>
      </c>
      <c r="L444" s="28">
        <f>SUMIF(Saída!$C$8:$C$3007,PG!C444,Saída!$G$8:$G$3007)</f>
        <v>0</v>
      </c>
      <c r="M444" s="33">
        <f t="shared" si="18"/>
        <v>0</v>
      </c>
      <c r="N444" s="258">
        <f>IF(G444="",0,IFERROR(AVERAGE(G444,AVERAGEIF(Entrada!$C$8:$C$3007,PG!$C444,Entrada!$E$8:$E$3007)),$G444))</f>
        <v>0</v>
      </c>
      <c r="O444" s="97">
        <f t="shared" si="19"/>
        <v>0</v>
      </c>
      <c r="P444" s="98" t="str">
        <f t="shared" si="20"/>
        <v/>
      </c>
      <c r="Q444" s="249"/>
      <c r="R444" s="249"/>
      <c r="S444" s="249"/>
      <c r="T444" s="249"/>
      <c r="U444" s="249"/>
      <c r="V444" s="249"/>
      <c r="W444" s="249"/>
      <c r="X444" s="249"/>
      <c r="Y444" s="249"/>
    </row>
    <row r="445" spans="2:25" ht="30" customHeight="1" x14ac:dyDescent="0.25">
      <c r="B445" s="250"/>
      <c r="C445" s="251"/>
      <c r="D445" s="252"/>
      <c r="E445" s="253"/>
      <c r="F445" s="254"/>
      <c r="G445" s="255"/>
      <c r="H445" s="26">
        <v>438</v>
      </c>
      <c r="I445" s="28">
        <f>SUMIF(Entrada!$C$8:$C$3007,C445,Entrada!$F$8:$F$3007)</f>
        <v>0</v>
      </c>
      <c r="J445" s="28">
        <f>SUMIF(Entrada!$C$8:$C$3007,PG!C445,Entrada!$J$8:$J$3007)</f>
        <v>0</v>
      </c>
      <c r="K445" s="28">
        <f>SUMIF(Saída!$C$8:$C$3007,PG!C445,Saída!$E$8:$E$3007)</f>
        <v>0</v>
      </c>
      <c r="L445" s="28">
        <f>SUMIF(Saída!$C$8:$C$3007,PG!C445,Saída!$G$8:$G$3007)</f>
        <v>0</v>
      </c>
      <c r="M445" s="33">
        <f t="shared" si="18"/>
        <v>0</v>
      </c>
      <c r="N445" s="258">
        <f>IF(G445="",0,IFERROR(AVERAGE(G445,AVERAGEIF(Entrada!$C$8:$C$3007,PG!$C445,Entrada!$E$8:$E$3007)),$G445))</f>
        <v>0</v>
      </c>
      <c r="O445" s="97">
        <f t="shared" si="19"/>
        <v>0</v>
      </c>
      <c r="P445" s="98" t="str">
        <f t="shared" si="20"/>
        <v/>
      </c>
      <c r="Q445" s="249"/>
      <c r="R445" s="249"/>
      <c r="S445" s="249"/>
      <c r="T445" s="249"/>
      <c r="U445" s="249"/>
      <c r="V445" s="249"/>
      <c r="W445" s="249"/>
      <c r="X445" s="249"/>
      <c r="Y445" s="249"/>
    </row>
    <row r="446" spans="2:25" ht="30" customHeight="1" x14ac:dyDescent="0.25">
      <c r="B446" s="250"/>
      <c r="C446" s="251"/>
      <c r="D446" s="252"/>
      <c r="E446" s="253"/>
      <c r="F446" s="254"/>
      <c r="G446" s="255"/>
      <c r="H446" s="26">
        <v>439</v>
      </c>
      <c r="I446" s="28">
        <f>SUMIF(Entrada!$C$8:$C$3007,C446,Entrada!$F$8:$F$3007)</f>
        <v>0</v>
      </c>
      <c r="J446" s="28">
        <f>SUMIF(Entrada!$C$8:$C$3007,PG!C446,Entrada!$J$8:$J$3007)</f>
        <v>0</v>
      </c>
      <c r="K446" s="28">
        <f>SUMIF(Saída!$C$8:$C$3007,PG!C446,Saída!$E$8:$E$3007)</f>
        <v>0</v>
      </c>
      <c r="L446" s="28">
        <f>SUMIF(Saída!$C$8:$C$3007,PG!C446,Saída!$G$8:$G$3007)</f>
        <v>0</v>
      </c>
      <c r="M446" s="33">
        <f t="shared" si="18"/>
        <v>0</v>
      </c>
      <c r="N446" s="258">
        <f>IF(G446="",0,IFERROR(AVERAGE(G446,AVERAGEIF(Entrada!$C$8:$C$3007,PG!$C446,Entrada!$E$8:$E$3007)),$G446))</f>
        <v>0</v>
      </c>
      <c r="O446" s="97">
        <f t="shared" si="19"/>
        <v>0</v>
      </c>
      <c r="P446" s="98" t="str">
        <f t="shared" si="20"/>
        <v/>
      </c>
      <c r="Q446" s="249"/>
      <c r="R446" s="249"/>
      <c r="S446" s="249"/>
      <c r="T446" s="249"/>
      <c r="U446" s="249"/>
      <c r="V446" s="249"/>
      <c r="W446" s="249"/>
      <c r="X446" s="249"/>
      <c r="Y446" s="249"/>
    </row>
    <row r="447" spans="2:25" ht="30" customHeight="1" x14ac:dyDescent="0.25">
      <c r="B447" s="250"/>
      <c r="C447" s="251"/>
      <c r="D447" s="252"/>
      <c r="E447" s="253"/>
      <c r="F447" s="254"/>
      <c r="G447" s="255"/>
      <c r="H447" s="26">
        <v>440</v>
      </c>
      <c r="I447" s="28">
        <f>SUMIF(Entrada!$C$8:$C$3007,C447,Entrada!$F$8:$F$3007)</f>
        <v>0</v>
      </c>
      <c r="J447" s="28">
        <f>SUMIF(Entrada!$C$8:$C$3007,PG!C447,Entrada!$J$8:$J$3007)</f>
        <v>0</v>
      </c>
      <c r="K447" s="28">
        <f>SUMIF(Saída!$C$8:$C$3007,PG!C447,Saída!$E$8:$E$3007)</f>
        <v>0</v>
      </c>
      <c r="L447" s="28">
        <f>SUMIF(Saída!$C$8:$C$3007,PG!C447,Saída!$G$8:$G$3007)</f>
        <v>0</v>
      </c>
      <c r="M447" s="33">
        <f t="shared" si="18"/>
        <v>0</v>
      </c>
      <c r="N447" s="258">
        <f>IF(G447="",0,IFERROR(AVERAGE(G447,AVERAGEIF(Entrada!$C$8:$C$3007,PG!$C447,Entrada!$E$8:$E$3007)),$G447))</f>
        <v>0</v>
      </c>
      <c r="O447" s="97">
        <f t="shared" si="19"/>
        <v>0</v>
      </c>
      <c r="P447" s="98" t="str">
        <f t="shared" si="20"/>
        <v/>
      </c>
      <c r="Q447" s="249"/>
      <c r="R447" s="249"/>
      <c r="S447" s="249"/>
      <c r="T447" s="249"/>
      <c r="U447" s="249"/>
      <c r="V447" s="249"/>
      <c r="W447" s="249"/>
      <c r="X447" s="249"/>
      <c r="Y447" s="249"/>
    </row>
    <row r="448" spans="2:25" ht="30" customHeight="1" x14ac:dyDescent="0.25">
      <c r="B448" s="250"/>
      <c r="C448" s="251"/>
      <c r="D448" s="252"/>
      <c r="E448" s="253"/>
      <c r="F448" s="254"/>
      <c r="G448" s="255"/>
      <c r="H448" s="26">
        <v>441</v>
      </c>
      <c r="I448" s="28">
        <f>SUMIF(Entrada!$C$8:$C$3007,C448,Entrada!$F$8:$F$3007)</f>
        <v>0</v>
      </c>
      <c r="J448" s="28">
        <f>SUMIF(Entrada!$C$8:$C$3007,PG!C448,Entrada!$J$8:$J$3007)</f>
        <v>0</v>
      </c>
      <c r="K448" s="28">
        <f>SUMIF(Saída!$C$8:$C$3007,PG!C448,Saída!$E$8:$E$3007)</f>
        <v>0</v>
      </c>
      <c r="L448" s="28">
        <f>SUMIF(Saída!$C$8:$C$3007,PG!C448,Saída!$G$8:$G$3007)</f>
        <v>0</v>
      </c>
      <c r="M448" s="33">
        <f t="shared" si="18"/>
        <v>0</v>
      </c>
      <c r="N448" s="258">
        <f>IF(G448="",0,IFERROR(AVERAGE(G448,AVERAGEIF(Entrada!$C$8:$C$3007,PG!$C448,Entrada!$E$8:$E$3007)),$G448))</f>
        <v>0</v>
      </c>
      <c r="O448" s="97">
        <f t="shared" si="19"/>
        <v>0</v>
      </c>
      <c r="P448" s="98" t="str">
        <f t="shared" si="20"/>
        <v/>
      </c>
      <c r="Q448" s="249"/>
      <c r="R448" s="249"/>
      <c r="S448" s="249"/>
      <c r="T448" s="249"/>
      <c r="U448" s="249"/>
      <c r="V448" s="249"/>
      <c r="W448" s="249"/>
      <c r="X448" s="249"/>
      <c r="Y448" s="249"/>
    </row>
    <row r="449" spans="2:25" ht="30" customHeight="1" x14ac:dyDescent="0.25">
      <c r="B449" s="250"/>
      <c r="C449" s="251"/>
      <c r="D449" s="252"/>
      <c r="E449" s="253"/>
      <c r="F449" s="254"/>
      <c r="G449" s="255"/>
      <c r="H449" s="26">
        <v>442</v>
      </c>
      <c r="I449" s="28">
        <f>SUMIF(Entrada!$C$8:$C$3007,C449,Entrada!$F$8:$F$3007)</f>
        <v>0</v>
      </c>
      <c r="J449" s="28">
        <f>SUMIF(Entrada!$C$8:$C$3007,PG!C449,Entrada!$J$8:$J$3007)</f>
        <v>0</v>
      </c>
      <c r="K449" s="28">
        <f>SUMIF(Saída!$C$8:$C$3007,PG!C449,Saída!$E$8:$E$3007)</f>
        <v>0</v>
      </c>
      <c r="L449" s="28">
        <f>SUMIF(Saída!$C$8:$C$3007,PG!C449,Saída!$G$8:$G$3007)</f>
        <v>0</v>
      </c>
      <c r="M449" s="33">
        <f t="shared" si="18"/>
        <v>0</v>
      </c>
      <c r="N449" s="258">
        <f>IF(G449="",0,IFERROR(AVERAGE(G449,AVERAGEIF(Entrada!$C$8:$C$3007,PG!$C449,Entrada!$E$8:$E$3007)),$G449))</f>
        <v>0</v>
      </c>
      <c r="O449" s="97">
        <f t="shared" si="19"/>
        <v>0</v>
      </c>
      <c r="P449" s="98" t="str">
        <f t="shared" si="20"/>
        <v/>
      </c>
      <c r="Q449" s="249"/>
      <c r="R449" s="249"/>
      <c r="S449" s="249"/>
      <c r="T449" s="249"/>
      <c r="U449" s="249"/>
      <c r="V449" s="249"/>
      <c r="W449" s="249"/>
      <c r="X449" s="249"/>
      <c r="Y449" s="249"/>
    </row>
    <row r="450" spans="2:25" ht="30" customHeight="1" x14ac:dyDescent="0.25">
      <c r="B450" s="250"/>
      <c r="C450" s="251"/>
      <c r="D450" s="252"/>
      <c r="E450" s="253"/>
      <c r="F450" s="254"/>
      <c r="G450" s="255"/>
      <c r="H450" s="26">
        <v>443</v>
      </c>
      <c r="I450" s="28">
        <f>SUMIF(Entrada!$C$8:$C$3007,C450,Entrada!$F$8:$F$3007)</f>
        <v>0</v>
      </c>
      <c r="J450" s="28">
        <f>SUMIF(Entrada!$C$8:$C$3007,PG!C450,Entrada!$J$8:$J$3007)</f>
        <v>0</v>
      </c>
      <c r="K450" s="28">
        <f>SUMIF(Saída!$C$8:$C$3007,PG!C450,Saída!$E$8:$E$3007)</f>
        <v>0</v>
      </c>
      <c r="L450" s="28">
        <f>SUMIF(Saída!$C$8:$C$3007,PG!C450,Saída!$G$8:$G$3007)</f>
        <v>0</v>
      </c>
      <c r="M450" s="33">
        <f t="shared" si="18"/>
        <v>0</v>
      </c>
      <c r="N450" s="258">
        <f>IF(G450="",0,IFERROR(AVERAGE(G450,AVERAGEIF(Entrada!$C$8:$C$3007,PG!$C450,Entrada!$E$8:$E$3007)),$G450))</f>
        <v>0</v>
      </c>
      <c r="O450" s="97">
        <f t="shared" si="19"/>
        <v>0</v>
      </c>
      <c r="P450" s="98" t="str">
        <f t="shared" si="20"/>
        <v/>
      </c>
      <c r="Q450" s="249"/>
      <c r="R450" s="249"/>
      <c r="S450" s="249"/>
      <c r="T450" s="249"/>
      <c r="U450" s="249"/>
      <c r="V450" s="249"/>
      <c r="W450" s="249"/>
      <c r="X450" s="249"/>
      <c r="Y450" s="249"/>
    </row>
    <row r="451" spans="2:25" ht="30" customHeight="1" x14ac:dyDescent="0.25">
      <c r="B451" s="250"/>
      <c r="C451" s="251"/>
      <c r="D451" s="252"/>
      <c r="E451" s="253"/>
      <c r="F451" s="254"/>
      <c r="G451" s="255"/>
      <c r="H451" s="26">
        <v>444</v>
      </c>
      <c r="I451" s="28">
        <f>SUMIF(Entrada!$C$8:$C$3007,C451,Entrada!$F$8:$F$3007)</f>
        <v>0</v>
      </c>
      <c r="J451" s="28">
        <f>SUMIF(Entrada!$C$8:$C$3007,PG!C451,Entrada!$J$8:$J$3007)</f>
        <v>0</v>
      </c>
      <c r="K451" s="28">
        <f>SUMIF(Saída!$C$8:$C$3007,PG!C451,Saída!$E$8:$E$3007)</f>
        <v>0</v>
      </c>
      <c r="L451" s="28">
        <f>SUMIF(Saída!$C$8:$C$3007,PG!C451,Saída!$G$8:$G$3007)</f>
        <v>0</v>
      </c>
      <c r="M451" s="33">
        <f t="shared" si="18"/>
        <v>0</v>
      </c>
      <c r="N451" s="258">
        <f>IF(G451="",0,IFERROR(AVERAGE(G451,AVERAGEIF(Entrada!$C$8:$C$3007,PG!$C451,Entrada!$E$8:$E$3007)),$G451))</f>
        <v>0</v>
      </c>
      <c r="O451" s="97">
        <f t="shared" si="19"/>
        <v>0</v>
      </c>
      <c r="P451" s="98" t="str">
        <f t="shared" si="20"/>
        <v/>
      </c>
      <c r="Q451" s="249"/>
      <c r="R451" s="249"/>
      <c r="S451" s="249"/>
      <c r="T451" s="249"/>
      <c r="U451" s="249"/>
      <c r="V451" s="249"/>
      <c r="W451" s="249"/>
      <c r="X451" s="249"/>
      <c r="Y451" s="249"/>
    </row>
    <row r="452" spans="2:25" ht="30" customHeight="1" x14ac:dyDescent="0.25">
      <c r="B452" s="250"/>
      <c r="C452" s="251"/>
      <c r="D452" s="252"/>
      <c r="E452" s="253"/>
      <c r="F452" s="254"/>
      <c r="G452" s="255"/>
      <c r="H452" s="26">
        <v>445</v>
      </c>
      <c r="I452" s="28">
        <f>SUMIF(Entrada!$C$8:$C$3007,C452,Entrada!$F$8:$F$3007)</f>
        <v>0</v>
      </c>
      <c r="J452" s="28">
        <f>SUMIF(Entrada!$C$8:$C$3007,PG!C452,Entrada!$J$8:$J$3007)</f>
        <v>0</v>
      </c>
      <c r="K452" s="28">
        <f>SUMIF(Saída!$C$8:$C$3007,PG!C452,Saída!$E$8:$E$3007)</f>
        <v>0</v>
      </c>
      <c r="L452" s="28">
        <f>SUMIF(Saída!$C$8:$C$3007,PG!C452,Saída!$G$8:$G$3007)</f>
        <v>0</v>
      </c>
      <c r="M452" s="33">
        <f t="shared" si="18"/>
        <v>0</v>
      </c>
      <c r="N452" s="258">
        <f>IF(G452="",0,IFERROR(AVERAGE(G452,AVERAGEIF(Entrada!$C$8:$C$3007,PG!$C452,Entrada!$E$8:$E$3007)),$G452))</f>
        <v>0</v>
      </c>
      <c r="O452" s="97">
        <f t="shared" si="19"/>
        <v>0</v>
      </c>
      <c r="P452" s="98" t="str">
        <f t="shared" si="20"/>
        <v/>
      </c>
      <c r="Q452" s="249"/>
      <c r="R452" s="249"/>
      <c r="S452" s="249"/>
      <c r="T452" s="249"/>
      <c r="U452" s="249"/>
      <c r="V452" s="249"/>
      <c r="W452" s="249"/>
      <c r="X452" s="249"/>
      <c r="Y452" s="249"/>
    </row>
    <row r="453" spans="2:25" ht="30" customHeight="1" x14ac:dyDescent="0.25">
      <c r="B453" s="250"/>
      <c r="C453" s="251"/>
      <c r="D453" s="252"/>
      <c r="E453" s="253"/>
      <c r="F453" s="254"/>
      <c r="G453" s="255"/>
      <c r="H453" s="26">
        <v>446</v>
      </c>
      <c r="I453" s="28">
        <f>SUMIF(Entrada!$C$8:$C$3007,C453,Entrada!$F$8:$F$3007)</f>
        <v>0</v>
      </c>
      <c r="J453" s="28">
        <f>SUMIF(Entrada!$C$8:$C$3007,PG!C453,Entrada!$J$8:$J$3007)</f>
        <v>0</v>
      </c>
      <c r="K453" s="28">
        <f>SUMIF(Saída!$C$8:$C$3007,PG!C453,Saída!$E$8:$E$3007)</f>
        <v>0</v>
      </c>
      <c r="L453" s="28">
        <f>SUMIF(Saída!$C$8:$C$3007,PG!C453,Saída!$G$8:$G$3007)</f>
        <v>0</v>
      </c>
      <c r="M453" s="33">
        <f t="shared" si="18"/>
        <v>0</v>
      </c>
      <c r="N453" s="258">
        <f>IF(G453="",0,IFERROR(AVERAGE(G453,AVERAGEIF(Entrada!$C$8:$C$3007,PG!$C453,Entrada!$E$8:$E$3007)),$G453))</f>
        <v>0</v>
      </c>
      <c r="O453" s="97">
        <f t="shared" si="19"/>
        <v>0</v>
      </c>
      <c r="P453" s="98" t="str">
        <f t="shared" si="20"/>
        <v/>
      </c>
      <c r="Q453" s="249"/>
      <c r="R453" s="249"/>
      <c r="S453" s="249"/>
      <c r="T453" s="249"/>
      <c r="U453" s="249"/>
      <c r="V453" s="249"/>
      <c r="W453" s="249"/>
      <c r="X453" s="249"/>
      <c r="Y453" s="249"/>
    </row>
    <row r="454" spans="2:25" ht="30" customHeight="1" x14ac:dyDescent="0.25">
      <c r="B454" s="250"/>
      <c r="C454" s="251"/>
      <c r="D454" s="252"/>
      <c r="E454" s="253"/>
      <c r="F454" s="254"/>
      <c r="G454" s="255"/>
      <c r="H454" s="26">
        <v>447</v>
      </c>
      <c r="I454" s="28">
        <f>SUMIF(Entrada!$C$8:$C$3007,C454,Entrada!$F$8:$F$3007)</f>
        <v>0</v>
      </c>
      <c r="J454" s="28">
        <f>SUMIF(Entrada!$C$8:$C$3007,PG!C454,Entrada!$J$8:$J$3007)</f>
        <v>0</v>
      </c>
      <c r="K454" s="28">
        <f>SUMIF(Saída!$C$8:$C$3007,PG!C454,Saída!$E$8:$E$3007)</f>
        <v>0</v>
      </c>
      <c r="L454" s="28">
        <f>SUMIF(Saída!$C$8:$C$3007,PG!C454,Saída!$G$8:$G$3007)</f>
        <v>0</v>
      </c>
      <c r="M454" s="33">
        <f t="shared" si="18"/>
        <v>0</v>
      </c>
      <c r="N454" s="258">
        <f>IF(G454="",0,IFERROR(AVERAGE(G454,AVERAGEIF(Entrada!$C$8:$C$3007,PG!$C454,Entrada!$E$8:$E$3007)),$G454))</f>
        <v>0</v>
      </c>
      <c r="O454" s="97">
        <f t="shared" si="19"/>
        <v>0</v>
      </c>
      <c r="P454" s="98" t="str">
        <f t="shared" si="20"/>
        <v/>
      </c>
      <c r="Q454" s="249"/>
      <c r="R454" s="249"/>
      <c r="S454" s="249"/>
      <c r="T454" s="249"/>
      <c r="U454" s="249"/>
      <c r="V454" s="249"/>
      <c r="W454" s="249"/>
      <c r="X454" s="249"/>
      <c r="Y454" s="249"/>
    </row>
    <row r="455" spans="2:25" ht="30" customHeight="1" x14ac:dyDescent="0.25">
      <c r="B455" s="250"/>
      <c r="C455" s="251"/>
      <c r="D455" s="252"/>
      <c r="E455" s="253"/>
      <c r="F455" s="254"/>
      <c r="G455" s="255"/>
      <c r="H455" s="26">
        <v>448</v>
      </c>
      <c r="I455" s="28">
        <f>SUMIF(Entrada!$C$8:$C$3007,C455,Entrada!$F$8:$F$3007)</f>
        <v>0</v>
      </c>
      <c r="J455" s="28">
        <f>SUMIF(Entrada!$C$8:$C$3007,PG!C455,Entrada!$J$8:$J$3007)</f>
        <v>0</v>
      </c>
      <c r="K455" s="28">
        <f>SUMIF(Saída!$C$8:$C$3007,PG!C455,Saída!$E$8:$E$3007)</f>
        <v>0</v>
      </c>
      <c r="L455" s="28">
        <f>SUMIF(Saída!$C$8:$C$3007,PG!C455,Saída!$G$8:$G$3007)</f>
        <v>0</v>
      </c>
      <c r="M455" s="33">
        <f t="shared" si="18"/>
        <v>0</v>
      </c>
      <c r="N455" s="258">
        <f>IF(G455="",0,IFERROR(AVERAGE(G455,AVERAGEIF(Entrada!$C$8:$C$3007,PG!$C455,Entrada!$E$8:$E$3007)),$G455))</f>
        <v>0</v>
      </c>
      <c r="O455" s="97">
        <f t="shared" si="19"/>
        <v>0</v>
      </c>
      <c r="P455" s="98" t="str">
        <f t="shared" si="20"/>
        <v/>
      </c>
      <c r="Q455" s="249"/>
      <c r="R455" s="249"/>
      <c r="S455" s="249"/>
      <c r="T455" s="249"/>
      <c r="U455" s="249"/>
      <c r="V455" s="249"/>
      <c r="W455" s="249"/>
      <c r="X455" s="249"/>
      <c r="Y455" s="249"/>
    </row>
    <row r="456" spans="2:25" ht="30" customHeight="1" x14ac:dyDescent="0.25">
      <c r="B456" s="250"/>
      <c r="C456" s="251"/>
      <c r="D456" s="252"/>
      <c r="E456" s="253"/>
      <c r="F456" s="254"/>
      <c r="G456" s="255"/>
      <c r="H456" s="26">
        <v>449</v>
      </c>
      <c r="I456" s="28">
        <f>SUMIF(Entrada!$C$8:$C$3007,C456,Entrada!$F$8:$F$3007)</f>
        <v>0</v>
      </c>
      <c r="J456" s="28">
        <f>SUMIF(Entrada!$C$8:$C$3007,PG!C456,Entrada!$J$8:$J$3007)</f>
        <v>0</v>
      </c>
      <c r="K456" s="28">
        <f>SUMIF(Saída!$C$8:$C$3007,PG!C456,Saída!$E$8:$E$3007)</f>
        <v>0</v>
      </c>
      <c r="L456" s="28">
        <f>SUMIF(Saída!$C$8:$C$3007,PG!C456,Saída!$G$8:$G$3007)</f>
        <v>0</v>
      </c>
      <c r="M456" s="33">
        <f t="shared" si="18"/>
        <v>0</v>
      </c>
      <c r="N456" s="258">
        <f>IF(G456="",0,IFERROR(AVERAGE(G456,AVERAGEIF(Entrada!$C$8:$C$3007,PG!$C456,Entrada!$E$8:$E$3007)),$G456))</f>
        <v>0</v>
      </c>
      <c r="O456" s="97">
        <f t="shared" si="19"/>
        <v>0</v>
      </c>
      <c r="P456" s="98" t="str">
        <f t="shared" si="20"/>
        <v/>
      </c>
      <c r="Q456" s="249"/>
      <c r="R456" s="249"/>
      <c r="S456" s="249"/>
      <c r="T456" s="249"/>
      <c r="U456" s="249"/>
      <c r="V456" s="249"/>
      <c r="W456" s="249"/>
      <c r="X456" s="249"/>
      <c r="Y456" s="249"/>
    </row>
    <row r="457" spans="2:25" ht="30" customHeight="1" x14ac:dyDescent="0.25">
      <c r="B457" s="250"/>
      <c r="C457" s="251"/>
      <c r="D457" s="252"/>
      <c r="E457" s="253"/>
      <c r="F457" s="254"/>
      <c r="G457" s="255"/>
      <c r="H457" s="26">
        <v>450</v>
      </c>
      <c r="I457" s="28">
        <f>SUMIF(Entrada!$C$8:$C$3007,C457,Entrada!$F$8:$F$3007)</f>
        <v>0</v>
      </c>
      <c r="J457" s="28">
        <f>SUMIF(Entrada!$C$8:$C$3007,PG!C457,Entrada!$J$8:$J$3007)</f>
        <v>0</v>
      </c>
      <c r="K457" s="28">
        <f>SUMIF(Saída!$C$8:$C$3007,PG!C457,Saída!$E$8:$E$3007)</f>
        <v>0</v>
      </c>
      <c r="L457" s="28">
        <f>SUMIF(Saída!$C$8:$C$3007,PG!C457,Saída!$G$8:$G$3007)</f>
        <v>0</v>
      </c>
      <c r="M457" s="33">
        <f t="shared" ref="M457:M520" si="21">(I457+E457)-K457</f>
        <v>0</v>
      </c>
      <c r="N457" s="258">
        <f>IF(G457="",0,IFERROR(AVERAGE(G457,AVERAGEIF(Entrada!$C$8:$C$3007,PG!$C457,Entrada!$E$8:$E$3007)),$G457))</f>
        <v>0</v>
      </c>
      <c r="O457" s="97">
        <f t="shared" ref="O457:O520" si="22">E457*G457</f>
        <v>0</v>
      </c>
      <c r="P457" s="98" t="str">
        <f t="shared" ref="P457:P520" si="23">IF(D457="","",IF(M457&gt;D457,1,0))</f>
        <v/>
      </c>
      <c r="Q457" s="249"/>
      <c r="R457" s="249"/>
      <c r="S457" s="249"/>
      <c r="T457" s="249"/>
      <c r="U457" s="249"/>
      <c r="V457" s="249"/>
      <c r="W457" s="249"/>
      <c r="X457" s="249"/>
      <c r="Y457" s="249"/>
    </row>
    <row r="458" spans="2:25" ht="30" customHeight="1" x14ac:dyDescent="0.25">
      <c r="B458" s="250"/>
      <c r="C458" s="251"/>
      <c r="D458" s="252"/>
      <c r="E458" s="253"/>
      <c r="F458" s="254"/>
      <c r="G458" s="255"/>
      <c r="H458" s="26">
        <v>451</v>
      </c>
      <c r="I458" s="28">
        <f>SUMIF(Entrada!$C$8:$C$3007,C458,Entrada!$F$8:$F$3007)</f>
        <v>0</v>
      </c>
      <c r="J458" s="28">
        <f>SUMIF(Entrada!$C$8:$C$3007,PG!C458,Entrada!$J$8:$J$3007)</f>
        <v>0</v>
      </c>
      <c r="K458" s="28">
        <f>SUMIF(Saída!$C$8:$C$3007,PG!C458,Saída!$E$8:$E$3007)</f>
        <v>0</v>
      </c>
      <c r="L458" s="28">
        <f>SUMIF(Saída!$C$8:$C$3007,PG!C458,Saída!$G$8:$G$3007)</f>
        <v>0</v>
      </c>
      <c r="M458" s="33">
        <f t="shared" si="21"/>
        <v>0</v>
      </c>
      <c r="N458" s="258">
        <f>IF(G458="",0,IFERROR(AVERAGE(G458,AVERAGEIF(Entrada!$C$8:$C$3007,PG!$C458,Entrada!$E$8:$E$3007)),$G458))</f>
        <v>0</v>
      </c>
      <c r="O458" s="97">
        <f t="shared" si="22"/>
        <v>0</v>
      </c>
      <c r="P458" s="98" t="str">
        <f t="shared" si="23"/>
        <v/>
      </c>
      <c r="Q458" s="249"/>
      <c r="R458" s="249"/>
      <c r="S458" s="249"/>
      <c r="T458" s="249"/>
      <c r="U458" s="249"/>
      <c r="V458" s="249"/>
      <c r="W458" s="249"/>
      <c r="X458" s="249"/>
      <c r="Y458" s="249"/>
    </row>
    <row r="459" spans="2:25" ht="30" customHeight="1" x14ac:dyDescent="0.25">
      <c r="B459" s="250"/>
      <c r="C459" s="251"/>
      <c r="D459" s="252"/>
      <c r="E459" s="253"/>
      <c r="F459" s="254"/>
      <c r="G459" s="255"/>
      <c r="H459" s="26">
        <v>452</v>
      </c>
      <c r="I459" s="28">
        <f>SUMIF(Entrada!$C$8:$C$3007,C459,Entrada!$F$8:$F$3007)</f>
        <v>0</v>
      </c>
      <c r="J459" s="28">
        <f>SUMIF(Entrada!$C$8:$C$3007,PG!C459,Entrada!$J$8:$J$3007)</f>
        <v>0</v>
      </c>
      <c r="K459" s="28">
        <f>SUMIF(Saída!$C$8:$C$3007,PG!C459,Saída!$E$8:$E$3007)</f>
        <v>0</v>
      </c>
      <c r="L459" s="28">
        <f>SUMIF(Saída!$C$8:$C$3007,PG!C459,Saída!$G$8:$G$3007)</f>
        <v>0</v>
      </c>
      <c r="M459" s="33">
        <f t="shared" si="21"/>
        <v>0</v>
      </c>
      <c r="N459" s="258">
        <f>IF(G459="",0,IFERROR(AVERAGE(G459,AVERAGEIF(Entrada!$C$8:$C$3007,PG!$C459,Entrada!$E$8:$E$3007)),$G459))</f>
        <v>0</v>
      </c>
      <c r="O459" s="97">
        <f t="shared" si="22"/>
        <v>0</v>
      </c>
      <c r="P459" s="98" t="str">
        <f t="shared" si="23"/>
        <v/>
      </c>
      <c r="Q459" s="249"/>
      <c r="R459" s="249"/>
      <c r="S459" s="249"/>
      <c r="T459" s="249"/>
      <c r="U459" s="249"/>
      <c r="V459" s="249"/>
      <c r="W459" s="249"/>
      <c r="X459" s="249"/>
      <c r="Y459" s="249"/>
    </row>
    <row r="460" spans="2:25" ht="30" customHeight="1" x14ac:dyDescent="0.25">
      <c r="B460" s="250"/>
      <c r="C460" s="251"/>
      <c r="D460" s="252"/>
      <c r="E460" s="253"/>
      <c r="F460" s="254"/>
      <c r="G460" s="255"/>
      <c r="H460" s="26">
        <v>453</v>
      </c>
      <c r="I460" s="28">
        <f>SUMIF(Entrada!$C$8:$C$3007,C460,Entrada!$F$8:$F$3007)</f>
        <v>0</v>
      </c>
      <c r="J460" s="28">
        <f>SUMIF(Entrada!$C$8:$C$3007,PG!C460,Entrada!$J$8:$J$3007)</f>
        <v>0</v>
      </c>
      <c r="K460" s="28">
        <f>SUMIF(Saída!$C$8:$C$3007,PG!C460,Saída!$E$8:$E$3007)</f>
        <v>0</v>
      </c>
      <c r="L460" s="28">
        <f>SUMIF(Saída!$C$8:$C$3007,PG!C460,Saída!$G$8:$G$3007)</f>
        <v>0</v>
      </c>
      <c r="M460" s="33">
        <f t="shared" si="21"/>
        <v>0</v>
      </c>
      <c r="N460" s="258">
        <f>IF(G460="",0,IFERROR(AVERAGE(G460,AVERAGEIF(Entrada!$C$8:$C$3007,PG!$C460,Entrada!$E$8:$E$3007)),$G460))</f>
        <v>0</v>
      </c>
      <c r="O460" s="97">
        <f t="shared" si="22"/>
        <v>0</v>
      </c>
      <c r="P460" s="98" t="str">
        <f t="shared" si="23"/>
        <v/>
      </c>
      <c r="Q460" s="249"/>
      <c r="R460" s="249"/>
      <c r="S460" s="249"/>
      <c r="T460" s="249"/>
      <c r="U460" s="249"/>
      <c r="V460" s="249"/>
      <c r="W460" s="249"/>
      <c r="X460" s="249"/>
      <c r="Y460" s="249"/>
    </row>
    <row r="461" spans="2:25" ht="30" customHeight="1" x14ac:dyDescent="0.25">
      <c r="B461" s="250"/>
      <c r="C461" s="251"/>
      <c r="D461" s="252"/>
      <c r="E461" s="253"/>
      <c r="F461" s="254"/>
      <c r="G461" s="255"/>
      <c r="H461" s="26">
        <v>454</v>
      </c>
      <c r="I461" s="28">
        <f>SUMIF(Entrada!$C$8:$C$3007,C461,Entrada!$F$8:$F$3007)</f>
        <v>0</v>
      </c>
      <c r="J461" s="28">
        <f>SUMIF(Entrada!$C$8:$C$3007,PG!C461,Entrada!$J$8:$J$3007)</f>
        <v>0</v>
      </c>
      <c r="K461" s="28">
        <f>SUMIF(Saída!$C$8:$C$3007,PG!C461,Saída!$E$8:$E$3007)</f>
        <v>0</v>
      </c>
      <c r="L461" s="28">
        <f>SUMIF(Saída!$C$8:$C$3007,PG!C461,Saída!$G$8:$G$3007)</f>
        <v>0</v>
      </c>
      <c r="M461" s="33">
        <f t="shared" si="21"/>
        <v>0</v>
      </c>
      <c r="N461" s="258">
        <f>IF(G461="",0,IFERROR(AVERAGE(G461,AVERAGEIF(Entrada!$C$8:$C$3007,PG!$C461,Entrada!$E$8:$E$3007)),$G461))</f>
        <v>0</v>
      </c>
      <c r="O461" s="97">
        <f t="shared" si="22"/>
        <v>0</v>
      </c>
      <c r="P461" s="98" t="str">
        <f t="shared" si="23"/>
        <v/>
      </c>
      <c r="Q461" s="249"/>
      <c r="R461" s="249"/>
      <c r="S461" s="249"/>
      <c r="T461" s="249"/>
      <c r="U461" s="249"/>
      <c r="V461" s="249"/>
      <c r="W461" s="249"/>
      <c r="X461" s="249"/>
      <c r="Y461" s="249"/>
    </row>
    <row r="462" spans="2:25" ht="30" customHeight="1" x14ac:dyDescent="0.25">
      <c r="B462" s="250"/>
      <c r="C462" s="251"/>
      <c r="D462" s="252"/>
      <c r="E462" s="253"/>
      <c r="F462" s="254"/>
      <c r="G462" s="255"/>
      <c r="H462" s="26">
        <v>455</v>
      </c>
      <c r="I462" s="28">
        <f>SUMIF(Entrada!$C$8:$C$3007,C462,Entrada!$F$8:$F$3007)</f>
        <v>0</v>
      </c>
      <c r="J462" s="28">
        <f>SUMIF(Entrada!$C$8:$C$3007,PG!C462,Entrada!$J$8:$J$3007)</f>
        <v>0</v>
      </c>
      <c r="K462" s="28">
        <f>SUMIF(Saída!$C$8:$C$3007,PG!C462,Saída!$E$8:$E$3007)</f>
        <v>0</v>
      </c>
      <c r="L462" s="28">
        <f>SUMIF(Saída!$C$8:$C$3007,PG!C462,Saída!$G$8:$G$3007)</f>
        <v>0</v>
      </c>
      <c r="M462" s="33">
        <f t="shared" si="21"/>
        <v>0</v>
      </c>
      <c r="N462" s="258">
        <f>IF(G462="",0,IFERROR(AVERAGE(G462,AVERAGEIF(Entrada!$C$8:$C$3007,PG!$C462,Entrada!$E$8:$E$3007)),$G462))</f>
        <v>0</v>
      </c>
      <c r="O462" s="97">
        <f t="shared" si="22"/>
        <v>0</v>
      </c>
      <c r="P462" s="98" t="str">
        <f t="shared" si="23"/>
        <v/>
      </c>
      <c r="Q462" s="249"/>
      <c r="R462" s="249"/>
      <c r="S462" s="249"/>
      <c r="T462" s="249"/>
      <c r="U462" s="249"/>
      <c r="V462" s="249"/>
      <c r="W462" s="249"/>
      <c r="X462" s="249"/>
      <c r="Y462" s="249"/>
    </row>
    <row r="463" spans="2:25" ht="30" customHeight="1" x14ac:dyDescent="0.25">
      <c r="B463" s="250"/>
      <c r="C463" s="251"/>
      <c r="D463" s="252"/>
      <c r="E463" s="253"/>
      <c r="F463" s="254"/>
      <c r="G463" s="255"/>
      <c r="H463" s="26">
        <v>456</v>
      </c>
      <c r="I463" s="28">
        <f>SUMIF(Entrada!$C$8:$C$3007,C463,Entrada!$F$8:$F$3007)</f>
        <v>0</v>
      </c>
      <c r="J463" s="28">
        <f>SUMIF(Entrada!$C$8:$C$3007,PG!C463,Entrada!$J$8:$J$3007)</f>
        <v>0</v>
      </c>
      <c r="K463" s="28">
        <f>SUMIF(Saída!$C$8:$C$3007,PG!C463,Saída!$E$8:$E$3007)</f>
        <v>0</v>
      </c>
      <c r="L463" s="28">
        <f>SUMIF(Saída!$C$8:$C$3007,PG!C463,Saída!$G$8:$G$3007)</f>
        <v>0</v>
      </c>
      <c r="M463" s="33">
        <f t="shared" si="21"/>
        <v>0</v>
      </c>
      <c r="N463" s="258">
        <f>IF(G463="",0,IFERROR(AVERAGE(G463,AVERAGEIF(Entrada!$C$8:$C$3007,PG!$C463,Entrada!$E$8:$E$3007)),$G463))</f>
        <v>0</v>
      </c>
      <c r="O463" s="97">
        <f t="shared" si="22"/>
        <v>0</v>
      </c>
      <c r="P463" s="98" t="str">
        <f t="shared" si="23"/>
        <v/>
      </c>
      <c r="Q463" s="249"/>
      <c r="R463" s="249"/>
      <c r="S463" s="249"/>
      <c r="T463" s="249"/>
      <c r="U463" s="249"/>
      <c r="V463" s="249"/>
      <c r="W463" s="249"/>
      <c r="X463" s="249"/>
      <c r="Y463" s="249"/>
    </row>
    <row r="464" spans="2:25" ht="30" customHeight="1" x14ac:dyDescent="0.25">
      <c r="B464" s="250"/>
      <c r="C464" s="251"/>
      <c r="D464" s="252"/>
      <c r="E464" s="253"/>
      <c r="F464" s="254"/>
      <c r="G464" s="255"/>
      <c r="H464" s="26">
        <v>457</v>
      </c>
      <c r="I464" s="28">
        <f>SUMIF(Entrada!$C$8:$C$3007,C464,Entrada!$F$8:$F$3007)</f>
        <v>0</v>
      </c>
      <c r="J464" s="28">
        <f>SUMIF(Entrada!$C$8:$C$3007,PG!C464,Entrada!$J$8:$J$3007)</f>
        <v>0</v>
      </c>
      <c r="K464" s="28">
        <f>SUMIF(Saída!$C$8:$C$3007,PG!C464,Saída!$E$8:$E$3007)</f>
        <v>0</v>
      </c>
      <c r="L464" s="28">
        <f>SUMIF(Saída!$C$8:$C$3007,PG!C464,Saída!$G$8:$G$3007)</f>
        <v>0</v>
      </c>
      <c r="M464" s="33">
        <f t="shared" si="21"/>
        <v>0</v>
      </c>
      <c r="N464" s="258">
        <f>IF(G464="",0,IFERROR(AVERAGE(G464,AVERAGEIF(Entrada!$C$8:$C$3007,PG!$C464,Entrada!$E$8:$E$3007)),$G464))</f>
        <v>0</v>
      </c>
      <c r="O464" s="97">
        <f t="shared" si="22"/>
        <v>0</v>
      </c>
      <c r="P464" s="98" t="str">
        <f t="shared" si="23"/>
        <v/>
      </c>
      <c r="Q464" s="249"/>
      <c r="R464" s="249"/>
      <c r="S464" s="249"/>
      <c r="T464" s="249"/>
      <c r="U464" s="249"/>
      <c r="V464" s="249"/>
      <c r="W464" s="249"/>
      <c r="X464" s="249"/>
      <c r="Y464" s="249"/>
    </row>
    <row r="465" spans="2:25" ht="30" customHeight="1" x14ac:dyDescent="0.25">
      <c r="B465" s="250"/>
      <c r="C465" s="251"/>
      <c r="D465" s="252"/>
      <c r="E465" s="253"/>
      <c r="F465" s="254"/>
      <c r="G465" s="255"/>
      <c r="H465" s="26">
        <v>458</v>
      </c>
      <c r="I465" s="28">
        <f>SUMIF(Entrada!$C$8:$C$3007,C465,Entrada!$F$8:$F$3007)</f>
        <v>0</v>
      </c>
      <c r="J465" s="28">
        <f>SUMIF(Entrada!$C$8:$C$3007,PG!C465,Entrada!$J$8:$J$3007)</f>
        <v>0</v>
      </c>
      <c r="K465" s="28">
        <f>SUMIF(Saída!$C$8:$C$3007,PG!C465,Saída!$E$8:$E$3007)</f>
        <v>0</v>
      </c>
      <c r="L465" s="28">
        <f>SUMIF(Saída!$C$8:$C$3007,PG!C465,Saída!$G$8:$G$3007)</f>
        <v>0</v>
      </c>
      <c r="M465" s="33">
        <f t="shared" si="21"/>
        <v>0</v>
      </c>
      <c r="N465" s="258">
        <f>IF(G465="",0,IFERROR(AVERAGE(G465,AVERAGEIF(Entrada!$C$8:$C$3007,PG!$C465,Entrada!$E$8:$E$3007)),$G465))</f>
        <v>0</v>
      </c>
      <c r="O465" s="97">
        <f t="shared" si="22"/>
        <v>0</v>
      </c>
      <c r="P465" s="98" t="str">
        <f t="shared" si="23"/>
        <v/>
      </c>
      <c r="Q465" s="249"/>
      <c r="R465" s="249"/>
      <c r="S465" s="249"/>
      <c r="T465" s="249"/>
      <c r="U465" s="249"/>
      <c r="V465" s="249"/>
      <c r="W465" s="249"/>
      <c r="X465" s="249"/>
      <c r="Y465" s="249"/>
    </row>
    <row r="466" spans="2:25" ht="30" customHeight="1" x14ac:dyDescent="0.25">
      <c r="B466" s="250"/>
      <c r="C466" s="251"/>
      <c r="D466" s="252"/>
      <c r="E466" s="253"/>
      <c r="F466" s="254"/>
      <c r="G466" s="255"/>
      <c r="H466" s="26">
        <v>459</v>
      </c>
      <c r="I466" s="28">
        <f>SUMIF(Entrada!$C$8:$C$3007,C466,Entrada!$F$8:$F$3007)</f>
        <v>0</v>
      </c>
      <c r="J466" s="28">
        <f>SUMIF(Entrada!$C$8:$C$3007,PG!C466,Entrada!$J$8:$J$3007)</f>
        <v>0</v>
      </c>
      <c r="K466" s="28">
        <f>SUMIF(Saída!$C$8:$C$3007,PG!C466,Saída!$E$8:$E$3007)</f>
        <v>0</v>
      </c>
      <c r="L466" s="28">
        <f>SUMIF(Saída!$C$8:$C$3007,PG!C466,Saída!$G$8:$G$3007)</f>
        <v>0</v>
      </c>
      <c r="M466" s="33">
        <f t="shared" si="21"/>
        <v>0</v>
      </c>
      <c r="N466" s="258">
        <f>IF(G466="",0,IFERROR(AVERAGE(G466,AVERAGEIF(Entrada!$C$8:$C$3007,PG!$C466,Entrada!$E$8:$E$3007)),$G466))</f>
        <v>0</v>
      </c>
      <c r="O466" s="97">
        <f t="shared" si="22"/>
        <v>0</v>
      </c>
      <c r="P466" s="98" t="str">
        <f t="shared" si="23"/>
        <v/>
      </c>
      <c r="Q466" s="249"/>
      <c r="R466" s="249"/>
      <c r="S466" s="249"/>
      <c r="T466" s="249"/>
      <c r="U466" s="249"/>
      <c r="V466" s="249"/>
      <c r="W466" s="249"/>
      <c r="X466" s="249"/>
      <c r="Y466" s="249"/>
    </row>
    <row r="467" spans="2:25" ht="30" customHeight="1" x14ac:dyDescent="0.25">
      <c r="B467" s="250"/>
      <c r="C467" s="251"/>
      <c r="D467" s="252"/>
      <c r="E467" s="253"/>
      <c r="F467" s="254"/>
      <c r="G467" s="255"/>
      <c r="H467" s="26">
        <v>460</v>
      </c>
      <c r="I467" s="28">
        <f>SUMIF(Entrada!$C$8:$C$3007,C467,Entrada!$F$8:$F$3007)</f>
        <v>0</v>
      </c>
      <c r="J467" s="28">
        <f>SUMIF(Entrada!$C$8:$C$3007,PG!C467,Entrada!$J$8:$J$3007)</f>
        <v>0</v>
      </c>
      <c r="K467" s="28">
        <f>SUMIF(Saída!$C$8:$C$3007,PG!C467,Saída!$E$8:$E$3007)</f>
        <v>0</v>
      </c>
      <c r="L467" s="28">
        <f>SUMIF(Saída!$C$8:$C$3007,PG!C467,Saída!$G$8:$G$3007)</f>
        <v>0</v>
      </c>
      <c r="M467" s="33">
        <f t="shared" si="21"/>
        <v>0</v>
      </c>
      <c r="N467" s="258">
        <f>IF(G467="",0,IFERROR(AVERAGE(G467,AVERAGEIF(Entrada!$C$8:$C$3007,PG!$C467,Entrada!$E$8:$E$3007)),$G467))</f>
        <v>0</v>
      </c>
      <c r="O467" s="97">
        <f t="shared" si="22"/>
        <v>0</v>
      </c>
      <c r="P467" s="98" t="str">
        <f t="shared" si="23"/>
        <v/>
      </c>
      <c r="Q467" s="249"/>
      <c r="R467" s="249"/>
      <c r="S467" s="249"/>
      <c r="T467" s="249"/>
      <c r="U467" s="249"/>
      <c r="V467" s="249"/>
      <c r="W467" s="249"/>
      <c r="X467" s="249"/>
      <c r="Y467" s="249"/>
    </row>
    <row r="468" spans="2:25" ht="30" customHeight="1" x14ac:dyDescent="0.25">
      <c r="B468" s="250"/>
      <c r="C468" s="251"/>
      <c r="D468" s="252"/>
      <c r="E468" s="253"/>
      <c r="F468" s="254"/>
      <c r="G468" s="255"/>
      <c r="H468" s="26">
        <v>461</v>
      </c>
      <c r="I468" s="28">
        <f>SUMIF(Entrada!$C$8:$C$3007,C468,Entrada!$F$8:$F$3007)</f>
        <v>0</v>
      </c>
      <c r="J468" s="28">
        <f>SUMIF(Entrada!$C$8:$C$3007,PG!C468,Entrada!$J$8:$J$3007)</f>
        <v>0</v>
      </c>
      <c r="K468" s="28">
        <f>SUMIF(Saída!$C$8:$C$3007,PG!C468,Saída!$E$8:$E$3007)</f>
        <v>0</v>
      </c>
      <c r="L468" s="28">
        <f>SUMIF(Saída!$C$8:$C$3007,PG!C468,Saída!$G$8:$G$3007)</f>
        <v>0</v>
      </c>
      <c r="M468" s="33">
        <f t="shared" si="21"/>
        <v>0</v>
      </c>
      <c r="N468" s="258">
        <f>IF(G468="",0,IFERROR(AVERAGE(G468,AVERAGEIF(Entrada!$C$8:$C$3007,PG!$C468,Entrada!$E$8:$E$3007)),$G468))</f>
        <v>0</v>
      </c>
      <c r="O468" s="97">
        <f t="shared" si="22"/>
        <v>0</v>
      </c>
      <c r="P468" s="98" t="str">
        <f t="shared" si="23"/>
        <v/>
      </c>
      <c r="Q468" s="249"/>
      <c r="R468" s="249"/>
      <c r="S468" s="249"/>
      <c r="T468" s="249"/>
      <c r="U468" s="249"/>
      <c r="V468" s="249"/>
      <c r="W468" s="249"/>
      <c r="X468" s="249"/>
      <c r="Y468" s="249"/>
    </row>
    <row r="469" spans="2:25" ht="30" customHeight="1" x14ac:dyDescent="0.25">
      <c r="B469" s="250"/>
      <c r="C469" s="251"/>
      <c r="D469" s="252"/>
      <c r="E469" s="253"/>
      <c r="F469" s="254"/>
      <c r="G469" s="255"/>
      <c r="H469" s="26">
        <v>462</v>
      </c>
      <c r="I469" s="28">
        <f>SUMIF(Entrada!$C$8:$C$3007,C469,Entrada!$F$8:$F$3007)</f>
        <v>0</v>
      </c>
      <c r="J469" s="28">
        <f>SUMIF(Entrada!$C$8:$C$3007,PG!C469,Entrada!$J$8:$J$3007)</f>
        <v>0</v>
      </c>
      <c r="K469" s="28">
        <f>SUMIF(Saída!$C$8:$C$3007,PG!C469,Saída!$E$8:$E$3007)</f>
        <v>0</v>
      </c>
      <c r="L469" s="28">
        <f>SUMIF(Saída!$C$8:$C$3007,PG!C469,Saída!$G$8:$G$3007)</f>
        <v>0</v>
      </c>
      <c r="M469" s="33">
        <f t="shared" si="21"/>
        <v>0</v>
      </c>
      <c r="N469" s="258">
        <f>IF(G469="",0,IFERROR(AVERAGE(G469,AVERAGEIF(Entrada!$C$8:$C$3007,PG!$C469,Entrada!$E$8:$E$3007)),$G469))</f>
        <v>0</v>
      </c>
      <c r="O469" s="97">
        <f t="shared" si="22"/>
        <v>0</v>
      </c>
      <c r="P469" s="98" t="str">
        <f t="shared" si="23"/>
        <v/>
      </c>
      <c r="Q469" s="249"/>
      <c r="R469" s="249"/>
      <c r="S469" s="249"/>
      <c r="T469" s="249"/>
      <c r="U469" s="249"/>
      <c r="V469" s="249"/>
      <c r="W469" s="249"/>
      <c r="X469" s="249"/>
      <c r="Y469" s="249"/>
    </row>
    <row r="470" spans="2:25" ht="30" customHeight="1" x14ac:dyDescent="0.25">
      <c r="B470" s="250"/>
      <c r="C470" s="251"/>
      <c r="D470" s="252"/>
      <c r="E470" s="253"/>
      <c r="F470" s="254"/>
      <c r="G470" s="255"/>
      <c r="H470" s="26">
        <v>463</v>
      </c>
      <c r="I470" s="28">
        <f>SUMIF(Entrada!$C$8:$C$3007,C470,Entrada!$F$8:$F$3007)</f>
        <v>0</v>
      </c>
      <c r="J470" s="28">
        <f>SUMIF(Entrada!$C$8:$C$3007,PG!C470,Entrada!$J$8:$J$3007)</f>
        <v>0</v>
      </c>
      <c r="K470" s="28">
        <f>SUMIF(Saída!$C$8:$C$3007,PG!C470,Saída!$E$8:$E$3007)</f>
        <v>0</v>
      </c>
      <c r="L470" s="28">
        <f>SUMIF(Saída!$C$8:$C$3007,PG!C470,Saída!$G$8:$G$3007)</f>
        <v>0</v>
      </c>
      <c r="M470" s="33">
        <f t="shared" si="21"/>
        <v>0</v>
      </c>
      <c r="N470" s="258">
        <f>IF(G470="",0,IFERROR(AVERAGE(G470,AVERAGEIF(Entrada!$C$8:$C$3007,PG!$C470,Entrada!$E$8:$E$3007)),$G470))</f>
        <v>0</v>
      </c>
      <c r="O470" s="97">
        <f t="shared" si="22"/>
        <v>0</v>
      </c>
      <c r="P470" s="98" t="str">
        <f t="shared" si="23"/>
        <v/>
      </c>
      <c r="Q470" s="249"/>
      <c r="R470" s="249"/>
      <c r="S470" s="249"/>
      <c r="T470" s="249"/>
      <c r="U470" s="249"/>
      <c r="V470" s="249"/>
      <c r="W470" s="249"/>
      <c r="X470" s="249"/>
      <c r="Y470" s="249"/>
    </row>
    <row r="471" spans="2:25" ht="30" customHeight="1" x14ac:dyDescent="0.25">
      <c r="B471" s="250"/>
      <c r="C471" s="251"/>
      <c r="D471" s="252"/>
      <c r="E471" s="253"/>
      <c r="F471" s="254"/>
      <c r="G471" s="255"/>
      <c r="H471" s="26">
        <v>464</v>
      </c>
      <c r="I471" s="28">
        <f>SUMIF(Entrada!$C$8:$C$3007,C471,Entrada!$F$8:$F$3007)</f>
        <v>0</v>
      </c>
      <c r="J471" s="28">
        <f>SUMIF(Entrada!$C$8:$C$3007,PG!C471,Entrada!$J$8:$J$3007)</f>
        <v>0</v>
      </c>
      <c r="K471" s="28">
        <f>SUMIF(Saída!$C$8:$C$3007,PG!C471,Saída!$E$8:$E$3007)</f>
        <v>0</v>
      </c>
      <c r="L471" s="28">
        <f>SUMIF(Saída!$C$8:$C$3007,PG!C471,Saída!$G$8:$G$3007)</f>
        <v>0</v>
      </c>
      <c r="M471" s="33">
        <f t="shared" si="21"/>
        <v>0</v>
      </c>
      <c r="N471" s="258">
        <f>IF(G471="",0,IFERROR(AVERAGE(G471,AVERAGEIF(Entrada!$C$8:$C$3007,PG!$C471,Entrada!$E$8:$E$3007)),$G471))</f>
        <v>0</v>
      </c>
      <c r="O471" s="97">
        <f t="shared" si="22"/>
        <v>0</v>
      </c>
      <c r="P471" s="98" t="str">
        <f t="shared" si="23"/>
        <v/>
      </c>
      <c r="Q471" s="249"/>
      <c r="R471" s="249"/>
      <c r="S471" s="249"/>
      <c r="T471" s="249"/>
      <c r="U471" s="249"/>
      <c r="V471" s="249"/>
      <c r="W471" s="249"/>
      <c r="X471" s="249"/>
      <c r="Y471" s="249"/>
    </row>
    <row r="472" spans="2:25" ht="30" customHeight="1" x14ac:dyDescent="0.25">
      <c r="B472" s="250"/>
      <c r="C472" s="251"/>
      <c r="D472" s="252"/>
      <c r="E472" s="253"/>
      <c r="F472" s="254"/>
      <c r="G472" s="255"/>
      <c r="H472" s="26">
        <v>465</v>
      </c>
      <c r="I472" s="28">
        <f>SUMIF(Entrada!$C$8:$C$3007,C472,Entrada!$F$8:$F$3007)</f>
        <v>0</v>
      </c>
      <c r="J472" s="28">
        <f>SUMIF(Entrada!$C$8:$C$3007,PG!C472,Entrada!$J$8:$J$3007)</f>
        <v>0</v>
      </c>
      <c r="K472" s="28">
        <f>SUMIF(Saída!$C$8:$C$3007,PG!C472,Saída!$E$8:$E$3007)</f>
        <v>0</v>
      </c>
      <c r="L472" s="28">
        <f>SUMIF(Saída!$C$8:$C$3007,PG!C472,Saída!$G$8:$G$3007)</f>
        <v>0</v>
      </c>
      <c r="M472" s="33">
        <f t="shared" si="21"/>
        <v>0</v>
      </c>
      <c r="N472" s="258">
        <f>IF(G472="",0,IFERROR(AVERAGE(G472,AVERAGEIF(Entrada!$C$8:$C$3007,PG!$C472,Entrada!$E$8:$E$3007)),$G472))</f>
        <v>0</v>
      </c>
      <c r="O472" s="97">
        <f t="shared" si="22"/>
        <v>0</v>
      </c>
      <c r="P472" s="98" t="str">
        <f t="shared" si="23"/>
        <v/>
      </c>
      <c r="Q472" s="249"/>
      <c r="R472" s="249"/>
      <c r="S472" s="249"/>
      <c r="T472" s="249"/>
      <c r="U472" s="249"/>
      <c r="V472" s="249"/>
      <c r="W472" s="249"/>
      <c r="X472" s="249"/>
      <c r="Y472" s="249"/>
    </row>
    <row r="473" spans="2:25" ht="30" customHeight="1" x14ac:dyDescent="0.25">
      <c r="B473" s="250"/>
      <c r="C473" s="251"/>
      <c r="D473" s="252"/>
      <c r="E473" s="253"/>
      <c r="F473" s="254"/>
      <c r="G473" s="255"/>
      <c r="H473" s="26">
        <v>466</v>
      </c>
      <c r="I473" s="28">
        <f>SUMIF(Entrada!$C$8:$C$3007,C473,Entrada!$F$8:$F$3007)</f>
        <v>0</v>
      </c>
      <c r="J473" s="28">
        <f>SUMIF(Entrada!$C$8:$C$3007,PG!C473,Entrada!$J$8:$J$3007)</f>
        <v>0</v>
      </c>
      <c r="K473" s="28">
        <f>SUMIF(Saída!$C$8:$C$3007,PG!C473,Saída!$E$8:$E$3007)</f>
        <v>0</v>
      </c>
      <c r="L473" s="28">
        <f>SUMIF(Saída!$C$8:$C$3007,PG!C473,Saída!$G$8:$G$3007)</f>
        <v>0</v>
      </c>
      <c r="M473" s="33">
        <f t="shared" si="21"/>
        <v>0</v>
      </c>
      <c r="N473" s="258">
        <f>IF(G473="",0,IFERROR(AVERAGE(G473,AVERAGEIF(Entrada!$C$8:$C$3007,PG!$C473,Entrada!$E$8:$E$3007)),$G473))</f>
        <v>0</v>
      </c>
      <c r="O473" s="97">
        <f t="shared" si="22"/>
        <v>0</v>
      </c>
      <c r="P473" s="98" t="str">
        <f t="shared" si="23"/>
        <v/>
      </c>
      <c r="Q473" s="249"/>
      <c r="R473" s="249"/>
      <c r="S473" s="249"/>
      <c r="T473" s="249"/>
      <c r="U473" s="249"/>
      <c r="V473" s="249"/>
      <c r="W473" s="249"/>
      <c r="X473" s="249"/>
      <c r="Y473" s="249"/>
    </row>
    <row r="474" spans="2:25" ht="30" customHeight="1" x14ac:dyDescent="0.25">
      <c r="B474" s="250"/>
      <c r="C474" s="251"/>
      <c r="D474" s="252"/>
      <c r="E474" s="253"/>
      <c r="F474" s="254"/>
      <c r="G474" s="255"/>
      <c r="H474" s="26">
        <v>467</v>
      </c>
      <c r="I474" s="28">
        <f>SUMIF(Entrada!$C$8:$C$3007,C474,Entrada!$F$8:$F$3007)</f>
        <v>0</v>
      </c>
      <c r="J474" s="28">
        <f>SUMIF(Entrada!$C$8:$C$3007,PG!C474,Entrada!$J$8:$J$3007)</f>
        <v>0</v>
      </c>
      <c r="K474" s="28">
        <f>SUMIF(Saída!$C$8:$C$3007,PG!C474,Saída!$E$8:$E$3007)</f>
        <v>0</v>
      </c>
      <c r="L474" s="28">
        <f>SUMIF(Saída!$C$8:$C$3007,PG!C474,Saída!$G$8:$G$3007)</f>
        <v>0</v>
      </c>
      <c r="M474" s="33">
        <f t="shared" si="21"/>
        <v>0</v>
      </c>
      <c r="N474" s="258">
        <f>IF(G474="",0,IFERROR(AVERAGE(G474,AVERAGEIF(Entrada!$C$8:$C$3007,PG!$C474,Entrada!$E$8:$E$3007)),$G474))</f>
        <v>0</v>
      </c>
      <c r="O474" s="97">
        <f t="shared" si="22"/>
        <v>0</v>
      </c>
      <c r="P474" s="98" t="str">
        <f t="shared" si="23"/>
        <v/>
      </c>
      <c r="Q474" s="249"/>
      <c r="R474" s="249"/>
      <c r="S474" s="249"/>
      <c r="T474" s="249"/>
      <c r="U474" s="249"/>
      <c r="V474" s="249"/>
      <c r="W474" s="249"/>
      <c r="X474" s="249"/>
      <c r="Y474" s="249"/>
    </row>
    <row r="475" spans="2:25" ht="30" customHeight="1" x14ac:dyDescent="0.25">
      <c r="B475" s="250"/>
      <c r="C475" s="251"/>
      <c r="D475" s="252"/>
      <c r="E475" s="253"/>
      <c r="F475" s="254"/>
      <c r="G475" s="255"/>
      <c r="H475" s="26">
        <v>468</v>
      </c>
      <c r="I475" s="28">
        <f>SUMIF(Entrada!$C$8:$C$3007,C475,Entrada!$F$8:$F$3007)</f>
        <v>0</v>
      </c>
      <c r="J475" s="28">
        <f>SUMIF(Entrada!$C$8:$C$3007,PG!C475,Entrada!$J$8:$J$3007)</f>
        <v>0</v>
      </c>
      <c r="K475" s="28">
        <f>SUMIF(Saída!$C$8:$C$3007,PG!C475,Saída!$E$8:$E$3007)</f>
        <v>0</v>
      </c>
      <c r="L475" s="28">
        <f>SUMIF(Saída!$C$8:$C$3007,PG!C475,Saída!$G$8:$G$3007)</f>
        <v>0</v>
      </c>
      <c r="M475" s="33">
        <f t="shared" si="21"/>
        <v>0</v>
      </c>
      <c r="N475" s="258">
        <f>IF(G475="",0,IFERROR(AVERAGE(G475,AVERAGEIF(Entrada!$C$8:$C$3007,PG!$C475,Entrada!$E$8:$E$3007)),$G475))</f>
        <v>0</v>
      </c>
      <c r="O475" s="97">
        <f t="shared" si="22"/>
        <v>0</v>
      </c>
      <c r="P475" s="98" t="str">
        <f t="shared" si="23"/>
        <v/>
      </c>
      <c r="Q475" s="249"/>
      <c r="R475" s="249"/>
      <c r="S475" s="249"/>
      <c r="T475" s="249"/>
      <c r="U475" s="249"/>
      <c r="V475" s="249"/>
      <c r="W475" s="249"/>
      <c r="X475" s="249"/>
      <c r="Y475" s="249"/>
    </row>
    <row r="476" spans="2:25" ht="30" customHeight="1" x14ac:dyDescent="0.25">
      <c r="B476" s="250"/>
      <c r="C476" s="251"/>
      <c r="D476" s="252"/>
      <c r="E476" s="253"/>
      <c r="F476" s="254"/>
      <c r="G476" s="255"/>
      <c r="H476" s="26">
        <v>469</v>
      </c>
      <c r="I476" s="28">
        <f>SUMIF(Entrada!$C$8:$C$3007,C476,Entrada!$F$8:$F$3007)</f>
        <v>0</v>
      </c>
      <c r="J476" s="28">
        <f>SUMIF(Entrada!$C$8:$C$3007,PG!C476,Entrada!$J$8:$J$3007)</f>
        <v>0</v>
      </c>
      <c r="K476" s="28">
        <f>SUMIF(Saída!$C$8:$C$3007,PG!C476,Saída!$E$8:$E$3007)</f>
        <v>0</v>
      </c>
      <c r="L476" s="28">
        <f>SUMIF(Saída!$C$8:$C$3007,PG!C476,Saída!$G$8:$G$3007)</f>
        <v>0</v>
      </c>
      <c r="M476" s="33">
        <f t="shared" si="21"/>
        <v>0</v>
      </c>
      <c r="N476" s="258">
        <f>IF(G476="",0,IFERROR(AVERAGE(G476,AVERAGEIF(Entrada!$C$8:$C$3007,PG!$C476,Entrada!$E$8:$E$3007)),$G476))</f>
        <v>0</v>
      </c>
      <c r="O476" s="97">
        <f t="shared" si="22"/>
        <v>0</v>
      </c>
      <c r="P476" s="98" t="str">
        <f t="shared" si="23"/>
        <v/>
      </c>
      <c r="Q476" s="249"/>
      <c r="R476" s="249"/>
      <c r="S476" s="249"/>
      <c r="T476" s="249"/>
      <c r="U476" s="249"/>
      <c r="V476" s="249"/>
      <c r="W476" s="249"/>
      <c r="X476" s="249"/>
      <c r="Y476" s="249"/>
    </row>
    <row r="477" spans="2:25" ht="30" customHeight="1" x14ac:dyDescent="0.25">
      <c r="B477" s="250"/>
      <c r="C477" s="251"/>
      <c r="D477" s="252"/>
      <c r="E477" s="253"/>
      <c r="F477" s="254"/>
      <c r="G477" s="255"/>
      <c r="H477" s="26">
        <v>470</v>
      </c>
      <c r="I477" s="28">
        <f>SUMIF(Entrada!$C$8:$C$3007,C477,Entrada!$F$8:$F$3007)</f>
        <v>0</v>
      </c>
      <c r="J477" s="28">
        <f>SUMIF(Entrada!$C$8:$C$3007,PG!C477,Entrada!$J$8:$J$3007)</f>
        <v>0</v>
      </c>
      <c r="K477" s="28">
        <f>SUMIF(Saída!$C$8:$C$3007,PG!C477,Saída!$E$8:$E$3007)</f>
        <v>0</v>
      </c>
      <c r="L477" s="28">
        <f>SUMIF(Saída!$C$8:$C$3007,PG!C477,Saída!$G$8:$G$3007)</f>
        <v>0</v>
      </c>
      <c r="M477" s="33">
        <f t="shared" si="21"/>
        <v>0</v>
      </c>
      <c r="N477" s="258">
        <f>IF(G477="",0,IFERROR(AVERAGE(G477,AVERAGEIF(Entrada!$C$8:$C$3007,PG!$C477,Entrada!$E$8:$E$3007)),$G477))</f>
        <v>0</v>
      </c>
      <c r="O477" s="97">
        <f t="shared" si="22"/>
        <v>0</v>
      </c>
      <c r="P477" s="98" t="str">
        <f t="shared" si="23"/>
        <v/>
      </c>
      <c r="Q477" s="249"/>
      <c r="R477" s="249"/>
      <c r="S477" s="249"/>
      <c r="T477" s="249"/>
      <c r="U477" s="249"/>
      <c r="V477" s="249"/>
      <c r="W477" s="249"/>
      <c r="X477" s="249"/>
      <c r="Y477" s="249"/>
    </row>
    <row r="478" spans="2:25" ht="30" customHeight="1" x14ac:dyDescent="0.25">
      <c r="B478" s="250"/>
      <c r="C478" s="251"/>
      <c r="D478" s="252"/>
      <c r="E478" s="253"/>
      <c r="F478" s="254"/>
      <c r="G478" s="255"/>
      <c r="H478" s="26">
        <v>471</v>
      </c>
      <c r="I478" s="28">
        <f>SUMIF(Entrada!$C$8:$C$3007,C478,Entrada!$F$8:$F$3007)</f>
        <v>0</v>
      </c>
      <c r="J478" s="28">
        <f>SUMIF(Entrada!$C$8:$C$3007,PG!C478,Entrada!$J$8:$J$3007)</f>
        <v>0</v>
      </c>
      <c r="K478" s="28">
        <f>SUMIF(Saída!$C$8:$C$3007,PG!C478,Saída!$E$8:$E$3007)</f>
        <v>0</v>
      </c>
      <c r="L478" s="28">
        <f>SUMIF(Saída!$C$8:$C$3007,PG!C478,Saída!$G$8:$G$3007)</f>
        <v>0</v>
      </c>
      <c r="M478" s="33">
        <f t="shared" si="21"/>
        <v>0</v>
      </c>
      <c r="N478" s="258">
        <f>IF(G478="",0,IFERROR(AVERAGE(G478,AVERAGEIF(Entrada!$C$8:$C$3007,PG!$C478,Entrada!$E$8:$E$3007)),$G478))</f>
        <v>0</v>
      </c>
      <c r="O478" s="97">
        <f t="shared" si="22"/>
        <v>0</v>
      </c>
      <c r="P478" s="98" t="str">
        <f t="shared" si="23"/>
        <v/>
      </c>
      <c r="Q478" s="249"/>
      <c r="R478" s="249"/>
      <c r="S478" s="249"/>
      <c r="T478" s="249"/>
      <c r="U478" s="249"/>
      <c r="V478" s="249"/>
      <c r="W478" s="249"/>
      <c r="X478" s="249"/>
      <c r="Y478" s="249"/>
    </row>
    <row r="479" spans="2:25" ht="30" customHeight="1" x14ac:dyDescent="0.25">
      <c r="B479" s="250"/>
      <c r="C479" s="251"/>
      <c r="D479" s="252"/>
      <c r="E479" s="253"/>
      <c r="F479" s="254"/>
      <c r="G479" s="255"/>
      <c r="H479" s="26">
        <v>472</v>
      </c>
      <c r="I479" s="28">
        <f>SUMIF(Entrada!$C$8:$C$3007,C479,Entrada!$F$8:$F$3007)</f>
        <v>0</v>
      </c>
      <c r="J479" s="28">
        <f>SUMIF(Entrada!$C$8:$C$3007,PG!C479,Entrada!$J$8:$J$3007)</f>
        <v>0</v>
      </c>
      <c r="K479" s="28">
        <f>SUMIF(Saída!$C$8:$C$3007,PG!C479,Saída!$E$8:$E$3007)</f>
        <v>0</v>
      </c>
      <c r="L479" s="28">
        <f>SUMIF(Saída!$C$8:$C$3007,PG!C479,Saída!$G$8:$G$3007)</f>
        <v>0</v>
      </c>
      <c r="M479" s="33">
        <f t="shared" si="21"/>
        <v>0</v>
      </c>
      <c r="N479" s="258">
        <f>IF(G479="",0,IFERROR(AVERAGE(G479,AVERAGEIF(Entrada!$C$8:$C$3007,PG!$C479,Entrada!$E$8:$E$3007)),$G479))</f>
        <v>0</v>
      </c>
      <c r="O479" s="97">
        <f t="shared" si="22"/>
        <v>0</v>
      </c>
      <c r="P479" s="98" t="str">
        <f t="shared" si="23"/>
        <v/>
      </c>
      <c r="Q479" s="249"/>
      <c r="R479" s="249"/>
      <c r="S479" s="249"/>
      <c r="T479" s="249"/>
      <c r="U479" s="249"/>
      <c r="V479" s="249"/>
      <c r="W479" s="249"/>
      <c r="X479" s="249"/>
      <c r="Y479" s="249"/>
    </row>
    <row r="480" spans="2:25" ht="30" customHeight="1" x14ac:dyDescent="0.25">
      <c r="B480" s="250"/>
      <c r="C480" s="251"/>
      <c r="D480" s="252"/>
      <c r="E480" s="253"/>
      <c r="F480" s="254"/>
      <c r="G480" s="255"/>
      <c r="H480" s="26">
        <v>473</v>
      </c>
      <c r="I480" s="28">
        <f>SUMIF(Entrada!$C$8:$C$3007,C480,Entrada!$F$8:$F$3007)</f>
        <v>0</v>
      </c>
      <c r="J480" s="28">
        <f>SUMIF(Entrada!$C$8:$C$3007,PG!C480,Entrada!$J$8:$J$3007)</f>
        <v>0</v>
      </c>
      <c r="K480" s="28">
        <f>SUMIF(Saída!$C$8:$C$3007,PG!C480,Saída!$E$8:$E$3007)</f>
        <v>0</v>
      </c>
      <c r="L480" s="28">
        <f>SUMIF(Saída!$C$8:$C$3007,PG!C480,Saída!$G$8:$G$3007)</f>
        <v>0</v>
      </c>
      <c r="M480" s="33">
        <f t="shared" si="21"/>
        <v>0</v>
      </c>
      <c r="N480" s="258">
        <f>IF(G480="",0,IFERROR(AVERAGE(G480,AVERAGEIF(Entrada!$C$8:$C$3007,PG!$C480,Entrada!$E$8:$E$3007)),$G480))</f>
        <v>0</v>
      </c>
      <c r="O480" s="97">
        <f t="shared" si="22"/>
        <v>0</v>
      </c>
      <c r="P480" s="98" t="str">
        <f t="shared" si="23"/>
        <v/>
      </c>
      <c r="Q480" s="249"/>
      <c r="R480" s="249"/>
      <c r="S480" s="249"/>
      <c r="T480" s="249"/>
      <c r="U480" s="249"/>
      <c r="V480" s="249"/>
      <c r="W480" s="249"/>
      <c r="X480" s="249"/>
      <c r="Y480" s="249"/>
    </row>
    <row r="481" spans="2:25" ht="30" customHeight="1" x14ac:dyDescent="0.25">
      <c r="B481" s="250"/>
      <c r="C481" s="251"/>
      <c r="D481" s="252"/>
      <c r="E481" s="253"/>
      <c r="F481" s="254"/>
      <c r="G481" s="255"/>
      <c r="H481" s="26">
        <v>474</v>
      </c>
      <c r="I481" s="28">
        <f>SUMIF(Entrada!$C$8:$C$3007,C481,Entrada!$F$8:$F$3007)</f>
        <v>0</v>
      </c>
      <c r="J481" s="28">
        <f>SUMIF(Entrada!$C$8:$C$3007,PG!C481,Entrada!$J$8:$J$3007)</f>
        <v>0</v>
      </c>
      <c r="K481" s="28">
        <f>SUMIF(Saída!$C$8:$C$3007,PG!C481,Saída!$E$8:$E$3007)</f>
        <v>0</v>
      </c>
      <c r="L481" s="28">
        <f>SUMIF(Saída!$C$8:$C$3007,PG!C481,Saída!$G$8:$G$3007)</f>
        <v>0</v>
      </c>
      <c r="M481" s="33">
        <f t="shared" si="21"/>
        <v>0</v>
      </c>
      <c r="N481" s="258">
        <f>IF(G481="",0,IFERROR(AVERAGE(G481,AVERAGEIF(Entrada!$C$8:$C$3007,PG!$C481,Entrada!$E$8:$E$3007)),$G481))</f>
        <v>0</v>
      </c>
      <c r="O481" s="97">
        <f t="shared" si="22"/>
        <v>0</v>
      </c>
      <c r="P481" s="98" t="str">
        <f t="shared" si="23"/>
        <v/>
      </c>
      <c r="Q481" s="249"/>
      <c r="R481" s="249"/>
      <c r="S481" s="249"/>
      <c r="T481" s="249"/>
      <c r="U481" s="249"/>
      <c r="V481" s="249"/>
      <c r="W481" s="249"/>
      <c r="X481" s="249"/>
      <c r="Y481" s="249"/>
    </row>
    <row r="482" spans="2:25" ht="30" customHeight="1" x14ac:dyDescent="0.25">
      <c r="B482" s="250"/>
      <c r="C482" s="251"/>
      <c r="D482" s="252"/>
      <c r="E482" s="253"/>
      <c r="F482" s="254"/>
      <c r="G482" s="255"/>
      <c r="H482" s="26">
        <v>475</v>
      </c>
      <c r="I482" s="28">
        <f>SUMIF(Entrada!$C$8:$C$3007,C482,Entrada!$F$8:$F$3007)</f>
        <v>0</v>
      </c>
      <c r="J482" s="28">
        <f>SUMIF(Entrada!$C$8:$C$3007,PG!C482,Entrada!$J$8:$J$3007)</f>
        <v>0</v>
      </c>
      <c r="K482" s="28">
        <f>SUMIF(Saída!$C$8:$C$3007,PG!C482,Saída!$E$8:$E$3007)</f>
        <v>0</v>
      </c>
      <c r="L482" s="28">
        <f>SUMIF(Saída!$C$8:$C$3007,PG!C482,Saída!$G$8:$G$3007)</f>
        <v>0</v>
      </c>
      <c r="M482" s="33">
        <f t="shared" si="21"/>
        <v>0</v>
      </c>
      <c r="N482" s="258">
        <f>IF(G482="",0,IFERROR(AVERAGE(G482,AVERAGEIF(Entrada!$C$8:$C$3007,PG!$C482,Entrada!$E$8:$E$3007)),$G482))</f>
        <v>0</v>
      </c>
      <c r="O482" s="97">
        <f t="shared" si="22"/>
        <v>0</v>
      </c>
      <c r="P482" s="98" t="str">
        <f t="shared" si="23"/>
        <v/>
      </c>
      <c r="Q482" s="249"/>
      <c r="R482" s="249"/>
      <c r="S482" s="249"/>
      <c r="T482" s="249"/>
      <c r="U482" s="249"/>
      <c r="V482" s="249"/>
      <c r="W482" s="249"/>
      <c r="X482" s="249"/>
      <c r="Y482" s="249"/>
    </row>
    <row r="483" spans="2:25" ht="30" customHeight="1" x14ac:dyDescent="0.25">
      <c r="B483" s="250"/>
      <c r="C483" s="251"/>
      <c r="D483" s="252"/>
      <c r="E483" s="253"/>
      <c r="F483" s="254"/>
      <c r="G483" s="255"/>
      <c r="H483" s="26">
        <v>476</v>
      </c>
      <c r="I483" s="28">
        <f>SUMIF(Entrada!$C$8:$C$3007,C483,Entrada!$F$8:$F$3007)</f>
        <v>0</v>
      </c>
      <c r="J483" s="28">
        <f>SUMIF(Entrada!$C$8:$C$3007,PG!C483,Entrada!$J$8:$J$3007)</f>
        <v>0</v>
      </c>
      <c r="K483" s="28">
        <f>SUMIF(Saída!$C$8:$C$3007,PG!C483,Saída!$E$8:$E$3007)</f>
        <v>0</v>
      </c>
      <c r="L483" s="28">
        <f>SUMIF(Saída!$C$8:$C$3007,PG!C483,Saída!$G$8:$G$3007)</f>
        <v>0</v>
      </c>
      <c r="M483" s="33">
        <f t="shared" si="21"/>
        <v>0</v>
      </c>
      <c r="N483" s="258">
        <f>IF(G483="",0,IFERROR(AVERAGE(G483,AVERAGEIF(Entrada!$C$8:$C$3007,PG!$C483,Entrada!$E$8:$E$3007)),$G483))</f>
        <v>0</v>
      </c>
      <c r="O483" s="97">
        <f t="shared" si="22"/>
        <v>0</v>
      </c>
      <c r="P483" s="98" t="str">
        <f t="shared" si="23"/>
        <v/>
      </c>
      <c r="Q483" s="249"/>
      <c r="R483" s="249"/>
      <c r="S483" s="249"/>
      <c r="T483" s="249"/>
      <c r="U483" s="249"/>
      <c r="V483" s="249"/>
      <c r="W483" s="249"/>
      <c r="X483" s="249"/>
      <c r="Y483" s="249"/>
    </row>
    <row r="484" spans="2:25" ht="30" customHeight="1" x14ac:dyDescent="0.25">
      <c r="B484" s="250"/>
      <c r="C484" s="251"/>
      <c r="D484" s="252"/>
      <c r="E484" s="253"/>
      <c r="F484" s="254"/>
      <c r="G484" s="255"/>
      <c r="H484" s="26">
        <v>477</v>
      </c>
      <c r="I484" s="28">
        <f>SUMIF(Entrada!$C$8:$C$3007,C484,Entrada!$F$8:$F$3007)</f>
        <v>0</v>
      </c>
      <c r="J484" s="28">
        <f>SUMIF(Entrada!$C$8:$C$3007,PG!C484,Entrada!$J$8:$J$3007)</f>
        <v>0</v>
      </c>
      <c r="K484" s="28">
        <f>SUMIF(Saída!$C$8:$C$3007,PG!C484,Saída!$E$8:$E$3007)</f>
        <v>0</v>
      </c>
      <c r="L484" s="28">
        <f>SUMIF(Saída!$C$8:$C$3007,PG!C484,Saída!$G$8:$G$3007)</f>
        <v>0</v>
      </c>
      <c r="M484" s="33">
        <f t="shared" si="21"/>
        <v>0</v>
      </c>
      <c r="N484" s="258">
        <f>IF(G484="",0,IFERROR(AVERAGE(G484,AVERAGEIF(Entrada!$C$8:$C$3007,PG!$C484,Entrada!$E$8:$E$3007)),$G484))</f>
        <v>0</v>
      </c>
      <c r="O484" s="97">
        <f t="shared" si="22"/>
        <v>0</v>
      </c>
      <c r="P484" s="98" t="str">
        <f t="shared" si="23"/>
        <v/>
      </c>
      <c r="Q484" s="249"/>
      <c r="R484" s="249"/>
      <c r="S484" s="249"/>
      <c r="T484" s="249"/>
      <c r="U484" s="249"/>
      <c r="V484" s="249"/>
      <c r="W484" s="249"/>
      <c r="X484" s="249"/>
      <c r="Y484" s="249"/>
    </row>
    <row r="485" spans="2:25" ht="30" customHeight="1" x14ac:dyDescent="0.25">
      <c r="B485" s="250"/>
      <c r="C485" s="251"/>
      <c r="D485" s="252"/>
      <c r="E485" s="253"/>
      <c r="F485" s="254"/>
      <c r="G485" s="255"/>
      <c r="H485" s="26">
        <v>478</v>
      </c>
      <c r="I485" s="28">
        <f>SUMIF(Entrada!$C$8:$C$3007,C485,Entrada!$F$8:$F$3007)</f>
        <v>0</v>
      </c>
      <c r="J485" s="28">
        <f>SUMIF(Entrada!$C$8:$C$3007,PG!C485,Entrada!$J$8:$J$3007)</f>
        <v>0</v>
      </c>
      <c r="K485" s="28">
        <f>SUMIF(Saída!$C$8:$C$3007,PG!C485,Saída!$E$8:$E$3007)</f>
        <v>0</v>
      </c>
      <c r="L485" s="28">
        <f>SUMIF(Saída!$C$8:$C$3007,PG!C485,Saída!$G$8:$G$3007)</f>
        <v>0</v>
      </c>
      <c r="M485" s="33">
        <f t="shared" si="21"/>
        <v>0</v>
      </c>
      <c r="N485" s="258">
        <f>IF(G485="",0,IFERROR(AVERAGE(G485,AVERAGEIF(Entrada!$C$8:$C$3007,PG!$C485,Entrada!$E$8:$E$3007)),$G485))</f>
        <v>0</v>
      </c>
      <c r="O485" s="97">
        <f t="shared" si="22"/>
        <v>0</v>
      </c>
      <c r="P485" s="98" t="str">
        <f t="shared" si="23"/>
        <v/>
      </c>
      <c r="Q485" s="249"/>
      <c r="R485" s="249"/>
      <c r="S485" s="249"/>
      <c r="T485" s="249"/>
      <c r="U485" s="249"/>
      <c r="V485" s="249"/>
      <c r="W485" s="249"/>
      <c r="X485" s="249"/>
      <c r="Y485" s="249"/>
    </row>
    <row r="486" spans="2:25" ht="30" customHeight="1" x14ac:dyDescent="0.25">
      <c r="B486" s="250"/>
      <c r="C486" s="251"/>
      <c r="D486" s="252"/>
      <c r="E486" s="253"/>
      <c r="F486" s="254"/>
      <c r="G486" s="255"/>
      <c r="H486" s="26">
        <v>479</v>
      </c>
      <c r="I486" s="28">
        <f>SUMIF(Entrada!$C$8:$C$3007,C486,Entrada!$F$8:$F$3007)</f>
        <v>0</v>
      </c>
      <c r="J486" s="28">
        <f>SUMIF(Entrada!$C$8:$C$3007,PG!C486,Entrada!$J$8:$J$3007)</f>
        <v>0</v>
      </c>
      <c r="K486" s="28">
        <f>SUMIF(Saída!$C$8:$C$3007,PG!C486,Saída!$E$8:$E$3007)</f>
        <v>0</v>
      </c>
      <c r="L486" s="28">
        <f>SUMIF(Saída!$C$8:$C$3007,PG!C486,Saída!$G$8:$G$3007)</f>
        <v>0</v>
      </c>
      <c r="M486" s="33">
        <f t="shared" si="21"/>
        <v>0</v>
      </c>
      <c r="N486" s="258">
        <f>IF(G486="",0,IFERROR(AVERAGE(G486,AVERAGEIF(Entrada!$C$8:$C$3007,PG!$C486,Entrada!$E$8:$E$3007)),$G486))</f>
        <v>0</v>
      </c>
      <c r="O486" s="97">
        <f t="shared" si="22"/>
        <v>0</v>
      </c>
      <c r="P486" s="98" t="str">
        <f t="shared" si="23"/>
        <v/>
      </c>
      <c r="Q486" s="249"/>
      <c r="R486" s="249"/>
      <c r="S486" s="249"/>
      <c r="T486" s="249"/>
      <c r="U486" s="249"/>
      <c r="V486" s="249"/>
      <c r="W486" s="249"/>
      <c r="X486" s="249"/>
      <c r="Y486" s="249"/>
    </row>
    <row r="487" spans="2:25" ht="30" customHeight="1" x14ac:dyDescent="0.25">
      <c r="B487" s="250"/>
      <c r="C487" s="251"/>
      <c r="D487" s="252"/>
      <c r="E487" s="253"/>
      <c r="F487" s="254"/>
      <c r="G487" s="255"/>
      <c r="H487" s="26">
        <v>480</v>
      </c>
      <c r="I487" s="28">
        <f>SUMIF(Entrada!$C$8:$C$3007,C487,Entrada!$F$8:$F$3007)</f>
        <v>0</v>
      </c>
      <c r="J487" s="28">
        <f>SUMIF(Entrada!$C$8:$C$3007,PG!C487,Entrada!$J$8:$J$3007)</f>
        <v>0</v>
      </c>
      <c r="K487" s="28">
        <f>SUMIF(Saída!$C$8:$C$3007,PG!C487,Saída!$E$8:$E$3007)</f>
        <v>0</v>
      </c>
      <c r="L487" s="28">
        <f>SUMIF(Saída!$C$8:$C$3007,PG!C487,Saída!$G$8:$G$3007)</f>
        <v>0</v>
      </c>
      <c r="M487" s="33">
        <f t="shared" si="21"/>
        <v>0</v>
      </c>
      <c r="N487" s="258">
        <f>IF(G487="",0,IFERROR(AVERAGE(G487,AVERAGEIF(Entrada!$C$8:$C$3007,PG!$C487,Entrada!$E$8:$E$3007)),$G487))</f>
        <v>0</v>
      </c>
      <c r="O487" s="97">
        <f t="shared" si="22"/>
        <v>0</v>
      </c>
      <c r="P487" s="98" t="str">
        <f t="shared" si="23"/>
        <v/>
      </c>
      <c r="Q487" s="249"/>
      <c r="R487" s="249"/>
      <c r="S487" s="249"/>
      <c r="T487" s="249"/>
      <c r="U487" s="249"/>
      <c r="V487" s="249"/>
      <c r="W487" s="249"/>
      <c r="X487" s="249"/>
      <c r="Y487" s="249"/>
    </row>
    <row r="488" spans="2:25" ht="30" customHeight="1" x14ac:dyDescent="0.25">
      <c r="B488" s="250"/>
      <c r="C488" s="251"/>
      <c r="D488" s="252"/>
      <c r="E488" s="253"/>
      <c r="F488" s="254"/>
      <c r="G488" s="255"/>
      <c r="H488" s="26">
        <v>481</v>
      </c>
      <c r="I488" s="28">
        <f>SUMIF(Entrada!$C$8:$C$3007,C488,Entrada!$F$8:$F$3007)</f>
        <v>0</v>
      </c>
      <c r="J488" s="28">
        <f>SUMIF(Entrada!$C$8:$C$3007,PG!C488,Entrada!$J$8:$J$3007)</f>
        <v>0</v>
      </c>
      <c r="K488" s="28">
        <f>SUMIF(Saída!$C$8:$C$3007,PG!C488,Saída!$E$8:$E$3007)</f>
        <v>0</v>
      </c>
      <c r="L488" s="28">
        <f>SUMIF(Saída!$C$8:$C$3007,PG!C488,Saída!$G$8:$G$3007)</f>
        <v>0</v>
      </c>
      <c r="M488" s="33">
        <f t="shared" si="21"/>
        <v>0</v>
      </c>
      <c r="N488" s="258">
        <f>IF(G488="",0,IFERROR(AVERAGE(G488,AVERAGEIF(Entrada!$C$8:$C$3007,PG!$C488,Entrada!$E$8:$E$3007)),$G488))</f>
        <v>0</v>
      </c>
      <c r="O488" s="97">
        <f t="shared" si="22"/>
        <v>0</v>
      </c>
      <c r="P488" s="98" t="str">
        <f t="shared" si="23"/>
        <v/>
      </c>
      <c r="Q488" s="249"/>
      <c r="R488" s="249"/>
      <c r="S488" s="249"/>
      <c r="T488" s="249"/>
      <c r="U488" s="249"/>
      <c r="V488" s="249"/>
      <c r="W488" s="249"/>
      <c r="X488" s="249"/>
      <c r="Y488" s="249"/>
    </row>
    <row r="489" spans="2:25" ht="30" customHeight="1" x14ac:dyDescent="0.25">
      <c r="B489" s="250"/>
      <c r="C489" s="251"/>
      <c r="D489" s="252"/>
      <c r="E489" s="253"/>
      <c r="F489" s="254"/>
      <c r="G489" s="255"/>
      <c r="H489" s="26">
        <v>482</v>
      </c>
      <c r="I489" s="28">
        <f>SUMIF(Entrada!$C$8:$C$3007,C489,Entrada!$F$8:$F$3007)</f>
        <v>0</v>
      </c>
      <c r="J489" s="28">
        <f>SUMIF(Entrada!$C$8:$C$3007,PG!C489,Entrada!$J$8:$J$3007)</f>
        <v>0</v>
      </c>
      <c r="K489" s="28">
        <f>SUMIF(Saída!$C$8:$C$3007,PG!C489,Saída!$E$8:$E$3007)</f>
        <v>0</v>
      </c>
      <c r="L489" s="28">
        <f>SUMIF(Saída!$C$8:$C$3007,PG!C489,Saída!$G$8:$G$3007)</f>
        <v>0</v>
      </c>
      <c r="M489" s="33">
        <f t="shared" si="21"/>
        <v>0</v>
      </c>
      <c r="N489" s="258">
        <f>IF(G489="",0,IFERROR(AVERAGE(G489,AVERAGEIF(Entrada!$C$8:$C$3007,PG!$C489,Entrada!$E$8:$E$3007)),$G489))</f>
        <v>0</v>
      </c>
      <c r="O489" s="97">
        <f t="shared" si="22"/>
        <v>0</v>
      </c>
      <c r="P489" s="98" t="str">
        <f t="shared" si="23"/>
        <v/>
      </c>
      <c r="Q489" s="249"/>
      <c r="R489" s="249"/>
      <c r="S489" s="249"/>
      <c r="T489" s="249"/>
      <c r="U489" s="249"/>
      <c r="V489" s="249"/>
      <c r="W489" s="249"/>
      <c r="X489" s="249"/>
      <c r="Y489" s="249"/>
    </row>
    <row r="490" spans="2:25" ht="30" customHeight="1" x14ac:dyDescent="0.25">
      <c r="B490" s="250"/>
      <c r="C490" s="251"/>
      <c r="D490" s="252"/>
      <c r="E490" s="253"/>
      <c r="F490" s="254"/>
      <c r="G490" s="255"/>
      <c r="H490" s="26">
        <v>483</v>
      </c>
      <c r="I490" s="28">
        <f>SUMIF(Entrada!$C$8:$C$3007,C490,Entrada!$F$8:$F$3007)</f>
        <v>0</v>
      </c>
      <c r="J490" s="28">
        <f>SUMIF(Entrada!$C$8:$C$3007,PG!C490,Entrada!$J$8:$J$3007)</f>
        <v>0</v>
      </c>
      <c r="K490" s="28">
        <f>SUMIF(Saída!$C$8:$C$3007,PG!C490,Saída!$E$8:$E$3007)</f>
        <v>0</v>
      </c>
      <c r="L490" s="28">
        <f>SUMIF(Saída!$C$8:$C$3007,PG!C490,Saída!$G$8:$G$3007)</f>
        <v>0</v>
      </c>
      <c r="M490" s="33">
        <f t="shared" si="21"/>
        <v>0</v>
      </c>
      <c r="N490" s="258">
        <f>IF(G490="",0,IFERROR(AVERAGE(G490,AVERAGEIF(Entrada!$C$8:$C$3007,PG!$C490,Entrada!$E$8:$E$3007)),$G490))</f>
        <v>0</v>
      </c>
      <c r="O490" s="97">
        <f t="shared" si="22"/>
        <v>0</v>
      </c>
      <c r="P490" s="98" t="str">
        <f t="shared" si="23"/>
        <v/>
      </c>
      <c r="Q490" s="249"/>
      <c r="R490" s="249"/>
      <c r="S490" s="249"/>
      <c r="T490" s="249"/>
      <c r="U490" s="249"/>
      <c r="V490" s="249"/>
      <c r="W490" s="249"/>
      <c r="X490" s="249"/>
      <c r="Y490" s="249"/>
    </row>
    <row r="491" spans="2:25" ht="30" customHeight="1" x14ac:dyDescent="0.25">
      <c r="B491" s="250"/>
      <c r="C491" s="251"/>
      <c r="D491" s="252"/>
      <c r="E491" s="253"/>
      <c r="F491" s="254"/>
      <c r="G491" s="255"/>
      <c r="H491" s="26">
        <v>484</v>
      </c>
      <c r="I491" s="28">
        <f>SUMIF(Entrada!$C$8:$C$3007,C491,Entrada!$F$8:$F$3007)</f>
        <v>0</v>
      </c>
      <c r="J491" s="28">
        <f>SUMIF(Entrada!$C$8:$C$3007,PG!C491,Entrada!$J$8:$J$3007)</f>
        <v>0</v>
      </c>
      <c r="K491" s="28">
        <f>SUMIF(Saída!$C$8:$C$3007,PG!C491,Saída!$E$8:$E$3007)</f>
        <v>0</v>
      </c>
      <c r="L491" s="28">
        <f>SUMIF(Saída!$C$8:$C$3007,PG!C491,Saída!$G$8:$G$3007)</f>
        <v>0</v>
      </c>
      <c r="M491" s="33">
        <f t="shared" si="21"/>
        <v>0</v>
      </c>
      <c r="N491" s="258">
        <f>IF(G491="",0,IFERROR(AVERAGE(G491,AVERAGEIF(Entrada!$C$8:$C$3007,PG!$C491,Entrada!$E$8:$E$3007)),$G491))</f>
        <v>0</v>
      </c>
      <c r="O491" s="97">
        <f t="shared" si="22"/>
        <v>0</v>
      </c>
      <c r="P491" s="98" t="str">
        <f t="shared" si="23"/>
        <v/>
      </c>
      <c r="Q491" s="249"/>
      <c r="R491" s="249"/>
      <c r="S491" s="249"/>
      <c r="T491" s="249"/>
      <c r="U491" s="249"/>
      <c r="V491" s="249"/>
      <c r="W491" s="249"/>
      <c r="X491" s="249"/>
      <c r="Y491" s="249"/>
    </row>
    <row r="492" spans="2:25" ht="30" customHeight="1" x14ac:dyDescent="0.25">
      <c r="B492" s="250"/>
      <c r="C492" s="251"/>
      <c r="D492" s="252"/>
      <c r="E492" s="253"/>
      <c r="F492" s="254"/>
      <c r="G492" s="255"/>
      <c r="H492" s="26">
        <v>485</v>
      </c>
      <c r="I492" s="28">
        <f>SUMIF(Entrada!$C$8:$C$3007,C492,Entrada!$F$8:$F$3007)</f>
        <v>0</v>
      </c>
      <c r="J492" s="28">
        <f>SUMIF(Entrada!$C$8:$C$3007,PG!C492,Entrada!$J$8:$J$3007)</f>
        <v>0</v>
      </c>
      <c r="K492" s="28">
        <f>SUMIF(Saída!$C$8:$C$3007,PG!C492,Saída!$E$8:$E$3007)</f>
        <v>0</v>
      </c>
      <c r="L492" s="28">
        <f>SUMIF(Saída!$C$8:$C$3007,PG!C492,Saída!$G$8:$G$3007)</f>
        <v>0</v>
      </c>
      <c r="M492" s="33">
        <f t="shared" si="21"/>
        <v>0</v>
      </c>
      <c r="N492" s="258">
        <f>IF(G492="",0,IFERROR(AVERAGE(G492,AVERAGEIF(Entrada!$C$8:$C$3007,PG!$C492,Entrada!$E$8:$E$3007)),$G492))</f>
        <v>0</v>
      </c>
      <c r="O492" s="97">
        <f t="shared" si="22"/>
        <v>0</v>
      </c>
      <c r="P492" s="98" t="str">
        <f t="shared" si="23"/>
        <v/>
      </c>
      <c r="Q492" s="249"/>
      <c r="R492" s="249"/>
      <c r="S492" s="249"/>
      <c r="T492" s="249"/>
      <c r="U492" s="249"/>
      <c r="V492" s="249"/>
      <c r="W492" s="249"/>
      <c r="X492" s="249"/>
      <c r="Y492" s="249"/>
    </row>
    <row r="493" spans="2:25" ht="30" customHeight="1" x14ac:dyDescent="0.25">
      <c r="B493" s="250"/>
      <c r="C493" s="251"/>
      <c r="D493" s="252"/>
      <c r="E493" s="253"/>
      <c r="F493" s="254"/>
      <c r="G493" s="255"/>
      <c r="H493" s="26">
        <v>486</v>
      </c>
      <c r="I493" s="28">
        <f>SUMIF(Entrada!$C$8:$C$3007,C493,Entrada!$F$8:$F$3007)</f>
        <v>0</v>
      </c>
      <c r="J493" s="28">
        <f>SUMIF(Entrada!$C$8:$C$3007,PG!C493,Entrada!$J$8:$J$3007)</f>
        <v>0</v>
      </c>
      <c r="K493" s="28">
        <f>SUMIF(Saída!$C$8:$C$3007,PG!C493,Saída!$E$8:$E$3007)</f>
        <v>0</v>
      </c>
      <c r="L493" s="28">
        <f>SUMIF(Saída!$C$8:$C$3007,PG!C493,Saída!$G$8:$G$3007)</f>
        <v>0</v>
      </c>
      <c r="M493" s="33">
        <f t="shared" si="21"/>
        <v>0</v>
      </c>
      <c r="N493" s="258">
        <f>IF(G493="",0,IFERROR(AVERAGE(G493,AVERAGEIF(Entrada!$C$8:$C$3007,PG!$C493,Entrada!$E$8:$E$3007)),$G493))</f>
        <v>0</v>
      </c>
      <c r="O493" s="97">
        <f t="shared" si="22"/>
        <v>0</v>
      </c>
      <c r="P493" s="98" t="str">
        <f t="shared" si="23"/>
        <v/>
      </c>
      <c r="Q493" s="249"/>
      <c r="R493" s="249"/>
      <c r="S493" s="249"/>
      <c r="T493" s="249"/>
      <c r="U493" s="249"/>
      <c r="V493" s="249"/>
      <c r="W493" s="249"/>
      <c r="X493" s="249"/>
      <c r="Y493" s="249"/>
    </row>
    <row r="494" spans="2:25" ht="30" customHeight="1" x14ac:dyDescent="0.25">
      <c r="B494" s="250"/>
      <c r="C494" s="251"/>
      <c r="D494" s="252"/>
      <c r="E494" s="253"/>
      <c r="F494" s="254"/>
      <c r="G494" s="255"/>
      <c r="H494" s="26">
        <v>487</v>
      </c>
      <c r="I494" s="28">
        <f>SUMIF(Entrada!$C$8:$C$3007,C494,Entrada!$F$8:$F$3007)</f>
        <v>0</v>
      </c>
      <c r="J494" s="28">
        <f>SUMIF(Entrada!$C$8:$C$3007,PG!C494,Entrada!$J$8:$J$3007)</f>
        <v>0</v>
      </c>
      <c r="K494" s="28">
        <f>SUMIF(Saída!$C$8:$C$3007,PG!C494,Saída!$E$8:$E$3007)</f>
        <v>0</v>
      </c>
      <c r="L494" s="28">
        <f>SUMIF(Saída!$C$8:$C$3007,PG!C494,Saída!$G$8:$G$3007)</f>
        <v>0</v>
      </c>
      <c r="M494" s="33">
        <f t="shared" si="21"/>
        <v>0</v>
      </c>
      <c r="N494" s="258">
        <f>IF(G494="",0,IFERROR(AVERAGE(G494,AVERAGEIF(Entrada!$C$8:$C$3007,PG!$C494,Entrada!$E$8:$E$3007)),$G494))</f>
        <v>0</v>
      </c>
      <c r="O494" s="97">
        <f t="shared" si="22"/>
        <v>0</v>
      </c>
      <c r="P494" s="98" t="str">
        <f t="shared" si="23"/>
        <v/>
      </c>
      <c r="Q494" s="249"/>
      <c r="R494" s="249"/>
      <c r="S494" s="249"/>
      <c r="T494" s="249"/>
      <c r="U494" s="249"/>
      <c r="V494" s="249"/>
      <c r="W494" s="249"/>
      <c r="X494" s="249"/>
      <c r="Y494" s="249"/>
    </row>
    <row r="495" spans="2:25" ht="30" customHeight="1" x14ac:dyDescent="0.25">
      <c r="B495" s="250"/>
      <c r="C495" s="251"/>
      <c r="D495" s="252"/>
      <c r="E495" s="253"/>
      <c r="F495" s="254"/>
      <c r="G495" s="255"/>
      <c r="H495" s="26">
        <v>488</v>
      </c>
      <c r="I495" s="28">
        <f>SUMIF(Entrada!$C$8:$C$3007,C495,Entrada!$F$8:$F$3007)</f>
        <v>0</v>
      </c>
      <c r="J495" s="28">
        <f>SUMIF(Entrada!$C$8:$C$3007,PG!C495,Entrada!$J$8:$J$3007)</f>
        <v>0</v>
      </c>
      <c r="K495" s="28">
        <f>SUMIF(Saída!$C$8:$C$3007,PG!C495,Saída!$E$8:$E$3007)</f>
        <v>0</v>
      </c>
      <c r="L495" s="28">
        <f>SUMIF(Saída!$C$8:$C$3007,PG!C495,Saída!$G$8:$G$3007)</f>
        <v>0</v>
      </c>
      <c r="M495" s="33">
        <f t="shared" si="21"/>
        <v>0</v>
      </c>
      <c r="N495" s="258">
        <f>IF(G495="",0,IFERROR(AVERAGE(G495,AVERAGEIF(Entrada!$C$8:$C$3007,PG!$C495,Entrada!$E$8:$E$3007)),$G495))</f>
        <v>0</v>
      </c>
      <c r="O495" s="97">
        <f t="shared" si="22"/>
        <v>0</v>
      </c>
      <c r="P495" s="98" t="str">
        <f t="shared" si="23"/>
        <v/>
      </c>
      <c r="Q495" s="249"/>
      <c r="R495" s="249"/>
      <c r="S495" s="249"/>
      <c r="T495" s="249"/>
      <c r="U495" s="249"/>
      <c r="V495" s="249"/>
      <c r="W495" s="249"/>
      <c r="X495" s="249"/>
      <c r="Y495" s="249"/>
    </row>
    <row r="496" spans="2:25" ht="30" customHeight="1" x14ac:dyDescent="0.25">
      <c r="B496" s="250"/>
      <c r="C496" s="251"/>
      <c r="D496" s="252"/>
      <c r="E496" s="253"/>
      <c r="F496" s="254"/>
      <c r="G496" s="255"/>
      <c r="H496" s="26">
        <v>489</v>
      </c>
      <c r="I496" s="28">
        <f>SUMIF(Entrada!$C$8:$C$3007,C496,Entrada!$F$8:$F$3007)</f>
        <v>0</v>
      </c>
      <c r="J496" s="28">
        <f>SUMIF(Entrada!$C$8:$C$3007,PG!C496,Entrada!$J$8:$J$3007)</f>
        <v>0</v>
      </c>
      <c r="K496" s="28">
        <f>SUMIF(Saída!$C$8:$C$3007,PG!C496,Saída!$E$8:$E$3007)</f>
        <v>0</v>
      </c>
      <c r="L496" s="28">
        <f>SUMIF(Saída!$C$8:$C$3007,PG!C496,Saída!$G$8:$G$3007)</f>
        <v>0</v>
      </c>
      <c r="M496" s="33">
        <f t="shared" si="21"/>
        <v>0</v>
      </c>
      <c r="N496" s="258">
        <f>IF(G496="",0,IFERROR(AVERAGE(G496,AVERAGEIF(Entrada!$C$8:$C$3007,PG!$C496,Entrada!$E$8:$E$3007)),$G496))</f>
        <v>0</v>
      </c>
      <c r="O496" s="97">
        <f t="shared" si="22"/>
        <v>0</v>
      </c>
      <c r="P496" s="98" t="str">
        <f t="shared" si="23"/>
        <v/>
      </c>
      <c r="Q496" s="249"/>
      <c r="R496" s="249"/>
      <c r="S496" s="249"/>
      <c r="T496" s="249"/>
      <c r="U496" s="249"/>
      <c r="V496" s="249"/>
      <c r="W496" s="249"/>
      <c r="X496" s="249"/>
      <c r="Y496" s="249"/>
    </row>
    <row r="497" spans="2:25" ht="30" customHeight="1" x14ac:dyDescent="0.25">
      <c r="B497" s="250"/>
      <c r="C497" s="251"/>
      <c r="D497" s="252"/>
      <c r="E497" s="253"/>
      <c r="F497" s="254"/>
      <c r="G497" s="255"/>
      <c r="H497" s="26">
        <v>490</v>
      </c>
      <c r="I497" s="28">
        <f>SUMIF(Entrada!$C$8:$C$3007,C497,Entrada!$F$8:$F$3007)</f>
        <v>0</v>
      </c>
      <c r="J497" s="28">
        <f>SUMIF(Entrada!$C$8:$C$3007,PG!C497,Entrada!$J$8:$J$3007)</f>
        <v>0</v>
      </c>
      <c r="K497" s="28">
        <f>SUMIF(Saída!$C$8:$C$3007,PG!C497,Saída!$E$8:$E$3007)</f>
        <v>0</v>
      </c>
      <c r="L497" s="28">
        <f>SUMIF(Saída!$C$8:$C$3007,PG!C497,Saída!$G$8:$G$3007)</f>
        <v>0</v>
      </c>
      <c r="M497" s="33">
        <f t="shared" si="21"/>
        <v>0</v>
      </c>
      <c r="N497" s="258">
        <f>IF(G497="",0,IFERROR(AVERAGE(G497,AVERAGEIF(Entrada!$C$8:$C$3007,PG!$C497,Entrada!$E$8:$E$3007)),$G497))</f>
        <v>0</v>
      </c>
      <c r="O497" s="97">
        <f t="shared" si="22"/>
        <v>0</v>
      </c>
      <c r="P497" s="98" t="str">
        <f t="shared" si="23"/>
        <v/>
      </c>
      <c r="Q497" s="249"/>
      <c r="R497" s="249"/>
      <c r="S497" s="249"/>
      <c r="T497" s="249"/>
      <c r="U497" s="249"/>
      <c r="V497" s="249"/>
      <c r="W497" s="249"/>
      <c r="X497" s="249"/>
      <c r="Y497" s="249"/>
    </row>
    <row r="498" spans="2:25" ht="30" customHeight="1" x14ac:dyDescent="0.25">
      <c r="B498" s="250"/>
      <c r="C498" s="251"/>
      <c r="D498" s="252"/>
      <c r="E498" s="253"/>
      <c r="F498" s="254"/>
      <c r="G498" s="255"/>
      <c r="H498" s="26">
        <v>491</v>
      </c>
      <c r="I498" s="28">
        <f>SUMIF(Entrada!$C$8:$C$3007,C498,Entrada!$F$8:$F$3007)</f>
        <v>0</v>
      </c>
      <c r="J498" s="28">
        <f>SUMIF(Entrada!$C$8:$C$3007,PG!C498,Entrada!$J$8:$J$3007)</f>
        <v>0</v>
      </c>
      <c r="K498" s="28">
        <f>SUMIF(Saída!$C$8:$C$3007,PG!C498,Saída!$E$8:$E$3007)</f>
        <v>0</v>
      </c>
      <c r="L498" s="28">
        <f>SUMIF(Saída!$C$8:$C$3007,PG!C498,Saída!$G$8:$G$3007)</f>
        <v>0</v>
      </c>
      <c r="M498" s="33">
        <f t="shared" si="21"/>
        <v>0</v>
      </c>
      <c r="N498" s="258">
        <f>IF(G498="",0,IFERROR(AVERAGE(G498,AVERAGEIF(Entrada!$C$8:$C$3007,PG!$C498,Entrada!$E$8:$E$3007)),$G498))</f>
        <v>0</v>
      </c>
      <c r="O498" s="97">
        <f t="shared" si="22"/>
        <v>0</v>
      </c>
      <c r="P498" s="98" t="str">
        <f t="shared" si="23"/>
        <v/>
      </c>
      <c r="Q498" s="249"/>
      <c r="R498" s="249"/>
      <c r="S498" s="249"/>
      <c r="T498" s="249"/>
      <c r="U498" s="249"/>
      <c r="V498" s="249"/>
      <c r="W498" s="249"/>
      <c r="X498" s="249"/>
      <c r="Y498" s="249"/>
    </row>
    <row r="499" spans="2:25" ht="30" customHeight="1" x14ac:dyDescent="0.25">
      <c r="B499" s="250"/>
      <c r="C499" s="251"/>
      <c r="D499" s="252"/>
      <c r="E499" s="253"/>
      <c r="F499" s="254"/>
      <c r="G499" s="255"/>
      <c r="H499" s="26">
        <v>492</v>
      </c>
      <c r="I499" s="28">
        <f>SUMIF(Entrada!$C$8:$C$3007,C499,Entrada!$F$8:$F$3007)</f>
        <v>0</v>
      </c>
      <c r="J499" s="28">
        <f>SUMIF(Entrada!$C$8:$C$3007,PG!C499,Entrada!$J$8:$J$3007)</f>
        <v>0</v>
      </c>
      <c r="K499" s="28">
        <f>SUMIF(Saída!$C$8:$C$3007,PG!C499,Saída!$E$8:$E$3007)</f>
        <v>0</v>
      </c>
      <c r="L499" s="28">
        <f>SUMIF(Saída!$C$8:$C$3007,PG!C499,Saída!$G$8:$G$3007)</f>
        <v>0</v>
      </c>
      <c r="M499" s="33">
        <f t="shared" si="21"/>
        <v>0</v>
      </c>
      <c r="N499" s="258">
        <f>IF(G499="",0,IFERROR(AVERAGE(G499,AVERAGEIF(Entrada!$C$8:$C$3007,PG!$C499,Entrada!$E$8:$E$3007)),$G499))</f>
        <v>0</v>
      </c>
      <c r="O499" s="97">
        <f t="shared" si="22"/>
        <v>0</v>
      </c>
      <c r="P499" s="98" t="str">
        <f t="shared" si="23"/>
        <v/>
      </c>
      <c r="Q499" s="249"/>
      <c r="R499" s="249"/>
      <c r="S499" s="249"/>
      <c r="T499" s="249"/>
      <c r="U499" s="249"/>
      <c r="V499" s="249"/>
      <c r="W499" s="249"/>
      <c r="X499" s="249"/>
      <c r="Y499" s="249"/>
    </row>
    <row r="500" spans="2:25" ht="30" customHeight="1" x14ac:dyDescent="0.25">
      <c r="B500" s="250"/>
      <c r="C500" s="251"/>
      <c r="D500" s="252"/>
      <c r="E500" s="253"/>
      <c r="F500" s="254"/>
      <c r="G500" s="255"/>
      <c r="H500" s="26">
        <v>493</v>
      </c>
      <c r="I500" s="28">
        <f>SUMIF(Entrada!$C$8:$C$3007,C500,Entrada!$F$8:$F$3007)</f>
        <v>0</v>
      </c>
      <c r="J500" s="28">
        <f>SUMIF(Entrada!$C$8:$C$3007,PG!C500,Entrada!$J$8:$J$3007)</f>
        <v>0</v>
      </c>
      <c r="K500" s="28">
        <f>SUMIF(Saída!$C$8:$C$3007,PG!C500,Saída!$E$8:$E$3007)</f>
        <v>0</v>
      </c>
      <c r="L500" s="28">
        <f>SUMIF(Saída!$C$8:$C$3007,PG!C500,Saída!$G$8:$G$3007)</f>
        <v>0</v>
      </c>
      <c r="M500" s="33">
        <f t="shared" si="21"/>
        <v>0</v>
      </c>
      <c r="N500" s="258">
        <f>IF(G500="",0,IFERROR(AVERAGE(G500,AVERAGEIF(Entrada!$C$8:$C$3007,PG!$C500,Entrada!$E$8:$E$3007)),$G500))</f>
        <v>0</v>
      </c>
      <c r="O500" s="97">
        <f t="shared" si="22"/>
        <v>0</v>
      </c>
      <c r="P500" s="98" t="str">
        <f t="shared" si="23"/>
        <v/>
      </c>
      <c r="Q500" s="249"/>
      <c r="R500" s="249"/>
      <c r="S500" s="249"/>
      <c r="T500" s="249"/>
      <c r="U500" s="249"/>
      <c r="V500" s="249"/>
      <c r="W500" s="249"/>
      <c r="X500" s="249"/>
      <c r="Y500" s="249"/>
    </row>
    <row r="501" spans="2:25" ht="30" customHeight="1" x14ac:dyDescent="0.25">
      <c r="B501" s="250"/>
      <c r="C501" s="251"/>
      <c r="D501" s="252"/>
      <c r="E501" s="253"/>
      <c r="F501" s="254"/>
      <c r="G501" s="255"/>
      <c r="H501" s="26">
        <v>494</v>
      </c>
      <c r="I501" s="28">
        <f>SUMIF(Entrada!$C$8:$C$3007,C501,Entrada!$F$8:$F$3007)</f>
        <v>0</v>
      </c>
      <c r="J501" s="28">
        <f>SUMIF(Entrada!$C$8:$C$3007,PG!C501,Entrada!$J$8:$J$3007)</f>
        <v>0</v>
      </c>
      <c r="K501" s="28">
        <f>SUMIF(Saída!$C$8:$C$3007,PG!C501,Saída!$E$8:$E$3007)</f>
        <v>0</v>
      </c>
      <c r="L501" s="28">
        <f>SUMIF(Saída!$C$8:$C$3007,PG!C501,Saída!$G$8:$G$3007)</f>
        <v>0</v>
      </c>
      <c r="M501" s="33">
        <f t="shared" si="21"/>
        <v>0</v>
      </c>
      <c r="N501" s="258">
        <f>IF(G501="",0,IFERROR(AVERAGE(G501,AVERAGEIF(Entrada!$C$8:$C$3007,PG!$C501,Entrada!$E$8:$E$3007)),$G501))</f>
        <v>0</v>
      </c>
      <c r="O501" s="97">
        <f t="shared" si="22"/>
        <v>0</v>
      </c>
      <c r="P501" s="98" t="str">
        <f t="shared" si="23"/>
        <v/>
      </c>
      <c r="Q501" s="249"/>
      <c r="R501" s="249"/>
      <c r="S501" s="249"/>
      <c r="T501" s="249"/>
      <c r="U501" s="249"/>
      <c r="V501" s="249"/>
      <c r="W501" s="249"/>
      <c r="X501" s="249"/>
      <c r="Y501" s="249"/>
    </row>
    <row r="502" spans="2:25" ht="30" customHeight="1" x14ac:dyDescent="0.25">
      <c r="B502" s="250"/>
      <c r="C502" s="251"/>
      <c r="D502" s="252"/>
      <c r="E502" s="253"/>
      <c r="F502" s="254"/>
      <c r="G502" s="255"/>
      <c r="H502" s="26">
        <v>495</v>
      </c>
      <c r="I502" s="28">
        <f>SUMIF(Entrada!$C$8:$C$3007,C502,Entrada!$F$8:$F$3007)</f>
        <v>0</v>
      </c>
      <c r="J502" s="28">
        <f>SUMIF(Entrada!$C$8:$C$3007,PG!C502,Entrada!$J$8:$J$3007)</f>
        <v>0</v>
      </c>
      <c r="K502" s="28">
        <f>SUMIF(Saída!$C$8:$C$3007,PG!C502,Saída!$E$8:$E$3007)</f>
        <v>0</v>
      </c>
      <c r="L502" s="28">
        <f>SUMIF(Saída!$C$8:$C$3007,PG!C502,Saída!$G$8:$G$3007)</f>
        <v>0</v>
      </c>
      <c r="M502" s="33">
        <f t="shared" si="21"/>
        <v>0</v>
      </c>
      <c r="N502" s="258">
        <f>IF(G502="",0,IFERROR(AVERAGE(G502,AVERAGEIF(Entrada!$C$8:$C$3007,PG!$C502,Entrada!$E$8:$E$3007)),$G502))</f>
        <v>0</v>
      </c>
      <c r="O502" s="97">
        <f t="shared" si="22"/>
        <v>0</v>
      </c>
      <c r="P502" s="98" t="str">
        <f t="shared" si="23"/>
        <v/>
      </c>
      <c r="Q502" s="249"/>
      <c r="R502" s="249"/>
      <c r="S502" s="249"/>
      <c r="T502" s="249"/>
      <c r="U502" s="249"/>
      <c r="V502" s="249"/>
      <c r="W502" s="249"/>
      <c r="X502" s="249"/>
      <c r="Y502" s="249"/>
    </row>
    <row r="503" spans="2:25" ht="30" customHeight="1" x14ac:dyDescent="0.25">
      <c r="B503" s="250"/>
      <c r="C503" s="251"/>
      <c r="D503" s="252"/>
      <c r="E503" s="253"/>
      <c r="F503" s="254"/>
      <c r="G503" s="255"/>
      <c r="H503" s="26">
        <v>496</v>
      </c>
      <c r="I503" s="28">
        <f>SUMIF(Entrada!$C$8:$C$3007,C503,Entrada!$F$8:$F$3007)</f>
        <v>0</v>
      </c>
      <c r="J503" s="28">
        <f>SUMIF(Entrada!$C$8:$C$3007,PG!C503,Entrada!$J$8:$J$3007)</f>
        <v>0</v>
      </c>
      <c r="K503" s="28">
        <f>SUMIF(Saída!$C$8:$C$3007,PG!C503,Saída!$E$8:$E$3007)</f>
        <v>0</v>
      </c>
      <c r="L503" s="28">
        <f>SUMIF(Saída!$C$8:$C$3007,PG!C503,Saída!$G$8:$G$3007)</f>
        <v>0</v>
      </c>
      <c r="M503" s="33">
        <f t="shared" si="21"/>
        <v>0</v>
      </c>
      <c r="N503" s="258">
        <f>IF(G503="",0,IFERROR(AVERAGE(G503,AVERAGEIF(Entrada!$C$8:$C$3007,PG!$C503,Entrada!$E$8:$E$3007)),$G503))</f>
        <v>0</v>
      </c>
      <c r="O503" s="97">
        <f t="shared" si="22"/>
        <v>0</v>
      </c>
      <c r="P503" s="98" t="str">
        <f t="shared" si="23"/>
        <v/>
      </c>
      <c r="Q503" s="249"/>
      <c r="R503" s="249"/>
      <c r="S503" s="249"/>
      <c r="T503" s="249"/>
      <c r="U503" s="249"/>
      <c r="V503" s="249"/>
      <c r="W503" s="249"/>
      <c r="X503" s="249"/>
      <c r="Y503" s="249"/>
    </row>
    <row r="504" spans="2:25" ht="30" customHeight="1" x14ac:dyDescent="0.25">
      <c r="B504" s="250"/>
      <c r="C504" s="251"/>
      <c r="D504" s="252"/>
      <c r="E504" s="253"/>
      <c r="F504" s="254"/>
      <c r="G504" s="255"/>
      <c r="H504" s="26">
        <v>497</v>
      </c>
      <c r="I504" s="28">
        <f>SUMIF(Entrada!$C$8:$C$3007,C504,Entrada!$F$8:$F$3007)</f>
        <v>0</v>
      </c>
      <c r="J504" s="28">
        <f>SUMIF(Entrada!$C$8:$C$3007,PG!C504,Entrada!$J$8:$J$3007)</f>
        <v>0</v>
      </c>
      <c r="K504" s="28">
        <f>SUMIF(Saída!$C$8:$C$3007,PG!C504,Saída!$E$8:$E$3007)</f>
        <v>0</v>
      </c>
      <c r="L504" s="28">
        <f>SUMIF(Saída!$C$8:$C$3007,PG!C504,Saída!$G$8:$G$3007)</f>
        <v>0</v>
      </c>
      <c r="M504" s="33">
        <f t="shared" si="21"/>
        <v>0</v>
      </c>
      <c r="N504" s="258">
        <f>IF(G504="",0,IFERROR(AVERAGE(G504,AVERAGEIF(Entrada!$C$8:$C$3007,PG!$C504,Entrada!$E$8:$E$3007)),$G504))</f>
        <v>0</v>
      </c>
      <c r="O504" s="97">
        <f t="shared" si="22"/>
        <v>0</v>
      </c>
      <c r="P504" s="98" t="str">
        <f t="shared" si="23"/>
        <v/>
      </c>
      <c r="Q504" s="249"/>
      <c r="R504" s="249"/>
      <c r="S504" s="249"/>
      <c r="T504" s="249"/>
      <c r="U504" s="249"/>
      <c r="V504" s="249"/>
      <c r="W504" s="249"/>
      <c r="X504" s="249"/>
      <c r="Y504" s="249"/>
    </row>
    <row r="505" spans="2:25" ht="30" customHeight="1" x14ac:dyDescent="0.25">
      <c r="B505" s="250"/>
      <c r="C505" s="251"/>
      <c r="D505" s="252"/>
      <c r="E505" s="253"/>
      <c r="F505" s="254"/>
      <c r="G505" s="255"/>
      <c r="H505" s="26">
        <v>498</v>
      </c>
      <c r="I505" s="28">
        <f>SUMIF(Entrada!$C$8:$C$3007,C505,Entrada!$F$8:$F$3007)</f>
        <v>0</v>
      </c>
      <c r="J505" s="28">
        <f>SUMIF(Entrada!$C$8:$C$3007,PG!C505,Entrada!$J$8:$J$3007)</f>
        <v>0</v>
      </c>
      <c r="K505" s="28">
        <f>SUMIF(Saída!$C$8:$C$3007,PG!C505,Saída!$E$8:$E$3007)</f>
        <v>0</v>
      </c>
      <c r="L505" s="28">
        <f>SUMIF(Saída!$C$8:$C$3007,PG!C505,Saída!$G$8:$G$3007)</f>
        <v>0</v>
      </c>
      <c r="M505" s="33">
        <f t="shared" si="21"/>
        <v>0</v>
      </c>
      <c r="N505" s="258">
        <f>IF(G505="",0,IFERROR(AVERAGE(G505,AVERAGEIF(Entrada!$C$8:$C$3007,PG!$C505,Entrada!$E$8:$E$3007)),$G505))</f>
        <v>0</v>
      </c>
      <c r="O505" s="97">
        <f t="shared" si="22"/>
        <v>0</v>
      </c>
      <c r="P505" s="98" t="str">
        <f t="shared" si="23"/>
        <v/>
      </c>
      <c r="Q505" s="249"/>
      <c r="R505" s="249"/>
      <c r="S505" s="249"/>
      <c r="T505" s="249"/>
      <c r="U505" s="249"/>
      <c r="V505" s="249"/>
      <c r="W505" s="249"/>
      <c r="X505" s="249"/>
      <c r="Y505" s="249"/>
    </row>
    <row r="506" spans="2:25" ht="30" customHeight="1" x14ac:dyDescent="0.25">
      <c r="B506" s="250"/>
      <c r="C506" s="251"/>
      <c r="D506" s="252"/>
      <c r="E506" s="253"/>
      <c r="F506" s="254"/>
      <c r="G506" s="255"/>
      <c r="H506" s="26">
        <v>499</v>
      </c>
      <c r="I506" s="28">
        <f>SUMIF(Entrada!$C$8:$C$3007,C506,Entrada!$F$8:$F$3007)</f>
        <v>0</v>
      </c>
      <c r="J506" s="28">
        <f>SUMIF(Entrada!$C$8:$C$3007,PG!C506,Entrada!$J$8:$J$3007)</f>
        <v>0</v>
      </c>
      <c r="K506" s="28">
        <f>SUMIF(Saída!$C$8:$C$3007,PG!C506,Saída!$E$8:$E$3007)</f>
        <v>0</v>
      </c>
      <c r="L506" s="28">
        <f>SUMIF(Saída!$C$8:$C$3007,PG!C506,Saída!$G$8:$G$3007)</f>
        <v>0</v>
      </c>
      <c r="M506" s="33">
        <f t="shared" si="21"/>
        <v>0</v>
      </c>
      <c r="N506" s="258">
        <f>IF(G506="",0,IFERROR(AVERAGE(G506,AVERAGEIF(Entrada!$C$8:$C$3007,PG!$C506,Entrada!$E$8:$E$3007)),$G506))</f>
        <v>0</v>
      </c>
      <c r="O506" s="97">
        <f t="shared" si="22"/>
        <v>0</v>
      </c>
      <c r="P506" s="98" t="str">
        <f t="shared" si="23"/>
        <v/>
      </c>
      <c r="Q506" s="249"/>
      <c r="R506" s="249"/>
      <c r="S506" s="249"/>
      <c r="T506" s="249"/>
      <c r="U506" s="249"/>
      <c r="V506" s="249"/>
      <c r="W506" s="249"/>
      <c r="X506" s="249"/>
      <c r="Y506" s="249"/>
    </row>
    <row r="507" spans="2:25" ht="30" customHeight="1" x14ac:dyDescent="0.25">
      <c r="B507" s="250"/>
      <c r="C507" s="251"/>
      <c r="D507" s="252"/>
      <c r="E507" s="253"/>
      <c r="F507" s="254"/>
      <c r="G507" s="255"/>
      <c r="H507" s="26">
        <v>500</v>
      </c>
      <c r="I507" s="28">
        <f>SUMIF(Entrada!$C$8:$C$3007,C507,Entrada!$F$8:$F$3007)</f>
        <v>0</v>
      </c>
      <c r="J507" s="28">
        <f>SUMIF(Entrada!$C$8:$C$3007,PG!C507,Entrada!$J$8:$J$3007)</f>
        <v>0</v>
      </c>
      <c r="K507" s="28">
        <f>SUMIF(Saída!$C$8:$C$3007,PG!C507,Saída!$E$8:$E$3007)</f>
        <v>0</v>
      </c>
      <c r="L507" s="28">
        <f>SUMIF(Saída!$C$8:$C$3007,PG!C507,Saída!$G$8:$G$3007)</f>
        <v>0</v>
      </c>
      <c r="M507" s="33">
        <f t="shared" si="21"/>
        <v>0</v>
      </c>
      <c r="N507" s="258">
        <f>IF(G507="",0,IFERROR(AVERAGE(G507,AVERAGEIF(Entrada!$C$8:$C$3007,PG!$C507,Entrada!$E$8:$E$3007)),$G507))</f>
        <v>0</v>
      </c>
      <c r="O507" s="97">
        <f t="shared" si="22"/>
        <v>0</v>
      </c>
      <c r="P507" s="98" t="str">
        <f t="shared" si="23"/>
        <v/>
      </c>
      <c r="Q507" s="249"/>
      <c r="R507" s="249"/>
      <c r="S507" s="249"/>
      <c r="T507" s="249"/>
      <c r="U507" s="249"/>
      <c r="V507" s="249"/>
      <c r="W507" s="249"/>
      <c r="X507" s="249"/>
      <c r="Y507" s="249"/>
    </row>
    <row r="508" spans="2:25" ht="30" customHeight="1" x14ac:dyDescent="0.25">
      <c r="B508" s="250"/>
      <c r="C508" s="251"/>
      <c r="D508" s="252"/>
      <c r="E508" s="253"/>
      <c r="F508" s="254"/>
      <c r="G508" s="255"/>
      <c r="H508" s="26">
        <v>501</v>
      </c>
      <c r="I508" s="28">
        <f>SUMIF(Entrada!$C$8:$C$3007,C508,Entrada!$F$8:$F$3007)</f>
        <v>0</v>
      </c>
      <c r="J508" s="28">
        <f>SUMIF(Entrada!$C$8:$C$3007,PG!C508,Entrada!$J$8:$J$3007)</f>
        <v>0</v>
      </c>
      <c r="K508" s="28">
        <f>SUMIF(Saída!$C$8:$C$3007,PG!C508,Saída!$E$8:$E$3007)</f>
        <v>0</v>
      </c>
      <c r="L508" s="28">
        <f>SUMIF(Saída!$C$8:$C$3007,PG!C508,Saída!$G$8:$G$3007)</f>
        <v>0</v>
      </c>
      <c r="M508" s="33">
        <f t="shared" si="21"/>
        <v>0</v>
      </c>
      <c r="N508" s="258">
        <f>IF(G508="",0,IFERROR(AVERAGE(G508,AVERAGEIF(Entrada!$C$8:$C$3007,PG!$C508,Entrada!$E$8:$E$3007)),$G508))</f>
        <v>0</v>
      </c>
      <c r="O508" s="97">
        <f t="shared" si="22"/>
        <v>0</v>
      </c>
      <c r="P508" s="98" t="str">
        <f t="shared" si="23"/>
        <v/>
      </c>
      <c r="Q508" s="249"/>
      <c r="R508" s="249"/>
      <c r="S508" s="249"/>
      <c r="T508" s="249"/>
      <c r="U508" s="249"/>
      <c r="V508" s="249"/>
      <c r="W508" s="249"/>
      <c r="X508" s="249"/>
      <c r="Y508" s="249"/>
    </row>
    <row r="509" spans="2:25" ht="30" customHeight="1" x14ac:dyDescent="0.25">
      <c r="B509" s="250"/>
      <c r="C509" s="251"/>
      <c r="D509" s="252"/>
      <c r="E509" s="253"/>
      <c r="F509" s="254"/>
      <c r="G509" s="255"/>
      <c r="H509" s="26">
        <v>502</v>
      </c>
      <c r="I509" s="28">
        <f>SUMIF(Entrada!$C$8:$C$3007,C509,Entrada!$F$8:$F$3007)</f>
        <v>0</v>
      </c>
      <c r="J509" s="28">
        <f>SUMIF(Entrada!$C$8:$C$3007,PG!C509,Entrada!$J$8:$J$3007)</f>
        <v>0</v>
      </c>
      <c r="K509" s="28">
        <f>SUMIF(Saída!$C$8:$C$3007,PG!C509,Saída!$E$8:$E$3007)</f>
        <v>0</v>
      </c>
      <c r="L509" s="28">
        <f>SUMIF(Saída!$C$8:$C$3007,PG!C509,Saída!$G$8:$G$3007)</f>
        <v>0</v>
      </c>
      <c r="M509" s="33">
        <f t="shared" si="21"/>
        <v>0</v>
      </c>
      <c r="N509" s="258">
        <f>IF(G509="",0,IFERROR(AVERAGE(G509,AVERAGEIF(Entrada!$C$8:$C$3007,PG!$C509,Entrada!$E$8:$E$3007)),$G509))</f>
        <v>0</v>
      </c>
      <c r="O509" s="97">
        <f t="shared" si="22"/>
        <v>0</v>
      </c>
      <c r="P509" s="98" t="str">
        <f t="shared" si="23"/>
        <v/>
      </c>
      <c r="Q509" s="249"/>
      <c r="R509" s="249"/>
      <c r="S509" s="249"/>
      <c r="T509" s="249"/>
      <c r="U509" s="249"/>
      <c r="V509" s="249"/>
      <c r="W509" s="249"/>
      <c r="X509" s="249"/>
      <c r="Y509" s="249"/>
    </row>
    <row r="510" spans="2:25" ht="30" customHeight="1" x14ac:dyDescent="0.25">
      <c r="B510" s="250"/>
      <c r="C510" s="251"/>
      <c r="D510" s="252"/>
      <c r="E510" s="253"/>
      <c r="F510" s="254"/>
      <c r="G510" s="255"/>
      <c r="H510" s="26">
        <v>503</v>
      </c>
      <c r="I510" s="28">
        <f>SUMIF(Entrada!$C$8:$C$3007,C510,Entrada!$F$8:$F$3007)</f>
        <v>0</v>
      </c>
      <c r="J510" s="28">
        <f>SUMIF(Entrada!$C$8:$C$3007,PG!C510,Entrada!$J$8:$J$3007)</f>
        <v>0</v>
      </c>
      <c r="K510" s="28">
        <f>SUMIF(Saída!$C$8:$C$3007,PG!C510,Saída!$E$8:$E$3007)</f>
        <v>0</v>
      </c>
      <c r="L510" s="28">
        <f>SUMIF(Saída!$C$8:$C$3007,PG!C510,Saída!$G$8:$G$3007)</f>
        <v>0</v>
      </c>
      <c r="M510" s="33">
        <f t="shared" si="21"/>
        <v>0</v>
      </c>
      <c r="N510" s="258">
        <f>IF(G510="",0,IFERROR(AVERAGE(G510,AVERAGEIF(Entrada!$C$8:$C$3007,PG!$C510,Entrada!$E$8:$E$3007)),$G510))</f>
        <v>0</v>
      </c>
      <c r="O510" s="97">
        <f t="shared" si="22"/>
        <v>0</v>
      </c>
      <c r="P510" s="98" t="str">
        <f t="shared" si="23"/>
        <v/>
      </c>
      <c r="Q510" s="249"/>
      <c r="R510" s="249"/>
      <c r="S510" s="249"/>
      <c r="T510" s="249"/>
      <c r="U510" s="249"/>
      <c r="V510" s="249"/>
      <c r="W510" s="249"/>
      <c r="X510" s="249"/>
      <c r="Y510" s="249"/>
    </row>
    <row r="511" spans="2:25" ht="30" customHeight="1" x14ac:dyDescent="0.25">
      <c r="B511" s="250"/>
      <c r="C511" s="251"/>
      <c r="D511" s="252"/>
      <c r="E511" s="253"/>
      <c r="F511" s="254"/>
      <c r="G511" s="255"/>
      <c r="H511" s="26">
        <v>504</v>
      </c>
      <c r="I511" s="28">
        <f>SUMIF(Entrada!$C$8:$C$3007,C511,Entrada!$F$8:$F$3007)</f>
        <v>0</v>
      </c>
      <c r="J511" s="28">
        <f>SUMIF(Entrada!$C$8:$C$3007,PG!C511,Entrada!$J$8:$J$3007)</f>
        <v>0</v>
      </c>
      <c r="K511" s="28">
        <f>SUMIF(Saída!$C$8:$C$3007,PG!C511,Saída!$E$8:$E$3007)</f>
        <v>0</v>
      </c>
      <c r="L511" s="28">
        <f>SUMIF(Saída!$C$8:$C$3007,PG!C511,Saída!$G$8:$G$3007)</f>
        <v>0</v>
      </c>
      <c r="M511" s="33">
        <f t="shared" si="21"/>
        <v>0</v>
      </c>
      <c r="N511" s="258">
        <f>IF(G511="",0,IFERROR(AVERAGE(G511,AVERAGEIF(Entrada!$C$8:$C$3007,PG!$C511,Entrada!$E$8:$E$3007)),$G511))</f>
        <v>0</v>
      </c>
      <c r="O511" s="97">
        <f t="shared" si="22"/>
        <v>0</v>
      </c>
      <c r="P511" s="98" t="str">
        <f t="shared" si="23"/>
        <v/>
      </c>
      <c r="Q511" s="249"/>
      <c r="R511" s="249"/>
      <c r="S511" s="249"/>
      <c r="T511" s="249"/>
      <c r="U511" s="249"/>
      <c r="V511" s="249"/>
      <c r="W511" s="249"/>
      <c r="X511" s="249"/>
      <c r="Y511" s="249"/>
    </row>
    <row r="512" spans="2:25" ht="30" customHeight="1" x14ac:dyDescent="0.25">
      <c r="B512" s="250"/>
      <c r="C512" s="251"/>
      <c r="D512" s="252"/>
      <c r="E512" s="253"/>
      <c r="F512" s="254"/>
      <c r="G512" s="255"/>
      <c r="H512" s="26">
        <v>505</v>
      </c>
      <c r="I512" s="28">
        <f>SUMIF(Entrada!$C$8:$C$3007,C512,Entrada!$F$8:$F$3007)</f>
        <v>0</v>
      </c>
      <c r="J512" s="28">
        <f>SUMIF(Entrada!$C$8:$C$3007,PG!C512,Entrada!$J$8:$J$3007)</f>
        <v>0</v>
      </c>
      <c r="K512" s="28">
        <f>SUMIF(Saída!$C$8:$C$3007,PG!C512,Saída!$E$8:$E$3007)</f>
        <v>0</v>
      </c>
      <c r="L512" s="28">
        <f>SUMIF(Saída!$C$8:$C$3007,PG!C512,Saída!$G$8:$G$3007)</f>
        <v>0</v>
      </c>
      <c r="M512" s="33">
        <f t="shared" si="21"/>
        <v>0</v>
      </c>
      <c r="N512" s="258">
        <f>IF(G512="",0,IFERROR(AVERAGE(G512,AVERAGEIF(Entrada!$C$8:$C$3007,PG!$C512,Entrada!$E$8:$E$3007)),$G512))</f>
        <v>0</v>
      </c>
      <c r="O512" s="97">
        <f t="shared" si="22"/>
        <v>0</v>
      </c>
      <c r="P512" s="98" t="str">
        <f t="shared" si="23"/>
        <v/>
      </c>
      <c r="Q512" s="249"/>
      <c r="R512" s="249"/>
      <c r="S512" s="249"/>
      <c r="T512" s="249"/>
      <c r="U512" s="249"/>
      <c r="V512" s="249"/>
      <c r="W512" s="249"/>
      <c r="X512" s="249"/>
      <c r="Y512" s="249"/>
    </row>
    <row r="513" spans="2:25" ht="30" customHeight="1" x14ac:dyDescent="0.25">
      <c r="B513" s="250"/>
      <c r="C513" s="251"/>
      <c r="D513" s="252"/>
      <c r="E513" s="253"/>
      <c r="F513" s="254"/>
      <c r="G513" s="255"/>
      <c r="H513" s="26">
        <v>506</v>
      </c>
      <c r="I513" s="28">
        <f>SUMIF(Entrada!$C$8:$C$3007,C513,Entrada!$F$8:$F$3007)</f>
        <v>0</v>
      </c>
      <c r="J513" s="28">
        <f>SUMIF(Entrada!$C$8:$C$3007,PG!C513,Entrada!$J$8:$J$3007)</f>
        <v>0</v>
      </c>
      <c r="K513" s="28">
        <f>SUMIF(Saída!$C$8:$C$3007,PG!C513,Saída!$E$8:$E$3007)</f>
        <v>0</v>
      </c>
      <c r="L513" s="28">
        <f>SUMIF(Saída!$C$8:$C$3007,PG!C513,Saída!$G$8:$G$3007)</f>
        <v>0</v>
      </c>
      <c r="M513" s="33">
        <f t="shared" si="21"/>
        <v>0</v>
      </c>
      <c r="N513" s="258">
        <f>IF(G513="",0,IFERROR(AVERAGE(G513,AVERAGEIF(Entrada!$C$8:$C$3007,PG!$C513,Entrada!$E$8:$E$3007)),$G513))</f>
        <v>0</v>
      </c>
      <c r="O513" s="97">
        <f t="shared" si="22"/>
        <v>0</v>
      </c>
      <c r="P513" s="98" t="str">
        <f t="shared" si="23"/>
        <v/>
      </c>
      <c r="Q513" s="249"/>
      <c r="R513" s="249"/>
      <c r="S513" s="249"/>
      <c r="T513" s="249"/>
      <c r="U513" s="249"/>
      <c r="V513" s="249"/>
      <c r="W513" s="249"/>
      <c r="X513" s="249"/>
      <c r="Y513" s="249"/>
    </row>
    <row r="514" spans="2:25" ht="30" customHeight="1" x14ac:dyDescent="0.25">
      <c r="B514" s="250"/>
      <c r="C514" s="251"/>
      <c r="D514" s="252"/>
      <c r="E514" s="253"/>
      <c r="F514" s="254"/>
      <c r="G514" s="255"/>
      <c r="H514" s="26">
        <v>507</v>
      </c>
      <c r="I514" s="28">
        <f>SUMIF(Entrada!$C$8:$C$3007,C514,Entrada!$F$8:$F$3007)</f>
        <v>0</v>
      </c>
      <c r="J514" s="28">
        <f>SUMIF(Entrada!$C$8:$C$3007,PG!C514,Entrada!$J$8:$J$3007)</f>
        <v>0</v>
      </c>
      <c r="K514" s="28">
        <f>SUMIF(Saída!$C$8:$C$3007,PG!C514,Saída!$E$8:$E$3007)</f>
        <v>0</v>
      </c>
      <c r="L514" s="28">
        <f>SUMIF(Saída!$C$8:$C$3007,PG!C514,Saída!$G$8:$G$3007)</f>
        <v>0</v>
      </c>
      <c r="M514" s="33">
        <f t="shared" si="21"/>
        <v>0</v>
      </c>
      <c r="N514" s="258">
        <f>IF(G514="",0,IFERROR(AVERAGE(G514,AVERAGEIF(Entrada!$C$8:$C$3007,PG!$C514,Entrada!$E$8:$E$3007)),$G514))</f>
        <v>0</v>
      </c>
      <c r="O514" s="97">
        <f t="shared" si="22"/>
        <v>0</v>
      </c>
      <c r="P514" s="98" t="str">
        <f t="shared" si="23"/>
        <v/>
      </c>
      <c r="Q514" s="249"/>
      <c r="R514" s="249"/>
      <c r="S514" s="249"/>
      <c r="T514" s="249"/>
      <c r="U514" s="249"/>
      <c r="V514" s="249"/>
      <c r="W514" s="249"/>
      <c r="X514" s="249"/>
      <c r="Y514" s="249"/>
    </row>
    <row r="515" spans="2:25" ht="30" customHeight="1" x14ac:dyDescent="0.25">
      <c r="B515" s="250"/>
      <c r="C515" s="251"/>
      <c r="D515" s="252"/>
      <c r="E515" s="253"/>
      <c r="F515" s="254"/>
      <c r="G515" s="255"/>
      <c r="H515" s="26">
        <v>508</v>
      </c>
      <c r="I515" s="28">
        <f>SUMIF(Entrada!$C$8:$C$3007,C515,Entrada!$F$8:$F$3007)</f>
        <v>0</v>
      </c>
      <c r="J515" s="28">
        <f>SUMIF(Entrada!$C$8:$C$3007,PG!C515,Entrada!$J$8:$J$3007)</f>
        <v>0</v>
      </c>
      <c r="K515" s="28">
        <f>SUMIF(Saída!$C$8:$C$3007,PG!C515,Saída!$E$8:$E$3007)</f>
        <v>0</v>
      </c>
      <c r="L515" s="28">
        <f>SUMIF(Saída!$C$8:$C$3007,PG!C515,Saída!$G$8:$G$3007)</f>
        <v>0</v>
      </c>
      <c r="M515" s="33">
        <f t="shared" si="21"/>
        <v>0</v>
      </c>
      <c r="N515" s="258">
        <f>IF(G515="",0,IFERROR(AVERAGE(G515,AVERAGEIF(Entrada!$C$8:$C$3007,PG!$C515,Entrada!$E$8:$E$3007)),$G515))</f>
        <v>0</v>
      </c>
      <c r="O515" s="97">
        <f t="shared" si="22"/>
        <v>0</v>
      </c>
      <c r="P515" s="98" t="str">
        <f t="shared" si="23"/>
        <v/>
      </c>
      <c r="Q515" s="249"/>
      <c r="R515" s="249"/>
      <c r="S515" s="249"/>
      <c r="T515" s="249"/>
      <c r="U515" s="249"/>
      <c r="V515" s="249"/>
      <c r="W515" s="249"/>
      <c r="X515" s="249"/>
      <c r="Y515" s="249"/>
    </row>
    <row r="516" spans="2:25" ht="30" customHeight="1" x14ac:dyDescent="0.25">
      <c r="B516" s="250"/>
      <c r="C516" s="251"/>
      <c r="D516" s="252"/>
      <c r="E516" s="253"/>
      <c r="F516" s="254"/>
      <c r="G516" s="255"/>
      <c r="H516" s="26">
        <v>509</v>
      </c>
      <c r="I516" s="28">
        <f>SUMIF(Entrada!$C$8:$C$3007,C516,Entrada!$F$8:$F$3007)</f>
        <v>0</v>
      </c>
      <c r="J516" s="28">
        <f>SUMIF(Entrada!$C$8:$C$3007,PG!C516,Entrada!$J$8:$J$3007)</f>
        <v>0</v>
      </c>
      <c r="K516" s="28">
        <f>SUMIF(Saída!$C$8:$C$3007,PG!C516,Saída!$E$8:$E$3007)</f>
        <v>0</v>
      </c>
      <c r="L516" s="28">
        <f>SUMIF(Saída!$C$8:$C$3007,PG!C516,Saída!$G$8:$G$3007)</f>
        <v>0</v>
      </c>
      <c r="M516" s="33">
        <f t="shared" si="21"/>
        <v>0</v>
      </c>
      <c r="N516" s="258">
        <f>IF(G516="",0,IFERROR(AVERAGE(G516,AVERAGEIF(Entrada!$C$8:$C$3007,PG!$C516,Entrada!$E$8:$E$3007)),$G516))</f>
        <v>0</v>
      </c>
      <c r="O516" s="97">
        <f t="shared" si="22"/>
        <v>0</v>
      </c>
      <c r="P516" s="98" t="str">
        <f t="shared" si="23"/>
        <v/>
      </c>
      <c r="Q516" s="249"/>
      <c r="R516" s="249"/>
      <c r="S516" s="249"/>
      <c r="T516" s="249"/>
      <c r="U516" s="249"/>
      <c r="V516" s="249"/>
      <c r="W516" s="249"/>
      <c r="X516" s="249"/>
      <c r="Y516" s="249"/>
    </row>
    <row r="517" spans="2:25" ht="30" customHeight="1" x14ac:dyDescent="0.25">
      <c r="B517" s="250"/>
      <c r="C517" s="251"/>
      <c r="D517" s="252"/>
      <c r="E517" s="253"/>
      <c r="F517" s="254"/>
      <c r="G517" s="255"/>
      <c r="H517" s="26">
        <v>510</v>
      </c>
      <c r="I517" s="28">
        <f>SUMIF(Entrada!$C$8:$C$3007,C517,Entrada!$F$8:$F$3007)</f>
        <v>0</v>
      </c>
      <c r="J517" s="28">
        <f>SUMIF(Entrada!$C$8:$C$3007,PG!C517,Entrada!$J$8:$J$3007)</f>
        <v>0</v>
      </c>
      <c r="K517" s="28">
        <f>SUMIF(Saída!$C$8:$C$3007,PG!C517,Saída!$E$8:$E$3007)</f>
        <v>0</v>
      </c>
      <c r="L517" s="28">
        <f>SUMIF(Saída!$C$8:$C$3007,PG!C517,Saída!$G$8:$G$3007)</f>
        <v>0</v>
      </c>
      <c r="M517" s="33">
        <f t="shared" si="21"/>
        <v>0</v>
      </c>
      <c r="N517" s="258">
        <f>IF(G517="",0,IFERROR(AVERAGE(G517,AVERAGEIF(Entrada!$C$8:$C$3007,PG!$C517,Entrada!$E$8:$E$3007)),$G517))</f>
        <v>0</v>
      </c>
      <c r="O517" s="97">
        <f t="shared" si="22"/>
        <v>0</v>
      </c>
      <c r="P517" s="98" t="str">
        <f t="shared" si="23"/>
        <v/>
      </c>
      <c r="Q517" s="249"/>
      <c r="R517" s="249"/>
      <c r="S517" s="249"/>
      <c r="T517" s="249"/>
      <c r="U517" s="249"/>
      <c r="V517" s="249"/>
      <c r="W517" s="249"/>
      <c r="X517" s="249"/>
      <c r="Y517" s="249"/>
    </row>
    <row r="518" spans="2:25" ht="30" customHeight="1" x14ac:dyDescent="0.25">
      <c r="B518" s="250"/>
      <c r="C518" s="251"/>
      <c r="D518" s="252"/>
      <c r="E518" s="253"/>
      <c r="F518" s="254"/>
      <c r="G518" s="255"/>
      <c r="H518" s="26">
        <v>511</v>
      </c>
      <c r="I518" s="28">
        <f>SUMIF(Entrada!$C$8:$C$3007,C518,Entrada!$F$8:$F$3007)</f>
        <v>0</v>
      </c>
      <c r="J518" s="28">
        <f>SUMIF(Entrada!$C$8:$C$3007,PG!C518,Entrada!$J$8:$J$3007)</f>
        <v>0</v>
      </c>
      <c r="K518" s="28">
        <f>SUMIF(Saída!$C$8:$C$3007,PG!C518,Saída!$E$8:$E$3007)</f>
        <v>0</v>
      </c>
      <c r="L518" s="28">
        <f>SUMIF(Saída!$C$8:$C$3007,PG!C518,Saída!$G$8:$G$3007)</f>
        <v>0</v>
      </c>
      <c r="M518" s="33">
        <f t="shared" si="21"/>
        <v>0</v>
      </c>
      <c r="N518" s="258">
        <f>IF(G518="",0,IFERROR(AVERAGE(G518,AVERAGEIF(Entrada!$C$8:$C$3007,PG!$C518,Entrada!$E$8:$E$3007)),$G518))</f>
        <v>0</v>
      </c>
      <c r="O518" s="97">
        <f t="shared" si="22"/>
        <v>0</v>
      </c>
      <c r="P518" s="98" t="str">
        <f t="shared" si="23"/>
        <v/>
      </c>
      <c r="Q518" s="249"/>
      <c r="R518" s="249"/>
      <c r="S518" s="249"/>
      <c r="T518" s="249"/>
      <c r="U518" s="249"/>
      <c r="V518" s="249"/>
      <c r="W518" s="249"/>
      <c r="X518" s="249"/>
      <c r="Y518" s="249"/>
    </row>
    <row r="519" spans="2:25" ht="30" customHeight="1" x14ac:dyDescent="0.25">
      <c r="B519" s="250"/>
      <c r="C519" s="251"/>
      <c r="D519" s="252"/>
      <c r="E519" s="253"/>
      <c r="F519" s="254"/>
      <c r="G519" s="255"/>
      <c r="H519" s="26">
        <v>512</v>
      </c>
      <c r="I519" s="28">
        <f>SUMIF(Entrada!$C$8:$C$3007,C519,Entrada!$F$8:$F$3007)</f>
        <v>0</v>
      </c>
      <c r="J519" s="28">
        <f>SUMIF(Entrada!$C$8:$C$3007,PG!C519,Entrada!$J$8:$J$3007)</f>
        <v>0</v>
      </c>
      <c r="K519" s="28">
        <f>SUMIF(Saída!$C$8:$C$3007,PG!C519,Saída!$E$8:$E$3007)</f>
        <v>0</v>
      </c>
      <c r="L519" s="28">
        <f>SUMIF(Saída!$C$8:$C$3007,PG!C519,Saída!$G$8:$G$3007)</f>
        <v>0</v>
      </c>
      <c r="M519" s="33">
        <f t="shared" si="21"/>
        <v>0</v>
      </c>
      <c r="N519" s="258">
        <f>IF(G519="",0,IFERROR(AVERAGE(G519,AVERAGEIF(Entrada!$C$8:$C$3007,PG!$C519,Entrada!$E$8:$E$3007)),$G519))</f>
        <v>0</v>
      </c>
      <c r="O519" s="97">
        <f t="shared" si="22"/>
        <v>0</v>
      </c>
      <c r="P519" s="98" t="str">
        <f t="shared" si="23"/>
        <v/>
      </c>
      <c r="Q519" s="249"/>
      <c r="R519" s="249"/>
      <c r="S519" s="249"/>
      <c r="T519" s="249"/>
      <c r="U519" s="249"/>
      <c r="V519" s="249"/>
      <c r="W519" s="249"/>
      <c r="X519" s="249"/>
      <c r="Y519" s="249"/>
    </row>
    <row r="520" spans="2:25" ht="30" customHeight="1" x14ac:dyDescent="0.25">
      <c r="B520" s="250"/>
      <c r="C520" s="251"/>
      <c r="D520" s="252"/>
      <c r="E520" s="253"/>
      <c r="F520" s="254"/>
      <c r="G520" s="255"/>
      <c r="H520" s="26">
        <v>513</v>
      </c>
      <c r="I520" s="28">
        <f>SUMIF(Entrada!$C$8:$C$3007,C520,Entrada!$F$8:$F$3007)</f>
        <v>0</v>
      </c>
      <c r="J520" s="28">
        <f>SUMIF(Entrada!$C$8:$C$3007,PG!C520,Entrada!$J$8:$J$3007)</f>
        <v>0</v>
      </c>
      <c r="K520" s="28">
        <f>SUMIF(Saída!$C$8:$C$3007,PG!C520,Saída!$E$8:$E$3007)</f>
        <v>0</v>
      </c>
      <c r="L520" s="28">
        <f>SUMIF(Saída!$C$8:$C$3007,PG!C520,Saída!$G$8:$G$3007)</f>
        <v>0</v>
      </c>
      <c r="M520" s="33">
        <f t="shared" si="21"/>
        <v>0</v>
      </c>
      <c r="N520" s="258">
        <f>IF(G520="",0,IFERROR(AVERAGE(G520,AVERAGEIF(Entrada!$C$8:$C$3007,PG!$C520,Entrada!$E$8:$E$3007)),$G520))</f>
        <v>0</v>
      </c>
      <c r="O520" s="97">
        <f t="shared" si="22"/>
        <v>0</v>
      </c>
      <c r="P520" s="98" t="str">
        <f t="shared" si="23"/>
        <v/>
      </c>
      <c r="Q520" s="249"/>
      <c r="R520" s="249"/>
      <c r="S520" s="249"/>
      <c r="T520" s="249"/>
      <c r="U520" s="249"/>
      <c r="V520" s="249"/>
      <c r="W520" s="249"/>
      <c r="X520" s="249"/>
      <c r="Y520" s="249"/>
    </row>
    <row r="521" spans="2:25" ht="30" customHeight="1" x14ac:dyDescent="0.25">
      <c r="B521" s="250"/>
      <c r="C521" s="251"/>
      <c r="D521" s="252"/>
      <c r="E521" s="253"/>
      <c r="F521" s="254"/>
      <c r="G521" s="255"/>
      <c r="H521" s="26">
        <v>514</v>
      </c>
      <c r="I521" s="28">
        <f>SUMIF(Entrada!$C$8:$C$3007,C521,Entrada!$F$8:$F$3007)</f>
        <v>0</v>
      </c>
      <c r="J521" s="28">
        <f>SUMIF(Entrada!$C$8:$C$3007,PG!C521,Entrada!$J$8:$J$3007)</f>
        <v>0</v>
      </c>
      <c r="K521" s="28">
        <f>SUMIF(Saída!$C$8:$C$3007,PG!C521,Saída!$E$8:$E$3007)</f>
        <v>0</v>
      </c>
      <c r="L521" s="28">
        <f>SUMIF(Saída!$C$8:$C$3007,PG!C521,Saída!$G$8:$G$3007)</f>
        <v>0</v>
      </c>
      <c r="M521" s="33">
        <f t="shared" ref="M521:M584" si="24">(I521+E521)-K521</f>
        <v>0</v>
      </c>
      <c r="N521" s="258">
        <f>IF(G521="",0,IFERROR(AVERAGE(G521,AVERAGEIF(Entrada!$C$8:$C$3007,PG!$C521,Entrada!$E$8:$E$3007)),$G521))</f>
        <v>0</v>
      </c>
      <c r="O521" s="97">
        <f t="shared" ref="O521:O584" si="25">E521*G521</f>
        <v>0</v>
      </c>
      <c r="P521" s="98" t="str">
        <f t="shared" ref="P521:P584" si="26">IF(D521="","",IF(M521&gt;D521,1,0))</f>
        <v/>
      </c>
      <c r="Q521" s="249"/>
      <c r="R521" s="249"/>
      <c r="S521" s="249"/>
      <c r="T521" s="249"/>
      <c r="U521" s="249"/>
      <c r="V521" s="249"/>
      <c r="W521" s="249"/>
      <c r="X521" s="249"/>
      <c r="Y521" s="249"/>
    </row>
    <row r="522" spans="2:25" ht="30" customHeight="1" x14ac:dyDescent="0.25">
      <c r="B522" s="250"/>
      <c r="C522" s="251"/>
      <c r="D522" s="252"/>
      <c r="E522" s="253"/>
      <c r="F522" s="254"/>
      <c r="G522" s="255"/>
      <c r="H522" s="26">
        <v>515</v>
      </c>
      <c r="I522" s="28">
        <f>SUMIF(Entrada!$C$8:$C$3007,C522,Entrada!$F$8:$F$3007)</f>
        <v>0</v>
      </c>
      <c r="J522" s="28">
        <f>SUMIF(Entrada!$C$8:$C$3007,PG!C522,Entrada!$J$8:$J$3007)</f>
        <v>0</v>
      </c>
      <c r="K522" s="28">
        <f>SUMIF(Saída!$C$8:$C$3007,PG!C522,Saída!$E$8:$E$3007)</f>
        <v>0</v>
      </c>
      <c r="L522" s="28">
        <f>SUMIF(Saída!$C$8:$C$3007,PG!C522,Saída!$G$8:$G$3007)</f>
        <v>0</v>
      </c>
      <c r="M522" s="33">
        <f t="shared" si="24"/>
        <v>0</v>
      </c>
      <c r="N522" s="258">
        <f>IF(G522="",0,IFERROR(AVERAGE(G522,AVERAGEIF(Entrada!$C$8:$C$3007,PG!$C522,Entrada!$E$8:$E$3007)),$G522))</f>
        <v>0</v>
      </c>
      <c r="O522" s="97">
        <f t="shared" si="25"/>
        <v>0</v>
      </c>
      <c r="P522" s="98" t="str">
        <f t="shared" si="26"/>
        <v/>
      </c>
      <c r="Q522" s="249"/>
      <c r="R522" s="249"/>
      <c r="S522" s="249"/>
      <c r="T522" s="249"/>
      <c r="U522" s="249"/>
      <c r="V522" s="249"/>
      <c r="W522" s="249"/>
      <c r="X522" s="249"/>
      <c r="Y522" s="249"/>
    </row>
    <row r="523" spans="2:25" ht="30" customHeight="1" x14ac:dyDescent="0.25">
      <c r="B523" s="250"/>
      <c r="C523" s="251"/>
      <c r="D523" s="252"/>
      <c r="E523" s="253"/>
      <c r="F523" s="254"/>
      <c r="G523" s="255"/>
      <c r="H523" s="26">
        <v>516</v>
      </c>
      <c r="I523" s="28">
        <f>SUMIF(Entrada!$C$8:$C$3007,C523,Entrada!$F$8:$F$3007)</f>
        <v>0</v>
      </c>
      <c r="J523" s="28">
        <f>SUMIF(Entrada!$C$8:$C$3007,PG!C523,Entrada!$J$8:$J$3007)</f>
        <v>0</v>
      </c>
      <c r="K523" s="28">
        <f>SUMIF(Saída!$C$8:$C$3007,PG!C523,Saída!$E$8:$E$3007)</f>
        <v>0</v>
      </c>
      <c r="L523" s="28">
        <f>SUMIF(Saída!$C$8:$C$3007,PG!C523,Saída!$G$8:$G$3007)</f>
        <v>0</v>
      </c>
      <c r="M523" s="33">
        <f t="shared" si="24"/>
        <v>0</v>
      </c>
      <c r="N523" s="258">
        <f>IF(G523="",0,IFERROR(AVERAGE(G523,AVERAGEIF(Entrada!$C$8:$C$3007,PG!$C523,Entrada!$E$8:$E$3007)),$G523))</f>
        <v>0</v>
      </c>
      <c r="O523" s="97">
        <f t="shared" si="25"/>
        <v>0</v>
      </c>
      <c r="P523" s="98" t="str">
        <f t="shared" si="26"/>
        <v/>
      </c>
      <c r="Q523" s="249"/>
      <c r="R523" s="249"/>
      <c r="S523" s="249"/>
      <c r="T523" s="249"/>
      <c r="U523" s="249"/>
      <c r="V523" s="249"/>
      <c r="W523" s="249"/>
      <c r="X523" s="249"/>
      <c r="Y523" s="249"/>
    </row>
    <row r="524" spans="2:25" ht="30" customHeight="1" x14ac:dyDescent="0.25">
      <c r="B524" s="250"/>
      <c r="C524" s="251"/>
      <c r="D524" s="252"/>
      <c r="E524" s="253"/>
      <c r="F524" s="254"/>
      <c r="G524" s="255"/>
      <c r="H524" s="26">
        <v>517</v>
      </c>
      <c r="I524" s="28">
        <f>SUMIF(Entrada!$C$8:$C$3007,C524,Entrada!$F$8:$F$3007)</f>
        <v>0</v>
      </c>
      <c r="J524" s="28">
        <f>SUMIF(Entrada!$C$8:$C$3007,PG!C524,Entrada!$J$8:$J$3007)</f>
        <v>0</v>
      </c>
      <c r="K524" s="28">
        <f>SUMIF(Saída!$C$8:$C$3007,PG!C524,Saída!$E$8:$E$3007)</f>
        <v>0</v>
      </c>
      <c r="L524" s="28">
        <f>SUMIF(Saída!$C$8:$C$3007,PG!C524,Saída!$G$8:$G$3007)</f>
        <v>0</v>
      </c>
      <c r="M524" s="33">
        <f t="shared" si="24"/>
        <v>0</v>
      </c>
      <c r="N524" s="258">
        <f>IF(G524="",0,IFERROR(AVERAGE(G524,AVERAGEIF(Entrada!$C$8:$C$3007,PG!$C524,Entrada!$E$8:$E$3007)),$G524))</f>
        <v>0</v>
      </c>
      <c r="O524" s="97">
        <f t="shared" si="25"/>
        <v>0</v>
      </c>
      <c r="P524" s="98" t="str">
        <f t="shared" si="26"/>
        <v/>
      </c>
      <c r="Q524" s="249"/>
      <c r="R524" s="249"/>
      <c r="S524" s="249"/>
      <c r="T524" s="249"/>
      <c r="U524" s="249"/>
      <c r="V524" s="249"/>
      <c r="W524" s="249"/>
      <c r="X524" s="249"/>
      <c r="Y524" s="249"/>
    </row>
    <row r="525" spans="2:25" ht="30" customHeight="1" x14ac:dyDescent="0.25">
      <c r="B525" s="250"/>
      <c r="C525" s="251"/>
      <c r="D525" s="252"/>
      <c r="E525" s="253"/>
      <c r="F525" s="254"/>
      <c r="G525" s="255"/>
      <c r="H525" s="26">
        <v>518</v>
      </c>
      <c r="I525" s="28">
        <f>SUMIF(Entrada!$C$8:$C$3007,C525,Entrada!$F$8:$F$3007)</f>
        <v>0</v>
      </c>
      <c r="J525" s="28">
        <f>SUMIF(Entrada!$C$8:$C$3007,PG!C525,Entrada!$J$8:$J$3007)</f>
        <v>0</v>
      </c>
      <c r="K525" s="28">
        <f>SUMIF(Saída!$C$8:$C$3007,PG!C525,Saída!$E$8:$E$3007)</f>
        <v>0</v>
      </c>
      <c r="L525" s="28">
        <f>SUMIF(Saída!$C$8:$C$3007,PG!C525,Saída!$G$8:$G$3007)</f>
        <v>0</v>
      </c>
      <c r="M525" s="33">
        <f t="shared" si="24"/>
        <v>0</v>
      </c>
      <c r="N525" s="258">
        <f>IF(G525="",0,IFERROR(AVERAGE(G525,AVERAGEIF(Entrada!$C$8:$C$3007,PG!$C525,Entrada!$E$8:$E$3007)),$G525))</f>
        <v>0</v>
      </c>
      <c r="O525" s="97">
        <f t="shared" si="25"/>
        <v>0</v>
      </c>
      <c r="P525" s="98" t="str">
        <f t="shared" si="26"/>
        <v/>
      </c>
      <c r="Q525" s="249"/>
      <c r="R525" s="249"/>
      <c r="S525" s="249"/>
      <c r="T525" s="249"/>
      <c r="U525" s="249"/>
      <c r="V525" s="249"/>
      <c r="W525" s="249"/>
      <c r="X525" s="249"/>
      <c r="Y525" s="249"/>
    </row>
    <row r="526" spans="2:25" ht="30" customHeight="1" x14ac:dyDescent="0.25">
      <c r="B526" s="250"/>
      <c r="C526" s="251"/>
      <c r="D526" s="252"/>
      <c r="E526" s="253"/>
      <c r="F526" s="254"/>
      <c r="G526" s="255"/>
      <c r="H526" s="26">
        <v>519</v>
      </c>
      <c r="I526" s="28">
        <f>SUMIF(Entrada!$C$8:$C$3007,C526,Entrada!$F$8:$F$3007)</f>
        <v>0</v>
      </c>
      <c r="J526" s="28">
        <f>SUMIF(Entrada!$C$8:$C$3007,PG!C526,Entrada!$J$8:$J$3007)</f>
        <v>0</v>
      </c>
      <c r="K526" s="28">
        <f>SUMIF(Saída!$C$8:$C$3007,PG!C526,Saída!$E$8:$E$3007)</f>
        <v>0</v>
      </c>
      <c r="L526" s="28">
        <f>SUMIF(Saída!$C$8:$C$3007,PG!C526,Saída!$G$8:$G$3007)</f>
        <v>0</v>
      </c>
      <c r="M526" s="33">
        <f t="shared" si="24"/>
        <v>0</v>
      </c>
      <c r="N526" s="258">
        <f>IF(G526="",0,IFERROR(AVERAGE(G526,AVERAGEIF(Entrada!$C$8:$C$3007,PG!$C526,Entrada!$E$8:$E$3007)),$G526))</f>
        <v>0</v>
      </c>
      <c r="O526" s="97">
        <f t="shared" si="25"/>
        <v>0</v>
      </c>
      <c r="P526" s="98" t="str">
        <f t="shared" si="26"/>
        <v/>
      </c>
      <c r="Q526" s="249"/>
      <c r="R526" s="249"/>
      <c r="S526" s="249"/>
      <c r="T526" s="249"/>
      <c r="U526" s="249"/>
      <c r="V526" s="249"/>
      <c r="W526" s="249"/>
      <c r="X526" s="249"/>
      <c r="Y526" s="249"/>
    </row>
    <row r="527" spans="2:25" ht="30" customHeight="1" x14ac:dyDescent="0.25">
      <c r="B527" s="250"/>
      <c r="C527" s="251"/>
      <c r="D527" s="252"/>
      <c r="E527" s="253"/>
      <c r="F527" s="254"/>
      <c r="G527" s="255"/>
      <c r="H527" s="26">
        <v>520</v>
      </c>
      <c r="I527" s="28">
        <f>SUMIF(Entrada!$C$8:$C$3007,C527,Entrada!$F$8:$F$3007)</f>
        <v>0</v>
      </c>
      <c r="J527" s="28">
        <f>SUMIF(Entrada!$C$8:$C$3007,PG!C527,Entrada!$J$8:$J$3007)</f>
        <v>0</v>
      </c>
      <c r="K527" s="28">
        <f>SUMIF(Saída!$C$8:$C$3007,PG!C527,Saída!$E$8:$E$3007)</f>
        <v>0</v>
      </c>
      <c r="L527" s="28">
        <f>SUMIF(Saída!$C$8:$C$3007,PG!C527,Saída!$G$8:$G$3007)</f>
        <v>0</v>
      </c>
      <c r="M527" s="33">
        <f t="shared" si="24"/>
        <v>0</v>
      </c>
      <c r="N527" s="258">
        <f>IF(G527="",0,IFERROR(AVERAGE(G527,AVERAGEIF(Entrada!$C$8:$C$3007,PG!$C527,Entrada!$E$8:$E$3007)),$G527))</f>
        <v>0</v>
      </c>
      <c r="O527" s="97">
        <f t="shared" si="25"/>
        <v>0</v>
      </c>
      <c r="P527" s="98" t="str">
        <f t="shared" si="26"/>
        <v/>
      </c>
      <c r="Q527" s="249"/>
      <c r="R527" s="249"/>
      <c r="S527" s="249"/>
      <c r="T527" s="249"/>
      <c r="U527" s="249"/>
      <c r="V527" s="249"/>
      <c r="W527" s="249"/>
      <c r="X527" s="249"/>
      <c r="Y527" s="249"/>
    </row>
    <row r="528" spans="2:25" ht="30" customHeight="1" x14ac:dyDescent="0.25">
      <c r="B528" s="250"/>
      <c r="C528" s="251"/>
      <c r="D528" s="252"/>
      <c r="E528" s="253"/>
      <c r="F528" s="254"/>
      <c r="G528" s="255"/>
      <c r="H528" s="26">
        <v>521</v>
      </c>
      <c r="I528" s="28">
        <f>SUMIF(Entrada!$C$8:$C$3007,C528,Entrada!$F$8:$F$3007)</f>
        <v>0</v>
      </c>
      <c r="J528" s="28">
        <f>SUMIF(Entrada!$C$8:$C$3007,PG!C528,Entrada!$J$8:$J$3007)</f>
        <v>0</v>
      </c>
      <c r="K528" s="28">
        <f>SUMIF(Saída!$C$8:$C$3007,PG!C528,Saída!$E$8:$E$3007)</f>
        <v>0</v>
      </c>
      <c r="L528" s="28">
        <f>SUMIF(Saída!$C$8:$C$3007,PG!C528,Saída!$G$8:$G$3007)</f>
        <v>0</v>
      </c>
      <c r="M528" s="33">
        <f t="shared" si="24"/>
        <v>0</v>
      </c>
      <c r="N528" s="258">
        <f>IF(G528="",0,IFERROR(AVERAGE(G528,AVERAGEIF(Entrada!$C$8:$C$3007,PG!$C528,Entrada!$E$8:$E$3007)),$G528))</f>
        <v>0</v>
      </c>
      <c r="O528" s="97">
        <f t="shared" si="25"/>
        <v>0</v>
      </c>
      <c r="P528" s="98" t="str">
        <f t="shared" si="26"/>
        <v/>
      </c>
      <c r="Q528" s="249"/>
      <c r="R528" s="249"/>
      <c r="S528" s="249"/>
      <c r="T528" s="249"/>
      <c r="U528" s="249"/>
      <c r="V528" s="249"/>
      <c r="W528" s="249"/>
      <c r="X528" s="249"/>
      <c r="Y528" s="249"/>
    </row>
    <row r="529" spans="2:25" ht="30" customHeight="1" x14ac:dyDescent="0.25">
      <c r="B529" s="250"/>
      <c r="C529" s="251"/>
      <c r="D529" s="252"/>
      <c r="E529" s="253"/>
      <c r="F529" s="254"/>
      <c r="G529" s="255"/>
      <c r="H529" s="26">
        <v>522</v>
      </c>
      <c r="I529" s="28">
        <f>SUMIF(Entrada!$C$8:$C$3007,C529,Entrada!$F$8:$F$3007)</f>
        <v>0</v>
      </c>
      <c r="J529" s="28">
        <f>SUMIF(Entrada!$C$8:$C$3007,PG!C529,Entrada!$J$8:$J$3007)</f>
        <v>0</v>
      </c>
      <c r="K529" s="28">
        <f>SUMIF(Saída!$C$8:$C$3007,PG!C529,Saída!$E$8:$E$3007)</f>
        <v>0</v>
      </c>
      <c r="L529" s="28">
        <f>SUMIF(Saída!$C$8:$C$3007,PG!C529,Saída!$G$8:$G$3007)</f>
        <v>0</v>
      </c>
      <c r="M529" s="33">
        <f t="shared" si="24"/>
        <v>0</v>
      </c>
      <c r="N529" s="258">
        <f>IF(G529="",0,IFERROR(AVERAGE(G529,AVERAGEIF(Entrada!$C$8:$C$3007,PG!$C529,Entrada!$E$8:$E$3007)),$G529))</f>
        <v>0</v>
      </c>
      <c r="O529" s="97">
        <f t="shared" si="25"/>
        <v>0</v>
      </c>
      <c r="P529" s="98" t="str">
        <f t="shared" si="26"/>
        <v/>
      </c>
      <c r="Q529" s="249"/>
      <c r="R529" s="249"/>
      <c r="S529" s="249"/>
      <c r="T529" s="249"/>
      <c r="U529" s="249"/>
      <c r="V529" s="249"/>
      <c r="W529" s="249"/>
      <c r="X529" s="249"/>
      <c r="Y529" s="249"/>
    </row>
    <row r="530" spans="2:25" ht="30" customHeight="1" x14ac:dyDescent="0.25">
      <c r="B530" s="250"/>
      <c r="C530" s="251"/>
      <c r="D530" s="252"/>
      <c r="E530" s="253"/>
      <c r="F530" s="254"/>
      <c r="G530" s="255"/>
      <c r="H530" s="26">
        <v>523</v>
      </c>
      <c r="I530" s="28">
        <f>SUMIF(Entrada!$C$8:$C$3007,C530,Entrada!$F$8:$F$3007)</f>
        <v>0</v>
      </c>
      <c r="J530" s="28">
        <f>SUMIF(Entrada!$C$8:$C$3007,PG!C530,Entrada!$J$8:$J$3007)</f>
        <v>0</v>
      </c>
      <c r="K530" s="28">
        <f>SUMIF(Saída!$C$8:$C$3007,PG!C530,Saída!$E$8:$E$3007)</f>
        <v>0</v>
      </c>
      <c r="L530" s="28">
        <f>SUMIF(Saída!$C$8:$C$3007,PG!C530,Saída!$G$8:$G$3007)</f>
        <v>0</v>
      </c>
      <c r="M530" s="33">
        <f t="shared" si="24"/>
        <v>0</v>
      </c>
      <c r="N530" s="258">
        <f>IF(G530="",0,IFERROR(AVERAGE(G530,AVERAGEIF(Entrada!$C$8:$C$3007,PG!$C530,Entrada!$E$8:$E$3007)),$G530))</f>
        <v>0</v>
      </c>
      <c r="O530" s="97">
        <f t="shared" si="25"/>
        <v>0</v>
      </c>
      <c r="P530" s="98" t="str">
        <f t="shared" si="26"/>
        <v/>
      </c>
      <c r="Q530" s="249"/>
      <c r="R530" s="249"/>
      <c r="S530" s="249"/>
      <c r="T530" s="249"/>
      <c r="U530" s="249"/>
      <c r="V530" s="249"/>
      <c r="W530" s="249"/>
      <c r="X530" s="249"/>
      <c r="Y530" s="249"/>
    </row>
    <row r="531" spans="2:25" ht="30" customHeight="1" x14ac:dyDescent="0.25">
      <c r="B531" s="250"/>
      <c r="C531" s="251"/>
      <c r="D531" s="252"/>
      <c r="E531" s="253"/>
      <c r="F531" s="254"/>
      <c r="G531" s="255"/>
      <c r="H531" s="26">
        <v>524</v>
      </c>
      <c r="I531" s="28">
        <f>SUMIF(Entrada!$C$8:$C$3007,C531,Entrada!$F$8:$F$3007)</f>
        <v>0</v>
      </c>
      <c r="J531" s="28">
        <f>SUMIF(Entrada!$C$8:$C$3007,PG!C531,Entrada!$J$8:$J$3007)</f>
        <v>0</v>
      </c>
      <c r="K531" s="28">
        <f>SUMIF(Saída!$C$8:$C$3007,PG!C531,Saída!$E$8:$E$3007)</f>
        <v>0</v>
      </c>
      <c r="L531" s="28">
        <f>SUMIF(Saída!$C$8:$C$3007,PG!C531,Saída!$G$8:$G$3007)</f>
        <v>0</v>
      </c>
      <c r="M531" s="33">
        <f t="shared" si="24"/>
        <v>0</v>
      </c>
      <c r="N531" s="258">
        <f>IF(G531="",0,IFERROR(AVERAGE(G531,AVERAGEIF(Entrada!$C$8:$C$3007,PG!$C531,Entrada!$E$8:$E$3007)),$G531))</f>
        <v>0</v>
      </c>
      <c r="O531" s="97">
        <f t="shared" si="25"/>
        <v>0</v>
      </c>
      <c r="P531" s="98" t="str">
        <f t="shared" si="26"/>
        <v/>
      </c>
      <c r="Q531" s="249"/>
      <c r="R531" s="249"/>
      <c r="S531" s="249"/>
      <c r="T531" s="249"/>
      <c r="U531" s="249"/>
      <c r="V531" s="249"/>
      <c r="W531" s="249"/>
      <c r="X531" s="249"/>
      <c r="Y531" s="249"/>
    </row>
    <row r="532" spans="2:25" ht="30" customHeight="1" x14ac:dyDescent="0.25">
      <c r="B532" s="250"/>
      <c r="C532" s="251"/>
      <c r="D532" s="252"/>
      <c r="E532" s="253"/>
      <c r="F532" s="254"/>
      <c r="G532" s="255"/>
      <c r="H532" s="26">
        <v>525</v>
      </c>
      <c r="I532" s="28">
        <f>SUMIF(Entrada!$C$8:$C$3007,C532,Entrada!$F$8:$F$3007)</f>
        <v>0</v>
      </c>
      <c r="J532" s="28">
        <f>SUMIF(Entrada!$C$8:$C$3007,PG!C532,Entrada!$J$8:$J$3007)</f>
        <v>0</v>
      </c>
      <c r="K532" s="28">
        <f>SUMIF(Saída!$C$8:$C$3007,PG!C532,Saída!$E$8:$E$3007)</f>
        <v>0</v>
      </c>
      <c r="L532" s="28">
        <f>SUMIF(Saída!$C$8:$C$3007,PG!C532,Saída!$G$8:$G$3007)</f>
        <v>0</v>
      </c>
      <c r="M532" s="33">
        <f t="shared" si="24"/>
        <v>0</v>
      </c>
      <c r="N532" s="258">
        <f>IF(G532="",0,IFERROR(AVERAGE(G532,AVERAGEIF(Entrada!$C$8:$C$3007,PG!$C532,Entrada!$E$8:$E$3007)),$G532))</f>
        <v>0</v>
      </c>
      <c r="O532" s="97">
        <f t="shared" si="25"/>
        <v>0</v>
      </c>
      <c r="P532" s="98" t="str">
        <f t="shared" si="26"/>
        <v/>
      </c>
      <c r="Q532" s="249"/>
      <c r="R532" s="249"/>
      <c r="S532" s="249"/>
      <c r="T532" s="249"/>
      <c r="U532" s="249"/>
      <c r="V532" s="249"/>
      <c r="W532" s="249"/>
      <c r="X532" s="249"/>
      <c r="Y532" s="249"/>
    </row>
    <row r="533" spans="2:25" ht="30" customHeight="1" x14ac:dyDescent="0.25">
      <c r="B533" s="250"/>
      <c r="C533" s="251"/>
      <c r="D533" s="252"/>
      <c r="E533" s="253"/>
      <c r="F533" s="254"/>
      <c r="G533" s="255"/>
      <c r="H533" s="26">
        <v>526</v>
      </c>
      <c r="I533" s="28">
        <f>SUMIF(Entrada!$C$8:$C$3007,C533,Entrada!$F$8:$F$3007)</f>
        <v>0</v>
      </c>
      <c r="J533" s="28">
        <f>SUMIF(Entrada!$C$8:$C$3007,PG!C533,Entrada!$J$8:$J$3007)</f>
        <v>0</v>
      </c>
      <c r="K533" s="28">
        <f>SUMIF(Saída!$C$8:$C$3007,PG!C533,Saída!$E$8:$E$3007)</f>
        <v>0</v>
      </c>
      <c r="L533" s="28">
        <f>SUMIF(Saída!$C$8:$C$3007,PG!C533,Saída!$G$8:$G$3007)</f>
        <v>0</v>
      </c>
      <c r="M533" s="33">
        <f t="shared" si="24"/>
        <v>0</v>
      </c>
      <c r="N533" s="258">
        <f>IF(G533="",0,IFERROR(AVERAGE(G533,AVERAGEIF(Entrada!$C$8:$C$3007,PG!$C533,Entrada!$E$8:$E$3007)),$G533))</f>
        <v>0</v>
      </c>
      <c r="O533" s="97">
        <f t="shared" si="25"/>
        <v>0</v>
      </c>
      <c r="P533" s="98" t="str">
        <f t="shared" si="26"/>
        <v/>
      </c>
      <c r="Q533" s="249"/>
      <c r="R533" s="249"/>
      <c r="S533" s="249"/>
      <c r="T533" s="249"/>
      <c r="U533" s="249"/>
      <c r="V533" s="249"/>
      <c r="W533" s="249"/>
      <c r="X533" s="249"/>
      <c r="Y533" s="249"/>
    </row>
    <row r="534" spans="2:25" ht="30" customHeight="1" x14ac:dyDescent="0.25">
      <c r="B534" s="250"/>
      <c r="C534" s="251"/>
      <c r="D534" s="252"/>
      <c r="E534" s="253"/>
      <c r="F534" s="254"/>
      <c r="G534" s="255"/>
      <c r="H534" s="26">
        <v>527</v>
      </c>
      <c r="I534" s="28">
        <f>SUMIF(Entrada!$C$8:$C$3007,C534,Entrada!$F$8:$F$3007)</f>
        <v>0</v>
      </c>
      <c r="J534" s="28">
        <f>SUMIF(Entrada!$C$8:$C$3007,PG!C534,Entrada!$J$8:$J$3007)</f>
        <v>0</v>
      </c>
      <c r="K534" s="28">
        <f>SUMIF(Saída!$C$8:$C$3007,PG!C534,Saída!$E$8:$E$3007)</f>
        <v>0</v>
      </c>
      <c r="L534" s="28">
        <f>SUMIF(Saída!$C$8:$C$3007,PG!C534,Saída!$G$8:$G$3007)</f>
        <v>0</v>
      </c>
      <c r="M534" s="33">
        <f t="shared" si="24"/>
        <v>0</v>
      </c>
      <c r="N534" s="258">
        <f>IF(G534="",0,IFERROR(AVERAGE(G534,AVERAGEIF(Entrada!$C$8:$C$3007,PG!$C534,Entrada!$E$8:$E$3007)),$G534))</f>
        <v>0</v>
      </c>
      <c r="O534" s="97">
        <f t="shared" si="25"/>
        <v>0</v>
      </c>
      <c r="P534" s="98" t="str">
        <f t="shared" si="26"/>
        <v/>
      </c>
      <c r="Q534" s="249"/>
      <c r="R534" s="249"/>
      <c r="S534" s="249"/>
      <c r="T534" s="249"/>
      <c r="U534" s="249"/>
      <c r="V534" s="249"/>
      <c r="W534" s="249"/>
      <c r="X534" s="249"/>
      <c r="Y534" s="249"/>
    </row>
    <row r="535" spans="2:25" ht="30" customHeight="1" x14ac:dyDescent="0.25">
      <c r="B535" s="250"/>
      <c r="C535" s="251"/>
      <c r="D535" s="252"/>
      <c r="E535" s="253"/>
      <c r="F535" s="254"/>
      <c r="G535" s="255"/>
      <c r="H535" s="26">
        <v>528</v>
      </c>
      <c r="I535" s="28">
        <f>SUMIF(Entrada!$C$8:$C$3007,C535,Entrada!$F$8:$F$3007)</f>
        <v>0</v>
      </c>
      <c r="J535" s="28">
        <f>SUMIF(Entrada!$C$8:$C$3007,PG!C535,Entrada!$J$8:$J$3007)</f>
        <v>0</v>
      </c>
      <c r="K535" s="28">
        <f>SUMIF(Saída!$C$8:$C$3007,PG!C535,Saída!$E$8:$E$3007)</f>
        <v>0</v>
      </c>
      <c r="L535" s="28">
        <f>SUMIF(Saída!$C$8:$C$3007,PG!C535,Saída!$G$8:$G$3007)</f>
        <v>0</v>
      </c>
      <c r="M535" s="33">
        <f t="shared" si="24"/>
        <v>0</v>
      </c>
      <c r="N535" s="258">
        <f>IF(G535="",0,IFERROR(AVERAGE(G535,AVERAGEIF(Entrada!$C$8:$C$3007,PG!$C535,Entrada!$E$8:$E$3007)),$G535))</f>
        <v>0</v>
      </c>
      <c r="O535" s="97">
        <f t="shared" si="25"/>
        <v>0</v>
      </c>
      <c r="P535" s="98" t="str">
        <f t="shared" si="26"/>
        <v/>
      </c>
      <c r="Q535" s="249"/>
      <c r="R535" s="249"/>
      <c r="S535" s="249"/>
      <c r="T535" s="249"/>
      <c r="U535" s="249"/>
      <c r="V535" s="249"/>
      <c r="W535" s="249"/>
      <c r="X535" s="249"/>
      <c r="Y535" s="249"/>
    </row>
    <row r="536" spans="2:25" ht="30" customHeight="1" x14ac:dyDescent="0.25">
      <c r="B536" s="250"/>
      <c r="C536" s="251"/>
      <c r="D536" s="252"/>
      <c r="E536" s="253"/>
      <c r="F536" s="254"/>
      <c r="G536" s="255"/>
      <c r="H536" s="26">
        <v>529</v>
      </c>
      <c r="I536" s="28">
        <f>SUMIF(Entrada!$C$8:$C$3007,C536,Entrada!$F$8:$F$3007)</f>
        <v>0</v>
      </c>
      <c r="J536" s="28">
        <f>SUMIF(Entrada!$C$8:$C$3007,PG!C536,Entrada!$J$8:$J$3007)</f>
        <v>0</v>
      </c>
      <c r="K536" s="28">
        <f>SUMIF(Saída!$C$8:$C$3007,PG!C536,Saída!$E$8:$E$3007)</f>
        <v>0</v>
      </c>
      <c r="L536" s="28">
        <f>SUMIF(Saída!$C$8:$C$3007,PG!C536,Saída!$G$8:$G$3007)</f>
        <v>0</v>
      </c>
      <c r="M536" s="33">
        <f t="shared" si="24"/>
        <v>0</v>
      </c>
      <c r="N536" s="258">
        <f>IF(G536="",0,IFERROR(AVERAGE(G536,AVERAGEIF(Entrada!$C$8:$C$3007,PG!$C536,Entrada!$E$8:$E$3007)),$G536))</f>
        <v>0</v>
      </c>
      <c r="O536" s="97">
        <f t="shared" si="25"/>
        <v>0</v>
      </c>
      <c r="P536" s="98" t="str">
        <f t="shared" si="26"/>
        <v/>
      </c>
      <c r="Q536" s="249"/>
      <c r="R536" s="249"/>
      <c r="S536" s="249"/>
      <c r="T536" s="249"/>
      <c r="U536" s="249"/>
      <c r="V536" s="249"/>
      <c r="W536" s="249"/>
      <c r="X536" s="249"/>
      <c r="Y536" s="249"/>
    </row>
    <row r="537" spans="2:25" ht="30" customHeight="1" x14ac:dyDescent="0.25">
      <c r="B537" s="250"/>
      <c r="C537" s="251"/>
      <c r="D537" s="252"/>
      <c r="E537" s="253"/>
      <c r="F537" s="254"/>
      <c r="G537" s="255"/>
      <c r="H537" s="26">
        <v>530</v>
      </c>
      <c r="I537" s="28">
        <f>SUMIF(Entrada!$C$8:$C$3007,C537,Entrada!$F$8:$F$3007)</f>
        <v>0</v>
      </c>
      <c r="J537" s="28">
        <f>SUMIF(Entrada!$C$8:$C$3007,PG!C537,Entrada!$J$8:$J$3007)</f>
        <v>0</v>
      </c>
      <c r="K537" s="28">
        <f>SUMIF(Saída!$C$8:$C$3007,PG!C537,Saída!$E$8:$E$3007)</f>
        <v>0</v>
      </c>
      <c r="L537" s="28">
        <f>SUMIF(Saída!$C$8:$C$3007,PG!C537,Saída!$G$8:$G$3007)</f>
        <v>0</v>
      </c>
      <c r="M537" s="33">
        <f t="shared" si="24"/>
        <v>0</v>
      </c>
      <c r="N537" s="258">
        <f>IF(G537="",0,IFERROR(AVERAGE(G537,AVERAGEIF(Entrada!$C$8:$C$3007,PG!$C537,Entrada!$E$8:$E$3007)),$G537))</f>
        <v>0</v>
      </c>
      <c r="O537" s="97">
        <f t="shared" si="25"/>
        <v>0</v>
      </c>
      <c r="P537" s="98" t="str">
        <f t="shared" si="26"/>
        <v/>
      </c>
      <c r="Q537" s="249"/>
      <c r="R537" s="249"/>
      <c r="S537" s="249"/>
      <c r="T537" s="249"/>
      <c r="U537" s="249"/>
      <c r="V537" s="249"/>
      <c r="W537" s="249"/>
      <c r="X537" s="249"/>
      <c r="Y537" s="249"/>
    </row>
    <row r="538" spans="2:25" ht="30" customHeight="1" x14ac:dyDescent="0.25">
      <c r="B538" s="250"/>
      <c r="C538" s="251"/>
      <c r="D538" s="252"/>
      <c r="E538" s="253"/>
      <c r="F538" s="254"/>
      <c r="G538" s="255"/>
      <c r="H538" s="26">
        <v>531</v>
      </c>
      <c r="I538" s="28">
        <f>SUMIF(Entrada!$C$8:$C$3007,C538,Entrada!$F$8:$F$3007)</f>
        <v>0</v>
      </c>
      <c r="J538" s="28">
        <f>SUMIF(Entrada!$C$8:$C$3007,PG!C538,Entrada!$J$8:$J$3007)</f>
        <v>0</v>
      </c>
      <c r="K538" s="28">
        <f>SUMIF(Saída!$C$8:$C$3007,PG!C538,Saída!$E$8:$E$3007)</f>
        <v>0</v>
      </c>
      <c r="L538" s="28">
        <f>SUMIF(Saída!$C$8:$C$3007,PG!C538,Saída!$G$8:$G$3007)</f>
        <v>0</v>
      </c>
      <c r="M538" s="33">
        <f t="shared" si="24"/>
        <v>0</v>
      </c>
      <c r="N538" s="258">
        <f>IF(G538="",0,IFERROR(AVERAGE(G538,AVERAGEIF(Entrada!$C$8:$C$3007,PG!$C538,Entrada!$E$8:$E$3007)),$G538))</f>
        <v>0</v>
      </c>
      <c r="O538" s="97">
        <f t="shared" si="25"/>
        <v>0</v>
      </c>
      <c r="P538" s="98" t="str">
        <f t="shared" si="26"/>
        <v/>
      </c>
      <c r="Q538" s="249"/>
      <c r="R538" s="249"/>
      <c r="S538" s="249"/>
      <c r="T538" s="249"/>
      <c r="U538" s="249"/>
      <c r="V538" s="249"/>
      <c r="W538" s="249"/>
      <c r="X538" s="249"/>
      <c r="Y538" s="249"/>
    </row>
    <row r="539" spans="2:25" ht="30" customHeight="1" x14ac:dyDescent="0.25">
      <c r="B539" s="250"/>
      <c r="C539" s="251"/>
      <c r="D539" s="252"/>
      <c r="E539" s="253"/>
      <c r="F539" s="254"/>
      <c r="G539" s="255"/>
      <c r="H539" s="26">
        <v>532</v>
      </c>
      <c r="I539" s="28">
        <f>SUMIF(Entrada!$C$8:$C$3007,C539,Entrada!$F$8:$F$3007)</f>
        <v>0</v>
      </c>
      <c r="J539" s="28">
        <f>SUMIF(Entrada!$C$8:$C$3007,PG!C539,Entrada!$J$8:$J$3007)</f>
        <v>0</v>
      </c>
      <c r="K539" s="28">
        <f>SUMIF(Saída!$C$8:$C$3007,PG!C539,Saída!$E$8:$E$3007)</f>
        <v>0</v>
      </c>
      <c r="L539" s="28">
        <f>SUMIF(Saída!$C$8:$C$3007,PG!C539,Saída!$G$8:$G$3007)</f>
        <v>0</v>
      </c>
      <c r="M539" s="33">
        <f t="shared" si="24"/>
        <v>0</v>
      </c>
      <c r="N539" s="258">
        <f>IF(G539="",0,IFERROR(AVERAGE(G539,AVERAGEIF(Entrada!$C$8:$C$3007,PG!$C539,Entrada!$E$8:$E$3007)),$G539))</f>
        <v>0</v>
      </c>
      <c r="O539" s="97">
        <f t="shared" si="25"/>
        <v>0</v>
      </c>
      <c r="P539" s="98" t="str">
        <f t="shared" si="26"/>
        <v/>
      </c>
      <c r="Q539" s="249"/>
      <c r="R539" s="249"/>
      <c r="S539" s="249"/>
      <c r="T539" s="249"/>
      <c r="U539" s="249"/>
      <c r="V539" s="249"/>
      <c r="W539" s="249"/>
      <c r="X539" s="249"/>
      <c r="Y539" s="249"/>
    </row>
    <row r="540" spans="2:25" ht="30" customHeight="1" x14ac:dyDescent="0.25">
      <c r="B540" s="250"/>
      <c r="C540" s="251"/>
      <c r="D540" s="252"/>
      <c r="E540" s="253"/>
      <c r="F540" s="254"/>
      <c r="G540" s="255"/>
      <c r="H540" s="26">
        <v>533</v>
      </c>
      <c r="I540" s="28">
        <f>SUMIF(Entrada!$C$8:$C$3007,C540,Entrada!$F$8:$F$3007)</f>
        <v>0</v>
      </c>
      <c r="J540" s="28">
        <f>SUMIF(Entrada!$C$8:$C$3007,PG!C540,Entrada!$J$8:$J$3007)</f>
        <v>0</v>
      </c>
      <c r="K540" s="28">
        <f>SUMIF(Saída!$C$8:$C$3007,PG!C540,Saída!$E$8:$E$3007)</f>
        <v>0</v>
      </c>
      <c r="L540" s="28">
        <f>SUMIF(Saída!$C$8:$C$3007,PG!C540,Saída!$G$8:$G$3007)</f>
        <v>0</v>
      </c>
      <c r="M540" s="33">
        <f t="shared" si="24"/>
        <v>0</v>
      </c>
      <c r="N540" s="258">
        <f>IF(G540="",0,IFERROR(AVERAGE(G540,AVERAGEIF(Entrada!$C$8:$C$3007,PG!$C540,Entrada!$E$8:$E$3007)),$G540))</f>
        <v>0</v>
      </c>
      <c r="O540" s="97">
        <f t="shared" si="25"/>
        <v>0</v>
      </c>
      <c r="P540" s="98" t="str">
        <f t="shared" si="26"/>
        <v/>
      </c>
      <c r="Q540" s="249"/>
      <c r="R540" s="249"/>
      <c r="S540" s="249"/>
      <c r="T540" s="249"/>
      <c r="U540" s="249"/>
      <c r="V540" s="249"/>
      <c r="W540" s="249"/>
      <c r="X540" s="249"/>
      <c r="Y540" s="249"/>
    </row>
    <row r="541" spans="2:25" ht="30" customHeight="1" x14ac:dyDescent="0.25">
      <c r="B541" s="250"/>
      <c r="C541" s="251"/>
      <c r="D541" s="252"/>
      <c r="E541" s="253"/>
      <c r="F541" s="254"/>
      <c r="G541" s="255"/>
      <c r="H541" s="26">
        <v>534</v>
      </c>
      <c r="I541" s="28">
        <f>SUMIF(Entrada!$C$8:$C$3007,C541,Entrada!$F$8:$F$3007)</f>
        <v>0</v>
      </c>
      <c r="J541" s="28">
        <f>SUMIF(Entrada!$C$8:$C$3007,PG!C541,Entrada!$J$8:$J$3007)</f>
        <v>0</v>
      </c>
      <c r="K541" s="28">
        <f>SUMIF(Saída!$C$8:$C$3007,PG!C541,Saída!$E$8:$E$3007)</f>
        <v>0</v>
      </c>
      <c r="L541" s="28">
        <f>SUMIF(Saída!$C$8:$C$3007,PG!C541,Saída!$G$8:$G$3007)</f>
        <v>0</v>
      </c>
      <c r="M541" s="33">
        <f t="shared" si="24"/>
        <v>0</v>
      </c>
      <c r="N541" s="258">
        <f>IF(G541="",0,IFERROR(AVERAGE(G541,AVERAGEIF(Entrada!$C$8:$C$3007,PG!$C541,Entrada!$E$8:$E$3007)),$G541))</f>
        <v>0</v>
      </c>
      <c r="O541" s="97">
        <f t="shared" si="25"/>
        <v>0</v>
      </c>
      <c r="P541" s="98" t="str">
        <f t="shared" si="26"/>
        <v/>
      </c>
      <c r="Q541" s="249"/>
      <c r="R541" s="249"/>
      <c r="S541" s="249"/>
      <c r="T541" s="249"/>
      <c r="U541" s="249"/>
      <c r="V541" s="249"/>
      <c r="W541" s="249"/>
      <c r="X541" s="249"/>
      <c r="Y541" s="249"/>
    </row>
    <row r="542" spans="2:25" ht="30" customHeight="1" x14ac:dyDescent="0.25">
      <c r="B542" s="250"/>
      <c r="C542" s="251"/>
      <c r="D542" s="252"/>
      <c r="E542" s="253"/>
      <c r="F542" s="254"/>
      <c r="G542" s="255"/>
      <c r="H542" s="26">
        <v>535</v>
      </c>
      <c r="I542" s="28">
        <f>SUMIF(Entrada!$C$8:$C$3007,C542,Entrada!$F$8:$F$3007)</f>
        <v>0</v>
      </c>
      <c r="J542" s="28">
        <f>SUMIF(Entrada!$C$8:$C$3007,PG!C542,Entrada!$J$8:$J$3007)</f>
        <v>0</v>
      </c>
      <c r="K542" s="28">
        <f>SUMIF(Saída!$C$8:$C$3007,PG!C542,Saída!$E$8:$E$3007)</f>
        <v>0</v>
      </c>
      <c r="L542" s="28">
        <f>SUMIF(Saída!$C$8:$C$3007,PG!C542,Saída!$G$8:$G$3007)</f>
        <v>0</v>
      </c>
      <c r="M542" s="33">
        <f t="shared" si="24"/>
        <v>0</v>
      </c>
      <c r="N542" s="258">
        <f>IF(G542="",0,IFERROR(AVERAGE(G542,AVERAGEIF(Entrada!$C$8:$C$3007,PG!$C542,Entrada!$E$8:$E$3007)),$G542))</f>
        <v>0</v>
      </c>
      <c r="O542" s="97">
        <f t="shared" si="25"/>
        <v>0</v>
      </c>
      <c r="P542" s="98" t="str">
        <f t="shared" si="26"/>
        <v/>
      </c>
      <c r="Q542" s="249"/>
      <c r="R542" s="249"/>
      <c r="S542" s="249"/>
      <c r="T542" s="249"/>
      <c r="U542" s="249"/>
      <c r="V542" s="249"/>
      <c r="W542" s="249"/>
      <c r="X542" s="249"/>
      <c r="Y542" s="249"/>
    </row>
    <row r="543" spans="2:25" ht="30" customHeight="1" x14ac:dyDescent="0.25">
      <c r="B543" s="250"/>
      <c r="C543" s="251"/>
      <c r="D543" s="252"/>
      <c r="E543" s="253"/>
      <c r="F543" s="254"/>
      <c r="G543" s="255"/>
      <c r="H543" s="26">
        <v>536</v>
      </c>
      <c r="I543" s="28">
        <f>SUMIF(Entrada!$C$8:$C$3007,C543,Entrada!$F$8:$F$3007)</f>
        <v>0</v>
      </c>
      <c r="J543" s="28">
        <f>SUMIF(Entrada!$C$8:$C$3007,PG!C543,Entrada!$J$8:$J$3007)</f>
        <v>0</v>
      </c>
      <c r="K543" s="28">
        <f>SUMIF(Saída!$C$8:$C$3007,PG!C543,Saída!$E$8:$E$3007)</f>
        <v>0</v>
      </c>
      <c r="L543" s="28">
        <f>SUMIF(Saída!$C$8:$C$3007,PG!C543,Saída!$G$8:$G$3007)</f>
        <v>0</v>
      </c>
      <c r="M543" s="33">
        <f t="shared" si="24"/>
        <v>0</v>
      </c>
      <c r="N543" s="258">
        <f>IF(G543="",0,IFERROR(AVERAGE(G543,AVERAGEIF(Entrada!$C$8:$C$3007,PG!$C543,Entrada!$E$8:$E$3007)),$G543))</f>
        <v>0</v>
      </c>
      <c r="O543" s="97">
        <f t="shared" si="25"/>
        <v>0</v>
      </c>
      <c r="P543" s="98" t="str">
        <f t="shared" si="26"/>
        <v/>
      </c>
      <c r="Q543" s="249"/>
      <c r="R543" s="249"/>
      <c r="S543" s="249"/>
      <c r="T543" s="249"/>
      <c r="U543" s="249"/>
      <c r="V543" s="249"/>
      <c r="W543" s="249"/>
      <c r="X543" s="249"/>
      <c r="Y543" s="249"/>
    </row>
    <row r="544" spans="2:25" ht="30" customHeight="1" x14ac:dyDescent="0.25">
      <c r="B544" s="250"/>
      <c r="C544" s="251"/>
      <c r="D544" s="252"/>
      <c r="E544" s="253"/>
      <c r="F544" s="254"/>
      <c r="G544" s="255"/>
      <c r="H544" s="26">
        <v>537</v>
      </c>
      <c r="I544" s="28">
        <f>SUMIF(Entrada!$C$8:$C$3007,C544,Entrada!$F$8:$F$3007)</f>
        <v>0</v>
      </c>
      <c r="J544" s="28">
        <f>SUMIF(Entrada!$C$8:$C$3007,PG!C544,Entrada!$J$8:$J$3007)</f>
        <v>0</v>
      </c>
      <c r="K544" s="28">
        <f>SUMIF(Saída!$C$8:$C$3007,PG!C544,Saída!$E$8:$E$3007)</f>
        <v>0</v>
      </c>
      <c r="L544" s="28">
        <f>SUMIF(Saída!$C$8:$C$3007,PG!C544,Saída!$G$8:$G$3007)</f>
        <v>0</v>
      </c>
      <c r="M544" s="33">
        <f t="shared" si="24"/>
        <v>0</v>
      </c>
      <c r="N544" s="258">
        <f>IF(G544="",0,IFERROR(AVERAGE(G544,AVERAGEIF(Entrada!$C$8:$C$3007,PG!$C544,Entrada!$E$8:$E$3007)),$G544))</f>
        <v>0</v>
      </c>
      <c r="O544" s="97">
        <f t="shared" si="25"/>
        <v>0</v>
      </c>
      <c r="P544" s="98" t="str">
        <f t="shared" si="26"/>
        <v/>
      </c>
      <c r="Q544" s="249"/>
      <c r="R544" s="249"/>
      <c r="S544" s="249"/>
      <c r="T544" s="249"/>
      <c r="U544" s="249"/>
      <c r="V544" s="249"/>
      <c r="W544" s="249"/>
      <c r="X544" s="249"/>
      <c r="Y544" s="249"/>
    </row>
    <row r="545" spans="2:25" ht="30" customHeight="1" x14ac:dyDescent="0.25">
      <c r="B545" s="250"/>
      <c r="C545" s="251"/>
      <c r="D545" s="252"/>
      <c r="E545" s="253"/>
      <c r="F545" s="254"/>
      <c r="G545" s="255"/>
      <c r="H545" s="26">
        <v>538</v>
      </c>
      <c r="I545" s="28">
        <f>SUMIF(Entrada!$C$8:$C$3007,C545,Entrada!$F$8:$F$3007)</f>
        <v>0</v>
      </c>
      <c r="J545" s="28">
        <f>SUMIF(Entrada!$C$8:$C$3007,PG!C545,Entrada!$J$8:$J$3007)</f>
        <v>0</v>
      </c>
      <c r="K545" s="28">
        <f>SUMIF(Saída!$C$8:$C$3007,PG!C545,Saída!$E$8:$E$3007)</f>
        <v>0</v>
      </c>
      <c r="L545" s="28">
        <f>SUMIF(Saída!$C$8:$C$3007,PG!C545,Saída!$G$8:$G$3007)</f>
        <v>0</v>
      </c>
      <c r="M545" s="33">
        <f t="shared" si="24"/>
        <v>0</v>
      </c>
      <c r="N545" s="258">
        <f>IF(G545="",0,IFERROR(AVERAGE(G545,AVERAGEIF(Entrada!$C$8:$C$3007,PG!$C545,Entrada!$E$8:$E$3007)),$G545))</f>
        <v>0</v>
      </c>
      <c r="O545" s="97">
        <f t="shared" si="25"/>
        <v>0</v>
      </c>
      <c r="P545" s="98" t="str">
        <f t="shared" si="26"/>
        <v/>
      </c>
      <c r="Q545" s="249"/>
      <c r="R545" s="249"/>
      <c r="S545" s="249"/>
      <c r="T545" s="249"/>
      <c r="U545" s="249"/>
      <c r="V545" s="249"/>
      <c r="W545" s="249"/>
      <c r="X545" s="249"/>
      <c r="Y545" s="249"/>
    </row>
    <row r="546" spans="2:25" ht="30" customHeight="1" x14ac:dyDescent="0.25">
      <c r="B546" s="250"/>
      <c r="C546" s="251"/>
      <c r="D546" s="252"/>
      <c r="E546" s="253"/>
      <c r="F546" s="254"/>
      <c r="G546" s="255"/>
      <c r="H546" s="26">
        <v>539</v>
      </c>
      <c r="I546" s="28">
        <f>SUMIF(Entrada!$C$8:$C$3007,C546,Entrada!$F$8:$F$3007)</f>
        <v>0</v>
      </c>
      <c r="J546" s="28">
        <f>SUMIF(Entrada!$C$8:$C$3007,PG!C546,Entrada!$J$8:$J$3007)</f>
        <v>0</v>
      </c>
      <c r="K546" s="28">
        <f>SUMIF(Saída!$C$8:$C$3007,PG!C546,Saída!$E$8:$E$3007)</f>
        <v>0</v>
      </c>
      <c r="L546" s="28">
        <f>SUMIF(Saída!$C$8:$C$3007,PG!C546,Saída!$G$8:$G$3007)</f>
        <v>0</v>
      </c>
      <c r="M546" s="33">
        <f t="shared" si="24"/>
        <v>0</v>
      </c>
      <c r="N546" s="258">
        <f>IF(G546="",0,IFERROR(AVERAGE(G546,AVERAGEIF(Entrada!$C$8:$C$3007,PG!$C546,Entrada!$E$8:$E$3007)),$G546))</f>
        <v>0</v>
      </c>
      <c r="O546" s="97">
        <f t="shared" si="25"/>
        <v>0</v>
      </c>
      <c r="P546" s="98" t="str">
        <f t="shared" si="26"/>
        <v/>
      </c>
      <c r="Q546" s="249"/>
      <c r="R546" s="249"/>
      <c r="S546" s="249"/>
      <c r="T546" s="249"/>
      <c r="U546" s="249"/>
      <c r="V546" s="249"/>
      <c r="W546" s="249"/>
      <c r="X546" s="249"/>
      <c r="Y546" s="249"/>
    </row>
    <row r="547" spans="2:25" ht="30" customHeight="1" x14ac:dyDescent="0.25">
      <c r="B547" s="250"/>
      <c r="C547" s="251"/>
      <c r="D547" s="252"/>
      <c r="E547" s="253"/>
      <c r="F547" s="254"/>
      <c r="G547" s="255"/>
      <c r="H547" s="26">
        <v>540</v>
      </c>
      <c r="I547" s="28">
        <f>SUMIF(Entrada!$C$8:$C$3007,C547,Entrada!$F$8:$F$3007)</f>
        <v>0</v>
      </c>
      <c r="J547" s="28">
        <f>SUMIF(Entrada!$C$8:$C$3007,PG!C547,Entrada!$J$8:$J$3007)</f>
        <v>0</v>
      </c>
      <c r="K547" s="28">
        <f>SUMIF(Saída!$C$8:$C$3007,PG!C547,Saída!$E$8:$E$3007)</f>
        <v>0</v>
      </c>
      <c r="L547" s="28">
        <f>SUMIF(Saída!$C$8:$C$3007,PG!C547,Saída!$G$8:$G$3007)</f>
        <v>0</v>
      </c>
      <c r="M547" s="33">
        <f t="shared" si="24"/>
        <v>0</v>
      </c>
      <c r="N547" s="258">
        <f>IF(G547="",0,IFERROR(AVERAGE(G547,AVERAGEIF(Entrada!$C$8:$C$3007,PG!$C547,Entrada!$E$8:$E$3007)),$G547))</f>
        <v>0</v>
      </c>
      <c r="O547" s="97">
        <f t="shared" si="25"/>
        <v>0</v>
      </c>
      <c r="P547" s="98" t="str">
        <f t="shared" si="26"/>
        <v/>
      </c>
      <c r="Q547" s="249"/>
      <c r="R547" s="249"/>
      <c r="S547" s="249"/>
      <c r="T547" s="249"/>
      <c r="U547" s="249"/>
      <c r="V547" s="249"/>
      <c r="W547" s="249"/>
      <c r="X547" s="249"/>
      <c r="Y547" s="249"/>
    </row>
    <row r="548" spans="2:25" ht="30" customHeight="1" x14ac:dyDescent="0.25">
      <c r="B548" s="250"/>
      <c r="C548" s="251"/>
      <c r="D548" s="252"/>
      <c r="E548" s="253"/>
      <c r="F548" s="254"/>
      <c r="G548" s="255"/>
      <c r="H548" s="26">
        <v>541</v>
      </c>
      <c r="I548" s="28">
        <f>SUMIF(Entrada!$C$8:$C$3007,C548,Entrada!$F$8:$F$3007)</f>
        <v>0</v>
      </c>
      <c r="J548" s="28">
        <f>SUMIF(Entrada!$C$8:$C$3007,PG!C548,Entrada!$J$8:$J$3007)</f>
        <v>0</v>
      </c>
      <c r="K548" s="28">
        <f>SUMIF(Saída!$C$8:$C$3007,PG!C548,Saída!$E$8:$E$3007)</f>
        <v>0</v>
      </c>
      <c r="L548" s="28">
        <f>SUMIF(Saída!$C$8:$C$3007,PG!C548,Saída!$G$8:$G$3007)</f>
        <v>0</v>
      </c>
      <c r="M548" s="33">
        <f t="shared" si="24"/>
        <v>0</v>
      </c>
      <c r="N548" s="258">
        <f>IF(G548="",0,IFERROR(AVERAGE(G548,AVERAGEIF(Entrada!$C$8:$C$3007,PG!$C548,Entrada!$E$8:$E$3007)),$G548))</f>
        <v>0</v>
      </c>
      <c r="O548" s="97">
        <f t="shared" si="25"/>
        <v>0</v>
      </c>
      <c r="P548" s="98" t="str">
        <f t="shared" si="26"/>
        <v/>
      </c>
      <c r="Q548" s="249"/>
      <c r="R548" s="249"/>
      <c r="S548" s="249"/>
      <c r="T548" s="249"/>
      <c r="U548" s="249"/>
      <c r="V548" s="249"/>
      <c r="W548" s="249"/>
      <c r="X548" s="249"/>
      <c r="Y548" s="249"/>
    </row>
    <row r="549" spans="2:25" ht="30" customHeight="1" x14ac:dyDescent="0.25">
      <c r="B549" s="250"/>
      <c r="C549" s="251"/>
      <c r="D549" s="252"/>
      <c r="E549" s="253"/>
      <c r="F549" s="254"/>
      <c r="G549" s="255"/>
      <c r="H549" s="26">
        <v>542</v>
      </c>
      <c r="I549" s="28">
        <f>SUMIF(Entrada!$C$8:$C$3007,C549,Entrada!$F$8:$F$3007)</f>
        <v>0</v>
      </c>
      <c r="J549" s="28">
        <f>SUMIF(Entrada!$C$8:$C$3007,PG!C549,Entrada!$J$8:$J$3007)</f>
        <v>0</v>
      </c>
      <c r="K549" s="28">
        <f>SUMIF(Saída!$C$8:$C$3007,PG!C549,Saída!$E$8:$E$3007)</f>
        <v>0</v>
      </c>
      <c r="L549" s="28">
        <f>SUMIF(Saída!$C$8:$C$3007,PG!C549,Saída!$G$8:$G$3007)</f>
        <v>0</v>
      </c>
      <c r="M549" s="33">
        <f t="shared" si="24"/>
        <v>0</v>
      </c>
      <c r="N549" s="258">
        <f>IF(G549="",0,IFERROR(AVERAGE(G549,AVERAGEIF(Entrada!$C$8:$C$3007,PG!$C549,Entrada!$E$8:$E$3007)),$G549))</f>
        <v>0</v>
      </c>
      <c r="O549" s="97">
        <f t="shared" si="25"/>
        <v>0</v>
      </c>
      <c r="P549" s="98" t="str">
        <f t="shared" si="26"/>
        <v/>
      </c>
      <c r="Q549" s="249"/>
      <c r="R549" s="249"/>
      <c r="S549" s="249"/>
      <c r="T549" s="249"/>
      <c r="U549" s="249"/>
      <c r="V549" s="249"/>
      <c r="W549" s="249"/>
      <c r="X549" s="249"/>
      <c r="Y549" s="249"/>
    </row>
    <row r="550" spans="2:25" ht="30" customHeight="1" x14ac:dyDescent="0.25">
      <c r="B550" s="250"/>
      <c r="C550" s="251"/>
      <c r="D550" s="252"/>
      <c r="E550" s="253"/>
      <c r="F550" s="254"/>
      <c r="G550" s="255"/>
      <c r="H550" s="26">
        <v>543</v>
      </c>
      <c r="I550" s="28">
        <f>SUMIF(Entrada!$C$8:$C$3007,C550,Entrada!$F$8:$F$3007)</f>
        <v>0</v>
      </c>
      <c r="J550" s="28">
        <f>SUMIF(Entrada!$C$8:$C$3007,PG!C550,Entrada!$J$8:$J$3007)</f>
        <v>0</v>
      </c>
      <c r="K550" s="28">
        <f>SUMIF(Saída!$C$8:$C$3007,PG!C550,Saída!$E$8:$E$3007)</f>
        <v>0</v>
      </c>
      <c r="L550" s="28">
        <f>SUMIF(Saída!$C$8:$C$3007,PG!C550,Saída!$G$8:$G$3007)</f>
        <v>0</v>
      </c>
      <c r="M550" s="33">
        <f t="shared" si="24"/>
        <v>0</v>
      </c>
      <c r="N550" s="258">
        <f>IF(G550="",0,IFERROR(AVERAGE(G550,AVERAGEIF(Entrada!$C$8:$C$3007,PG!$C550,Entrada!$E$8:$E$3007)),$G550))</f>
        <v>0</v>
      </c>
      <c r="O550" s="97">
        <f t="shared" si="25"/>
        <v>0</v>
      </c>
      <c r="P550" s="98" t="str">
        <f t="shared" si="26"/>
        <v/>
      </c>
      <c r="Q550" s="249"/>
      <c r="R550" s="249"/>
      <c r="S550" s="249"/>
      <c r="T550" s="249"/>
      <c r="U550" s="249"/>
      <c r="V550" s="249"/>
      <c r="W550" s="249"/>
      <c r="X550" s="249"/>
      <c r="Y550" s="249"/>
    </row>
    <row r="551" spans="2:25" ht="30" customHeight="1" x14ac:dyDescent="0.25">
      <c r="B551" s="250"/>
      <c r="C551" s="251"/>
      <c r="D551" s="252"/>
      <c r="E551" s="253"/>
      <c r="F551" s="254"/>
      <c r="G551" s="255"/>
      <c r="H551" s="26">
        <v>544</v>
      </c>
      <c r="I551" s="28">
        <f>SUMIF(Entrada!$C$8:$C$3007,C551,Entrada!$F$8:$F$3007)</f>
        <v>0</v>
      </c>
      <c r="J551" s="28">
        <f>SUMIF(Entrada!$C$8:$C$3007,PG!C551,Entrada!$J$8:$J$3007)</f>
        <v>0</v>
      </c>
      <c r="K551" s="28">
        <f>SUMIF(Saída!$C$8:$C$3007,PG!C551,Saída!$E$8:$E$3007)</f>
        <v>0</v>
      </c>
      <c r="L551" s="28">
        <f>SUMIF(Saída!$C$8:$C$3007,PG!C551,Saída!$G$8:$G$3007)</f>
        <v>0</v>
      </c>
      <c r="M551" s="33">
        <f t="shared" si="24"/>
        <v>0</v>
      </c>
      <c r="N551" s="258">
        <f>IF(G551="",0,IFERROR(AVERAGE(G551,AVERAGEIF(Entrada!$C$8:$C$3007,PG!$C551,Entrada!$E$8:$E$3007)),$G551))</f>
        <v>0</v>
      </c>
      <c r="O551" s="97">
        <f t="shared" si="25"/>
        <v>0</v>
      </c>
      <c r="P551" s="98" t="str">
        <f t="shared" si="26"/>
        <v/>
      </c>
      <c r="Q551" s="249"/>
      <c r="R551" s="249"/>
      <c r="S551" s="249"/>
      <c r="T551" s="249"/>
      <c r="U551" s="249"/>
      <c r="V551" s="249"/>
      <c r="W551" s="249"/>
      <c r="X551" s="249"/>
      <c r="Y551" s="249"/>
    </row>
    <row r="552" spans="2:25" ht="30" customHeight="1" x14ac:dyDescent="0.25">
      <c r="B552" s="250"/>
      <c r="C552" s="251"/>
      <c r="D552" s="252"/>
      <c r="E552" s="253"/>
      <c r="F552" s="254"/>
      <c r="G552" s="255"/>
      <c r="H552" s="26">
        <v>545</v>
      </c>
      <c r="I552" s="28">
        <f>SUMIF(Entrada!$C$8:$C$3007,C552,Entrada!$F$8:$F$3007)</f>
        <v>0</v>
      </c>
      <c r="J552" s="28">
        <f>SUMIF(Entrada!$C$8:$C$3007,PG!C552,Entrada!$J$8:$J$3007)</f>
        <v>0</v>
      </c>
      <c r="K552" s="28">
        <f>SUMIF(Saída!$C$8:$C$3007,PG!C552,Saída!$E$8:$E$3007)</f>
        <v>0</v>
      </c>
      <c r="L552" s="28">
        <f>SUMIF(Saída!$C$8:$C$3007,PG!C552,Saída!$G$8:$G$3007)</f>
        <v>0</v>
      </c>
      <c r="M552" s="33">
        <f t="shared" si="24"/>
        <v>0</v>
      </c>
      <c r="N552" s="258">
        <f>IF(G552="",0,IFERROR(AVERAGE(G552,AVERAGEIF(Entrada!$C$8:$C$3007,PG!$C552,Entrada!$E$8:$E$3007)),$G552))</f>
        <v>0</v>
      </c>
      <c r="O552" s="97">
        <f t="shared" si="25"/>
        <v>0</v>
      </c>
      <c r="P552" s="98" t="str">
        <f t="shared" si="26"/>
        <v/>
      </c>
      <c r="Q552" s="249"/>
      <c r="R552" s="249"/>
      <c r="S552" s="249"/>
      <c r="T552" s="249"/>
      <c r="U552" s="249"/>
      <c r="V552" s="249"/>
      <c r="W552" s="249"/>
      <c r="X552" s="249"/>
      <c r="Y552" s="249"/>
    </row>
    <row r="553" spans="2:25" ht="30" customHeight="1" x14ac:dyDescent="0.25">
      <c r="B553" s="250"/>
      <c r="C553" s="251"/>
      <c r="D553" s="252"/>
      <c r="E553" s="253"/>
      <c r="F553" s="254"/>
      <c r="G553" s="255"/>
      <c r="H553" s="26">
        <v>546</v>
      </c>
      <c r="I553" s="28">
        <f>SUMIF(Entrada!$C$8:$C$3007,C553,Entrada!$F$8:$F$3007)</f>
        <v>0</v>
      </c>
      <c r="J553" s="28">
        <f>SUMIF(Entrada!$C$8:$C$3007,PG!C553,Entrada!$J$8:$J$3007)</f>
        <v>0</v>
      </c>
      <c r="K553" s="28">
        <f>SUMIF(Saída!$C$8:$C$3007,PG!C553,Saída!$E$8:$E$3007)</f>
        <v>0</v>
      </c>
      <c r="L553" s="28">
        <f>SUMIF(Saída!$C$8:$C$3007,PG!C553,Saída!$G$8:$G$3007)</f>
        <v>0</v>
      </c>
      <c r="M553" s="33">
        <f t="shared" si="24"/>
        <v>0</v>
      </c>
      <c r="N553" s="258">
        <f>IF(G553="",0,IFERROR(AVERAGE(G553,AVERAGEIF(Entrada!$C$8:$C$3007,PG!$C553,Entrada!$E$8:$E$3007)),$G553))</f>
        <v>0</v>
      </c>
      <c r="O553" s="97">
        <f t="shared" si="25"/>
        <v>0</v>
      </c>
      <c r="P553" s="98" t="str">
        <f t="shared" si="26"/>
        <v/>
      </c>
      <c r="Q553" s="249"/>
      <c r="R553" s="249"/>
      <c r="S553" s="249"/>
      <c r="T553" s="249"/>
      <c r="U553" s="249"/>
      <c r="V553" s="249"/>
      <c r="W553" s="249"/>
      <c r="X553" s="249"/>
      <c r="Y553" s="249"/>
    </row>
    <row r="554" spans="2:25" ht="30" customHeight="1" x14ac:dyDescent="0.25">
      <c r="B554" s="250"/>
      <c r="C554" s="251"/>
      <c r="D554" s="252"/>
      <c r="E554" s="253"/>
      <c r="F554" s="254"/>
      <c r="G554" s="255"/>
      <c r="H554" s="26">
        <v>547</v>
      </c>
      <c r="I554" s="28">
        <f>SUMIF(Entrada!$C$8:$C$3007,C554,Entrada!$F$8:$F$3007)</f>
        <v>0</v>
      </c>
      <c r="J554" s="28">
        <f>SUMIF(Entrada!$C$8:$C$3007,PG!C554,Entrada!$J$8:$J$3007)</f>
        <v>0</v>
      </c>
      <c r="K554" s="28">
        <f>SUMIF(Saída!$C$8:$C$3007,PG!C554,Saída!$E$8:$E$3007)</f>
        <v>0</v>
      </c>
      <c r="L554" s="28">
        <f>SUMIF(Saída!$C$8:$C$3007,PG!C554,Saída!$G$8:$G$3007)</f>
        <v>0</v>
      </c>
      <c r="M554" s="33">
        <f t="shared" si="24"/>
        <v>0</v>
      </c>
      <c r="N554" s="258">
        <f>IF(G554="",0,IFERROR(AVERAGE(G554,AVERAGEIF(Entrada!$C$8:$C$3007,PG!$C554,Entrada!$E$8:$E$3007)),$G554))</f>
        <v>0</v>
      </c>
      <c r="O554" s="97">
        <f t="shared" si="25"/>
        <v>0</v>
      </c>
      <c r="P554" s="98" t="str">
        <f t="shared" si="26"/>
        <v/>
      </c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ht="30" customHeight="1" x14ac:dyDescent="0.25">
      <c r="B555" s="250"/>
      <c r="C555" s="251"/>
      <c r="D555" s="252"/>
      <c r="E555" s="253"/>
      <c r="F555" s="254"/>
      <c r="G555" s="255"/>
      <c r="H555" s="26">
        <v>548</v>
      </c>
      <c r="I555" s="28">
        <f>SUMIF(Entrada!$C$8:$C$3007,C555,Entrada!$F$8:$F$3007)</f>
        <v>0</v>
      </c>
      <c r="J555" s="28">
        <f>SUMIF(Entrada!$C$8:$C$3007,PG!C555,Entrada!$J$8:$J$3007)</f>
        <v>0</v>
      </c>
      <c r="K555" s="28">
        <f>SUMIF(Saída!$C$8:$C$3007,PG!C555,Saída!$E$8:$E$3007)</f>
        <v>0</v>
      </c>
      <c r="L555" s="28">
        <f>SUMIF(Saída!$C$8:$C$3007,PG!C555,Saída!$G$8:$G$3007)</f>
        <v>0</v>
      </c>
      <c r="M555" s="33">
        <f t="shared" si="24"/>
        <v>0</v>
      </c>
      <c r="N555" s="258">
        <f>IF(G555="",0,IFERROR(AVERAGE(G555,AVERAGEIF(Entrada!$C$8:$C$3007,PG!$C555,Entrada!$E$8:$E$3007)),$G555))</f>
        <v>0</v>
      </c>
      <c r="O555" s="97">
        <f t="shared" si="25"/>
        <v>0</v>
      </c>
      <c r="P555" s="98" t="str">
        <f t="shared" si="26"/>
        <v/>
      </c>
      <c r="Q555" s="249"/>
      <c r="R555" s="249"/>
      <c r="S555" s="249"/>
      <c r="T555" s="249"/>
      <c r="U555" s="249"/>
      <c r="V555" s="249"/>
      <c r="W555" s="249"/>
      <c r="X555" s="249"/>
      <c r="Y555" s="249"/>
    </row>
    <row r="556" spans="2:25" ht="30" customHeight="1" x14ac:dyDescent="0.25">
      <c r="B556" s="250"/>
      <c r="C556" s="251"/>
      <c r="D556" s="252"/>
      <c r="E556" s="253"/>
      <c r="F556" s="254"/>
      <c r="G556" s="255"/>
      <c r="H556" s="26">
        <v>549</v>
      </c>
      <c r="I556" s="28">
        <f>SUMIF(Entrada!$C$8:$C$3007,C556,Entrada!$F$8:$F$3007)</f>
        <v>0</v>
      </c>
      <c r="J556" s="28">
        <f>SUMIF(Entrada!$C$8:$C$3007,PG!C556,Entrada!$J$8:$J$3007)</f>
        <v>0</v>
      </c>
      <c r="K556" s="28">
        <f>SUMIF(Saída!$C$8:$C$3007,PG!C556,Saída!$E$8:$E$3007)</f>
        <v>0</v>
      </c>
      <c r="L556" s="28">
        <f>SUMIF(Saída!$C$8:$C$3007,PG!C556,Saída!$G$8:$G$3007)</f>
        <v>0</v>
      </c>
      <c r="M556" s="33">
        <f t="shared" si="24"/>
        <v>0</v>
      </c>
      <c r="N556" s="258">
        <f>IF(G556="",0,IFERROR(AVERAGE(G556,AVERAGEIF(Entrada!$C$8:$C$3007,PG!$C556,Entrada!$E$8:$E$3007)),$G556))</f>
        <v>0</v>
      </c>
      <c r="O556" s="97">
        <f t="shared" si="25"/>
        <v>0</v>
      </c>
      <c r="P556" s="98" t="str">
        <f t="shared" si="26"/>
        <v/>
      </c>
      <c r="Q556" s="249"/>
      <c r="R556" s="249"/>
      <c r="S556" s="249"/>
      <c r="T556" s="249"/>
      <c r="U556" s="249"/>
      <c r="V556" s="249"/>
      <c r="W556" s="249"/>
      <c r="X556" s="249"/>
      <c r="Y556" s="249"/>
    </row>
    <row r="557" spans="2:25" ht="30" customHeight="1" x14ac:dyDescent="0.25">
      <c r="B557" s="250"/>
      <c r="C557" s="251"/>
      <c r="D557" s="252"/>
      <c r="E557" s="253"/>
      <c r="F557" s="254"/>
      <c r="G557" s="255"/>
      <c r="H557" s="26">
        <v>550</v>
      </c>
      <c r="I557" s="28">
        <f>SUMIF(Entrada!$C$8:$C$3007,C557,Entrada!$F$8:$F$3007)</f>
        <v>0</v>
      </c>
      <c r="J557" s="28">
        <f>SUMIF(Entrada!$C$8:$C$3007,PG!C557,Entrada!$J$8:$J$3007)</f>
        <v>0</v>
      </c>
      <c r="K557" s="28">
        <f>SUMIF(Saída!$C$8:$C$3007,PG!C557,Saída!$E$8:$E$3007)</f>
        <v>0</v>
      </c>
      <c r="L557" s="28">
        <f>SUMIF(Saída!$C$8:$C$3007,PG!C557,Saída!$G$8:$G$3007)</f>
        <v>0</v>
      </c>
      <c r="M557" s="33">
        <f t="shared" si="24"/>
        <v>0</v>
      </c>
      <c r="N557" s="258">
        <f>IF(G557="",0,IFERROR(AVERAGE(G557,AVERAGEIF(Entrada!$C$8:$C$3007,PG!$C557,Entrada!$E$8:$E$3007)),$G557))</f>
        <v>0</v>
      </c>
      <c r="O557" s="97">
        <f t="shared" si="25"/>
        <v>0</v>
      </c>
      <c r="P557" s="98" t="str">
        <f t="shared" si="26"/>
        <v/>
      </c>
      <c r="Q557" s="249"/>
      <c r="R557" s="249"/>
      <c r="S557" s="249"/>
      <c r="T557" s="249"/>
      <c r="U557" s="249"/>
      <c r="V557" s="249"/>
      <c r="W557" s="249"/>
      <c r="X557" s="249"/>
      <c r="Y557" s="249"/>
    </row>
    <row r="558" spans="2:25" ht="30" customHeight="1" x14ac:dyDescent="0.25">
      <c r="B558" s="250"/>
      <c r="C558" s="251"/>
      <c r="D558" s="252"/>
      <c r="E558" s="253"/>
      <c r="F558" s="254"/>
      <c r="G558" s="255"/>
      <c r="H558" s="26">
        <v>551</v>
      </c>
      <c r="I558" s="28">
        <f>SUMIF(Entrada!$C$8:$C$3007,C558,Entrada!$F$8:$F$3007)</f>
        <v>0</v>
      </c>
      <c r="J558" s="28">
        <f>SUMIF(Entrada!$C$8:$C$3007,PG!C558,Entrada!$J$8:$J$3007)</f>
        <v>0</v>
      </c>
      <c r="K558" s="28">
        <f>SUMIF(Saída!$C$8:$C$3007,PG!C558,Saída!$E$8:$E$3007)</f>
        <v>0</v>
      </c>
      <c r="L558" s="28">
        <f>SUMIF(Saída!$C$8:$C$3007,PG!C558,Saída!$G$8:$G$3007)</f>
        <v>0</v>
      </c>
      <c r="M558" s="33">
        <f t="shared" si="24"/>
        <v>0</v>
      </c>
      <c r="N558" s="258">
        <f>IF(G558="",0,IFERROR(AVERAGE(G558,AVERAGEIF(Entrada!$C$8:$C$3007,PG!$C558,Entrada!$E$8:$E$3007)),$G558))</f>
        <v>0</v>
      </c>
      <c r="O558" s="97">
        <f t="shared" si="25"/>
        <v>0</v>
      </c>
      <c r="P558" s="98" t="str">
        <f t="shared" si="26"/>
        <v/>
      </c>
      <c r="Q558" s="249"/>
      <c r="R558" s="249"/>
      <c r="S558" s="249"/>
      <c r="T558" s="249"/>
      <c r="U558" s="249"/>
      <c r="V558" s="249"/>
      <c r="W558" s="249"/>
      <c r="X558" s="249"/>
      <c r="Y558" s="249"/>
    </row>
    <row r="559" spans="2:25" ht="30" customHeight="1" x14ac:dyDescent="0.25">
      <c r="B559" s="250"/>
      <c r="C559" s="251"/>
      <c r="D559" s="252"/>
      <c r="E559" s="253"/>
      <c r="F559" s="254"/>
      <c r="G559" s="255"/>
      <c r="H559" s="26">
        <v>552</v>
      </c>
      <c r="I559" s="28">
        <f>SUMIF(Entrada!$C$8:$C$3007,C559,Entrada!$F$8:$F$3007)</f>
        <v>0</v>
      </c>
      <c r="J559" s="28">
        <f>SUMIF(Entrada!$C$8:$C$3007,PG!C559,Entrada!$J$8:$J$3007)</f>
        <v>0</v>
      </c>
      <c r="K559" s="28">
        <f>SUMIF(Saída!$C$8:$C$3007,PG!C559,Saída!$E$8:$E$3007)</f>
        <v>0</v>
      </c>
      <c r="L559" s="28">
        <f>SUMIF(Saída!$C$8:$C$3007,PG!C559,Saída!$G$8:$G$3007)</f>
        <v>0</v>
      </c>
      <c r="M559" s="33">
        <f t="shared" si="24"/>
        <v>0</v>
      </c>
      <c r="N559" s="258">
        <f>IF(G559="",0,IFERROR(AVERAGE(G559,AVERAGEIF(Entrada!$C$8:$C$3007,PG!$C559,Entrada!$E$8:$E$3007)),$G559))</f>
        <v>0</v>
      </c>
      <c r="O559" s="97">
        <f t="shared" si="25"/>
        <v>0</v>
      </c>
      <c r="P559" s="98" t="str">
        <f t="shared" si="26"/>
        <v/>
      </c>
      <c r="Q559" s="249"/>
      <c r="R559" s="249"/>
      <c r="S559" s="249"/>
      <c r="T559" s="249"/>
      <c r="U559" s="249"/>
      <c r="V559" s="249"/>
      <c r="W559" s="249"/>
      <c r="X559" s="249"/>
      <c r="Y559" s="249"/>
    </row>
    <row r="560" spans="2:25" ht="30" customHeight="1" x14ac:dyDescent="0.25">
      <c r="B560" s="250"/>
      <c r="C560" s="251"/>
      <c r="D560" s="252"/>
      <c r="E560" s="253"/>
      <c r="F560" s="254"/>
      <c r="G560" s="255"/>
      <c r="H560" s="26">
        <v>553</v>
      </c>
      <c r="I560" s="28">
        <f>SUMIF(Entrada!$C$8:$C$3007,C560,Entrada!$F$8:$F$3007)</f>
        <v>0</v>
      </c>
      <c r="J560" s="28">
        <f>SUMIF(Entrada!$C$8:$C$3007,PG!C560,Entrada!$J$8:$J$3007)</f>
        <v>0</v>
      </c>
      <c r="K560" s="28">
        <f>SUMIF(Saída!$C$8:$C$3007,PG!C560,Saída!$E$8:$E$3007)</f>
        <v>0</v>
      </c>
      <c r="L560" s="28">
        <f>SUMIF(Saída!$C$8:$C$3007,PG!C560,Saída!$G$8:$G$3007)</f>
        <v>0</v>
      </c>
      <c r="M560" s="33">
        <f t="shared" si="24"/>
        <v>0</v>
      </c>
      <c r="N560" s="258">
        <f>IF(G560="",0,IFERROR(AVERAGE(G560,AVERAGEIF(Entrada!$C$8:$C$3007,PG!$C560,Entrada!$E$8:$E$3007)),$G560))</f>
        <v>0</v>
      </c>
      <c r="O560" s="97">
        <f t="shared" si="25"/>
        <v>0</v>
      </c>
      <c r="P560" s="98" t="str">
        <f t="shared" si="26"/>
        <v/>
      </c>
      <c r="Q560" s="249"/>
      <c r="R560" s="249"/>
      <c r="S560" s="249"/>
      <c r="T560" s="249"/>
      <c r="U560" s="249"/>
      <c r="V560" s="249"/>
      <c r="W560" s="249"/>
      <c r="X560" s="249"/>
      <c r="Y560" s="249"/>
    </row>
    <row r="561" spans="2:25" ht="30" customHeight="1" x14ac:dyDescent="0.25">
      <c r="B561" s="250"/>
      <c r="C561" s="251"/>
      <c r="D561" s="252"/>
      <c r="E561" s="253"/>
      <c r="F561" s="254"/>
      <c r="G561" s="255"/>
      <c r="H561" s="26">
        <v>554</v>
      </c>
      <c r="I561" s="28">
        <f>SUMIF(Entrada!$C$8:$C$3007,C561,Entrada!$F$8:$F$3007)</f>
        <v>0</v>
      </c>
      <c r="J561" s="28">
        <f>SUMIF(Entrada!$C$8:$C$3007,PG!C561,Entrada!$J$8:$J$3007)</f>
        <v>0</v>
      </c>
      <c r="K561" s="28">
        <f>SUMIF(Saída!$C$8:$C$3007,PG!C561,Saída!$E$8:$E$3007)</f>
        <v>0</v>
      </c>
      <c r="L561" s="28">
        <f>SUMIF(Saída!$C$8:$C$3007,PG!C561,Saída!$G$8:$G$3007)</f>
        <v>0</v>
      </c>
      <c r="M561" s="33">
        <f t="shared" si="24"/>
        <v>0</v>
      </c>
      <c r="N561" s="258">
        <f>IF(G561="",0,IFERROR(AVERAGE(G561,AVERAGEIF(Entrada!$C$8:$C$3007,PG!$C561,Entrada!$E$8:$E$3007)),$G561))</f>
        <v>0</v>
      </c>
      <c r="O561" s="97">
        <f t="shared" si="25"/>
        <v>0</v>
      </c>
      <c r="P561" s="98" t="str">
        <f t="shared" si="26"/>
        <v/>
      </c>
      <c r="Q561" s="249"/>
      <c r="R561" s="249"/>
      <c r="S561" s="249"/>
      <c r="T561" s="249"/>
      <c r="U561" s="249"/>
      <c r="V561" s="249"/>
      <c r="W561" s="249"/>
      <c r="X561" s="249"/>
      <c r="Y561" s="249"/>
    </row>
    <row r="562" spans="2:25" ht="30" customHeight="1" x14ac:dyDescent="0.25">
      <c r="B562" s="250"/>
      <c r="C562" s="251"/>
      <c r="D562" s="252"/>
      <c r="E562" s="253"/>
      <c r="F562" s="254"/>
      <c r="G562" s="255"/>
      <c r="H562" s="26">
        <v>555</v>
      </c>
      <c r="I562" s="28">
        <f>SUMIF(Entrada!$C$8:$C$3007,C562,Entrada!$F$8:$F$3007)</f>
        <v>0</v>
      </c>
      <c r="J562" s="28">
        <f>SUMIF(Entrada!$C$8:$C$3007,PG!C562,Entrada!$J$8:$J$3007)</f>
        <v>0</v>
      </c>
      <c r="K562" s="28">
        <f>SUMIF(Saída!$C$8:$C$3007,PG!C562,Saída!$E$8:$E$3007)</f>
        <v>0</v>
      </c>
      <c r="L562" s="28">
        <f>SUMIF(Saída!$C$8:$C$3007,PG!C562,Saída!$G$8:$G$3007)</f>
        <v>0</v>
      </c>
      <c r="M562" s="33">
        <f t="shared" si="24"/>
        <v>0</v>
      </c>
      <c r="N562" s="258">
        <f>IF(G562="",0,IFERROR(AVERAGE(G562,AVERAGEIF(Entrada!$C$8:$C$3007,PG!$C562,Entrada!$E$8:$E$3007)),$G562))</f>
        <v>0</v>
      </c>
      <c r="O562" s="97">
        <f t="shared" si="25"/>
        <v>0</v>
      </c>
      <c r="P562" s="98" t="str">
        <f t="shared" si="26"/>
        <v/>
      </c>
      <c r="Q562" s="249"/>
      <c r="R562" s="249"/>
      <c r="S562" s="249"/>
      <c r="T562" s="249"/>
      <c r="U562" s="249"/>
      <c r="V562" s="249"/>
      <c r="W562" s="249"/>
      <c r="X562" s="249"/>
      <c r="Y562" s="249"/>
    </row>
    <row r="563" spans="2:25" ht="30" customHeight="1" x14ac:dyDescent="0.25">
      <c r="B563" s="250"/>
      <c r="C563" s="251"/>
      <c r="D563" s="252"/>
      <c r="E563" s="253"/>
      <c r="F563" s="254"/>
      <c r="G563" s="255"/>
      <c r="H563" s="26">
        <v>556</v>
      </c>
      <c r="I563" s="28">
        <f>SUMIF(Entrada!$C$8:$C$3007,C563,Entrada!$F$8:$F$3007)</f>
        <v>0</v>
      </c>
      <c r="J563" s="28">
        <f>SUMIF(Entrada!$C$8:$C$3007,PG!C563,Entrada!$J$8:$J$3007)</f>
        <v>0</v>
      </c>
      <c r="K563" s="28">
        <f>SUMIF(Saída!$C$8:$C$3007,PG!C563,Saída!$E$8:$E$3007)</f>
        <v>0</v>
      </c>
      <c r="L563" s="28">
        <f>SUMIF(Saída!$C$8:$C$3007,PG!C563,Saída!$G$8:$G$3007)</f>
        <v>0</v>
      </c>
      <c r="M563" s="33">
        <f t="shared" si="24"/>
        <v>0</v>
      </c>
      <c r="N563" s="258">
        <f>IF(G563="",0,IFERROR(AVERAGE(G563,AVERAGEIF(Entrada!$C$8:$C$3007,PG!$C563,Entrada!$E$8:$E$3007)),$G563))</f>
        <v>0</v>
      </c>
      <c r="O563" s="97">
        <f t="shared" si="25"/>
        <v>0</v>
      </c>
      <c r="P563" s="98" t="str">
        <f t="shared" si="26"/>
        <v/>
      </c>
      <c r="Q563" s="249"/>
      <c r="R563" s="249"/>
      <c r="S563" s="249"/>
      <c r="T563" s="249"/>
      <c r="U563" s="249"/>
      <c r="V563" s="249"/>
      <c r="W563" s="249"/>
      <c r="X563" s="249"/>
      <c r="Y563" s="249"/>
    </row>
    <row r="564" spans="2:25" ht="30" customHeight="1" x14ac:dyDescent="0.25">
      <c r="B564" s="250"/>
      <c r="C564" s="251"/>
      <c r="D564" s="252"/>
      <c r="E564" s="253"/>
      <c r="F564" s="254"/>
      <c r="G564" s="255"/>
      <c r="H564" s="26">
        <v>557</v>
      </c>
      <c r="I564" s="28">
        <f>SUMIF(Entrada!$C$8:$C$3007,C564,Entrada!$F$8:$F$3007)</f>
        <v>0</v>
      </c>
      <c r="J564" s="28">
        <f>SUMIF(Entrada!$C$8:$C$3007,PG!C564,Entrada!$J$8:$J$3007)</f>
        <v>0</v>
      </c>
      <c r="K564" s="28">
        <f>SUMIF(Saída!$C$8:$C$3007,PG!C564,Saída!$E$8:$E$3007)</f>
        <v>0</v>
      </c>
      <c r="L564" s="28">
        <f>SUMIF(Saída!$C$8:$C$3007,PG!C564,Saída!$G$8:$G$3007)</f>
        <v>0</v>
      </c>
      <c r="M564" s="33">
        <f t="shared" si="24"/>
        <v>0</v>
      </c>
      <c r="N564" s="258">
        <f>IF(G564="",0,IFERROR(AVERAGE(G564,AVERAGEIF(Entrada!$C$8:$C$3007,PG!$C564,Entrada!$E$8:$E$3007)),$G564))</f>
        <v>0</v>
      </c>
      <c r="O564" s="97">
        <f t="shared" si="25"/>
        <v>0</v>
      </c>
      <c r="P564" s="98" t="str">
        <f t="shared" si="26"/>
        <v/>
      </c>
      <c r="Q564" s="249"/>
      <c r="R564" s="249"/>
      <c r="S564" s="249"/>
      <c r="T564" s="249"/>
      <c r="U564" s="249"/>
      <c r="V564" s="249"/>
      <c r="W564" s="249"/>
      <c r="X564" s="249"/>
      <c r="Y564" s="249"/>
    </row>
    <row r="565" spans="2:25" ht="30" customHeight="1" x14ac:dyDescent="0.25">
      <c r="B565" s="250"/>
      <c r="C565" s="251"/>
      <c r="D565" s="252"/>
      <c r="E565" s="253"/>
      <c r="F565" s="254"/>
      <c r="G565" s="255"/>
      <c r="H565" s="26">
        <v>558</v>
      </c>
      <c r="I565" s="28">
        <f>SUMIF(Entrada!$C$8:$C$3007,C565,Entrada!$F$8:$F$3007)</f>
        <v>0</v>
      </c>
      <c r="J565" s="28">
        <f>SUMIF(Entrada!$C$8:$C$3007,PG!C565,Entrada!$J$8:$J$3007)</f>
        <v>0</v>
      </c>
      <c r="K565" s="28">
        <f>SUMIF(Saída!$C$8:$C$3007,PG!C565,Saída!$E$8:$E$3007)</f>
        <v>0</v>
      </c>
      <c r="L565" s="28">
        <f>SUMIF(Saída!$C$8:$C$3007,PG!C565,Saída!$G$8:$G$3007)</f>
        <v>0</v>
      </c>
      <c r="M565" s="33">
        <f t="shared" si="24"/>
        <v>0</v>
      </c>
      <c r="N565" s="258">
        <f>IF(G565="",0,IFERROR(AVERAGE(G565,AVERAGEIF(Entrada!$C$8:$C$3007,PG!$C565,Entrada!$E$8:$E$3007)),$G565))</f>
        <v>0</v>
      </c>
      <c r="O565" s="97">
        <f t="shared" si="25"/>
        <v>0</v>
      </c>
      <c r="P565" s="98" t="str">
        <f t="shared" si="26"/>
        <v/>
      </c>
      <c r="Q565" s="249"/>
      <c r="R565" s="249"/>
      <c r="S565" s="249"/>
      <c r="T565" s="249"/>
      <c r="U565" s="249"/>
      <c r="V565" s="249"/>
      <c r="W565" s="249"/>
      <c r="X565" s="249"/>
      <c r="Y565" s="249"/>
    </row>
    <row r="566" spans="2:25" ht="30" customHeight="1" x14ac:dyDescent="0.25">
      <c r="B566" s="250"/>
      <c r="C566" s="251"/>
      <c r="D566" s="252"/>
      <c r="E566" s="253"/>
      <c r="F566" s="254"/>
      <c r="G566" s="255"/>
      <c r="H566" s="26">
        <v>559</v>
      </c>
      <c r="I566" s="28">
        <f>SUMIF(Entrada!$C$8:$C$3007,C566,Entrada!$F$8:$F$3007)</f>
        <v>0</v>
      </c>
      <c r="J566" s="28">
        <f>SUMIF(Entrada!$C$8:$C$3007,PG!C566,Entrada!$J$8:$J$3007)</f>
        <v>0</v>
      </c>
      <c r="K566" s="28">
        <f>SUMIF(Saída!$C$8:$C$3007,PG!C566,Saída!$E$8:$E$3007)</f>
        <v>0</v>
      </c>
      <c r="L566" s="28">
        <f>SUMIF(Saída!$C$8:$C$3007,PG!C566,Saída!$G$8:$G$3007)</f>
        <v>0</v>
      </c>
      <c r="M566" s="33">
        <f t="shared" si="24"/>
        <v>0</v>
      </c>
      <c r="N566" s="258">
        <f>IF(G566="",0,IFERROR(AVERAGE(G566,AVERAGEIF(Entrada!$C$8:$C$3007,PG!$C566,Entrada!$E$8:$E$3007)),$G566))</f>
        <v>0</v>
      </c>
      <c r="O566" s="97">
        <f t="shared" si="25"/>
        <v>0</v>
      </c>
      <c r="P566" s="98" t="str">
        <f t="shared" si="26"/>
        <v/>
      </c>
      <c r="Q566" s="249"/>
      <c r="R566" s="249"/>
      <c r="S566" s="249"/>
      <c r="T566" s="249"/>
      <c r="U566" s="249"/>
      <c r="V566" s="249"/>
      <c r="W566" s="249"/>
      <c r="X566" s="249"/>
      <c r="Y566" s="249"/>
    </row>
    <row r="567" spans="2:25" ht="30" customHeight="1" x14ac:dyDescent="0.25">
      <c r="B567" s="250"/>
      <c r="C567" s="251"/>
      <c r="D567" s="252"/>
      <c r="E567" s="253"/>
      <c r="F567" s="254"/>
      <c r="G567" s="255"/>
      <c r="H567" s="26">
        <v>560</v>
      </c>
      <c r="I567" s="28">
        <f>SUMIF(Entrada!$C$8:$C$3007,C567,Entrada!$F$8:$F$3007)</f>
        <v>0</v>
      </c>
      <c r="J567" s="28">
        <f>SUMIF(Entrada!$C$8:$C$3007,PG!C567,Entrada!$J$8:$J$3007)</f>
        <v>0</v>
      </c>
      <c r="K567" s="28">
        <f>SUMIF(Saída!$C$8:$C$3007,PG!C567,Saída!$E$8:$E$3007)</f>
        <v>0</v>
      </c>
      <c r="L567" s="28">
        <f>SUMIF(Saída!$C$8:$C$3007,PG!C567,Saída!$G$8:$G$3007)</f>
        <v>0</v>
      </c>
      <c r="M567" s="33">
        <f t="shared" si="24"/>
        <v>0</v>
      </c>
      <c r="N567" s="258">
        <f>IF(G567="",0,IFERROR(AVERAGE(G567,AVERAGEIF(Entrada!$C$8:$C$3007,PG!$C567,Entrada!$E$8:$E$3007)),$G567))</f>
        <v>0</v>
      </c>
      <c r="O567" s="97">
        <f t="shared" si="25"/>
        <v>0</v>
      </c>
      <c r="P567" s="98" t="str">
        <f t="shared" si="26"/>
        <v/>
      </c>
      <c r="Q567" s="249"/>
      <c r="R567" s="249"/>
      <c r="S567" s="249"/>
      <c r="T567" s="249"/>
      <c r="U567" s="249"/>
      <c r="V567" s="249"/>
      <c r="W567" s="249"/>
      <c r="X567" s="249"/>
      <c r="Y567" s="249"/>
    </row>
    <row r="568" spans="2:25" ht="30" customHeight="1" x14ac:dyDescent="0.25">
      <c r="B568" s="250"/>
      <c r="C568" s="251"/>
      <c r="D568" s="252"/>
      <c r="E568" s="253"/>
      <c r="F568" s="254"/>
      <c r="G568" s="255"/>
      <c r="H568" s="26">
        <v>561</v>
      </c>
      <c r="I568" s="28">
        <f>SUMIF(Entrada!$C$8:$C$3007,C568,Entrada!$F$8:$F$3007)</f>
        <v>0</v>
      </c>
      <c r="J568" s="28">
        <f>SUMIF(Entrada!$C$8:$C$3007,PG!C568,Entrada!$J$8:$J$3007)</f>
        <v>0</v>
      </c>
      <c r="K568" s="28">
        <f>SUMIF(Saída!$C$8:$C$3007,PG!C568,Saída!$E$8:$E$3007)</f>
        <v>0</v>
      </c>
      <c r="L568" s="28">
        <f>SUMIF(Saída!$C$8:$C$3007,PG!C568,Saída!$G$8:$G$3007)</f>
        <v>0</v>
      </c>
      <c r="M568" s="33">
        <f t="shared" si="24"/>
        <v>0</v>
      </c>
      <c r="N568" s="258">
        <f>IF(G568="",0,IFERROR(AVERAGE(G568,AVERAGEIF(Entrada!$C$8:$C$3007,PG!$C568,Entrada!$E$8:$E$3007)),$G568))</f>
        <v>0</v>
      </c>
      <c r="O568" s="97">
        <f t="shared" si="25"/>
        <v>0</v>
      </c>
      <c r="P568" s="98" t="str">
        <f t="shared" si="26"/>
        <v/>
      </c>
      <c r="Q568" s="249"/>
      <c r="R568" s="249"/>
      <c r="S568" s="249"/>
      <c r="T568" s="249"/>
      <c r="U568" s="249"/>
      <c r="V568" s="249"/>
      <c r="W568" s="249"/>
      <c r="X568" s="249"/>
      <c r="Y568" s="249"/>
    </row>
    <row r="569" spans="2:25" ht="30" customHeight="1" x14ac:dyDescent="0.25">
      <c r="B569" s="250"/>
      <c r="C569" s="251"/>
      <c r="D569" s="252"/>
      <c r="E569" s="253"/>
      <c r="F569" s="254"/>
      <c r="G569" s="255"/>
      <c r="H569" s="26">
        <v>562</v>
      </c>
      <c r="I569" s="28">
        <f>SUMIF(Entrada!$C$8:$C$3007,C569,Entrada!$F$8:$F$3007)</f>
        <v>0</v>
      </c>
      <c r="J569" s="28">
        <f>SUMIF(Entrada!$C$8:$C$3007,PG!C569,Entrada!$J$8:$J$3007)</f>
        <v>0</v>
      </c>
      <c r="K569" s="28">
        <f>SUMIF(Saída!$C$8:$C$3007,PG!C569,Saída!$E$8:$E$3007)</f>
        <v>0</v>
      </c>
      <c r="L569" s="28">
        <f>SUMIF(Saída!$C$8:$C$3007,PG!C569,Saída!$G$8:$G$3007)</f>
        <v>0</v>
      </c>
      <c r="M569" s="33">
        <f t="shared" si="24"/>
        <v>0</v>
      </c>
      <c r="N569" s="258">
        <f>IF(G569="",0,IFERROR(AVERAGE(G569,AVERAGEIF(Entrada!$C$8:$C$3007,PG!$C569,Entrada!$E$8:$E$3007)),$G569))</f>
        <v>0</v>
      </c>
      <c r="O569" s="97">
        <f t="shared" si="25"/>
        <v>0</v>
      </c>
      <c r="P569" s="98" t="str">
        <f t="shared" si="26"/>
        <v/>
      </c>
      <c r="Q569" s="249"/>
      <c r="R569" s="249"/>
      <c r="S569" s="249"/>
      <c r="T569" s="249"/>
      <c r="U569" s="249"/>
      <c r="V569" s="249"/>
      <c r="W569" s="249"/>
      <c r="X569" s="249"/>
      <c r="Y569" s="249"/>
    </row>
    <row r="570" spans="2:25" ht="30" customHeight="1" x14ac:dyDescent="0.25">
      <c r="B570" s="250"/>
      <c r="C570" s="251"/>
      <c r="D570" s="252"/>
      <c r="E570" s="253"/>
      <c r="F570" s="254"/>
      <c r="G570" s="255"/>
      <c r="H570" s="26">
        <v>563</v>
      </c>
      <c r="I570" s="28">
        <f>SUMIF(Entrada!$C$8:$C$3007,C570,Entrada!$F$8:$F$3007)</f>
        <v>0</v>
      </c>
      <c r="J570" s="28">
        <f>SUMIF(Entrada!$C$8:$C$3007,PG!C570,Entrada!$J$8:$J$3007)</f>
        <v>0</v>
      </c>
      <c r="K570" s="28">
        <f>SUMIF(Saída!$C$8:$C$3007,PG!C570,Saída!$E$8:$E$3007)</f>
        <v>0</v>
      </c>
      <c r="L570" s="28">
        <f>SUMIF(Saída!$C$8:$C$3007,PG!C570,Saída!$G$8:$G$3007)</f>
        <v>0</v>
      </c>
      <c r="M570" s="33">
        <f t="shared" si="24"/>
        <v>0</v>
      </c>
      <c r="N570" s="258">
        <f>IF(G570="",0,IFERROR(AVERAGE(G570,AVERAGEIF(Entrada!$C$8:$C$3007,PG!$C570,Entrada!$E$8:$E$3007)),$G570))</f>
        <v>0</v>
      </c>
      <c r="O570" s="97">
        <f t="shared" si="25"/>
        <v>0</v>
      </c>
      <c r="P570" s="98" t="str">
        <f t="shared" si="26"/>
        <v/>
      </c>
      <c r="Q570" s="249"/>
      <c r="R570" s="249"/>
      <c r="S570" s="249"/>
      <c r="T570" s="249"/>
      <c r="U570" s="249"/>
      <c r="V570" s="249"/>
      <c r="W570" s="249"/>
      <c r="X570" s="249"/>
      <c r="Y570" s="249"/>
    </row>
    <row r="571" spans="2:25" ht="30" customHeight="1" x14ac:dyDescent="0.25">
      <c r="B571" s="250"/>
      <c r="C571" s="251"/>
      <c r="D571" s="252"/>
      <c r="E571" s="253"/>
      <c r="F571" s="254"/>
      <c r="G571" s="255"/>
      <c r="H571" s="26">
        <v>564</v>
      </c>
      <c r="I571" s="28">
        <f>SUMIF(Entrada!$C$8:$C$3007,C571,Entrada!$F$8:$F$3007)</f>
        <v>0</v>
      </c>
      <c r="J571" s="28">
        <f>SUMIF(Entrada!$C$8:$C$3007,PG!C571,Entrada!$J$8:$J$3007)</f>
        <v>0</v>
      </c>
      <c r="K571" s="28">
        <f>SUMIF(Saída!$C$8:$C$3007,PG!C571,Saída!$E$8:$E$3007)</f>
        <v>0</v>
      </c>
      <c r="L571" s="28">
        <f>SUMIF(Saída!$C$8:$C$3007,PG!C571,Saída!$G$8:$G$3007)</f>
        <v>0</v>
      </c>
      <c r="M571" s="33">
        <f t="shared" si="24"/>
        <v>0</v>
      </c>
      <c r="N571" s="258">
        <f>IF(G571="",0,IFERROR(AVERAGE(G571,AVERAGEIF(Entrada!$C$8:$C$3007,PG!$C571,Entrada!$E$8:$E$3007)),$G571))</f>
        <v>0</v>
      </c>
      <c r="O571" s="97">
        <f t="shared" si="25"/>
        <v>0</v>
      </c>
      <c r="P571" s="98" t="str">
        <f t="shared" si="26"/>
        <v/>
      </c>
      <c r="Q571" s="249"/>
      <c r="R571" s="249"/>
      <c r="S571" s="249"/>
      <c r="T571" s="249"/>
      <c r="U571" s="249"/>
      <c r="V571" s="249"/>
      <c r="W571" s="249"/>
      <c r="X571" s="249"/>
      <c r="Y571" s="249"/>
    </row>
    <row r="572" spans="2:25" ht="30" customHeight="1" x14ac:dyDescent="0.25">
      <c r="B572" s="250"/>
      <c r="C572" s="251"/>
      <c r="D572" s="252"/>
      <c r="E572" s="253"/>
      <c r="F572" s="254"/>
      <c r="G572" s="255"/>
      <c r="H572" s="26">
        <v>565</v>
      </c>
      <c r="I572" s="28">
        <f>SUMIF(Entrada!$C$8:$C$3007,C572,Entrada!$F$8:$F$3007)</f>
        <v>0</v>
      </c>
      <c r="J572" s="28">
        <f>SUMIF(Entrada!$C$8:$C$3007,PG!C572,Entrada!$J$8:$J$3007)</f>
        <v>0</v>
      </c>
      <c r="K572" s="28">
        <f>SUMIF(Saída!$C$8:$C$3007,PG!C572,Saída!$E$8:$E$3007)</f>
        <v>0</v>
      </c>
      <c r="L572" s="28">
        <f>SUMIF(Saída!$C$8:$C$3007,PG!C572,Saída!$G$8:$G$3007)</f>
        <v>0</v>
      </c>
      <c r="M572" s="33">
        <f t="shared" si="24"/>
        <v>0</v>
      </c>
      <c r="N572" s="258">
        <f>IF(G572="",0,IFERROR(AVERAGE(G572,AVERAGEIF(Entrada!$C$8:$C$3007,PG!$C572,Entrada!$E$8:$E$3007)),$G572))</f>
        <v>0</v>
      </c>
      <c r="O572" s="97">
        <f t="shared" si="25"/>
        <v>0</v>
      </c>
      <c r="P572" s="98" t="str">
        <f t="shared" si="26"/>
        <v/>
      </c>
      <c r="Q572" s="249"/>
      <c r="R572" s="249"/>
      <c r="S572" s="249"/>
      <c r="T572" s="249"/>
      <c r="U572" s="249"/>
      <c r="V572" s="249"/>
      <c r="W572" s="249"/>
      <c r="X572" s="249"/>
      <c r="Y572" s="249"/>
    </row>
    <row r="573" spans="2:25" ht="30" customHeight="1" x14ac:dyDescent="0.25">
      <c r="B573" s="250"/>
      <c r="C573" s="251"/>
      <c r="D573" s="252"/>
      <c r="E573" s="253"/>
      <c r="F573" s="254"/>
      <c r="G573" s="255"/>
      <c r="H573" s="26">
        <v>566</v>
      </c>
      <c r="I573" s="28">
        <f>SUMIF(Entrada!$C$8:$C$3007,C573,Entrada!$F$8:$F$3007)</f>
        <v>0</v>
      </c>
      <c r="J573" s="28">
        <f>SUMIF(Entrada!$C$8:$C$3007,PG!C573,Entrada!$J$8:$J$3007)</f>
        <v>0</v>
      </c>
      <c r="K573" s="28">
        <f>SUMIF(Saída!$C$8:$C$3007,PG!C573,Saída!$E$8:$E$3007)</f>
        <v>0</v>
      </c>
      <c r="L573" s="28">
        <f>SUMIF(Saída!$C$8:$C$3007,PG!C573,Saída!$G$8:$G$3007)</f>
        <v>0</v>
      </c>
      <c r="M573" s="33">
        <f t="shared" si="24"/>
        <v>0</v>
      </c>
      <c r="N573" s="258">
        <f>IF(G573="",0,IFERROR(AVERAGE(G573,AVERAGEIF(Entrada!$C$8:$C$3007,PG!$C573,Entrada!$E$8:$E$3007)),$G573))</f>
        <v>0</v>
      </c>
      <c r="O573" s="97">
        <f t="shared" si="25"/>
        <v>0</v>
      </c>
      <c r="P573" s="98" t="str">
        <f t="shared" si="26"/>
        <v/>
      </c>
      <c r="Q573" s="249"/>
      <c r="R573" s="249"/>
      <c r="S573" s="249"/>
      <c r="T573" s="249"/>
      <c r="U573" s="249"/>
      <c r="V573" s="249"/>
      <c r="W573" s="249"/>
      <c r="X573" s="249"/>
      <c r="Y573" s="249"/>
    </row>
    <row r="574" spans="2:25" ht="30" customHeight="1" x14ac:dyDescent="0.25">
      <c r="B574" s="250"/>
      <c r="C574" s="251"/>
      <c r="D574" s="252"/>
      <c r="E574" s="253"/>
      <c r="F574" s="254"/>
      <c r="G574" s="255"/>
      <c r="H574" s="26">
        <v>567</v>
      </c>
      <c r="I574" s="28">
        <f>SUMIF(Entrada!$C$8:$C$3007,C574,Entrada!$F$8:$F$3007)</f>
        <v>0</v>
      </c>
      <c r="J574" s="28">
        <f>SUMIF(Entrada!$C$8:$C$3007,PG!C574,Entrada!$J$8:$J$3007)</f>
        <v>0</v>
      </c>
      <c r="K574" s="28">
        <f>SUMIF(Saída!$C$8:$C$3007,PG!C574,Saída!$E$8:$E$3007)</f>
        <v>0</v>
      </c>
      <c r="L574" s="28">
        <f>SUMIF(Saída!$C$8:$C$3007,PG!C574,Saída!$G$8:$G$3007)</f>
        <v>0</v>
      </c>
      <c r="M574" s="33">
        <f t="shared" si="24"/>
        <v>0</v>
      </c>
      <c r="N574" s="258">
        <f>IF(G574="",0,IFERROR(AVERAGE(G574,AVERAGEIF(Entrada!$C$8:$C$3007,PG!$C574,Entrada!$E$8:$E$3007)),$G574))</f>
        <v>0</v>
      </c>
      <c r="O574" s="97">
        <f t="shared" si="25"/>
        <v>0</v>
      </c>
      <c r="P574" s="98" t="str">
        <f t="shared" si="26"/>
        <v/>
      </c>
      <c r="Q574" s="249"/>
      <c r="R574" s="249"/>
      <c r="S574" s="249"/>
      <c r="T574" s="249"/>
      <c r="U574" s="249"/>
      <c r="V574" s="249"/>
      <c r="W574" s="249"/>
      <c r="X574" s="249"/>
      <c r="Y574" s="249"/>
    </row>
    <row r="575" spans="2:25" ht="30" customHeight="1" x14ac:dyDescent="0.25">
      <c r="B575" s="250"/>
      <c r="C575" s="251"/>
      <c r="D575" s="252"/>
      <c r="E575" s="253"/>
      <c r="F575" s="254"/>
      <c r="G575" s="255"/>
      <c r="H575" s="26">
        <v>568</v>
      </c>
      <c r="I575" s="28">
        <f>SUMIF(Entrada!$C$8:$C$3007,C575,Entrada!$F$8:$F$3007)</f>
        <v>0</v>
      </c>
      <c r="J575" s="28">
        <f>SUMIF(Entrada!$C$8:$C$3007,PG!C575,Entrada!$J$8:$J$3007)</f>
        <v>0</v>
      </c>
      <c r="K575" s="28">
        <f>SUMIF(Saída!$C$8:$C$3007,PG!C575,Saída!$E$8:$E$3007)</f>
        <v>0</v>
      </c>
      <c r="L575" s="28">
        <f>SUMIF(Saída!$C$8:$C$3007,PG!C575,Saída!$G$8:$G$3007)</f>
        <v>0</v>
      </c>
      <c r="M575" s="33">
        <f t="shared" si="24"/>
        <v>0</v>
      </c>
      <c r="N575" s="258">
        <f>IF(G575="",0,IFERROR(AVERAGE(G575,AVERAGEIF(Entrada!$C$8:$C$3007,PG!$C575,Entrada!$E$8:$E$3007)),$G575))</f>
        <v>0</v>
      </c>
      <c r="O575" s="97">
        <f t="shared" si="25"/>
        <v>0</v>
      </c>
      <c r="P575" s="98" t="str">
        <f t="shared" si="26"/>
        <v/>
      </c>
      <c r="Q575" s="249"/>
      <c r="R575" s="249"/>
      <c r="S575" s="249"/>
      <c r="T575" s="249"/>
      <c r="U575" s="249"/>
      <c r="V575" s="249"/>
      <c r="W575" s="249"/>
      <c r="X575" s="249"/>
      <c r="Y575" s="249"/>
    </row>
    <row r="576" spans="2:25" ht="30" customHeight="1" x14ac:dyDescent="0.25">
      <c r="B576" s="250"/>
      <c r="C576" s="251"/>
      <c r="D576" s="252"/>
      <c r="E576" s="253"/>
      <c r="F576" s="254"/>
      <c r="G576" s="255"/>
      <c r="H576" s="26">
        <v>569</v>
      </c>
      <c r="I576" s="28">
        <f>SUMIF(Entrada!$C$8:$C$3007,C576,Entrada!$F$8:$F$3007)</f>
        <v>0</v>
      </c>
      <c r="J576" s="28">
        <f>SUMIF(Entrada!$C$8:$C$3007,PG!C576,Entrada!$J$8:$J$3007)</f>
        <v>0</v>
      </c>
      <c r="K576" s="28">
        <f>SUMIF(Saída!$C$8:$C$3007,PG!C576,Saída!$E$8:$E$3007)</f>
        <v>0</v>
      </c>
      <c r="L576" s="28">
        <f>SUMIF(Saída!$C$8:$C$3007,PG!C576,Saída!$G$8:$G$3007)</f>
        <v>0</v>
      </c>
      <c r="M576" s="33">
        <f t="shared" si="24"/>
        <v>0</v>
      </c>
      <c r="N576" s="258">
        <f>IF(G576="",0,IFERROR(AVERAGE(G576,AVERAGEIF(Entrada!$C$8:$C$3007,PG!$C576,Entrada!$E$8:$E$3007)),$G576))</f>
        <v>0</v>
      </c>
      <c r="O576" s="97">
        <f t="shared" si="25"/>
        <v>0</v>
      </c>
      <c r="P576" s="98" t="str">
        <f t="shared" si="26"/>
        <v/>
      </c>
      <c r="Q576" s="249"/>
      <c r="R576" s="249"/>
      <c r="S576" s="249"/>
      <c r="T576" s="249"/>
      <c r="U576" s="249"/>
      <c r="V576" s="249"/>
      <c r="W576" s="249"/>
      <c r="X576" s="249"/>
      <c r="Y576" s="249"/>
    </row>
    <row r="577" spans="2:25" ht="30" customHeight="1" x14ac:dyDescent="0.25">
      <c r="B577" s="250"/>
      <c r="C577" s="251"/>
      <c r="D577" s="252"/>
      <c r="E577" s="253"/>
      <c r="F577" s="254"/>
      <c r="G577" s="255"/>
      <c r="H577" s="26">
        <v>570</v>
      </c>
      <c r="I577" s="28">
        <f>SUMIF(Entrada!$C$8:$C$3007,C577,Entrada!$F$8:$F$3007)</f>
        <v>0</v>
      </c>
      <c r="J577" s="28">
        <f>SUMIF(Entrada!$C$8:$C$3007,PG!C577,Entrada!$J$8:$J$3007)</f>
        <v>0</v>
      </c>
      <c r="K577" s="28">
        <f>SUMIF(Saída!$C$8:$C$3007,PG!C577,Saída!$E$8:$E$3007)</f>
        <v>0</v>
      </c>
      <c r="L577" s="28">
        <f>SUMIF(Saída!$C$8:$C$3007,PG!C577,Saída!$G$8:$G$3007)</f>
        <v>0</v>
      </c>
      <c r="M577" s="33">
        <f t="shared" si="24"/>
        <v>0</v>
      </c>
      <c r="N577" s="258">
        <f>IF(G577="",0,IFERROR(AVERAGE(G577,AVERAGEIF(Entrada!$C$8:$C$3007,PG!$C577,Entrada!$E$8:$E$3007)),$G577))</f>
        <v>0</v>
      </c>
      <c r="O577" s="97">
        <f t="shared" si="25"/>
        <v>0</v>
      </c>
      <c r="P577" s="98" t="str">
        <f t="shared" si="26"/>
        <v/>
      </c>
      <c r="Q577" s="249"/>
      <c r="R577" s="249"/>
      <c r="S577" s="249"/>
      <c r="T577" s="249"/>
      <c r="U577" s="249"/>
      <c r="V577" s="249"/>
      <c r="W577" s="249"/>
      <c r="X577" s="249"/>
      <c r="Y577" s="249"/>
    </row>
    <row r="578" spans="2:25" ht="30" customHeight="1" x14ac:dyDescent="0.25">
      <c r="B578" s="250"/>
      <c r="C578" s="251"/>
      <c r="D578" s="252"/>
      <c r="E578" s="253"/>
      <c r="F578" s="254"/>
      <c r="G578" s="255"/>
      <c r="H578" s="26">
        <v>571</v>
      </c>
      <c r="I578" s="28">
        <f>SUMIF(Entrada!$C$8:$C$3007,C578,Entrada!$F$8:$F$3007)</f>
        <v>0</v>
      </c>
      <c r="J578" s="28">
        <f>SUMIF(Entrada!$C$8:$C$3007,PG!C578,Entrada!$J$8:$J$3007)</f>
        <v>0</v>
      </c>
      <c r="K578" s="28">
        <f>SUMIF(Saída!$C$8:$C$3007,PG!C578,Saída!$E$8:$E$3007)</f>
        <v>0</v>
      </c>
      <c r="L578" s="28">
        <f>SUMIF(Saída!$C$8:$C$3007,PG!C578,Saída!$G$8:$G$3007)</f>
        <v>0</v>
      </c>
      <c r="M578" s="33">
        <f t="shared" si="24"/>
        <v>0</v>
      </c>
      <c r="N578" s="258">
        <f>IF(G578="",0,IFERROR(AVERAGE(G578,AVERAGEIF(Entrada!$C$8:$C$3007,PG!$C578,Entrada!$E$8:$E$3007)),$G578))</f>
        <v>0</v>
      </c>
      <c r="O578" s="97">
        <f t="shared" si="25"/>
        <v>0</v>
      </c>
      <c r="P578" s="98" t="str">
        <f t="shared" si="26"/>
        <v/>
      </c>
      <c r="Q578" s="249"/>
      <c r="R578" s="249"/>
      <c r="S578" s="249"/>
      <c r="T578" s="249"/>
      <c r="U578" s="249"/>
      <c r="V578" s="249"/>
      <c r="W578" s="249"/>
      <c r="X578" s="249"/>
      <c r="Y578" s="249"/>
    </row>
    <row r="579" spans="2:25" ht="30" customHeight="1" x14ac:dyDescent="0.25">
      <c r="B579" s="250"/>
      <c r="C579" s="251"/>
      <c r="D579" s="252"/>
      <c r="E579" s="253"/>
      <c r="F579" s="254"/>
      <c r="G579" s="255"/>
      <c r="H579" s="26">
        <v>572</v>
      </c>
      <c r="I579" s="28">
        <f>SUMIF(Entrada!$C$8:$C$3007,C579,Entrada!$F$8:$F$3007)</f>
        <v>0</v>
      </c>
      <c r="J579" s="28">
        <f>SUMIF(Entrada!$C$8:$C$3007,PG!C579,Entrada!$J$8:$J$3007)</f>
        <v>0</v>
      </c>
      <c r="K579" s="28">
        <f>SUMIF(Saída!$C$8:$C$3007,PG!C579,Saída!$E$8:$E$3007)</f>
        <v>0</v>
      </c>
      <c r="L579" s="28">
        <f>SUMIF(Saída!$C$8:$C$3007,PG!C579,Saída!$G$8:$G$3007)</f>
        <v>0</v>
      </c>
      <c r="M579" s="33">
        <f t="shared" si="24"/>
        <v>0</v>
      </c>
      <c r="N579" s="258">
        <f>IF(G579="",0,IFERROR(AVERAGE(G579,AVERAGEIF(Entrada!$C$8:$C$3007,PG!$C579,Entrada!$E$8:$E$3007)),$G579))</f>
        <v>0</v>
      </c>
      <c r="O579" s="97">
        <f t="shared" si="25"/>
        <v>0</v>
      </c>
      <c r="P579" s="98" t="str">
        <f t="shared" si="26"/>
        <v/>
      </c>
      <c r="Q579" s="249"/>
      <c r="R579" s="249"/>
      <c r="S579" s="249"/>
      <c r="T579" s="249"/>
      <c r="U579" s="249"/>
      <c r="V579" s="249"/>
      <c r="W579" s="249"/>
      <c r="X579" s="249"/>
      <c r="Y579" s="249"/>
    </row>
    <row r="580" spans="2:25" ht="30" customHeight="1" x14ac:dyDescent="0.25">
      <c r="B580" s="250"/>
      <c r="C580" s="251"/>
      <c r="D580" s="252"/>
      <c r="E580" s="253"/>
      <c r="F580" s="254"/>
      <c r="G580" s="255"/>
      <c r="H580" s="26">
        <v>573</v>
      </c>
      <c r="I580" s="28">
        <f>SUMIF(Entrada!$C$8:$C$3007,C580,Entrada!$F$8:$F$3007)</f>
        <v>0</v>
      </c>
      <c r="J580" s="28">
        <f>SUMIF(Entrada!$C$8:$C$3007,PG!C580,Entrada!$J$8:$J$3007)</f>
        <v>0</v>
      </c>
      <c r="K580" s="28">
        <f>SUMIF(Saída!$C$8:$C$3007,PG!C580,Saída!$E$8:$E$3007)</f>
        <v>0</v>
      </c>
      <c r="L580" s="28">
        <f>SUMIF(Saída!$C$8:$C$3007,PG!C580,Saída!$G$8:$G$3007)</f>
        <v>0</v>
      </c>
      <c r="M580" s="33">
        <f t="shared" si="24"/>
        <v>0</v>
      </c>
      <c r="N580" s="258">
        <f>IF(G580="",0,IFERROR(AVERAGE(G580,AVERAGEIF(Entrada!$C$8:$C$3007,PG!$C580,Entrada!$E$8:$E$3007)),$G580))</f>
        <v>0</v>
      </c>
      <c r="O580" s="97">
        <f t="shared" si="25"/>
        <v>0</v>
      </c>
      <c r="P580" s="98" t="str">
        <f t="shared" si="26"/>
        <v/>
      </c>
      <c r="Q580" s="249"/>
      <c r="R580" s="249"/>
      <c r="S580" s="249"/>
      <c r="T580" s="249"/>
      <c r="U580" s="249"/>
      <c r="V580" s="249"/>
      <c r="W580" s="249"/>
      <c r="X580" s="249"/>
      <c r="Y580" s="249"/>
    </row>
    <row r="581" spans="2:25" ht="30" customHeight="1" x14ac:dyDescent="0.25">
      <c r="B581" s="250"/>
      <c r="C581" s="251"/>
      <c r="D581" s="252"/>
      <c r="E581" s="253"/>
      <c r="F581" s="254"/>
      <c r="G581" s="255"/>
      <c r="H581" s="26">
        <v>574</v>
      </c>
      <c r="I581" s="28">
        <f>SUMIF(Entrada!$C$8:$C$3007,C581,Entrada!$F$8:$F$3007)</f>
        <v>0</v>
      </c>
      <c r="J581" s="28">
        <f>SUMIF(Entrada!$C$8:$C$3007,PG!C581,Entrada!$J$8:$J$3007)</f>
        <v>0</v>
      </c>
      <c r="K581" s="28">
        <f>SUMIF(Saída!$C$8:$C$3007,PG!C581,Saída!$E$8:$E$3007)</f>
        <v>0</v>
      </c>
      <c r="L581" s="28">
        <f>SUMIF(Saída!$C$8:$C$3007,PG!C581,Saída!$G$8:$G$3007)</f>
        <v>0</v>
      </c>
      <c r="M581" s="33">
        <f t="shared" si="24"/>
        <v>0</v>
      </c>
      <c r="N581" s="258">
        <f>IF(G581="",0,IFERROR(AVERAGE(G581,AVERAGEIF(Entrada!$C$8:$C$3007,PG!$C581,Entrada!$E$8:$E$3007)),$G581))</f>
        <v>0</v>
      </c>
      <c r="O581" s="97">
        <f t="shared" si="25"/>
        <v>0</v>
      </c>
      <c r="P581" s="98" t="str">
        <f t="shared" si="26"/>
        <v/>
      </c>
      <c r="Q581" s="249"/>
      <c r="R581" s="249"/>
      <c r="S581" s="249"/>
      <c r="T581" s="249"/>
      <c r="U581" s="249"/>
      <c r="V581" s="249"/>
      <c r="W581" s="249"/>
      <c r="X581" s="249"/>
      <c r="Y581" s="249"/>
    </row>
    <row r="582" spans="2:25" ht="30" customHeight="1" x14ac:dyDescent="0.25">
      <c r="B582" s="250"/>
      <c r="C582" s="251"/>
      <c r="D582" s="252"/>
      <c r="E582" s="253"/>
      <c r="F582" s="254"/>
      <c r="G582" s="255"/>
      <c r="H582" s="26">
        <v>575</v>
      </c>
      <c r="I582" s="28">
        <f>SUMIF(Entrada!$C$8:$C$3007,C582,Entrada!$F$8:$F$3007)</f>
        <v>0</v>
      </c>
      <c r="J582" s="28">
        <f>SUMIF(Entrada!$C$8:$C$3007,PG!C582,Entrada!$J$8:$J$3007)</f>
        <v>0</v>
      </c>
      <c r="K582" s="28">
        <f>SUMIF(Saída!$C$8:$C$3007,PG!C582,Saída!$E$8:$E$3007)</f>
        <v>0</v>
      </c>
      <c r="L582" s="28">
        <f>SUMIF(Saída!$C$8:$C$3007,PG!C582,Saída!$G$8:$G$3007)</f>
        <v>0</v>
      </c>
      <c r="M582" s="33">
        <f t="shared" si="24"/>
        <v>0</v>
      </c>
      <c r="N582" s="258">
        <f>IF(G582="",0,IFERROR(AVERAGE(G582,AVERAGEIF(Entrada!$C$8:$C$3007,PG!$C582,Entrada!$E$8:$E$3007)),$G582))</f>
        <v>0</v>
      </c>
      <c r="O582" s="97">
        <f t="shared" si="25"/>
        <v>0</v>
      </c>
      <c r="P582" s="98" t="str">
        <f t="shared" si="26"/>
        <v/>
      </c>
      <c r="Q582" s="249"/>
      <c r="R582" s="249"/>
      <c r="S582" s="249"/>
      <c r="T582" s="249"/>
      <c r="U582" s="249"/>
      <c r="V582" s="249"/>
      <c r="W582" s="249"/>
      <c r="X582" s="249"/>
      <c r="Y582" s="249"/>
    </row>
    <row r="583" spans="2:25" ht="30" customHeight="1" x14ac:dyDescent="0.25">
      <c r="B583" s="250"/>
      <c r="C583" s="251"/>
      <c r="D583" s="252"/>
      <c r="E583" s="253"/>
      <c r="F583" s="254"/>
      <c r="G583" s="255"/>
      <c r="H583" s="26">
        <v>576</v>
      </c>
      <c r="I583" s="28">
        <f>SUMIF(Entrada!$C$8:$C$3007,C583,Entrada!$F$8:$F$3007)</f>
        <v>0</v>
      </c>
      <c r="J583" s="28">
        <f>SUMIF(Entrada!$C$8:$C$3007,PG!C583,Entrada!$J$8:$J$3007)</f>
        <v>0</v>
      </c>
      <c r="K583" s="28">
        <f>SUMIF(Saída!$C$8:$C$3007,PG!C583,Saída!$E$8:$E$3007)</f>
        <v>0</v>
      </c>
      <c r="L583" s="28">
        <f>SUMIF(Saída!$C$8:$C$3007,PG!C583,Saída!$G$8:$G$3007)</f>
        <v>0</v>
      </c>
      <c r="M583" s="33">
        <f t="shared" si="24"/>
        <v>0</v>
      </c>
      <c r="N583" s="258">
        <f>IF(G583="",0,IFERROR(AVERAGE(G583,AVERAGEIF(Entrada!$C$8:$C$3007,PG!$C583,Entrada!$E$8:$E$3007)),$G583))</f>
        <v>0</v>
      </c>
      <c r="O583" s="97">
        <f t="shared" si="25"/>
        <v>0</v>
      </c>
      <c r="P583" s="98" t="str">
        <f t="shared" si="26"/>
        <v/>
      </c>
      <c r="Q583" s="249"/>
      <c r="R583" s="249"/>
      <c r="S583" s="249"/>
      <c r="T583" s="249"/>
      <c r="U583" s="249"/>
      <c r="V583" s="249"/>
      <c r="W583" s="249"/>
      <c r="X583" s="249"/>
      <c r="Y583" s="249"/>
    </row>
    <row r="584" spans="2:25" ht="30" customHeight="1" x14ac:dyDescent="0.25">
      <c r="B584" s="250"/>
      <c r="C584" s="251"/>
      <c r="D584" s="252"/>
      <c r="E584" s="253"/>
      <c r="F584" s="254"/>
      <c r="G584" s="255"/>
      <c r="H584" s="26">
        <v>577</v>
      </c>
      <c r="I584" s="28">
        <f>SUMIF(Entrada!$C$8:$C$3007,C584,Entrada!$F$8:$F$3007)</f>
        <v>0</v>
      </c>
      <c r="J584" s="28">
        <f>SUMIF(Entrada!$C$8:$C$3007,PG!C584,Entrada!$J$8:$J$3007)</f>
        <v>0</v>
      </c>
      <c r="K584" s="28">
        <f>SUMIF(Saída!$C$8:$C$3007,PG!C584,Saída!$E$8:$E$3007)</f>
        <v>0</v>
      </c>
      <c r="L584" s="28">
        <f>SUMIF(Saída!$C$8:$C$3007,PG!C584,Saída!$G$8:$G$3007)</f>
        <v>0</v>
      </c>
      <c r="M584" s="33">
        <f t="shared" si="24"/>
        <v>0</v>
      </c>
      <c r="N584" s="258">
        <f>IF(G584="",0,IFERROR(AVERAGE(G584,AVERAGEIF(Entrada!$C$8:$C$3007,PG!$C584,Entrada!$E$8:$E$3007)),$G584))</f>
        <v>0</v>
      </c>
      <c r="O584" s="97">
        <f t="shared" si="25"/>
        <v>0</v>
      </c>
      <c r="P584" s="98" t="str">
        <f t="shared" si="26"/>
        <v/>
      </c>
      <c r="Q584" s="249"/>
      <c r="R584" s="249"/>
      <c r="S584" s="249"/>
      <c r="T584" s="249"/>
      <c r="U584" s="249"/>
      <c r="V584" s="249"/>
      <c r="W584" s="249"/>
      <c r="X584" s="249"/>
      <c r="Y584" s="249"/>
    </row>
    <row r="585" spans="2:25" ht="30" customHeight="1" x14ac:dyDescent="0.25">
      <c r="B585" s="250"/>
      <c r="C585" s="251"/>
      <c r="D585" s="252"/>
      <c r="E585" s="253"/>
      <c r="F585" s="254"/>
      <c r="G585" s="255"/>
      <c r="H585" s="26">
        <v>578</v>
      </c>
      <c r="I585" s="28">
        <f>SUMIF(Entrada!$C$8:$C$3007,C585,Entrada!$F$8:$F$3007)</f>
        <v>0</v>
      </c>
      <c r="J585" s="28">
        <f>SUMIF(Entrada!$C$8:$C$3007,PG!C585,Entrada!$J$8:$J$3007)</f>
        <v>0</v>
      </c>
      <c r="K585" s="28">
        <f>SUMIF(Saída!$C$8:$C$3007,PG!C585,Saída!$E$8:$E$3007)</f>
        <v>0</v>
      </c>
      <c r="L585" s="28">
        <f>SUMIF(Saída!$C$8:$C$3007,PG!C585,Saída!$G$8:$G$3007)</f>
        <v>0</v>
      </c>
      <c r="M585" s="33">
        <f t="shared" ref="M585:M648" si="27">(I585+E585)-K585</f>
        <v>0</v>
      </c>
      <c r="N585" s="258">
        <f>IF(G585="",0,IFERROR(AVERAGE(G585,AVERAGEIF(Entrada!$C$8:$C$3007,PG!$C585,Entrada!$E$8:$E$3007)),$G585))</f>
        <v>0</v>
      </c>
      <c r="O585" s="97">
        <f t="shared" ref="O585:O648" si="28">E585*G585</f>
        <v>0</v>
      </c>
      <c r="P585" s="98" t="str">
        <f t="shared" ref="P585:P648" si="29">IF(D585="","",IF(M585&gt;D585,1,0))</f>
        <v/>
      </c>
      <c r="Q585" s="249"/>
      <c r="R585" s="249"/>
      <c r="S585" s="249"/>
      <c r="T585" s="249"/>
      <c r="U585" s="249"/>
      <c r="V585" s="249"/>
      <c r="W585" s="249"/>
      <c r="X585" s="249"/>
      <c r="Y585" s="249"/>
    </row>
    <row r="586" spans="2:25" ht="30" customHeight="1" x14ac:dyDescent="0.25">
      <c r="B586" s="250"/>
      <c r="C586" s="251"/>
      <c r="D586" s="252"/>
      <c r="E586" s="253"/>
      <c r="F586" s="254"/>
      <c r="G586" s="255"/>
      <c r="H586" s="26">
        <v>579</v>
      </c>
      <c r="I586" s="28">
        <f>SUMIF(Entrada!$C$8:$C$3007,C586,Entrada!$F$8:$F$3007)</f>
        <v>0</v>
      </c>
      <c r="J586" s="28">
        <f>SUMIF(Entrada!$C$8:$C$3007,PG!C586,Entrada!$J$8:$J$3007)</f>
        <v>0</v>
      </c>
      <c r="K586" s="28">
        <f>SUMIF(Saída!$C$8:$C$3007,PG!C586,Saída!$E$8:$E$3007)</f>
        <v>0</v>
      </c>
      <c r="L586" s="28">
        <f>SUMIF(Saída!$C$8:$C$3007,PG!C586,Saída!$G$8:$G$3007)</f>
        <v>0</v>
      </c>
      <c r="M586" s="33">
        <f t="shared" si="27"/>
        <v>0</v>
      </c>
      <c r="N586" s="258">
        <f>IF(G586="",0,IFERROR(AVERAGE(G586,AVERAGEIF(Entrada!$C$8:$C$3007,PG!$C586,Entrada!$E$8:$E$3007)),$G586))</f>
        <v>0</v>
      </c>
      <c r="O586" s="97">
        <f t="shared" si="28"/>
        <v>0</v>
      </c>
      <c r="P586" s="98" t="str">
        <f t="shared" si="29"/>
        <v/>
      </c>
      <c r="Q586" s="249"/>
      <c r="R586" s="249"/>
      <c r="S586" s="249"/>
      <c r="T586" s="249"/>
      <c r="U586" s="249"/>
      <c r="V586" s="249"/>
      <c r="W586" s="249"/>
      <c r="X586" s="249"/>
      <c r="Y586" s="249"/>
    </row>
    <row r="587" spans="2:25" ht="30" customHeight="1" x14ac:dyDescent="0.25">
      <c r="B587" s="250"/>
      <c r="C587" s="251"/>
      <c r="D587" s="252"/>
      <c r="E587" s="253"/>
      <c r="F587" s="254"/>
      <c r="G587" s="255"/>
      <c r="H587" s="26">
        <v>580</v>
      </c>
      <c r="I587" s="28">
        <f>SUMIF(Entrada!$C$8:$C$3007,C587,Entrada!$F$8:$F$3007)</f>
        <v>0</v>
      </c>
      <c r="J587" s="28">
        <f>SUMIF(Entrada!$C$8:$C$3007,PG!C587,Entrada!$J$8:$J$3007)</f>
        <v>0</v>
      </c>
      <c r="K587" s="28">
        <f>SUMIF(Saída!$C$8:$C$3007,PG!C587,Saída!$E$8:$E$3007)</f>
        <v>0</v>
      </c>
      <c r="L587" s="28">
        <f>SUMIF(Saída!$C$8:$C$3007,PG!C587,Saída!$G$8:$G$3007)</f>
        <v>0</v>
      </c>
      <c r="M587" s="33">
        <f t="shared" si="27"/>
        <v>0</v>
      </c>
      <c r="N587" s="258">
        <f>IF(G587="",0,IFERROR(AVERAGE(G587,AVERAGEIF(Entrada!$C$8:$C$3007,PG!$C587,Entrada!$E$8:$E$3007)),$G587))</f>
        <v>0</v>
      </c>
      <c r="O587" s="97">
        <f t="shared" si="28"/>
        <v>0</v>
      </c>
      <c r="P587" s="98" t="str">
        <f t="shared" si="29"/>
        <v/>
      </c>
      <c r="Q587" s="249"/>
      <c r="R587" s="249"/>
      <c r="S587" s="249"/>
      <c r="T587" s="249"/>
      <c r="U587" s="249"/>
      <c r="V587" s="249"/>
      <c r="W587" s="249"/>
      <c r="X587" s="249"/>
      <c r="Y587" s="249"/>
    </row>
    <row r="588" spans="2:25" ht="30" customHeight="1" x14ac:dyDescent="0.25">
      <c r="B588" s="250"/>
      <c r="C588" s="251"/>
      <c r="D588" s="252"/>
      <c r="E588" s="253"/>
      <c r="F588" s="254"/>
      <c r="G588" s="255"/>
      <c r="H588" s="26">
        <v>581</v>
      </c>
      <c r="I588" s="28">
        <f>SUMIF(Entrada!$C$8:$C$3007,C588,Entrada!$F$8:$F$3007)</f>
        <v>0</v>
      </c>
      <c r="J588" s="28">
        <f>SUMIF(Entrada!$C$8:$C$3007,PG!C588,Entrada!$J$8:$J$3007)</f>
        <v>0</v>
      </c>
      <c r="K588" s="28">
        <f>SUMIF(Saída!$C$8:$C$3007,PG!C588,Saída!$E$8:$E$3007)</f>
        <v>0</v>
      </c>
      <c r="L588" s="28">
        <f>SUMIF(Saída!$C$8:$C$3007,PG!C588,Saída!$G$8:$G$3007)</f>
        <v>0</v>
      </c>
      <c r="M588" s="33">
        <f t="shared" si="27"/>
        <v>0</v>
      </c>
      <c r="N588" s="258">
        <f>IF(G588="",0,IFERROR(AVERAGE(G588,AVERAGEIF(Entrada!$C$8:$C$3007,PG!$C588,Entrada!$E$8:$E$3007)),$G588))</f>
        <v>0</v>
      </c>
      <c r="O588" s="97">
        <f t="shared" si="28"/>
        <v>0</v>
      </c>
      <c r="P588" s="98" t="str">
        <f t="shared" si="29"/>
        <v/>
      </c>
      <c r="Q588" s="249"/>
      <c r="R588" s="249"/>
      <c r="S588" s="249"/>
      <c r="T588" s="249"/>
      <c r="U588" s="249"/>
      <c r="V588" s="249"/>
      <c r="W588" s="249"/>
      <c r="X588" s="249"/>
      <c r="Y588" s="249"/>
    </row>
    <row r="589" spans="2:25" ht="30" customHeight="1" x14ac:dyDescent="0.25">
      <c r="B589" s="250"/>
      <c r="C589" s="251"/>
      <c r="D589" s="252"/>
      <c r="E589" s="253"/>
      <c r="F589" s="254"/>
      <c r="G589" s="255"/>
      <c r="H589" s="26">
        <v>582</v>
      </c>
      <c r="I589" s="28">
        <f>SUMIF(Entrada!$C$8:$C$3007,C589,Entrada!$F$8:$F$3007)</f>
        <v>0</v>
      </c>
      <c r="J589" s="28">
        <f>SUMIF(Entrada!$C$8:$C$3007,PG!C589,Entrada!$J$8:$J$3007)</f>
        <v>0</v>
      </c>
      <c r="K589" s="28">
        <f>SUMIF(Saída!$C$8:$C$3007,PG!C589,Saída!$E$8:$E$3007)</f>
        <v>0</v>
      </c>
      <c r="L589" s="28">
        <f>SUMIF(Saída!$C$8:$C$3007,PG!C589,Saída!$G$8:$G$3007)</f>
        <v>0</v>
      </c>
      <c r="M589" s="33">
        <f t="shared" si="27"/>
        <v>0</v>
      </c>
      <c r="N589" s="258">
        <f>IF(G589="",0,IFERROR(AVERAGE(G589,AVERAGEIF(Entrada!$C$8:$C$3007,PG!$C589,Entrada!$E$8:$E$3007)),$G589))</f>
        <v>0</v>
      </c>
      <c r="O589" s="97">
        <f t="shared" si="28"/>
        <v>0</v>
      </c>
      <c r="P589" s="98" t="str">
        <f t="shared" si="29"/>
        <v/>
      </c>
      <c r="Q589" s="249"/>
      <c r="R589" s="249"/>
      <c r="S589" s="249"/>
      <c r="T589" s="249"/>
      <c r="U589" s="249"/>
      <c r="V589" s="249"/>
      <c r="W589" s="249"/>
      <c r="X589" s="249"/>
      <c r="Y589" s="249"/>
    </row>
    <row r="590" spans="2:25" ht="30" customHeight="1" x14ac:dyDescent="0.25">
      <c r="B590" s="250"/>
      <c r="C590" s="251"/>
      <c r="D590" s="252"/>
      <c r="E590" s="253"/>
      <c r="F590" s="254"/>
      <c r="G590" s="255"/>
      <c r="H590" s="26">
        <v>583</v>
      </c>
      <c r="I590" s="28">
        <f>SUMIF(Entrada!$C$8:$C$3007,C590,Entrada!$F$8:$F$3007)</f>
        <v>0</v>
      </c>
      <c r="J590" s="28">
        <f>SUMIF(Entrada!$C$8:$C$3007,PG!C590,Entrada!$J$8:$J$3007)</f>
        <v>0</v>
      </c>
      <c r="K590" s="28">
        <f>SUMIF(Saída!$C$8:$C$3007,PG!C590,Saída!$E$8:$E$3007)</f>
        <v>0</v>
      </c>
      <c r="L590" s="28">
        <f>SUMIF(Saída!$C$8:$C$3007,PG!C590,Saída!$G$8:$G$3007)</f>
        <v>0</v>
      </c>
      <c r="M590" s="33">
        <f t="shared" si="27"/>
        <v>0</v>
      </c>
      <c r="N590" s="258">
        <f>IF(G590="",0,IFERROR(AVERAGE(G590,AVERAGEIF(Entrada!$C$8:$C$3007,PG!$C590,Entrada!$E$8:$E$3007)),$G590))</f>
        <v>0</v>
      </c>
      <c r="O590" s="97">
        <f t="shared" si="28"/>
        <v>0</v>
      </c>
      <c r="P590" s="98" t="str">
        <f t="shared" si="29"/>
        <v/>
      </c>
      <c r="Q590" s="249"/>
      <c r="R590" s="249"/>
      <c r="S590" s="249"/>
      <c r="T590" s="249"/>
      <c r="U590" s="249"/>
      <c r="V590" s="249"/>
      <c r="W590" s="249"/>
      <c r="X590" s="249"/>
      <c r="Y590" s="249"/>
    </row>
    <row r="591" spans="2:25" ht="30" customHeight="1" x14ac:dyDescent="0.25">
      <c r="B591" s="250"/>
      <c r="C591" s="251"/>
      <c r="D591" s="252"/>
      <c r="E591" s="253"/>
      <c r="F591" s="254"/>
      <c r="G591" s="255"/>
      <c r="H591" s="26">
        <v>584</v>
      </c>
      <c r="I591" s="28">
        <f>SUMIF(Entrada!$C$8:$C$3007,C591,Entrada!$F$8:$F$3007)</f>
        <v>0</v>
      </c>
      <c r="J591" s="28">
        <f>SUMIF(Entrada!$C$8:$C$3007,PG!C591,Entrada!$J$8:$J$3007)</f>
        <v>0</v>
      </c>
      <c r="K591" s="28">
        <f>SUMIF(Saída!$C$8:$C$3007,PG!C591,Saída!$E$8:$E$3007)</f>
        <v>0</v>
      </c>
      <c r="L591" s="28">
        <f>SUMIF(Saída!$C$8:$C$3007,PG!C591,Saída!$G$8:$G$3007)</f>
        <v>0</v>
      </c>
      <c r="M591" s="33">
        <f t="shared" si="27"/>
        <v>0</v>
      </c>
      <c r="N591" s="258">
        <f>IF(G591="",0,IFERROR(AVERAGE(G591,AVERAGEIF(Entrada!$C$8:$C$3007,PG!$C591,Entrada!$E$8:$E$3007)),$G591))</f>
        <v>0</v>
      </c>
      <c r="O591" s="97">
        <f t="shared" si="28"/>
        <v>0</v>
      </c>
      <c r="P591" s="98" t="str">
        <f t="shared" si="29"/>
        <v/>
      </c>
      <c r="Q591" s="249"/>
      <c r="R591" s="249"/>
      <c r="S591" s="249"/>
      <c r="T591" s="249"/>
      <c r="U591" s="249"/>
      <c r="V591" s="249"/>
      <c r="W591" s="249"/>
      <c r="X591" s="249"/>
      <c r="Y591" s="249"/>
    </row>
    <row r="592" spans="2:25" ht="30" customHeight="1" x14ac:dyDescent="0.25">
      <c r="B592" s="250"/>
      <c r="C592" s="251"/>
      <c r="D592" s="252"/>
      <c r="E592" s="253"/>
      <c r="F592" s="254"/>
      <c r="G592" s="255"/>
      <c r="H592" s="26">
        <v>585</v>
      </c>
      <c r="I592" s="28">
        <f>SUMIF(Entrada!$C$8:$C$3007,C592,Entrada!$F$8:$F$3007)</f>
        <v>0</v>
      </c>
      <c r="J592" s="28">
        <f>SUMIF(Entrada!$C$8:$C$3007,PG!C592,Entrada!$J$8:$J$3007)</f>
        <v>0</v>
      </c>
      <c r="K592" s="28">
        <f>SUMIF(Saída!$C$8:$C$3007,PG!C592,Saída!$E$8:$E$3007)</f>
        <v>0</v>
      </c>
      <c r="L592" s="28">
        <f>SUMIF(Saída!$C$8:$C$3007,PG!C592,Saída!$G$8:$G$3007)</f>
        <v>0</v>
      </c>
      <c r="M592" s="33">
        <f t="shared" si="27"/>
        <v>0</v>
      </c>
      <c r="N592" s="258">
        <f>IF(G592="",0,IFERROR(AVERAGE(G592,AVERAGEIF(Entrada!$C$8:$C$3007,PG!$C592,Entrada!$E$8:$E$3007)),$G592))</f>
        <v>0</v>
      </c>
      <c r="O592" s="97">
        <f t="shared" si="28"/>
        <v>0</v>
      </c>
      <c r="P592" s="98" t="str">
        <f t="shared" si="29"/>
        <v/>
      </c>
      <c r="Q592" s="249"/>
      <c r="R592" s="249"/>
      <c r="S592" s="249"/>
      <c r="T592" s="249"/>
      <c r="U592" s="249"/>
      <c r="V592" s="249"/>
      <c r="W592" s="249"/>
      <c r="X592" s="249"/>
      <c r="Y592" s="249"/>
    </row>
    <row r="593" spans="2:25" ht="30" customHeight="1" x14ac:dyDescent="0.25">
      <c r="B593" s="250"/>
      <c r="C593" s="251"/>
      <c r="D593" s="252"/>
      <c r="E593" s="253"/>
      <c r="F593" s="254"/>
      <c r="G593" s="255"/>
      <c r="H593" s="26">
        <v>586</v>
      </c>
      <c r="I593" s="28">
        <f>SUMIF(Entrada!$C$8:$C$3007,C593,Entrada!$F$8:$F$3007)</f>
        <v>0</v>
      </c>
      <c r="J593" s="28">
        <f>SUMIF(Entrada!$C$8:$C$3007,PG!C593,Entrada!$J$8:$J$3007)</f>
        <v>0</v>
      </c>
      <c r="K593" s="28">
        <f>SUMIF(Saída!$C$8:$C$3007,PG!C593,Saída!$E$8:$E$3007)</f>
        <v>0</v>
      </c>
      <c r="L593" s="28">
        <f>SUMIF(Saída!$C$8:$C$3007,PG!C593,Saída!$G$8:$G$3007)</f>
        <v>0</v>
      </c>
      <c r="M593" s="33">
        <f t="shared" si="27"/>
        <v>0</v>
      </c>
      <c r="N593" s="258">
        <f>IF(G593="",0,IFERROR(AVERAGE(G593,AVERAGEIF(Entrada!$C$8:$C$3007,PG!$C593,Entrada!$E$8:$E$3007)),$G593))</f>
        <v>0</v>
      </c>
      <c r="O593" s="97">
        <f t="shared" si="28"/>
        <v>0</v>
      </c>
      <c r="P593" s="98" t="str">
        <f t="shared" si="29"/>
        <v/>
      </c>
      <c r="Q593" s="249"/>
      <c r="R593" s="249"/>
      <c r="S593" s="249"/>
      <c r="T593" s="249"/>
      <c r="U593" s="249"/>
      <c r="V593" s="249"/>
      <c r="W593" s="249"/>
      <c r="X593" s="249"/>
      <c r="Y593" s="249"/>
    </row>
    <row r="594" spans="2:25" ht="30" customHeight="1" x14ac:dyDescent="0.25">
      <c r="B594" s="250"/>
      <c r="C594" s="251"/>
      <c r="D594" s="252"/>
      <c r="E594" s="253"/>
      <c r="F594" s="254"/>
      <c r="G594" s="255"/>
      <c r="H594" s="26">
        <v>587</v>
      </c>
      <c r="I594" s="28">
        <f>SUMIF(Entrada!$C$8:$C$3007,C594,Entrada!$F$8:$F$3007)</f>
        <v>0</v>
      </c>
      <c r="J594" s="28">
        <f>SUMIF(Entrada!$C$8:$C$3007,PG!C594,Entrada!$J$8:$J$3007)</f>
        <v>0</v>
      </c>
      <c r="K594" s="28">
        <f>SUMIF(Saída!$C$8:$C$3007,PG!C594,Saída!$E$8:$E$3007)</f>
        <v>0</v>
      </c>
      <c r="L594" s="28">
        <f>SUMIF(Saída!$C$8:$C$3007,PG!C594,Saída!$G$8:$G$3007)</f>
        <v>0</v>
      </c>
      <c r="M594" s="33">
        <f t="shared" si="27"/>
        <v>0</v>
      </c>
      <c r="N594" s="258">
        <f>IF(G594="",0,IFERROR(AVERAGE(G594,AVERAGEIF(Entrada!$C$8:$C$3007,PG!$C594,Entrada!$E$8:$E$3007)),$G594))</f>
        <v>0</v>
      </c>
      <c r="O594" s="97">
        <f t="shared" si="28"/>
        <v>0</v>
      </c>
      <c r="P594" s="98" t="str">
        <f t="shared" si="29"/>
        <v/>
      </c>
      <c r="Q594" s="249"/>
      <c r="R594" s="249"/>
      <c r="S594" s="249"/>
      <c r="T594" s="249"/>
      <c r="U594" s="249"/>
      <c r="V594" s="249"/>
      <c r="W594" s="249"/>
      <c r="X594" s="249"/>
      <c r="Y594" s="249"/>
    </row>
    <row r="595" spans="2:25" ht="30" customHeight="1" x14ac:dyDescent="0.25">
      <c r="B595" s="250"/>
      <c r="C595" s="251"/>
      <c r="D595" s="252"/>
      <c r="E595" s="253"/>
      <c r="F595" s="254"/>
      <c r="G595" s="255"/>
      <c r="H595" s="26">
        <v>588</v>
      </c>
      <c r="I595" s="28">
        <f>SUMIF(Entrada!$C$8:$C$3007,C595,Entrada!$F$8:$F$3007)</f>
        <v>0</v>
      </c>
      <c r="J595" s="28">
        <f>SUMIF(Entrada!$C$8:$C$3007,PG!C595,Entrada!$J$8:$J$3007)</f>
        <v>0</v>
      </c>
      <c r="K595" s="28">
        <f>SUMIF(Saída!$C$8:$C$3007,PG!C595,Saída!$E$8:$E$3007)</f>
        <v>0</v>
      </c>
      <c r="L595" s="28">
        <f>SUMIF(Saída!$C$8:$C$3007,PG!C595,Saída!$G$8:$G$3007)</f>
        <v>0</v>
      </c>
      <c r="M595" s="33">
        <f t="shared" si="27"/>
        <v>0</v>
      </c>
      <c r="N595" s="258">
        <f>IF(G595="",0,IFERROR(AVERAGE(G595,AVERAGEIF(Entrada!$C$8:$C$3007,PG!$C595,Entrada!$E$8:$E$3007)),$G595))</f>
        <v>0</v>
      </c>
      <c r="O595" s="97">
        <f t="shared" si="28"/>
        <v>0</v>
      </c>
      <c r="P595" s="98" t="str">
        <f t="shared" si="29"/>
        <v/>
      </c>
      <c r="Q595" s="249"/>
      <c r="R595" s="249"/>
      <c r="S595" s="249"/>
      <c r="T595" s="249"/>
      <c r="U595" s="249"/>
      <c r="V595" s="249"/>
      <c r="W595" s="249"/>
      <c r="X595" s="249"/>
      <c r="Y595" s="249"/>
    </row>
    <row r="596" spans="2:25" ht="30" customHeight="1" x14ac:dyDescent="0.25">
      <c r="B596" s="250"/>
      <c r="C596" s="251"/>
      <c r="D596" s="252"/>
      <c r="E596" s="253"/>
      <c r="F596" s="254"/>
      <c r="G596" s="255"/>
      <c r="H596" s="26">
        <v>589</v>
      </c>
      <c r="I596" s="28">
        <f>SUMIF(Entrada!$C$8:$C$3007,C596,Entrada!$F$8:$F$3007)</f>
        <v>0</v>
      </c>
      <c r="J596" s="28">
        <f>SUMIF(Entrada!$C$8:$C$3007,PG!C596,Entrada!$J$8:$J$3007)</f>
        <v>0</v>
      </c>
      <c r="K596" s="28">
        <f>SUMIF(Saída!$C$8:$C$3007,PG!C596,Saída!$E$8:$E$3007)</f>
        <v>0</v>
      </c>
      <c r="L596" s="28">
        <f>SUMIF(Saída!$C$8:$C$3007,PG!C596,Saída!$G$8:$G$3007)</f>
        <v>0</v>
      </c>
      <c r="M596" s="33">
        <f t="shared" si="27"/>
        <v>0</v>
      </c>
      <c r="N596" s="258">
        <f>IF(G596="",0,IFERROR(AVERAGE(G596,AVERAGEIF(Entrada!$C$8:$C$3007,PG!$C596,Entrada!$E$8:$E$3007)),$G596))</f>
        <v>0</v>
      </c>
      <c r="O596" s="97">
        <f t="shared" si="28"/>
        <v>0</v>
      </c>
      <c r="P596" s="98" t="str">
        <f t="shared" si="29"/>
        <v/>
      </c>
      <c r="Q596" s="249"/>
      <c r="R596" s="249"/>
      <c r="S596" s="249"/>
      <c r="T596" s="249"/>
      <c r="U596" s="249"/>
      <c r="V596" s="249"/>
      <c r="W596" s="249"/>
      <c r="X596" s="249"/>
      <c r="Y596" s="249"/>
    </row>
    <row r="597" spans="2:25" ht="30" customHeight="1" x14ac:dyDescent="0.25">
      <c r="B597" s="250"/>
      <c r="C597" s="251"/>
      <c r="D597" s="252"/>
      <c r="E597" s="253"/>
      <c r="F597" s="254"/>
      <c r="G597" s="255"/>
      <c r="H597" s="26">
        <v>590</v>
      </c>
      <c r="I597" s="28">
        <f>SUMIF(Entrada!$C$8:$C$3007,C597,Entrada!$F$8:$F$3007)</f>
        <v>0</v>
      </c>
      <c r="J597" s="28">
        <f>SUMIF(Entrada!$C$8:$C$3007,PG!C597,Entrada!$J$8:$J$3007)</f>
        <v>0</v>
      </c>
      <c r="K597" s="28">
        <f>SUMIF(Saída!$C$8:$C$3007,PG!C597,Saída!$E$8:$E$3007)</f>
        <v>0</v>
      </c>
      <c r="L597" s="28">
        <f>SUMIF(Saída!$C$8:$C$3007,PG!C597,Saída!$G$8:$G$3007)</f>
        <v>0</v>
      </c>
      <c r="M597" s="33">
        <f t="shared" si="27"/>
        <v>0</v>
      </c>
      <c r="N597" s="258">
        <f>IF(G597="",0,IFERROR(AVERAGE(G597,AVERAGEIF(Entrada!$C$8:$C$3007,PG!$C597,Entrada!$E$8:$E$3007)),$G597))</f>
        <v>0</v>
      </c>
      <c r="O597" s="97">
        <f t="shared" si="28"/>
        <v>0</v>
      </c>
      <c r="P597" s="98" t="str">
        <f t="shared" si="29"/>
        <v/>
      </c>
      <c r="Q597" s="249"/>
      <c r="R597" s="249"/>
      <c r="S597" s="249"/>
      <c r="T597" s="249"/>
      <c r="U597" s="249"/>
      <c r="V597" s="249"/>
      <c r="W597" s="249"/>
      <c r="X597" s="249"/>
      <c r="Y597" s="249"/>
    </row>
    <row r="598" spans="2:25" ht="30" customHeight="1" x14ac:dyDescent="0.25">
      <c r="B598" s="250"/>
      <c r="C598" s="251"/>
      <c r="D598" s="252"/>
      <c r="E598" s="253"/>
      <c r="F598" s="254"/>
      <c r="G598" s="255"/>
      <c r="H598" s="26">
        <v>591</v>
      </c>
      <c r="I598" s="28">
        <f>SUMIF(Entrada!$C$8:$C$3007,C598,Entrada!$F$8:$F$3007)</f>
        <v>0</v>
      </c>
      <c r="J598" s="28">
        <f>SUMIF(Entrada!$C$8:$C$3007,PG!C598,Entrada!$J$8:$J$3007)</f>
        <v>0</v>
      </c>
      <c r="K598" s="28">
        <f>SUMIF(Saída!$C$8:$C$3007,PG!C598,Saída!$E$8:$E$3007)</f>
        <v>0</v>
      </c>
      <c r="L598" s="28">
        <f>SUMIF(Saída!$C$8:$C$3007,PG!C598,Saída!$G$8:$G$3007)</f>
        <v>0</v>
      </c>
      <c r="M598" s="33">
        <f t="shared" si="27"/>
        <v>0</v>
      </c>
      <c r="N598" s="258">
        <f>IF(G598="",0,IFERROR(AVERAGE(G598,AVERAGEIF(Entrada!$C$8:$C$3007,PG!$C598,Entrada!$E$8:$E$3007)),$G598))</f>
        <v>0</v>
      </c>
      <c r="O598" s="97">
        <f t="shared" si="28"/>
        <v>0</v>
      </c>
      <c r="P598" s="98" t="str">
        <f t="shared" si="29"/>
        <v/>
      </c>
      <c r="Q598" s="249"/>
      <c r="R598" s="249"/>
      <c r="S598" s="249"/>
      <c r="T598" s="249"/>
      <c r="U598" s="249"/>
      <c r="V598" s="249"/>
      <c r="W598" s="249"/>
      <c r="X598" s="249"/>
      <c r="Y598" s="249"/>
    </row>
    <row r="599" spans="2:25" ht="30" customHeight="1" x14ac:dyDescent="0.25">
      <c r="B599" s="250"/>
      <c r="C599" s="251"/>
      <c r="D599" s="252"/>
      <c r="E599" s="253"/>
      <c r="F599" s="254"/>
      <c r="G599" s="255"/>
      <c r="H599" s="26">
        <v>592</v>
      </c>
      <c r="I599" s="28">
        <f>SUMIF(Entrada!$C$8:$C$3007,C599,Entrada!$F$8:$F$3007)</f>
        <v>0</v>
      </c>
      <c r="J599" s="28">
        <f>SUMIF(Entrada!$C$8:$C$3007,PG!C599,Entrada!$J$8:$J$3007)</f>
        <v>0</v>
      </c>
      <c r="K599" s="28">
        <f>SUMIF(Saída!$C$8:$C$3007,PG!C599,Saída!$E$8:$E$3007)</f>
        <v>0</v>
      </c>
      <c r="L599" s="28">
        <f>SUMIF(Saída!$C$8:$C$3007,PG!C599,Saída!$G$8:$G$3007)</f>
        <v>0</v>
      </c>
      <c r="M599" s="33">
        <f t="shared" si="27"/>
        <v>0</v>
      </c>
      <c r="N599" s="258">
        <f>IF(G599="",0,IFERROR(AVERAGE(G599,AVERAGEIF(Entrada!$C$8:$C$3007,PG!$C599,Entrada!$E$8:$E$3007)),$G599))</f>
        <v>0</v>
      </c>
      <c r="O599" s="97">
        <f t="shared" si="28"/>
        <v>0</v>
      </c>
      <c r="P599" s="98" t="str">
        <f t="shared" si="29"/>
        <v/>
      </c>
      <c r="Q599" s="249"/>
      <c r="R599" s="249"/>
      <c r="S599" s="249"/>
      <c r="T599" s="249"/>
      <c r="U599" s="249"/>
      <c r="V599" s="249"/>
      <c r="W599" s="249"/>
      <c r="X599" s="249"/>
      <c r="Y599" s="249"/>
    </row>
    <row r="600" spans="2:25" ht="30" customHeight="1" x14ac:dyDescent="0.25">
      <c r="B600" s="250"/>
      <c r="C600" s="251"/>
      <c r="D600" s="252"/>
      <c r="E600" s="253"/>
      <c r="F600" s="254"/>
      <c r="G600" s="255"/>
      <c r="H600" s="26">
        <v>593</v>
      </c>
      <c r="I600" s="28">
        <f>SUMIF(Entrada!$C$8:$C$3007,C600,Entrada!$F$8:$F$3007)</f>
        <v>0</v>
      </c>
      <c r="J600" s="28">
        <f>SUMIF(Entrada!$C$8:$C$3007,PG!C600,Entrada!$J$8:$J$3007)</f>
        <v>0</v>
      </c>
      <c r="K600" s="28">
        <f>SUMIF(Saída!$C$8:$C$3007,PG!C600,Saída!$E$8:$E$3007)</f>
        <v>0</v>
      </c>
      <c r="L600" s="28">
        <f>SUMIF(Saída!$C$8:$C$3007,PG!C600,Saída!$G$8:$G$3007)</f>
        <v>0</v>
      </c>
      <c r="M600" s="33">
        <f t="shared" si="27"/>
        <v>0</v>
      </c>
      <c r="N600" s="258">
        <f>IF(G600="",0,IFERROR(AVERAGE(G600,AVERAGEIF(Entrada!$C$8:$C$3007,PG!$C600,Entrada!$E$8:$E$3007)),$G600))</f>
        <v>0</v>
      </c>
      <c r="O600" s="97">
        <f t="shared" si="28"/>
        <v>0</v>
      </c>
      <c r="P600" s="98" t="str">
        <f t="shared" si="29"/>
        <v/>
      </c>
      <c r="Q600" s="249"/>
      <c r="R600" s="249"/>
      <c r="S600" s="249"/>
      <c r="T600" s="249"/>
      <c r="U600" s="249"/>
      <c r="V600" s="249"/>
      <c r="W600" s="249"/>
      <c r="X600" s="249"/>
      <c r="Y600" s="249"/>
    </row>
    <row r="601" spans="2:25" ht="30" customHeight="1" x14ac:dyDescent="0.25">
      <c r="B601" s="250"/>
      <c r="C601" s="251"/>
      <c r="D601" s="252"/>
      <c r="E601" s="253"/>
      <c r="F601" s="254"/>
      <c r="G601" s="255"/>
      <c r="H601" s="26">
        <v>594</v>
      </c>
      <c r="I601" s="28">
        <f>SUMIF(Entrada!$C$8:$C$3007,C601,Entrada!$F$8:$F$3007)</f>
        <v>0</v>
      </c>
      <c r="J601" s="28">
        <f>SUMIF(Entrada!$C$8:$C$3007,PG!C601,Entrada!$J$8:$J$3007)</f>
        <v>0</v>
      </c>
      <c r="K601" s="28">
        <f>SUMIF(Saída!$C$8:$C$3007,PG!C601,Saída!$E$8:$E$3007)</f>
        <v>0</v>
      </c>
      <c r="L601" s="28">
        <f>SUMIF(Saída!$C$8:$C$3007,PG!C601,Saída!$G$8:$G$3007)</f>
        <v>0</v>
      </c>
      <c r="M601" s="33">
        <f t="shared" si="27"/>
        <v>0</v>
      </c>
      <c r="N601" s="258">
        <f>IF(G601="",0,IFERROR(AVERAGE(G601,AVERAGEIF(Entrada!$C$8:$C$3007,PG!$C601,Entrada!$E$8:$E$3007)),$G601))</f>
        <v>0</v>
      </c>
      <c r="O601" s="97">
        <f t="shared" si="28"/>
        <v>0</v>
      </c>
      <c r="P601" s="98" t="str">
        <f t="shared" si="29"/>
        <v/>
      </c>
      <c r="Q601" s="249"/>
      <c r="R601" s="249"/>
      <c r="S601" s="249"/>
      <c r="T601" s="249"/>
      <c r="U601" s="249"/>
      <c r="V601" s="249"/>
      <c r="W601" s="249"/>
      <c r="X601" s="249"/>
      <c r="Y601" s="249"/>
    </row>
    <row r="602" spans="2:25" ht="30" customHeight="1" x14ac:dyDescent="0.25">
      <c r="B602" s="250"/>
      <c r="C602" s="251"/>
      <c r="D602" s="252"/>
      <c r="E602" s="253"/>
      <c r="F602" s="254"/>
      <c r="G602" s="255"/>
      <c r="H602" s="26">
        <v>595</v>
      </c>
      <c r="I602" s="28">
        <f>SUMIF(Entrada!$C$8:$C$3007,C602,Entrada!$F$8:$F$3007)</f>
        <v>0</v>
      </c>
      <c r="J602" s="28">
        <f>SUMIF(Entrada!$C$8:$C$3007,PG!C602,Entrada!$J$8:$J$3007)</f>
        <v>0</v>
      </c>
      <c r="K602" s="28">
        <f>SUMIF(Saída!$C$8:$C$3007,PG!C602,Saída!$E$8:$E$3007)</f>
        <v>0</v>
      </c>
      <c r="L602" s="28">
        <f>SUMIF(Saída!$C$8:$C$3007,PG!C602,Saída!$G$8:$G$3007)</f>
        <v>0</v>
      </c>
      <c r="M602" s="33">
        <f t="shared" si="27"/>
        <v>0</v>
      </c>
      <c r="N602" s="258">
        <f>IF(G602="",0,IFERROR(AVERAGE(G602,AVERAGEIF(Entrada!$C$8:$C$3007,PG!$C602,Entrada!$E$8:$E$3007)),$G602))</f>
        <v>0</v>
      </c>
      <c r="O602" s="97">
        <f t="shared" si="28"/>
        <v>0</v>
      </c>
      <c r="P602" s="98" t="str">
        <f t="shared" si="29"/>
        <v/>
      </c>
      <c r="Q602" s="249"/>
      <c r="R602" s="249"/>
      <c r="S602" s="249"/>
      <c r="T602" s="249"/>
      <c r="U602" s="249"/>
      <c r="V602" s="249"/>
      <c r="W602" s="249"/>
      <c r="X602" s="249"/>
      <c r="Y602" s="249"/>
    </row>
    <row r="603" spans="2:25" ht="30" customHeight="1" x14ac:dyDescent="0.25">
      <c r="B603" s="250"/>
      <c r="C603" s="251"/>
      <c r="D603" s="252"/>
      <c r="E603" s="253"/>
      <c r="F603" s="254"/>
      <c r="G603" s="255"/>
      <c r="H603" s="26">
        <v>596</v>
      </c>
      <c r="I603" s="28">
        <f>SUMIF(Entrada!$C$8:$C$3007,C603,Entrada!$F$8:$F$3007)</f>
        <v>0</v>
      </c>
      <c r="J603" s="28">
        <f>SUMIF(Entrada!$C$8:$C$3007,PG!C603,Entrada!$J$8:$J$3007)</f>
        <v>0</v>
      </c>
      <c r="K603" s="28">
        <f>SUMIF(Saída!$C$8:$C$3007,PG!C603,Saída!$E$8:$E$3007)</f>
        <v>0</v>
      </c>
      <c r="L603" s="28">
        <f>SUMIF(Saída!$C$8:$C$3007,PG!C603,Saída!$G$8:$G$3007)</f>
        <v>0</v>
      </c>
      <c r="M603" s="33">
        <f t="shared" si="27"/>
        <v>0</v>
      </c>
      <c r="N603" s="258">
        <f>IF(G603="",0,IFERROR(AVERAGE(G603,AVERAGEIF(Entrada!$C$8:$C$3007,PG!$C603,Entrada!$E$8:$E$3007)),$G603))</f>
        <v>0</v>
      </c>
      <c r="O603" s="97">
        <f t="shared" si="28"/>
        <v>0</v>
      </c>
      <c r="P603" s="98" t="str">
        <f t="shared" si="29"/>
        <v/>
      </c>
      <c r="Q603" s="249"/>
      <c r="R603" s="249"/>
      <c r="S603" s="249"/>
      <c r="T603" s="249"/>
      <c r="U603" s="249"/>
      <c r="V603" s="249"/>
      <c r="W603" s="249"/>
      <c r="X603" s="249"/>
      <c r="Y603" s="249"/>
    </row>
    <row r="604" spans="2:25" ht="30" customHeight="1" x14ac:dyDescent="0.25">
      <c r="B604" s="250"/>
      <c r="C604" s="251"/>
      <c r="D604" s="252"/>
      <c r="E604" s="253"/>
      <c r="F604" s="254"/>
      <c r="G604" s="255"/>
      <c r="H604" s="26">
        <v>597</v>
      </c>
      <c r="I604" s="28">
        <f>SUMIF(Entrada!$C$8:$C$3007,C604,Entrada!$F$8:$F$3007)</f>
        <v>0</v>
      </c>
      <c r="J604" s="28">
        <f>SUMIF(Entrada!$C$8:$C$3007,PG!C604,Entrada!$J$8:$J$3007)</f>
        <v>0</v>
      </c>
      <c r="K604" s="28">
        <f>SUMIF(Saída!$C$8:$C$3007,PG!C604,Saída!$E$8:$E$3007)</f>
        <v>0</v>
      </c>
      <c r="L604" s="28">
        <f>SUMIF(Saída!$C$8:$C$3007,PG!C604,Saída!$G$8:$G$3007)</f>
        <v>0</v>
      </c>
      <c r="M604" s="33">
        <f t="shared" si="27"/>
        <v>0</v>
      </c>
      <c r="N604" s="258">
        <f>IF(G604="",0,IFERROR(AVERAGE(G604,AVERAGEIF(Entrada!$C$8:$C$3007,PG!$C604,Entrada!$E$8:$E$3007)),$G604))</f>
        <v>0</v>
      </c>
      <c r="O604" s="97">
        <f t="shared" si="28"/>
        <v>0</v>
      </c>
      <c r="P604" s="98" t="str">
        <f t="shared" si="29"/>
        <v/>
      </c>
      <c r="Q604" s="249"/>
      <c r="R604" s="249"/>
      <c r="S604" s="249"/>
      <c r="T604" s="249"/>
      <c r="U604" s="249"/>
      <c r="V604" s="249"/>
      <c r="W604" s="249"/>
      <c r="X604" s="249"/>
      <c r="Y604" s="249"/>
    </row>
    <row r="605" spans="2:25" ht="30" customHeight="1" x14ac:dyDescent="0.25">
      <c r="B605" s="250"/>
      <c r="C605" s="251"/>
      <c r="D605" s="252"/>
      <c r="E605" s="253"/>
      <c r="F605" s="254"/>
      <c r="G605" s="255"/>
      <c r="H605" s="26">
        <v>598</v>
      </c>
      <c r="I605" s="28">
        <f>SUMIF(Entrada!$C$8:$C$3007,C605,Entrada!$F$8:$F$3007)</f>
        <v>0</v>
      </c>
      <c r="J605" s="28">
        <f>SUMIF(Entrada!$C$8:$C$3007,PG!C605,Entrada!$J$8:$J$3007)</f>
        <v>0</v>
      </c>
      <c r="K605" s="28">
        <f>SUMIF(Saída!$C$8:$C$3007,PG!C605,Saída!$E$8:$E$3007)</f>
        <v>0</v>
      </c>
      <c r="L605" s="28">
        <f>SUMIF(Saída!$C$8:$C$3007,PG!C605,Saída!$G$8:$G$3007)</f>
        <v>0</v>
      </c>
      <c r="M605" s="33">
        <f t="shared" si="27"/>
        <v>0</v>
      </c>
      <c r="N605" s="258">
        <f>IF(G605="",0,IFERROR(AVERAGE(G605,AVERAGEIF(Entrada!$C$8:$C$3007,PG!$C605,Entrada!$E$8:$E$3007)),$G605))</f>
        <v>0</v>
      </c>
      <c r="O605" s="97">
        <f t="shared" si="28"/>
        <v>0</v>
      </c>
      <c r="P605" s="98" t="str">
        <f t="shared" si="29"/>
        <v/>
      </c>
      <c r="Q605" s="249"/>
      <c r="R605" s="249"/>
      <c r="S605" s="249"/>
      <c r="T605" s="249"/>
      <c r="U605" s="249"/>
      <c r="V605" s="249"/>
      <c r="W605" s="249"/>
      <c r="X605" s="249"/>
      <c r="Y605" s="249"/>
    </row>
    <row r="606" spans="2:25" ht="30" customHeight="1" x14ac:dyDescent="0.25">
      <c r="B606" s="250"/>
      <c r="C606" s="251"/>
      <c r="D606" s="252"/>
      <c r="E606" s="253"/>
      <c r="F606" s="254"/>
      <c r="G606" s="255"/>
      <c r="H606" s="26">
        <v>599</v>
      </c>
      <c r="I606" s="28">
        <f>SUMIF(Entrada!$C$8:$C$3007,C606,Entrada!$F$8:$F$3007)</f>
        <v>0</v>
      </c>
      <c r="J606" s="28">
        <f>SUMIF(Entrada!$C$8:$C$3007,PG!C606,Entrada!$J$8:$J$3007)</f>
        <v>0</v>
      </c>
      <c r="K606" s="28">
        <f>SUMIF(Saída!$C$8:$C$3007,PG!C606,Saída!$E$8:$E$3007)</f>
        <v>0</v>
      </c>
      <c r="L606" s="28">
        <f>SUMIF(Saída!$C$8:$C$3007,PG!C606,Saída!$G$8:$G$3007)</f>
        <v>0</v>
      </c>
      <c r="M606" s="33">
        <f t="shared" si="27"/>
        <v>0</v>
      </c>
      <c r="N606" s="258">
        <f>IF(G606="",0,IFERROR(AVERAGE(G606,AVERAGEIF(Entrada!$C$8:$C$3007,PG!$C606,Entrada!$E$8:$E$3007)),$G606))</f>
        <v>0</v>
      </c>
      <c r="O606" s="97">
        <f t="shared" si="28"/>
        <v>0</v>
      </c>
      <c r="P606" s="98" t="str">
        <f t="shared" si="29"/>
        <v/>
      </c>
      <c r="Q606" s="249"/>
      <c r="R606" s="249"/>
      <c r="S606" s="249"/>
      <c r="T606" s="249"/>
      <c r="U606" s="249"/>
      <c r="V606" s="249"/>
      <c r="W606" s="249"/>
      <c r="X606" s="249"/>
      <c r="Y606" s="249"/>
    </row>
    <row r="607" spans="2:25" ht="30" customHeight="1" x14ac:dyDescent="0.25">
      <c r="B607" s="250"/>
      <c r="C607" s="251"/>
      <c r="D607" s="252"/>
      <c r="E607" s="253"/>
      <c r="F607" s="254"/>
      <c r="G607" s="255"/>
      <c r="H607" s="26">
        <v>600</v>
      </c>
      <c r="I607" s="28">
        <f>SUMIF(Entrada!$C$8:$C$3007,C607,Entrada!$F$8:$F$3007)</f>
        <v>0</v>
      </c>
      <c r="J607" s="28">
        <f>SUMIF(Entrada!$C$8:$C$3007,PG!C607,Entrada!$J$8:$J$3007)</f>
        <v>0</v>
      </c>
      <c r="K607" s="28">
        <f>SUMIF(Saída!$C$8:$C$3007,PG!C607,Saída!$E$8:$E$3007)</f>
        <v>0</v>
      </c>
      <c r="L607" s="28">
        <f>SUMIF(Saída!$C$8:$C$3007,PG!C607,Saída!$G$8:$G$3007)</f>
        <v>0</v>
      </c>
      <c r="M607" s="33">
        <f t="shared" si="27"/>
        <v>0</v>
      </c>
      <c r="N607" s="258">
        <f>IF(G607="",0,IFERROR(AVERAGE(G607,AVERAGEIF(Entrada!$C$8:$C$3007,PG!$C607,Entrada!$E$8:$E$3007)),$G607))</f>
        <v>0</v>
      </c>
      <c r="O607" s="97">
        <f t="shared" si="28"/>
        <v>0</v>
      </c>
      <c r="P607" s="98" t="str">
        <f t="shared" si="29"/>
        <v/>
      </c>
      <c r="Q607" s="249"/>
      <c r="R607" s="249"/>
      <c r="S607" s="249"/>
      <c r="T607" s="249"/>
      <c r="U607" s="249"/>
      <c r="V607" s="249"/>
      <c r="W607" s="249"/>
      <c r="X607" s="249"/>
      <c r="Y607" s="249"/>
    </row>
    <row r="608" spans="2:25" ht="30" customHeight="1" x14ac:dyDescent="0.25">
      <c r="B608" s="250"/>
      <c r="C608" s="251"/>
      <c r="D608" s="252"/>
      <c r="E608" s="253"/>
      <c r="F608" s="254"/>
      <c r="G608" s="255"/>
      <c r="H608" s="26">
        <v>601</v>
      </c>
      <c r="I608" s="28">
        <f>SUMIF(Entrada!$C$8:$C$3007,C608,Entrada!$F$8:$F$3007)</f>
        <v>0</v>
      </c>
      <c r="J608" s="28">
        <f>SUMIF(Entrada!$C$8:$C$3007,PG!C608,Entrada!$J$8:$J$3007)</f>
        <v>0</v>
      </c>
      <c r="K608" s="28">
        <f>SUMIF(Saída!$C$8:$C$3007,PG!C608,Saída!$E$8:$E$3007)</f>
        <v>0</v>
      </c>
      <c r="L608" s="28">
        <f>SUMIF(Saída!$C$8:$C$3007,PG!C608,Saída!$G$8:$G$3007)</f>
        <v>0</v>
      </c>
      <c r="M608" s="33">
        <f t="shared" si="27"/>
        <v>0</v>
      </c>
      <c r="N608" s="258">
        <f>IF(G608="",0,IFERROR(AVERAGE(G608,AVERAGEIF(Entrada!$C$8:$C$3007,PG!$C608,Entrada!$E$8:$E$3007)),$G608))</f>
        <v>0</v>
      </c>
      <c r="O608" s="97">
        <f t="shared" si="28"/>
        <v>0</v>
      </c>
      <c r="P608" s="98" t="str">
        <f t="shared" si="29"/>
        <v/>
      </c>
      <c r="Q608" s="249"/>
      <c r="R608" s="249"/>
      <c r="S608" s="249"/>
      <c r="T608" s="249"/>
      <c r="U608" s="249"/>
      <c r="V608" s="249"/>
      <c r="W608" s="249"/>
      <c r="X608" s="249"/>
      <c r="Y608" s="249"/>
    </row>
    <row r="609" spans="2:25" ht="30" customHeight="1" x14ac:dyDescent="0.25">
      <c r="B609" s="250"/>
      <c r="C609" s="251"/>
      <c r="D609" s="252"/>
      <c r="E609" s="253"/>
      <c r="F609" s="254"/>
      <c r="G609" s="255"/>
      <c r="H609" s="26">
        <v>602</v>
      </c>
      <c r="I609" s="28">
        <f>SUMIF(Entrada!$C$8:$C$3007,C609,Entrada!$F$8:$F$3007)</f>
        <v>0</v>
      </c>
      <c r="J609" s="28">
        <f>SUMIF(Entrada!$C$8:$C$3007,PG!C609,Entrada!$J$8:$J$3007)</f>
        <v>0</v>
      </c>
      <c r="K609" s="28">
        <f>SUMIF(Saída!$C$8:$C$3007,PG!C609,Saída!$E$8:$E$3007)</f>
        <v>0</v>
      </c>
      <c r="L609" s="28">
        <f>SUMIF(Saída!$C$8:$C$3007,PG!C609,Saída!$G$8:$G$3007)</f>
        <v>0</v>
      </c>
      <c r="M609" s="33">
        <f t="shared" si="27"/>
        <v>0</v>
      </c>
      <c r="N609" s="258">
        <f>IF(G609="",0,IFERROR(AVERAGE(G609,AVERAGEIF(Entrada!$C$8:$C$3007,PG!$C609,Entrada!$E$8:$E$3007)),$G609))</f>
        <v>0</v>
      </c>
      <c r="O609" s="97">
        <f t="shared" si="28"/>
        <v>0</v>
      </c>
      <c r="P609" s="98" t="str">
        <f t="shared" si="29"/>
        <v/>
      </c>
      <c r="Q609" s="249"/>
      <c r="R609" s="249"/>
      <c r="S609" s="249"/>
      <c r="T609" s="249"/>
      <c r="U609" s="249"/>
      <c r="V609" s="249"/>
      <c r="W609" s="249"/>
      <c r="X609" s="249"/>
      <c r="Y609" s="249"/>
    </row>
    <row r="610" spans="2:25" ht="30" customHeight="1" x14ac:dyDescent="0.25">
      <c r="B610" s="250"/>
      <c r="C610" s="251"/>
      <c r="D610" s="252"/>
      <c r="E610" s="253"/>
      <c r="F610" s="254"/>
      <c r="G610" s="255"/>
      <c r="H610" s="26">
        <v>603</v>
      </c>
      <c r="I610" s="28">
        <f>SUMIF(Entrada!$C$8:$C$3007,C610,Entrada!$F$8:$F$3007)</f>
        <v>0</v>
      </c>
      <c r="J610" s="28">
        <f>SUMIF(Entrada!$C$8:$C$3007,PG!C610,Entrada!$J$8:$J$3007)</f>
        <v>0</v>
      </c>
      <c r="K610" s="28">
        <f>SUMIF(Saída!$C$8:$C$3007,PG!C610,Saída!$E$8:$E$3007)</f>
        <v>0</v>
      </c>
      <c r="L610" s="28">
        <f>SUMIF(Saída!$C$8:$C$3007,PG!C610,Saída!$G$8:$G$3007)</f>
        <v>0</v>
      </c>
      <c r="M610" s="33">
        <f t="shared" si="27"/>
        <v>0</v>
      </c>
      <c r="N610" s="258">
        <f>IF(G610="",0,IFERROR(AVERAGE(G610,AVERAGEIF(Entrada!$C$8:$C$3007,PG!$C610,Entrada!$E$8:$E$3007)),$G610))</f>
        <v>0</v>
      </c>
      <c r="O610" s="97">
        <f t="shared" si="28"/>
        <v>0</v>
      </c>
      <c r="P610" s="98" t="str">
        <f t="shared" si="29"/>
        <v/>
      </c>
      <c r="Q610" s="249"/>
      <c r="R610" s="249"/>
      <c r="S610" s="249"/>
      <c r="T610" s="249"/>
      <c r="U610" s="249"/>
      <c r="V610" s="249"/>
      <c r="W610" s="249"/>
      <c r="X610" s="249"/>
      <c r="Y610" s="249"/>
    </row>
    <row r="611" spans="2:25" ht="30" customHeight="1" x14ac:dyDescent="0.25">
      <c r="B611" s="250"/>
      <c r="C611" s="251"/>
      <c r="D611" s="252"/>
      <c r="E611" s="253"/>
      <c r="F611" s="254"/>
      <c r="G611" s="255"/>
      <c r="H611" s="26">
        <v>604</v>
      </c>
      <c r="I611" s="28">
        <f>SUMIF(Entrada!$C$8:$C$3007,C611,Entrada!$F$8:$F$3007)</f>
        <v>0</v>
      </c>
      <c r="J611" s="28">
        <f>SUMIF(Entrada!$C$8:$C$3007,PG!C611,Entrada!$J$8:$J$3007)</f>
        <v>0</v>
      </c>
      <c r="K611" s="28">
        <f>SUMIF(Saída!$C$8:$C$3007,PG!C611,Saída!$E$8:$E$3007)</f>
        <v>0</v>
      </c>
      <c r="L611" s="28">
        <f>SUMIF(Saída!$C$8:$C$3007,PG!C611,Saída!$G$8:$G$3007)</f>
        <v>0</v>
      </c>
      <c r="M611" s="33">
        <f t="shared" si="27"/>
        <v>0</v>
      </c>
      <c r="N611" s="258">
        <f>IF(G611="",0,IFERROR(AVERAGE(G611,AVERAGEIF(Entrada!$C$8:$C$3007,PG!$C611,Entrada!$E$8:$E$3007)),$G611))</f>
        <v>0</v>
      </c>
      <c r="O611" s="97">
        <f t="shared" si="28"/>
        <v>0</v>
      </c>
      <c r="P611" s="98" t="str">
        <f t="shared" si="29"/>
        <v/>
      </c>
      <c r="Q611" s="249"/>
      <c r="R611" s="249"/>
      <c r="S611" s="249"/>
      <c r="T611" s="249"/>
      <c r="U611" s="249"/>
      <c r="V611" s="249"/>
      <c r="W611" s="249"/>
      <c r="X611" s="249"/>
      <c r="Y611" s="249"/>
    </row>
    <row r="612" spans="2:25" ht="30" customHeight="1" x14ac:dyDescent="0.25">
      <c r="B612" s="250"/>
      <c r="C612" s="251"/>
      <c r="D612" s="252"/>
      <c r="E612" s="253"/>
      <c r="F612" s="254"/>
      <c r="G612" s="255"/>
      <c r="H612" s="26">
        <v>605</v>
      </c>
      <c r="I612" s="28">
        <f>SUMIF(Entrada!$C$8:$C$3007,C612,Entrada!$F$8:$F$3007)</f>
        <v>0</v>
      </c>
      <c r="J612" s="28">
        <f>SUMIF(Entrada!$C$8:$C$3007,PG!C612,Entrada!$J$8:$J$3007)</f>
        <v>0</v>
      </c>
      <c r="K612" s="28">
        <f>SUMIF(Saída!$C$8:$C$3007,PG!C612,Saída!$E$8:$E$3007)</f>
        <v>0</v>
      </c>
      <c r="L612" s="28">
        <f>SUMIF(Saída!$C$8:$C$3007,PG!C612,Saída!$G$8:$G$3007)</f>
        <v>0</v>
      </c>
      <c r="M612" s="33">
        <f t="shared" si="27"/>
        <v>0</v>
      </c>
      <c r="N612" s="258">
        <f>IF(G612="",0,IFERROR(AVERAGE(G612,AVERAGEIF(Entrada!$C$8:$C$3007,PG!$C612,Entrada!$E$8:$E$3007)),$G612))</f>
        <v>0</v>
      </c>
      <c r="O612" s="97">
        <f t="shared" si="28"/>
        <v>0</v>
      </c>
      <c r="P612" s="98" t="str">
        <f t="shared" si="29"/>
        <v/>
      </c>
      <c r="Q612" s="249"/>
      <c r="R612" s="249"/>
      <c r="S612" s="249"/>
      <c r="T612" s="249"/>
      <c r="U612" s="249"/>
      <c r="V612" s="249"/>
      <c r="W612" s="249"/>
      <c r="X612" s="249"/>
      <c r="Y612" s="249"/>
    </row>
    <row r="613" spans="2:25" ht="30" customHeight="1" x14ac:dyDescent="0.25">
      <c r="B613" s="250"/>
      <c r="C613" s="251"/>
      <c r="D613" s="252"/>
      <c r="E613" s="253"/>
      <c r="F613" s="254"/>
      <c r="G613" s="255"/>
      <c r="H613" s="26">
        <v>606</v>
      </c>
      <c r="I613" s="28">
        <f>SUMIF(Entrada!$C$8:$C$3007,C613,Entrada!$F$8:$F$3007)</f>
        <v>0</v>
      </c>
      <c r="J613" s="28">
        <f>SUMIF(Entrada!$C$8:$C$3007,PG!C613,Entrada!$J$8:$J$3007)</f>
        <v>0</v>
      </c>
      <c r="K613" s="28">
        <f>SUMIF(Saída!$C$8:$C$3007,PG!C613,Saída!$E$8:$E$3007)</f>
        <v>0</v>
      </c>
      <c r="L613" s="28">
        <f>SUMIF(Saída!$C$8:$C$3007,PG!C613,Saída!$G$8:$G$3007)</f>
        <v>0</v>
      </c>
      <c r="M613" s="33">
        <f t="shared" si="27"/>
        <v>0</v>
      </c>
      <c r="N613" s="258">
        <f>IF(G613="",0,IFERROR(AVERAGE(G613,AVERAGEIF(Entrada!$C$8:$C$3007,PG!$C613,Entrada!$E$8:$E$3007)),$G613))</f>
        <v>0</v>
      </c>
      <c r="O613" s="97">
        <f t="shared" si="28"/>
        <v>0</v>
      </c>
      <c r="P613" s="98" t="str">
        <f t="shared" si="29"/>
        <v/>
      </c>
      <c r="Q613" s="249"/>
      <c r="R613" s="249"/>
      <c r="S613" s="249"/>
      <c r="T613" s="249"/>
      <c r="U613" s="249"/>
      <c r="V613" s="249"/>
      <c r="W613" s="249"/>
      <c r="X613" s="249"/>
      <c r="Y613" s="249"/>
    </row>
    <row r="614" spans="2:25" ht="30" customHeight="1" x14ac:dyDescent="0.25">
      <c r="B614" s="250"/>
      <c r="C614" s="251"/>
      <c r="D614" s="252"/>
      <c r="E614" s="253"/>
      <c r="F614" s="254"/>
      <c r="G614" s="255"/>
      <c r="H614" s="26">
        <v>607</v>
      </c>
      <c r="I614" s="28">
        <f>SUMIF(Entrada!$C$8:$C$3007,C614,Entrada!$F$8:$F$3007)</f>
        <v>0</v>
      </c>
      <c r="J614" s="28">
        <f>SUMIF(Entrada!$C$8:$C$3007,PG!C614,Entrada!$J$8:$J$3007)</f>
        <v>0</v>
      </c>
      <c r="K614" s="28">
        <f>SUMIF(Saída!$C$8:$C$3007,PG!C614,Saída!$E$8:$E$3007)</f>
        <v>0</v>
      </c>
      <c r="L614" s="28">
        <f>SUMIF(Saída!$C$8:$C$3007,PG!C614,Saída!$G$8:$G$3007)</f>
        <v>0</v>
      </c>
      <c r="M614" s="33">
        <f t="shared" si="27"/>
        <v>0</v>
      </c>
      <c r="N614" s="258">
        <f>IF(G614="",0,IFERROR(AVERAGE(G614,AVERAGEIF(Entrada!$C$8:$C$3007,PG!$C614,Entrada!$E$8:$E$3007)),$G614))</f>
        <v>0</v>
      </c>
      <c r="O614" s="97">
        <f t="shared" si="28"/>
        <v>0</v>
      </c>
      <c r="P614" s="98" t="str">
        <f t="shared" si="29"/>
        <v/>
      </c>
      <c r="Q614" s="249"/>
      <c r="R614" s="249"/>
      <c r="S614" s="249"/>
      <c r="T614" s="249"/>
      <c r="U614" s="249"/>
      <c r="V614" s="249"/>
      <c r="W614" s="249"/>
      <c r="X614" s="249"/>
      <c r="Y614" s="249"/>
    </row>
    <row r="615" spans="2:25" ht="30" customHeight="1" x14ac:dyDescent="0.25">
      <c r="B615" s="250"/>
      <c r="C615" s="251"/>
      <c r="D615" s="252"/>
      <c r="E615" s="253"/>
      <c r="F615" s="254"/>
      <c r="G615" s="255"/>
      <c r="H615" s="26">
        <v>608</v>
      </c>
      <c r="I615" s="28">
        <f>SUMIF(Entrada!$C$8:$C$3007,C615,Entrada!$F$8:$F$3007)</f>
        <v>0</v>
      </c>
      <c r="J615" s="28">
        <f>SUMIF(Entrada!$C$8:$C$3007,PG!C615,Entrada!$J$8:$J$3007)</f>
        <v>0</v>
      </c>
      <c r="K615" s="28">
        <f>SUMIF(Saída!$C$8:$C$3007,PG!C615,Saída!$E$8:$E$3007)</f>
        <v>0</v>
      </c>
      <c r="L615" s="28">
        <f>SUMIF(Saída!$C$8:$C$3007,PG!C615,Saída!$G$8:$G$3007)</f>
        <v>0</v>
      </c>
      <c r="M615" s="33">
        <f t="shared" si="27"/>
        <v>0</v>
      </c>
      <c r="N615" s="258">
        <f>IF(G615="",0,IFERROR(AVERAGE(G615,AVERAGEIF(Entrada!$C$8:$C$3007,PG!$C615,Entrada!$E$8:$E$3007)),$G615))</f>
        <v>0</v>
      </c>
      <c r="O615" s="97">
        <f t="shared" si="28"/>
        <v>0</v>
      </c>
      <c r="P615" s="98" t="str">
        <f t="shared" si="29"/>
        <v/>
      </c>
      <c r="Q615" s="249"/>
      <c r="R615" s="249"/>
      <c r="S615" s="249"/>
      <c r="T615" s="249"/>
      <c r="U615" s="249"/>
      <c r="V615" s="249"/>
      <c r="W615" s="249"/>
      <c r="X615" s="249"/>
      <c r="Y615" s="249"/>
    </row>
    <row r="616" spans="2:25" ht="30" customHeight="1" x14ac:dyDescent="0.25">
      <c r="B616" s="250"/>
      <c r="C616" s="251"/>
      <c r="D616" s="252"/>
      <c r="E616" s="253"/>
      <c r="F616" s="254"/>
      <c r="G616" s="255"/>
      <c r="H616" s="26">
        <v>609</v>
      </c>
      <c r="I616" s="28">
        <f>SUMIF(Entrada!$C$8:$C$3007,C616,Entrada!$F$8:$F$3007)</f>
        <v>0</v>
      </c>
      <c r="J616" s="28">
        <f>SUMIF(Entrada!$C$8:$C$3007,PG!C616,Entrada!$J$8:$J$3007)</f>
        <v>0</v>
      </c>
      <c r="K616" s="28">
        <f>SUMIF(Saída!$C$8:$C$3007,PG!C616,Saída!$E$8:$E$3007)</f>
        <v>0</v>
      </c>
      <c r="L616" s="28">
        <f>SUMIF(Saída!$C$8:$C$3007,PG!C616,Saída!$G$8:$G$3007)</f>
        <v>0</v>
      </c>
      <c r="M616" s="33">
        <f t="shared" si="27"/>
        <v>0</v>
      </c>
      <c r="N616" s="258">
        <f>IF(G616="",0,IFERROR(AVERAGE(G616,AVERAGEIF(Entrada!$C$8:$C$3007,PG!$C616,Entrada!$E$8:$E$3007)),$G616))</f>
        <v>0</v>
      </c>
      <c r="O616" s="97">
        <f t="shared" si="28"/>
        <v>0</v>
      </c>
      <c r="P616" s="98" t="str">
        <f t="shared" si="29"/>
        <v/>
      </c>
      <c r="Q616" s="249"/>
      <c r="R616" s="249"/>
      <c r="S616" s="249"/>
      <c r="T616" s="249"/>
      <c r="U616" s="249"/>
      <c r="V616" s="249"/>
      <c r="W616" s="249"/>
      <c r="X616" s="249"/>
      <c r="Y616" s="249"/>
    </row>
    <row r="617" spans="2:25" ht="30" customHeight="1" x14ac:dyDescent="0.25">
      <c r="B617" s="250"/>
      <c r="C617" s="251"/>
      <c r="D617" s="252"/>
      <c r="E617" s="253"/>
      <c r="F617" s="254"/>
      <c r="G617" s="255"/>
      <c r="H617" s="26">
        <v>610</v>
      </c>
      <c r="I617" s="28">
        <f>SUMIF(Entrada!$C$8:$C$3007,C617,Entrada!$F$8:$F$3007)</f>
        <v>0</v>
      </c>
      <c r="J617" s="28">
        <f>SUMIF(Entrada!$C$8:$C$3007,PG!C617,Entrada!$J$8:$J$3007)</f>
        <v>0</v>
      </c>
      <c r="K617" s="28">
        <f>SUMIF(Saída!$C$8:$C$3007,PG!C617,Saída!$E$8:$E$3007)</f>
        <v>0</v>
      </c>
      <c r="L617" s="28">
        <f>SUMIF(Saída!$C$8:$C$3007,PG!C617,Saída!$G$8:$G$3007)</f>
        <v>0</v>
      </c>
      <c r="M617" s="33">
        <f t="shared" si="27"/>
        <v>0</v>
      </c>
      <c r="N617" s="258">
        <f>IF(G617="",0,IFERROR(AVERAGE(G617,AVERAGEIF(Entrada!$C$8:$C$3007,PG!$C617,Entrada!$E$8:$E$3007)),$G617))</f>
        <v>0</v>
      </c>
      <c r="O617" s="97">
        <f t="shared" si="28"/>
        <v>0</v>
      </c>
      <c r="P617" s="98" t="str">
        <f t="shared" si="29"/>
        <v/>
      </c>
      <c r="Q617" s="249"/>
      <c r="R617" s="249"/>
      <c r="S617" s="249"/>
      <c r="T617" s="249"/>
      <c r="U617" s="249"/>
      <c r="V617" s="249"/>
      <c r="W617" s="249"/>
      <c r="X617" s="249"/>
      <c r="Y617" s="249"/>
    </row>
    <row r="618" spans="2:25" ht="30" customHeight="1" x14ac:dyDescent="0.25">
      <c r="B618" s="250"/>
      <c r="C618" s="251"/>
      <c r="D618" s="252"/>
      <c r="E618" s="253"/>
      <c r="F618" s="254"/>
      <c r="G618" s="255"/>
      <c r="H618" s="26">
        <v>611</v>
      </c>
      <c r="I618" s="28">
        <f>SUMIF(Entrada!$C$8:$C$3007,C618,Entrada!$F$8:$F$3007)</f>
        <v>0</v>
      </c>
      <c r="J618" s="28">
        <f>SUMIF(Entrada!$C$8:$C$3007,PG!C618,Entrada!$J$8:$J$3007)</f>
        <v>0</v>
      </c>
      <c r="K618" s="28">
        <f>SUMIF(Saída!$C$8:$C$3007,PG!C618,Saída!$E$8:$E$3007)</f>
        <v>0</v>
      </c>
      <c r="L618" s="28">
        <f>SUMIF(Saída!$C$8:$C$3007,PG!C618,Saída!$G$8:$G$3007)</f>
        <v>0</v>
      </c>
      <c r="M618" s="33">
        <f t="shared" si="27"/>
        <v>0</v>
      </c>
      <c r="N618" s="258">
        <f>IF(G618="",0,IFERROR(AVERAGE(G618,AVERAGEIF(Entrada!$C$8:$C$3007,PG!$C618,Entrada!$E$8:$E$3007)),$G618))</f>
        <v>0</v>
      </c>
      <c r="O618" s="97">
        <f t="shared" si="28"/>
        <v>0</v>
      </c>
      <c r="P618" s="98" t="str">
        <f t="shared" si="29"/>
        <v/>
      </c>
      <c r="Q618" s="249"/>
      <c r="R618" s="249"/>
      <c r="S618" s="249"/>
      <c r="T618" s="249"/>
      <c r="U618" s="249"/>
      <c r="V618" s="249"/>
      <c r="W618" s="249"/>
      <c r="X618" s="249"/>
      <c r="Y618" s="249"/>
    </row>
    <row r="619" spans="2:25" ht="30" customHeight="1" x14ac:dyDescent="0.25">
      <c r="B619" s="250"/>
      <c r="C619" s="251"/>
      <c r="D619" s="252"/>
      <c r="E619" s="253"/>
      <c r="F619" s="254"/>
      <c r="G619" s="255"/>
      <c r="H619" s="26">
        <v>612</v>
      </c>
      <c r="I619" s="28">
        <f>SUMIF(Entrada!$C$8:$C$3007,C619,Entrada!$F$8:$F$3007)</f>
        <v>0</v>
      </c>
      <c r="J619" s="28">
        <f>SUMIF(Entrada!$C$8:$C$3007,PG!C619,Entrada!$J$8:$J$3007)</f>
        <v>0</v>
      </c>
      <c r="K619" s="28">
        <f>SUMIF(Saída!$C$8:$C$3007,PG!C619,Saída!$E$8:$E$3007)</f>
        <v>0</v>
      </c>
      <c r="L619" s="28">
        <f>SUMIF(Saída!$C$8:$C$3007,PG!C619,Saída!$G$8:$G$3007)</f>
        <v>0</v>
      </c>
      <c r="M619" s="33">
        <f t="shared" si="27"/>
        <v>0</v>
      </c>
      <c r="N619" s="258">
        <f>IF(G619="",0,IFERROR(AVERAGE(G619,AVERAGEIF(Entrada!$C$8:$C$3007,PG!$C619,Entrada!$E$8:$E$3007)),$G619))</f>
        <v>0</v>
      </c>
      <c r="O619" s="97">
        <f t="shared" si="28"/>
        <v>0</v>
      </c>
      <c r="P619" s="98" t="str">
        <f t="shared" si="29"/>
        <v/>
      </c>
      <c r="Q619" s="249"/>
      <c r="R619" s="249"/>
      <c r="S619" s="249"/>
      <c r="T619" s="249"/>
      <c r="U619" s="249"/>
      <c r="V619" s="249"/>
      <c r="W619" s="249"/>
      <c r="X619" s="249"/>
      <c r="Y619" s="249"/>
    </row>
    <row r="620" spans="2:25" ht="30" customHeight="1" x14ac:dyDescent="0.25">
      <c r="B620" s="250"/>
      <c r="C620" s="251"/>
      <c r="D620" s="252"/>
      <c r="E620" s="253"/>
      <c r="F620" s="254"/>
      <c r="G620" s="255"/>
      <c r="H620" s="26">
        <v>613</v>
      </c>
      <c r="I620" s="28">
        <f>SUMIF(Entrada!$C$8:$C$3007,C620,Entrada!$F$8:$F$3007)</f>
        <v>0</v>
      </c>
      <c r="J620" s="28">
        <f>SUMIF(Entrada!$C$8:$C$3007,PG!C620,Entrada!$J$8:$J$3007)</f>
        <v>0</v>
      </c>
      <c r="K620" s="28">
        <f>SUMIF(Saída!$C$8:$C$3007,PG!C620,Saída!$E$8:$E$3007)</f>
        <v>0</v>
      </c>
      <c r="L620" s="28">
        <f>SUMIF(Saída!$C$8:$C$3007,PG!C620,Saída!$G$8:$G$3007)</f>
        <v>0</v>
      </c>
      <c r="M620" s="33">
        <f t="shared" si="27"/>
        <v>0</v>
      </c>
      <c r="N620" s="258">
        <f>IF(G620="",0,IFERROR(AVERAGE(G620,AVERAGEIF(Entrada!$C$8:$C$3007,PG!$C620,Entrada!$E$8:$E$3007)),$G620))</f>
        <v>0</v>
      </c>
      <c r="O620" s="97">
        <f t="shared" si="28"/>
        <v>0</v>
      </c>
      <c r="P620" s="98" t="str">
        <f t="shared" si="29"/>
        <v/>
      </c>
      <c r="Q620" s="249"/>
      <c r="R620" s="249"/>
      <c r="S620" s="249"/>
      <c r="T620" s="249"/>
      <c r="U620" s="249"/>
      <c r="V620" s="249"/>
      <c r="W620" s="249"/>
      <c r="X620" s="249"/>
      <c r="Y620" s="249"/>
    </row>
    <row r="621" spans="2:25" ht="30" customHeight="1" x14ac:dyDescent="0.25">
      <c r="B621" s="250"/>
      <c r="C621" s="251"/>
      <c r="D621" s="252"/>
      <c r="E621" s="253"/>
      <c r="F621" s="254"/>
      <c r="G621" s="255"/>
      <c r="H621" s="26">
        <v>614</v>
      </c>
      <c r="I621" s="28">
        <f>SUMIF(Entrada!$C$8:$C$3007,C621,Entrada!$F$8:$F$3007)</f>
        <v>0</v>
      </c>
      <c r="J621" s="28">
        <f>SUMIF(Entrada!$C$8:$C$3007,PG!C621,Entrada!$J$8:$J$3007)</f>
        <v>0</v>
      </c>
      <c r="K621" s="28">
        <f>SUMIF(Saída!$C$8:$C$3007,PG!C621,Saída!$E$8:$E$3007)</f>
        <v>0</v>
      </c>
      <c r="L621" s="28">
        <f>SUMIF(Saída!$C$8:$C$3007,PG!C621,Saída!$G$8:$G$3007)</f>
        <v>0</v>
      </c>
      <c r="M621" s="33">
        <f t="shared" si="27"/>
        <v>0</v>
      </c>
      <c r="N621" s="258">
        <f>IF(G621="",0,IFERROR(AVERAGE(G621,AVERAGEIF(Entrada!$C$8:$C$3007,PG!$C621,Entrada!$E$8:$E$3007)),$G621))</f>
        <v>0</v>
      </c>
      <c r="O621" s="97">
        <f t="shared" si="28"/>
        <v>0</v>
      </c>
      <c r="P621" s="98" t="str">
        <f t="shared" si="29"/>
        <v/>
      </c>
      <c r="Q621" s="249"/>
      <c r="R621" s="249"/>
      <c r="S621" s="249"/>
      <c r="T621" s="249"/>
      <c r="U621" s="249"/>
      <c r="V621" s="249"/>
      <c r="W621" s="249"/>
      <c r="X621" s="249"/>
      <c r="Y621" s="249"/>
    </row>
    <row r="622" spans="2:25" ht="30" customHeight="1" x14ac:dyDescent="0.25">
      <c r="B622" s="250"/>
      <c r="C622" s="251"/>
      <c r="D622" s="252"/>
      <c r="E622" s="253"/>
      <c r="F622" s="254"/>
      <c r="G622" s="255"/>
      <c r="H622" s="26">
        <v>615</v>
      </c>
      <c r="I622" s="28">
        <f>SUMIF(Entrada!$C$8:$C$3007,C622,Entrada!$F$8:$F$3007)</f>
        <v>0</v>
      </c>
      <c r="J622" s="28">
        <f>SUMIF(Entrada!$C$8:$C$3007,PG!C622,Entrada!$J$8:$J$3007)</f>
        <v>0</v>
      </c>
      <c r="K622" s="28">
        <f>SUMIF(Saída!$C$8:$C$3007,PG!C622,Saída!$E$8:$E$3007)</f>
        <v>0</v>
      </c>
      <c r="L622" s="28">
        <f>SUMIF(Saída!$C$8:$C$3007,PG!C622,Saída!$G$8:$G$3007)</f>
        <v>0</v>
      </c>
      <c r="M622" s="33">
        <f t="shared" si="27"/>
        <v>0</v>
      </c>
      <c r="N622" s="258">
        <f>IF(G622="",0,IFERROR(AVERAGE(G622,AVERAGEIF(Entrada!$C$8:$C$3007,PG!$C622,Entrada!$E$8:$E$3007)),$G622))</f>
        <v>0</v>
      </c>
      <c r="O622" s="97">
        <f t="shared" si="28"/>
        <v>0</v>
      </c>
      <c r="P622" s="98" t="str">
        <f t="shared" si="29"/>
        <v/>
      </c>
      <c r="Q622" s="249"/>
      <c r="R622" s="249"/>
      <c r="S622" s="249"/>
      <c r="T622" s="249"/>
      <c r="U622" s="249"/>
      <c r="V622" s="249"/>
      <c r="W622" s="249"/>
      <c r="X622" s="249"/>
      <c r="Y622" s="249"/>
    </row>
    <row r="623" spans="2:25" ht="30" customHeight="1" x14ac:dyDescent="0.25">
      <c r="B623" s="250"/>
      <c r="C623" s="251"/>
      <c r="D623" s="252"/>
      <c r="E623" s="253"/>
      <c r="F623" s="254"/>
      <c r="G623" s="255"/>
      <c r="H623" s="26">
        <v>616</v>
      </c>
      <c r="I623" s="28">
        <f>SUMIF(Entrada!$C$8:$C$3007,C623,Entrada!$F$8:$F$3007)</f>
        <v>0</v>
      </c>
      <c r="J623" s="28">
        <f>SUMIF(Entrada!$C$8:$C$3007,PG!C623,Entrada!$J$8:$J$3007)</f>
        <v>0</v>
      </c>
      <c r="K623" s="28">
        <f>SUMIF(Saída!$C$8:$C$3007,PG!C623,Saída!$E$8:$E$3007)</f>
        <v>0</v>
      </c>
      <c r="L623" s="28">
        <f>SUMIF(Saída!$C$8:$C$3007,PG!C623,Saída!$G$8:$G$3007)</f>
        <v>0</v>
      </c>
      <c r="M623" s="33">
        <f t="shared" si="27"/>
        <v>0</v>
      </c>
      <c r="N623" s="258">
        <f>IF(G623="",0,IFERROR(AVERAGE(G623,AVERAGEIF(Entrada!$C$8:$C$3007,PG!$C623,Entrada!$E$8:$E$3007)),$G623))</f>
        <v>0</v>
      </c>
      <c r="O623" s="97">
        <f t="shared" si="28"/>
        <v>0</v>
      </c>
      <c r="P623" s="98" t="str">
        <f t="shared" si="29"/>
        <v/>
      </c>
      <c r="Q623" s="249"/>
      <c r="R623" s="249"/>
      <c r="S623" s="249"/>
      <c r="T623" s="249"/>
      <c r="U623" s="249"/>
      <c r="V623" s="249"/>
      <c r="W623" s="249"/>
      <c r="X623" s="249"/>
      <c r="Y623" s="249"/>
    </row>
    <row r="624" spans="2:25" ht="30" customHeight="1" x14ac:dyDescent="0.25">
      <c r="B624" s="250"/>
      <c r="C624" s="251"/>
      <c r="D624" s="252"/>
      <c r="E624" s="253"/>
      <c r="F624" s="254"/>
      <c r="G624" s="255"/>
      <c r="H624" s="26">
        <v>617</v>
      </c>
      <c r="I624" s="28">
        <f>SUMIF(Entrada!$C$8:$C$3007,C624,Entrada!$F$8:$F$3007)</f>
        <v>0</v>
      </c>
      <c r="J624" s="28">
        <f>SUMIF(Entrada!$C$8:$C$3007,PG!C624,Entrada!$J$8:$J$3007)</f>
        <v>0</v>
      </c>
      <c r="K624" s="28">
        <f>SUMIF(Saída!$C$8:$C$3007,PG!C624,Saída!$E$8:$E$3007)</f>
        <v>0</v>
      </c>
      <c r="L624" s="28">
        <f>SUMIF(Saída!$C$8:$C$3007,PG!C624,Saída!$G$8:$G$3007)</f>
        <v>0</v>
      </c>
      <c r="M624" s="33">
        <f t="shared" si="27"/>
        <v>0</v>
      </c>
      <c r="N624" s="258">
        <f>IF(G624="",0,IFERROR(AVERAGE(G624,AVERAGEIF(Entrada!$C$8:$C$3007,PG!$C624,Entrada!$E$8:$E$3007)),$G624))</f>
        <v>0</v>
      </c>
      <c r="O624" s="97">
        <f t="shared" si="28"/>
        <v>0</v>
      </c>
      <c r="P624" s="98" t="str">
        <f t="shared" si="29"/>
        <v/>
      </c>
      <c r="Q624" s="249"/>
      <c r="R624" s="249"/>
      <c r="S624" s="249"/>
      <c r="T624" s="249"/>
      <c r="U624" s="249"/>
      <c r="V624" s="249"/>
      <c r="W624" s="249"/>
      <c r="X624" s="249"/>
      <c r="Y624" s="249"/>
    </row>
    <row r="625" spans="2:25" ht="30" customHeight="1" x14ac:dyDescent="0.25">
      <c r="B625" s="250"/>
      <c r="C625" s="251"/>
      <c r="D625" s="252"/>
      <c r="E625" s="253"/>
      <c r="F625" s="254"/>
      <c r="G625" s="255"/>
      <c r="H625" s="26">
        <v>618</v>
      </c>
      <c r="I625" s="28">
        <f>SUMIF(Entrada!$C$8:$C$3007,C625,Entrada!$F$8:$F$3007)</f>
        <v>0</v>
      </c>
      <c r="J625" s="28">
        <f>SUMIF(Entrada!$C$8:$C$3007,PG!C625,Entrada!$J$8:$J$3007)</f>
        <v>0</v>
      </c>
      <c r="K625" s="28">
        <f>SUMIF(Saída!$C$8:$C$3007,PG!C625,Saída!$E$8:$E$3007)</f>
        <v>0</v>
      </c>
      <c r="L625" s="28">
        <f>SUMIF(Saída!$C$8:$C$3007,PG!C625,Saída!$G$8:$G$3007)</f>
        <v>0</v>
      </c>
      <c r="M625" s="33">
        <f t="shared" si="27"/>
        <v>0</v>
      </c>
      <c r="N625" s="258">
        <f>IF(G625="",0,IFERROR(AVERAGE(G625,AVERAGEIF(Entrada!$C$8:$C$3007,PG!$C625,Entrada!$E$8:$E$3007)),$G625))</f>
        <v>0</v>
      </c>
      <c r="O625" s="97">
        <f t="shared" si="28"/>
        <v>0</v>
      </c>
      <c r="P625" s="98" t="str">
        <f t="shared" si="29"/>
        <v/>
      </c>
      <c r="Q625" s="249"/>
      <c r="R625" s="249"/>
      <c r="S625" s="249"/>
      <c r="T625" s="249"/>
      <c r="U625" s="249"/>
      <c r="V625" s="249"/>
      <c r="W625" s="249"/>
      <c r="X625" s="249"/>
      <c r="Y625" s="249"/>
    </row>
    <row r="626" spans="2:25" ht="30" customHeight="1" x14ac:dyDescent="0.25">
      <c r="B626" s="250"/>
      <c r="C626" s="251"/>
      <c r="D626" s="252"/>
      <c r="E626" s="253"/>
      <c r="F626" s="254"/>
      <c r="G626" s="255"/>
      <c r="H626" s="26">
        <v>619</v>
      </c>
      <c r="I626" s="28">
        <f>SUMIF(Entrada!$C$8:$C$3007,C626,Entrada!$F$8:$F$3007)</f>
        <v>0</v>
      </c>
      <c r="J626" s="28">
        <f>SUMIF(Entrada!$C$8:$C$3007,PG!C626,Entrada!$J$8:$J$3007)</f>
        <v>0</v>
      </c>
      <c r="K626" s="28">
        <f>SUMIF(Saída!$C$8:$C$3007,PG!C626,Saída!$E$8:$E$3007)</f>
        <v>0</v>
      </c>
      <c r="L626" s="28">
        <f>SUMIF(Saída!$C$8:$C$3007,PG!C626,Saída!$G$8:$G$3007)</f>
        <v>0</v>
      </c>
      <c r="M626" s="33">
        <f t="shared" si="27"/>
        <v>0</v>
      </c>
      <c r="N626" s="258">
        <f>IF(G626="",0,IFERROR(AVERAGE(G626,AVERAGEIF(Entrada!$C$8:$C$3007,PG!$C626,Entrada!$E$8:$E$3007)),$G626))</f>
        <v>0</v>
      </c>
      <c r="O626" s="97">
        <f t="shared" si="28"/>
        <v>0</v>
      </c>
      <c r="P626" s="98" t="str">
        <f t="shared" si="29"/>
        <v/>
      </c>
      <c r="Q626" s="249"/>
      <c r="R626" s="249"/>
      <c r="S626" s="249"/>
      <c r="T626" s="249"/>
      <c r="U626" s="249"/>
      <c r="V626" s="249"/>
      <c r="W626" s="249"/>
      <c r="X626" s="249"/>
      <c r="Y626" s="249"/>
    </row>
    <row r="627" spans="2:25" ht="30" customHeight="1" x14ac:dyDescent="0.25">
      <c r="B627" s="250"/>
      <c r="C627" s="251"/>
      <c r="D627" s="252"/>
      <c r="E627" s="253"/>
      <c r="F627" s="254"/>
      <c r="G627" s="255"/>
      <c r="H627" s="26">
        <v>620</v>
      </c>
      <c r="I627" s="28">
        <f>SUMIF(Entrada!$C$8:$C$3007,C627,Entrada!$F$8:$F$3007)</f>
        <v>0</v>
      </c>
      <c r="J627" s="28">
        <f>SUMIF(Entrada!$C$8:$C$3007,PG!C627,Entrada!$J$8:$J$3007)</f>
        <v>0</v>
      </c>
      <c r="K627" s="28">
        <f>SUMIF(Saída!$C$8:$C$3007,PG!C627,Saída!$E$8:$E$3007)</f>
        <v>0</v>
      </c>
      <c r="L627" s="28">
        <f>SUMIF(Saída!$C$8:$C$3007,PG!C627,Saída!$G$8:$G$3007)</f>
        <v>0</v>
      </c>
      <c r="M627" s="33">
        <f t="shared" si="27"/>
        <v>0</v>
      </c>
      <c r="N627" s="258">
        <f>IF(G627="",0,IFERROR(AVERAGE(G627,AVERAGEIF(Entrada!$C$8:$C$3007,PG!$C627,Entrada!$E$8:$E$3007)),$G627))</f>
        <v>0</v>
      </c>
      <c r="O627" s="97">
        <f t="shared" si="28"/>
        <v>0</v>
      </c>
      <c r="P627" s="98" t="str">
        <f t="shared" si="29"/>
        <v/>
      </c>
      <c r="Q627" s="249"/>
      <c r="R627" s="249"/>
      <c r="S627" s="249"/>
      <c r="T627" s="249"/>
      <c r="U627" s="249"/>
      <c r="V627" s="249"/>
      <c r="W627" s="249"/>
      <c r="X627" s="249"/>
      <c r="Y627" s="249"/>
    </row>
    <row r="628" spans="2:25" ht="30" customHeight="1" x14ac:dyDescent="0.25">
      <c r="B628" s="250"/>
      <c r="C628" s="251"/>
      <c r="D628" s="252"/>
      <c r="E628" s="253"/>
      <c r="F628" s="254"/>
      <c r="G628" s="255"/>
      <c r="H628" s="26">
        <v>621</v>
      </c>
      <c r="I628" s="28">
        <f>SUMIF(Entrada!$C$8:$C$3007,C628,Entrada!$F$8:$F$3007)</f>
        <v>0</v>
      </c>
      <c r="J628" s="28">
        <f>SUMIF(Entrada!$C$8:$C$3007,PG!C628,Entrada!$J$8:$J$3007)</f>
        <v>0</v>
      </c>
      <c r="K628" s="28">
        <f>SUMIF(Saída!$C$8:$C$3007,PG!C628,Saída!$E$8:$E$3007)</f>
        <v>0</v>
      </c>
      <c r="L628" s="28">
        <f>SUMIF(Saída!$C$8:$C$3007,PG!C628,Saída!$G$8:$G$3007)</f>
        <v>0</v>
      </c>
      <c r="M628" s="33">
        <f t="shared" si="27"/>
        <v>0</v>
      </c>
      <c r="N628" s="258">
        <f>IF(G628="",0,IFERROR(AVERAGE(G628,AVERAGEIF(Entrada!$C$8:$C$3007,PG!$C628,Entrada!$E$8:$E$3007)),$G628))</f>
        <v>0</v>
      </c>
      <c r="O628" s="97">
        <f t="shared" si="28"/>
        <v>0</v>
      </c>
      <c r="P628" s="98" t="str">
        <f t="shared" si="29"/>
        <v/>
      </c>
      <c r="Q628" s="249"/>
      <c r="R628" s="249"/>
      <c r="S628" s="249"/>
      <c r="T628" s="249"/>
      <c r="U628" s="249"/>
      <c r="V628" s="249"/>
      <c r="W628" s="249"/>
      <c r="X628" s="249"/>
      <c r="Y628" s="249"/>
    </row>
    <row r="629" spans="2:25" ht="30" customHeight="1" x14ac:dyDescent="0.25">
      <c r="B629" s="250"/>
      <c r="C629" s="251"/>
      <c r="D629" s="252"/>
      <c r="E629" s="253"/>
      <c r="F629" s="254"/>
      <c r="G629" s="255"/>
      <c r="H629" s="26">
        <v>622</v>
      </c>
      <c r="I629" s="28">
        <f>SUMIF(Entrada!$C$8:$C$3007,C629,Entrada!$F$8:$F$3007)</f>
        <v>0</v>
      </c>
      <c r="J629" s="28">
        <f>SUMIF(Entrada!$C$8:$C$3007,PG!C629,Entrada!$J$8:$J$3007)</f>
        <v>0</v>
      </c>
      <c r="K629" s="28">
        <f>SUMIF(Saída!$C$8:$C$3007,PG!C629,Saída!$E$8:$E$3007)</f>
        <v>0</v>
      </c>
      <c r="L629" s="28">
        <f>SUMIF(Saída!$C$8:$C$3007,PG!C629,Saída!$G$8:$G$3007)</f>
        <v>0</v>
      </c>
      <c r="M629" s="33">
        <f t="shared" si="27"/>
        <v>0</v>
      </c>
      <c r="N629" s="258">
        <f>IF(G629="",0,IFERROR(AVERAGE(G629,AVERAGEIF(Entrada!$C$8:$C$3007,PG!$C629,Entrada!$E$8:$E$3007)),$G629))</f>
        <v>0</v>
      </c>
      <c r="O629" s="97">
        <f t="shared" si="28"/>
        <v>0</v>
      </c>
      <c r="P629" s="98" t="str">
        <f t="shared" si="29"/>
        <v/>
      </c>
      <c r="Q629" s="249"/>
      <c r="R629" s="249"/>
      <c r="S629" s="249"/>
      <c r="T629" s="249"/>
      <c r="U629" s="249"/>
      <c r="V629" s="249"/>
      <c r="W629" s="249"/>
      <c r="X629" s="249"/>
      <c r="Y629" s="249"/>
    </row>
    <row r="630" spans="2:25" ht="30" customHeight="1" x14ac:dyDescent="0.25">
      <c r="B630" s="250"/>
      <c r="C630" s="251"/>
      <c r="D630" s="252"/>
      <c r="E630" s="253"/>
      <c r="F630" s="254"/>
      <c r="G630" s="255"/>
      <c r="H630" s="26">
        <v>623</v>
      </c>
      <c r="I630" s="28">
        <f>SUMIF(Entrada!$C$8:$C$3007,C630,Entrada!$F$8:$F$3007)</f>
        <v>0</v>
      </c>
      <c r="J630" s="28">
        <f>SUMIF(Entrada!$C$8:$C$3007,PG!C630,Entrada!$J$8:$J$3007)</f>
        <v>0</v>
      </c>
      <c r="K630" s="28">
        <f>SUMIF(Saída!$C$8:$C$3007,PG!C630,Saída!$E$8:$E$3007)</f>
        <v>0</v>
      </c>
      <c r="L630" s="28">
        <f>SUMIF(Saída!$C$8:$C$3007,PG!C630,Saída!$G$8:$G$3007)</f>
        <v>0</v>
      </c>
      <c r="M630" s="33">
        <f t="shared" si="27"/>
        <v>0</v>
      </c>
      <c r="N630" s="258">
        <f>IF(G630="",0,IFERROR(AVERAGE(G630,AVERAGEIF(Entrada!$C$8:$C$3007,PG!$C630,Entrada!$E$8:$E$3007)),$G630))</f>
        <v>0</v>
      </c>
      <c r="O630" s="97">
        <f t="shared" si="28"/>
        <v>0</v>
      </c>
      <c r="P630" s="98" t="str">
        <f t="shared" si="29"/>
        <v/>
      </c>
      <c r="Q630" s="249"/>
      <c r="R630" s="249"/>
      <c r="S630" s="249"/>
      <c r="T630" s="249"/>
      <c r="U630" s="249"/>
      <c r="V630" s="249"/>
      <c r="W630" s="249"/>
      <c r="X630" s="249"/>
      <c r="Y630" s="249"/>
    </row>
    <row r="631" spans="2:25" ht="30" customHeight="1" x14ac:dyDescent="0.25">
      <c r="B631" s="250"/>
      <c r="C631" s="251"/>
      <c r="D631" s="252"/>
      <c r="E631" s="253"/>
      <c r="F631" s="254"/>
      <c r="G631" s="255"/>
      <c r="H631" s="26">
        <v>624</v>
      </c>
      <c r="I631" s="28">
        <f>SUMIF(Entrada!$C$8:$C$3007,C631,Entrada!$F$8:$F$3007)</f>
        <v>0</v>
      </c>
      <c r="J631" s="28">
        <f>SUMIF(Entrada!$C$8:$C$3007,PG!C631,Entrada!$J$8:$J$3007)</f>
        <v>0</v>
      </c>
      <c r="K631" s="28">
        <f>SUMIF(Saída!$C$8:$C$3007,PG!C631,Saída!$E$8:$E$3007)</f>
        <v>0</v>
      </c>
      <c r="L631" s="28">
        <f>SUMIF(Saída!$C$8:$C$3007,PG!C631,Saída!$G$8:$G$3007)</f>
        <v>0</v>
      </c>
      <c r="M631" s="33">
        <f t="shared" si="27"/>
        <v>0</v>
      </c>
      <c r="N631" s="258">
        <f>IF(G631="",0,IFERROR(AVERAGE(G631,AVERAGEIF(Entrada!$C$8:$C$3007,PG!$C631,Entrada!$E$8:$E$3007)),$G631))</f>
        <v>0</v>
      </c>
      <c r="O631" s="97">
        <f t="shared" si="28"/>
        <v>0</v>
      </c>
      <c r="P631" s="98" t="str">
        <f t="shared" si="29"/>
        <v/>
      </c>
      <c r="Q631" s="249"/>
      <c r="R631" s="249"/>
      <c r="S631" s="249"/>
      <c r="T631" s="249"/>
      <c r="U631" s="249"/>
      <c r="V631" s="249"/>
      <c r="W631" s="249"/>
      <c r="X631" s="249"/>
      <c r="Y631" s="249"/>
    </row>
    <row r="632" spans="2:25" ht="30" customHeight="1" x14ac:dyDescent="0.25">
      <c r="B632" s="250"/>
      <c r="C632" s="251"/>
      <c r="D632" s="252"/>
      <c r="E632" s="253"/>
      <c r="F632" s="254"/>
      <c r="G632" s="255"/>
      <c r="H632" s="26">
        <v>625</v>
      </c>
      <c r="I632" s="28">
        <f>SUMIF(Entrada!$C$8:$C$3007,C632,Entrada!$F$8:$F$3007)</f>
        <v>0</v>
      </c>
      <c r="J632" s="28">
        <f>SUMIF(Entrada!$C$8:$C$3007,PG!C632,Entrada!$J$8:$J$3007)</f>
        <v>0</v>
      </c>
      <c r="K632" s="28">
        <f>SUMIF(Saída!$C$8:$C$3007,PG!C632,Saída!$E$8:$E$3007)</f>
        <v>0</v>
      </c>
      <c r="L632" s="28">
        <f>SUMIF(Saída!$C$8:$C$3007,PG!C632,Saída!$G$8:$G$3007)</f>
        <v>0</v>
      </c>
      <c r="M632" s="33">
        <f t="shared" si="27"/>
        <v>0</v>
      </c>
      <c r="N632" s="258">
        <f>IF(G632="",0,IFERROR(AVERAGE(G632,AVERAGEIF(Entrada!$C$8:$C$3007,PG!$C632,Entrada!$E$8:$E$3007)),$G632))</f>
        <v>0</v>
      </c>
      <c r="O632" s="97">
        <f t="shared" si="28"/>
        <v>0</v>
      </c>
      <c r="P632" s="98" t="str">
        <f t="shared" si="29"/>
        <v/>
      </c>
      <c r="Q632" s="249"/>
      <c r="R632" s="249"/>
      <c r="S632" s="249"/>
      <c r="T632" s="249"/>
      <c r="U632" s="249"/>
      <c r="V632" s="249"/>
      <c r="W632" s="249"/>
      <c r="X632" s="249"/>
      <c r="Y632" s="249"/>
    </row>
    <row r="633" spans="2:25" ht="30" customHeight="1" x14ac:dyDescent="0.25">
      <c r="B633" s="250"/>
      <c r="C633" s="251"/>
      <c r="D633" s="252"/>
      <c r="E633" s="253"/>
      <c r="F633" s="254"/>
      <c r="G633" s="255"/>
      <c r="H633" s="26">
        <v>626</v>
      </c>
      <c r="I633" s="28">
        <f>SUMIF(Entrada!$C$8:$C$3007,C633,Entrada!$F$8:$F$3007)</f>
        <v>0</v>
      </c>
      <c r="J633" s="28">
        <f>SUMIF(Entrada!$C$8:$C$3007,PG!C633,Entrada!$J$8:$J$3007)</f>
        <v>0</v>
      </c>
      <c r="K633" s="28">
        <f>SUMIF(Saída!$C$8:$C$3007,PG!C633,Saída!$E$8:$E$3007)</f>
        <v>0</v>
      </c>
      <c r="L633" s="28">
        <f>SUMIF(Saída!$C$8:$C$3007,PG!C633,Saída!$G$8:$G$3007)</f>
        <v>0</v>
      </c>
      <c r="M633" s="33">
        <f t="shared" si="27"/>
        <v>0</v>
      </c>
      <c r="N633" s="258">
        <f>IF(G633="",0,IFERROR(AVERAGE(G633,AVERAGEIF(Entrada!$C$8:$C$3007,PG!$C633,Entrada!$E$8:$E$3007)),$G633))</f>
        <v>0</v>
      </c>
      <c r="O633" s="97">
        <f t="shared" si="28"/>
        <v>0</v>
      </c>
      <c r="P633" s="98" t="str">
        <f t="shared" si="29"/>
        <v/>
      </c>
      <c r="Q633" s="249"/>
      <c r="R633" s="249"/>
      <c r="S633" s="249"/>
      <c r="T633" s="249"/>
      <c r="U633" s="249"/>
      <c r="V633" s="249"/>
      <c r="W633" s="249"/>
      <c r="X633" s="249"/>
      <c r="Y633" s="249"/>
    </row>
    <row r="634" spans="2:25" ht="30" customHeight="1" x14ac:dyDescent="0.25">
      <c r="B634" s="250"/>
      <c r="C634" s="251"/>
      <c r="D634" s="252"/>
      <c r="E634" s="253"/>
      <c r="F634" s="254"/>
      <c r="G634" s="255"/>
      <c r="H634" s="26">
        <v>627</v>
      </c>
      <c r="I634" s="28">
        <f>SUMIF(Entrada!$C$8:$C$3007,C634,Entrada!$F$8:$F$3007)</f>
        <v>0</v>
      </c>
      <c r="J634" s="28">
        <f>SUMIF(Entrada!$C$8:$C$3007,PG!C634,Entrada!$J$8:$J$3007)</f>
        <v>0</v>
      </c>
      <c r="K634" s="28">
        <f>SUMIF(Saída!$C$8:$C$3007,PG!C634,Saída!$E$8:$E$3007)</f>
        <v>0</v>
      </c>
      <c r="L634" s="28">
        <f>SUMIF(Saída!$C$8:$C$3007,PG!C634,Saída!$G$8:$G$3007)</f>
        <v>0</v>
      </c>
      <c r="M634" s="33">
        <f t="shared" si="27"/>
        <v>0</v>
      </c>
      <c r="N634" s="258">
        <f>IF(G634="",0,IFERROR(AVERAGE(G634,AVERAGEIF(Entrada!$C$8:$C$3007,PG!$C634,Entrada!$E$8:$E$3007)),$G634))</f>
        <v>0</v>
      </c>
      <c r="O634" s="97">
        <f t="shared" si="28"/>
        <v>0</v>
      </c>
      <c r="P634" s="98" t="str">
        <f t="shared" si="29"/>
        <v/>
      </c>
      <c r="Q634" s="249"/>
      <c r="R634" s="249"/>
      <c r="S634" s="249"/>
      <c r="T634" s="249"/>
      <c r="U634" s="249"/>
      <c r="V634" s="249"/>
      <c r="W634" s="249"/>
      <c r="X634" s="249"/>
      <c r="Y634" s="249"/>
    </row>
    <row r="635" spans="2:25" ht="30" customHeight="1" x14ac:dyDescent="0.25">
      <c r="B635" s="250"/>
      <c r="C635" s="251"/>
      <c r="D635" s="252"/>
      <c r="E635" s="253"/>
      <c r="F635" s="254"/>
      <c r="G635" s="255"/>
      <c r="H635" s="26">
        <v>628</v>
      </c>
      <c r="I635" s="28">
        <f>SUMIF(Entrada!$C$8:$C$3007,C635,Entrada!$F$8:$F$3007)</f>
        <v>0</v>
      </c>
      <c r="J635" s="28">
        <f>SUMIF(Entrada!$C$8:$C$3007,PG!C635,Entrada!$J$8:$J$3007)</f>
        <v>0</v>
      </c>
      <c r="K635" s="28">
        <f>SUMIF(Saída!$C$8:$C$3007,PG!C635,Saída!$E$8:$E$3007)</f>
        <v>0</v>
      </c>
      <c r="L635" s="28">
        <f>SUMIF(Saída!$C$8:$C$3007,PG!C635,Saída!$G$8:$G$3007)</f>
        <v>0</v>
      </c>
      <c r="M635" s="33">
        <f t="shared" si="27"/>
        <v>0</v>
      </c>
      <c r="N635" s="258">
        <f>IF(G635="",0,IFERROR(AVERAGE(G635,AVERAGEIF(Entrada!$C$8:$C$3007,PG!$C635,Entrada!$E$8:$E$3007)),$G635))</f>
        <v>0</v>
      </c>
      <c r="O635" s="97">
        <f t="shared" si="28"/>
        <v>0</v>
      </c>
      <c r="P635" s="98" t="str">
        <f t="shared" si="29"/>
        <v/>
      </c>
      <c r="Q635" s="249"/>
      <c r="R635" s="249"/>
      <c r="S635" s="249"/>
      <c r="T635" s="249"/>
      <c r="U635" s="249"/>
      <c r="V635" s="249"/>
      <c r="W635" s="249"/>
      <c r="X635" s="249"/>
      <c r="Y635" s="249"/>
    </row>
    <row r="636" spans="2:25" ht="30" customHeight="1" x14ac:dyDescent="0.25">
      <c r="B636" s="250"/>
      <c r="C636" s="251"/>
      <c r="D636" s="252"/>
      <c r="E636" s="253"/>
      <c r="F636" s="254"/>
      <c r="G636" s="255"/>
      <c r="H636" s="26">
        <v>629</v>
      </c>
      <c r="I636" s="28">
        <f>SUMIF(Entrada!$C$8:$C$3007,C636,Entrada!$F$8:$F$3007)</f>
        <v>0</v>
      </c>
      <c r="J636" s="28">
        <f>SUMIF(Entrada!$C$8:$C$3007,PG!C636,Entrada!$J$8:$J$3007)</f>
        <v>0</v>
      </c>
      <c r="K636" s="28">
        <f>SUMIF(Saída!$C$8:$C$3007,PG!C636,Saída!$E$8:$E$3007)</f>
        <v>0</v>
      </c>
      <c r="L636" s="28">
        <f>SUMIF(Saída!$C$8:$C$3007,PG!C636,Saída!$G$8:$G$3007)</f>
        <v>0</v>
      </c>
      <c r="M636" s="33">
        <f t="shared" si="27"/>
        <v>0</v>
      </c>
      <c r="N636" s="258">
        <f>IF(G636="",0,IFERROR(AVERAGE(G636,AVERAGEIF(Entrada!$C$8:$C$3007,PG!$C636,Entrada!$E$8:$E$3007)),$G636))</f>
        <v>0</v>
      </c>
      <c r="O636" s="97">
        <f t="shared" si="28"/>
        <v>0</v>
      </c>
      <c r="P636" s="98" t="str">
        <f t="shared" si="29"/>
        <v/>
      </c>
      <c r="Q636" s="249"/>
      <c r="R636" s="249"/>
      <c r="S636" s="249"/>
      <c r="T636" s="249"/>
      <c r="U636" s="249"/>
      <c r="V636" s="249"/>
      <c r="W636" s="249"/>
      <c r="X636" s="249"/>
      <c r="Y636" s="249"/>
    </row>
    <row r="637" spans="2:25" ht="30" customHeight="1" x14ac:dyDescent="0.25">
      <c r="B637" s="250"/>
      <c r="C637" s="251"/>
      <c r="D637" s="252"/>
      <c r="E637" s="253"/>
      <c r="F637" s="254"/>
      <c r="G637" s="255"/>
      <c r="H637" s="26">
        <v>630</v>
      </c>
      <c r="I637" s="28">
        <f>SUMIF(Entrada!$C$8:$C$3007,C637,Entrada!$F$8:$F$3007)</f>
        <v>0</v>
      </c>
      <c r="J637" s="28">
        <f>SUMIF(Entrada!$C$8:$C$3007,PG!C637,Entrada!$J$8:$J$3007)</f>
        <v>0</v>
      </c>
      <c r="K637" s="28">
        <f>SUMIF(Saída!$C$8:$C$3007,PG!C637,Saída!$E$8:$E$3007)</f>
        <v>0</v>
      </c>
      <c r="L637" s="28">
        <f>SUMIF(Saída!$C$8:$C$3007,PG!C637,Saída!$G$8:$G$3007)</f>
        <v>0</v>
      </c>
      <c r="M637" s="33">
        <f t="shared" si="27"/>
        <v>0</v>
      </c>
      <c r="N637" s="258">
        <f>IF(G637="",0,IFERROR(AVERAGE(G637,AVERAGEIF(Entrada!$C$8:$C$3007,PG!$C637,Entrada!$E$8:$E$3007)),$G637))</f>
        <v>0</v>
      </c>
      <c r="O637" s="97">
        <f t="shared" si="28"/>
        <v>0</v>
      </c>
      <c r="P637" s="98" t="str">
        <f t="shared" si="29"/>
        <v/>
      </c>
      <c r="Q637" s="249"/>
      <c r="R637" s="249"/>
      <c r="S637" s="249"/>
      <c r="T637" s="249"/>
      <c r="U637" s="249"/>
      <c r="V637" s="249"/>
      <c r="W637" s="249"/>
      <c r="X637" s="249"/>
      <c r="Y637" s="249"/>
    </row>
    <row r="638" spans="2:25" ht="30" customHeight="1" x14ac:dyDescent="0.25">
      <c r="B638" s="250"/>
      <c r="C638" s="251"/>
      <c r="D638" s="252"/>
      <c r="E638" s="253"/>
      <c r="F638" s="254"/>
      <c r="G638" s="255"/>
      <c r="H638" s="26">
        <v>631</v>
      </c>
      <c r="I638" s="28">
        <f>SUMIF(Entrada!$C$8:$C$3007,C638,Entrada!$F$8:$F$3007)</f>
        <v>0</v>
      </c>
      <c r="J638" s="28">
        <f>SUMIF(Entrada!$C$8:$C$3007,PG!C638,Entrada!$J$8:$J$3007)</f>
        <v>0</v>
      </c>
      <c r="K638" s="28">
        <f>SUMIF(Saída!$C$8:$C$3007,PG!C638,Saída!$E$8:$E$3007)</f>
        <v>0</v>
      </c>
      <c r="L638" s="28">
        <f>SUMIF(Saída!$C$8:$C$3007,PG!C638,Saída!$G$8:$G$3007)</f>
        <v>0</v>
      </c>
      <c r="M638" s="33">
        <f t="shared" si="27"/>
        <v>0</v>
      </c>
      <c r="N638" s="258">
        <f>IF(G638="",0,IFERROR(AVERAGE(G638,AVERAGEIF(Entrada!$C$8:$C$3007,PG!$C638,Entrada!$E$8:$E$3007)),$G638))</f>
        <v>0</v>
      </c>
      <c r="O638" s="97">
        <f t="shared" si="28"/>
        <v>0</v>
      </c>
      <c r="P638" s="98" t="str">
        <f t="shared" si="29"/>
        <v/>
      </c>
      <c r="Q638" s="249"/>
      <c r="R638" s="249"/>
      <c r="S638" s="249"/>
      <c r="T638" s="249"/>
      <c r="U638" s="249"/>
      <c r="V638" s="249"/>
      <c r="W638" s="249"/>
      <c r="X638" s="249"/>
      <c r="Y638" s="249"/>
    </row>
    <row r="639" spans="2:25" ht="30" customHeight="1" x14ac:dyDescent="0.25">
      <c r="B639" s="250"/>
      <c r="C639" s="251"/>
      <c r="D639" s="252"/>
      <c r="E639" s="253"/>
      <c r="F639" s="254"/>
      <c r="G639" s="255"/>
      <c r="H639" s="26">
        <v>632</v>
      </c>
      <c r="I639" s="28">
        <f>SUMIF(Entrada!$C$8:$C$3007,C639,Entrada!$F$8:$F$3007)</f>
        <v>0</v>
      </c>
      <c r="J639" s="28">
        <f>SUMIF(Entrada!$C$8:$C$3007,PG!C639,Entrada!$J$8:$J$3007)</f>
        <v>0</v>
      </c>
      <c r="K639" s="28">
        <f>SUMIF(Saída!$C$8:$C$3007,PG!C639,Saída!$E$8:$E$3007)</f>
        <v>0</v>
      </c>
      <c r="L639" s="28">
        <f>SUMIF(Saída!$C$8:$C$3007,PG!C639,Saída!$G$8:$G$3007)</f>
        <v>0</v>
      </c>
      <c r="M639" s="33">
        <f t="shared" si="27"/>
        <v>0</v>
      </c>
      <c r="N639" s="258">
        <f>IF(G639="",0,IFERROR(AVERAGE(G639,AVERAGEIF(Entrada!$C$8:$C$3007,PG!$C639,Entrada!$E$8:$E$3007)),$G639))</f>
        <v>0</v>
      </c>
      <c r="O639" s="97">
        <f t="shared" si="28"/>
        <v>0</v>
      </c>
      <c r="P639" s="98" t="str">
        <f t="shared" si="29"/>
        <v/>
      </c>
      <c r="Q639" s="249"/>
      <c r="R639" s="249"/>
      <c r="S639" s="249"/>
      <c r="T639" s="249"/>
      <c r="U639" s="249"/>
      <c r="V639" s="249"/>
      <c r="W639" s="249"/>
      <c r="X639" s="249"/>
      <c r="Y639" s="249"/>
    </row>
    <row r="640" spans="2:25" ht="30" customHeight="1" x14ac:dyDescent="0.25">
      <c r="B640" s="250"/>
      <c r="C640" s="251"/>
      <c r="D640" s="252"/>
      <c r="E640" s="253"/>
      <c r="F640" s="254"/>
      <c r="G640" s="255"/>
      <c r="H640" s="26">
        <v>633</v>
      </c>
      <c r="I640" s="28">
        <f>SUMIF(Entrada!$C$8:$C$3007,C640,Entrada!$F$8:$F$3007)</f>
        <v>0</v>
      </c>
      <c r="J640" s="28">
        <f>SUMIF(Entrada!$C$8:$C$3007,PG!C640,Entrada!$J$8:$J$3007)</f>
        <v>0</v>
      </c>
      <c r="K640" s="28">
        <f>SUMIF(Saída!$C$8:$C$3007,PG!C640,Saída!$E$8:$E$3007)</f>
        <v>0</v>
      </c>
      <c r="L640" s="28">
        <f>SUMIF(Saída!$C$8:$C$3007,PG!C640,Saída!$G$8:$G$3007)</f>
        <v>0</v>
      </c>
      <c r="M640" s="33">
        <f t="shared" si="27"/>
        <v>0</v>
      </c>
      <c r="N640" s="258">
        <f>IF(G640="",0,IFERROR(AVERAGE(G640,AVERAGEIF(Entrada!$C$8:$C$3007,PG!$C640,Entrada!$E$8:$E$3007)),$G640))</f>
        <v>0</v>
      </c>
      <c r="O640" s="97">
        <f t="shared" si="28"/>
        <v>0</v>
      </c>
      <c r="P640" s="98" t="str">
        <f t="shared" si="29"/>
        <v/>
      </c>
      <c r="Q640" s="249"/>
      <c r="R640" s="249"/>
      <c r="S640" s="249"/>
      <c r="T640" s="249"/>
      <c r="U640" s="249"/>
      <c r="V640" s="249"/>
      <c r="W640" s="249"/>
      <c r="X640" s="249"/>
      <c r="Y640" s="249"/>
    </row>
    <row r="641" spans="2:25" ht="30" customHeight="1" x14ac:dyDescent="0.25">
      <c r="B641" s="250"/>
      <c r="C641" s="251"/>
      <c r="D641" s="252"/>
      <c r="E641" s="253"/>
      <c r="F641" s="254"/>
      <c r="G641" s="255"/>
      <c r="H641" s="26">
        <v>634</v>
      </c>
      <c r="I641" s="28">
        <f>SUMIF(Entrada!$C$8:$C$3007,C641,Entrada!$F$8:$F$3007)</f>
        <v>0</v>
      </c>
      <c r="J641" s="28">
        <f>SUMIF(Entrada!$C$8:$C$3007,PG!C641,Entrada!$J$8:$J$3007)</f>
        <v>0</v>
      </c>
      <c r="K641" s="28">
        <f>SUMIF(Saída!$C$8:$C$3007,PG!C641,Saída!$E$8:$E$3007)</f>
        <v>0</v>
      </c>
      <c r="L641" s="28">
        <f>SUMIF(Saída!$C$8:$C$3007,PG!C641,Saída!$G$8:$G$3007)</f>
        <v>0</v>
      </c>
      <c r="M641" s="33">
        <f t="shared" si="27"/>
        <v>0</v>
      </c>
      <c r="N641" s="258">
        <f>IF(G641="",0,IFERROR(AVERAGE(G641,AVERAGEIF(Entrada!$C$8:$C$3007,PG!$C641,Entrada!$E$8:$E$3007)),$G641))</f>
        <v>0</v>
      </c>
      <c r="O641" s="97">
        <f t="shared" si="28"/>
        <v>0</v>
      </c>
      <c r="P641" s="98" t="str">
        <f t="shared" si="29"/>
        <v/>
      </c>
      <c r="Q641" s="249"/>
      <c r="R641" s="249"/>
      <c r="S641" s="249"/>
      <c r="T641" s="249"/>
      <c r="U641" s="249"/>
      <c r="V641" s="249"/>
      <c r="W641" s="249"/>
      <c r="X641" s="249"/>
      <c r="Y641" s="249"/>
    </row>
    <row r="642" spans="2:25" ht="30" customHeight="1" x14ac:dyDescent="0.25">
      <c r="B642" s="250"/>
      <c r="C642" s="251"/>
      <c r="D642" s="252"/>
      <c r="E642" s="253"/>
      <c r="F642" s="254"/>
      <c r="G642" s="255"/>
      <c r="H642" s="26">
        <v>635</v>
      </c>
      <c r="I642" s="28">
        <f>SUMIF(Entrada!$C$8:$C$3007,C642,Entrada!$F$8:$F$3007)</f>
        <v>0</v>
      </c>
      <c r="J642" s="28">
        <f>SUMIF(Entrada!$C$8:$C$3007,PG!C642,Entrada!$J$8:$J$3007)</f>
        <v>0</v>
      </c>
      <c r="K642" s="28">
        <f>SUMIF(Saída!$C$8:$C$3007,PG!C642,Saída!$E$8:$E$3007)</f>
        <v>0</v>
      </c>
      <c r="L642" s="28">
        <f>SUMIF(Saída!$C$8:$C$3007,PG!C642,Saída!$G$8:$G$3007)</f>
        <v>0</v>
      </c>
      <c r="M642" s="33">
        <f t="shared" si="27"/>
        <v>0</v>
      </c>
      <c r="N642" s="258">
        <f>IF(G642="",0,IFERROR(AVERAGE(G642,AVERAGEIF(Entrada!$C$8:$C$3007,PG!$C642,Entrada!$E$8:$E$3007)),$G642))</f>
        <v>0</v>
      </c>
      <c r="O642" s="97">
        <f t="shared" si="28"/>
        <v>0</v>
      </c>
      <c r="P642" s="98" t="str">
        <f t="shared" si="29"/>
        <v/>
      </c>
      <c r="Q642" s="249"/>
      <c r="R642" s="249"/>
      <c r="S642" s="249"/>
      <c r="T642" s="249"/>
      <c r="U642" s="249"/>
      <c r="V642" s="249"/>
      <c r="W642" s="249"/>
      <c r="X642" s="249"/>
      <c r="Y642" s="249"/>
    </row>
    <row r="643" spans="2:25" ht="30" customHeight="1" x14ac:dyDescent="0.25">
      <c r="B643" s="250"/>
      <c r="C643" s="251"/>
      <c r="D643" s="252"/>
      <c r="E643" s="253"/>
      <c r="F643" s="254"/>
      <c r="G643" s="255"/>
      <c r="H643" s="26">
        <v>636</v>
      </c>
      <c r="I643" s="28">
        <f>SUMIF(Entrada!$C$8:$C$3007,C643,Entrada!$F$8:$F$3007)</f>
        <v>0</v>
      </c>
      <c r="J643" s="28">
        <f>SUMIF(Entrada!$C$8:$C$3007,PG!C643,Entrada!$J$8:$J$3007)</f>
        <v>0</v>
      </c>
      <c r="K643" s="28">
        <f>SUMIF(Saída!$C$8:$C$3007,PG!C643,Saída!$E$8:$E$3007)</f>
        <v>0</v>
      </c>
      <c r="L643" s="28">
        <f>SUMIF(Saída!$C$8:$C$3007,PG!C643,Saída!$G$8:$G$3007)</f>
        <v>0</v>
      </c>
      <c r="M643" s="33">
        <f t="shared" si="27"/>
        <v>0</v>
      </c>
      <c r="N643" s="258">
        <f>IF(G643="",0,IFERROR(AVERAGE(G643,AVERAGEIF(Entrada!$C$8:$C$3007,PG!$C643,Entrada!$E$8:$E$3007)),$G643))</f>
        <v>0</v>
      </c>
      <c r="O643" s="97">
        <f t="shared" si="28"/>
        <v>0</v>
      </c>
      <c r="P643" s="98" t="str">
        <f t="shared" si="29"/>
        <v/>
      </c>
      <c r="Q643" s="249"/>
      <c r="R643" s="249"/>
      <c r="S643" s="249"/>
      <c r="T643" s="249"/>
      <c r="U643" s="249"/>
      <c r="V643" s="249"/>
      <c r="W643" s="249"/>
      <c r="X643" s="249"/>
      <c r="Y643" s="249"/>
    </row>
    <row r="644" spans="2:25" ht="30" customHeight="1" x14ac:dyDescent="0.25">
      <c r="B644" s="250"/>
      <c r="C644" s="251"/>
      <c r="D644" s="252"/>
      <c r="E644" s="253"/>
      <c r="F644" s="254"/>
      <c r="G644" s="255"/>
      <c r="H644" s="26">
        <v>637</v>
      </c>
      <c r="I644" s="28">
        <f>SUMIF(Entrada!$C$8:$C$3007,C644,Entrada!$F$8:$F$3007)</f>
        <v>0</v>
      </c>
      <c r="J644" s="28">
        <f>SUMIF(Entrada!$C$8:$C$3007,PG!C644,Entrada!$J$8:$J$3007)</f>
        <v>0</v>
      </c>
      <c r="K644" s="28">
        <f>SUMIF(Saída!$C$8:$C$3007,PG!C644,Saída!$E$8:$E$3007)</f>
        <v>0</v>
      </c>
      <c r="L644" s="28">
        <f>SUMIF(Saída!$C$8:$C$3007,PG!C644,Saída!$G$8:$G$3007)</f>
        <v>0</v>
      </c>
      <c r="M644" s="33">
        <f t="shared" si="27"/>
        <v>0</v>
      </c>
      <c r="N644" s="258">
        <f>IF(G644="",0,IFERROR(AVERAGE(G644,AVERAGEIF(Entrada!$C$8:$C$3007,PG!$C644,Entrada!$E$8:$E$3007)),$G644))</f>
        <v>0</v>
      </c>
      <c r="O644" s="97">
        <f t="shared" si="28"/>
        <v>0</v>
      </c>
      <c r="P644" s="98" t="str">
        <f t="shared" si="29"/>
        <v/>
      </c>
      <c r="Q644" s="249"/>
      <c r="R644" s="249"/>
      <c r="S644" s="249"/>
      <c r="T644" s="249"/>
      <c r="U644" s="249"/>
      <c r="V644" s="249"/>
      <c r="W644" s="249"/>
      <c r="X644" s="249"/>
      <c r="Y644" s="249"/>
    </row>
    <row r="645" spans="2:25" ht="30" customHeight="1" x14ac:dyDescent="0.25">
      <c r="B645" s="250"/>
      <c r="C645" s="251"/>
      <c r="D645" s="252"/>
      <c r="E645" s="253"/>
      <c r="F645" s="254"/>
      <c r="G645" s="255"/>
      <c r="H645" s="26">
        <v>638</v>
      </c>
      <c r="I645" s="28">
        <f>SUMIF(Entrada!$C$8:$C$3007,C645,Entrada!$F$8:$F$3007)</f>
        <v>0</v>
      </c>
      <c r="J645" s="28">
        <f>SUMIF(Entrada!$C$8:$C$3007,PG!C645,Entrada!$J$8:$J$3007)</f>
        <v>0</v>
      </c>
      <c r="K645" s="28">
        <f>SUMIF(Saída!$C$8:$C$3007,PG!C645,Saída!$E$8:$E$3007)</f>
        <v>0</v>
      </c>
      <c r="L645" s="28">
        <f>SUMIF(Saída!$C$8:$C$3007,PG!C645,Saída!$G$8:$G$3007)</f>
        <v>0</v>
      </c>
      <c r="M645" s="33">
        <f t="shared" si="27"/>
        <v>0</v>
      </c>
      <c r="N645" s="258">
        <f>IF(G645="",0,IFERROR(AVERAGE(G645,AVERAGEIF(Entrada!$C$8:$C$3007,PG!$C645,Entrada!$E$8:$E$3007)),$G645))</f>
        <v>0</v>
      </c>
      <c r="O645" s="97">
        <f t="shared" si="28"/>
        <v>0</v>
      </c>
      <c r="P645" s="98" t="str">
        <f t="shared" si="29"/>
        <v/>
      </c>
      <c r="Q645" s="249"/>
      <c r="R645" s="249"/>
      <c r="S645" s="249"/>
      <c r="T645" s="249"/>
      <c r="U645" s="249"/>
      <c r="V645" s="249"/>
      <c r="W645" s="249"/>
      <c r="X645" s="249"/>
      <c r="Y645" s="249"/>
    </row>
    <row r="646" spans="2:25" ht="30" customHeight="1" x14ac:dyDescent="0.25">
      <c r="B646" s="250"/>
      <c r="C646" s="251"/>
      <c r="D646" s="252"/>
      <c r="E646" s="253"/>
      <c r="F646" s="254"/>
      <c r="G646" s="255"/>
      <c r="H646" s="26">
        <v>639</v>
      </c>
      <c r="I646" s="28">
        <f>SUMIF(Entrada!$C$8:$C$3007,C646,Entrada!$F$8:$F$3007)</f>
        <v>0</v>
      </c>
      <c r="J646" s="28">
        <f>SUMIF(Entrada!$C$8:$C$3007,PG!C646,Entrada!$J$8:$J$3007)</f>
        <v>0</v>
      </c>
      <c r="K646" s="28">
        <f>SUMIF(Saída!$C$8:$C$3007,PG!C646,Saída!$E$8:$E$3007)</f>
        <v>0</v>
      </c>
      <c r="L646" s="28">
        <f>SUMIF(Saída!$C$8:$C$3007,PG!C646,Saída!$G$8:$G$3007)</f>
        <v>0</v>
      </c>
      <c r="M646" s="33">
        <f t="shared" si="27"/>
        <v>0</v>
      </c>
      <c r="N646" s="258">
        <f>IF(G646="",0,IFERROR(AVERAGE(G646,AVERAGEIF(Entrada!$C$8:$C$3007,PG!$C646,Entrada!$E$8:$E$3007)),$G646))</f>
        <v>0</v>
      </c>
      <c r="O646" s="97">
        <f t="shared" si="28"/>
        <v>0</v>
      </c>
      <c r="P646" s="98" t="str">
        <f t="shared" si="29"/>
        <v/>
      </c>
      <c r="Q646" s="249"/>
      <c r="R646" s="249"/>
      <c r="S646" s="249"/>
      <c r="T646" s="249"/>
      <c r="U646" s="249"/>
      <c r="V646" s="249"/>
      <c r="W646" s="249"/>
      <c r="X646" s="249"/>
      <c r="Y646" s="249"/>
    </row>
    <row r="647" spans="2:25" ht="30" customHeight="1" x14ac:dyDescent="0.25">
      <c r="B647" s="250"/>
      <c r="C647" s="251"/>
      <c r="D647" s="252"/>
      <c r="E647" s="253"/>
      <c r="F647" s="254"/>
      <c r="G647" s="255"/>
      <c r="H647" s="26">
        <v>640</v>
      </c>
      <c r="I647" s="28">
        <f>SUMIF(Entrada!$C$8:$C$3007,C647,Entrada!$F$8:$F$3007)</f>
        <v>0</v>
      </c>
      <c r="J647" s="28">
        <f>SUMIF(Entrada!$C$8:$C$3007,PG!C647,Entrada!$J$8:$J$3007)</f>
        <v>0</v>
      </c>
      <c r="K647" s="28">
        <f>SUMIF(Saída!$C$8:$C$3007,PG!C647,Saída!$E$8:$E$3007)</f>
        <v>0</v>
      </c>
      <c r="L647" s="28">
        <f>SUMIF(Saída!$C$8:$C$3007,PG!C647,Saída!$G$8:$G$3007)</f>
        <v>0</v>
      </c>
      <c r="M647" s="33">
        <f t="shared" si="27"/>
        <v>0</v>
      </c>
      <c r="N647" s="258">
        <f>IF(G647="",0,IFERROR(AVERAGE(G647,AVERAGEIF(Entrada!$C$8:$C$3007,PG!$C647,Entrada!$E$8:$E$3007)),$G647))</f>
        <v>0</v>
      </c>
      <c r="O647" s="97">
        <f t="shared" si="28"/>
        <v>0</v>
      </c>
      <c r="P647" s="98" t="str">
        <f t="shared" si="29"/>
        <v/>
      </c>
      <c r="Q647" s="249"/>
      <c r="R647" s="249"/>
      <c r="S647" s="249"/>
      <c r="T647" s="249"/>
      <c r="U647" s="249"/>
      <c r="V647" s="249"/>
      <c r="W647" s="249"/>
      <c r="X647" s="249"/>
      <c r="Y647" s="249"/>
    </row>
    <row r="648" spans="2:25" ht="30" customHeight="1" x14ac:dyDescent="0.25">
      <c r="B648" s="250"/>
      <c r="C648" s="251"/>
      <c r="D648" s="252"/>
      <c r="E648" s="253"/>
      <c r="F648" s="254"/>
      <c r="G648" s="255"/>
      <c r="H648" s="26">
        <v>641</v>
      </c>
      <c r="I648" s="28">
        <f>SUMIF(Entrada!$C$8:$C$3007,C648,Entrada!$F$8:$F$3007)</f>
        <v>0</v>
      </c>
      <c r="J648" s="28">
        <f>SUMIF(Entrada!$C$8:$C$3007,PG!C648,Entrada!$J$8:$J$3007)</f>
        <v>0</v>
      </c>
      <c r="K648" s="28">
        <f>SUMIF(Saída!$C$8:$C$3007,PG!C648,Saída!$E$8:$E$3007)</f>
        <v>0</v>
      </c>
      <c r="L648" s="28">
        <f>SUMIF(Saída!$C$8:$C$3007,PG!C648,Saída!$G$8:$G$3007)</f>
        <v>0</v>
      </c>
      <c r="M648" s="33">
        <f t="shared" si="27"/>
        <v>0</v>
      </c>
      <c r="N648" s="258">
        <f>IF(G648="",0,IFERROR(AVERAGE(G648,AVERAGEIF(Entrada!$C$8:$C$3007,PG!$C648,Entrada!$E$8:$E$3007)),$G648))</f>
        <v>0</v>
      </c>
      <c r="O648" s="97">
        <f t="shared" si="28"/>
        <v>0</v>
      </c>
      <c r="P648" s="98" t="str">
        <f t="shared" si="29"/>
        <v/>
      </c>
      <c r="Q648" s="249"/>
      <c r="R648" s="249"/>
      <c r="S648" s="249"/>
      <c r="T648" s="249"/>
      <c r="U648" s="249"/>
      <c r="V648" s="249"/>
      <c r="W648" s="249"/>
      <c r="X648" s="249"/>
      <c r="Y648" s="249"/>
    </row>
    <row r="649" spans="2:25" ht="30" customHeight="1" x14ac:dyDescent="0.25">
      <c r="B649" s="250"/>
      <c r="C649" s="251"/>
      <c r="D649" s="252"/>
      <c r="E649" s="253"/>
      <c r="F649" s="254"/>
      <c r="G649" s="255"/>
      <c r="H649" s="26">
        <v>642</v>
      </c>
      <c r="I649" s="28">
        <f>SUMIF(Entrada!$C$8:$C$3007,C649,Entrada!$F$8:$F$3007)</f>
        <v>0</v>
      </c>
      <c r="J649" s="28">
        <f>SUMIF(Entrada!$C$8:$C$3007,PG!C649,Entrada!$J$8:$J$3007)</f>
        <v>0</v>
      </c>
      <c r="K649" s="28">
        <f>SUMIF(Saída!$C$8:$C$3007,PG!C649,Saída!$E$8:$E$3007)</f>
        <v>0</v>
      </c>
      <c r="L649" s="28">
        <f>SUMIF(Saída!$C$8:$C$3007,PG!C649,Saída!$G$8:$G$3007)</f>
        <v>0</v>
      </c>
      <c r="M649" s="33">
        <f t="shared" ref="M649:M712" si="30">(I649+E649)-K649</f>
        <v>0</v>
      </c>
      <c r="N649" s="258">
        <f>IF(G649="",0,IFERROR(AVERAGE(G649,AVERAGEIF(Entrada!$C$8:$C$3007,PG!$C649,Entrada!$E$8:$E$3007)),$G649))</f>
        <v>0</v>
      </c>
      <c r="O649" s="97">
        <f t="shared" ref="O649:O712" si="31">E649*G649</f>
        <v>0</v>
      </c>
      <c r="P649" s="98" t="str">
        <f t="shared" ref="P649:P712" si="32">IF(D649="","",IF(M649&gt;D649,1,0))</f>
        <v/>
      </c>
      <c r="Q649" s="249"/>
      <c r="R649" s="249"/>
      <c r="S649" s="249"/>
      <c r="T649" s="249"/>
      <c r="U649" s="249"/>
      <c r="V649" s="249"/>
      <c r="W649" s="249"/>
      <c r="X649" s="249"/>
      <c r="Y649" s="249"/>
    </row>
    <row r="650" spans="2:25" ht="30" customHeight="1" x14ac:dyDescent="0.25">
      <c r="B650" s="250"/>
      <c r="C650" s="251"/>
      <c r="D650" s="252"/>
      <c r="E650" s="253"/>
      <c r="F650" s="254"/>
      <c r="G650" s="255"/>
      <c r="H650" s="26">
        <v>643</v>
      </c>
      <c r="I650" s="28">
        <f>SUMIF(Entrada!$C$8:$C$3007,C650,Entrada!$F$8:$F$3007)</f>
        <v>0</v>
      </c>
      <c r="J650" s="28">
        <f>SUMIF(Entrada!$C$8:$C$3007,PG!C650,Entrada!$J$8:$J$3007)</f>
        <v>0</v>
      </c>
      <c r="K650" s="28">
        <f>SUMIF(Saída!$C$8:$C$3007,PG!C650,Saída!$E$8:$E$3007)</f>
        <v>0</v>
      </c>
      <c r="L650" s="28">
        <f>SUMIF(Saída!$C$8:$C$3007,PG!C650,Saída!$G$8:$G$3007)</f>
        <v>0</v>
      </c>
      <c r="M650" s="33">
        <f t="shared" si="30"/>
        <v>0</v>
      </c>
      <c r="N650" s="258">
        <f>IF(G650="",0,IFERROR(AVERAGE(G650,AVERAGEIF(Entrada!$C$8:$C$3007,PG!$C650,Entrada!$E$8:$E$3007)),$G650))</f>
        <v>0</v>
      </c>
      <c r="O650" s="97">
        <f t="shared" si="31"/>
        <v>0</v>
      </c>
      <c r="P650" s="98" t="str">
        <f t="shared" si="32"/>
        <v/>
      </c>
      <c r="Q650" s="249"/>
      <c r="R650" s="249"/>
      <c r="S650" s="249"/>
      <c r="T650" s="249"/>
      <c r="U650" s="249"/>
      <c r="V650" s="249"/>
      <c r="W650" s="249"/>
      <c r="X650" s="249"/>
      <c r="Y650" s="249"/>
    </row>
    <row r="651" spans="2:25" ht="30" customHeight="1" x14ac:dyDescent="0.25">
      <c r="B651" s="250"/>
      <c r="C651" s="251"/>
      <c r="D651" s="252"/>
      <c r="E651" s="253"/>
      <c r="F651" s="254"/>
      <c r="G651" s="255"/>
      <c r="H651" s="26">
        <v>644</v>
      </c>
      <c r="I651" s="28">
        <f>SUMIF(Entrada!$C$8:$C$3007,C651,Entrada!$F$8:$F$3007)</f>
        <v>0</v>
      </c>
      <c r="J651" s="28">
        <f>SUMIF(Entrada!$C$8:$C$3007,PG!C651,Entrada!$J$8:$J$3007)</f>
        <v>0</v>
      </c>
      <c r="K651" s="28">
        <f>SUMIF(Saída!$C$8:$C$3007,PG!C651,Saída!$E$8:$E$3007)</f>
        <v>0</v>
      </c>
      <c r="L651" s="28">
        <f>SUMIF(Saída!$C$8:$C$3007,PG!C651,Saída!$G$8:$G$3007)</f>
        <v>0</v>
      </c>
      <c r="M651" s="33">
        <f t="shared" si="30"/>
        <v>0</v>
      </c>
      <c r="N651" s="258">
        <f>IF(G651="",0,IFERROR(AVERAGE(G651,AVERAGEIF(Entrada!$C$8:$C$3007,PG!$C651,Entrada!$E$8:$E$3007)),$G651))</f>
        <v>0</v>
      </c>
      <c r="O651" s="97">
        <f t="shared" si="31"/>
        <v>0</v>
      </c>
      <c r="P651" s="98" t="str">
        <f t="shared" si="32"/>
        <v/>
      </c>
      <c r="Q651" s="249"/>
      <c r="R651" s="249"/>
      <c r="S651" s="249"/>
      <c r="T651" s="249"/>
      <c r="U651" s="249"/>
      <c r="V651" s="249"/>
      <c r="W651" s="249"/>
      <c r="X651" s="249"/>
      <c r="Y651" s="249"/>
    </row>
    <row r="652" spans="2:25" ht="30" customHeight="1" x14ac:dyDescent="0.25">
      <c r="B652" s="250"/>
      <c r="C652" s="251"/>
      <c r="D652" s="252"/>
      <c r="E652" s="253"/>
      <c r="F652" s="254"/>
      <c r="G652" s="255"/>
      <c r="H652" s="26">
        <v>645</v>
      </c>
      <c r="I652" s="28">
        <f>SUMIF(Entrada!$C$8:$C$3007,C652,Entrada!$F$8:$F$3007)</f>
        <v>0</v>
      </c>
      <c r="J652" s="28">
        <f>SUMIF(Entrada!$C$8:$C$3007,PG!C652,Entrada!$J$8:$J$3007)</f>
        <v>0</v>
      </c>
      <c r="K652" s="28">
        <f>SUMIF(Saída!$C$8:$C$3007,PG!C652,Saída!$E$8:$E$3007)</f>
        <v>0</v>
      </c>
      <c r="L652" s="28">
        <f>SUMIF(Saída!$C$8:$C$3007,PG!C652,Saída!$G$8:$G$3007)</f>
        <v>0</v>
      </c>
      <c r="M652" s="33">
        <f t="shared" si="30"/>
        <v>0</v>
      </c>
      <c r="N652" s="258">
        <f>IF(G652="",0,IFERROR(AVERAGE(G652,AVERAGEIF(Entrada!$C$8:$C$3007,PG!$C652,Entrada!$E$8:$E$3007)),$G652))</f>
        <v>0</v>
      </c>
      <c r="O652" s="97">
        <f t="shared" si="31"/>
        <v>0</v>
      </c>
      <c r="P652" s="98" t="str">
        <f t="shared" si="32"/>
        <v/>
      </c>
      <c r="Q652" s="249"/>
      <c r="R652" s="249"/>
      <c r="S652" s="249"/>
      <c r="T652" s="249"/>
      <c r="U652" s="249"/>
      <c r="V652" s="249"/>
      <c r="W652" s="249"/>
      <c r="X652" s="249"/>
      <c r="Y652" s="249"/>
    </row>
    <row r="653" spans="2:25" ht="30" customHeight="1" x14ac:dyDescent="0.25">
      <c r="B653" s="250"/>
      <c r="C653" s="251"/>
      <c r="D653" s="252"/>
      <c r="E653" s="253"/>
      <c r="F653" s="254"/>
      <c r="G653" s="255"/>
      <c r="H653" s="26">
        <v>646</v>
      </c>
      <c r="I653" s="28">
        <f>SUMIF(Entrada!$C$8:$C$3007,C653,Entrada!$F$8:$F$3007)</f>
        <v>0</v>
      </c>
      <c r="J653" s="28">
        <f>SUMIF(Entrada!$C$8:$C$3007,PG!C653,Entrada!$J$8:$J$3007)</f>
        <v>0</v>
      </c>
      <c r="K653" s="28">
        <f>SUMIF(Saída!$C$8:$C$3007,PG!C653,Saída!$E$8:$E$3007)</f>
        <v>0</v>
      </c>
      <c r="L653" s="28">
        <f>SUMIF(Saída!$C$8:$C$3007,PG!C653,Saída!$G$8:$G$3007)</f>
        <v>0</v>
      </c>
      <c r="M653" s="33">
        <f t="shared" si="30"/>
        <v>0</v>
      </c>
      <c r="N653" s="258">
        <f>IF(G653="",0,IFERROR(AVERAGE(G653,AVERAGEIF(Entrada!$C$8:$C$3007,PG!$C653,Entrada!$E$8:$E$3007)),$G653))</f>
        <v>0</v>
      </c>
      <c r="O653" s="97">
        <f t="shared" si="31"/>
        <v>0</v>
      </c>
      <c r="P653" s="98" t="str">
        <f t="shared" si="32"/>
        <v/>
      </c>
      <c r="Q653" s="249"/>
      <c r="R653" s="249"/>
      <c r="S653" s="249"/>
      <c r="T653" s="249"/>
      <c r="U653" s="249"/>
      <c r="V653" s="249"/>
      <c r="W653" s="249"/>
      <c r="X653" s="249"/>
      <c r="Y653" s="249"/>
    </row>
    <row r="654" spans="2:25" ht="30" customHeight="1" x14ac:dyDescent="0.25">
      <c r="B654" s="250"/>
      <c r="C654" s="251"/>
      <c r="D654" s="252"/>
      <c r="E654" s="253"/>
      <c r="F654" s="254"/>
      <c r="G654" s="255"/>
      <c r="H654" s="26">
        <v>647</v>
      </c>
      <c r="I654" s="28">
        <f>SUMIF(Entrada!$C$8:$C$3007,C654,Entrada!$F$8:$F$3007)</f>
        <v>0</v>
      </c>
      <c r="J654" s="28">
        <f>SUMIF(Entrada!$C$8:$C$3007,PG!C654,Entrada!$J$8:$J$3007)</f>
        <v>0</v>
      </c>
      <c r="K654" s="28">
        <f>SUMIF(Saída!$C$8:$C$3007,PG!C654,Saída!$E$8:$E$3007)</f>
        <v>0</v>
      </c>
      <c r="L654" s="28">
        <f>SUMIF(Saída!$C$8:$C$3007,PG!C654,Saída!$G$8:$G$3007)</f>
        <v>0</v>
      </c>
      <c r="M654" s="33">
        <f t="shared" si="30"/>
        <v>0</v>
      </c>
      <c r="N654" s="258">
        <f>IF(G654="",0,IFERROR(AVERAGE(G654,AVERAGEIF(Entrada!$C$8:$C$3007,PG!$C654,Entrada!$E$8:$E$3007)),$G654))</f>
        <v>0</v>
      </c>
      <c r="O654" s="97">
        <f t="shared" si="31"/>
        <v>0</v>
      </c>
      <c r="P654" s="98" t="str">
        <f t="shared" si="32"/>
        <v/>
      </c>
      <c r="Q654" s="249"/>
      <c r="R654" s="249"/>
      <c r="S654" s="249"/>
      <c r="T654" s="249"/>
      <c r="U654" s="249"/>
      <c r="V654" s="249"/>
      <c r="W654" s="249"/>
      <c r="X654" s="249"/>
      <c r="Y654" s="249"/>
    </row>
    <row r="655" spans="2:25" ht="30" customHeight="1" x14ac:dyDescent="0.25">
      <c r="B655" s="250"/>
      <c r="C655" s="251"/>
      <c r="D655" s="252"/>
      <c r="E655" s="253"/>
      <c r="F655" s="254"/>
      <c r="G655" s="255"/>
      <c r="H655" s="26">
        <v>648</v>
      </c>
      <c r="I655" s="28">
        <f>SUMIF(Entrada!$C$8:$C$3007,C655,Entrada!$F$8:$F$3007)</f>
        <v>0</v>
      </c>
      <c r="J655" s="28">
        <f>SUMIF(Entrada!$C$8:$C$3007,PG!C655,Entrada!$J$8:$J$3007)</f>
        <v>0</v>
      </c>
      <c r="K655" s="28">
        <f>SUMIF(Saída!$C$8:$C$3007,PG!C655,Saída!$E$8:$E$3007)</f>
        <v>0</v>
      </c>
      <c r="L655" s="28">
        <f>SUMIF(Saída!$C$8:$C$3007,PG!C655,Saída!$G$8:$G$3007)</f>
        <v>0</v>
      </c>
      <c r="M655" s="33">
        <f t="shared" si="30"/>
        <v>0</v>
      </c>
      <c r="N655" s="258">
        <f>IF(G655="",0,IFERROR(AVERAGE(G655,AVERAGEIF(Entrada!$C$8:$C$3007,PG!$C655,Entrada!$E$8:$E$3007)),$G655))</f>
        <v>0</v>
      </c>
      <c r="O655" s="97">
        <f t="shared" si="31"/>
        <v>0</v>
      </c>
      <c r="P655" s="98" t="str">
        <f t="shared" si="32"/>
        <v/>
      </c>
      <c r="Q655" s="249"/>
      <c r="R655" s="249"/>
      <c r="S655" s="249"/>
      <c r="T655" s="249"/>
      <c r="U655" s="249"/>
      <c r="V655" s="249"/>
      <c r="W655" s="249"/>
      <c r="X655" s="249"/>
      <c r="Y655" s="249"/>
    </row>
    <row r="656" spans="2:25" ht="30" customHeight="1" x14ac:dyDescent="0.25">
      <c r="B656" s="250"/>
      <c r="C656" s="251"/>
      <c r="D656" s="252"/>
      <c r="E656" s="253"/>
      <c r="F656" s="254"/>
      <c r="G656" s="255"/>
      <c r="H656" s="26">
        <v>649</v>
      </c>
      <c r="I656" s="28">
        <f>SUMIF(Entrada!$C$8:$C$3007,C656,Entrada!$F$8:$F$3007)</f>
        <v>0</v>
      </c>
      <c r="J656" s="28">
        <f>SUMIF(Entrada!$C$8:$C$3007,PG!C656,Entrada!$J$8:$J$3007)</f>
        <v>0</v>
      </c>
      <c r="K656" s="28">
        <f>SUMIF(Saída!$C$8:$C$3007,PG!C656,Saída!$E$8:$E$3007)</f>
        <v>0</v>
      </c>
      <c r="L656" s="28">
        <f>SUMIF(Saída!$C$8:$C$3007,PG!C656,Saída!$G$8:$G$3007)</f>
        <v>0</v>
      </c>
      <c r="M656" s="33">
        <f t="shared" si="30"/>
        <v>0</v>
      </c>
      <c r="N656" s="258">
        <f>IF(G656="",0,IFERROR(AVERAGE(G656,AVERAGEIF(Entrada!$C$8:$C$3007,PG!$C656,Entrada!$E$8:$E$3007)),$G656))</f>
        <v>0</v>
      </c>
      <c r="O656" s="97">
        <f t="shared" si="31"/>
        <v>0</v>
      </c>
      <c r="P656" s="98" t="str">
        <f t="shared" si="32"/>
        <v/>
      </c>
      <c r="Q656" s="249"/>
      <c r="R656" s="249"/>
      <c r="S656" s="249"/>
      <c r="T656" s="249"/>
      <c r="U656" s="249"/>
      <c r="V656" s="249"/>
      <c r="W656" s="249"/>
      <c r="X656" s="249"/>
      <c r="Y656" s="249"/>
    </row>
    <row r="657" spans="2:25" ht="30" customHeight="1" x14ac:dyDescent="0.25">
      <c r="B657" s="250"/>
      <c r="C657" s="251"/>
      <c r="D657" s="252"/>
      <c r="E657" s="253"/>
      <c r="F657" s="254"/>
      <c r="G657" s="255"/>
      <c r="H657" s="26">
        <v>650</v>
      </c>
      <c r="I657" s="28">
        <f>SUMIF(Entrada!$C$8:$C$3007,C657,Entrada!$F$8:$F$3007)</f>
        <v>0</v>
      </c>
      <c r="J657" s="28">
        <f>SUMIF(Entrada!$C$8:$C$3007,PG!C657,Entrada!$J$8:$J$3007)</f>
        <v>0</v>
      </c>
      <c r="K657" s="28">
        <f>SUMIF(Saída!$C$8:$C$3007,PG!C657,Saída!$E$8:$E$3007)</f>
        <v>0</v>
      </c>
      <c r="L657" s="28">
        <f>SUMIF(Saída!$C$8:$C$3007,PG!C657,Saída!$G$8:$G$3007)</f>
        <v>0</v>
      </c>
      <c r="M657" s="33">
        <f t="shared" si="30"/>
        <v>0</v>
      </c>
      <c r="N657" s="258">
        <f>IF(G657="",0,IFERROR(AVERAGE(G657,AVERAGEIF(Entrada!$C$8:$C$3007,PG!$C657,Entrada!$E$8:$E$3007)),$G657))</f>
        <v>0</v>
      </c>
      <c r="O657" s="97">
        <f t="shared" si="31"/>
        <v>0</v>
      </c>
      <c r="P657" s="98" t="str">
        <f t="shared" si="32"/>
        <v/>
      </c>
      <c r="Q657" s="249"/>
      <c r="R657" s="249"/>
      <c r="S657" s="249"/>
      <c r="T657" s="249"/>
      <c r="U657" s="249"/>
      <c r="V657" s="249"/>
      <c r="W657" s="249"/>
      <c r="X657" s="249"/>
      <c r="Y657" s="249"/>
    </row>
    <row r="658" spans="2:25" ht="30" customHeight="1" x14ac:dyDescent="0.25">
      <c r="B658" s="250"/>
      <c r="C658" s="251"/>
      <c r="D658" s="252"/>
      <c r="E658" s="253"/>
      <c r="F658" s="254"/>
      <c r="G658" s="255"/>
      <c r="H658" s="26">
        <v>651</v>
      </c>
      <c r="I658" s="28">
        <f>SUMIF(Entrada!$C$8:$C$3007,C658,Entrada!$F$8:$F$3007)</f>
        <v>0</v>
      </c>
      <c r="J658" s="28">
        <f>SUMIF(Entrada!$C$8:$C$3007,PG!C658,Entrada!$J$8:$J$3007)</f>
        <v>0</v>
      </c>
      <c r="K658" s="28">
        <f>SUMIF(Saída!$C$8:$C$3007,PG!C658,Saída!$E$8:$E$3007)</f>
        <v>0</v>
      </c>
      <c r="L658" s="28">
        <f>SUMIF(Saída!$C$8:$C$3007,PG!C658,Saída!$G$8:$G$3007)</f>
        <v>0</v>
      </c>
      <c r="M658" s="33">
        <f t="shared" si="30"/>
        <v>0</v>
      </c>
      <c r="N658" s="258">
        <f>IF(G658="",0,IFERROR(AVERAGE(G658,AVERAGEIF(Entrada!$C$8:$C$3007,PG!$C658,Entrada!$E$8:$E$3007)),$G658))</f>
        <v>0</v>
      </c>
      <c r="O658" s="97">
        <f t="shared" si="31"/>
        <v>0</v>
      </c>
      <c r="P658" s="98" t="str">
        <f t="shared" si="32"/>
        <v/>
      </c>
      <c r="Q658" s="249"/>
      <c r="R658" s="249"/>
      <c r="S658" s="249"/>
      <c r="T658" s="249"/>
      <c r="U658" s="249"/>
      <c r="V658" s="249"/>
      <c r="W658" s="249"/>
      <c r="X658" s="249"/>
      <c r="Y658" s="249"/>
    </row>
    <row r="659" spans="2:25" ht="30" customHeight="1" x14ac:dyDescent="0.25">
      <c r="B659" s="250"/>
      <c r="C659" s="251"/>
      <c r="D659" s="252"/>
      <c r="E659" s="253"/>
      <c r="F659" s="254"/>
      <c r="G659" s="255"/>
      <c r="H659" s="26">
        <v>652</v>
      </c>
      <c r="I659" s="28">
        <f>SUMIF(Entrada!$C$8:$C$3007,C659,Entrada!$F$8:$F$3007)</f>
        <v>0</v>
      </c>
      <c r="J659" s="28">
        <f>SUMIF(Entrada!$C$8:$C$3007,PG!C659,Entrada!$J$8:$J$3007)</f>
        <v>0</v>
      </c>
      <c r="K659" s="28">
        <f>SUMIF(Saída!$C$8:$C$3007,PG!C659,Saída!$E$8:$E$3007)</f>
        <v>0</v>
      </c>
      <c r="L659" s="28">
        <f>SUMIF(Saída!$C$8:$C$3007,PG!C659,Saída!$G$8:$G$3007)</f>
        <v>0</v>
      </c>
      <c r="M659" s="33">
        <f t="shared" si="30"/>
        <v>0</v>
      </c>
      <c r="N659" s="258">
        <f>IF(G659="",0,IFERROR(AVERAGE(G659,AVERAGEIF(Entrada!$C$8:$C$3007,PG!$C659,Entrada!$E$8:$E$3007)),$G659))</f>
        <v>0</v>
      </c>
      <c r="O659" s="97">
        <f t="shared" si="31"/>
        <v>0</v>
      </c>
      <c r="P659" s="98" t="str">
        <f t="shared" si="32"/>
        <v/>
      </c>
      <c r="Q659" s="249"/>
      <c r="R659" s="249"/>
      <c r="S659" s="249"/>
      <c r="T659" s="249"/>
      <c r="U659" s="249"/>
      <c r="V659" s="249"/>
      <c r="W659" s="249"/>
      <c r="X659" s="249"/>
      <c r="Y659" s="249"/>
    </row>
    <row r="660" spans="2:25" ht="30" customHeight="1" x14ac:dyDescent="0.25">
      <c r="B660" s="250"/>
      <c r="C660" s="251"/>
      <c r="D660" s="252"/>
      <c r="E660" s="253"/>
      <c r="F660" s="254"/>
      <c r="G660" s="255"/>
      <c r="H660" s="26">
        <v>653</v>
      </c>
      <c r="I660" s="28">
        <f>SUMIF(Entrada!$C$8:$C$3007,C660,Entrada!$F$8:$F$3007)</f>
        <v>0</v>
      </c>
      <c r="J660" s="28">
        <f>SUMIF(Entrada!$C$8:$C$3007,PG!C660,Entrada!$J$8:$J$3007)</f>
        <v>0</v>
      </c>
      <c r="K660" s="28">
        <f>SUMIF(Saída!$C$8:$C$3007,PG!C660,Saída!$E$8:$E$3007)</f>
        <v>0</v>
      </c>
      <c r="L660" s="28">
        <f>SUMIF(Saída!$C$8:$C$3007,PG!C660,Saída!$G$8:$G$3007)</f>
        <v>0</v>
      </c>
      <c r="M660" s="33">
        <f t="shared" si="30"/>
        <v>0</v>
      </c>
      <c r="N660" s="258">
        <f>IF(G660="",0,IFERROR(AVERAGE(G660,AVERAGEIF(Entrada!$C$8:$C$3007,PG!$C660,Entrada!$E$8:$E$3007)),$G660))</f>
        <v>0</v>
      </c>
      <c r="O660" s="97">
        <f t="shared" si="31"/>
        <v>0</v>
      </c>
      <c r="P660" s="98" t="str">
        <f t="shared" si="32"/>
        <v/>
      </c>
      <c r="Q660" s="249"/>
      <c r="R660" s="249"/>
      <c r="S660" s="249"/>
      <c r="T660" s="249"/>
      <c r="U660" s="249"/>
      <c r="V660" s="249"/>
      <c r="W660" s="249"/>
      <c r="X660" s="249"/>
      <c r="Y660" s="249"/>
    </row>
    <row r="661" spans="2:25" ht="30" customHeight="1" x14ac:dyDescent="0.25">
      <c r="B661" s="250"/>
      <c r="C661" s="251"/>
      <c r="D661" s="252"/>
      <c r="E661" s="253"/>
      <c r="F661" s="254"/>
      <c r="G661" s="255"/>
      <c r="H661" s="26">
        <v>654</v>
      </c>
      <c r="I661" s="28">
        <f>SUMIF(Entrada!$C$8:$C$3007,C661,Entrada!$F$8:$F$3007)</f>
        <v>0</v>
      </c>
      <c r="J661" s="28">
        <f>SUMIF(Entrada!$C$8:$C$3007,PG!C661,Entrada!$J$8:$J$3007)</f>
        <v>0</v>
      </c>
      <c r="K661" s="28">
        <f>SUMIF(Saída!$C$8:$C$3007,PG!C661,Saída!$E$8:$E$3007)</f>
        <v>0</v>
      </c>
      <c r="L661" s="28">
        <f>SUMIF(Saída!$C$8:$C$3007,PG!C661,Saída!$G$8:$G$3007)</f>
        <v>0</v>
      </c>
      <c r="M661" s="33">
        <f t="shared" si="30"/>
        <v>0</v>
      </c>
      <c r="N661" s="258">
        <f>IF(G661="",0,IFERROR(AVERAGE(G661,AVERAGEIF(Entrada!$C$8:$C$3007,PG!$C661,Entrada!$E$8:$E$3007)),$G661))</f>
        <v>0</v>
      </c>
      <c r="O661" s="97">
        <f t="shared" si="31"/>
        <v>0</v>
      </c>
      <c r="P661" s="98" t="str">
        <f t="shared" si="32"/>
        <v/>
      </c>
      <c r="Q661" s="249"/>
      <c r="R661" s="249"/>
      <c r="S661" s="249"/>
      <c r="T661" s="249"/>
      <c r="U661" s="249"/>
      <c r="V661" s="249"/>
      <c r="W661" s="249"/>
      <c r="X661" s="249"/>
      <c r="Y661" s="249"/>
    </row>
    <row r="662" spans="2:25" ht="30" customHeight="1" x14ac:dyDescent="0.25">
      <c r="B662" s="250"/>
      <c r="C662" s="251"/>
      <c r="D662" s="252"/>
      <c r="E662" s="253"/>
      <c r="F662" s="254"/>
      <c r="G662" s="255"/>
      <c r="H662" s="26">
        <v>655</v>
      </c>
      <c r="I662" s="28">
        <f>SUMIF(Entrada!$C$8:$C$3007,C662,Entrada!$F$8:$F$3007)</f>
        <v>0</v>
      </c>
      <c r="J662" s="28">
        <f>SUMIF(Entrada!$C$8:$C$3007,PG!C662,Entrada!$J$8:$J$3007)</f>
        <v>0</v>
      </c>
      <c r="K662" s="28">
        <f>SUMIF(Saída!$C$8:$C$3007,PG!C662,Saída!$E$8:$E$3007)</f>
        <v>0</v>
      </c>
      <c r="L662" s="28">
        <f>SUMIF(Saída!$C$8:$C$3007,PG!C662,Saída!$G$8:$G$3007)</f>
        <v>0</v>
      </c>
      <c r="M662" s="33">
        <f t="shared" si="30"/>
        <v>0</v>
      </c>
      <c r="N662" s="258">
        <f>IF(G662="",0,IFERROR(AVERAGE(G662,AVERAGEIF(Entrada!$C$8:$C$3007,PG!$C662,Entrada!$E$8:$E$3007)),$G662))</f>
        <v>0</v>
      </c>
      <c r="O662" s="97">
        <f t="shared" si="31"/>
        <v>0</v>
      </c>
      <c r="P662" s="98" t="str">
        <f t="shared" si="32"/>
        <v/>
      </c>
      <c r="Q662" s="249"/>
      <c r="R662" s="249"/>
      <c r="S662" s="249"/>
      <c r="T662" s="249"/>
      <c r="U662" s="249"/>
      <c r="V662" s="249"/>
      <c r="W662" s="249"/>
      <c r="X662" s="249"/>
      <c r="Y662" s="249"/>
    </row>
    <row r="663" spans="2:25" ht="30" customHeight="1" x14ac:dyDescent="0.25">
      <c r="B663" s="250"/>
      <c r="C663" s="251"/>
      <c r="D663" s="252"/>
      <c r="E663" s="253"/>
      <c r="F663" s="254"/>
      <c r="G663" s="255"/>
      <c r="H663" s="26">
        <v>656</v>
      </c>
      <c r="I663" s="28">
        <f>SUMIF(Entrada!$C$8:$C$3007,C663,Entrada!$F$8:$F$3007)</f>
        <v>0</v>
      </c>
      <c r="J663" s="28">
        <f>SUMIF(Entrada!$C$8:$C$3007,PG!C663,Entrada!$J$8:$J$3007)</f>
        <v>0</v>
      </c>
      <c r="K663" s="28">
        <f>SUMIF(Saída!$C$8:$C$3007,PG!C663,Saída!$E$8:$E$3007)</f>
        <v>0</v>
      </c>
      <c r="L663" s="28">
        <f>SUMIF(Saída!$C$8:$C$3007,PG!C663,Saída!$G$8:$G$3007)</f>
        <v>0</v>
      </c>
      <c r="M663" s="33">
        <f t="shared" si="30"/>
        <v>0</v>
      </c>
      <c r="N663" s="258">
        <f>IF(G663="",0,IFERROR(AVERAGE(G663,AVERAGEIF(Entrada!$C$8:$C$3007,PG!$C663,Entrada!$E$8:$E$3007)),$G663))</f>
        <v>0</v>
      </c>
      <c r="O663" s="97">
        <f t="shared" si="31"/>
        <v>0</v>
      </c>
      <c r="P663" s="98" t="str">
        <f t="shared" si="32"/>
        <v/>
      </c>
      <c r="Q663" s="249"/>
      <c r="R663" s="249"/>
      <c r="S663" s="249"/>
      <c r="T663" s="249"/>
      <c r="U663" s="249"/>
      <c r="V663" s="249"/>
      <c r="W663" s="249"/>
      <c r="X663" s="249"/>
      <c r="Y663" s="249"/>
    </row>
    <row r="664" spans="2:25" ht="30" customHeight="1" x14ac:dyDescent="0.25">
      <c r="B664" s="250"/>
      <c r="C664" s="251"/>
      <c r="D664" s="252"/>
      <c r="E664" s="253"/>
      <c r="F664" s="254"/>
      <c r="G664" s="255"/>
      <c r="H664" s="26">
        <v>657</v>
      </c>
      <c r="I664" s="28">
        <f>SUMIF(Entrada!$C$8:$C$3007,C664,Entrada!$F$8:$F$3007)</f>
        <v>0</v>
      </c>
      <c r="J664" s="28">
        <f>SUMIF(Entrada!$C$8:$C$3007,PG!C664,Entrada!$J$8:$J$3007)</f>
        <v>0</v>
      </c>
      <c r="K664" s="28">
        <f>SUMIF(Saída!$C$8:$C$3007,PG!C664,Saída!$E$8:$E$3007)</f>
        <v>0</v>
      </c>
      <c r="L664" s="28">
        <f>SUMIF(Saída!$C$8:$C$3007,PG!C664,Saída!$G$8:$G$3007)</f>
        <v>0</v>
      </c>
      <c r="M664" s="33">
        <f t="shared" si="30"/>
        <v>0</v>
      </c>
      <c r="N664" s="258">
        <f>IF(G664="",0,IFERROR(AVERAGE(G664,AVERAGEIF(Entrada!$C$8:$C$3007,PG!$C664,Entrada!$E$8:$E$3007)),$G664))</f>
        <v>0</v>
      </c>
      <c r="O664" s="97">
        <f t="shared" si="31"/>
        <v>0</v>
      </c>
      <c r="P664" s="98" t="str">
        <f t="shared" si="32"/>
        <v/>
      </c>
      <c r="Q664" s="249"/>
      <c r="R664" s="249"/>
      <c r="S664" s="249"/>
      <c r="T664" s="249"/>
      <c r="U664" s="249"/>
      <c r="V664" s="249"/>
      <c r="W664" s="249"/>
      <c r="X664" s="249"/>
      <c r="Y664" s="249"/>
    </row>
    <row r="665" spans="2:25" ht="30" customHeight="1" x14ac:dyDescent="0.25">
      <c r="B665" s="250"/>
      <c r="C665" s="251"/>
      <c r="D665" s="252"/>
      <c r="E665" s="253"/>
      <c r="F665" s="254"/>
      <c r="G665" s="255"/>
      <c r="H665" s="26">
        <v>658</v>
      </c>
      <c r="I665" s="28">
        <f>SUMIF(Entrada!$C$8:$C$3007,C665,Entrada!$F$8:$F$3007)</f>
        <v>0</v>
      </c>
      <c r="J665" s="28">
        <f>SUMIF(Entrada!$C$8:$C$3007,PG!C665,Entrada!$J$8:$J$3007)</f>
        <v>0</v>
      </c>
      <c r="K665" s="28">
        <f>SUMIF(Saída!$C$8:$C$3007,PG!C665,Saída!$E$8:$E$3007)</f>
        <v>0</v>
      </c>
      <c r="L665" s="28">
        <f>SUMIF(Saída!$C$8:$C$3007,PG!C665,Saída!$G$8:$G$3007)</f>
        <v>0</v>
      </c>
      <c r="M665" s="33">
        <f t="shared" si="30"/>
        <v>0</v>
      </c>
      <c r="N665" s="258">
        <f>IF(G665="",0,IFERROR(AVERAGE(G665,AVERAGEIF(Entrada!$C$8:$C$3007,PG!$C665,Entrada!$E$8:$E$3007)),$G665))</f>
        <v>0</v>
      </c>
      <c r="O665" s="97">
        <f t="shared" si="31"/>
        <v>0</v>
      </c>
      <c r="P665" s="98" t="str">
        <f t="shared" si="32"/>
        <v/>
      </c>
      <c r="Q665" s="249"/>
      <c r="R665" s="249"/>
      <c r="S665" s="249"/>
      <c r="T665" s="249"/>
      <c r="U665" s="249"/>
      <c r="V665" s="249"/>
      <c r="W665" s="249"/>
      <c r="X665" s="249"/>
      <c r="Y665" s="249"/>
    </row>
    <row r="666" spans="2:25" ht="30" customHeight="1" x14ac:dyDescent="0.25">
      <c r="B666" s="250"/>
      <c r="C666" s="251"/>
      <c r="D666" s="252"/>
      <c r="E666" s="253"/>
      <c r="F666" s="254"/>
      <c r="G666" s="255"/>
      <c r="H666" s="26">
        <v>659</v>
      </c>
      <c r="I666" s="28">
        <f>SUMIF(Entrada!$C$8:$C$3007,C666,Entrada!$F$8:$F$3007)</f>
        <v>0</v>
      </c>
      <c r="J666" s="28">
        <f>SUMIF(Entrada!$C$8:$C$3007,PG!C666,Entrada!$J$8:$J$3007)</f>
        <v>0</v>
      </c>
      <c r="K666" s="28">
        <f>SUMIF(Saída!$C$8:$C$3007,PG!C666,Saída!$E$8:$E$3007)</f>
        <v>0</v>
      </c>
      <c r="L666" s="28">
        <f>SUMIF(Saída!$C$8:$C$3007,PG!C666,Saída!$G$8:$G$3007)</f>
        <v>0</v>
      </c>
      <c r="M666" s="33">
        <f t="shared" si="30"/>
        <v>0</v>
      </c>
      <c r="N666" s="258">
        <f>IF(G666="",0,IFERROR(AVERAGE(G666,AVERAGEIF(Entrada!$C$8:$C$3007,PG!$C666,Entrada!$E$8:$E$3007)),$G666))</f>
        <v>0</v>
      </c>
      <c r="O666" s="97">
        <f t="shared" si="31"/>
        <v>0</v>
      </c>
      <c r="P666" s="98" t="str">
        <f t="shared" si="32"/>
        <v/>
      </c>
      <c r="Q666" s="249"/>
      <c r="R666" s="249"/>
      <c r="S666" s="249"/>
      <c r="T666" s="249"/>
      <c r="U666" s="249"/>
      <c r="V666" s="249"/>
      <c r="W666" s="249"/>
      <c r="X666" s="249"/>
      <c r="Y666" s="249"/>
    </row>
    <row r="667" spans="2:25" ht="30" customHeight="1" x14ac:dyDescent="0.25">
      <c r="B667" s="250"/>
      <c r="C667" s="251"/>
      <c r="D667" s="252"/>
      <c r="E667" s="253"/>
      <c r="F667" s="254"/>
      <c r="G667" s="255"/>
      <c r="H667" s="26">
        <v>660</v>
      </c>
      <c r="I667" s="28">
        <f>SUMIF(Entrada!$C$8:$C$3007,C667,Entrada!$F$8:$F$3007)</f>
        <v>0</v>
      </c>
      <c r="J667" s="28">
        <f>SUMIF(Entrada!$C$8:$C$3007,PG!C667,Entrada!$J$8:$J$3007)</f>
        <v>0</v>
      </c>
      <c r="K667" s="28">
        <f>SUMIF(Saída!$C$8:$C$3007,PG!C667,Saída!$E$8:$E$3007)</f>
        <v>0</v>
      </c>
      <c r="L667" s="28">
        <f>SUMIF(Saída!$C$8:$C$3007,PG!C667,Saída!$G$8:$G$3007)</f>
        <v>0</v>
      </c>
      <c r="M667" s="33">
        <f t="shared" si="30"/>
        <v>0</v>
      </c>
      <c r="N667" s="258">
        <f>IF(G667="",0,IFERROR(AVERAGE(G667,AVERAGEIF(Entrada!$C$8:$C$3007,PG!$C667,Entrada!$E$8:$E$3007)),$G667))</f>
        <v>0</v>
      </c>
      <c r="O667" s="97">
        <f t="shared" si="31"/>
        <v>0</v>
      </c>
      <c r="P667" s="98" t="str">
        <f t="shared" si="32"/>
        <v/>
      </c>
      <c r="Q667" s="249"/>
      <c r="R667" s="249"/>
      <c r="S667" s="249"/>
      <c r="T667" s="249"/>
      <c r="U667" s="249"/>
      <c r="V667" s="249"/>
      <c r="W667" s="249"/>
      <c r="X667" s="249"/>
      <c r="Y667" s="249"/>
    </row>
    <row r="668" spans="2:25" ht="30" customHeight="1" x14ac:dyDescent="0.25">
      <c r="B668" s="250"/>
      <c r="C668" s="251"/>
      <c r="D668" s="252"/>
      <c r="E668" s="253"/>
      <c r="F668" s="254"/>
      <c r="G668" s="255"/>
      <c r="H668" s="26">
        <v>661</v>
      </c>
      <c r="I668" s="28">
        <f>SUMIF(Entrada!$C$8:$C$3007,C668,Entrada!$F$8:$F$3007)</f>
        <v>0</v>
      </c>
      <c r="J668" s="28">
        <f>SUMIF(Entrada!$C$8:$C$3007,PG!C668,Entrada!$J$8:$J$3007)</f>
        <v>0</v>
      </c>
      <c r="K668" s="28">
        <f>SUMIF(Saída!$C$8:$C$3007,PG!C668,Saída!$E$8:$E$3007)</f>
        <v>0</v>
      </c>
      <c r="L668" s="28">
        <f>SUMIF(Saída!$C$8:$C$3007,PG!C668,Saída!$G$8:$G$3007)</f>
        <v>0</v>
      </c>
      <c r="M668" s="33">
        <f t="shared" si="30"/>
        <v>0</v>
      </c>
      <c r="N668" s="258">
        <f>IF(G668="",0,IFERROR(AVERAGE(G668,AVERAGEIF(Entrada!$C$8:$C$3007,PG!$C668,Entrada!$E$8:$E$3007)),$G668))</f>
        <v>0</v>
      </c>
      <c r="O668" s="97">
        <f t="shared" si="31"/>
        <v>0</v>
      </c>
      <c r="P668" s="98" t="str">
        <f t="shared" si="32"/>
        <v/>
      </c>
      <c r="Q668" s="249"/>
      <c r="R668" s="249"/>
      <c r="S668" s="249"/>
      <c r="T668" s="249"/>
      <c r="U668" s="249"/>
      <c r="V668" s="249"/>
      <c r="W668" s="249"/>
      <c r="X668" s="249"/>
      <c r="Y668" s="249"/>
    </row>
    <row r="669" spans="2:25" ht="30" customHeight="1" x14ac:dyDescent="0.25">
      <c r="B669" s="250"/>
      <c r="C669" s="251"/>
      <c r="D669" s="252"/>
      <c r="E669" s="253"/>
      <c r="F669" s="254"/>
      <c r="G669" s="255"/>
      <c r="H669" s="26">
        <v>662</v>
      </c>
      <c r="I669" s="28">
        <f>SUMIF(Entrada!$C$8:$C$3007,C669,Entrada!$F$8:$F$3007)</f>
        <v>0</v>
      </c>
      <c r="J669" s="28">
        <f>SUMIF(Entrada!$C$8:$C$3007,PG!C669,Entrada!$J$8:$J$3007)</f>
        <v>0</v>
      </c>
      <c r="K669" s="28">
        <f>SUMIF(Saída!$C$8:$C$3007,PG!C669,Saída!$E$8:$E$3007)</f>
        <v>0</v>
      </c>
      <c r="L669" s="28">
        <f>SUMIF(Saída!$C$8:$C$3007,PG!C669,Saída!$G$8:$G$3007)</f>
        <v>0</v>
      </c>
      <c r="M669" s="33">
        <f t="shared" si="30"/>
        <v>0</v>
      </c>
      <c r="N669" s="258">
        <f>IF(G669="",0,IFERROR(AVERAGE(G669,AVERAGEIF(Entrada!$C$8:$C$3007,PG!$C669,Entrada!$E$8:$E$3007)),$G669))</f>
        <v>0</v>
      </c>
      <c r="O669" s="97">
        <f t="shared" si="31"/>
        <v>0</v>
      </c>
      <c r="P669" s="98" t="str">
        <f t="shared" si="32"/>
        <v/>
      </c>
      <c r="Q669" s="249"/>
      <c r="R669" s="249"/>
      <c r="S669" s="249"/>
      <c r="T669" s="249"/>
      <c r="U669" s="249"/>
      <c r="V669" s="249"/>
      <c r="W669" s="249"/>
      <c r="X669" s="249"/>
      <c r="Y669" s="249"/>
    </row>
    <row r="670" spans="2:25" ht="30" customHeight="1" x14ac:dyDescent="0.25">
      <c r="B670" s="250"/>
      <c r="C670" s="251"/>
      <c r="D670" s="252"/>
      <c r="E670" s="253"/>
      <c r="F670" s="254"/>
      <c r="G670" s="255"/>
      <c r="H670" s="26">
        <v>663</v>
      </c>
      <c r="I670" s="28">
        <f>SUMIF(Entrada!$C$8:$C$3007,C670,Entrada!$F$8:$F$3007)</f>
        <v>0</v>
      </c>
      <c r="J670" s="28">
        <f>SUMIF(Entrada!$C$8:$C$3007,PG!C670,Entrada!$J$8:$J$3007)</f>
        <v>0</v>
      </c>
      <c r="K670" s="28">
        <f>SUMIF(Saída!$C$8:$C$3007,PG!C670,Saída!$E$8:$E$3007)</f>
        <v>0</v>
      </c>
      <c r="L670" s="28">
        <f>SUMIF(Saída!$C$8:$C$3007,PG!C670,Saída!$G$8:$G$3007)</f>
        <v>0</v>
      </c>
      <c r="M670" s="33">
        <f t="shared" si="30"/>
        <v>0</v>
      </c>
      <c r="N670" s="258">
        <f>IF(G670="",0,IFERROR(AVERAGE(G670,AVERAGEIF(Entrada!$C$8:$C$3007,PG!$C670,Entrada!$E$8:$E$3007)),$G670))</f>
        <v>0</v>
      </c>
      <c r="O670" s="97">
        <f t="shared" si="31"/>
        <v>0</v>
      </c>
      <c r="P670" s="98" t="str">
        <f t="shared" si="32"/>
        <v/>
      </c>
      <c r="Q670" s="249"/>
      <c r="R670" s="249"/>
      <c r="S670" s="249"/>
      <c r="T670" s="249"/>
      <c r="U670" s="249"/>
      <c r="V670" s="249"/>
      <c r="W670" s="249"/>
      <c r="X670" s="249"/>
      <c r="Y670" s="249"/>
    </row>
    <row r="671" spans="2:25" ht="30" customHeight="1" x14ac:dyDescent="0.25">
      <c r="B671" s="250"/>
      <c r="C671" s="251"/>
      <c r="D671" s="252"/>
      <c r="E671" s="253"/>
      <c r="F671" s="254"/>
      <c r="G671" s="255"/>
      <c r="H671" s="26">
        <v>664</v>
      </c>
      <c r="I671" s="28">
        <f>SUMIF(Entrada!$C$8:$C$3007,C671,Entrada!$F$8:$F$3007)</f>
        <v>0</v>
      </c>
      <c r="J671" s="28">
        <f>SUMIF(Entrada!$C$8:$C$3007,PG!C671,Entrada!$J$8:$J$3007)</f>
        <v>0</v>
      </c>
      <c r="K671" s="28">
        <f>SUMIF(Saída!$C$8:$C$3007,PG!C671,Saída!$E$8:$E$3007)</f>
        <v>0</v>
      </c>
      <c r="L671" s="28">
        <f>SUMIF(Saída!$C$8:$C$3007,PG!C671,Saída!$G$8:$G$3007)</f>
        <v>0</v>
      </c>
      <c r="M671" s="33">
        <f t="shared" si="30"/>
        <v>0</v>
      </c>
      <c r="N671" s="258">
        <f>IF(G671="",0,IFERROR(AVERAGE(G671,AVERAGEIF(Entrada!$C$8:$C$3007,PG!$C671,Entrada!$E$8:$E$3007)),$G671))</f>
        <v>0</v>
      </c>
      <c r="O671" s="97">
        <f t="shared" si="31"/>
        <v>0</v>
      </c>
      <c r="P671" s="98" t="str">
        <f t="shared" si="32"/>
        <v/>
      </c>
      <c r="Q671" s="249"/>
      <c r="R671" s="249"/>
      <c r="S671" s="249"/>
      <c r="T671" s="249"/>
      <c r="U671" s="249"/>
      <c r="V671" s="249"/>
      <c r="W671" s="249"/>
      <c r="X671" s="249"/>
      <c r="Y671" s="249"/>
    </row>
    <row r="672" spans="2:25" ht="30" customHeight="1" x14ac:dyDescent="0.25">
      <c r="B672" s="250"/>
      <c r="C672" s="251"/>
      <c r="D672" s="252"/>
      <c r="E672" s="253"/>
      <c r="F672" s="254"/>
      <c r="G672" s="255"/>
      <c r="H672" s="26">
        <v>665</v>
      </c>
      <c r="I672" s="28">
        <f>SUMIF(Entrada!$C$8:$C$3007,C672,Entrada!$F$8:$F$3007)</f>
        <v>0</v>
      </c>
      <c r="J672" s="28">
        <f>SUMIF(Entrada!$C$8:$C$3007,PG!C672,Entrada!$J$8:$J$3007)</f>
        <v>0</v>
      </c>
      <c r="K672" s="28">
        <f>SUMIF(Saída!$C$8:$C$3007,PG!C672,Saída!$E$8:$E$3007)</f>
        <v>0</v>
      </c>
      <c r="L672" s="28">
        <f>SUMIF(Saída!$C$8:$C$3007,PG!C672,Saída!$G$8:$G$3007)</f>
        <v>0</v>
      </c>
      <c r="M672" s="33">
        <f t="shared" si="30"/>
        <v>0</v>
      </c>
      <c r="N672" s="258">
        <f>IF(G672="",0,IFERROR(AVERAGE(G672,AVERAGEIF(Entrada!$C$8:$C$3007,PG!$C672,Entrada!$E$8:$E$3007)),$G672))</f>
        <v>0</v>
      </c>
      <c r="O672" s="97">
        <f t="shared" si="31"/>
        <v>0</v>
      </c>
      <c r="P672" s="98" t="str">
        <f t="shared" si="32"/>
        <v/>
      </c>
      <c r="Q672" s="249"/>
      <c r="R672" s="249"/>
      <c r="S672" s="249"/>
      <c r="T672" s="249"/>
      <c r="U672" s="249"/>
      <c r="V672" s="249"/>
      <c r="W672" s="249"/>
      <c r="X672" s="249"/>
      <c r="Y672" s="249"/>
    </row>
    <row r="673" spans="2:25" ht="30" customHeight="1" x14ac:dyDescent="0.25">
      <c r="B673" s="250"/>
      <c r="C673" s="251"/>
      <c r="D673" s="252"/>
      <c r="E673" s="253"/>
      <c r="F673" s="254"/>
      <c r="G673" s="255"/>
      <c r="H673" s="26">
        <v>666</v>
      </c>
      <c r="I673" s="28">
        <f>SUMIF(Entrada!$C$8:$C$3007,C673,Entrada!$F$8:$F$3007)</f>
        <v>0</v>
      </c>
      <c r="J673" s="28">
        <f>SUMIF(Entrada!$C$8:$C$3007,PG!C673,Entrada!$J$8:$J$3007)</f>
        <v>0</v>
      </c>
      <c r="K673" s="28">
        <f>SUMIF(Saída!$C$8:$C$3007,PG!C673,Saída!$E$8:$E$3007)</f>
        <v>0</v>
      </c>
      <c r="L673" s="28">
        <f>SUMIF(Saída!$C$8:$C$3007,PG!C673,Saída!$G$8:$G$3007)</f>
        <v>0</v>
      </c>
      <c r="M673" s="33">
        <f t="shared" si="30"/>
        <v>0</v>
      </c>
      <c r="N673" s="258">
        <f>IF(G673="",0,IFERROR(AVERAGE(G673,AVERAGEIF(Entrada!$C$8:$C$3007,PG!$C673,Entrada!$E$8:$E$3007)),$G673))</f>
        <v>0</v>
      </c>
      <c r="O673" s="97">
        <f t="shared" si="31"/>
        <v>0</v>
      </c>
      <c r="P673" s="98" t="str">
        <f t="shared" si="32"/>
        <v/>
      </c>
      <c r="Q673" s="249"/>
      <c r="R673" s="249"/>
      <c r="S673" s="249"/>
      <c r="T673" s="249"/>
      <c r="U673" s="249"/>
      <c r="V673" s="249"/>
      <c r="W673" s="249"/>
      <c r="X673" s="249"/>
      <c r="Y673" s="249"/>
    </row>
    <row r="674" spans="2:25" ht="30" customHeight="1" x14ac:dyDescent="0.25">
      <c r="B674" s="250"/>
      <c r="C674" s="251"/>
      <c r="D674" s="252"/>
      <c r="E674" s="253"/>
      <c r="F674" s="254"/>
      <c r="G674" s="255"/>
      <c r="H674" s="26">
        <v>667</v>
      </c>
      <c r="I674" s="28">
        <f>SUMIF(Entrada!$C$8:$C$3007,C674,Entrada!$F$8:$F$3007)</f>
        <v>0</v>
      </c>
      <c r="J674" s="28">
        <f>SUMIF(Entrada!$C$8:$C$3007,PG!C674,Entrada!$J$8:$J$3007)</f>
        <v>0</v>
      </c>
      <c r="K674" s="28">
        <f>SUMIF(Saída!$C$8:$C$3007,PG!C674,Saída!$E$8:$E$3007)</f>
        <v>0</v>
      </c>
      <c r="L674" s="28">
        <f>SUMIF(Saída!$C$8:$C$3007,PG!C674,Saída!$G$8:$G$3007)</f>
        <v>0</v>
      </c>
      <c r="M674" s="33">
        <f t="shared" si="30"/>
        <v>0</v>
      </c>
      <c r="N674" s="258">
        <f>IF(G674="",0,IFERROR(AVERAGE(G674,AVERAGEIF(Entrada!$C$8:$C$3007,PG!$C674,Entrada!$E$8:$E$3007)),$G674))</f>
        <v>0</v>
      </c>
      <c r="O674" s="97">
        <f t="shared" si="31"/>
        <v>0</v>
      </c>
      <c r="P674" s="98" t="str">
        <f t="shared" si="32"/>
        <v/>
      </c>
      <c r="Q674" s="249"/>
      <c r="R674" s="249"/>
      <c r="S674" s="249"/>
      <c r="T674" s="249"/>
      <c r="U674" s="249"/>
      <c r="V674" s="249"/>
      <c r="W674" s="249"/>
      <c r="X674" s="249"/>
      <c r="Y674" s="249"/>
    </row>
    <row r="675" spans="2:25" ht="30" customHeight="1" x14ac:dyDescent="0.25">
      <c r="B675" s="250"/>
      <c r="C675" s="251"/>
      <c r="D675" s="252"/>
      <c r="E675" s="253"/>
      <c r="F675" s="254"/>
      <c r="G675" s="255"/>
      <c r="H675" s="26">
        <v>668</v>
      </c>
      <c r="I675" s="28">
        <f>SUMIF(Entrada!$C$8:$C$3007,C675,Entrada!$F$8:$F$3007)</f>
        <v>0</v>
      </c>
      <c r="J675" s="28">
        <f>SUMIF(Entrada!$C$8:$C$3007,PG!C675,Entrada!$J$8:$J$3007)</f>
        <v>0</v>
      </c>
      <c r="K675" s="28">
        <f>SUMIF(Saída!$C$8:$C$3007,PG!C675,Saída!$E$8:$E$3007)</f>
        <v>0</v>
      </c>
      <c r="L675" s="28">
        <f>SUMIF(Saída!$C$8:$C$3007,PG!C675,Saída!$G$8:$G$3007)</f>
        <v>0</v>
      </c>
      <c r="M675" s="33">
        <f t="shared" si="30"/>
        <v>0</v>
      </c>
      <c r="N675" s="258">
        <f>IF(G675="",0,IFERROR(AVERAGE(G675,AVERAGEIF(Entrada!$C$8:$C$3007,PG!$C675,Entrada!$E$8:$E$3007)),$G675))</f>
        <v>0</v>
      </c>
      <c r="O675" s="97">
        <f t="shared" si="31"/>
        <v>0</v>
      </c>
      <c r="P675" s="98" t="str">
        <f t="shared" si="32"/>
        <v/>
      </c>
      <c r="Q675" s="249"/>
      <c r="R675" s="249"/>
      <c r="S675" s="249"/>
      <c r="T675" s="249"/>
      <c r="U675" s="249"/>
      <c r="V675" s="249"/>
      <c r="W675" s="249"/>
      <c r="X675" s="249"/>
      <c r="Y675" s="249"/>
    </row>
    <row r="676" spans="2:25" ht="30" customHeight="1" x14ac:dyDescent="0.25">
      <c r="B676" s="250"/>
      <c r="C676" s="251"/>
      <c r="D676" s="252"/>
      <c r="E676" s="253"/>
      <c r="F676" s="254"/>
      <c r="G676" s="255"/>
      <c r="H676" s="26">
        <v>669</v>
      </c>
      <c r="I676" s="28">
        <f>SUMIF(Entrada!$C$8:$C$3007,C676,Entrada!$F$8:$F$3007)</f>
        <v>0</v>
      </c>
      <c r="J676" s="28">
        <f>SUMIF(Entrada!$C$8:$C$3007,PG!C676,Entrada!$J$8:$J$3007)</f>
        <v>0</v>
      </c>
      <c r="K676" s="28">
        <f>SUMIF(Saída!$C$8:$C$3007,PG!C676,Saída!$E$8:$E$3007)</f>
        <v>0</v>
      </c>
      <c r="L676" s="28">
        <f>SUMIF(Saída!$C$8:$C$3007,PG!C676,Saída!$G$8:$G$3007)</f>
        <v>0</v>
      </c>
      <c r="M676" s="33">
        <f t="shared" si="30"/>
        <v>0</v>
      </c>
      <c r="N676" s="258">
        <f>IF(G676="",0,IFERROR(AVERAGE(G676,AVERAGEIF(Entrada!$C$8:$C$3007,PG!$C676,Entrada!$E$8:$E$3007)),$G676))</f>
        <v>0</v>
      </c>
      <c r="O676" s="97">
        <f t="shared" si="31"/>
        <v>0</v>
      </c>
      <c r="P676" s="98" t="str">
        <f t="shared" si="32"/>
        <v/>
      </c>
      <c r="Q676" s="249"/>
      <c r="R676" s="249"/>
      <c r="S676" s="249"/>
      <c r="T676" s="249"/>
      <c r="U676" s="249"/>
      <c r="V676" s="249"/>
      <c r="W676" s="249"/>
      <c r="X676" s="249"/>
      <c r="Y676" s="249"/>
    </row>
    <row r="677" spans="2:25" ht="30" customHeight="1" x14ac:dyDescent="0.25">
      <c r="B677" s="250"/>
      <c r="C677" s="251"/>
      <c r="D677" s="252"/>
      <c r="E677" s="253"/>
      <c r="F677" s="254"/>
      <c r="G677" s="255"/>
      <c r="H677" s="26">
        <v>670</v>
      </c>
      <c r="I677" s="28">
        <f>SUMIF(Entrada!$C$8:$C$3007,C677,Entrada!$F$8:$F$3007)</f>
        <v>0</v>
      </c>
      <c r="J677" s="28">
        <f>SUMIF(Entrada!$C$8:$C$3007,PG!C677,Entrada!$J$8:$J$3007)</f>
        <v>0</v>
      </c>
      <c r="K677" s="28">
        <f>SUMIF(Saída!$C$8:$C$3007,PG!C677,Saída!$E$8:$E$3007)</f>
        <v>0</v>
      </c>
      <c r="L677" s="28">
        <f>SUMIF(Saída!$C$8:$C$3007,PG!C677,Saída!$G$8:$G$3007)</f>
        <v>0</v>
      </c>
      <c r="M677" s="33">
        <f t="shared" si="30"/>
        <v>0</v>
      </c>
      <c r="N677" s="258">
        <f>IF(G677="",0,IFERROR(AVERAGE(G677,AVERAGEIF(Entrada!$C$8:$C$3007,PG!$C677,Entrada!$E$8:$E$3007)),$G677))</f>
        <v>0</v>
      </c>
      <c r="O677" s="97">
        <f t="shared" si="31"/>
        <v>0</v>
      </c>
      <c r="P677" s="98" t="str">
        <f t="shared" si="32"/>
        <v/>
      </c>
      <c r="Q677" s="249"/>
      <c r="R677" s="249"/>
      <c r="S677" s="249"/>
      <c r="T677" s="249"/>
      <c r="U677" s="249"/>
      <c r="V677" s="249"/>
      <c r="W677" s="249"/>
      <c r="X677" s="249"/>
      <c r="Y677" s="249"/>
    </row>
    <row r="678" spans="2:25" ht="30" customHeight="1" x14ac:dyDescent="0.25">
      <c r="B678" s="250"/>
      <c r="C678" s="251"/>
      <c r="D678" s="252"/>
      <c r="E678" s="253"/>
      <c r="F678" s="254"/>
      <c r="G678" s="255"/>
      <c r="H678" s="26">
        <v>671</v>
      </c>
      <c r="I678" s="28">
        <f>SUMIF(Entrada!$C$8:$C$3007,C678,Entrada!$F$8:$F$3007)</f>
        <v>0</v>
      </c>
      <c r="J678" s="28">
        <f>SUMIF(Entrada!$C$8:$C$3007,PG!C678,Entrada!$J$8:$J$3007)</f>
        <v>0</v>
      </c>
      <c r="K678" s="28">
        <f>SUMIF(Saída!$C$8:$C$3007,PG!C678,Saída!$E$8:$E$3007)</f>
        <v>0</v>
      </c>
      <c r="L678" s="28">
        <f>SUMIF(Saída!$C$8:$C$3007,PG!C678,Saída!$G$8:$G$3007)</f>
        <v>0</v>
      </c>
      <c r="M678" s="33">
        <f t="shared" si="30"/>
        <v>0</v>
      </c>
      <c r="N678" s="258">
        <f>IF(G678="",0,IFERROR(AVERAGE(G678,AVERAGEIF(Entrada!$C$8:$C$3007,PG!$C678,Entrada!$E$8:$E$3007)),$G678))</f>
        <v>0</v>
      </c>
      <c r="O678" s="97">
        <f t="shared" si="31"/>
        <v>0</v>
      </c>
      <c r="P678" s="98" t="str">
        <f t="shared" si="32"/>
        <v/>
      </c>
      <c r="Q678" s="249"/>
      <c r="R678" s="249"/>
      <c r="S678" s="249"/>
      <c r="T678" s="249"/>
      <c r="U678" s="249"/>
      <c r="V678" s="249"/>
      <c r="W678" s="249"/>
      <c r="X678" s="249"/>
      <c r="Y678" s="249"/>
    </row>
    <row r="679" spans="2:25" ht="30" customHeight="1" x14ac:dyDescent="0.25">
      <c r="B679" s="250"/>
      <c r="C679" s="251"/>
      <c r="D679" s="252"/>
      <c r="E679" s="253"/>
      <c r="F679" s="254"/>
      <c r="G679" s="255"/>
      <c r="H679" s="26">
        <v>672</v>
      </c>
      <c r="I679" s="28">
        <f>SUMIF(Entrada!$C$8:$C$3007,C679,Entrada!$F$8:$F$3007)</f>
        <v>0</v>
      </c>
      <c r="J679" s="28">
        <f>SUMIF(Entrada!$C$8:$C$3007,PG!C679,Entrada!$J$8:$J$3007)</f>
        <v>0</v>
      </c>
      <c r="K679" s="28">
        <f>SUMIF(Saída!$C$8:$C$3007,PG!C679,Saída!$E$8:$E$3007)</f>
        <v>0</v>
      </c>
      <c r="L679" s="28">
        <f>SUMIF(Saída!$C$8:$C$3007,PG!C679,Saída!$G$8:$G$3007)</f>
        <v>0</v>
      </c>
      <c r="M679" s="33">
        <f t="shared" si="30"/>
        <v>0</v>
      </c>
      <c r="N679" s="258">
        <f>IF(G679="",0,IFERROR(AVERAGE(G679,AVERAGEIF(Entrada!$C$8:$C$3007,PG!$C679,Entrada!$E$8:$E$3007)),$G679))</f>
        <v>0</v>
      </c>
      <c r="O679" s="97">
        <f t="shared" si="31"/>
        <v>0</v>
      </c>
      <c r="P679" s="98" t="str">
        <f t="shared" si="32"/>
        <v/>
      </c>
      <c r="Q679" s="249"/>
      <c r="R679" s="249"/>
      <c r="S679" s="249"/>
      <c r="T679" s="249"/>
      <c r="U679" s="249"/>
      <c r="V679" s="249"/>
      <c r="W679" s="249"/>
      <c r="X679" s="249"/>
      <c r="Y679" s="249"/>
    </row>
    <row r="680" spans="2:25" ht="30" customHeight="1" x14ac:dyDescent="0.25">
      <c r="B680" s="250"/>
      <c r="C680" s="251"/>
      <c r="D680" s="252"/>
      <c r="E680" s="253"/>
      <c r="F680" s="254"/>
      <c r="G680" s="255"/>
      <c r="H680" s="26">
        <v>673</v>
      </c>
      <c r="I680" s="28">
        <f>SUMIF(Entrada!$C$8:$C$3007,C680,Entrada!$F$8:$F$3007)</f>
        <v>0</v>
      </c>
      <c r="J680" s="28">
        <f>SUMIF(Entrada!$C$8:$C$3007,PG!C680,Entrada!$J$8:$J$3007)</f>
        <v>0</v>
      </c>
      <c r="K680" s="28">
        <f>SUMIF(Saída!$C$8:$C$3007,PG!C680,Saída!$E$8:$E$3007)</f>
        <v>0</v>
      </c>
      <c r="L680" s="28">
        <f>SUMIF(Saída!$C$8:$C$3007,PG!C680,Saída!$G$8:$G$3007)</f>
        <v>0</v>
      </c>
      <c r="M680" s="33">
        <f t="shared" si="30"/>
        <v>0</v>
      </c>
      <c r="N680" s="258">
        <f>IF(G680="",0,IFERROR(AVERAGE(G680,AVERAGEIF(Entrada!$C$8:$C$3007,PG!$C680,Entrada!$E$8:$E$3007)),$G680))</f>
        <v>0</v>
      </c>
      <c r="O680" s="97">
        <f t="shared" si="31"/>
        <v>0</v>
      </c>
      <c r="P680" s="98" t="str">
        <f t="shared" si="32"/>
        <v/>
      </c>
      <c r="Q680" s="249"/>
      <c r="R680" s="249"/>
      <c r="S680" s="249"/>
      <c r="T680" s="249"/>
      <c r="U680" s="249"/>
      <c r="V680" s="249"/>
      <c r="W680" s="249"/>
      <c r="X680" s="249"/>
      <c r="Y680" s="249"/>
    </row>
    <row r="681" spans="2:25" ht="30" customHeight="1" x14ac:dyDescent="0.25">
      <c r="B681" s="250"/>
      <c r="C681" s="251"/>
      <c r="D681" s="252"/>
      <c r="E681" s="253"/>
      <c r="F681" s="254"/>
      <c r="G681" s="255"/>
      <c r="H681" s="26">
        <v>674</v>
      </c>
      <c r="I681" s="28">
        <f>SUMIF(Entrada!$C$8:$C$3007,C681,Entrada!$F$8:$F$3007)</f>
        <v>0</v>
      </c>
      <c r="J681" s="28">
        <f>SUMIF(Entrada!$C$8:$C$3007,PG!C681,Entrada!$J$8:$J$3007)</f>
        <v>0</v>
      </c>
      <c r="K681" s="28">
        <f>SUMIF(Saída!$C$8:$C$3007,PG!C681,Saída!$E$8:$E$3007)</f>
        <v>0</v>
      </c>
      <c r="L681" s="28">
        <f>SUMIF(Saída!$C$8:$C$3007,PG!C681,Saída!$G$8:$G$3007)</f>
        <v>0</v>
      </c>
      <c r="M681" s="33">
        <f t="shared" si="30"/>
        <v>0</v>
      </c>
      <c r="N681" s="258">
        <f>IF(G681="",0,IFERROR(AVERAGE(G681,AVERAGEIF(Entrada!$C$8:$C$3007,PG!$C681,Entrada!$E$8:$E$3007)),$G681))</f>
        <v>0</v>
      </c>
      <c r="O681" s="97">
        <f t="shared" si="31"/>
        <v>0</v>
      </c>
      <c r="P681" s="98" t="str">
        <f t="shared" si="32"/>
        <v/>
      </c>
      <c r="Q681" s="249"/>
      <c r="R681" s="249"/>
      <c r="S681" s="249"/>
      <c r="T681" s="249"/>
      <c r="U681" s="249"/>
      <c r="V681" s="249"/>
      <c r="W681" s="249"/>
      <c r="X681" s="249"/>
      <c r="Y681" s="249"/>
    </row>
    <row r="682" spans="2:25" ht="30" customHeight="1" x14ac:dyDescent="0.25">
      <c r="B682" s="250"/>
      <c r="C682" s="251"/>
      <c r="D682" s="252"/>
      <c r="E682" s="253"/>
      <c r="F682" s="254"/>
      <c r="G682" s="255"/>
      <c r="H682" s="26">
        <v>675</v>
      </c>
      <c r="I682" s="28">
        <f>SUMIF(Entrada!$C$8:$C$3007,C682,Entrada!$F$8:$F$3007)</f>
        <v>0</v>
      </c>
      <c r="J682" s="28">
        <f>SUMIF(Entrada!$C$8:$C$3007,PG!C682,Entrada!$J$8:$J$3007)</f>
        <v>0</v>
      </c>
      <c r="K682" s="28">
        <f>SUMIF(Saída!$C$8:$C$3007,PG!C682,Saída!$E$8:$E$3007)</f>
        <v>0</v>
      </c>
      <c r="L682" s="28">
        <f>SUMIF(Saída!$C$8:$C$3007,PG!C682,Saída!$G$8:$G$3007)</f>
        <v>0</v>
      </c>
      <c r="M682" s="33">
        <f t="shared" si="30"/>
        <v>0</v>
      </c>
      <c r="N682" s="258">
        <f>IF(G682="",0,IFERROR(AVERAGE(G682,AVERAGEIF(Entrada!$C$8:$C$3007,PG!$C682,Entrada!$E$8:$E$3007)),$G682))</f>
        <v>0</v>
      </c>
      <c r="O682" s="97">
        <f t="shared" si="31"/>
        <v>0</v>
      </c>
      <c r="P682" s="98" t="str">
        <f t="shared" si="32"/>
        <v/>
      </c>
      <c r="Q682" s="249"/>
      <c r="R682" s="249"/>
      <c r="S682" s="249"/>
      <c r="T682" s="249"/>
      <c r="U682" s="249"/>
      <c r="V682" s="249"/>
      <c r="W682" s="249"/>
      <c r="X682" s="249"/>
      <c r="Y682" s="249"/>
    </row>
    <row r="683" spans="2:25" ht="30" customHeight="1" x14ac:dyDescent="0.25">
      <c r="B683" s="250"/>
      <c r="C683" s="251"/>
      <c r="D683" s="252"/>
      <c r="E683" s="253"/>
      <c r="F683" s="254"/>
      <c r="G683" s="255"/>
      <c r="H683" s="26">
        <v>676</v>
      </c>
      <c r="I683" s="28">
        <f>SUMIF(Entrada!$C$8:$C$3007,C683,Entrada!$F$8:$F$3007)</f>
        <v>0</v>
      </c>
      <c r="J683" s="28">
        <f>SUMIF(Entrada!$C$8:$C$3007,PG!C683,Entrada!$J$8:$J$3007)</f>
        <v>0</v>
      </c>
      <c r="K683" s="28">
        <f>SUMIF(Saída!$C$8:$C$3007,PG!C683,Saída!$E$8:$E$3007)</f>
        <v>0</v>
      </c>
      <c r="L683" s="28">
        <f>SUMIF(Saída!$C$8:$C$3007,PG!C683,Saída!$G$8:$G$3007)</f>
        <v>0</v>
      </c>
      <c r="M683" s="33">
        <f t="shared" si="30"/>
        <v>0</v>
      </c>
      <c r="N683" s="258">
        <f>IF(G683="",0,IFERROR(AVERAGE(G683,AVERAGEIF(Entrada!$C$8:$C$3007,PG!$C683,Entrada!$E$8:$E$3007)),$G683))</f>
        <v>0</v>
      </c>
      <c r="O683" s="97">
        <f t="shared" si="31"/>
        <v>0</v>
      </c>
      <c r="P683" s="98" t="str">
        <f t="shared" si="32"/>
        <v/>
      </c>
      <c r="Q683" s="249"/>
      <c r="R683" s="249"/>
      <c r="S683" s="249"/>
      <c r="T683" s="249"/>
      <c r="U683" s="249"/>
      <c r="V683" s="249"/>
      <c r="W683" s="249"/>
      <c r="X683" s="249"/>
      <c r="Y683" s="249"/>
    </row>
    <row r="684" spans="2:25" ht="30" customHeight="1" x14ac:dyDescent="0.25">
      <c r="B684" s="250"/>
      <c r="C684" s="251"/>
      <c r="D684" s="252"/>
      <c r="E684" s="253"/>
      <c r="F684" s="254"/>
      <c r="G684" s="255"/>
      <c r="H684" s="26">
        <v>677</v>
      </c>
      <c r="I684" s="28">
        <f>SUMIF(Entrada!$C$8:$C$3007,C684,Entrada!$F$8:$F$3007)</f>
        <v>0</v>
      </c>
      <c r="J684" s="28">
        <f>SUMIF(Entrada!$C$8:$C$3007,PG!C684,Entrada!$J$8:$J$3007)</f>
        <v>0</v>
      </c>
      <c r="K684" s="28">
        <f>SUMIF(Saída!$C$8:$C$3007,PG!C684,Saída!$E$8:$E$3007)</f>
        <v>0</v>
      </c>
      <c r="L684" s="28">
        <f>SUMIF(Saída!$C$8:$C$3007,PG!C684,Saída!$G$8:$G$3007)</f>
        <v>0</v>
      </c>
      <c r="M684" s="33">
        <f t="shared" si="30"/>
        <v>0</v>
      </c>
      <c r="N684" s="258">
        <f>IF(G684="",0,IFERROR(AVERAGE(G684,AVERAGEIF(Entrada!$C$8:$C$3007,PG!$C684,Entrada!$E$8:$E$3007)),$G684))</f>
        <v>0</v>
      </c>
      <c r="O684" s="97">
        <f t="shared" si="31"/>
        <v>0</v>
      </c>
      <c r="P684" s="98" t="str">
        <f t="shared" si="32"/>
        <v/>
      </c>
      <c r="Q684" s="249"/>
      <c r="R684" s="249"/>
      <c r="S684" s="249"/>
      <c r="T684" s="249"/>
      <c r="U684" s="249"/>
      <c r="V684" s="249"/>
      <c r="W684" s="249"/>
      <c r="X684" s="249"/>
      <c r="Y684" s="249"/>
    </row>
    <row r="685" spans="2:25" ht="30" customHeight="1" x14ac:dyDescent="0.25">
      <c r="B685" s="250"/>
      <c r="C685" s="251"/>
      <c r="D685" s="252"/>
      <c r="E685" s="253"/>
      <c r="F685" s="254"/>
      <c r="G685" s="255"/>
      <c r="H685" s="26">
        <v>678</v>
      </c>
      <c r="I685" s="28">
        <f>SUMIF(Entrada!$C$8:$C$3007,C685,Entrada!$F$8:$F$3007)</f>
        <v>0</v>
      </c>
      <c r="J685" s="28">
        <f>SUMIF(Entrada!$C$8:$C$3007,PG!C685,Entrada!$J$8:$J$3007)</f>
        <v>0</v>
      </c>
      <c r="K685" s="28">
        <f>SUMIF(Saída!$C$8:$C$3007,PG!C685,Saída!$E$8:$E$3007)</f>
        <v>0</v>
      </c>
      <c r="L685" s="28">
        <f>SUMIF(Saída!$C$8:$C$3007,PG!C685,Saída!$G$8:$G$3007)</f>
        <v>0</v>
      </c>
      <c r="M685" s="33">
        <f t="shared" si="30"/>
        <v>0</v>
      </c>
      <c r="N685" s="258">
        <f>IF(G685="",0,IFERROR(AVERAGE(G685,AVERAGEIF(Entrada!$C$8:$C$3007,PG!$C685,Entrada!$E$8:$E$3007)),$G685))</f>
        <v>0</v>
      </c>
      <c r="O685" s="97">
        <f t="shared" si="31"/>
        <v>0</v>
      </c>
      <c r="P685" s="98" t="str">
        <f t="shared" si="32"/>
        <v/>
      </c>
      <c r="Q685" s="249"/>
      <c r="R685" s="249"/>
      <c r="S685" s="249"/>
      <c r="T685" s="249"/>
      <c r="U685" s="249"/>
      <c r="V685" s="249"/>
      <c r="W685" s="249"/>
      <c r="X685" s="249"/>
      <c r="Y685" s="249"/>
    </row>
    <row r="686" spans="2:25" ht="30" customHeight="1" x14ac:dyDescent="0.25">
      <c r="B686" s="250"/>
      <c r="C686" s="251"/>
      <c r="D686" s="252"/>
      <c r="E686" s="253"/>
      <c r="F686" s="254"/>
      <c r="G686" s="255"/>
      <c r="H686" s="26">
        <v>679</v>
      </c>
      <c r="I686" s="28">
        <f>SUMIF(Entrada!$C$8:$C$3007,C686,Entrada!$F$8:$F$3007)</f>
        <v>0</v>
      </c>
      <c r="J686" s="28">
        <f>SUMIF(Entrada!$C$8:$C$3007,PG!C686,Entrada!$J$8:$J$3007)</f>
        <v>0</v>
      </c>
      <c r="K686" s="28">
        <f>SUMIF(Saída!$C$8:$C$3007,PG!C686,Saída!$E$8:$E$3007)</f>
        <v>0</v>
      </c>
      <c r="L686" s="28">
        <f>SUMIF(Saída!$C$8:$C$3007,PG!C686,Saída!$G$8:$G$3007)</f>
        <v>0</v>
      </c>
      <c r="M686" s="33">
        <f t="shared" si="30"/>
        <v>0</v>
      </c>
      <c r="N686" s="258">
        <f>IF(G686="",0,IFERROR(AVERAGE(G686,AVERAGEIF(Entrada!$C$8:$C$3007,PG!$C686,Entrada!$E$8:$E$3007)),$G686))</f>
        <v>0</v>
      </c>
      <c r="O686" s="97">
        <f t="shared" si="31"/>
        <v>0</v>
      </c>
      <c r="P686" s="98" t="str">
        <f t="shared" si="32"/>
        <v/>
      </c>
      <c r="Q686" s="249"/>
      <c r="R686" s="249"/>
      <c r="S686" s="249"/>
      <c r="T686" s="249"/>
      <c r="U686" s="249"/>
      <c r="V686" s="249"/>
      <c r="W686" s="249"/>
      <c r="X686" s="249"/>
      <c r="Y686" s="249"/>
    </row>
    <row r="687" spans="2:25" ht="30" customHeight="1" x14ac:dyDescent="0.25">
      <c r="B687" s="250"/>
      <c r="C687" s="251"/>
      <c r="D687" s="252"/>
      <c r="E687" s="253"/>
      <c r="F687" s="254"/>
      <c r="G687" s="255"/>
      <c r="H687" s="26">
        <v>680</v>
      </c>
      <c r="I687" s="28">
        <f>SUMIF(Entrada!$C$8:$C$3007,C687,Entrada!$F$8:$F$3007)</f>
        <v>0</v>
      </c>
      <c r="J687" s="28">
        <f>SUMIF(Entrada!$C$8:$C$3007,PG!C687,Entrada!$J$8:$J$3007)</f>
        <v>0</v>
      </c>
      <c r="K687" s="28">
        <f>SUMIF(Saída!$C$8:$C$3007,PG!C687,Saída!$E$8:$E$3007)</f>
        <v>0</v>
      </c>
      <c r="L687" s="28">
        <f>SUMIF(Saída!$C$8:$C$3007,PG!C687,Saída!$G$8:$G$3007)</f>
        <v>0</v>
      </c>
      <c r="M687" s="33">
        <f t="shared" si="30"/>
        <v>0</v>
      </c>
      <c r="N687" s="258">
        <f>IF(G687="",0,IFERROR(AVERAGE(G687,AVERAGEIF(Entrada!$C$8:$C$3007,PG!$C687,Entrada!$E$8:$E$3007)),$G687))</f>
        <v>0</v>
      </c>
      <c r="O687" s="97">
        <f t="shared" si="31"/>
        <v>0</v>
      </c>
      <c r="P687" s="98" t="str">
        <f t="shared" si="32"/>
        <v/>
      </c>
      <c r="Q687" s="249"/>
      <c r="R687" s="249"/>
      <c r="S687" s="249"/>
      <c r="T687" s="249"/>
      <c r="U687" s="249"/>
      <c r="V687" s="249"/>
      <c r="W687" s="249"/>
      <c r="X687" s="249"/>
      <c r="Y687" s="249"/>
    </row>
    <row r="688" spans="2:25" ht="30" customHeight="1" x14ac:dyDescent="0.25">
      <c r="B688" s="250"/>
      <c r="C688" s="251"/>
      <c r="D688" s="252"/>
      <c r="E688" s="253"/>
      <c r="F688" s="254"/>
      <c r="G688" s="255"/>
      <c r="H688" s="26">
        <v>681</v>
      </c>
      <c r="I688" s="28">
        <f>SUMIF(Entrada!$C$8:$C$3007,C688,Entrada!$F$8:$F$3007)</f>
        <v>0</v>
      </c>
      <c r="J688" s="28">
        <f>SUMIF(Entrada!$C$8:$C$3007,PG!C688,Entrada!$J$8:$J$3007)</f>
        <v>0</v>
      </c>
      <c r="K688" s="28">
        <f>SUMIF(Saída!$C$8:$C$3007,PG!C688,Saída!$E$8:$E$3007)</f>
        <v>0</v>
      </c>
      <c r="L688" s="28">
        <f>SUMIF(Saída!$C$8:$C$3007,PG!C688,Saída!$G$8:$G$3007)</f>
        <v>0</v>
      </c>
      <c r="M688" s="33">
        <f t="shared" si="30"/>
        <v>0</v>
      </c>
      <c r="N688" s="258">
        <f>IF(G688="",0,IFERROR(AVERAGE(G688,AVERAGEIF(Entrada!$C$8:$C$3007,PG!$C688,Entrada!$E$8:$E$3007)),$G688))</f>
        <v>0</v>
      </c>
      <c r="O688" s="97">
        <f t="shared" si="31"/>
        <v>0</v>
      </c>
      <c r="P688" s="98" t="str">
        <f t="shared" si="32"/>
        <v/>
      </c>
      <c r="Q688" s="249"/>
      <c r="R688" s="249"/>
      <c r="S688" s="249"/>
      <c r="T688" s="249"/>
      <c r="U688" s="249"/>
      <c r="V688" s="249"/>
      <c r="W688" s="249"/>
      <c r="X688" s="249"/>
      <c r="Y688" s="249"/>
    </row>
    <row r="689" spans="2:25" ht="30" customHeight="1" x14ac:dyDescent="0.25">
      <c r="B689" s="250"/>
      <c r="C689" s="251"/>
      <c r="D689" s="252"/>
      <c r="E689" s="253"/>
      <c r="F689" s="254"/>
      <c r="G689" s="255"/>
      <c r="H689" s="26">
        <v>682</v>
      </c>
      <c r="I689" s="28">
        <f>SUMIF(Entrada!$C$8:$C$3007,C689,Entrada!$F$8:$F$3007)</f>
        <v>0</v>
      </c>
      <c r="J689" s="28">
        <f>SUMIF(Entrada!$C$8:$C$3007,PG!C689,Entrada!$J$8:$J$3007)</f>
        <v>0</v>
      </c>
      <c r="K689" s="28">
        <f>SUMIF(Saída!$C$8:$C$3007,PG!C689,Saída!$E$8:$E$3007)</f>
        <v>0</v>
      </c>
      <c r="L689" s="28">
        <f>SUMIF(Saída!$C$8:$C$3007,PG!C689,Saída!$G$8:$G$3007)</f>
        <v>0</v>
      </c>
      <c r="M689" s="33">
        <f t="shared" si="30"/>
        <v>0</v>
      </c>
      <c r="N689" s="258">
        <f>IF(G689="",0,IFERROR(AVERAGE(G689,AVERAGEIF(Entrada!$C$8:$C$3007,PG!$C689,Entrada!$E$8:$E$3007)),$G689))</f>
        <v>0</v>
      </c>
      <c r="O689" s="97">
        <f t="shared" si="31"/>
        <v>0</v>
      </c>
      <c r="P689" s="98" t="str">
        <f t="shared" si="32"/>
        <v/>
      </c>
      <c r="Q689" s="249"/>
      <c r="R689" s="249"/>
      <c r="S689" s="249"/>
      <c r="T689" s="249"/>
      <c r="U689" s="249"/>
      <c r="V689" s="249"/>
      <c r="W689" s="249"/>
      <c r="X689" s="249"/>
      <c r="Y689" s="249"/>
    </row>
    <row r="690" spans="2:25" ht="30" customHeight="1" x14ac:dyDescent="0.25">
      <c r="B690" s="250"/>
      <c r="C690" s="251"/>
      <c r="D690" s="252"/>
      <c r="E690" s="253"/>
      <c r="F690" s="254"/>
      <c r="G690" s="255"/>
      <c r="H690" s="26">
        <v>683</v>
      </c>
      <c r="I690" s="28">
        <f>SUMIF(Entrada!$C$8:$C$3007,C690,Entrada!$F$8:$F$3007)</f>
        <v>0</v>
      </c>
      <c r="J690" s="28">
        <f>SUMIF(Entrada!$C$8:$C$3007,PG!C690,Entrada!$J$8:$J$3007)</f>
        <v>0</v>
      </c>
      <c r="K690" s="28">
        <f>SUMIF(Saída!$C$8:$C$3007,PG!C690,Saída!$E$8:$E$3007)</f>
        <v>0</v>
      </c>
      <c r="L690" s="28">
        <f>SUMIF(Saída!$C$8:$C$3007,PG!C690,Saída!$G$8:$G$3007)</f>
        <v>0</v>
      </c>
      <c r="M690" s="33">
        <f t="shared" si="30"/>
        <v>0</v>
      </c>
      <c r="N690" s="258">
        <f>IF(G690="",0,IFERROR(AVERAGE(G690,AVERAGEIF(Entrada!$C$8:$C$3007,PG!$C690,Entrada!$E$8:$E$3007)),$G690))</f>
        <v>0</v>
      </c>
      <c r="O690" s="97">
        <f t="shared" si="31"/>
        <v>0</v>
      </c>
      <c r="P690" s="98" t="str">
        <f t="shared" si="32"/>
        <v/>
      </c>
      <c r="Q690" s="249"/>
      <c r="R690" s="249"/>
      <c r="S690" s="249"/>
      <c r="T690" s="249"/>
      <c r="U690" s="249"/>
      <c r="V690" s="249"/>
      <c r="W690" s="249"/>
      <c r="X690" s="249"/>
      <c r="Y690" s="249"/>
    </row>
    <row r="691" spans="2:25" ht="30" customHeight="1" x14ac:dyDescent="0.25">
      <c r="B691" s="250"/>
      <c r="C691" s="251"/>
      <c r="D691" s="252"/>
      <c r="E691" s="253"/>
      <c r="F691" s="254"/>
      <c r="G691" s="255"/>
      <c r="H691" s="26">
        <v>684</v>
      </c>
      <c r="I691" s="28">
        <f>SUMIF(Entrada!$C$8:$C$3007,C691,Entrada!$F$8:$F$3007)</f>
        <v>0</v>
      </c>
      <c r="J691" s="28">
        <f>SUMIF(Entrada!$C$8:$C$3007,PG!C691,Entrada!$J$8:$J$3007)</f>
        <v>0</v>
      </c>
      <c r="K691" s="28">
        <f>SUMIF(Saída!$C$8:$C$3007,PG!C691,Saída!$E$8:$E$3007)</f>
        <v>0</v>
      </c>
      <c r="L691" s="28">
        <f>SUMIF(Saída!$C$8:$C$3007,PG!C691,Saída!$G$8:$G$3007)</f>
        <v>0</v>
      </c>
      <c r="M691" s="33">
        <f t="shared" si="30"/>
        <v>0</v>
      </c>
      <c r="N691" s="258">
        <f>IF(G691="",0,IFERROR(AVERAGE(G691,AVERAGEIF(Entrada!$C$8:$C$3007,PG!$C691,Entrada!$E$8:$E$3007)),$G691))</f>
        <v>0</v>
      </c>
      <c r="O691" s="97">
        <f t="shared" si="31"/>
        <v>0</v>
      </c>
      <c r="P691" s="98" t="str">
        <f t="shared" si="32"/>
        <v/>
      </c>
      <c r="Q691" s="249"/>
      <c r="R691" s="249"/>
      <c r="S691" s="249"/>
      <c r="T691" s="249"/>
      <c r="U691" s="249"/>
      <c r="V691" s="249"/>
      <c r="W691" s="249"/>
      <c r="X691" s="249"/>
      <c r="Y691" s="249"/>
    </row>
    <row r="692" spans="2:25" ht="30" customHeight="1" x14ac:dyDescent="0.25">
      <c r="B692" s="250"/>
      <c r="C692" s="251"/>
      <c r="D692" s="252"/>
      <c r="E692" s="253"/>
      <c r="F692" s="254"/>
      <c r="G692" s="255"/>
      <c r="H692" s="26">
        <v>685</v>
      </c>
      <c r="I692" s="28">
        <f>SUMIF(Entrada!$C$8:$C$3007,C692,Entrada!$F$8:$F$3007)</f>
        <v>0</v>
      </c>
      <c r="J692" s="28">
        <f>SUMIF(Entrada!$C$8:$C$3007,PG!C692,Entrada!$J$8:$J$3007)</f>
        <v>0</v>
      </c>
      <c r="K692" s="28">
        <f>SUMIF(Saída!$C$8:$C$3007,PG!C692,Saída!$E$8:$E$3007)</f>
        <v>0</v>
      </c>
      <c r="L692" s="28">
        <f>SUMIF(Saída!$C$8:$C$3007,PG!C692,Saída!$G$8:$G$3007)</f>
        <v>0</v>
      </c>
      <c r="M692" s="33">
        <f t="shared" si="30"/>
        <v>0</v>
      </c>
      <c r="N692" s="258">
        <f>IF(G692="",0,IFERROR(AVERAGE(G692,AVERAGEIF(Entrada!$C$8:$C$3007,PG!$C692,Entrada!$E$8:$E$3007)),$G692))</f>
        <v>0</v>
      </c>
      <c r="O692" s="97">
        <f t="shared" si="31"/>
        <v>0</v>
      </c>
      <c r="P692" s="98" t="str">
        <f t="shared" si="32"/>
        <v/>
      </c>
      <c r="Q692" s="249"/>
      <c r="R692" s="249"/>
      <c r="S692" s="249"/>
      <c r="T692" s="249"/>
      <c r="U692" s="249"/>
      <c r="V692" s="249"/>
      <c r="W692" s="249"/>
      <c r="X692" s="249"/>
      <c r="Y692" s="249"/>
    </row>
    <row r="693" spans="2:25" ht="30" customHeight="1" x14ac:dyDescent="0.25">
      <c r="B693" s="250"/>
      <c r="C693" s="251"/>
      <c r="D693" s="252"/>
      <c r="E693" s="253"/>
      <c r="F693" s="254"/>
      <c r="G693" s="255"/>
      <c r="H693" s="26">
        <v>686</v>
      </c>
      <c r="I693" s="28">
        <f>SUMIF(Entrada!$C$8:$C$3007,C693,Entrada!$F$8:$F$3007)</f>
        <v>0</v>
      </c>
      <c r="J693" s="28">
        <f>SUMIF(Entrada!$C$8:$C$3007,PG!C693,Entrada!$J$8:$J$3007)</f>
        <v>0</v>
      </c>
      <c r="K693" s="28">
        <f>SUMIF(Saída!$C$8:$C$3007,PG!C693,Saída!$E$8:$E$3007)</f>
        <v>0</v>
      </c>
      <c r="L693" s="28">
        <f>SUMIF(Saída!$C$8:$C$3007,PG!C693,Saída!$G$8:$G$3007)</f>
        <v>0</v>
      </c>
      <c r="M693" s="33">
        <f t="shared" si="30"/>
        <v>0</v>
      </c>
      <c r="N693" s="258">
        <f>IF(G693="",0,IFERROR(AVERAGE(G693,AVERAGEIF(Entrada!$C$8:$C$3007,PG!$C693,Entrada!$E$8:$E$3007)),$G693))</f>
        <v>0</v>
      </c>
      <c r="O693" s="97">
        <f t="shared" si="31"/>
        <v>0</v>
      </c>
      <c r="P693" s="98" t="str">
        <f t="shared" si="32"/>
        <v/>
      </c>
      <c r="Q693" s="249"/>
      <c r="R693" s="249"/>
      <c r="S693" s="249"/>
      <c r="T693" s="249"/>
      <c r="U693" s="249"/>
      <c r="V693" s="249"/>
      <c r="W693" s="249"/>
      <c r="X693" s="249"/>
      <c r="Y693" s="249"/>
    </row>
    <row r="694" spans="2:25" ht="30" customHeight="1" x14ac:dyDescent="0.25">
      <c r="B694" s="250"/>
      <c r="C694" s="251"/>
      <c r="D694" s="252"/>
      <c r="E694" s="253"/>
      <c r="F694" s="254"/>
      <c r="G694" s="255"/>
      <c r="H694" s="26">
        <v>687</v>
      </c>
      <c r="I694" s="28">
        <f>SUMIF(Entrada!$C$8:$C$3007,C694,Entrada!$F$8:$F$3007)</f>
        <v>0</v>
      </c>
      <c r="J694" s="28">
        <f>SUMIF(Entrada!$C$8:$C$3007,PG!C694,Entrada!$J$8:$J$3007)</f>
        <v>0</v>
      </c>
      <c r="K694" s="28">
        <f>SUMIF(Saída!$C$8:$C$3007,PG!C694,Saída!$E$8:$E$3007)</f>
        <v>0</v>
      </c>
      <c r="L694" s="28">
        <f>SUMIF(Saída!$C$8:$C$3007,PG!C694,Saída!$G$8:$G$3007)</f>
        <v>0</v>
      </c>
      <c r="M694" s="33">
        <f t="shared" si="30"/>
        <v>0</v>
      </c>
      <c r="N694" s="258">
        <f>IF(G694="",0,IFERROR(AVERAGE(G694,AVERAGEIF(Entrada!$C$8:$C$3007,PG!$C694,Entrada!$E$8:$E$3007)),$G694))</f>
        <v>0</v>
      </c>
      <c r="O694" s="97">
        <f t="shared" si="31"/>
        <v>0</v>
      </c>
      <c r="P694" s="98" t="str">
        <f t="shared" si="32"/>
        <v/>
      </c>
      <c r="Q694" s="249"/>
      <c r="R694" s="249"/>
      <c r="S694" s="249"/>
      <c r="T694" s="249"/>
      <c r="U694" s="249"/>
      <c r="V694" s="249"/>
      <c r="W694" s="249"/>
      <c r="X694" s="249"/>
      <c r="Y694" s="249"/>
    </row>
    <row r="695" spans="2:25" ht="30" customHeight="1" x14ac:dyDescent="0.25">
      <c r="B695" s="250"/>
      <c r="C695" s="251"/>
      <c r="D695" s="252"/>
      <c r="E695" s="253"/>
      <c r="F695" s="254"/>
      <c r="G695" s="255"/>
      <c r="H695" s="26">
        <v>688</v>
      </c>
      <c r="I695" s="28">
        <f>SUMIF(Entrada!$C$8:$C$3007,C695,Entrada!$F$8:$F$3007)</f>
        <v>0</v>
      </c>
      <c r="J695" s="28">
        <f>SUMIF(Entrada!$C$8:$C$3007,PG!C695,Entrada!$J$8:$J$3007)</f>
        <v>0</v>
      </c>
      <c r="K695" s="28">
        <f>SUMIF(Saída!$C$8:$C$3007,PG!C695,Saída!$E$8:$E$3007)</f>
        <v>0</v>
      </c>
      <c r="L695" s="28">
        <f>SUMIF(Saída!$C$8:$C$3007,PG!C695,Saída!$G$8:$G$3007)</f>
        <v>0</v>
      </c>
      <c r="M695" s="33">
        <f t="shared" si="30"/>
        <v>0</v>
      </c>
      <c r="N695" s="258">
        <f>IF(G695="",0,IFERROR(AVERAGE(G695,AVERAGEIF(Entrada!$C$8:$C$3007,PG!$C695,Entrada!$E$8:$E$3007)),$G695))</f>
        <v>0</v>
      </c>
      <c r="O695" s="97">
        <f t="shared" si="31"/>
        <v>0</v>
      </c>
      <c r="P695" s="98" t="str">
        <f t="shared" si="32"/>
        <v/>
      </c>
      <c r="Q695" s="249"/>
      <c r="R695" s="249"/>
      <c r="S695" s="249"/>
      <c r="T695" s="249"/>
      <c r="U695" s="249"/>
      <c r="V695" s="249"/>
      <c r="W695" s="249"/>
      <c r="X695" s="249"/>
      <c r="Y695" s="249"/>
    </row>
    <row r="696" spans="2:25" ht="30" customHeight="1" x14ac:dyDescent="0.25">
      <c r="B696" s="250"/>
      <c r="C696" s="251"/>
      <c r="D696" s="252"/>
      <c r="E696" s="253"/>
      <c r="F696" s="254"/>
      <c r="G696" s="255"/>
      <c r="H696" s="26">
        <v>689</v>
      </c>
      <c r="I696" s="28">
        <f>SUMIF(Entrada!$C$8:$C$3007,C696,Entrada!$F$8:$F$3007)</f>
        <v>0</v>
      </c>
      <c r="J696" s="28">
        <f>SUMIF(Entrada!$C$8:$C$3007,PG!C696,Entrada!$J$8:$J$3007)</f>
        <v>0</v>
      </c>
      <c r="K696" s="28">
        <f>SUMIF(Saída!$C$8:$C$3007,PG!C696,Saída!$E$8:$E$3007)</f>
        <v>0</v>
      </c>
      <c r="L696" s="28">
        <f>SUMIF(Saída!$C$8:$C$3007,PG!C696,Saída!$G$8:$G$3007)</f>
        <v>0</v>
      </c>
      <c r="M696" s="33">
        <f t="shared" si="30"/>
        <v>0</v>
      </c>
      <c r="N696" s="258">
        <f>IF(G696="",0,IFERROR(AVERAGE(G696,AVERAGEIF(Entrada!$C$8:$C$3007,PG!$C696,Entrada!$E$8:$E$3007)),$G696))</f>
        <v>0</v>
      </c>
      <c r="O696" s="97">
        <f t="shared" si="31"/>
        <v>0</v>
      </c>
      <c r="P696" s="98" t="str">
        <f t="shared" si="32"/>
        <v/>
      </c>
      <c r="Q696" s="249"/>
      <c r="R696" s="249"/>
      <c r="S696" s="249"/>
      <c r="T696" s="249"/>
      <c r="U696" s="249"/>
      <c r="V696" s="249"/>
      <c r="W696" s="249"/>
      <c r="X696" s="249"/>
      <c r="Y696" s="249"/>
    </row>
    <row r="697" spans="2:25" ht="30" customHeight="1" x14ac:dyDescent="0.25">
      <c r="B697" s="250"/>
      <c r="C697" s="251"/>
      <c r="D697" s="252"/>
      <c r="E697" s="253"/>
      <c r="F697" s="254"/>
      <c r="G697" s="255"/>
      <c r="H697" s="26">
        <v>690</v>
      </c>
      <c r="I697" s="28">
        <f>SUMIF(Entrada!$C$8:$C$3007,C697,Entrada!$F$8:$F$3007)</f>
        <v>0</v>
      </c>
      <c r="J697" s="28">
        <f>SUMIF(Entrada!$C$8:$C$3007,PG!C697,Entrada!$J$8:$J$3007)</f>
        <v>0</v>
      </c>
      <c r="K697" s="28">
        <f>SUMIF(Saída!$C$8:$C$3007,PG!C697,Saída!$E$8:$E$3007)</f>
        <v>0</v>
      </c>
      <c r="L697" s="28">
        <f>SUMIF(Saída!$C$8:$C$3007,PG!C697,Saída!$G$8:$G$3007)</f>
        <v>0</v>
      </c>
      <c r="M697" s="33">
        <f t="shared" si="30"/>
        <v>0</v>
      </c>
      <c r="N697" s="258">
        <f>IF(G697="",0,IFERROR(AVERAGE(G697,AVERAGEIF(Entrada!$C$8:$C$3007,PG!$C697,Entrada!$E$8:$E$3007)),$G697))</f>
        <v>0</v>
      </c>
      <c r="O697" s="97">
        <f t="shared" si="31"/>
        <v>0</v>
      </c>
      <c r="P697" s="98" t="str">
        <f t="shared" si="32"/>
        <v/>
      </c>
      <c r="Q697" s="249"/>
      <c r="R697" s="249"/>
      <c r="S697" s="249"/>
      <c r="T697" s="249"/>
      <c r="U697" s="249"/>
      <c r="V697" s="249"/>
      <c r="W697" s="249"/>
      <c r="X697" s="249"/>
      <c r="Y697" s="249"/>
    </row>
    <row r="698" spans="2:25" ht="30" customHeight="1" x14ac:dyDescent="0.25">
      <c r="B698" s="250"/>
      <c r="C698" s="251"/>
      <c r="D698" s="252"/>
      <c r="E698" s="253"/>
      <c r="F698" s="254"/>
      <c r="G698" s="255"/>
      <c r="H698" s="26">
        <v>691</v>
      </c>
      <c r="I698" s="28">
        <f>SUMIF(Entrada!$C$8:$C$3007,C698,Entrada!$F$8:$F$3007)</f>
        <v>0</v>
      </c>
      <c r="J698" s="28">
        <f>SUMIF(Entrada!$C$8:$C$3007,PG!C698,Entrada!$J$8:$J$3007)</f>
        <v>0</v>
      </c>
      <c r="K698" s="28">
        <f>SUMIF(Saída!$C$8:$C$3007,PG!C698,Saída!$E$8:$E$3007)</f>
        <v>0</v>
      </c>
      <c r="L698" s="28">
        <f>SUMIF(Saída!$C$8:$C$3007,PG!C698,Saída!$G$8:$G$3007)</f>
        <v>0</v>
      </c>
      <c r="M698" s="33">
        <f t="shared" si="30"/>
        <v>0</v>
      </c>
      <c r="N698" s="258">
        <f>IF(G698="",0,IFERROR(AVERAGE(G698,AVERAGEIF(Entrada!$C$8:$C$3007,PG!$C698,Entrada!$E$8:$E$3007)),$G698))</f>
        <v>0</v>
      </c>
      <c r="O698" s="97">
        <f t="shared" si="31"/>
        <v>0</v>
      </c>
      <c r="P698" s="98" t="str">
        <f t="shared" si="32"/>
        <v/>
      </c>
      <c r="Q698" s="249"/>
      <c r="R698" s="249"/>
      <c r="S698" s="249"/>
      <c r="T698" s="249"/>
      <c r="U698" s="249"/>
      <c r="V698" s="249"/>
      <c r="W698" s="249"/>
      <c r="X698" s="249"/>
      <c r="Y698" s="249"/>
    </row>
    <row r="699" spans="2:25" ht="30" customHeight="1" x14ac:dyDescent="0.25">
      <c r="B699" s="250"/>
      <c r="C699" s="251"/>
      <c r="D699" s="252"/>
      <c r="E699" s="253"/>
      <c r="F699" s="254"/>
      <c r="G699" s="255"/>
      <c r="H699" s="26">
        <v>692</v>
      </c>
      <c r="I699" s="28">
        <f>SUMIF(Entrada!$C$8:$C$3007,C699,Entrada!$F$8:$F$3007)</f>
        <v>0</v>
      </c>
      <c r="J699" s="28">
        <f>SUMIF(Entrada!$C$8:$C$3007,PG!C699,Entrada!$J$8:$J$3007)</f>
        <v>0</v>
      </c>
      <c r="K699" s="28">
        <f>SUMIF(Saída!$C$8:$C$3007,PG!C699,Saída!$E$8:$E$3007)</f>
        <v>0</v>
      </c>
      <c r="L699" s="28">
        <f>SUMIF(Saída!$C$8:$C$3007,PG!C699,Saída!$G$8:$G$3007)</f>
        <v>0</v>
      </c>
      <c r="M699" s="33">
        <f t="shared" si="30"/>
        <v>0</v>
      </c>
      <c r="N699" s="258">
        <f>IF(G699="",0,IFERROR(AVERAGE(G699,AVERAGEIF(Entrada!$C$8:$C$3007,PG!$C699,Entrada!$E$8:$E$3007)),$G699))</f>
        <v>0</v>
      </c>
      <c r="O699" s="97">
        <f t="shared" si="31"/>
        <v>0</v>
      </c>
      <c r="P699" s="98" t="str">
        <f t="shared" si="32"/>
        <v/>
      </c>
      <c r="Q699" s="249"/>
      <c r="R699" s="249"/>
      <c r="S699" s="249"/>
      <c r="T699" s="249"/>
      <c r="U699" s="249"/>
      <c r="V699" s="249"/>
      <c r="W699" s="249"/>
      <c r="X699" s="249"/>
      <c r="Y699" s="249"/>
    </row>
    <row r="700" spans="2:25" ht="30" customHeight="1" x14ac:dyDescent="0.25">
      <c r="B700" s="250"/>
      <c r="C700" s="251"/>
      <c r="D700" s="252"/>
      <c r="E700" s="253"/>
      <c r="F700" s="254"/>
      <c r="G700" s="255"/>
      <c r="H700" s="26">
        <v>693</v>
      </c>
      <c r="I700" s="28">
        <f>SUMIF(Entrada!$C$8:$C$3007,C700,Entrada!$F$8:$F$3007)</f>
        <v>0</v>
      </c>
      <c r="J700" s="28">
        <f>SUMIF(Entrada!$C$8:$C$3007,PG!C700,Entrada!$J$8:$J$3007)</f>
        <v>0</v>
      </c>
      <c r="K700" s="28">
        <f>SUMIF(Saída!$C$8:$C$3007,PG!C700,Saída!$E$8:$E$3007)</f>
        <v>0</v>
      </c>
      <c r="L700" s="28">
        <f>SUMIF(Saída!$C$8:$C$3007,PG!C700,Saída!$G$8:$G$3007)</f>
        <v>0</v>
      </c>
      <c r="M700" s="33">
        <f t="shared" si="30"/>
        <v>0</v>
      </c>
      <c r="N700" s="258">
        <f>IF(G700="",0,IFERROR(AVERAGE(G700,AVERAGEIF(Entrada!$C$8:$C$3007,PG!$C700,Entrada!$E$8:$E$3007)),$G700))</f>
        <v>0</v>
      </c>
      <c r="O700" s="97">
        <f t="shared" si="31"/>
        <v>0</v>
      </c>
      <c r="P700" s="98" t="str">
        <f t="shared" si="32"/>
        <v/>
      </c>
      <c r="Q700" s="249"/>
      <c r="R700" s="249"/>
      <c r="S700" s="249"/>
      <c r="T700" s="249"/>
      <c r="U700" s="249"/>
      <c r="V700" s="249"/>
      <c r="W700" s="249"/>
      <c r="X700" s="249"/>
      <c r="Y700" s="249"/>
    </row>
    <row r="701" spans="2:25" ht="30" customHeight="1" x14ac:dyDescent="0.25">
      <c r="B701" s="250"/>
      <c r="C701" s="251"/>
      <c r="D701" s="252"/>
      <c r="E701" s="253"/>
      <c r="F701" s="254"/>
      <c r="G701" s="255"/>
      <c r="H701" s="26">
        <v>694</v>
      </c>
      <c r="I701" s="28">
        <f>SUMIF(Entrada!$C$8:$C$3007,C701,Entrada!$F$8:$F$3007)</f>
        <v>0</v>
      </c>
      <c r="J701" s="28">
        <f>SUMIF(Entrada!$C$8:$C$3007,PG!C701,Entrada!$J$8:$J$3007)</f>
        <v>0</v>
      </c>
      <c r="K701" s="28">
        <f>SUMIF(Saída!$C$8:$C$3007,PG!C701,Saída!$E$8:$E$3007)</f>
        <v>0</v>
      </c>
      <c r="L701" s="28">
        <f>SUMIF(Saída!$C$8:$C$3007,PG!C701,Saída!$G$8:$G$3007)</f>
        <v>0</v>
      </c>
      <c r="M701" s="33">
        <f t="shared" si="30"/>
        <v>0</v>
      </c>
      <c r="N701" s="258">
        <f>IF(G701="",0,IFERROR(AVERAGE(G701,AVERAGEIF(Entrada!$C$8:$C$3007,PG!$C701,Entrada!$E$8:$E$3007)),$G701))</f>
        <v>0</v>
      </c>
      <c r="O701" s="97">
        <f t="shared" si="31"/>
        <v>0</v>
      </c>
      <c r="P701" s="98" t="str">
        <f t="shared" si="32"/>
        <v/>
      </c>
      <c r="Q701" s="249"/>
      <c r="R701" s="249"/>
      <c r="S701" s="249"/>
      <c r="T701" s="249"/>
      <c r="U701" s="249"/>
      <c r="V701" s="249"/>
      <c r="W701" s="249"/>
      <c r="X701" s="249"/>
      <c r="Y701" s="249"/>
    </row>
    <row r="702" spans="2:25" ht="30" customHeight="1" x14ac:dyDescent="0.25">
      <c r="B702" s="250"/>
      <c r="C702" s="251"/>
      <c r="D702" s="252"/>
      <c r="E702" s="253"/>
      <c r="F702" s="254"/>
      <c r="G702" s="255"/>
      <c r="H702" s="26">
        <v>695</v>
      </c>
      <c r="I702" s="28">
        <f>SUMIF(Entrada!$C$8:$C$3007,C702,Entrada!$F$8:$F$3007)</f>
        <v>0</v>
      </c>
      <c r="J702" s="28">
        <f>SUMIF(Entrada!$C$8:$C$3007,PG!C702,Entrada!$J$8:$J$3007)</f>
        <v>0</v>
      </c>
      <c r="K702" s="28">
        <f>SUMIF(Saída!$C$8:$C$3007,PG!C702,Saída!$E$8:$E$3007)</f>
        <v>0</v>
      </c>
      <c r="L702" s="28">
        <f>SUMIF(Saída!$C$8:$C$3007,PG!C702,Saída!$G$8:$G$3007)</f>
        <v>0</v>
      </c>
      <c r="M702" s="33">
        <f t="shared" si="30"/>
        <v>0</v>
      </c>
      <c r="N702" s="258">
        <f>IF(G702="",0,IFERROR(AVERAGE(G702,AVERAGEIF(Entrada!$C$8:$C$3007,PG!$C702,Entrada!$E$8:$E$3007)),$G702))</f>
        <v>0</v>
      </c>
      <c r="O702" s="97">
        <f t="shared" si="31"/>
        <v>0</v>
      </c>
      <c r="P702" s="98" t="str">
        <f t="shared" si="32"/>
        <v/>
      </c>
      <c r="Q702" s="249"/>
      <c r="R702" s="249"/>
      <c r="S702" s="249"/>
      <c r="T702" s="249"/>
      <c r="U702" s="249"/>
      <c r="V702" s="249"/>
      <c r="W702" s="249"/>
      <c r="X702" s="249"/>
      <c r="Y702" s="249"/>
    </row>
    <row r="703" spans="2:25" ht="30" customHeight="1" x14ac:dyDescent="0.25">
      <c r="B703" s="250"/>
      <c r="C703" s="251"/>
      <c r="D703" s="252"/>
      <c r="E703" s="253"/>
      <c r="F703" s="254"/>
      <c r="G703" s="255"/>
      <c r="H703" s="26">
        <v>696</v>
      </c>
      <c r="I703" s="28">
        <f>SUMIF(Entrada!$C$8:$C$3007,C703,Entrada!$F$8:$F$3007)</f>
        <v>0</v>
      </c>
      <c r="J703" s="28">
        <f>SUMIF(Entrada!$C$8:$C$3007,PG!C703,Entrada!$J$8:$J$3007)</f>
        <v>0</v>
      </c>
      <c r="K703" s="28">
        <f>SUMIF(Saída!$C$8:$C$3007,PG!C703,Saída!$E$8:$E$3007)</f>
        <v>0</v>
      </c>
      <c r="L703" s="28">
        <f>SUMIF(Saída!$C$8:$C$3007,PG!C703,Saída!$G$8:$G$3007)</f>
        <v>0</v>
      </c>
      <c r="M703" s="33">
        <f t="shared" si="30"/>
        <v>0</v>
      </c>
      <c r="N703" s="258">
        <f>IF(G703="",0,IFERROR(AVERAGE(G703,AVERAGEIF(Entrada!$C$8:$C$3007,PG!$C703,Entrada!$E$8:$E$3007)),$G703))</f>
        <v>0</v>
      </c>
      <c r="O703" s="97">
        <f t="shared" si="31"/>
        <v>0</v>
      </c>
      <c r="P703" s="98" t="str">
        <f t="shared" si="32"/>
        <v/>
      </c>
      <c r="Q703" s="249"/>
      <c r="R703" s="249"/>
      <c r="S703" s="249"/>
      <c r="T703" s="249"/>
      <c r="U703" s="249"/>
      <c r="V703" s="249"/>
      <c r="W703" s="249"/>
      <c r="X703" s="249"/>
      <c r="Y703" s="249"/>
    </row>
    <row r="704" spans="2:25" ht="30" customHeight="1" x14ac:dyDescent="0.25">
      <c r="B704" s="250"/>
      <c r="C704" s="251"/>
      <c r="D704" s="252"/>
      <c r="E704" s="253"/>
      <c r="F704" s="254"/>
      <c r="G704" s="255"/>
      <c r="H704" s="26">
        <v>697</v>
      </c>
      <c r="I704" s="28">
        <f>SUMIF(Entrada!$C$8:$C$3007,C704,Entrada!$F$8:$F$3007)</f>
        <v>0</v>
      </c>
      <c r="J704" s="28">
        <f>SUMIF(Entrada!$C$8:$C$3007,PG!C704,Entrada!$J$8:$J$3007)</f>
        <v>0</v>
      </c>
      <c r="K704" s="28">
        <f>SUMIF(Saída!$C$8:$C$3007,PG!C704,Saída!$E$8:$E$3007)</f>
        <v>0</v>
      </c>
      <c r="L704" s="28">
        <f>SUMIF(Saída!$C$8:$C$3007,PG!C704,Saída!$G$8:$G$3007)</f>
        <v>0</v>
      </c>
      <c r="M704" s="33">
        <f t="shared" si="30"/>
        <v>0</v>
      </c>
      <c r="N704" s="258">
        <f>IF(G704="",0,IFERROR(AVERAGE(G704,AVERAGEIF(Entrada!$C$8:$C$3007,PG!$C704,Entrada!$E$8:$E$3007)),$G704))</f>
        <v>0</v>
      </c>
      <c r="O704" s="97">
        <f t="shared" si="31"/>
        <v>0</v>
      </c>
      <c r="P704" s="98" t="str">
        <f t="shared" si="32"/>
        <v/>
      </c>
      <c r="Q704" s="249"/>
      <c r="R704" s="249"/>
      <c r="S704" s="249"/>
      <c r="T704" s="249"/>
      <c r="U704" s="249"/>
      <c r="V704" s="249"/>
      <c r="W704" s="249"/>
      <c r="X704" s="249"/>
      <c r="Y704" s="249"/>
    </row>
    <row r="705" spans="2:25" ht="30" customHeight="1" x14ac:dyDescent="0.25">
      <c r="B705" s="250"/>
      <c r="C705" s="251"/>
      <c r="D705" s="252"/>
      <c r="E705" s="253"/>
      <c r="F705" s="254"/>
      <c r="G705" s="255"/>
      <c r="H705" s="26">
        <v>698</v>
      </c>
      <c r="I705" s="28">
        <f>SUMIF(Entrada!$C$8:$C$3007,C705,Entrada!$F$8:$F$3007)</f>
        <v>0</v>
      </c>
      <c r="J705" s="28">
        <f>SUMIF(Entrada!$C$8:$C$3007,PG!C705,Entrada!$J$8:$J$3007)</f>
        <v>0</v>
      </c>
      <c r="K705" s="28">
        <f>SUMIF(Saída!$C$8:$C$3007,PG!C705,Saída!$E$8:$E$3007)</f>
        <v>0</v>
      </c>
      <c r="L705" s="28">
        <f>SUMIF(Saída!$C$8:$C$3007,PG!C705,Saída!$G$8:$G$3007)</f>
        <v>0</v>
      </c>
      <c r="M705" s="33">
        <f t="shared" si="30"/>
        <v>0</v>
      </c>
      <c r="N705" s="258">
        <f>IF(G705="",0,IFERROR(AVERAGE(G705,AVERAGEIF(Entrada!$C$8:$C$3007,PG!$C705,Entrada!$E$8:$E$3007)),$G705))</f>
        <v>0</v>
      </c>
      <c r="O705" s="97">
        <f t="shared" si="31"/>
        <v>0</v>
      </c>
      <c r="P705" s="98" t="str">
        <f t="shared" si="32"/>
        <v/>
      </c>
      <c r="Q705" s="249"/>
      <c r="R705" s="249"/>
      <c r="S705" s="249"/>
      <c r="T705" s="249"/>
      <c r="U705" s="249"/>
      <c r="V705" s="249"/>
      <c r="W705" s="249"/>
      <c r="X705" s="249"/>
      <c r="Y705" s="249"/>
    </row>
    <row r="706" spans="2:25" ht="30" customHeight="1" x14ac:dyDescent="0.25">
      <c r="B706" s="250"/>
      <c r="C706" s="251"/>
      <c r="D706" s="252"/>
      <c r="E706" s="253"/>
      <c r="F706" s="254"/>
      <c r="G706" s="255"/>
      <c r="H706" s="26">
        <v>699</v>
      </c>
      <c r="I706" s="28">
        <f>SUMIF(Entrada!$C$8:$C$3007,C706,Entrada!$F$8:$F$3007)</f>
        <v>0</v>
      </c>
      <c r="J706" s="28">
        <f>SUMIF(Entrada!$C$8:$C$3007,PG!C706,Entrada!$J$8:$J$3007)</f>
        <v>0</v>
      </c>
      <c r="K706" s="28">
        <f>SUMIF(Saída!$C$8:$C$3007,PG!C706,Saída!$E$8:$E$3007)</f>
        <v>0</v>
      </c>
      <c r="L706" s="28">
        <f>SUMIF(Saída!$C$8:$C$3007,PG!C706,Saída!$G$8:$G$3007)</f>
        <v>0</v>
      </c>
      <c r="M706" s="33">
        <f t="shared" si="30"/>
        <v>0</v>
      </c>
      <c r="N706" s="258">
        <f>IF(G706="",0,IFERROR(AVERAGE(G706,AVERAGEIF(Entrada!$C$8:$C$3007,PG!$C706,Entrada!$E$8:$E$3007)),$G706))</f>
        <v>0</v>
      </c>
      <c r="O706" s="97">
        <f t="shared" si="31"/>
        <v>0</v>
      </c>
      <c r="P706" s="98" t="str">
        <f t="shared" si="32"/>
        <v/>
      </c>
      <c r="Q706" s="249"/>
      <c r="R706" s="249"/>
      <c r="S706" s="249"/>
      <c r="T706" s="249"/>
      <c r="U706" s="249"/>
      <c r="V706" s="249"/>
      <c r="W706" s="249"/>
      <c r="X706" s="249"/>
      <c r="Y706" s="249"/>
    </row>
    <row r="707" spans="2:25" ht="30" customHeight="1" x14ac:dyDescent="0.25">
      <c r="B707" s="250"/>
      <c r="C707" s="251"/>
      <c r="D707" s="252"/>
      <c r="E707" s="253"/>
      <c r="F707" s="254"/>
      <c r="G707" s="255"/>
      <c r="H707" s="26">
        <v>700</v>
      </c>
      <c r="I707" s="28">
        <f>SUMIF(Entrada!$C$8:$C$3007,C707,Entrada!$F$8:$F$3007)</f>
        <v>0</v>
      </c>
      <c r="J707" s="28">
        <f>SUMIF(Entrada!$C$8:$C$3007,PG!C707,Entrada!$J$8:$J$3007)</f>
        <v>0</v>
      </c>
      <c r="K707" s="28">
        <f>SUMIF(Saída!$C$8:$C$3007,PG!C707,Saída!$E$8:$E$3007)</f>
        <v>0</v>
      </c>
      <c r="L707" s="28">
        <f>SUMIF(Saída!$C$8:$C$3007,PG!C707,Saída!$G$8:$G$3007)</f>
        <v>0</v>
      </c>
      <c r="M707" s="33">
        <f t="shared" si="30"/>
        <v>0</v>
      </c>
      <c r="N707" s="258">
        <f>IF(G707="",0,IFERROR(AVERAGE(G707,AVERAGEIF(Entrada!$C$8:$C$3007,PG!$C707,Entrada!$E$8:$E$3007)),$G707))</f>
        <v>0</v>
      </c>
      <c r="O707" s="97">
        <f t="shared" si="31"/>
        <v>0</v>
      </c>
      <c r="P707" s="98" t="str">
        <f t="shared" si="32"/>
        <v/>
      </c>
      <c r="Q707" s="249"/>
      <c r="R707" s="249"/>
      <c r="S707" s="249"/>
      <c r="T707" s="249"/>
      <c r="U707" s="249"/>
      <c r="V707" s="249"/>
      <c r="W707" s="249"/>
      <c r="X707" s="249"/>
      <c r="Y707" s="249"/>
    </row>
    <row r="708" spans="2:25" ht="30" customHeight="1" x14ac:dyDescent="0.25">
      <c r="B708" s="250"/>
      <c r="C708" s="251"/>
      <c r="D708" s="252"/>
      <c r="E708" s="253"/>
      <c r="F708" s="254"/>
      <c r="G708" s="255"/>
      <c r="H708" s="26">
        <v>701</v>
      </c>
      <c r="I708" s="28">
        <f>SUMIF(Entrada!$C$8:$C$3007,C708,Entrada!$F$8:$F$3007)</f>
        <v>0</v>
      </c>
      <c r="J708" s="28">
        <f>SUMIF(Entrada!$C$8:$C$3007,PG!C708,Entrada!$J$8:$J$3007)</f>
        <v>0</v>
      </c>
      <c r="K708" s="28">
        <f>SUMIF(Saída!$C$8:$C$3007,PG!C708,Saída!$E$8:$E$3007)</f>
        <v>0</v>
      </c>
      <c r="L708" s="28">
        <f>SUMIF(Saída!$C$8:$C$3007,PG!C708,Saída!$G$8:$G$3007)</f>
        <v>0</v>
      </c>
      <c r="M708" s="33">
        <f t="shared" si="30"/>
        <v>0</v>
      </c>
      <c r="N708" s="258">
        <f>IF(G708="",0,IFERROR(AVERAGE(G708,AVERAGEIF(Entrada!$C$8:$C$3007,PG!$C708,Entrada!$E$8:$E$3007)),$G708))</f>
        <v>0</v>
      </c>
      <c r="O708" s="97">
        <f t="shared" si="31"/>
        <v>0</v>
      </c>
      <c r="P708" s="98" t="str">
        <f t="shared" si="32"/>
        <v/>
      </c>
      <c r="Q708" s="249"/>
      <c r="R708" s="249"/>
      <c r="S708" s="249"/>
      <c r="T708" s="249"/>
      <c r="U708" s="249"/>
      <c r="V708" s="249"/>
      <c r="W708" s="249"/>
      <c r="X708" s="249"/>
      <c r="Y708" s="249"/>
    </row>
    <row r="709" spans="2:25" ht="30" customHeight="1" x14ac:dyDescent="0.25">
      <c r="B709" s="250"/>
      <c r="C709" s="251"/>
      <c r="D709" s="252"/>
      <c r="E709" s="253"/>
      <c r="F709" s="254"/>
      <c r="G709" s="255"/>
      <c r="H709" s="26">
        <v>702</v>
      </c>
      <c r="I709" s="28">
        <f>SUMIF(Entrada!$C$8:$C$3007,C709,Entrada!$F$8:$F$3007)</f>
        <v>0</v>
      </c>
      <c r="J709" s="28">
        <f>SUMIF(Entrada!$C$8:$C$3007,PG!C709,Entrada!$J$8:$J$3007)</f>
        <v>0</v>
      </c>
      <c r="K709" s="28">
        <f>SUMIF(Saída!$C$8:$C$3007,PG!C709,Saída!$E$8:$E$3007)</f>
        <v>0</v>
      </c>
      <c r="L709" s="28">
        <f>SUMIF(Saída!$C$8:$C$3007,PG!C709,Saída!$G$8:$G$3007)</f>
        <v>0</v>
      </c>
      <c r="M709" s="33">
        <f t="shared" si="30"/>
        <v>0</v>
      </c>
      <c r="N709" s="258">
        <f>IF(G709="",0,IFERROR(AVERAGE(G709,AVERAGEIF(Entrada!$C$8:$C$3007,PG!$C709,Entrada!$E$8:$E$3007)),$G709))</f>
        <v>0</v>
      </c>
      <c r="O709" s="97">
        <f t="shared" si="31"/>
        <v>0</v>
      </c>
      <c r="P709" s="98" t="str">
        <f t="shared" si="32"/>
        <v/>
      </c>
      <c r="Q709" s="249"/>
      <c r="R709" s="249"/>
      <c r="S709" s="249"/>
      <c r="T709" s="249"/>
      <c r="U709" s="249"/>
      <c r="V709" s="249"/>
      <c r="W709" s="249"/>
      <c r="X709" s="249"/>
      <c r="Y709" s="249"/>
    </row>
    <row r="710" spans="2:25" ht="30" customHeight="1" x14ac:dyDescent="0.25">
      <c r="B710" s="250"/>
      <c r="C710" s="251"/>
      <c r="D710" s="252"/>
      <c r="E710" s="253"/>
      <c r="F710" s="254"/>
      <c r="G710" s="255"/>
      <c r="H710" s="26">
        <v>703</v>
      </c>
      <c r="I710" s="28">
        <f>SUMIF(Entrada!$C$8:$C$3007,C710,Entrada!$F$8:$F$3007)</f>
        <v>0</v>
      </c>
      <c r="J710" s="28">
        <f>SUMIF(Entrada!$C$8:$C$3007,PG!C710,Entrada!$J$8:$J$3007)</f>
        <v>0</v>
      </c>
      <c r="K710" s="28">
        <f>SUMIF(Saída!$C$8:$C$3007,PG!C710,Saída!$E$8:$E$3007)</f>
        <v>0</v>
      </c>
      <c r="L710" s="28">
        <f>SUMIF(Saída!$C$8:$C$3007,PG!C710,Saída!$G$8:$G$3007)</f>
        <v>0</v>
      </c>
      <c r="M710" s="33">
        <f t="shared" si="30"/>
        <v>0</v>
      </c>
      <c r="N710" s="258">
        <f>IF(G710="",0,IFERROR(AVERAGE(G710,AVERAGEIF(Entrada!$C$8:$C$3007,PG!$C710,Entrada!$E$8:$E$3007)),$G710))</f>
        <v>0</v>
      </c>
      <c r="O710" s="97">
        <f t="shared" si="31"/>
        <v>0</v>
      </c>
      <c r="P710" s="98" t="str">
        <f t="shared" si="32"/>
        <v/>
      </c>
      <c r="Q710" s="249"/>
      <c r="R710" s="249"/>
      <c r="S710" s="249"/>
      <c r="T710" s="249"/>
      <c r="U710" s="249"/>
      <c r="V710" s="249"/>
      <c r="W710" s="249"/>
      <c r="X710" s="249"/>
      <c r="Y710" s="249"/>
    </row>
    <row r="711" spans="2:25" ht="30" customHeight="1" x14ac:dyDescent="0.25">
      <c r="B711" s="250"/>
      <c r="C711" s="251"/>
      <c r="D711" s="252"/>
      <c r="E711" s="253"/>
      <c r="F711" s="254"/>
      <c r="G711" s="255"/>
      <c r="H711" s="26">
        <v>704</v>
      </c>
      <c r="I711" s="28">
        <f>SUMIF(Entrada!$C$8:$C$3007,C711,Entrada!$F$8:$F$3007)</f>
        <v>0</v>
      </c>
      <c r="J711" s="28">
        <f>SUMIF(Entrada!$C$8:$C$3007,PG!C711,Entrada!$J$8:$J$3007)</f>
        <v>0</v>
      </c>
      <c r="K711" s="28">
        <f>SUMIF(Saída!$C$8:$C$3007,PG!C711,Saída!$E$8:$E$3007)</f>
        <v>0</v>
      </c>
      <c r="L711" s="28">
        <f>SUMIF(Saída!$C$8:$C$3007,PG!C711,Saída!$G$8:$G$3007)</f>
        <v>0</v>
      </c>
      <c r="M711" s="33">
        <f t="shared" si="30"/>
        <v>0</v>
      </c>
      <c r="N711" s="258">
        <f>IF(G711="",0,IFERROR(AVERAGE(G711,AVERAGEIF(Entrada!$C$8:$C$3007,PG!$C711,Entrada!$E$8:$E$3007)),$G711))</f>
        <v>0</v>
      </c>
      <c r="O711" s="97">
        <f t="shared" si="31"/>
        <v>0</v>
      </c>
      <c r="P711" s="98" t="str">
        <f t="shared" si="32"/>
        <v/>
      </c>
      <c r="Q711" s="249"/>
      <c r="R711" s="249"/>
      <c r="S711" s="249"/>
      <c r="T711" s="249"/>
      <c r="U711" s="249"/>
      <c r="V711" s="249"/>
      <c r="W711" s="249"/>
      <c r="X711" s="249"/>
      <c r="Y711" s="249"/>
    </row>
    <row r="712" spans="2:25" ht="30" customHeight="1" x14ac:dyDescent="0.25">
      <c r="B712" s="250"/>
      <c r="C712" s="251"/>
      <c r="D712" s="252"/>
      <c r="E712" s="253"/>
      <c r="F712" s="254"/>
      <c r="G712" s="255"/>
      <c r="H712" s="26">
        <v>705</v>
      </c>
      <c r="I712" s="28">
        <f>SUMIF(Entrada!$C$8:$C$3007,C712,Entrada!$F$8:$F$3007)</f>
        <v>0</v>
      </c>
      <c r="J712" s="28">
        <f>SUMIF(Entrada!$C$8:$C$3007,PG!C712,Entrada!$J$8:$J$3007)</f>
        <v>0</v>
      </c>
      <c r="K712" s="28">
        <f>SUMIF(Saída!$C$8:$C$3007,PG!C712,Saída!$E$8:$E$3007)</f>
        <v>0</v>
      </c>
      <c r="L712" s="28">
        <f>SUMIF(Saída!$C$8:$C$3007,PG!C712,Saída!$G$8:$G$3007)</f>
        <v>0</v>
      </c>
      <c r="M712" s="33">
        <f t="shared" si="30"/>
        <v>0</v>
      </c>
      <c r="N712" s="258">
        <f>IF(G712="",0,IFERROR(AVERAGE(G712,AVERAGEIF(Entrada!$C$8:$C$3007,PG!$C712,Entrada!$E$8:$E$3007)),$G712))</f>
        <v>0</v>
      </c>
      <c r="O712" s="97">
        <f t="shared" si="31"/>
        <v>0</v>
      </c>
      <c r="P712" s="98" t="str">
        <f t="shared" si="32"/>
        <v/>
      </c>
      <c r="Q712" s="249"/>
      <c r="R712" s="249"/>
      <c r="S712" s="249"/>
      <c r="T712" s="249"/>
      <c r="U712" s="249"/>
      <c r="V712" s="249"/>
      <c r="W712" s="249"/>
      <c r="X712" s="249"/>
      <c r="Y712" s="249"/>
    </row>
    <row r="713" spans="2:25" ht="30" customHeight="1" x14ac:dyDescent="0.25">
      <c r="B713" s="250"/>
      <c r="C713" s="251"/>
      <c r="D713" s="252"/>
      <c r="E713" s="253"/>
      <c r="F713" s="254"/>
      <c r="G713" s="255"/>
      <c r="H713" s="26">
        <v>706</v>
      </c>
      <c r="I713" s="28">
        <f>SUMIF(Entrada!$C$8:$C$3007,C713,Entrada!$F$8:$F$3007)</f>
        <v>0</v>
      </c>
      <c r="J713" s="28">
        <f>SUMIF(Entrada!$C$8:$C$3007,PG!C713,Entrada!$J$8:$J$3007)</f>
        <v>0</v>
      </c>
      <c r="K713" s="28">
        <f>SUMIF(Saída!$C$8:$C$3007,PG!C713,Saída!$E$8:$E$3007)</f>
        <v>0</v>
      </c>
      <c r="L713" s="28">
        <f>SUMIF(Saída!$C$8:$C$3007,PG!C713,Saída!$G$8:$G$3007)</f>
        <v>0</v>
      </c>
      <c r="M713" s="33">
        <f t="shared" ref="M713:M776" si="33">(I713+E713)-K713</f>
        <v>0</v>
      </c>
      <c r="N713" s="258">
        <f>IF(G713="",0,IFERROR(AVERAGE(G713,AVERAGEIF(Entrada!$C$8:$C$3007,PG!$C713,Entrada!$E$8:$E$3007)),$G713))</f>
        <v>0</v>
      </c>
      <c r="O713" s="97">
        <f t="shared" ref="O713:O776" si="34">E713*G713</f>
        <v>0</v>
      </c>
      <c r="P713" s="98" t="str">
        <f t="shared" ref="P713:P776" si="35">IF(D713="","",IF(M713&gt;D713,1,0))</f>
        <v/>
      </c>
      <c r="Q713" s="249"/>
      <c r="R713" s="249"/>
      <c r="S713" s="249"/>
      <c r="T713" s="249"/>
      <c r="U713" s="249"/>
      <c r="V713" s="249"/>
      <c r="W713" s="249"/>
      <c r="X713" s="249"/>
      <c r="Y713" s="249"/>
    </row>
    <row r="714" spans="2:25" ht="30" customHeight="1" x14ac:dyDescent="0.25">
      <c r="B714" s="250"/>
      <c r="C714" s="251"/>
      <c r="D714" s="252"/>
      <c r="E714" s="253"/>
      <c r="F714" s="254"/>
      <c r="G714" s="255"/>
      <c r="H714" s="26">
        <v>707</v>
      </c>
      <c r="I714" s="28">
        <f>SUMIF(Entrada!$C$8:$C$3007,C714,Entrada!$F$8:$F$3007)</f>
        <v>0</v>
      </c>
      <c r="J714" s="28">
        <f>SUMIF(Entrada!$C$8:$C$3007,PG!C714,Entrada!$J$8:$J$3007)</f>
        <v>0</v>
      </c>
      <c r="K714" s="28">
        <f>SUMIF(Saída!$C$8:$C$3007,PG!C714,Saída!$E$8:$E$3007)</f>
        <v>0</v>
      </c>
      <c r="L714" s="28">
        <f>SUMIF(Saída!$C$8:$C$3007,PG!C714,Saída!$G$8:$G$3007)</f>
        <v>0</v>
      </c>
      <c r="M714" s="33">
        <f t="shared" si="33"/>
        <v>0</v>
      </c>
      <c r="N714" s="258">
        <f>IF(G714="",0,IFERROR(AVERAGE(G714,AVERAGEIF(Entrada!$C$8:$C$3007,PG!$C714,Entrada!$E$8:$E$3007)),$G714))</f>
        <v>0</v>
      </c>
      <c r="O714" s="97">
        <f t="shared" si="34"/>
        <v>0</v>
      </c>
      <c r="P714" s="98" t="str">
        <f t="shared" si="35"/>
        <v/>
      </c>
      <c r="Q714" s="249"/>
      <c r="R714" s="249"/>
      <c r="S714" s="249"/>
      <c r="T714" s="249"/>
      <c r="U714" s="249"/>
      <c r="V714" s="249"/>
      <c r="W714" s="249"/>
      <c r="X714" s="249"/>
      <c r="Y714" s="249"/>
    </row>
    <row r="715" spans="2:25" ht="30" customHeight="1" x14ac:dyDescent="0.25">
      <c r="B715" s="250"/>
      <c r="C715" s="251"/>
      <c r="D715" s="252"/>
      <c r="E715" s="253"/>
      <c r="F715" s="254"/>
      <c r="G715" s="255"/>
      <c r="H715" s="26">
        <v>708</v>
      </c>
      <c r="I715" s="28">
        <f>SUMIF(Entrada!$C$8:$C$3007,C715,Entrada!$F$8:$F$3007)</f>
        <v>0</v>
      </c>
      <c r="J715" s="28">
        <f>SUMIF(Entrada!$C$8:$C$3007,PG!C715,Entrada!$J$8:$J$3007)</f>
        <v>0</v>
      </c>
      <c r="K715" s="28">
        <f>SUMIF(Saída!$C$8:$C$3007,PG!C715,Saída!$E$8:$E$3007)</f>
        <v>0</v>
      </c>
      <c r="L715" s="28">
        <f>SUMIF(Saída!$C$8:$C$3007,PG!C715,Saída!$G$8:$G$3007)</f>
        <v>0</v>
      </c>
      <c r="M715" s="33">
        <f t="shared" si="33"/>
        <v>0</v>
      </c>
      <c r="N715" s="258">
        <f>IF(G715="",0,IFERROR(AVERAGE(G715,AVERAGEIF(Entrada!$C$8:$C$3007,PG!$C715,Entrada!$E$8:$E$3007)),$G715))</f>
        <v>0</v>
      </c>
      <c r="O715" s="97">
        <f t="shared" si="34"/>
        <v>0</v>
      </c>
      <c r="P715" s="98" t="str">
        <f t="shared" si="35"/>
        <v/>
      </c>
      <c r="Q715" s="249"/>
      <c r="R715" s="249"/>
      <c r="S715" s="249"/>
      <c r="T715" s="249"/>
      <c r="U715" s="249"/>
      <c r="V715" s="249"/>
      <c r="W715" s="249"/>
      <c r="X715" s="249"/>
      <c r="Y715" s="249"/>
    </row>
    <row r="716" spans="2:25" ht="30" customHeight="1" x14ac:dyDescent="0.25">
      <c r="B716" s="250"/>
      <c r="C716" s="251"/>
      <c r="D716" s="252"/>
      <c r="E716" s="253"/>
      <c r="F716" s="254"/>
      <c r="G716" s="255"/>
      <c r="H716" s="26">
        <v>709</v>
      </c>
      <c r="I716" s="28">
        <f>SUMIF(Entrada!$C$8:$C$3007,C716,Entrada!$F$8:$F$3007)</f>
        <v>0</v>
      </c>
      <c r="J716" s="28">
        <f>SUMIF(Entrada!$C$8:$C$3007,PG!C716,Entrada!$J$8:$J$3007)</f>
        <v>0</v>
      </c>
      <c r="K716" s="28">
        <f>SUMIF(Saída!$C$8:$C$3007,PG!C716,Saída!$E$8:$E$3007)</f>
        <v>0</v>
      </c>
      <c r="L716" s="28">
        <f>SUMIF(Saída!$C$8:$C$3007,PG!C716,Saída!$G$8:$G$3007)</f>
        <v>0</v>
      </c>
      <c r="M716" s="33">
        <f t="shared" si="33"/>
        <v>0</v>
      </c>
      <c r="N716" s="258">
        <f>IF(G716="",0,IFERROR(AVERAGE(G716,AVERAGEIF(Entrada!$C$8:$C$3007,PG!$C716,Entrada!$E$8:$E$3007)),$G716))</f>
        <v>0</v>
      </c>
      <c r="O716" s="97">
        <f t="shared" si="34"/>
        <v>0</v>
      </c>
      <c r="P716" s="98" t="str">
        <f t="shared" si="35"/>
        <v/>
      </c>
      <c r="Q716" s="249"/>
      <c r="R716" s="249"/>
      <c r="S716" s="249"/>
      <c r="T716" s="249"/>
      <c r="U716" s="249"/>
      <c r="V716" s="249"/>
      <c r="W716" s="249"/>
      <c r="X716" s="249"/>
      <c r="Y716" s="249"/>
    </row>
    <row r="717" spans="2:25" ht="30" customHeight="1" x14ac:dyDescent="0.25">
      <c r="B717" s="250"/>
      <c r="C717" s="251"/>
      <c r="D717" s="252"/>
      <c r="E717" s="253"/>
      <c r="F717" s="254"/>
      <c r="G717" s="255"/>
      <c r="H717" s="26">
        <v>710</v>
      </c>
      <c r="I717" s="28">
        <f>SUMIF(Entrada!$C$8:$C$3007,C717,Entrada!$F$8:$F$3007)</f>
        <v>0</v>
      </c>
      <c r="J717" s="28">
        <f>SUMIF(Entrada!$C$8:$C$3007,PG!C717,Entrada!$J$8:$J$3007)</f>
        <v>0</v>
      </c>
      <c r="K717" s="28">
        <f>SUMIF(Saída!$C$8:$C$3007,PG!C717,Saída!$E$8:$E$3007)</f>
        <v>0</v>
      </c>
      <c r="L717" s="28">
        <f>SUMIF(Saída!$C$8:$C$3007,PG!C717,Saída!$G$8:$G$3007)</f>
        <v>0</v>
      </c>
      <c r="M717" s="33">
        <f t="shared" si="33"/>
        <v>0</v>
      </c>
      <c r="N717" s="258">
        <f>IF(G717="",0,IFERROR(AVERAGE(G717,AVERAGEIF(Entrada!$C$8:$C$3007,PG!$C717,Entrada!$E$8:$E$3007)),$G717))</f>
        <v>0</v>
      </c>
      <c r="O717" s="97">
        <f t="shared" si="34"/>
        <v>0</v>
      </c>
      <c r="P717" s="98" t="str">
        <f t="shared" si="35"/>
        <v/>
      </c>
      <c r="Q717" s="249"/>
      <c r="R717" s="249"/>
      <c r="S717" s="249"/>
      <c r="T717" s="249"/>
      <c r="U717" s="249"/>
      <c r="V717" s="249"/>
      <c r="W717" s="249"/>
      <c r="X717" s="249"/>
      <c r="Y717" s="249"/>
    </row>
    <row r="718" spans="2:25" ht="30" customHeight="1" x14ac:dyDescent="0.25">
      <c r="B718" s="250"/>
      <c r="C718" s="251"/>
      <c r="D718" s="252"/>
      <c r="E718" s="253"/>
      <c r="F718" s="254"/>
      <c r="G718" s="255"/>
      <c r="H718" s="26">
        <v>711</v>
      </c>
      <c r="I718" s="28">
        <f>SUMIF(Entrada!$C$8:$C$3007,C718,Entrada!$F$8:$F$3007)</f>
        <v>0</v>
      </c>
      <c r="J718" s="28">
        <f>SUMIF(Entrada!$C$8:$C$3007,PG!C718,Entrada!$J$8:$J$3007)</f>
        <v>0</v>
      </c>
      <c r="K718" s="28">
        <f>SUMIF(Saída!$C$8:$C$3007,PG!C718,Saída!$E$8:$E$3007)</f>
        <v>0</v>
      </c>
      <c r="L718" s="28">
        <f>SUMIF(Saída!$C$8:$C$3007,PG!C718,Saída!$G$8:$G$3007)</f>
        <v>0</v>
      </c>
      <c r="M718" s="33">
        <f t="shared" si="33"/>
        <v>0</v>
      </c>
      <c r="N718" s="258">
        <f>IF(G718="",0,IFERROR(AVERAGE(G718,AVERAGEIF(Entrada!$C$8:$C$3007,PG!$C718,Entrada!$E$8:$E$3007)),$G718))</f>
        <v>0</v>
      </c>
      <c r="O718" s="97">
        <f t="shared" si="34"/>
        <v>0</v>
      </c>
      <c r="P718" s="98" t="str">
        <f t="shared" si="35"/>
        <v/>
      </c>
      <c r="Q718" s="249"/>
      <c r="R718" s="249"/>
      <c r="S718" s="249"/>
      <c r="T718" s="249"/>
      <c r="U718" s="249"/>
      <c r="V718" s="249"/>
      <c r="W718" s="249"/>
      <c r="X718" s="249"/>
      <c r="Y718" s="249"/>
    </row>
    <row r="719" spans="2:25" ht="30" customHeight="1" x14ac:dyDescent="0.25">
      <c r="B719" s="250"/>
      <c r="C719" s="251"/>
      <c r="D719" s="252"/>
      <c r="E719" s="253"/>
      <c r="F719" s="254"/>
      <c r="G719" s="255"/>
      <c r="H719" s="26">
        <v>712</v>
      </c>
      <c r="I719" s="28">
        <f>SUMIF(Entrada!$C$8:$C$3007,C719,Entrada!$F$8:$F$3007)</f>
        <v>0</v>
      </c>
      <c r="J719" s="28">
        <f>SUMIF(Entrada!$C$8:$C$3007,PG!C719,Entrada!$J$8:$J$3007)</f>
        <v>0</v>
      </c>
      <c r="K719" s="28">
        <f>SUMIF(Saída!$C$8:$C$3007,PG!C719,Saída!$E$8:$E$3007)</f>
        <v>0</v>
      </c>
      <c r="L719" s="28">
        <f>SUMIF(Saída!$C$8:$C$3007,PG!C719,Saída!$G$8:$G$3007)</f>
        <v>0</v>
      </c>
      <c r="M719" s="33">
        <f t="shared" si="33"/>
        <v>0</v>
      </c>
      <c r="N719" s="258">
        <f>IF(G719="",0,IFERROR(AVERAGE(G719,AVERAGEIF(Entrada!$C$8:$C$3007,PG!$C719,Entrada!$E$8:$E$3007)),$G719))</f>
        <v>0</v>
      </c>
      <c r="O719" s="97">
        <f t="shared" si="34"/>
        <v>0</v>
      </c>
      <c r="P719" s="98" t="str">
        <f t="shared" si="35"/>
        <v/>
      </c>
      <c r="Q719" s="249"/>
      <c r="R719" s="249"/>
      <c r="S719" s="249"/>
      <c r="T719" s="249"/>
      <c r="U719" s="249"/>
      <c r="V719" s="249"/>
      <c r="W719" s="249"/>
      <c r="X719" s="249"/>
      <c r="Y719" s="249"/>
    </row>
    <row r="720" spans="2:25" ht="30" customHeight="1" x14ac:dyDescent="0.25">
      <c r="B720" s="250"/>
      <c r="C720" s="251"/>
      <c r="D720" s="252"/>
      <c r="E720" s="253"/>
      <c r="F720" s="254"/>
      <c r="G720" s="255"/>
      <c r="H720" s="26">
        <v>713</v>
      </c>
      <c r="I720" s="28">
        <f>SUMIF(Entrada!$C$8:$C$3007,C720,Entrada!$F$8:$F$3007)</f>
        <v>0</v>
      </c>
      <c r="J720" s="28">
        <f>SUMIF(Entrada!$C$8:$C$3007,PG!C720,Entrada!$J$8:$J$3007)</f>
        <v>0</v>
      </c>
      <c r="K720" s="28">
        <f>SUMIF(Saída!$C$8:$C$3007,PG!C720,Saída!$E$8:$E$3007)</f>
        <v>0</v>
      </c>
      <c r="L720" s="28">
        <f>SUMIF(Saída!$C$8:$C$3007,PG!C720,Saída!$G$8:$G$3007)</f>
        <v>0</v>
      </c>
      <c r="M720" s="33">
        <f t="shared" si="33"/>
        <v>0</v>
      </c>
      <c r="N720" s="258">
        <f>IF(G720="",0,IFERROR(AVERAGE(G720,AVERAGEIF(Entrada!$C$8:$C$3007,PG!$C720,Entrada!$E$8:$E$3007)),$G720))</f>
        <v>0</v>
      </c>
      <c r="O720" s="97">
        <f t="shared" si="34"/>
        <v>0</v>
      </c>
      <c r="P720" s="98" t="str">
        <f t="shared" si="35"/>
        <v/>
      </c>
      <c r="Q720" s="249"/>
      <c r="R720" s="249"/>
      <c r="S720" s="249"/>
      <c r="T720" s="249"/>
      <c r="U720" s="249"/>
      <c r="V720" s="249"/>
      <c r="W720" s="249"/>
      <c r="X720" s="249"/>
      <c r="Y720" s="249"/>
    </row>
    <row r="721" spans="2:25" ht="30" customHeight="1" x14ac:dyDescent="0.25">
      <c r="B721" s="250"/>
      <c r="C721" s="251"/>
      <c r="D721" s="252"/>
      <c r="E721" s="253"/>
      <c r="F721" s="254"/>
      <c r="G721" s="255"/>
      <c r="H721" s="26">
        <v>714</v>
      </c>
      <c r="I721" s="28">
        <f>SUMIF(Entrada!$C$8:$C$3007,C721,Entrada!$F$8:$F$3007)</f>
        <v>0</v>
      </c>
      <c r="J721" s="28">
        <f>SUMIF(Entrada!$C$8:$C$3007,PG!C721,Entrada!$J$8:$J$3007)</f>
        <v>0</v>
      </c>
      <c r="K721" s="28">
        <f>SUMIF(Saída!$C$8:$C$3007,PG!C721,Saída!$E$8:$E$3007)</f>
        <v>0</v>
      </c>
      <c r="L721" s="28">
        <f>SUMIF(Saída!$C$8:$C$3007,PG!C721,Saída!$G$8:$G$3007)</f>
        <v>0</v>
      </c>
      <c r="M721" s="33">
        <f t="shared" si="33"/>
        <v>0</v>
      </c>
      <c r="N721" s="258">
        <f>IF(G721="",0,IFERROR(AVERAGE(G721,AVERAGEIF(Entrada!$C$8:$C$3007,PG!$C721,Entrada!$E$8:$E$3007)),$G721))</f>
        <v>0</v>
      </c>
      <c r="O721" s="97">
        <f t="shared" si="34"/>
        <v>0</v>
      </c>
      <c r="P721" s="98" t="str">
        <f t="shared" si="35"/>
        <v/>
      </c>
      <c r="Q721" s="249"/>
      <c r="R721" s="249"/>
      <c r="S721" s="249"/>
      <c r="T721" s="249"/>
      <c r="U721" s="249"/>
      <c r="V721" s="249"/>
      <c r="W721" s="249"/>
      <c r="X721" s="249"/>
      <c r="Y721" s="249"/>
    </row>
    <row r="722" spans="2:25" ht="30" customHeight="1" x14ac:dyDescent="0.25">
      <c r="B722" s="250"/>
      <c r="C722" s="251"/>
      <c r="D722" s="252"/>
      <c r="E722" s="253"/>
      <c r="F722" s="254"/>
      <c r="G722" s="255"/>
      <c r="H722" s="26">
        <v>715</v>
      </c>
      <c r="I722" s="28">
        <f>SUMIF(Entrada!$C$8:$C$3007,C722,Entrada!$F$8:$F$3007)</f>
        <v>0</v>
      </c>
      <c r="J722" s="28">
        <f>SUMIF(Entrada!$C$8:$C$3007,PG!C722,Entrada!$J$8:$J$3007)</f>
        <v>0</v>
      </c>
      <c r="K722" s="28">
        <f>SUMIF(Saída!$C$8:$C$3007,PG!C722,Saída!$E$8:$E$3007)</f>
        <v>0</v>
      </c>
      <c r="L722" s="28">
        <f>SUMIF(Saída!$C$8:$C$3007,PG!C722,Saída!$G$8:$G$3007)</f>
        <v>0</v>
      </c>
      <c r="M722" s="33">
        <f t="shared" si="33"/>
        <v>0</v>
      </c>
      <c r="N722" s="258">
        <f>IF(G722="",0,IFERROR(AVERAGE(G722,AVERAGEIF(Entrada!$C$8:$C$3007,PG!$C722,Entrada!$E$8:$E$3007)),$G722))</f>
        <v>0</v>
      </c>
      <c r="O722" s="97">
        <f t="shared" si="34"/>
        <v>0</v>
      </c>
      <c r="P722" s="98" t="str">
        <f t="shared" si="35"/>
        <v/>
      </c>
      <c r="Q722" s="249"/>
      <c r="R722" s="249"/>
      <c r="S722" s="249"/>
      <c r="T722" s="249"/>
      <c r="U722" s="249"/>
      <c r="V722" s="249"/>
      <c r="W722" s="249"/>
      <c r="X722" s="249"/>
      <c r="Y722" s="249"/>
    </row>
    <row r="723" spans="2:25" ht="30" customHeight="1" x14ac:dyDescent="0.25">
      <c r="B723" s="250"/>
      <c r="C723" s="251"/>
      <c r="D723" s="252"/>
      <c r="E723" s="253"/>
      <c r="F723" s="254"/>
      <c r="G723" s="255"/>
      <c r="H723" s="26">
        <v>716</v>
      </c>
      <c r="I723" s="28">
        <f>SUMIF(Entrada!$C$8:$C$3007,C723,Entrada!$F$8:$F$3007)</f>
        <v>0</v>
      </c>
      <c r="J723" s="28">
        <f>SUMIF(Entrada!$C$8:$C$3007,PG!C723,Entrada!$J$8:$J$3007)</f>
        <v>0</v>
      </c>
      <c r="K723" s="28">
        <f>SUMIF(Saída!$C$8:$C$3007,PG!C723,Saída!$E$8:$E$3007)</f>
        <v>0</v>
      </c>
      <c r="L723" s="28">
        <f>SUMIF(Saída!$C$8:$C$3007,PG!C723,Saída!$G$8:$G$3007)</f>
        <v>0</v>
      </c>
      <c r="M723" s="33">
        <f t="shared" si="33"/>
        <v>0</v>
      </c>
      <c r="N723" s="258">
        <f>IF(G723="",0,IFERROR(AVERAGE(G723,AVERAGEIF(Entrada!$C$8:$C$3007,PG!$C723,Entrada!$E$8:$E$3007)),$G723))</f>
        <v>0</v>
      </c>
      <c r="O723" s="97">
        <f t="shared" si="34"/>
        <v>0</v>
      </c>
      <c r="P723" s="98" t="str">
        <f t="shared" si="35"/>
        <v/>
      </c>
      <c r="Q723" s="249"/>
      <c r="R723" s="249"/>
      <c r="S723" s="249"/>
      <c r="T723" s="249"/>
      <c r="U723" s="249"/>
      <c r="V723" s="249"/>
      <c r="W723" s="249"/>
      <c r="X723" s="249"/>
      <c r="Y723" s="249"/>
    </row>
    <row r="724" spans="2:25" ht="30" customHeight="1" x14ac:dyDescent="0.25">
      <c r="B724" s="250"/>
      <c r="C724" s="251"/>
      <c r="D724" s="252"/>
      <c r="E724" s="253"/>
      <c r="F724" s="254"/>
      <c r="G724" s="255"/>
      <c r="H724" s="26">
        <v>717</v>
      </c>
      <c r="I724" s="28">
        <f>SUMIF(Entrada!$C$8:$C$3007,C724,Entrada!$F$8:$F$3007)</f>
        <v>0</v>
      </c>
      <c r="J724" s="28">
        <f>SUMIF(Entrada!$C$8:$C$3007,PG!C724,Entrada!$J$8:$J$3007)</f>
        <v>0</v>
      </c>
      <c r="K724" s="28">
        <f>SUMIF(Saída!$C$8:$C$3007,PG!C724,Saída!$E$8:$E$3007)</f>
        <v>0</v>
      </c>
      <c r="L724" s="28">
        <f>SUMIF(Saída!$C$8:$C$3007,PG!C724,Saída!$G$8:$G$3007)</f>
        <v>0</v>
      </c>
      <c r="M724" s="33">
        <f t="shared" si="33"/>
        <v>0</v>
      </c>
      <c r="N724" s="258">
        <f>IF(G724="",0,IFERROR(AVERAGE(G724,AVERAGEIF(Entrada!$C$8:$C$3007,PG!$C724,Entrada!$E$8:$E$3007)),$G724))</f>
        <v>0</v>
      </c>
      <c r="O724" s="97">
        <f t="shared" si="34"/>
        <v>0</v>
      </c>
      <c r="P724" s="98" t="str">
        <f t="shared" si="35"/>
        <v/>
      </c>
      <c r="Q724" s="249"/>
      <c r="R724" s="249"/>
      <c r="S724" s="249"/>
      <c r="T724" s="249"/>
      <c r="U724" s="249"/>
      <c r="V724" s="249"/>
      <c r="W724" s="249"/>
      <c r="X724" s="249"/>
      <c r="Y724" s="249"/>
    </row>
    <row r="725" spans="2:25" ht="30" customHeight="1" x14ac:dyDescent="0.25">
      <c r="B725" s="250"/>
      <c r="C725" s="251"/>
      <c r="D725" s="252"/>
      <c r="E725" s="253"/>
      <c r="F725" s="254"/>
      <c r="G725" s="255"/>
      <c r="H725" s="26">
        <v>718</v>
      </c>
      <c r="I725" s="28">
        <f>SUMIF(Entrada!$C$8:$C$3007,C725,Entrada!$F$8:$F$3007)</f>
        <v>0</v>
      </c>
      <c r="J725" s="28">
        <f>SUMIF(Entrada!$C$8:$C$3007,PG!C725,Entrada!$J$8:$J$3007)</f>
        <v>0</v>
      </c>
      <c r="K725" s="28">
        <f>SUMIF(Saída!$C$8:$C$3007,PG!C725,Saída!$E$8:$E$3007)</f>
        <v>0</v>
      </c>
      <c r="L725" s="28">
        <f>SUMIF(Saída!$C$8:$C$3007,PG!C725,Saída!$G$8:$G$3007)</f>
        <v>0</v>
      </c>
      <c r="M725" s="33">
        <f t="shared" si="33"/>
        <v>0</v>
      </c>
      <c r="N725" s="258">
        <f>IF(G725="",0,IFERROR(AVERAGE(G725,AVERAGEIF(Entrada!$C$8:$C$3007,PG!$C725,Entrada!$E$8:$E$3007)),$G725))</f>
        <v>0</v>
      </c>
      <c r="O725" s="97">
        <f t="shared" si="34"/>
        <v>0</v>
      </c>
      <c r="P725" s="98" t="str">
        <f t="shared" si="35"/>
        <v/>
      </c>
      <c r="Q725" s="249"/>
      <c r="R725" s="249"/>
      <c r="S725" s="249"/>
      <c r="T725" s="249"/>
      <c r="U725" s="249"/>
      <c r="V725" s="249"/>
      <c r="W725" s="249"/>
      <c r="X725" s="249"/>
      <c r="Y725" s="249"/>
    </row>
    <row r="726" spans="2:25" ht="30" customHeight="1" x14ac:dyDescent="0.25">
      <c r="B726" s="250"/>
      <c r="C726" s="251"/>
      <c r="D726" s="252"/>
      <c r="E726" s="253"/>
      <c r="F726" s="254"/>
      <c r="G726" s="255"/>
      <c r="H726" s="26">
        <v>719</v>
      </c>
      <c r="I726" s="28">
        <f>SUMIF(Entrada!$C$8:$C$3007,C726,Entrada!$F$8:$F$3007)</f>
        <v>0</v>
      </c>
      <c r="J726" s="28">
        <f>SUMIF(Entrada!$C$8:$C$3007,PG!C726,Entrada!$J$8:$J$3007)</f>
        <v>0</v>
      </c>
      <c r="K726" s="28">
        <f>SUMIF(Saída!$C$8:$C$3007,PG!C726,Saída!$E$8:$E$3007)</f>
        <v>0</v>
      </c>
      <c r="L726" s="28">
        <f>SUMIF(Saída!$C$8:$C$3007,PG!C726,Saída!$G$8:$G$3007)</f>
        <v>0</v>
      </c>
      <c r="M726" s="33">
        <f t="shared" si="33"/>
        <v>0</v>
      </c>
      <c r="N726" s="258">
        <f>IF(G726="",0,IFERROR(AVERAGE(G726,AVERAGEIF(Entrada!$C$8:$C$3007,PG!$C726,Entrada!$E$8:$E$3007)),$G726))</f>
        <v>0</v>
      </c>
      <c r="O726" s="97">
        <f t="shared" si="34"/>
        <v>0</v>
      </c>
      <c r="P726" s="98" t="str">
        <f t="shared" si="35"/>
        <v/>
      </c>
      <c r="Q726" s="249"/>
      <c r="R726" s="249"/>
      <c r="S726" s="249"/>
      <c r="T726" s="249"/>
      <c r="U726" s="249"/>
      <c r="V726" s="249"/>
      <c r="W726" s="249"/>
      <c r="X726" s="249"/>
      <c r="Y726" s="249"/>
    </row>
    <row r="727" spans="2:25" ht="30" customHeight="1" x14ac:dyDescent="0.25">
      <c r="B727" s="250"/>
      <c r="C727" s="251"/>
      <c r="D727" s="252"/>
      <c r="E727" s="253"/>
      <c r="F727" s="254"/>
      <c r="G727" s="255"/>
      <c r="H727" s="26">
        <v>720</v>
      </c>
      <c r="I727" s="28">
        <f>SUMIF(Entrada!$C$8:$C$3007,C727,Entrada!$F$8:$F$3007)</f>
        <v>0</v>
      </c>
      <c r="J727" s="28">
        <f>SUMIF(Entrada!$C$8:$C$3007,PG!C727,Entrada!$J$8:$J$3007)</f>
        <v>0</v>
      </c>
      <c r="K727" s="28">
        <f>SUMIF(Saída!$C$8:$C$3007,PG!C727,Saída!$E$8:$E$3007)</f>
        <v>0</v>
      </c>
      <c r="L727" s="28">
        <f>SUMIF(Saída!$C$8:$C$3007,PG!C727,Saída!$G$8:$G$3007)</f>
        <v>0</v>
      </c>
      <c r="M727" s="33">
        <f t="shared" si="33"/>
        <v>0</v>
      </c>
      <c r="N727" s="258">
        <f>IF(G727="",0,IFERROR(AVERAGE(G727,AVERAGEIF(Entrada!$C$8:$C$3007,PG!$C727,Entrada!$E$8:$E$3007)),$G727))</f>
        <v>0</v>
      </c>
      <c r="O727" s="97">
        <f t="shared" si="34"/>
        <v>0</v>
      </c>
      <c r="P727" s="98" t="str">
        <f t="shared" si="35"/>
        <v/>
      </c>
      <c r="Q727" s="249"/>
      <c r="R727" s="249"/>
      <c r="S727" s="249"/>
      <c r="T727" s="249"/>
      <c r="U727" s="249"/>
      <c r="V727" s="249"/>
      <c r="W727" s="249"/>
      <c r="X727" s="249"/>
      <c r="Y727" s="249"/>
    </row>
    <row r="728" spans="2:25" ht="30" customHeight="1" x14ac:dyDescent="0.25">
      <c r="B728" s="250"/>
      <c r="C728" s="251"/>
      <c r="D728" s="252"/>
      <c r="E728" s="253"/>
      <c r="F728" s="254"/>
      <c r="G728" s="255"/>
      <c r="H728" s="26">
        <v>721</v>
      </c>
      <c r="I728" s="28">
        <f>SUMIF(Entrada!$C$8:$C$3007,C728,Entrada!$F$8:$F$3007)</f>
        <v>0</v>
      </c>
      <c r="J728" s="28">
        <f>SUMIF(Entrada!$C$8:$C$3007,PG!C728,Entrada!$J$8:$J$3007)</f>
        <v>0</v>
      </c>
      <c r="K728" s="28">
        <f>SUMIF(Saída!$C$8:$C$3007,PG!C728,Saída!$E$8:$E$3007)</f>
        <v>0</v>
      </c>
      <c r="L728" s="28">
        <f>SUMIF(Saída!$C$8:$C$3007,PG!C728,Saída!$G$8:$G$3007)</f>
        <v>0</v>
      </c>
      <c r="M728" s="33">
        <f t="shared" si="33"/>
        <v>0</v>
      </c>
      <c r="N728" s="258">
        <f>IF(G728="",0,IFERROR(AVERAGE(G728,AVERAGEIF(Entrada!$C$8:$C$3007,PG!$C728,Entrada!$E$8:$E$3007)),$G728))</f>
        <v>0</v>
      </c>
      <c r="O728" s="97">
        <f t="shared" si="34"/>
        <v>0</v>
      </c>
      <c r="P728" s="98" t="str">
        <f t="shared" si="35"/>
        <v/>
      </c>
      <c r="Q728" s="249"/>
      <c r="R728" s="249"/>
      <c r="S728" s="249"/>
      <c r="T728" s="249"/>
      <c r="U728" s="249"/>
      <c r="V728" s="249"/>
      <c r="W728" s="249"/>
      <c r="X728" s="249"/>
      <c r="Y728" s="249"/>
    </row>
    <row r="729" spans="2:25" ht="30" customHeight="1" x14ac:dyDescent="0.25">
      <c r="B729" s="250"/>
      <c r="C729" s="251"/>
      <c r="D729" s="252"/>
      <c r="E729" s="253"/>
      <c r="F729" s="254"/>
      <c r="G729" s="255"/>
      <c r="H729" s="26">
        <v>722</v>
      </c>
      <c r="I729" s="28">
        <f>SUMIF(Entrada!$C$8:$C$3007,C729,Entrada!$F$8:$F$3007)</f>
        <v>0</v>
      </c>
      <c r="J729" s="28">
        <f>SUMIF(Entrada!$C$8:$C$3007,PG!C729,Entrada!$J$8:$J$3007)</f>
        <v>0</v>
      </c>
      <c r="K729" s="28">
        <f>SUMIF(Saída!$C$8:$C$3007,PG!C729,Saída!$E$8:$E$3007)</f>
        <v>0</v>
      </c>
      <c r="L729" s="28">
        <f>SUMIF(Saída!$C$8:$C$3007,PG!C729,Saída!$G$8:$G$3007)</f>
        <v>0</v>
      </c>
      <c r="M729" s="33">
        <f t="shared" si="33"/>
        <v>0</v>
      </c>
      <c r="N729" s="258">
        <f>IF(G729="",0,IFERROR(AVERAGE(G729,AVERAGEIF(Entrada!$C$8:$C$3007,PG!$C729,Entrada!$E$8:$E$3007)),$G729))</f>
        <v>0</v>
      </c>
      <c r="O729" s="97">
        <f t="shared" si="34"/>
        <v>0</v>
      </c>
      <c r="P729" s="98" t="str">
        <f t="shared" si="35"/>
        <v/>
      </c>
      <c r="Q729" s="249"/>
      <c r="R729" s="249"/>
      <c r="S729" s="249"/>
      <c r="T729" s="249"/>
      <c r="U729" s="249"/>
      <c r="V729" s="249"/>
      <c r="W729" s="249"/>
      <c r="X729" s="249"/>
      <c r="Y729" s="249"/>
    </row>
    <row r="730" spans="2:25" ht="30" customHeight="1" x14ac:dyDescent="0.25">
      <c r="B730" s="250"/>
      <c r="C730" s="251"/>
      <c r="D730" s="252"/>
      <c r="E730" s="253"/>
      <c r="F730" s="254"/>
      <c r="G730" s="255"/>
      <c r="H730" s="26">
        <v>723</v>
      </c>
      <c r="I730" s="28">
        <f>SUMIF(Entrada!$C$8:$C$3007,C730,Entrada!$F$8:$F$3007)</f>
        <v>0</v>
      </c>
      <c r="J730" s="28">
        <f>SUMIF(Entrada!$C$8:$C$3007,PG!C730,Entrada!$J$8:$J$3007)</f>
        <v>0</v>
      </c>
      <c r="K730" s="28">
        <f>SUMIF(Saída!$C$8:$C$3007,PG!C730,Saída!$E$8:$E$3007)</f>
        <v>0</v>
      </c>
      <c r="L730" s="28">
        <f>SUMIF(Saída!$C$8:$C$3007,PG!C730,Saída!$G$8:$G$3007)</f>
        <v>0</v>
      </c>
      <c r="M730" s="33">
        <f t="shared" si="33"/>
        <v>0</v>
      </c>
      <c r="N730" s="258">
        <f>IF(G730="",0,IFERROR(AVERAGE(G730,AVERAGEIF(Entrada!$C$8:$C$3007,PG!$C730,Entrada!$E$8:$E$3007)),$G730))</f>
        <v>0</v>
      </c>
      <c r="O730" s="97">
        <f t="shared" si="34"/>
        <v>0</v>
      </c>
      <c r="P730" s="98" t="str">
        <f t="shared" si="35"/>
        <v/>
      </c>
      <c r="Q730" s="249"/>
      <c r="R730" s="249"/>
      <c r="S730" s="249"/>
      <c r="T730" s="249"/>
      <c r="U730" s="249"/>
      <c r="V730" s="249"/>
      <c r="W730" s="249"/>
      <c r="X730" s="249"/>
      <c r="Y730" s="249"/>
    </row>
    <row r="731" spans="2:25" ht="30" customHeight="1" x14ac:dyDescent="0.25">
      <c r="B731" s="250"/>
      <c r="C731" s="251"/>
      <c r="D731" s="252"/>
      <c r="E731" s="253"/>
      <c r="F731" s="254"/>
      <c r="G731" s="255"/>
      <c r="H731" s="26">
        <v>724</v>
      </c>
      <c r="I731" s="28">
        <f>SUMIF(Entrada!$C$8:$C$3007,C731,Entrada!$F$8:$F$3007)</f>
        <v>0</v>
      </c>
      <c r="J731" s="28">
        <f>SUMIF(Entrada!$C$8:$C$3007,PG!C731,Entrada!$J$8:$J$3007)</f>
        <v>0</v>
      </c>
      <c r="K731" s="28">
        <f>SUMIF(Saída!$C$8:$C$3007,PG!C731,Saída!$E$8:$E$3007)</f>
        <v>0</v>
      </c>
      <c r="L731" s="28">
        <f>SUMIF(Saída!$C$8:$C$3007,PG!C731,Saída!$G$8:$G$3007)</f>
        <v>0</v>
      </c>
      <c r="M731" s="33">
        <f t="shared" si="33"/>
        <v>0</v>
      </c>
      <c r="N731" s="258">
        <f>IF(G731="",0,IFERROR(AVERAGE(G731,AVERAGEIF(Entrada!$C$8:$C$3007,PG!$C731,Entrada!$E$8:$E$3007)),$G731))</f>
        <v>0</v>
      </c>
      <c r="O731" s="97">
        <f t="shared" si="34"/>
        <v>0</v>
      </c>
      <c r="P731" s="98" t="str">
        <f t="shared" si="35"/>
        <v/>
      </c>
      <c r="Q731" s="249"/>
      <c r="R731" s="249"/>
      <c r="S731" s="249"/>
      <c r="T731" s="249"/>
      <c r="U731" s="249"/>
      <c r="V731" s="249"/>
      <c r="W731" s="249"/>
      <c r="X731" s="249"/>
      <c r="Y731" s="249"/>
    </row>
    <row r="732" spans="2:25" ht="30" customHeight="1" x14ac:dyDescent="0.25">
      <c r="B732" s="250"/>
      <c r="C732" s="251"/>
      <c r="D732" s="252"/>
      <c r="E732" s="253"/>
      <c r="F732" s="254"/>
      <c r="G732" s="255"/>
      <c r="H732" s="26">
        <v>725</v>
      </c>
      <c r="I732" s="28">
        <f>SUMIF(Entrada!$C$8:$C$3007,C732,Entrada!$F$8:$F$3007)</f>
        <v>0</v>
      </c>
      <c r="J732" s="28">
        <f>SUMIF(Entrada!$C$8:$C$3007,PG!C732,Entrada!$J$8:$J$3007)</f>
        <v>0</v>
      </c>
      <c r="K732" s="28">
        <f>SUMIF(Saída!$C$8:$C$3007,PG!C732,Saída!$E$8:$E$3007)</f>
        <v>0</v>
      </c>
      <c r="L732" s="28">
        <f>SUMIF(Saída!$C$8:$C$3007,PG!C732,Saída!$G$8:$G$3007)</f>
        <v>0</v>
      </c>
      <c r="M732" s="33">
        <f t="shared" si="33"/>
        <v>0</v>
      </c>
      <c r="N732" s="258">
        <f>IF(G732="",0,IFERROR(AVERAGE(G732,AVERAGEIF(Entrada!$C$8:$C$3007,PG!$C732,Entrada!$E$8:$E$3007)),$G732))</f>
        <v>0</v>
      </c>
      <c r="O732" s="97">
        <f t="shared" si="34"/>
        <v>0</v>
      </c>
      <c r="P732" s="98" t="str">
        <f t="shared" si="35"/>
        <v/>
      </c>
      <c r="Q732" s="249"/>
      <c r="R732" s="249"/>
      <c r="S732" s="249"/>
      <c r="T732" s="249"/>
      <c r="U732" s="249"/>
      <c r="V732" s="249"/>
      <c r="W732" s="249"/>
      <c r="X732" s="249"/>
      <c r="Y732" s="249"/>
    </row>
    <row r="733" spans="2:25" ht="30" customHeight="1" x14ac:dyDescent="0.25">
      <c r="B733" s="250"/>
      <c r="C733" s="251"/>
      <c r="D733" s="252"/>
      <c r="E733" s="253"/>
      <c r="F733" s="254"/>
      <c r="G733" s="255"/>
      <c r="H733" s="26">
        <v>726</v>
      </c>
      <c r="I733" s="28">
        <f>SUMIF(Entrada!$C$8:$C$3007,C733,Entrada!$F$8:$F$3007)</f>
        <v>0</v>
      </c>
      <c r="J733" s="28">
        <f>SUMIF(Entrada!$C$8:$C$3007,PG!C733,Entrada!$J$8:$J$3007)</f>
        <v>0</v>
      </c>
      <c r="K733" s="28">
        <f>SUMIF(Saída!$C$8:$C$3007,PG!C733,Saída!$E$8:$E$3007)</f>
        <v>0</v>
      </c>
      <c r="L733" s="28">
        <f>SUMIF(Saída!$C$8:$C$3007,PG!C733,Saída!$G$8:$G$3007)</f>
        <v>0</v>
      </c>
      <c r="M733" s="33">
        <f t="shared" si="33"/>
        <v>0</v>
      </c>
      <c r="N733" s="258">
        <f>IF(G733="",0,IFERROR(AVERAGE(G733,AVERAGEIF(Entrada!$C$8:$C$3007,PG!$C733,Entrada!$E$8:$E$3007)),$G733))</f>
        <v>0</v>
      </c>
      <c r="O733" s="97">
        <f t="shared" si="34"/>
        <v>0</v>
      </c>
      <c r="P733" s="98" t="str">
        <f t="shared" si="35"/>
        <v/>
      </c>
      <c r="Q733" s="249"/>
      <c r="R733" s="249"/>
      <c r="S733" s="249"/>
      <c r="T733" s="249"/>
      <c r="U733" s="249"/>
      <c r="V733" s="249"/>
      <c r="W733" s="249"/>
      <c r="X733" s="249"/>
      <c r="Y733" s="249"/>
    </row>
    <row r="734" spans="2:25" ht="30" customHeight="1" x14ac:dyDescent="0.25">
      <c r="B734" s="250"/>
      <c r="C734" s="251"/>
      <c r="D734" s="252"/>
      <c r="E734" s="253"/>
      <c r="F734" s="254"/>
      <c r="G734" s="255"/>
      <c r="H734" s="26">
        <v>727</v>
      </c>
      <c r="I734" s="28">
        <f>SUMIF(Entrada!$C$8:$C$3007,C734,Entrada!$F$8:$F$3007)</f>
        <v>0</v>
      </c>
      <c r="J734" s="28">
        <f>SUMIF(Entrada!$C$8:$C$3007,PG!C734,Entrada!$J$8:$J$3007)</f>
        <v>0</v>
      </c>
      <c r="K734" s="28">
        <f>SUMIF(Saída!$C$8:$C$3007,PG!C734,Saída!$E$8:$E$3007)</f>
        <v>0</v>
      </c>
      <c r="L734" s="28">
        <f>SUMIF(Saída!$C$8:$C$3007,PG!C734,Saída!$G$8:$G$3007)</f>
        <v>0</v>
      </c>
      <c r="M734" s="33">
        <f t="shared" si="33"/>
        <v>0</v>
      </c>
      <c r="N734" s="258">
        <f>IF(G734="",0,IFERROR(AVERAGE(G734,AVERAGEIF(Entrada!$C$8:$C$3007,PG!$C734,Entrada!$E$8:$E$3007)),$G734))</f>
        <v>0</v>
      </c>
      <c r="O734" s="97">
        <f t="shared" si="34"/>
        <v>0</v>
      </c>
      <c r="P734" s="98" t="str">
        <f t="shared" si="35"/>
        <v/>
      </c>
      <c r="Q734" s="249"/>
      <c r="R734" s="249"/>
      <c r="S734" s="249"/>
      <c r="T734" s="249"/>
      <c r="U734" s="249"/>
      <c r="V734" s="249"/>
      <c r="W734" s="249"/>
      <c r="X734" s="249"/>
      <c r="Y734" s="249"/>
    </row>
    <row r="735" spans="2:25" ht="30" customHeight="1" x14ac:dyDescent="0.25">
      <c r="B735" s="250"/>
      <c r="C735" s="251"/>
      <c r="D735" s="252"/>
      <c r="E735" s="253"/>
      <c r="F735" s="254"/>
      <c r="G735" s="255"/>
      <c r="H735" s="26">
        <v>728</v>
      </c>
      <c r="I735" s="28">
        <f>SUMIF(Entrada!$C$8:$C$3007,C735,Entrada!$F$8:$F$3007)</f>
        <v>0</v>
      </c>
      <c r="J735" s="28">
        <f>SUMIF(Entrada!$C$8:$C$3007,PG!C735,Entrada!$J$8:$J$3007)</f>
        <v>0</v>
      </c>
      <c r="K735" s="28">
        <f>SUMIF(Saída!$C$8:$C$3007,PG!C735,Saída!$E$8:$E$3007)</f>
        <v>0</v>
      </c>
      <c r="L735" s="28">
        <f>SUMIF(Saída!$C$8:$C$3007,PG!C735,Saída!$G$8:$G$3007)</f>
        <v>0</v>
      </c>
      <c r="M735" s="33">
        <f t="shared" si="33"/>
        <v>0</v>
      </c>
      <c r="N735" s="258">
        <f>IF(G735="",0,IFERROR(AVERAGE(G735,AVERAGEIF(Entrada!$C$8:$C$3007,PG!$C735,Entrada!$E$8:$E$3007)),$G735))</f>
        <v>0</v>
      </c>
      <c r="O735" s="97">
        <f t="shared" si="34"/>
        <v>0</v>
      </c>
      <c r="P735" s="98" t="str">
        <f t="shared" si="35"/>
        <v/>
      </c>
      <c r="Q735" s="249"/>
      <c r="R735" s="249"/>
      <c r="S735" s="249"/>
      <c r="T735" s="249"/>
      <c r="U735" s="249"/>
      <c r="V735" s="249"/>
      <c r="W735" s="249"/>
      <c r="X735" s="249"/>
      <c r="Y735" s="249"/>
    </row>
    <row r="736" spans="2:25" ht="30" customHeight="1" x14ac:dyDescent="0.25">
      <c r="B736" s="250"/>
      <c r="C736" s="251"/>
      <c r="D736" s="252"/>
      <c r="E736" s="253"/>
      <c r="F736" s="254"/>
      <c r="G736" s="255"/>
      <c r="H736" s="26">
        <v>729</v>
      </c>
      <c r="I736" s="28">
        <f>SUMIF(Entrada!$C$8:$C$3007,C736,Entrada!$F$8:$F$3007)</f>
        <v>0</v>
      </c>
      <c r="J736" s="28">
        <f>SUMIF(Entrada!$C$8:$C$3007,PG!C736,Entrada!$J$8:$J$3007)</f>
        <v>0</v>
      </c>
      <c r="K736" s="28">
        <f>SUMIF(Saída!$C$8:$C$3007,PG!C736,Saída!$E$8:$E$3007)</f>
        <v>0</v>
      </c>
      <c r="L736" s="28">
        <f>SUMIF(Saída!$C$8:$C$3007,PG!C736,Saída!$G$8:$G$3007)</f>
        <v>0</v>
      </c>
      <c r="M736" s="33">
        <f t="shared" si="33"/>
        <v>0</v>
      </c>
      <c r="N736" s="258">
        <f>IF(G736="",0,IFERROR(AVERAGE(G736,AVERAGEIF(Entrada!$C$8:$C$3007,PG!$C736,Entrada!$E$8:$E$3007)),$G736))</f>
        <v>0</v>
      </c>
      <c r="O736" s="97">
        <f t="shared" si="34"/>
        <v>0</v>
      </c>
      <c r="P736" s="98" t="str">
        <f t="shared" si="35"/>
        <v/>
      </c>
      <c r="Q736" s="249"/>
      <c r="R736" s="249"/>
      <c r="S736" s="249"/>
      <c r="T736" s="249"/>
      <c r="U736" s="249"/>
      <c r="V736" s="249"/>
      <c r="W736" s="249"/>
      <c r="X736" s="249"/>
      <c r="Y736" s="249"/>
    </row>
    <row r="737" spans="2:25" ht="30" customHeight="1" x14ac:dyDescent="0.25">
      <c r="B737" s="250"/>
      <c r="C737" s="251"/>
      <c r="D737" s="252"/>
      <c r="E737" s="253"/>
      <c r="F737" s="254"/>
      <c r="G737" s="255"/>
      <c r="H737" s="26">
        <v>730</v>
      </c>
      <c r="I737" s="28">
        <f>SUMIF(Entrada!$C$8:$C$3007,C737,Entrada!$F$8:$F$3007)</f>
        <v>0</v>
      </c>
      <c r="J737" s="28">
        <f>SUMIF(Entrada!$C$8:$C$3007,PG!C737,Entrada!$J$8:$J$3007)</f>
        <v>0</v>
      </c>
      <c r="K737" s="28">
        <f>SUMIF(Saída!$C$8:$C$3007,PG!C737,Saída!$E$8:$E$3007)</f>
        <v>0</v>
      </c>
      <c r="L737" s="28">
        <f>SUMIF(Saída!$C$8:$C$3007,PG!C737,Saída!$G$8:$G$3007)</f>
        <v>0</v>
      </c>
      <c r="M737" s="33">
        <f t="shared" si="33"/>
        <v>0</v>
      </c>
      <c r="N737" s="258">
        <f>IF(G737="",0,IFERROR(AVERAGE(G737,AVERAGEIF(Entrada!$C$8:$C$3007,PG!$C737,Entrada!$E$8:$E$3007)),$G737))</f>
        <v>0</v>
      </c>
      <c r="O737" s="97">
        <f t="shared" si="34"/>
        <v>0</v>
      </c>
      <c r="P737" s="98" t="str">
        <f t="shared" si="35"/>
        <v/>
      </c>
      <c r="Q737" s="249"/>
      <c r="R737" s="249"/>
      <c r="S737" s="249"/>
      <c r="T737" s="249"/>
      <c r="U737" s="249"/>
      <c r="V737" s="249"/>
      <c r="W737" s="249"/>
      <c r="X737" s="249"/>
      <c r="Y737" s="249"/>
    </row>
    <row r="738" spans="2:25" ht="30" customHeight="1" x14ac:dyDescent="0.25">
      <c r="B738" s="250"/>
      <c r="C738" s="251"/>
      <c r="D738" s="252"/>
      <c r="E738" s="253"/>
      <c r="F738" s="254"/>
      <c r="G738" s="255"/>
      <c r="H738" s="26">
        <v>731</v>
      </c>
      <c r="I738" s="28">
        <f>SUMIF(Entrada!$C$8:$C$3007,C738,Entrada!$F$8:$F$3007)</f>
        <v>0</v>
      </c>
      <c r="J738" s="28">
        <f>SUMIF(Entrada!$C$8:$C$3007,PG!C738,Entrada!$J$8:$J$3007)</f>
        <v>0</v>
      </c>
      <c r="K738" s="28">
        <f>SUMIF(Saída!$C$8:$C$3007,PG!C738,Saída!$E$8:$E$3007)</f>
        <v>0</v>
      </c>
      <c r="L738" s="28">
        <f>SUMIF(Saída!$C$8:$C$3007,PG!C738,Saída!$G$8:$G$3007)</f>
        <v>0</v>
      </c>
      <c r="M738" s="33">
        <f t="shared" si="33"/>
        <v>0</v>
      </c>
      <c r="N738" s="258">
        <f>IF(G738="",0,IFERROR(AVERAGE(G738,AVERAGEIF(Entrada!$C$8:$C$3007,PG!$C738,Entrada!$E$8:$E$3007)),$G738))</f>
        <v>0</v>
      </c>
      <c r="O738" s="97">
        <f t="shared" si="34"/>
        <v>0</v>
      </c>
      <c r="P738" s="98" t="str">
        <f t="shared" si="35"/>
        <v/>
      </c>
      <c r="Q738" s="249"/>
      <c r="R738" s="249"/>
      <c r="S738" s="249"/>
      <c r="T738" s="249"/>
      <c r="U738" s="249"/>
      <c r="V738" s="249"/>
      <c r="W738" s="249"/>
      <c r="X738" s="249"/>
      <c r="Y738" s="249"/>
    </row>
    <row r="739" spans="2:25" ht="30" customHeight="1" x14ac:dyDescent="0.25">
      <c r="B739" s="250"/>
      <c r="C739" s="251"/>
      <c r="D739" s="252"/>
      <c r="E739" s="253"/>
      <c r="F739" s="254"/>
      <c r="G739" s="255"/>
      <c r="H739" s="26">
        <v>732</v>
      </c>
      <c r="I739" s="28">
        <f>SUMIF(Entrada!$C$8:$C$3007,C739,Entrada!$F$8:$F$3007)</f>
        <v>0</v>
      </c>
      <c r="J739" s="28">
        <f>SUMIF(Entrada!$C$8:$C$3007,PG!C739,Entrada!$J$8:$J$3007)</f>
        <v>0</v>
      </c>
      <c r="K739" s="28">
        <f>SUMIF(Saída!$C$8:$C$3007,PG!C739,Saída!$E$8:$E$3007)</f>
        <v>0</v>
      </c>
      <c r="L739" s="28">
        <f>SUMIF(Saída!$C$8:$C$3007,PG!C739,Saída!$G$8:$G$3007)</f>
        <v>0</v>
      </c>
      <c r="M739" s="33">
        <f t="shared" si="33"/>
        <v>0</v>
      </c>
      <c r="N739" s="258">
        <f>IF(G739="",0,IFERROR(AVERAGE(G739,AVERAGEIF(Entrada!$C$8:$C$3007,PG!$C739,Entrada!$E$8:$E$3007)),$G739))</f>
        <v>0</v>
      </c>
      <c r="O739" s="97">
        <f t="shared" si="34"/>
        <v>0</v>
      </c>
      <c r="P739" s="98" t="str">
        <f t="shared" si="35"/>
        <v/>
      </c>
      <c r="Q739" s="249"/>
      <c r="R739" s="249"/>
      <c r="S739" s="249"/>
      <c r="T739" s="249"/>
      <c r="U739" s="249"/>
      <c r="V739" s="249"/>
      <c r="W739" s="249"/>
      <c r="X739" s="249"/>
      <c r="Y739" s="249"/>
    </row>
    <row r="740" spans="2:25" ht="30" customHeight="1" x14ac:dyDescent="0.25">
      <c r="B740" s="250"/>
      <c r="C740" s="251"/>
      <c r="D740" s="252"/>
      <c r="E740" s="253"/>
      <c r="F740" s="254"/>
      <c r="G740" s="255"/>
      <c r="H740" s="26">
        <v>733</v>
      </c>
      <c r="I740" s="28">
        <f>SUMIF(Entrada!$C$8:$C$3007,C740,Entrada!$F$8:$F$3007)</f>
        <v>0</v>
      </c>
      <c r="J740" s="28">
        <f>SUMIF(Entrada!$C$8:$C$3007,PG!C740,Entrada!$J$8:$J$3007)</f>
        <v>0</v>
      </c>
      <c r="K740" s="28">
        <f>SUMIF(Saída!$C$8:$C$3007,PG!C740,Saída!$E$8:$E$3007)</f>
        <v>0</v>
      </c>
      <c r="L740" s="28">
        <f>SUMIF(Saída!$C$8:$C$3007,PG!C740,Saída!$G$8:$G$3007)</f>
        <v>0</v>
      </c>
      <c r="M740" s="33">
        <f t="shared" si="33"/>
        <v>0</v>
      </c>
      <c r="N740" s="258">
        <f>IF(G740="",0,IFERROR(AVERAGE(G740,AVERAGEIF(Entrada!$C$8:$C$3007,PG!$C740,Entrada!$E$8:$E$3007)),$G740))</f>
        <v>0</v>
      </c>
      <c r="O740" s="97">
        <f t="shared" si="34"/>
        <v>0</v>
      </c>
      <c r="P740" s="98" t="str">
        <f t="shared" si="35"/>
        <v/>
      </c>
      <c r="Q740" s="249"/>
      <c r="R740" s="249"/>
      <c r="S740" s="249"/>
      <c r="T740" s="249"/>
      <c r="U740" s="249"/>
      <c r="V740" s="249"/>
      <c r="W740" s="249"/>
      <c r="X740" s="249"/>
      <c r="Y740" s="249"/>
    </row>
    <row r="741" spans="2:25" ht="30" customHeight="1" x14ac:dyDescent="0.25">
      <c r="B741" s="250"/>
      <c r="C741" s="251"/>
      <c r="D741" s="252"/>
      <c r="E741" s="253"/>
      <c r="F741" s="254"/>
      <c r="G741" s="255"/>
      <c r="H741" s="26">
        <v>734</v>
      </c>
      <c r="I741" s="28">
        <f>SUMIF(Entrada!$C$8:$C$3007,C741,Entrada!$F$8:$F$3007)</f>
        <v>0</v>
      </c>
      <c r="J741" s="28">
        <f>SUMIF(Entrada!$C$8:$C$3007,PG!C741,Entrada!$J$8:$J$3007)</f>
        <v>0</v>
      </c>
      <c r="K741" s="28">
        <f>SUMIF(Saída!$C$8:$C$3007,PG!C741,Saída!$E$8:$E$3007)</f>
        <v>0</v>
      </c>
      <c r="L741" s="28">
        <f>SUMIF(Saída!$C$8:$C$3007,PG!C741,Saída!$G$8:$G$3007)</f>
        <v>0</v>
      </c>
      <c r="M741" s="33">
        <f t="shared" si="33"/>
        <v>0</v>
      </c>
      <c r="N741" s="258">
        <f>IF(G741="",0,IFERROR(AVERAGE(G741,AVERAGEIF(Entrada!$C$8:$C$3007,PG!$C741,Entrada!$E$8:$E$3007)),$G741))</f>
        <v>0</v>
      </c>
      <c r="O741" s="97">
        <f t="shared" si="34"/>
        <v>0</v>
      </c>
      <c r="P741" s="98" t="str">
        <f t="shared" si="35"/>
        <v/>
      </c>
      <c r="Q741" s="249"/>
      <c r="R741" s="249"/>
      <c r="S741" s="249"/>
      <c r="T741" s="249"/>
      <c r="U741" s="249"/>
      <c r="V741" s="249"/>
      <c r="W741" s="249"/>
      <c r="X741" s="249"/>
      <c r="Y741" s="249"/>
    </row>
    <row r="742" spans="2:25" ht="30" customHeight="1" x14ac:dyDescent="0.25">
      <c r="B742" s="250"/>
      <c r="C742" s="251"/>
      <c r="D742" s="252"/>
      <c r="E742" s="253"/>
      <c r="F742" s="254"/>
      <c r="G742" s="255"/>
      <c r="H742" s="26">
        <v>735</v>
      </c>
      <c r="I742" s="28">
        <f>SUMIF(Entrada!$C$8:$C$3007,C742,Entrada!$F$8:$F$3007)</f>
        <v>0</v>
      </c>
      <c r="J742" s="28">
        <f>SUMIF(Entrada!$C$8:$C$3007,PG!C742,Entrada!$J$8:$J$3007)</f>
        <v>0</v>
      </c>
      <c r="K742" s="28">
        <f>SUMIF(Saída!$C$8:$C$3007,PG!C742,Saída!$E$8:$E$3007)</f>
        <v>0</v>
      </c>
      <c r="L742" s="28">
        <f>SUMIF(Saída!$C$8:$C$3007,PG!C742,Saída!$G$8:$G$3007)</f>
        <v>0</v>
      </c>
      <c r="M742" s="33">
        <f t="shared" si="33"/>
        <v>0</v>
      </c>
      <c r="N742" s="258">
        <f>IF(G742="",0,IFERROR(AVERAGE(G742,AVERAGEIF(Entrada!$C$8:$C$3007,PG!$C742,Entrada!$E$8:$E$3007)),$G742))</f>
        <v>0</v>
      </c>
      <c r="O742" s="97">
        <f t="shared" si="34"/>
        <v>0</v>
      </c>
      <c r="P742" s="98" t="str">
        <f t="shared" si="35"/>
        <v/>
      </c>
      <c r="Q742" s="249"/>
      <c r="R742" s="249"/>
      <c r="S742" s="249"/>
      <c r="T742" s="249"/>
      <c r="U742" s="249"/>
      <c r="V742" s="249"/>
      <c r="W742" s="249"/>
      <c r="X742" s="249"/>
      <c r="Y742" s="249"/>
    </row>
    <row r="743" spans="2:25" ht="30" customHeight="1" x14ac:dyDescent="0.25">
      <c r="B743" s="250"/>
      <c r="C743" s="251"/>
      <c r="D743" s="252"/>
      <c r="E743" s="253"/>
      <c r="F743" s="254"/>
      <c r="G743" s="255"/>
      <c r="H743" s="26">
        <v>736</v>
      </c>
      <c r="I743" s="28">
        <f>SUMIF(Entrada!$C$8:$C$3007,C743,Entrada!$F$8:$F$3007)</f>
        <v>0</v>
      </c>
      <c r="J743" s="28">
        <f>SUMIF(Entrada!$C$8:$C$3007,PG!C743,Entrada!$J$8:$J$3007)</f>
        <v>0</v>
      </c>
      <c r="K743" s="28">
        <f>SUMIF(Saída!$C$8:$C$3007,PG!C743,Saída!$E$8:$E$3007)</f>
        <v>0</v>
      </c>
      <c r="L743" s="28">
        <f>SUMIF(Saída!$C$8:$C$3007,PG!C743,Saída!$G$8:$G$3007)</f>
        <v>0</v>
      </c>
      <c r="M743" s="33">
        <f t="shared" si="33"/>
        <v>0</v>
      </c>
      <c r="N743" s="258">
        <f>IF(G743="",0,IFERROR(AVERAGE(G743,AVERAGEIF(Entrada!$C$8:$C$3007,PG!$C743,Entrada!$E$8:$E$3007)),$G743))</f>
        <v>0</v>
      </c>
      <c r="O743" s="97">
        <f t="shared" si="34"/>
        <v>0</v>
      </c>
      <c r="P743" s="98" t="str">
        <f t="shared" si="35"/>
        <v/>
      </c>
      <c r="Q743" s="249"/>
      <c r="R743" s="249"/>
      <c r="S743" s="249"/>
      <c r="T743" s="249"/>
      <c r="U743" s="249"/>
      <c r="V743" s="249"/>
      <c r="W743" s="249"/>
      <c r="X743" s="249"/>
      <c r="Y743" s="249"/>
    </row>
    <row r="744" spans="2:25" ht="30" customHeight="1" x14ac:dyDescent="0.25">
      <c r="B744" s="250"/>
      <c r="C744" s="251"/>
      <c r="D744" s="252"/>
      <c r="E744" s="253"/>
      <c r="F744" s="254"/>
      <c r="G744" s="255"/>
      <c r="H744" s="26">
        <v>737</v>
      </c>
      <c r="I744" s="28">
        <f>SUMIF(Entrada!$C$8:$C$3007,C744,Entrada!$F$8:$F$3007)</f>
        <v>0</v>
      </c>
      <c r="J744" s="28">
        <f>SUMIF(Entrada!$C$8:$C$3007,PG!C744,Entrada!$J$8:$J$3007)</f>
        <v>0</v>
      </c>
      <c r="K744" s="28">
        <f>SUMIF(Saída!$C$8:$C$3007,PG!C744,Saída!$E$8:$E$3007)</f>
        <v>0</v>
      </c>
      <c r="L744" s="28">
        <f>SUMIF(Saída!$C$8:$C$3007,PG!C744,Saída!$G$8:$G$3007)</f>
        <v>0</v>
      </c>
      <c r="M744" s="33">
        <f t="shared" si="33"/>
        <v>0</v>
      </c>
      <c r="N744" s="258">
        <f>IF(G744="",0,IFERROR(AVERAGE(G744,AVERAGEIF(Entrada!$C$8:$C$3007,PG!$C744,Entrada!$E$8:$E$3007)),$G744))</f>
        <v>0</v>
      </c>
      <c r="O744" s="97">
        <f t="shared" si="34"/>
        <v>0</v>
      </c>
      <c r="P744" s="98" t="str">
        <f t="shared" si="35"/>
        <v/>
      </c>
      <c r="Q744" s="249"/>
      <c r="R744" s="249"/>
      <c r="S744" s="249"/>
      <c r="T744" s="249"/>
      <c r="U744" s="249"/>
      <c r="V744" s="249"/>
      <c r="W744" s="249"/>
      <c r="X744" s="249"/>
      <c r="Y744" s="249"/>
    </row>
    <row r="745" spans="2:25" ht="30" customHeight="1" x14ac:dyDescent="0.25">
      <c r="B745" s="250"/>
      <c r="C745" s="251"/>
      <c r="D745" s="252"/>
      <c r="E745" s="253"/>
      <c r="F745" s="254"/>
      <c r="G745" s="255"/>
      <c r="H745" s="26">
        <v>738</v>
      </c>
      <c r="I745" s="28">
        <f>SUMIF(Entrada!$C$8:$C$3007,C745,Entrada!$F$8:$F$3007)</f>
        <v>0</v>
      </c>
      <c r="J745" s="28">
        <f>SUMIF(Entrada!$C$8:$C$3007,PG!C745,Entrada!$J$8:$J$3007)</f>
        <v>0</v>
      </c>
      <c r="K745" s="28">
        <f>SUMIF(Saída!$C$8:$C$3007,PG!C745,Saída!$E$8:$E$3007)</f>
        <v>0</v>
      </c>
      <c r="L745" s="28">
        <f>SUMIF(Saída!$C$8:$C$3007,PG!C745,Saída!$G$8:$G$3007)</f>
        <v>0</v>
      </c>
      <c r="M745" s="33">
        <f t="shared" si="33"/>
        <v>0</v>
      </c>
      <c r="N745" s="258">
        <f>IF(G745="",0,IFERROR(AVERAGE(G745,AVERAGEIF(Entrada!$C$8:$C$3007,PG!$C745,Entrada!$E$8:$E$3007)),$G745))</f>
        <v>0</v>
      </c>
      <c r="O745" s="97">
        <f t="shared" si="34"/>
        <v>0</v>
      </c>
      <c r="P745" s="98" t="str">
        <f t="shared" si="35"/>
        <v/>
      </c>
      <c r="Q745" s="249"/>
      <c r="R745" s="249"/>
      <c r="S745" s="249"/>
      <c r="T745" s="249"/>
      <c r="U745" s="249"/>
      <c r="V745" s="249"/>
      <c r="W745" s="249"/>
      <c r="X745" s="249"/>
      <c r="Y745" s="249"/>
    </row>
    <row r="746" spans="2:25" ht="30" customHeight="1" x14ac:dyDescent="0.25">
      <c r="B746" s="250"/>
      <c r="C746" s="251"/>
      <c r="D746" s="252"/>
      <c r="E746" s="253"/>
      <c r="F746" s="254"/>
      <c r="G746" s="255"/>
      <c r="H746" s="26">
        <v>739</v>
      </c>
      <c r="I746" s="28">
        <f>SUMIF(Entrada!$C$8:$C$3007,C746,Entrada!$F$8:$F$3007)</f>
        <v>0</v>
      </c>
      <c r="J746" s="28">
        <f>SUMIF(Entrada!$C$8:$C$3007,PG!C746,Entrada!$J$8:$J$3007)</f>
        <v>0</v>
      </c>
      <c r="K746" s="28">
        <f>SUMIF(Saída!$C$8:$C$3007,PG!C746,Saída!$E$8:$E$3007)</f>
        <v>0</v>
      </c>
      <c r="L746" s="28">
        <f>SUMIF(Saída!$C$8:$C$3007,PG!C746,Saída!$G$8:$G$3007)</f>
        <v>0</v>
      </c>
      <c r="M746" s="33">
        <f t="shared" si="33"/>
        <v>0</v>
      </c>
      <c r="N746" s="258">
        <f>IF(G746="",0,IFERROR(AVERAGE(G746,AVERAGEIF(Entrada!$C$8:$C$3007,PG!$C746,Entrada!$E$8:$E$3007)),$G746))</f>
        <v>0</v>
      </c>
      <c r="O746" s="97">
        <f t="shared" si="34"/>
        <v>0</v>
      </c>
      <c r="P746" s="98" t="str">
        <f t="shared" si="35"/>
        <v/>
      </c>
      <c r="Q746" s="249"/>
      <c r="R746" s="249"/>
      <c r="S746" s="249"/>
      <c r="T746" s="249"/>
      <c r="U746" s="249"/>
      <c r="V746" s="249"/>
      <c r="W746" s="249"/>
      <c r="X746" s="249"/>
      <c r="Y746" s="249"/>
    </row>
    <row r="747" spans="2:25" ht="30" customHeight="1" x14ac:dyDescent="0.25">
      <c r="B747" s="250"/>
      <c r="C747" s="251"/>
      <c r="D747" s="252"/>
      <c r="E747" s="253"/>
      <c r="F747" s="254"/>
      <c r="G747" s="255"/>
      <c r="H747" s="26">
        <v>740</v>
      </c>
      <c r="I747" s="28">
        <f>SUMIF(Entrada!$C$8:$C$3007,C747,Entrada!$F$8:$F$3007)</f>
        <v>0</v>
      </c>
      <c r="J747" s="28">
        <f>SUMIF(Entrada!$C$8:$C$3007,PG!C747,Entrada!$J$8:$J$3007)</f>
        <v>0</v>
      </c>
      <c r="K747" s="28">
        <f>SUMIF(Saída!$C$8:$C$3007,PG!C747,Saída!$E$8:$E$3007)</f>
        <v>0</v>
      </c>
      <c r="L747" s="28">
        <f>SUMIF(Saída!$C$8:$C$3007,PG!C747,Saída!$G$8:$G$3007)</f>
        <v>0</v>
      </c>
      <c r="M747" s="33">
        <f t="shared" si="33"/>
        <v>0</v>
      </c>
      <c r="N747" s="258">
        <f>IF(G747="",0,IFERROR(AVERAGE(G747,AVERAGEIF(Entrada!$C$8:$C$3007,PG!$C747,Entrada!$E$8:$E$3007)),$G747))</f>
        <v>0</v>
      </c>
      <c r="O747" s="97">
        <f t="shared" si="34"/>
        <v>0</v>
      </c>
      <c r="P747" s="98" t="str">
        <f t="shared" si="35"/>
        <v/>
      </c>
      <c r="Q747" s="249"/>
      <c r="R747" s="249"/>
      <c r="S747" s="249"/>
      <c r="T747" s="249"/>
      <c r="U747" s="249"/>
      <c r="V747" s="249"/>
      <c r="W747" s="249"/>
      <c r="X747" s="249"/>
      <c r="Y747" s="249"/>
    </row>
    <row r="748" spans="2:25" ht="30" customHeight="1" x14ac:dyDescent="0.25">
      <c r="B748" s="250"/>
      <c r="C748" s="251"/>
      <c r="D748" s="252"/>
      <c r="E748" s="253"/>
      <c r="F748" s="254"/>
      <c r="G748" s="255"/>
      <c r="H748" s="26">
        <v>741</v>
      </c>
      <c r="I748" s="28">
        <f>SUMIF(Entrada!$C$8:$C$3007,C748,Entrada!$F$8:$F$3007)</f>
        <v>0</v>
      </c>
      <c r="J748" s="28">
        <f>SUMIF(Entrada!$C$8:$C$3007,PG!C748,Entrada!$J$8:$J$3007)</f>
        <v>0</v>
      </c>
      <c r="K748" s="28">
        <f>SUMIF(Saída!$C$8:$C$3007,PG!C748,Saída!$E$8:$E$3007)</f>
        <v>0</v>
      </c>
      <c r="L748" s="28">
        <f>SUMIF(Saída!$C$8:$C$3007,PG!C748,Saída!$G$8:$G$3007)</f>
        <v>0</v>
      </c>
      <c r="M748" s="33">
        <f t="shared" si="33"/>
        <v>0</v>
      </c>
      <c r="N748" s="258">
        <f>IF(G748="",0,IFERROR(AVERAGE(G748,AVERAGEIF(Entrada!$C$8:$C$3007,PG!$C748,Entrada!$E$8:$E$3007)),$G748))</f>
        <v>0</v>
      </c>
      <c r="O748" s="97">
        <f t="shared" si="34"/>
        <v>0</v>
      </c>
      <c r="P748" s="98" t="str">
        <f t="shared" si="35"/>
        <v/>
      </c>
      <c r="Q748" s="249"/>
      <c r="R748" s="249"/>
      <c r="S748" s="249"/>
      <c r="T748" s="249"/>
      <c r="U748" s="249"/>
      <c r="V748" s="249"/>
      <c r="W748" s="249"/>
      <c r="X748" s="249"/>
      <c r="Y748" s="249"/>
    </row>
    <row r="749" spans="2:25" ht="30" customHeight="1" x14ac:dyDescent="0.25">
      <c r="B749" s="250"/>
      <c r="C749" s="251"/>
      <c r="D749" s="252"/>
      <c r="E749" s="253"/>
      <c r="F749" s="254"/>
      <c r="G749" s="255"/>
      <c r="H749" s="26">
        <v>742</v>
      </c>
      <c r="I749" s="28">
        <f>SUMIF(Entrada!$C$8:$C$3007,C749,Entrada!$F$8:$F$3007)</f>
        <v>0</v>
      </c>
      <c r="J749" s="28">
        <f>SUMIF(Entrada!$C$8:$C$3007,PG!C749,Entrada!$J$8:$J$3007)</f>
        <v>0</v>
      </c>
      <c r="K749" s="28">
        <f>SUMIF(Saída!$C$8:$C$3007,PG!C749,Saída!$E$8:$E$3007)</f>
        <v>0</v>
      </c>
      <c r="L749" s="28">
        <f>SUMIF(Saída!$C$8:$C$3007,PG!C749,Saída!$G$8:$G$3007)</f>
        <v>0</v>
      </c>
      <c r="M749" s="33">
        <f t="shared" si="33"/>
        <v>0</v>
      </c>
      <c r="N749" s="258">
        <f>IF(G749="",0,IFERROR(AVERAGE(G749,AVERAGEIF(Entrada!$C$8:$C$3007,PG!$C749,Entrada!$E$8:$E$3007)),$G749))</f>
        <v>0</v>
      </c>
      <c r="O749" s="97">
        <f t="shared" si="34"/>
        <v>0</v>
      </c>
      <c r="P749" s="98" t="str">
        <f t="shared" si="35"/>
        <v/>
      </c>
      <c r="Q749" s="249"/>
      <c r="R749" s="249"/>
      <c r="S749" s="249"/>
      <c r="T749" s="249"/>
      <c r="U749" s="249"/>
      <c r="V749" s="249"/>
      <c r="W749" s="249"/>
      <c r="X749" s="249"/>
      <c r="Y749" s="249"/>
    </row>
    <row r="750" spans="2:25" ht="30" customHeight="1" x14ac:dyDescent="0.25">
      <c r="B750" s="250"/>
      <c r="C750" s="251"/>
      <c r="D750" s="252"/>
      <c r="E750" s="253"/>
      <c r="F750" s="254"/>
      <c r="G750" s="255"/>
      <c r="H750" s="26">
        <v>743</v>
      </c>
      <c r="I750" s="28">
        <f>SUMIF(Entrada!$C$8:$C$3007,C750,Entrada!$F$8:$F$3007)</f>
        <v>0</v>
      </c>
      <c r="J750" s="28">
        <f>SUMIF(Entrada!$C$8:$C$3007,PG!C750,Entrada!$J$8:$J$3007)</f>
        <v>0</v>
      </c>
      <c r="K750" s="28">
        <f>SUMIF(Saída!$C$8:$C$3007,PG!C750,Saída!$E$8:$E$3007)</f>
        <v>0</v>
      </c>
      <c r="L750" s="28">
        <f>SUMIF(Saída!$C$8:$C$3007,PG!C750,Saída!$G$8:$G$3007)</f>
        <v>0</v>
      </c>
      <c r="M750" s="33">
        <f t="shared" si="33"/>
        <v>0</v>
      </c>
      <c r="N750" s="258">
        <f>IF(G750="",0,IFERROR(AVERAGE(G750,AVERAGEIF(Entrada!$C$8:$C$3007,PG!$C750,Entrada!$E$8:$E$3007)),$G750))</f>
        <v>0</v>
      </c>
      <c r="O750" s="97">
        <f t="shared" si="34"/>
        <v>0</v>
      </c>
      <c r="P750" s="98" t="str">
        <f t="shared" si="35"/>
        <v/>
      </c>
      <c r="Q750" s="249"/>
      <c r="R750" s="249"/>
      <c r="S750" s="249"/>
      <c r="T750" s="249"/>
      <c r="U750" s="249"/>
      <c r="V750" s="249"/>
      <c r="W750" s="249"/>
      <c r="X750" s="249"/>
      <c r="Y750" s="249"/>
    </row>
    <row r="751" spans="2:25" ht="30" customHeight="1" x14ac:dyDescent="0.25">
      <c r="B751" s="250"/>
      <c r="C751" s="251"/>
      <c r="D751" s="252"/>
      <c r="E751" s="253"/>
      <c r="F751" s="254"/>
      <c r="G751" s="255"/>
      <c r="H751" s="26">
        <v>744</v>
      </c>
      <c r="I751" s="28">
        <f>SUMIF(Entrada!$C$8:$C$3007,C751,Entrada!$F$8:$F$3007)</f>
        <v>0</v>
      </c>
      <c r="J751" s="28">
        <f>SUMIF(Entrada!$C$8:$C$3007,PG!C751,Entrada!$J$8:$J$3007)</f>
        <v>0</v>
      </c>
      <c r="K751" s="28">
        <f>SUMIF(Saída!$C$8:$C$3007,PG!C751,Saída!$E$8:$E$3007)</f>
        <v>0</v>
      </c>
      <c r="L751" s="28">
        <f>SUMIF(Saída!$C$8:$C$3007,PG!C751,Saída!$G$8:$G$3007)</f>
        <v>0</v>
      </c>
      <c r="M751" s="33">
        <f t="shared" si="33"/>
        <v>0</v>
      </c>
      <c r="N751" s="258">
        <f>IF(G751="",0,IFERROR(AVERAGE(G751,AVERAGEIF(Entrada!$C$8:$C$3007,PG!$C751,Entrada!$E$8:$E$3007)),$G751))</f>
        <v>0</v>
      </c>
      <c r="O751" s="97">
        <f t="shared" si="34"/>
        <v>0</v>
      </c>
      <c r="P751" s="98" t="str">
        <f t="shared" si="35"/>
        <v/>
      </c>
      <c r="Q751" s="249"/>
      <c r="R751" s="249"/>
      <c r="S751" s="249"/>
      <c r="T751" s="249"/>
      <c r="U751" s="249"/>
      <c r="V751" s="249"/>
      <c r="W751" s="249"/>
      <c r="X751" s="249"/>
      <c r="Y751" s="249"/>
    </row>
    <row r="752" spans="2:25" ht="30" customHeight="1" x14ac:dyDescent="0.25">
      <c r="B752" s="250"/>
      <c r="C752" s="251"/>
      <c r="D752" s="252"/>
      <c r="E752" s="253"/>
      <c r="F752" s="254"/>
      <c r="G752" s="255"/>
      <c r="H752" s="26">
        <v>745</v>
      </c>
      <c r="I752" s="28">
        <f>SUMIF(Entrada!$C$8:$C$3007,C752,Entrada!$F$8:$F$3007)</f>
        <v>0</v>
      </c>
      <c r="J752" s="28">
        <f>SUMIF(Entrada!$C$8:$C$3007,PG!C752,Entrada!$J$8:$J$3007)</f>
        <v>0</v>
      </c>
      <c r="K752" s="28">
        <f>SUMIF(Saída!$C$8:$C$3007,PG!C752,Saída!$E$8:$E$3007)</f>
        <v>0</v>
      </c>
      <c r="L752" s="28">
        <f>SUMIF(Saída!$C$8:$C$3007,PG!C752,Saída!$G$8:$G$3007)</f>
        <v>0</v>
      </c>
      <c r="M752" s="33">
        <f t="shared" si="33"/>
        <v>0</v>
      </c>
      <c r="N752" s="258">
        <f>IF(G752="",0,IFERROR(AVERAGE(G752,AVERAGEIF(Entrada!$C$8:$C$3007,PG!$C752,Entrada!$E$8:$E$3007)),$G752))</f>
        <v>0</v>
      </c>
      <c r="O752" s="97">
        <f t="shared" si="34"/>
        <v>0</v>
      </c>
      <c r="P752" s="98" t="str">
        <f t="shared" si="35"/>
        <v/>
      </c>
      <c r="Q752" s="249"/>
      <c r="R752" s="249"/>
      <c r="S752" s="249"/>
      <c r="T752" s="249"/>
      <c r="U752" s="249"/>
      <c r="V752" s="249"/>
      <c r="W752" s="249"/>
      <c r="X752" s="249"/>
      <c r="Y752" s="249"/>
    </row>
    <row r="753" spans="2:25" ht="30" customHeight="1" x14ac:dyDescent="0.25">
      <c r="B753" s="250"/>
      <c r="C753" s="251"/>
      <c r="D753" s="252"/>
      <c r="E753" s="253"/>
      <c r="F753" s="254"/>
      <c r="G753" s="255"/>
      <c r="H753" s="26">
        <v>746</v>
      </c>
      <c r="I753" s="28">
        <f>SUMIF(Entrada!$C$8:$C$3007,C753,Entrada!$F$8:$F$3007)</f>
        <v>0</v>
      </c>
      <c r="J753" s="28">
        <f>SUMIF(Entrada!$C$8:$C$3007,PG!C753,Entrada!$J$8:$J$3007)</f>
        <v>0</v>
      </c>
      <c r="K753" s="28">
        <f>SUMIF(Saída!$C$8:$C$3007,PG!C753,Saída!$E$8:$E$3007)</f>
        <v>0</v>
      </c>
      <c r="L753" s="28">
        <f>SUMIF(Saída!$C$8:$C$3007,PG!C753,Saída!$G$8:$G$3007)</f>
        <v>0</v>
      </c>
      <c r="M753" s="33">
        <f t="shared" si="33"/>
        <v>0</v>
      </c>
      <c r="N753" s="258">
        <f>IF(G753="",0,IFERROR(AVERAGE(G753,AVERAGEIF(Entrada!$C$8:$C$3007,PG!$C753,Entrada!$E$8:$E$3007)),$G753))</f>
        <v>0</v>
      </c>
      <c r="O753" s="97">
        <f t="shared" si="34"/>
        <v>0</v>
      </c>
      <c r="P753" s="98" t="str">
        <f t="shared" si="35"/>
        <v/>
      </c>
      <c r="Q753" s="249"/>
      <c r="R753" s="249"/>
      <c r="S753" s="249"/>
      <c r="T753" s="249"/>
      <c r="U753" s="249"/>
      <c r="V753" s="249"/>
      <c r="W753" s="249"/>
      <c r="X753" s="249"/>
      <c r="Y753" s="249"/>
    </row>
    <row r="754" spans="2:25" ht="30" customHeight="1" x14ac:dyDescent="0.25">
      <c r="B754" s="250"/>
      <c r="C754" s="251"/>
      <c r="D754" s="252"/>
      <c r="E754" s="253"/>
      <c r="F754" s="254"/>
      <c r="G754" s="255"/>
      <c r="H754" s="26">
        <v>747</v>
      </c>
      <c r="I754" s="28">
        <f>SUMIF(Entrada!$C$8:$C$3007,C754,Entrada!$F$8:$F$3007)</f>
        <v>0</v>
      </c>
      <c r="J754" s="28">
        <f>SUMIF(Entrada!$C$8:$C$3007,PG!C754,Entrada!$J$8:$J$3007)</f>
        <v>0</v>
      </c>
      <c r="K754" s="28">
        <f>SUMIF(Saída!$C$8:$C$3007,PG!C754,Saída!$E$8:$E$3007)</f>
        <v>0</v>
      </c>
      <c r="L754" s="28">
        <f>SUMIF(Saída!$C$8:$C$3007,PG!C754,Saída!$G$8:$G$3007)</f>
        <v>0</v>
      </c>
      <c r="M754" s="33">
        <f t="shared" si="33"/>
        <v>0</v>
      </c>
      <c r="N754" s="258">
        <f>IF(G754="",0,IFERROR(AVERAGE(G754,AVERAGEIF(Entrada!$C$8:$C$3007,PG!$C754,Entrada!$E$8:$E$3007)),$G754))</f>
        <v>0</v>
      </c>
      <c r="O754" s="97">
        <f t="shared" si="34"/>
        <v>0</v>
      </c>
      <c r="P754" s="98" t="str">
        <f t="shared" si="35"/>
        <v/>
      </c>
      <c r="Q754" s="249"/>
      <c r="R754" s="249"/>
      <c r="S754" s="249"/>
      <c r="T754" s="249"/>
      <c r="U754" s="249"/>
      <c r="V754" s="249"/>
      <c r="W754" s="249"/>
      <c r="X754" s="249"/>
      <c r="Y754" s="249"/>
    </row>
    <row r="755" spans="2:25" ht="30" customHeight="1" x14ac:dyDescent="0.25">
      <c r="B755" s="250"/>
      <c r="C755" s="251"/>
      <c r="D755" s="252"/>
      <c r="E755" s="253"/>
      <c r="F755" s="254"/>
      <c r="G755" s="255"/>
      <c r="H755" s="26">
        <v>748</v>
      </c>
      <c r="I755" s="28">
        <f>SUMIF(Entrada!$C$8:$C$3007,C755,Entrada!$F$8:$F$3007)</f>
        <v>0</v>
      </c>
      <c r="J755" s="28">
        <f>SUMIF(Entrada!$C$8:$C$3007,PG!C755,Entrada!$J$8:$J$3007)</f>
        <v>0</v>
      </c>
      <c r="K755" s="28">
        <f>SUMIF(Saída!$C$8:$C$3007,PG!C755,Saída!$E$8:$E$3007)</f>
        <v>0</v>
      </c>
      <c r="L755" s="28">
        <f>SUMIF(Saída!$C$8:$C$3007,PG!C755,Saída!$G$8:$G$3007)</f>
        <v>0</v>
      </c>
      <c r="M755" s="33">
        <f t="shared" si="33"/>
        <v>0</v>
      </c>
      <c r="N755" s="258">
        <f>IF(G755="",0,IFERROR(AVERAGE(G755,AVERAGEIF(Entrada!$C$8:$C$3007,PG!$C755,Entrada!$E$8:$E$3007)),$G755))</f>
        <v>0</v>
      </c>
      <c r="O755" s="97">
        <f t="shared" si="34"/>
        <v>0</v>
      </c>
      <c r="P755" s="98" t="str">
        <f t="shared" si="35"/>
        <v/>
      </c>
      <c r="Q755" s="249"/>
      <c r="R755" s="249"/>
      <c r="S755" s="249"/>
      <c r="T755" s="249"/>
      <c r="U755" s="249"/>
      <c r="V755" s="249"/>
      <c r="W755" s="249"/>
      <c r="X755" s="249"/>
      <c r="Y755" s="249"/>
    </row>
    <row r="756" spans="2:25" ht="30" customHeight="1" x14ac:dyDescent="0.25">
      <c r="B756" s="250"/>
      <c r="C756" s="251"/>
      <c r="D756" s="252"/>
      <c r="E756" s="253"/>
      <c r="F756" s="254"/>
      <c r="G756" s="255"/>
      <c r="H756" s="26">
        <v>749</v>
      </c>
      <c r="I756" s="28">
        <f>SUMIF(Entrada!$C$8:$C$3007,C756,Entrada!$F$8:$F$3007)</f>
        <v>0</v>
      </c>
      <c r="J756" s="28">
        <f>SUMIF(Entrada!$C$8:$C$3007,PG!C756,Entrada!$J$8:$J$3007)</f>
        <v>0</v>
      </c>
      <c r="K756" s="28">
        <f>SUMIF(Saída!$C$8:$C$3007,PG!C756,Saída!$E$8:$E$3007)</f>
        <v>0</v>
      </c>
      <c r="L756" s="28">
        <f>SUMIF(Saída!$C$8:$C$3007,PG!C756,Saída!$G$8:$G$3007)</f>
        <v>0</v>
      </c>
      <c r="M756" s="33">
        <f t="shared" si="33"/>
        <v>0</v>
      </c>
      <c r="N756" s="258">
        <f>IF(G756="",0,IFERROR(AVERAGE(G756,AVERAGEIF(Entrada!$C$8:$C$3007,PG!$C756,Entrada!$E$8:$E$3007)),$G756))</f>
        <v>0</v>
      </c>
      <c r="O756" s="97">
        <f t="shared" si="34"/>
        <v>0</v>
      </c>
      <c r="P756" s="98" t="str">
        <f t="shared" si="35"/>
        <v/>
      </c>
      <c r="Q756" s="249"/>
      <c r="R756" s="249"/>
      <c r="S756" s="249"/>
      <c r="T756" s="249"/>
      <c r="U756" s="249"/>
      <c r="V756" s="249"/>
      <c r="W756" s="249"/>
      <c r="X756" s="249"/>
      <c r="Y756" s="249"/>
    </row>
    <row r="757" spans="2:25" ht="30" customHeight="1" x14ac:dyDescent="0.25">
      <c r="B757" s="250"/>
      <c r="C757" s="251"/>
      <c r="D757" s="252"/>
      <c r="E757" s="253"/>
      <c r="F757" s="254"/>
      <c r="G757" s="255"/>
      <c r="H757" s="26">
        <v>750</v>
      </c>
      <c r="I757" s="28">
        <f>SUMIF(Entrada!$C$8:$C$3007,C757,Entrada!$F$8:$F$3007)</f>
        <v>0</v>
      </c>
      <c r="J757" s="28">
        <f>SUMIF(Entrada!$C$8:$C$3007,PG!C757,Entrada!$J$8:$J$3007)</f>
        <v>0</v>
      </c>
      <c r="K757" s="28">
        <f>SUMIF(Saída!$C$8:$C$3007,PG!C757,Saída!$E$8:$E$3007)</f>
        <v>0</v>
      </c>
      <c r="L757" s="28">
        <f>SUMIF(Saída!$C$8:$C$3007,PG!C757,Saída!$G$8:$G$3007)</f>
        <v>0</v>
      </c>
      <c r="M757" s="33">
        <f t="shared" si="33"/>
        <v>0</v>
      </c>
      <c r="N757" s="258">
        <f>IF(G757="",0,IFERROR(AVERAGE(G757,AVERAGEIF(Entrada!$C$8:$C$3007,PG!$C757,Entrada!$E$8:$E$3007)),$G757))</f>
        <v>0</v>
      </c>
      <c r="O757" s="97">
        <f t="shared" si="34"/>
        <v>0</v>
      </c>
      <c r="P757" s="98" t="str">
        <f t="shared" si="35"/>
        <v/>
      </c>
      <c r="Q757" s="249"/>
      <c r="R757" s="249"/>
      <c r="S757" s="249"/>
      <c r="T757" s="249"/>
      <c r="U757" s="249"/>
      <c r="V757" s="249"/>
      <c r="W757" s="249"/>
      <c r="X757" s="249"/>
      <c r="Y757" s="249"/>
    </row>
    <row r="758" spans="2:25" ht="30" customHeight="1" x14ac:dyDescent="0.25">
      <c r="B758" s="250"/>
      <c r="C758" s="251"/>
      <c r="D758" s="252"/>
      <c r="E758" s="253"/>
      <c r="F758" s="254"/>
      <c r="G758" s="255"/>
      <c r="H758" s="26">
        <v>751</v>
      </c>
      <c r="I758" s="28">
        <f>SUMIF(Entrada!$C$8:$C$3007,C758,Entrada!$F$8:$F$3007)</f>
        <v>0</v>
      </c>
      <c r="J758" s="28">
        <f>SUMIF(Entrada!$C$8:$C$3007,PG!C758,Entrada!$J$8:$J$3007)</f>
        <v>0</v>
      </c>
      <c r="K758" s="28">
        <f>SUMIF(Saída!$C$8:$C$3007,PG!C758,Saída!$E$8:$E$3007)</f>
        <v>0</v>
      </c>
      <c r="L758" s="28">
        <f>SUMIF(Saída!$C$8:$C$3007,PG!C758,Saída!$G$8:$G$3007)</f>
        <v>0</v>
      </c>
      <c r="M758" s="33">
        <f t="shared" si="33"/>
        <v>0</v>
      </c>
      <c r="N758" s="258">
        <f>IF(G758="",0,IFERROR(AVERAGE(G758,AVERAGEIF(Entrada!$C$8:$C$3007,PG!$C758,Entrada!$E$8:$E$3007)),$G758))</f>
        <v>0</v>
      </c>
      <c r="O758" s="97">
        <f t="shared" si="34"/>
        <v>0</v>
      </c>
      <c r="P758" s="98" t="str">
        <f t="shared" si="35"/>
        <v/>
      </c>
      <c r="Q758" s="249"/>
      <c r="R758" s="249"/>
      <c r="S758" s="249"/>
      <c r="T758" s="249"/>
      <c r="U758" s="249"/>
      <c r="V758" s="249"/>
      <c r="W758" s="249"/>
      <c r="X758" s="249"/>
      <c r="Y758" s="249"/>
    </row>
    <row r="759" spans="2:25" ht="30" customHeight="1" x14ac:dyDescent="0.25">
      <c r="B759" s="250"/>
      <c r="C759" s="251"/>
      <c r="D759" s="252"/>
      <c r="E759" s="253"/>
      <c r="F759" s="254"/>
      <c r="G759" s="255"/>
      <c r="H759" s="26">
        <v>752</v>
      </c>
      <c r="I759" s="28">
        <f>SUMIF(Entrada!$C$8:$C$3007,C759,Entrada!$F$8:$F$3007)</f>
        <v>0</v>
      </c>
      <c r="J759" s="28">
        <f>SUMIF(Entrada!$C$8:$C$3007,PG!C759,Entrada!$J$8:$J$3007)</f>
        <v>0</v>
      </c>
      <c r="K759" s="28">
        <f>SUMIF(Saída!$C$8:$C$3007,PG!C759,Saída!$E$8:$E$3007)</f>
        <v>0</v>
      </c>
      <c r="L759" s="28">
        <f>SUMIF(Saída!$C$8:$C$3007,PG!C759,Saída!$G$8:$G$3007)</f>
        <v>0</v>
      </c>
      <c r="M759" s="33">
        <f t="shared" si="33"/>
        <v>0</v>
      </c>
      <c r="N759" s="258">
        <f>IF(G759="",0,IFERROR(AVERAGE(G759,AVERAGEIF(Entrada!$C$8:$C$3007,PG!$C759,Entrada!$E$8:$E$3007)),$G759))</f>
        <v>0</v>
      </c>
      <c r="O759" s="97">
        <f t="shared" si="34"/>
        <v>0</v>
      </c>
      <c r="P759" s="98" t="str">
        <f t="shared" si="35"/>
        <v/>
      </c>
      <c r="Q759" s="249"/>
      <c r="R759" s="249"/>
      <c r="S759" s="249"/>
      <c r="T759" s="249"/>
      <c r="U759" s="249"/>
      <c r="V759" s="249"/>
      <c r="W759" s="249"/>
      <c r="X759" s="249"/>
      <c r="Y759" s="249"/>
    </row>
    <row r="760" spans="2:25" ht="30" customHeight="1" x14ac:dyDescent="0.25">
      <c r="B760" s="250"/>
      <c r="C760" s="251"/>
      <c r="D760" s="252"/>
      <c r="E760" s="253"/>
      <c r="F760" s="254"/>
      <c r="G760" s="255"/>
      <c r="H760" s="26">
        <v>753</v>
      </c>
      <c r="I760" s="28">
        <f>SUMIF(Entrada!$C$8:$C$3007,C760,Entrada!$F$8:$F$3007)</f>
        <v>0</v>
      </c>
      <c r="J760" s="28">
        <f>SUMIF(Entrada!$C$8:$C$3007,PG!C760,Entrada!$J$8:$J$3007)</f>
        <v>0</v>
      </c>
      <c r="K760" s="28">
        <f>SUMIF(Saída!$C$8:$C$3007,PG!C760,Saída!$E$8:$E$3007)</f>
        <v>0</v>
      </c>
      <c r="L760" s="28">
        <f>SUMIF(Saída!$C$8:$C$3007,PG!C760,Saída!$G$8:$G$3007)</f>
        <v>0</v>
      </c>
      <c r="M760" s="33">
        <f t="shared" si="33"/>
        <v>0</v>
      </c>
      <c r="N760" s="258">
        <f>IF(G760="",0,IFERROR(AVERAGE(G760,AVERAGEIF(Entrada!$C$8:$C$3007,PG!$C760,Entrada!$E$8:$E$3007)),$G760))</f>
        <v>0</v>
      </c>
      <c r="O760" s="97">
        <f t="shared" si="34"/>
        <v>0</v>
      </c>
      <c r="P760" s="98" t="str">
        <f t="shared" si="35"/>
        <v/>
      </c>
      <c r="Q760" s="249"/>
      <c r="R760" s="249"/>
      <c r="S760" s="249"/>
      <c r="T760" s="249"/>
      <c r="U760" s="249"/>
      <c r="V760" s="249"/>
      <c r="W760" s="249"/>
      <c r="X760" s="249"/>
      <c r="Y760" s="249"/>
    </row>
    <row r="761" spans="2:25" ht="30" customHeight="1" x14ac:dyDescent="0.25">
      <c r="B761" s="250"/>
      <c r="C761" s="251"/>
      <c r="D761" s="252"/>
      <c r="E761" s="253"/>
      <c r="F761" s="254"/>
      <c r="G761" s="255"/>
      <c r="H761" s="26">
        <v>754</v>
      </c>
      <c r="I761" s="28">
        <f>SUMIF(Entrada!$C$8:$C$3007,C761,Entrada!$F$8:$F$3007)</f>
        <v>0</v>
      </c>
      <c r="J761" s="28">
        <f>SUMIF(Entrada!$C$8:$C$3007,PG!C761,Entrada!$J$8:$J$3007)</f>
        <v>0</v>
      </c>
      <c r="K761" s="28">
        <f>SUMIF(Saída!$C$8:$C$3007,PG!C761,Saída!$E$8:$E$3007)</f>
        <v>0</v>
      </c>
      <c r="L761" s="28">
        <f>SUMIF(Saída!$C$8:$C$3007,PG!C761,Saída!$G$8:$G$3007)</f>
        <v>0</v>
      </c>
      <c r="M761" s="33">
        <f t="shared" si="33"/>
        <v>0</v>
      </c>
      <c r="N761" s="258">
        <f>IF(G761="",0,IFERROR(AVERAGE(G761,AVERAGEIF(Entrada!$C$8:$C$3007,PG!$C761,Entrada!$E$8:$E$3007)),$G761))</f>
        <v>0</v>
      </c>
      <c r="O761" s="97">
        <f t="shared" si="34"/>
        <v>0</v>
      </c>
      <c r="P761" s="98" t="str">
        <f t="shared" si="35"/>
        <v/>
      </c>
      <c r="Q761" s="249"/>
      <c r="R761" s="249"/>
      <c r="S761" s="249"/>
      <c r="T761" s="249"/>
      <c r="U761" s="249"/>
      <c r="V761" s="249"/>
      <c r="W761" s="249"/>
      <c r="X761" s="249"/>
      <c r="Y761" s="249"/>
    </row>
    <row r="762" spans="2:25" ht="30" customHeight="1" x14ac:dyDescent="0.25">
      <c r="B762" s="250"/>
      <c r="C762" s="251"/>
      <c r="D762" s="252"/>
      <c r="E762" s="253"/>
      <c r="F762" s="254"/>
      <c r="G762" s="255"/>
      <c r="H762" s="26">
        <v>755</v>
      </c>
      <c r="I762" s="28">
        <f>SUMIF(Entrada!$C$8:$C$3007,C762,Entrada!$F$8:$F$3007)</f>
        <v>0</v>
      </c>
      <c r="J762" s="28">
        <f>SUMIF(Entrada!$C$8:$C$3007,PG!C762,Entrada!$J$8:$J$3007)</f>
        <v>0</v>
      </c>
      <c r="K762" s="28">
        <f>SUMIF(Saída!$C$8:$C$3007,PG!C762,Saída!$E$8:$E$3007)</f>
        <v>0</v>
      </c>
      <c r="L762" s="28">
        <f>SUMIF(Saída!$C$8:$C$3007,PG!C762,Saída!$G$8:$G$3007)</f>
        <v>0</v>
      </c>
      <c r="M762" s="33">
        <f t="shared" si="33"/>
        <v>0</v>
      </c>
      <c r="N762" s="258">
        <f>IF(G762="",0,IFERROR(AVERAGE(G762,AVERAGEIF(Entrada!$C$8:$C$3007,PG!$C762,Entrada!$E$8:$E$3007)),$G762))</f>
        <v>0</v>
      </c>
      <c r="O762" s="97">
        <f t="shared" si="34"/>
        <v>0</v>
      </c>
      <c r="P762" s="98" t="str">
        <f t="shared" si="35"/>
        <v/>
      </c>
      <c r="Q762" s="249"/>
      <c r="R762" s="249"/>
      <c r="S762" s="249"/>
      <c r="T762" s="249"/>
      <c r="U762" s="249"/>
      <c r="V762" s="249"/>
      <c r="W762" s="249"/>
      <c r="X762" s="249"/>
      <c r="Y762" s="249"/>
    </row>
    <row r="763" spans="2:25" ht="30" customHeight="1" x14ac:dyDescent="0.25">
      <c r="B763" s="250"/>
      <c r="C763" s="251"/>
      <c r="D763" s="252"/>
      <c r="E763" s="253"/>
      <c r="F763" s="254"/>
      <c r="G763" s="255"/>
      <c r="H763" s="26">
        <v>756</v>
      </c>
      <c r="I763" s="28">
        <f>SUMIF(Entrada!$C$8:$C$3007,C763,Entrada!$F$8:$F$3007)</f>
        <v>0</v>
      </c>
      <c r="J763" s="28">
        <f>SUMIF(Entrada!$C$8:$C$3007,PG!C763,Entrada!$J$8:$J$3007)</f>
        <v>0</v>
      </c>
      <c r="K763" s="28">
        <f>SUMIF(Saída!$C$8:$C$3007,PG!C763,Saída!$E$8:$E$3007)</f>
        <v>0</v>
      </c>
      <c r="L763" s="28">
        <f>SUMIF(Saída!$C$8:$C$3007,PG!C763,Saída!$G$8:$G$3007)</f>
        <v>0</v>
      </c>
      <c r="M763" s="33">
        <f t="shared" si="33"/>
        <v>0</v>
      </c>
      <c r="N763" s="258">
        <f>IF(G763="",0,IFERROR(AVERAGE(G763,AVERAGEIF(Entrada!$C$8:$C$3007,PG!$C763,Entrada!$E$8:$E$3007)),$G763))</f>
        <v>0</v>
      </c>
      <c r="O763" s="97">
        <f t="shared" si="34"/>
        <v>0</v>
      </c>
      <c r="P763" s="98" t="str">
        <f t="shared" si="35"/>
        <v/>
      </c>
      <c r="Q763" s="249"/>
      <c r="R763" s="249"/>
      <c r="S763" s="249"/>
      <c r="T763" s="249"/>
      <c r="U763" s="249"/>
      <c r="V763" s="249"/>
      <c r="W763" s="249"/>
      <c r="X763" s="249"/>
      <c r="Y763" s="249"/>
    </row>
    <row r="764" spans="2:25" ht="30" customHeight="1" x14ac:dyDescent="0.25">
      <c r="B764" s="250"/>
      <c r="C764" s="251"/>
      <c r="D764" s="252"/>
      <c r="E764" s="253"/>
      <c r="F764" s="254"/>
      <c r="G764" s="255"/>
      <c r="H764" s="26">
        <v>757</v>
      </c>
      <c r="I764" s="28">
        <f>SUMIF(Entrada!$C$8:$C$3007,C764,Entrada!$F$8:$F$3007)</f>
        <v>0</v>
      </c>
      <c r="J764" s="28">
        <f>SUMIF(Entrada!$C$8:$C$3007,PG!C764,Entrada!$J$8:$J$3007)</f>
        <v>0</v>
      </c>
      <c r="K764" s="28">
        <f>SUMIF(Saída!$C$8:$C$3007,PG!C764,Saída!$E$8:$E$3007)</f>
        <v>0</v>
      </c>
      <c r="L764" s="28">
        <f>SUMIF(Saída!$C$8:$C$3007,PG!C764,Saída!$G$8:$G$3007)</f>
        <v>0</v>
      </c>
      <c r="M764" s="33">
        <f t="shared" si="33"/>
        <v>0</v>
      </c>
      <c r="N764" s="258">
        <f>IF(G764="",0,IFERROR(AVERAGE(G764,AVERAGEIF(Entrada!$C$8:$C$3007,PG!$C764,Entrada!$E$8:$E$3007)),$G764))</f>
        <v>0</v>
      </c>
      <c r="O764" s="97">
        <f t="shared" si="34"/>
        <v>0</v>
      </c>
      <c r="P764" s="98" t="str">
        <f t="shared" si="35"/>
        <v/>
      </c>
      <c r="Q764" s="249"/>
      <c r="R764" s="249"/>
      <c r="S764" s="249"/>
      <c r="T764" s="249"/>
      <c r="U764" s="249"/>
      <c r="V764" s="249"/>
      <c r="W764" s="249"/>
      <c r="X764" s="249"/>
      <c r="Y764" s="249"/>
    </row>
    <row r="765" spans="2:25" ht="30" customHeight="1" x14ac:dyDescent="0.25">
      <c r="B765" s="250"/>
      <c r="C765" s="251"/>
      <c r="D765" s="252"/>
      <c r="E765" s="253"/>
      <c r="F765" s="254"/>
      <c r="G765" s="255"/>
      <c r="H765" s="26">
        <v>758</v>
      </c>
      <c r="I765" s="28">
        <f>SUMIF(Entrada!$C$8:$C$3007,C765,Entrada!$F$8:$F$3007)</f>
        <v>0</v>
      </c>
      <c r="J765" s="28">
        <f>SUMIF(Entrada!$C$8:$C$3007,PG!C765,Entrada!$J$8:$J$3007)</f>
        <v>0</v>
      </c>
      <c r="K765" s="28">
        <f>SUMIF(Saída!$C$8:$C$3007,PG!C765,Saída!$E$8:$E$3007)</f>
        <v>0</v>
      </c>
      <c r="L765" s="28">
        <f>SUMIF(Saída!$C$8:$C$3007,PG!C765,Saída!$G$8:$G$3007)</f>
        <v>0</v>
      </c>
      <c r="M765" s="33">
        <f t="shared" si="33"/>
        <v>0</v>
      </c>
      <c r="N765" s="258">
        <f>IF(G765="",0,IFERROR(AVERAGE(G765,AVERAGEIF(Entrada!$C$8:$C$3007,PG!$C765,Entrada!$E$8:$E$3007)),$G765))</f>
        <v>0</v>
      </c>
      <c r="O765" s="97">
        <f t="shared" si="34"/>
        <v>0</v>
      </c>
      <c r="P765" s="98" t="str">
        <f t="shared" si="35"/>
        <v/>
      </c>
      <c r="Q765" s="249"/>
      <c r="R765" s="249"/>
      <c r="S765" s="249"/>
      <c r="T765" s="249"/>
      <c r="U765" s="249"/>
      <c r="V765" s="249"/>
      <c r="W765" s="249"/>
      <c r="X765" s="249"/>
      <c r="Y765" s="249"/>
    </row>
    <row r="766" spans="2:25" ht="30" customHeight="1" x14ac:dyDescent="0.25">
      <c r="B766" s="250"/>
      <c r="C766" s="251"/>
      <c r="D766" s="252"/>
      <c r="E766" s="253"/>
      <c r="F766" s="254"/>
      <c r="G766" s="255"/>
      <c r="H766" s="26">
        <v>759</v>
      </c>
      <c r="I766" s="28">
        <f>SUMIF(Entrada!$C$8:$C$3007,C766,Entrada!$F$8:$F$3007)</f>
        <v>0</v>
      </c>
      <c r="J766" s="28">
        <f>SUMIF(Entrada!$C$8:$C$3007,PG!C766,Entrada!$J$8:$J$3007)</f>
        <v>0</v>
      </c>
      <c r="K766" s="28">
        <f>SUMIF(Saída!$C$8:$C$3007,PG!C766,Saída!$E$8:$E$3007)</f>
        <v>0</v>
      </c>
      <c r="L766" s="28">
        <f>SUMIF(Saída!$C$8:$C$3007,PG!C766,Saída!$G$8:$G$3007)</f>
        <v>0</v>
      </c>
      <c r="M766" s="33">
        <f t="shared" si="33"/>
        <v>0</v>
      </c>
      <c r="N766" s="258">
        <f>IF(G766="",0,IFERROR(AVERAGE(G766,AVERAGEIF(Entrada!$C$8:$C$3007,PG!$C766,Entrada!$E$8:$E$3007)),$G766))</f>
        <v>0</v>
      </c>
      <c r="O766" s="97">
        <f t="shared" si="34"/>
        <v>0</v>
      </c>
      <c r="P766" s="98" t="str">
        <f t="shared" si="35"/>
        <v/>
      </c>
      <c r="Q766" s="249"/>
      <c r="R766" s="249"/>
      <c r="S766" s="249"/>
      <c r="T766" s="249"/>
      <c r="U766" s="249"/>
      <c r="V766" s="249"/>
      <c r="W766" s="249"/>
      <c r="X766" s="249"/>
      <c r="Y766" s="249"/>
    </row>
    <row r="767" spans="2:25" ht="30" customHeight="1" x14ac:dyDescent="0.25">
      <c r="B767" s="250"/>
      <c r="C767" s="251"/>
      <c r="D767" s="252"/>
      <c r="E767" s="253"/>
      <c r="F767" s="254"/>
      <c r="G767" s="255"/>
      <c r="H767" s="26">
        <v>760</v>
      </c>
      <c r="I767" s="28">
        <f>SUMIF(Entrada!$C$8:$C$3007,C767,Entrada!$F$8:$F$3007)</f>
        <v>0</v>
      </c>
      <c r="J767" s="28">
        <f>SUMIF(Entrada!$C$8:$C$3007,PG!C767,Entrada!$J$8:$J$3007)</f>
        <v>0</v>
      </c>
      <c r="K767" s="28">
        <f>SUMIF(Saída!$C$8:$C$3007,PG!C767,Saída!$E$8:$E$3007)</f>
        <v>0</v>
      </c>
      <c r="L767" s="28">
        <f>SUMIF(Saída!$C$8:$C$3007,PG!C767,Saída!$G$8:$G$3007)</f>
        <v>0</v>
      </c>
      <c r="M767" s="33">
        <f t="shared" si="33"/>
        <v>0</v>
      </c>
      <c r="N767" s="258">
        <f>IF(G767="",0,IFERROR(AVERAGE(G767,AVERAGEIF(Entrada!$C$8:$C$3007,PG!$C767,Entrada!$E$8:$E$3007)),$G767))</f>
        <v>0</v>
      </c>
      <c r="O767" s="97">
        <f t="shared" si="34"/>
        <v>0</v>
      </c>
      <c r="P767" s="98" t="str">
        <f t="shared" si="35"/>
        <v/>
      </c>
      <c r="Q767" s="249"/>
      <c r="R767" s="249"/>
      <c r="S767" s="249"/>
      <c r="T767" s="249"/>
      <c r="U767" s="249"/>
      <c r="V767" s="249"/>
      <c r="W767" s="249"/>
      <c r="X767" s="249"/>
      <c r="Y767" s="249"/>
    </row>
    <row r="768" spans="2:25" ht="30" customHeight="1" x14ac:dyDescent="0.25">
      <c r="B768" s="250"/>
      <c r="C768" s="251"/>
      <c r="D768" s="252"/>
      <c r="E768" s="253"/>
      <c r="F768" s="254"/>
      <c r="G768" s="255"/>
      <c r="H768" s="26">
        <v>761</v>
      </c>
      <c r="I768" s="28">
        <f>SUMIF(Entrada!$C$8:$C$3007,C768,Entrada!$F$8:$F$3007)</f>
        <v>0</v>
      </c>
      <c r="J768" s="28">
        <f>SUMIF(Entrada!$C$8:$C$3007,PG!C768,Entrada!$J$8:$J$3007)</f>
        <v>0</v>
      </c>
      <c r="K768" s="28">
        <f>SUMIF(Saída!$C$8:$C$3007,PG!C768,Saída!$E$8:$E$3007)</f>
        <v>0</v>
      </c>
      <c r="L768" s="28">
        <f>SUMIF(Saída!$C$8:$C$3007,PG!C768,Saída!$G$8:$G$3007)</f>
        <v>0</v>
      </c>
      <c r="M768" s="33">
        <f t="shared" si="33"/>
        <v>0</v>
      </c>
      <c r="N768" s="258">
        <f>IF(G768="",0,IFERROR(AVERAGE(G768,AVERAGEIF(Entrada!$C$8:$C$3007,PG!$C768,Entrada!$E$8:$E$3007)),$G768))</f>
        <v>0</v>
      </c>
      <c r="O768" s="97">
        <f t="shared" si="34"/>
        <v>0</v>
      </c>
      <c r="P768" s="98" t="str">
        <f t="shared" si="35"/>
        <v/>
      </c>
      <c r="Q768" s="249"/>
      <c r="R768" s="249"/>
      <c r="S768" s="249"/>
      <c r="T768" s="249"/>
      <c r="U768" s="249"/>
      <c r="V768" s="249"/>
      <c r="W768" s="249"/>
      <c r="X768" s="249"/>
      <c r="Y768" s="249"/>
    </row>
    <row r="769" spans="2:25" ht="30" customHeight="1" x14ac:dyDescent="0.25">
      <c r="B769" s="250"/>
      <c r="C769" s="251"/>
      <c r="D769" s="252"/>
      <c r="E769" s="253"/>
      <c r="F769" s="254"/>
      <c r="G769" s="255"/>
      <c r="H769" s="26">
        <v>762</v>
      </c>
      <c r="I769" s="28">
        <f>SUMIF(Entrada!$C$8:$C$3007,C769,Entrada!$F$8:$F$3007)</f>
        <v>0</v>
      </c>
      <c r="J769" s="28">
        <f>SUMIF(Entrada!$C$8:$C$3007,PG!C769,Entrada!$J$8:$J$3007)</f>
        <v>0</v>
      </c>
      <c r="K769" s="28">
        <f>SUMIF(Saída!$C$8:$C$3007,PG!C769,Saída!$E$8:$E$3007)</f>
        <v>0</v>
      </c>
      <c r="L769" s="28">
        <f>SUMIF(Saída!$C$8:$C$3007,PG!C769,Saída!$G$8:$G$3007)</f>
        <v>0</v>
      </c>
      <c r="M769" s="33">
        <f t="shared" si="33"/>
        <v>0</v>
      </c>
      <c r="N769" s="258">
        <f>IF(G769="",0,IFERROR(AVERAGE(G769,AVERAGEIF(Entrada!$C$8:$C$3007,PG!$C769,Entrada!$E$8:$E$3007)),$G769))</f>
        <v>0</v>
      </c>
      <c r="O769" s="97">
        <f t="shared" si="34"/>
        <v>0</v>
      </c>
      <c r="P769" s="98" t="str">
        <f t="shared" si="35"/>
        <v/>
      </c>
      <c r="Q769" s="249"/>
      <c r="R769" s="249"/>
      <c r="S769" s="249"/>
      <c r="T769" s="249"/>
      <c r="U769" s="249"/>
      <c r="V769" s="249"/>
      <c r="W769" s="249"/>
      <c r="X769" s="249"/>
      <c r="Y769" s="249"/>
    </row>
    <row r="770" spans="2:25" ht="30" customHeight="1" x14ac:dyDescent="0.25">
      <c r="B770" s="250"/>
      <c r="C770" s="251"/>
      <c r="D770" s="252"/>
      <c r="E770" s="253"/>
      <c r="F770" s="254"/>
      <c r="G770" s="255"/>
      <c r="H770" s="26">
        <v>763</v>
      </c>
      <c r="I770" s="28">
        <f>SUMIF(Entrada!$C$8:$C$3007,C770,Entrada!$F$8:$F$3007)</f>
        <v>0</v>
      </c>
      <c r="J770" s="28">
        <f>SUMIF(Entrada!$C$8:$C$3007,PG!C770,Entrada!$J$8:$J$3007)</f>
        <v>0</v>
      </c>
      <c r="K770" s="28">
        <f>SUMIF(Saída!$C$8:$C$3007,PG!C770,Saída!$E$8:$E$3007)</f>
        <v>0</v>
      </c>
      <c r="L770" s="28">
        <f>SUMIF(Saída!$C$8:$C$3007,PG!C770,Saída!$G$8:$G$3007)</f>
        <v>0</v>
      </c>
      <c r="M770" s="33">
        <f t="shared" si="33"/>
        <v>0</v>
      </c>
      <c r="N770" s="258">
        <f>IF(G770="",0,IFERROR(AVERAGE(G770,AVERAGEIF(Entrada!$C$8:$C$3007,PG!$C770,Entrada!$E$8:$E$3007)),$G770))</f>
        <v>0</v>
      </c>
      <c r="O770" s="97">
        <f t="shared" si="34"/>
        <v>0</v>
      </c>
      <c r="P770" s="98" t="str">
        <f t="shared" si="35"/>
        <v/>
      </c>
      <c r="Q770" s="249"/>
      <c r="R770" s="249"/>
      <c r="S770" s="249"/>
      <c r="T770" s="249"/>
      <c r="U770" s="249"/>
      <c r="V770" s="249"/>
      <c r="W770" s="249"/>
      <c r="X770" s="249"/>
      <c r="Y770" s="249"/>
    </row>
    <row r="771" spans="2:25" ht="30" customHeight="1" x14ac:dyDescent="0.25">
      <c r="B771" s="250"/>
      <c r="C771" s="251"/>
      <c r="D771" s="252"/>
      <c r="E771" s="253"/>
      <c r="F771" s="254"/>
      <c r="G771" s="255"/>
      <c r="H771" s="26">
        <v>764</v>
      </c>
      <c r="I771" s="28">
        <f>SUMIF(Entrada!$C$8:$C$3007,C771,Entrada!$F$8:$F$3007)</f>
        <v>0</v>
      </c>
      <c r="J771" s="28">
        <f>SUMIF(Entrada!$C$8:$C$3007,PG!C771,Entrada!$J$8:$J$3007)</f>
        <v>0</v>
      </c>
      <c r="K771" s="28">
        <f>SUMIF(Saída!$C$8:$C$3007,PG!C771,Saída!$E$8:$E$3007)</f>
        <v>0</v>
      </c>
      <c r="L771" s="28">
        <f>SUMIF(Saída!$C$8:$C$3007,PG!C771,Saída!$G$8:$G$3007)</f>
        <v>0</v>
      </c>
      <c r="M771" s="33">
        <f t="shared" si="33"/>
        <v>0</v>
      </c>
      <c r="N771" s="258">
        <f>IF(G771="",0,IFERROR(AVERAGE(G771,AVERAGEIF(Entrada!$C$8:$C$3007,PG!$C771,Entrada!$E$8:$E$3007)),$G771))</f>
        <v>0</v>
      </c>
      <c r="O771" s="97">
        <f t="shared" si="34"/>
        <v>0</v>
      </c>
      <c r="P771" s="98" t="str">
        <f t="shared" si="35"/>
        <v/>
      </c>
      <c r="Q771" s="249"/>
      <c r="R771" s="249"/>
      <c r="S771" s="249"/>
      <c r="T771" s="249"/>
      <c r="U771" s="249"/>
      <c r="V771" s="249"/>
      <c r="W771" s="249"/>
      <c r="X771" s="249"/>
      <c r="Y771" s="249"/>
    </row>
    <row r="772" spans="2:25" ht="30" customHeight="1" x14ac:dyDescent="0.25">
      <c r="B772" s="250"/>
      <c r="C772" s="251"/>
      <c r="D772" s="252"/>
      <c r="E772" s="253"/>
      <c r="F772" s="254"/>
      <c r="G772" s="255"/>
      <c r="H772" s="26">
        <v>765</v>
      </c>
      <c r="I772" s="28">
        <f>SUMIF(Entrada!$C$8:$C$3007,C772,Entrada!$F$8:$F$3007)</f>
        <v>0</v>
      </c>
      <c r="J772" s="28">
        <f>SUMIF(Entrada!$C$8:$C$3007,PG!C772,Entrada!$J$8:$J$3007)</f>
        <v>0</v>
      </c>
      <c r="K772" s="28">
        <f>SUMIF(Saída!$C$8:$C$3007,PG!C772,Saída!$E$8:$E$3007)</f>
        <v>0</v>
      </c>
      <c r="L772" s="28">
        <f>SUMIF(Saída!$C$8:$C$3007,PG!C772,Saída!$G$8:$G$3007)</f>
        <v>0</v>
      </c>
      <c r="M772" s="33">
        <f t="shared" si="33"/>
        <v>0</v>
      </c>
      <c r="N772" s="258">
        <f>IF(G772="",0,IFERROR(AVERAGE(G772,AVERAGEIF(Entrada!$C$8:$C$3007,PG!$C772,Entrada!$E$8:$E$3007)),$G772))</f>
        <v>0</v>
      </c>
      <c r="O772" s="97">
        <f t="shared" si="34"/>
        <v>0</v>
      </c>
      <c r="P772" s="98" t="str">
        <f t="shared" si="35"/>
        <v/>
      </c>
      <c r="Q772" s="249"/>
      <c r="R772" s="249"/>
      <c r="S772" s="249"/>
      <c r="T772" s="249"/>
      <c r="U772" s="249"/>
      <c r="V772" s="249"/>
      <c r="W772" s="249"/>
      <c r="X772" s="249"/>
      <c r="Y772" s="249"/>
    </row>
    <row r="773" spans="2:25" ht="30" customHeight="1" x14ac:dyDescent="0.25">
      <c r="B773" s="250"/>
      <c r="C773" s="251"/>
      <c r="D773" s="252"/>
      <c r="E773" s="253"/>
      <c r="F773" s="254"/>
      <c r="G773" s="255"/>
      <c r="H773" s="26">
        <v>766</v>
      </c>
      <c r="I773" s="28">
        <f>SUMIF(Entrada!$C$8:$C$3007,C773,Entrada!$F$8:$F$3007)</f>
        <v>0</v>
      </c>
      <c r="J773" s="28">
        <f>SUMIF(Entrada!$C$8:$C$3007,PG!C773,Entrada!$J$8:$J$3007)</f>
        <v>0</v>
      </c>
      <c r="K773" s="28">
        <f>SUMIF(Saída!$C$8:$C$3007,PG!C773,Saída!$E$8:$E$3007)</f>
        <v>0</v>
      </c>
      <c r="L773" s="28">
        <f>SUMIF(Saída!$C$8:$C$3007,PG!C773,Saída!$G$8:$G$3007)</f>
        <v>0</v>
      </c>
      <c r="M773" s="33">
        <f t="shared" si="33"/>
        <v>0</v>
      </c>
      <c r="N773" s="258">
        <f>IF(G773="",0,IFERROR(AVERAGE(G773,AVERAGEIF(Entrada!$C$8:$C$3007,PG!$C773,Entrada!$E$8:$E$3007)),$G773))</f>
        <v>0</v>
      </c>
      <c r="O773" s="97">
        <f t="shared" si="34"/>
        <v>0</v>
      </c>
      <c r="P773" s="98" t="str">
        <f t="shared" si="35"/>
        <v/>
      </c>
      <c r="Q773" s="249"/>
      <c r="R773" s="249"/>
      <c r="S773" s="249"/>
      <c r="T773" s="249"/>
      <c r="U773" s="249"/>
      <c r="V773" s="249"/>
      <c r="W773" s="249"/>
      <c r="X773" s="249"/>
      <c r="Y773" s="249"/>
    </row>
    <row r="774" spans="2:25" ht="30" customHeight="1" x14ac:dyDescent="0.25">
      <c r="B774" s="250"/>
      <c r="C774" s="251"/>
      <c r="D774" s="252"/>
      <c r="E774" s="253"/>
      <c r="F774" s="254"/>
      <c r="G774" s="255"/>
      <c r="H774" s="26">
        <v>767</v>
      </c>
      <c r="I774" s="28">
        <f>SUMIF(Entrada!$C$8:$C$3007,C774,Entrada!$F$8:$F$3007)</f>
        <v>0</v>
      </c>
      <c r="J774" s="28">
        <f>SUMIF(Entrada!$C$8:$C$3007,PG!C774,Entrada!$J$8:$J$3007)</f>
        <v>0</v>
      </c>
      <c r="K774" s="28">
        <f>SUMIF(Saída!$C$8:$C$3007,PG!C774,Saída!$E$8:$E$3007)</f>
        <v>0</v>
      </c>
      <c r="L774" s="28">
        <f>SUMIF(Saída!$C$8:$C$3007,PG!C774,Saída!$G$8:$G$3007)</f>
        <v>0</v>
      </c>
      <c r="M774" s="33">
        <f t="shared" si="33"/>
        <v>0</v>
      </c>
      <c r="N774" s="258">
        <f>IF(G774="",0,IFERROR(AVERAGE(G774,AVERAGEIF(Entrada!$C$8:$C$3007,PG!$C774,Entrada!$E$8:$E$3007)),$G774))</f>
        <v>0</v>
      </c>
      <c r="O774" s="97">
        <f t="shared" si="34"/>
        <v>0</v>
      </c>
      <c r="P774" s="98" t="str">
        <f t="shared" si="35"/>
        <v/>
      </c>
      <c r="Q774" s="249"/>
      <c r="R774" s="249"/>
      <c r="S774" s="249"/>
      <c r="T774" s="249"/>
      <c r="U774" s="249"/>
      <c r="V774" s="249"/>
      <c r="W774" s="249"/>
      <c r="X774" s="249"/>
      <c r="Y774" s="249"/>
    </row>
    <row r="775" spans="2:25" ht="30" customHeight="1" x14ac:dyDescent="0.25">
      <c r="B775" s="250"/>
      <c r="C775" s="251"/>
      <c r="D775" s="252"/>
      <c r="E775" s="253"/>
      <c r="F775" s="254"/>
      <c r="G775" s="255"/>
      <c r="H775" s="26">
        <v>768</v>
      </c>
      <c r="I775" s="28">
        <f>SUMIF(Entrada!$C$8:$C$3007,C775,Entrada!$F$8:$F$3007)</f>
        <v>0</v>
      </c>
      <c r="J775" s="28">
        <f>SUMIF(Entrada!$C$8:$C$3007,PG!C775,Entrada!$J$8:$J$3007)</f>
        <v>0</v>
      </c>
      <c r="K775" s="28">
        <f>SUMIF(Saída!$C$8:$C$3007,PG!C775,Saída!$E$8:$E$3007)</f>
        <v>0</v>
      </c>
      <c r="L775" s="28">
        <f>SUMIF(Saída!$C$8:$C$3007,PG!C775,Saída!$G$8:$G$3007)</f>
        <v>0</v>
      </c>
      <c r="M775" s="33">
        <f t="shared" si="33"/>
        <v>0</v>
      </c>
      <c r="N775" s="258">
        <f>IF(G775="",0,IFERROR(AVERAGE(G775,AVERAGEIF(Entrada!$C$8:$C$3007,PG!$C775,Entrada!$E$8:$E$3007)),$G775))</f>
        <v>0</v>
      </c>
      <c r="O775" s="97">
        <f t="shared" si="34"/>
        <v>0</v>
      </c>
      <c r="P775" s="98" t="str">
        <f t="shared" si="35"/>
        <v/>
      </c>
      <c r="Q775" s="249"/>
      <c r="R775" s="249"/>
      <c r="S775" s="249"/>
      <c r="T775" s="249"/>
      <c r="U775" s="249"/>
      <c r="V775" s="249"/>
      <c r="W775" s="249"/>
      <c r="X775" s="249"/>
      <c r="Y775" s="249"/>
    </row>
    <row r="776" spans="2:25" ht="30" customHeight="1" x14ac:dyDescent="0.25">
      <c r="B776" s="250"/>
      <c r="C776" s="251"/>
      <c r="D776" s="252"/>
      <c r="E776" s="253"/>
      <c r="F776" s="254"/>
      <c r="G776" s="255"/>
      <c r="H776" s="26">
        <v>769</v>
      </c>
      <c r="I776" s="28">
        <f>SUMIF(Entrada!$C$8:$C$3007,C776,Entrada!$F$8:$F$3007)</f>
        <v>0</v>
      </c>
      <c r="J776" s="28">
        <f>SUMIF(Entrada!$C$8:$C$3007,PG!C776,Entrada!$J$8:$J$3007)</f>
        <v>0</v>
      </c>
      <c r="K776" s="28">
        <f>SUMIF(Saída!$C$8:$C$3007,PG!C776,Saída!$E$8:$E$3007)</f>
        <v>0</v>
      </c>
      <c r="L776" s="28">
        <f>SUMIF(Saída!$C$8:$C$3007,PG!C776,Saída!$G$8:$G$3007)</f>
        <v>0</v>
      </c>
      <c r="M776" s="33">
        <f t="shared" si="33"/>
        <v>0</v>
      </c>
      <c r="N776" s="258">
        <f>IF(G776="",0,IFERROR(AVERAGE(G776,AVERAGEIF(Entrada!$C$8:$C$3007,PG!$C776,Entrada!$E$8:$E$3007)),$G776))</f>
        <v>0</v>
      </c>
      <c r="O776" s="97">
        <f t="shared" si="34"/>
        <v>0</v>
      </c>
      <c r="P776" s="98" t="str">
        <f t="shared" si="35"/>
        <v/>
      </c>
      <c r="Q776" s="249"/>
      <c r="R776" s="249"/>
      <c r="S776" s="249"/>
      <c r="T776" s="249"/>
      <c r="U776" s="249"/>
      <c r="V776" s="249"/>
      <c r="W776" s="249"/>
      <c r="X776" s="249"/>
      <c r="Y776" s="249"/>
    </row>
    <row r="777" spans="2:25" ht="30" customHeight="1" x14ac:dyDescent="0.25">
      <c r="B777" s="250"/>
      <c r="C777" s="251"/>
      <c r="D777" s="252"/>
      <c r="E777" s="253"/>
      <c r="F777" s="254"/>
      <c r="G777" s="255"/>
      <c r="H777" s="26">
        <v>770</v>
      </c>
      <c r="I777" s="28">
        <f>SUMIF(Entrada!$C$8:$C$3007,C777,Entrada!$F$8:$F$3007)</f>
        <v>0</v>
      </c>
      <c r="J777" s="28">
        <f>SUMIF(Entrada!$C$8:$C$3007,PG!C777,Entrada!$J$8:$J$3007)</f>
        <v>0</v>
      </c>
      <c r="K777" s="28">
        <f>SUMIF(Saída!$C$8:$C$3007,PG!C777,Saída!$E$8:$E$3007)</f>
        <v>0</v>
      </c>
      <c r="L777" s="28">
        <f>SUMIF(Saída!$C$8:$C$3007,PG!C777,Saída!$G$8:$G$3007)</f>
        <v>0</v>
      </c>
      <c r="M777" s="33">
        <f t="shared" ref="M777:M840" si="36">(I777+E777)-K777</f>
        <v>0</v>
      </c>
      <c r="N777" s="258">
        <f>IF(G777="",0,IFERROR(AVERAGE(G777,AVERAGEIF(Entrada!$C$8:$C$3007,PG!$C777,Entrada!$E$8:$E$3007)),$G777))</f>
        <v>0</v>
      </c>
      <c r="O777" s="97">
        <f t="shared" ref="O777:O840" si="37">E777*G777</f>
        <v>0</v>
      </c>
      <c r="P777" s="98" t="str">
        <f t="shared" ref="P777:P840" si="38">IF(D777="","",IF(M777&gt;D777,1,0))</f>
        <v/>
      </c>
      <c r="Q777" s="249"/>
      <c r="R777" s="249"/>
      <c r="S777" s="249"/>
      <c r="T777" s="249"/>
      <c r="U777" s="249"/>
      <c r="V777" s="249"/>
      <c r="W777" s="249"/>
      <c r="X777" s="249"/>
      <c r="Y777" s="249"/>
    </row>
    <row r="778" spans="2:25" ht="30" customHeight="1" x14ac:dyDescent="0.25">
      <c r="B778" s="250"/>
      <c r="C778" s="251"/>
      <c r="D778" s="252"/>
      <c r="E778" s="253"/>
      <c r="F778" s="254"/>
      <c r="G778" s="255"/>
      <c r="H778" s="26">
        <v>771</v>
      </c>
      <c r="I778" s="28">
        <f>SUMIF(Entrada!$C$8:$C$3007,C778,Entrada!$F$8:$F$3007)</f>
        <v>0</v>
      </c>
      <c r="J778" s="28">
        <f>SUMIF(Entrada!$C$8:$C$3007,PG!C778,Entrada!$J$8:$J$3007)</f>
        <v>0</v>
      </c>
      <c r="K778" s="28">
        <f>SUMIF(Saída!$C$8:$C$3007,PG!C778,Saída!$E$8:$E$3007)</f>
        <v>0</v>
      </c>
      <c r="L778" s="28">
        <f>SUMIF(Saída!$C$8:$C$3007,PG!C778,Saída!$G$8:$G$3007)</f>
        <v>0</v>
      </c>
      <c r="M778" s="33">
        <f t="shared" si="36"/>
        <v>0</v>
      </c>
      <c r="N778" s="258">
        <f>IF(G778="",0,IFERROR(AVERAGE(G778,AVERAGEIF(Entrada!$C$8:$C$3007,PG!$C778,Entrada!$E$8:$E$3007)),$G778))</f>
        <v>0</v>
      </c>
      <c r="O778" s="97">
        <f t="shared" si="37"/>
        <v>0</v>
      </c>
      <c r="P778" s="98" t="str">
        <f t="shared" si="38"/>
        <v/>
      </c>
      <c r="Q778" s="249"/>
      <c r="R778" s="249"/>
      <c r="S778" s="249"/>
      <c r="T778" s="249"/>
      <c r="U778" s="249"/>
      <c r="V778" s="249"/>
      <c r="W778" s="249"/>
      <c r="X778" s="249"/>
      <c r="Y778" s="249"/>
    </row>
    <row r="779" spans="2:25" ht="30" customHeight="1" x14ac:dyDescent="0.25">
      <c r="B779" s="250"/>
      <c r="C779" s="251"/>
      <c r="D779" s="252"/>
      <c r="E779" s="253"/>
      <c r="F779" s="254"/>
      <c r="G779" s="255"/>
      <c r="H779" s="26">
        <v>772</v>
      </c>
      <c r="I779" s="28">
        <f>SUMIF(Entrada!$C$8:$C$3007,C779,Entrada!$F$8:$F$3007)</f>
        <v>0</v>
      </c>
      <c r="J779" s="28">
        <f>SUMIF(Entrada!$C$8:$C$3007,PG!C779,Entrada!$J$8:$J$3007)</f>
        <v>0</v>
      </c>
      <c r="K779" s="28">
        <f>SUMIF(Saída!$C$8:$C$3007,PG!C779,Saída!$E$8:$E$3007)</f>
        <v>0</v>
      </c>
      <c r="L779" s="28">
        <f>SUMIF(Saída!$C$8:$C$3007,PG!C779,Saída!$G$8:$G$3007)</f>
        <v>0</v>
      </c>
      <c r="M779" s="33">
        <f t="shared" si="36"/>
        <v>0</v>
      </c>
      <c r="N779" s="258">
        <f>IF(G779="",0,IFERROR(AVERAGE(G779,AVERAGEIF(Entrada!$C$8:$C$3007,PG!$C779,Entrada!$E$8:$E$3007)),$G779))</f>
        <v>0</v>
      </c>
      <c r="O779" s="97">
        <f t="shared" si="37"/>
        <v>0</v>
      </c>
      <c r="P779" s="98" t="str">
        <f t="shared" si="38"/>
        <v/>
      </c>
      <c r="Q779" s="249"/>
      <c r="R779" s="249"/>
      <c r="S779" s="249"/>
      <c r="T779" s="249"/>
      <c r="U779" s="249"/>
      <c r="V779" s="249"/>
      <c r="W779" s="249"/>
      <c r="X779" s="249"/>
      <c r="Y779" s="249"/>
    </row>
    <row r="780" spans="2:25" ht="30" customHeight="1" x14ac:dyDescent="0.25">
      <c r="B780" s="250"/>
      <c r="C780" s="251"/>
      <c r="D780" s="252"/>
      <c r="E780" s="253"/>
      <c r="F780" s="254"/>
      <c r="G780" s="255"/>
      <c r="H780" s="26">
        <v>773</v>
      </c>
      <c r="I780" s="28">
        <f>SUMIF(Entrada!$C$8:$C$3007,C780,Entrada!$F$8:$F$3007)</f>
        <v>0</v>
      </c>
      <c r="J780" s="28">
        <f>SUMIF(Entrada!$C$8:$C$3007,PG!C780,Entrada!$J$8:$J$3007)</f>
        <v>0</v>
      </c>
      <c r="K780" s="28">
        <f>SUMIF(Saída!$C$8:$C$3007,PG!C780,Saída!$E$8:$E$3007)</f>
        <v>0</v>
      </c>
      <c r="L780" s="28">
        <f>SUMIF(Saída!$C$8:$C$3007,PG!C780,Saída!$G$8:$G$3007)</f>
        <v>0</v>
      </c>
      <c r="M780" s="33">
        <f t="shared" si="36"/>
        <v>0</v>
      </c>
      <c r="N780" s="258">
        <f>IF(G780="",0,IFERROR(AVERAGE(G780,AVERAGEIF(Entrada!$C$8:$C$3007,PG!$C780,Entrada!$E$8:$E$3007)),$G780))</f>
        <v>0</v>
      </c>
      <c r="O780" s="97">
        <f t="shared" si="37"/>
        <v>0</v>
      </c>
      <c r="P780" s="98" t="str">
        <f t="shared" si="38"/>
        <v/>
      </c>
      <c r="Q780" s="249"/>
      <c r="R780" s="249"/>
      <c r="S780" s="249"/>
      <c r="T780" s="249"/>
      <c r="U780" s="249"/>
      <c r="V780" s="249"/>
      <c r="W780" s="249"/>
      <c r="X780" s="249"/>
      <c r="Y780" s="249"/>
    </row>
    <row r="781" spans="2:25" ht="30" customHeight="1" x14ac:dyDescent="0.25">
      <c r="B781" s="250"/>
      <c r="C781" s="251"/>
      <c r="D781" s="252"/>
      <c r="E781" s="253"/>
      <c r="F781" s="254"/>
      <c r="G781" s="255"/>
      <c r="H781" s="26">
        <v>774</v>
      </c>
      <c r="I781" s="28">
        <f>SUMIF(Entrada!$C$8:$C$3007,C781,Entrada!$F$8:$F$3007)</f>
        <v>0</v>
      </c>
      <c r="J781" s="28">
        <f>SUMIF(Entrada!$C$8:$C$3007,PG!C781,Entrada!$J$8:$J$3007)</f>
        <v>0</v>
      </c>
      <c r="K781" s="28">
        <f>SUMIF(Saída!$C$8:$C$3007,PG!C781,Saída!$E$8:$E$3007)</f>
        <v>0</v>
      </c>
      <c r="L781" s="28">
        <f>SUMIF(Saída!$C$8:$C$3007,PG!C781,Saída!$G$8:$G$3007)</f>
        <v>0</v>
      </c>
      <c r="M781" s="33">
        <f t="shared" si="36"/>
        <v>0</v>
      </c>
      <c r="N781" s="258">
        <f>IF(G781="",0,IFERROR(AVERAGE(G781,AVERAGEIF(Entrada!$C$8:$C$3007,PG!$C781,Entrada!$E$8:$E$3007)),$G781))</f>
        <v>0</v>
      </c>
      <c r="O781" s="97">
        <f t="shared" si="37"/>
        <v>0</v>
      </c>
      <c r="P781" s="98" t="str">
        <f t="shared" si="38"/>
        <v/>
      </c>
      <c r="Q781" s="249"/>
      <c r="R781" s="249"/>
      <c r="S781" s="249"/>
      <c r="T781" s="249"/>
      <c r="U781" s="249"/>
      <c r="V781" s="249"/>
      <c r="W781" s="249"/>
      <c r="X781" s="249"/>
      <c r="Y781" s="249"/>
    </row>
    <row r="782" spans="2:25" ht="30" customHeight="1" x14ac:dyDescent="0.25">
      <c r="B782" s="250"/>
      <c r="C782" s="251"/>
      <c r="D782" s="252"/>
      <c r="E782" s="253"/>
      <c r="F782" s="254"/>
      <c r="G782" s="255"/>
      <c r="H782" s="26">
        <v>775</v>
      </c>
      <c r="I782" s="28">
        <f>SUMIF(Entrada!$C$8:$C$3007,C782,Entrada!$F$8:$F$3007)</f>
        <v>0</v>
      </c>
      <c r="J782" s="28">
        <f>SUMIF(Entrada!$C$8:$C$3007,PG!C782,Entrada!$J$8:$J$3007)</f>
        <v>0</v>
      </c>
      <c r="K782" s="28">
        <f>SUMIF(Saída!$C$8:$C$3007,PG!C782,Saída!$E$8:$E$3007)</f>
        <v>0</v>
      </c>
      <c r="L782" s="28">
        <f>SUMIF(Saída!$C$8:$C$3007,PG!C782,Saída!$G$8:$G$3007)</f>
        <v>0</v>
      </c>
      <c r="M782" s="33">
        <f t="shared" si="36"/>
        <v>0</v>
      </c>
      <c r="N782" s="258">
        <f>IF(G782="",0,IFERROR(AVERAGE(G782,AVERAGEIF(Entrada!$C$8:$C$3007,PG!$C782,Entrada!$E$8:$E$3007)),$G782))</f>
        <v>0</v>
      </c>
      <c r="O782" s="97">
        <f t="shared" si="37"/>
        <v>0</v>
      </c>
      <c r="P782" s="98" t="str">
        <f t="shared" si="38"/>
        <v/>
      </c>
      <c r="Q782" s="249"/>
      <c r="R782" s="249"/>
      <c r="S782" s="249"/>
      <c r="T782" s="249"/>
      <c r="U782" s="249"/>
      <c r="V782" s="249"/>
      <c r="W782" s="249"/>
      <c r="X782" s="249"/>
      <c r="Y782" s="249"/>
    </row>
    <row r="783" spans="2:25" ht="30" customHeight="1" x14ac:dyDescent="0.25">
      <c r="B783" s="250"/>
      <c r="C783" s="251"/>
      <c r="D783" s="252"/>
      <c r="E783" s="253"/>
      <c r="F783" s="254"/>
      <c r="G783" s="255"/>
      <c r="H783" s="26">
        <v>776</v>
      </c>
      <c r="I783" s="28">
        <f>SUMIF(Entrada!$C$8:$C$3007,C783,Entrada!$F$8:$F$3007)</f>
        <v>0</v>
      </c>
      <c r="J783" s="28">
        <f>SUMIF(Entrada!$C$8:$C$3007,PG!C783,Entrada!$J$8:$J$3007)</f>
        <v>0</v>
      </c>
      <c r="K783" s="28">
        <f>SUMIF(Saída!$C$8:$C$3007,PG!C783,Saída!$E$8:$E$3007)</f>
        <v>0</v>
      </c>
      <c r="L783" s="28">
        <f>SUMIF(Saída!$C$8:$C$3007,PG!C783,Saída!$G$8:$G$3007)</f>
        <v>0</v>
      </c>
      <c r="M783" s="33">
        <f t="shared" si="36"/>
        <v>0</v>
      </c>
      <c r="N783" s="258">
        <f>IF(G783="",0,IFERROR(AVERAGE(G783,AVERAGEIF(Entrada!$C$8:$C$3007,PG!$C783,Entrada!$E$8:$E$3007)),$G783))</f>
        <v>0</v>
      </c>
      <c r="O783" s="97">
        <f t="shared" si="37"/>
        <v>0</v>
      </c>
      <c r="P783" s="98" t="str">
        <f t="shared" si="38"/>
        <v/>
      </c>
      <c r="Q783" s="249"/>
      <c r="R783" s="249"/>
      <c r="S783" s="249"/>
      <c r="T783" s="249"/>
      <c r="U783" s="249"/>
      <c r="V783" s="249"/>
      <c r="W783" s="249"/>
      <c r="X783" s="249"/>
      <c r="Y783" s="249"/>
    </row>
    <row r="784" spans="2:25" ht="30" customHeight="1" x14ac:dyDescent="0.25">
      <c r="B784" s="250"/>
      <c r="C784" s="251"/>
      <c r="D784" s="252"/>
      <c r="E784" s="253"/>
      <c r="F784" s="254"/>
      <c r="G784" s="255"/>
      <c r="H784" s="26">
        <v>777</v>
      </c>
      <c r="I784" s="28">
        <f>SUMIF(Entrada!$C$8:$C$3007,C784,Entrada!$F$8:$F$3007)</f>
        <v>0</v>
      </c>
      <c r="J784" s="28">
        <f>SUMIF(Entrada!$C$8:$C$3007,PG!C784,Entrada!$J$8:$J$3007)</f>
        <v>0</v>
      </c>
      <c r="K784" s="28">
        <f>SUMIF(Saída!$C$8:$C$3007,PG!C784,Saída!$E$8:$E$3007)</f>
        <v>0</v>
      </c>
      <c r="L784" s="28">
        <f>SUMIF(Saída!$C$8:$C$3007,PG!C784,Saída!$G$8:$G$3007)</f>
        <v>0</v>
      </c>
      <c r="M784" s="33">
        <f t="shared" si="36"/>
        <v>0</v>
      </c>
      <c r="N784" s="258">
        <f>IF(G784="",0,IFERROR(AVERAGE(G784,AVERAGEIF(Entrada!$C$8:$C$3007,PG!$C784,Entrada!$E$8:$E$3007)),$G784))</f>
        <v>0</v>
      </c>
      <c r="O784" s="97">
        <f t="shared" si="37"/>
        <v>0</v>
      </c>
      <c r="P784" s="98" t="str">
        <f t="shared" si="38"/>
        <v/>
      </c>
      <c r="Q784" s="249"/>
      <c r="R784" s="249"/>
      <c r="S784" s="249"/>
      <c r="T784" s="249"/>
      <c r="U784" s="249"/>
      <c r="V784" s="249"/>
      <c r="W784" s="249"/>
      <c r="X784" s="249"/>
      <c r="Y784" s="249"/>
    </row>
    <row r="785" spans="2:25" ht="30" customHeight="1" x14ac:dyDescent="0.25">
      <c r="B785" s="250"/>
      <c r="C785" s="251"/>
      <c r="D785" s="252"/>
      <c r="E785" s="253"/>
      <c r="F785" s="254"/>
      <c r="G785" s="255"/>
      <c r="H785" s="26">
        <v>778</v>
      </c>
      <c r="I785" s="28">
        <f>SUMIF(Entrada!$C$8:$C$3007,C785,Entrada!$F$8:$F$3007)</f>
        <v>0</v>
      </c>
      <c r="J785" s="28">
        <f>SUMIF(Entrada!$C$8:$C$3007,PG!C785,Entrada!$J$8:$J$3007)</f>
        <v>0</v>
      </c>
      <c r="K785" s="28">
        <f>SUMIF(Saída!$C$8:$C$3007,PG!C785,Saída!$E$8:$E$3007)</f>
        <v>0</v>
      </c>
      <c r="L785" s="28">
        <f>SUMIF(Saída!$C$8:$C$3007,PG!C785,Saída!$G$8:$G$3007)</f>
        <v>0</v>
      </c>
      <c r="M785" s="33">
        <f t="shared" si="36"/>
        <v>0</v>
      </c>
      <c r="N785" s="258">
        <f>IF(G785="",0,IFERROR(AVERAGE(G785,AVERAGEIF(Entrada!$C$8:$C$3007,PG!$C785,Entrada!$E$8:$E$3007)),$G785))</f>
        <v>0</v>
      </c>
      <c r="O785" s="97">
        <f t="shared" si="37"/>
        <v>0</v>
      </c>
      <c r="P785" s="98" t="str">
        <f t="shared" si="38"/>
        <v/>
      </c>
      <c r="Q785" s="249"/>
      <c r="R785" s="249"/>
      <c r="S785" s="249"/>
      <c r="T785" s="249"/>
      <c r="U785" s="249"/>
      <c r="V785" s="249"/>
      <c r="W785" s="249"/>
      <c r="X785" s="249"/>
      <c r="Y785" s="249"/>
    </row>
    <row r="786" spans="2:25" ht="30" customHeight="1" x14ac:dyDescent="0.25">
      <c r="B786" s="250"/>
      <c r="C786" s="251"/>
      <c r="D786" s="252"/>
      <c r="E786" s="253"/>
      <c r="F786" s="254"/>
      <c r="G786" s="255"/>
      <c r="H786" s="26">
        <v>779</v>
      </c>
      <c r="I786" s="28">
        <f>SUMIF(Entrada!$C$8:$C$3007,C786,Entrada!$F$8:$F$3007)</f>
        <v>0</v>
      </c>
      <c r="J786" s="28">
        <f>SUMIF(Entrada!$C$8:$C$3007,PG!C786,Entrada!$J$8:$J$3007)</f>
        <v>0</v>
      </c>
      <c r="K786" s="28">
        <f>SUMIF(Saída!$C$8:$C$3007,PG!C786,Saída!$E$8:$E$3007)</f>
        <v>0</v>
      </c>
      <c r="L786" s="28">
        <f>SUMIF(Saída!$C$8:$C$3007,PG!C786,Saída!$G$8:$G$3007)</f>
        <v>0</v>
      </c>
      <c r="M786" s="33">
        <f t="shared" si="36"/>
        <v>0</v>
      </c>
      <c r="N786" s="258">
        <f>IF(G786="",0,IFERROR(AVERAGE(G786,AVERAGEIF(Entrada!$C$8:$C$3007,PG!$C786,Entrada!$E$8:$E$3007)),$G786))</f>
        <v>0</v>
      </c>
      <c r="O786" s="97">
        <f t="shared" si="37"/>
        <v>0</v>
      </c>
      <c r="P786" s="98" t="str">
        <f t="shared" si="38"/>
        <v/>
      </c>
      <c r="Q786" s="249"/>
      <c r="R786" s="249"/>
      <c r="S786" s="249"/>
      <c r="T786" s="249"/>
      <c r="U786" s="249"/>
      <c r="V786" s="249"/>
      <c r="W786" s="249"/>
      <c r="X786" s="249"/>
      <c r="Y786" s="249"/>
    </row>
    <row r="787" spans="2:25" ht="30" customHeight="1" x14ac:dyDescent="0.25">
      <c r="B787" s="250"/>
      <c r="C787" s="251"/>
      <c r="D787" s="252"/>
      <c r="E787" s="253"/>
      <c r="F787" s="254"/>
      <c r="G787" s="255"/>
      <c r="H787" s="26">
        <v>780</v>
      </c>
      <c r="I787" s="28">
        <f>SUMIF(Entrada!$C$8:$C$3007,C787,Entrada!$F$8:$F$3007)</f>
        <v>0</v>
      </c>
      <c r="J787" s="28">
        <f>SUMIF(Entrada!$C$8:$C$3007,PG!C787,Entrada!$J$8:$J$3007)</f>
        <v>0</v>
      </c>
      <c r="K787" s="28">
        <f>SUMIF(Saída!$C$8:$C$3007,PG!C787,Saída!$E$8:$E$3007)</f>
        <v>0</v>
      </c>
      <c r="L787" s="28">
        <f>SUMIF(Saída!$C$8:$C$3007,PG!C787,Saída!$G$8:$G$3007)</f>
        <v>0</v>
      </c>
      <c r="M787" s="33">
        <f t="shared" si="36"/>
        <v>0</v>
      </c>
      <c r="N787" s="258">
        <f>IF(G787="",0,IFERROR(AVERAGE(G787,AVERAGEIF(Entrada!$C$8:$C$3007,PG!$C787,Entrada!$E$8:$E$3007)),$G787))</f>
        <v>0</v>
      </c>
      <c r="O787" s="97">
        <f t="shared" si="37"/>
        <v>0</v>
      </c>
      <c r="P787" s="98" t="str">
        <f t="shared" si="38"/>
        <v/>
      </c>
      <c r="Q787" s="249"/>
      <c r="R787" s="249"/>
      <c r="S787" s="249"/>
      <c r="T787" s="249"/>
      <c r="U787" s="249"/>
      <c r="V787" s="249"/>
      <c r="W787" s="249"/>
      <c r="X787" s="249"/>
      <c r="Y787" s="249"/>
    </row>
    <row r="788" spans="2:25" ht="30" customHeight="1" x14ac:dyDescent="0.25">
      <c r="B788" s="250"/>
      <c r="C788" s="251"/>
      <c r="D788" s="252"/>
      <c r="E788" s="253"/>
      <c r="F788" s="254"/>
      <c r="G788" s="255"/>
      <c r="H788" s="26">
        <v>781</v>
      </c>
      <c r="I788" s="28">
        <f>SUMIF(Entrada!$C$8:$C$3007,C788,Entrada!$F$8:$F$3007)</f>
        <v>0</v>
      </c>
      <c r="J788" s="28">
        <f>SUMIF(Entrada!$C$8:$C$3007,PG!C788,Entrada!$J$8:$J$3007)</f>
        <v>0</v>
      </c>
      <c r="K788" s="28">
        <f>SUMIF(Saída!$C$8:$C$3007,PG!C788,Saída!$E$8:$E$3007)</f>
        <v>0</v>
      </c>
      <c r="L788" s="28">
        <f>SUMIF(Saída!$C$8:$C$3007,PG!C788,Saída!$G$8:$G$3007)</f>
        <v>0</v>
      </c>
      <c r="M788" s="33">
        <f t="shared" si="36"/>
        <v>0</v>
      </c>
      <c r="N788" s="258">
        <f>IF(G788="",0,IFERROR(AVERAGE(G788,AVERAGEIF(Entrada!$C$8:$C$3007,PG!$C788,Entrada!$E$8:$E$3007)),$G788))</f>
        <v>0</v>
      </c>
      <c r="O788" s="97">
        <f t="shared" si="37"/>
        <v>0</v>
      </c>
      <c r="P788" s="98" t="str">
        <f t="shared" si="38"/>
        <v/>
      </c>
      <c r="Q788" s="249"/>
      <c r="R788" s="249"/>
      <c r="S788" s="249"/>
      <c r="T788" s="249"/>
      <c r="U788" s="249"/>
      <c r="V788" s="249"/>
      <c r="W788" s="249"/>
      <c r="X788" s="249"/>
      <c r="Y788" s="249"/>
    </row>
    <row r="789" spans="2:25" ht="30" customHeight="1" x14ac:dyDescent="0.25">
      <c r="B789" s="250"/>
      <c r="C789" s="251"/>
      <c r="D789" s="252"/>
      <c r="E789" s="253"/>
      <c r="F789" s="254"/>
      <c r="G789" s="255"/>
      <c r="H789" s="26">
        <v>782</v>
      </c>
      <c r="I789" s="28">
        <f>SUMIF(Entrada!$C$8:$C$3007,C789,Entrada!$F$8:$F$3007)</f>
        <v>0</v>
      </c>
      <c r="J789" s="28">
        <f>SUMIF(Entrada!$C$8:$C$3007,PG!C789,Entrada!$J$8:$J$3007)</f>
        <v>0</v>
      </c>
      <c r="K789" s="28">
        <f>SUMIF(Saída!$C$8:$C$3007,PG!C789,Saída!$E$8:$E$3007)</f>
        <v>0</v>
      </c>
      <c r="L789" s="28">
        <f>SUMIF(Saída!$C$8:$C$3007,PG!C789,Saída!$G$8:$G$3007)</f>
        <v>0</v>
      </c>
      <c r="M789" s="33">
        <f t="shared" si="36"/>
        <v>0</v>
      </c>
      <c r="N789" s="258">
        <f>IF(G789="",0,IFERROR(AVERAGE(G789,AVERAGEIF(Entrada!$C$8:$C$3007,PG!$C789,Entrada!$E$8:$E$3007)),$G789))</f>
        <v>0</v>
      </c>
      <c r="O789" s="97">
        <f t="shared" si="37"/>
        <v>0</v>
      </c>
      <c r="P789" s="98" t="str">
        <f t="shared" si="38"/>
        <v/>
      </c>
      <c r="Q789" s="249"/>
      <c r="R789" s="249"/>
      <c r="S789" s="249"/>
      <c r="T789" s="249"/>
      <c r="U789" s="249"/>
      <c r="V789" s="249"/>
      <c r="W789" s="249"/>
      <c r="X789" s="249"/>
      <c r="Y789" s="249"/>
    </row>
    <row r="790" spans="2:25" ht="30" customHeight="1" x14ac:dyDescent="0.25">
      <c r="B790" s="250"/>
      <c r="C790" s="251"/>
      <c r="D790" s="252"/>
      <c r="E790" s="253"/>
      <c r="F790" s="254"/>
      <c r="G790" s="255"/>
      <c r="H790" s="26">
        <v>783</v>
      </c>
      <c r="I790" s="28">
        <f>SUMIF(Entrada!$C$8:$C$3007,C790,Entrada!$F$8:$F$3007)</f>
        <v>0</v>
      </c>
      <c r="J790" s="28">
        <f>SUMIF(Entrada!$C$8:$C$3007,PG!C790,Entrada!$J$8:$J$3007)</f>
        <v>0</v>
      </c>
      <c r="K790" s="28">
        <f>SUMIF(Saída!$C$8:$C$3007,PG!C790,Saída!$E$8:$E$3007)</f>
        <v>0</v>
      </c>
      <c r="L790" s="28">
        <f>SUMIF(Saída!$C$8:$C$3007,PG!C790,Saída!$G$8:$G$3007)</f>
        <v>0</v>
      </c>
      <c r="M790" s="33">
        <f t="shared" si="36"/>
        <v>0</v>
      </c>
      <c r="N790" s="258">
        <f>IF(G790="",0,IFERROR(AVERAGE(G790,AVERAGEIF(Entrada!$C$8:$C$3007,PG!$C790,Entrada!$E$8:$E$3007)),$G790))</f>
        <v>0</v>
      </c>
      <c r="O790" s="97">
        <f t="shared" si="37"/>
        <v>0</v>
      </c>
      <c r="P790" s="98" t="str">
        <f t="shared" si="38"/>
        <v/>
      </c>
      <c r="Q790" s="249"/>
      <c r="R790" s="249"/>
      <c r="S790" s="249"/>
      <c r="T790" s="249"/>
      <c r="U790" s="249"/>
      <c r="V790" s="249"/>
      <c r="W790" s="249"/>
      <c r="X790" s="249"/>
      <c r="Y790" s="249"/>
    </row>
    <row r="791" spans="2:25" ht="30" customHeight="1" x14ac:dyDescent="0.25">
      <c r="B791" s="250"/>
      <c r="C791" s="251"/>
      <c r="D791" s="252"/>
      <c r="E791" s="253"/>
      <c r="F791" s="254"/>
      <c r="G791" s="255"/>
      <c r="H791" s="26">
        <v>784</v>
      </c>
      <c r="I791" s="28">
        <f>SUMIF(Entrada!$C$8:$C$3007,C791,Entrada!$F$8:$F$3007)</f>
        <v>0</v>
      </c>
      <c r="J791" s="28">
        <f>SUMIF(Entrada!$C$8:$C$3007,PG!C791,Entrada!$J$8:$J$3007)</f>
        <v>0</v>
      </c>
      <c r="K791" s="28">
        <f>SUMIF(Saída!$C$8:$C$3007,PG!C791,Saída!$E$8:$E$3007)</f>
        <v>0</v>
      </c>
      <c r="L791" s="28">
        <f>SUMIF(Saída!$C$8:$C$3007,PG!C791,Saída!$G$8:$G$3007)</f>
        <v>0</v>
      </c>
      <c r="M791" s="33">
        <f t="shared" si="36"/>
        <v>0</v>
      </c>
      <c r="N791" s="258">
        <f>IF(G791="",0,IFERROR(AVERAGE(G791,AVERAGEIF(Entrada!$C$8:$C$3007,PG!$C791,Entrada!$E$8:$E$3007)),$G791))</f>
        <v>0</v>
      </c>
      <c r="O791" s="97">
        <f t="shared" si="37"/>
        <v>0</v>
      </c>
      <c r="P791" s="98" t="str">
        <f t="shared" si="38"/>
        <v/>
      </c>
      <c r="Q791" s="249"/>
      <c r="R791" s="249"/>
      <c r="S791" s="249"/>
      <c r="T791" s="249"/>
      <c r="U791" s="249"/>
      <c r="V791" s="249"/>
      <c r="W791" s="249"/>
      <c r="X791" s="249"/>
      <c r="Y791" s="249"/>
    </row>
    <row r="792" spans="2:25" ht="30" customHeight="1" x14ac:dyDescent="0.25">
      <c r="B792" s="250"/>
      <c r="C792" s="251"/>
      <c r="D792" s="252"/>
      <c r="E792" s="253"/>
      <c r="F792" s="254"/>
      <c r="G792" s="255"/>
      <c r="H792" s="26">
        <v>785</v>
      </c>
      <c r="I792" s="28">
        <f>SUMIF(Entrada!$C$8:$C$3007,C792,Entrada!$F$8:$F$3007)</f>
        <v>0</v>
      </c>
      <c r="J792" s="28">
        <f>SUMIF(Entrada!$C$8:$C$3007,PG!C792,Entrada!$J$8:$J$3007)</f>
        <v>0</v>
      </c>
      <c r="K792" s="28">
        <f>SUMIF(Saída!$C$8:$C$3007,PG!C792,Saída!$E$8:$E$3007)</f>
        <v>0</v>
      </c>
      <c r="L792" s="28">
        <f>SUMIF(Saída!$C$8:$C$3007,PG!C792,Saída!$G$8:$G$3007)</f>
        <v>0</v>
      </c>
      <c r="M792" s="33">
        <f t="shared" si="36"/>
        <v>0</v>
      </c>
      <c r="N792" s="258">
        <f>IF(G792="",0,IFERROR(AVERAGE(G792,AVERAGEIF(Entrada!$C$8:$C$3007,PG!$C792,Entrada!$E$8:$E$3007)),$G792))</f>
        <v>0</v>
      </c>
      <c r="O792" s="97">
        <f t="shared" si="37"/>
        <v>0</v>
      </c>
      <c r="P792" s="98" t="str">
        <f t="shared" si="38"/>
        <v/>
      </c>
      <c r="Q792" s="249"/>
      <c r="R792" s="249"/>
      <c r="S792" s="249"/>
      <c r="T792" s="249"/>
      <c r="U792" s="249"/>
      <c r="V792" s="249"/>
      <c r="W792" s="249"/>
      <c r="X792" s="249"/>
      <c r="Y792" s="249"/>
    </row>
    <row r="793" spans="2:25" ht="30" customHeight="1" x14ac:dyDescent="0.25">
      <c r="B793" s="250"/>
      <c r="C793" s="251"/>
      <c r="D793" s="252"/>
      <c r="E793" s="253"/>
      <c r="F793" s="254"/>
      <c r="G793" s="255"/>
      <c r="H793" s="26">
        <v>786</v>
      </c>
      <c r="I793" s="28">
        <f>SUMIF(Entrada!$C$8:$C$3007,C793,Entrada!$F$8:$F$3007)</f>
        <v>0</v>
      </c>
      <c r="J793" s="28">
        <f>SUMIF(Entrada!$C$8:$C$3007,PG!C793,Entrada!$J$8:$J$3007)</f>
        <v>0</v>
      </c>
      <c r="K793" s="28">
        <f>SUMIF(Saída!$C$8:$C$3007,PG!C793,Saída!$E$8:$E$3007)</f>
        <v>0</v>
      </c>
      <c r="L793" s="28">
        <f>SUMIF(Saída!$C$8:$C$3007,PG!C793,Saída!$G$8:$G$3007)</f>
        <v>0</v>
      </c>
      <c r="M793" s="33">
        <f t="shared" si="36"/>
        <v>0</v>
      </c>
      <c r="N793" s="258">
        <f>IF(G793="",0,IFERROR(AVERAGE(G793,AVERAGEIF(Entrada!$C$8:$C$3007,PG!$C793,Entrada!$E$8:$E$3007)),$G793))</f>
        <v>0</v>
      </c>
      <c r="O793" s="97">
        <f t="shared" si="37"/>
        <v>0</v>
      </c>
      <c r="P793" s="98" t="str">
        <f t="shared" si="38"/>
        <v/>
      </c>
      <c r="Q793" s="249"/>
      <c r="R793" s="249"/>
      <c r="S793" s="249"/>
      <c r="T793" s="249"/>
      <c r="U793" s="249"/>
      <c r="V793" s="249"/>
      <c r="W793" s="249"/>
      <c r="X793" s="249"/>
      <c r="Y793" s="249"/>
    </row>
    <row r="794" spans="2:25" ht="30" customHeight="1" x14ac:dyDescent="0.25">
      <c r="B794" s="250"/>
      <c r="C794" s="251"/>
      <c r="D794" s="252"/>
      <c r="E794" s="253"/>
      <c r="F794" s="254"/>
      <c r="G794" s="255"/>
      <c r="H794" s="26">
        <v>787</v>
      </c>
      <c r="I794" s="28">
        <f>SUMIF(Entrada!$C$8:$C$3007,C794,Entrada!$F$8:$F$3007)</f>
        <v>0</v>
      </c>
      <c r="J794" s="28">
        <f>SUMIF(Entrada!$C$8:$C$3007,PG!C794,Entrada!$J$8:$J$3007)</f>
        <v>0</v>
      </c>
      <c r="K794" s="28">
        <f>SUMIF(Saída!$C$8:$C$3007,PG!C794,Saída!$E$8:$E$3007)</f>
        <v>0</v>
      </c>
      <c r="L794" s="28">
        <f>SUMIF(Saída!$C$8:$C$3007,PG!C794,Saída!$G$8:$G$3007)</f>
        <v>0</v>
      </c>
      <c r="M794" s="33">
        <f t="shared" si="36"/>
        <v>0</v>
      </c>
      <c r="N794" s="258">
        <f>IF(G794="",0,IFERROR(AVERAGE(G794,AVERAGEIF(Entrada!$C$8:$C$3007,PG!$C794,Entrada!$E$8:$E$3007)),$G794))</f>
        <v>0</v>
      </c>
      <c r="O794" s="97">
        <f t="shared" si="37"/>
        <v>0</v>
      </c>
      <c r="P794" s="98" t="str">
        <f t="shared" si="38"/>
        <v/>
      </c>
      <c r="Q794" s="249"/>
      <c r="R794" s="249"/>
      <c r="S794" s="249"/>
      <c r="T794" s="249"/>
      <c r="U794" s="249"/>
      <c r="V794" s="249"/>
      <c r="W794" s="249"/>
      <c r="X794" s="249"/>
      <c r="Y794" s="249"/>
    </row>
    <row r="795" spans="2:25" ht="30" customHeight="1" x14ac:dyDescent="0.25">
      <c r="B795" s="250"/>
      <c r="C795" s="251"/>
      <c r="D795" s="252"/>
      <c r="E795" s="253"/>
      <c r="F795" s="254"/>
      <c r="G795" s="255"/>
      <c r="H795" s="26">
        <v>788</v>
      </c>
      <c r="I795" s="28">
        <f>SUMIF(Entrada!$C$8:$C$3007,C795,Entrada!$F$8:$F$3007)</f>
        <v>0</v>
      </c>
      <c r="J795" s="28">
        <f>SUMIF(Entrada!$C$8:$C$3007,PG!C795,Entrada!$J$8:$J$3007)</f>
        <v>0</v>
      </c>
      <c r="K795" s="28">
        <f>SUMIF(Saída!$C$8:$C$3007,PG!C795,Saída!$E$8:$E$3007)</f>
        <v>0</v>
      </c>
      <c r="L795" s="28">
        <f>SUMIF(Saída!$C$8:$C$3007,PG!C795,Saída!$G$8:$G$3007)</f>
        <v>0</v>
      </c>
      <c r="M795" s="33">
        <f t="shared" si="36"/>
        <v>0</v>
      </c>
      <c r="N795" s="258">
        <f>IF(G795="",0,IFERROR(AVERAGE(G795,AVERAGEIF(Entrada!$C$8:$C$3007,PG!$C795,Entrada!$E$8:$E$3007)),$G795))</f>
        <v>0</v>
      </c>
      <c r="O795" s="97">
        <f t="shared" si="37"/>
        <v>0</v>
      </c>
      <c r="P795" s="98" t="str">
        <f t="shared" si="38"/>
        <v/>
      </c>
      <c r="Q795" s="249"/>
      <c r="R795" s="249"/>
      <c r="S795" s="249"/>
      <c r="T795" s="249"/>
      <c r="U795" s="249"/>
      <c r="V795" s="249"/>
      <c r="W795" s="249"/>
      <c r="X795" s="249"/>
      <c r="Y795" s="249"/>
    </row>
    <row r="796" spans="2:25" ht="30" customHeight="1" x14ac:dyDescent="0.25">
      <c r="B796" s="250"/>
      <c r="C796" s="251"/>
      <c r="D796" s="252"/>
      <c r="E796" s="253"/>
      <c r="F796" s="254"/>
      <c r="G796" s="255"/>
      <c r="H796" s="26">
        <v>789</v>
      </c>
      <c r="I796" s="28">
        <f>SUMIF(Entrada!$C$8:$C$3007,C796,Entrada!$F$8:$F$3007)</f>
        <v>0</v>
      </c>
      <c r="J796" s="28">
        <f>SUMIF(Entrada!$C$8:$C$3007,PG!C796,Entrada!$J$8:$J$3007)</f>
        <v>0</v>
      </c>
      <c r="K796" s="28">
        <f>SUMIF(Saída!$C$8:$C$3007,PG!C796,Saída!$E$8:$E$3007)</f>
        <v>0</v>
      </c>
      <c r="L796" s="28">
        <f>SUMIF(Saída!$C$8:$C$3007,PG!C796,Saída!$G$8:$G$3007)</f>
        <v>0</v>
      </c>
      <c r="M796" s="33">
        <f t="shared" si="36"/>
        <v>0</v>
      </c>
      <c r="N796" s="258">
        <f>IF(G796="",0,IFERROR(AVERAGE(G796,AVERAGEIF(Entrada!$C$8:$C$3007,PG!$C796,Entrada!$E$8:$E$3007)),$G796))</f>
        <v>0</v>
      </c>
      <c r="O796" s="97">
        <f t="shared" si="37"/>
        <v>0</v>
      </c>
      <c r="P796" s="98" t="str">
        <f t="shared" si="38"/>
        <v/>
      </c>
      <c r="Q796" s="249"/>
      <c r="R796" s="249"/>
      <c r="S796" s="249"/>
      <c r="T796" s="249"/>
      <c r="U796" s="249"/>
      <c r="V796" s="249"/>
      <c r="W796" s="249"/>
      <c r="X796" s="249"/>
      <c r="Y796" s="249"/>
    </row>
    <row r="797" spans="2:25" ht="30" customHeight="1" x14ac:dyDescent="0.25">
      <c r="B797" s="250"/>
      <c r="C797" s="251"/>
      <c r="D797" s="252"/>
      <c r="E797" s="253"/>
      <c r="F797" s="254"/>
      <c r="G797" s="255"/>
      <c r="H797" s="26">
        <v>790</v>
      </c>
      <c r="I797" s="28">
        <f>SUMIF(Entrada!$C$8:$C$3007,C797,Entrada!$F$8:$F$3007)</f>
        <v>0</v>
      </c>
      <c r="J797" s="28">
        <f>SUMIF(Entrada!$C$8:$C$3007,PG!C797,Entrada!$J$8:$J$3007)</f>
        <v>0</v>
      </c>
      <c r="K797" s="28">
        <f>SUMIF(Saída!$C$8:$C$3007,PG!C797,Saída!$E$8:$E$3007)</f>
        <v>0</v>
      </c>
      <c r="L797" s="28">
        <f>SUMIF(Saída!$C$8:$C$3007,PG!C797,Saída!$G$8:$G$3007)</f>
        <v>0</v>
      </c>
      <c r="M797" s="33">
        <f t="shared" si="36"/>
        <v>0</v>
      </c>
      <c r="N797" s="258">
        <f>IF(G797="",0,IFERROR(AVERAGE(G797,AVERAGEIF(Entrada!$C$8:$C$3007,PG!$C797,Entrada!$E$8:$E$3007)),$G797))</f>
        <v>0</v>
      </c>
      <c r="O797" s="97">
        <f t="shared" si="37"/>
        <v>0</v>
      </c>
      <c r="P797" s="98" t="str">
        <f t="shared" si="38"/>
        <v/>
      </c>
      <c r="Q797" s="249"/>
      <c r="R797" s="249"/>
      <c r="S797" s="249"/>
      <c r="T797" s="249"/>
      <c r="U797" s="249"/>
      <c r="V797" s="249"/>
      <c r="W797" s="249"/>
      <c r="X797" s="249"/>
      <c r="Y797" s="249"/>
    </row>
    <row r="798" spans="2:25" ht="30" customHeight="1" x14ac:dyDescent="0.25">
      <c r="B798" s="250"/>
      <c r="C798" s="251"/>
      <c r="D798" s="252"/>
      <c r="E798" s="253"/>
      <c r="F798" s="254"/>
      <c r="G798" s="255"/>
      <c r="H798" s="26">
        <v>791</v>
      </c>
      <c r="I798" s="28">
        <f>SUMIF(Entrada!$C$8:$C$3007,C798,Entrada!$F$8:$F$3007)</f>
        <v>0</v>
      </c>
      <c r="J798" s="28">
        <f>SUMIF(Entrada!$C$8:$C$3007,PG!C798,Entrada!$J$8:$J$3007)</f>
        <v>0</v>
      </c>
      <c r="K798" s="28">
        <f>SUMIF(Saída!$C$8:$C$3007,PG!C798,Saída!$E$8:$E$3007)</f>
        <v>0</v>
      </c>
      <c r="L798" s="28">
        <f>SUMIF(Saída!$C$8:$C$3007,PG!C798,Saída!$G$8:$G$3007)</f>
        <v>0</v>
      </c>
      <c r="M798" s="33">
        <f t="shared" si="36"/>
        <v>0</v>
      </c>
      <c r="N798" s="258">
        <f>IF(G798="",0,IFERROR(AVERAGE(G798,AVERAGEIF(Entrada!$C$8:$C$3007,PG!$C798,Entrada!$E$8:$E$3007)),$G798))</f>
        <v>0</v>
      </c>
      <c r="O798" s="97">
        <f t="shared" si="37"/>
        <v>0</v>
      </c>
      <c r="P798" s="98" t="str">
        <f t="shared" si="38"/>
        <v/>
      </c>
      <c r="Q798" s="249"/>
      <c r="R798" s="249"/>
      <c r="S798" s="249"/>
      <c r="T798" s="249"/>
      <c r="U798" s="249"/>
      <c r="V798" s="249"/>
      <c r="W798" s="249"/>
      <c r="X798" s="249"/>
      <c r="Y798" s="249"/>
    </row>
    <row r="799" spans="2:25" ht="30" customHeight="1" x14ac:dyDescent="0.25">
      <c r="B799" s="250"/>
      <c r="C799" s="251"/>
      <c r="D799" s="252"/>
      <c r="E799" s="253"/>
      <c r="F799" s="254"/>
      <c r="G799" s="255"/>
      <c r="H799" s="26">
        <v>792</v>
      </c>
      <c r="I799" s="28">
        <f>SUMIF(Entrada!$C$8:$C$3007,C799,Entrada!$F$8:$F$3007)</f>
        <v>0</v>
      </c>
      <c r="J799" s="28">
        <f>SUMIF(Entrada!$C$8:$C$3007,PG!C799,Entrada!$J$8:$J$3007)</f>
        <v>0</v>
      </c>
      <c r="K799" s="28">
        <f>SUMIF(Saída!$C$8:$C$3007,PG!C799,Saída!$E$8:$E$3007)</f>
        <v>0</v>
      </c>
      <c r="L799" s="28">
        <f>SUMIF(Saída!$C$8:$C$3007,PG!C799,Saída!$G$8:$G$3007)</f>
        <v>0</v>
      </c>
      <c r="M799" s="33">
        <f t="shared" si="36"/>
        <v>0</v>
      </c>
      <c r="N799" s="258">
        <f>IF(G799="",0,IFERROR(AVERAGE(G799,AVERAGEIF(Entrada!$C$8:$C$3007,PG!$C799,Entrada!$E$8:$E$3007)),$G799))</f>
        <v>0</v>
      </c>
      <c r="O799" s="97">
        <f t="shared" si="37"/>
        <v>0</v>
      </c>
      <c r="P799" s="98" t="str">
        <f t="shared" si="38"/>
        <v/>
      </c>
      <c r="Q799" s="249"/>
      <c r="R799" s="249"/>
      <c r="S799" s="249"/>
      <c r="T799" s="249"/>
      <c r="U799" s="249"/>
      <c r="V799" s="249"/>
      <c r="W799" s="249"/>
      <c r="X799" s="249"/>
      <c r="Y799" s="249"/>
    </row>
    <row r="800" spans="2:25" ht="30" customHeight="1" x14ac:dyDescent="0.25">
      <c r="B800" s="250"/>
      <c r="C800" s="251"/>
      <c r="D800" s="252"/>
      <c r="E800" s="253"/>
      <c r="F800" s="254"/>
      <c r="G800" s="255"/>
      <c r="H800" s="26">
        <v>793</v>
      </c>
      <c r="I800" s="28">
        <f>SUMIF(Entrada!$C$8:$C$3007,C800,Entrada!$F$8:$F$3007)</f>
        <v>0</v>
      </c>
      <c r="J800" s="28">
        <f>SUMIF(Entrada!$C$8:$C$3007,PG!C800,Entrada!$J$8:$J$3007)</f>
        <v>0</v>
      </c>
      <c r="K800" s="28">
        <f>SUMIF(Saída!$C$8:$C$3007,PG!C800,Saída!$E$8:$E$3007)</f>
        <v>0</v>
      </c>
      <c r="L800" s="28">
        <f>SUMIF(Saída!$C$8:$C$3007,PG!C800,Saída!$G$8:$G$3007)</f>
        <v>0</v>
      </c>
      <c r="M800" s="33">
        <f t="shared" si="36"/>
        <v>0</v>
      </c>
      <c r="N800" s="258">
        <f>IF(G800="",0,IFERROR(AVERAGE(G800,AVERAGEIF(Entrada!$C$8:$C$3007,PG!$C800,Entrada!$E$8:$E$3007)),$G800))</f>
        <v>0</v>
      </c>
      <c r="O800" s="97">
        <f t="shared" si="37"/>
        <v>0</v>
      </c>
      <c r="P800" s="98" t="str">
        <f t="shared" si="38"/>
        <v/>
      </c>
      <c r="Q800" s="249"/>
      <c r="R800" s="249"/>
      <c r="S800" s="249"/>
      <c r="T800" s="249"/>
      <c r="U800" s="249"/>
      <c r="V800" s="249"/>
      <c r="W800" s="249"/>
      <c r="X800" s="249"/>
      <c r="Y800" s="249"/>
    </row>
    <row r="801" spans="2:25" ht="30" customHeight="1" x14ac:dyDescent="0.25">
      <c r="B801" s="250"/>
      <c r="C801" s="251"/>
      <c r="D801" s="252"/>
      <c r="E801" s="253"/>
      <c r="F801" s="254"/>
      <c r="G801" s="255"/>
      <c r="H801" s="26">
        <v>794</v>
      </c>
      <c r="I801" s="28">
        <f>SUMIF(Entrada!$C$8:$C$3007,C801,Entrada!$F$8:$F$3007)</f>
        <v>0</v>
      </c>
      <c r="J801" s="28">
        <f>SUMIF(Entrada!$C$8:$C$3007,PG!C801,Entrada!$J$8:$J$3007)</f>
        <v>0</v>
      </c>
      <c r="K801" s="28">
        <f>SUMIF(Saída!$C$8:$C$3007,PG!C801,Saída!$E$8:$E$3007)</f>
        <v>0</v>
      </c>
      <c r="L801" s="28">
        <f>SUMIF(Saída!$C$8:$C$3007,PG!C801,Saída!$G$8:$G$3007)</f>
        <v>0</v>
      </c>
      <c r="M801" s="33">
        <f t="shared" si="36"/>
        <v>0</v>
      </c>
      <c r="N801" s="258">
        <f>IF(G801="",0,IFERROR(AVERAGE(G801,AVERAGEIF(Entrada!$C$8:$C$3007,PG!$C801,Entrada!$E$8:$E$3007)),$G801))</f>
        <v>0</v>
      </c>
      <c r="O801" s="97">
        <f t="shared" si="37"/>
        <v>0</v>
      </c>
      <c r="P801" s="98" t="str">
        <f t="shared" si="38"/>
        <v/>
      </c>
      <c r="Q801" s="249"/>
      <c r="R801" s="249"/>
      <c r="S801" s="249"/>
      <c r="T801" s="249"/>
      <c r="U801" s="249"/>
      <c r="V801" s="249"/>
      <c r="W801" s="249"/>
      <c r="X801" s="249"/>
      <c r="Y801" s="249"/>
    </row>
    <row r="802" spans="2:25" ht="30" customHeight="1" x14ac:dyDescent="0.25">
      <c r="B802" s="250"/>
      <c r="C802" s="251"/>
      <c r="D802" s="252"/>
      <c r="E802" s="253"/>
      <c r="F802" s="254"/>
      <c r="G802" s="255"/>
      <c r="H802" s="26">
        <v>795</v>
      </c>
      <c r="I802" s="28">
        <f>SUMIF(Entrada!$C$8:$C$3007,C802,Entrada!$F$8:$F$3007)</f>
        <v>0</v>
      </c>
      <c r="J802" s="28">
        <f>SUMIF(Entrada!$C$8:$C$3007,PG!C802,Entrada!$J$8:$J$3007)</f>
        <v>0</v>
      </c>
      <c r="K802" s="28">
        <f>SUMIF(Saída!$C$8:$C$3007,PG!C802,Saída!$E$8:$E$3007)</f>
        <v>0</v>
      </c>
      <c r="L802" s="28">
        <f>SUMIF(Saída!$C$8:$C$3007,PG!C802,Saída!$G$8:$G$3007)</f>
        <v>0</v>
      </c>
      <c r="M802" s="33">
        <f t="shared" si="36"/>
        <v>0</v>
      </c>
      <c r="N802" s="258">
        <f>IF(G802="",0,IFERROR(AVERAGE(G802,AVERAGEIF(Entrada!$C$8:$C$3007,PG!$C802,Entrada!$E$8:$E$3007)),$G802))</f>
        <v>0</v>
      </c>
      <c r="O802" s="97">
        <f t="shared" si="37"/>
        <v>0</v>
      </c>
      <c r="P802" s="98" t="str">
        <f t="shared" si="38"/>
        <v/>
      </c>
      <c r="Q802" s="249"/>
      <c r="R802" s="249"/>
      <c r="S802" s="249"/>
      <c r="T802" s="249"/>
      <c r="U802" s="249"/>
      <c r="V802" s="249"/>
      <c r="W802" s="249"/>
      <c r="X802" s="249"/>
      <c r="Y802" s="249"/>
    </row>
    <row r="803" spans="2:25" ht="30" customHeight="1" x14ac:dyDescent="0.25">
      <c r="B803" s="250"/>
      <c r="C803" s="251"/>
      <c r="D803" s="252"/>
      <c r="E803" s="253"/>
      <c r="F803" s="254"/>
      <c r="G803" s="255"/>
      <c r="H803" s="26">
        <v>796</v>
      </c>
      <c r="I803" s="28">
        <f>SUMIF(Entrada!$C$8:$C$3007,C803,Entrada!$F$8:$F$3007)</f>
        <v>0</v>
      </c>
      <c r="J803" s="28">
        <f>SUMIF(Entrada!$C$8:$C$3007,PG!C803,Entrada!$J$8:$J$3007)</f>
        <v>0</v>
      </c>
      <c r="K803" s="28">
        <f>SUMIF(Saída!$C$8:$C$3007,PG!C803,Saída!$E$8:$E$3007)</f>
        <v>0</v>
      </c>
      <c r="L803" s="28">
        <f>SUMIF(Saída!$C$8:$C$3007,PG!C803,Saída!$G$8:$G$3007)</f>
        <v>0</v>
      </c>
      <c r="M803" s="33">
        <f t="shared" si="36"/>
        <v>0</v>
      </c>
      <c r="N803" s="258">
        <f>IF(G803="",0,IFERROR(AVERAGE(G803,AVERAGEIF(Entrada!$C$8:$C$3007,PG!$C803,Entrada!$E$8:$E$3007)),$G803))</f>
        <v>0</v>
      </c>
      <c r="O803" s="97">
        <f t="shared" si="37"/>
        <v>0</v>
      </c>
      <c r="P803" s="98" t="str">
        <f t="shared" si="38"/>
        <v/>
      </c>
      <c r="Q803" s="249"/>
      <c r="R803" s="249"/>
      <c r="S803" s="249"/>
      <c r="T803" s="249"/>
      <c r="U803" s="249"/>
      <c r="V803" s="249"/>
      <c r="W803" s="249"/>
      <c r="X803" s="249"/>
      <c r="Y803" s="249"/>
    </row>
    <row r="804" spans="2:25" ht="30" customHeight="1" x14ac:dyDescent="0.25">
      <c r="B804" s="250"/>
      <c r="C804" s="251"/>
      <c r="D804" s="252"/>
      <c r="E804" s="253"/>
      <c r="F804" s="254"/>
      <c r="G804" s="255"/>
      <c r="H804" s="26">
        <v>797</v>
      </c>
      <c r="I804" s="28">
        <f>SUMIF(Entrada!$C$8:$C$3007,C804,Entrada!$F$8:$F$3007)</f>
        <v>0</v>
      </c>
      <c r="J804" s="28">
        <f>SUMIF(Entrada!$C$8:$C$3007,PG!C804,Entrada!$J$8:$J$3007)</f>
        <v>0</v>
      </c>
      <c r="K804" s="28">
        <f>SUMIF(Saída!$C$8:$C$3007,PG!C804,Saída!$E$8:$E$3007)</f>
        <v>0</v>
      </c>
      <c r="L804" s="28">
        <f>SUMIF(Saída!$C$8:$C$3007,PG!C804,Saída!$G$8:$G$3007)</f>
        <v>0</v>
      </c>
      <c r="M804" s="33">
        <f t="shared" si="36"/>
        <v>0</v>
      </c>
      <c r="N804" s="258">
        <f>IF(G804="",0,IFERROR(AVERAGE(G804,AVERAGEIF(Entrada!$C$8:$C$3007,PG!$C804,Entrada!$E$8:$E$3007)),$G804))</f>
        <v>0</v>
      </c>
      <c r="O804" s="97">
        <f t="shared" si="37"/>
        <v>0</v>
      </c>
      <c r="P804" s="98" t="str">
        <f t="shared" si="38"/>
        <v/>
      </c>
      <c r="Q804" s="249"/>
      <c r="R804" s="249"/>
      <c r="S804" s="249"/>
      <c r="T804" s="249"/>
      <c r="U804" s="249"/>
      <c r="V804" s="249"/>
      <c r="W804" s="249"/>
      <c r="X804" s="249"/>
      <c r="Y804" s="249"/>
    </row>
    <row r="805" spans="2:25" ht="30" customHeight="1" x14ac:dyDescent="0.25">
      <c r="B805" s="250"/>
      <c r="C805" s="251"/>
      <c r="D805" s="252"/>
      <c r="E805" s="253"/>
      <c r="F805" s="254"/>
      <c r="G805" s="255"/>
      <c r="H805" s="26">
        <v>798</v>
      </c>
      <c r="I805" s="28">
        <f>SUMIF(Entrada!$C$8:$C$3007,C805,Entrada!$F$8:$F$3007)</f>
        <v>0</v>
      </c>
      <c r="J805" s="28">
        <f>SUMIF(Entrada!$C$8:$C$3007,PG!C805,Entrada!$J$8:$J$3007)</f>
        <v>0</v>
      </c>
      <c r="K805" s="28">
        <f>SUMIF(Saída!$C$8:$C$3007,PG!C805,Saída!$E$8:$E$3007)</f>
        <v>0</v>
      </c>
      <c r="L805" s="28">
        <f>SUMIF(Saída!$C$8:$C$3007,PG!C805,Saída!$G$8:$G$3007)</f>
        <v>0</v>
      </c>
      <c r="M805" s="33">
        <f t="shared" si="36"/>
        <v>0</v>
      </c>
      <c r="N805" s="258">
        <f>IF(G805="",0,IFERROR(AVERAGE(G805,AVERAGEIF(Entrada!$C$8:$C$3007,PG!$C805,Entrada!$E$8:$E$3007)),$G805))</f>
        <v>0</v>
      </c>
      <c r="O805" s="97">
        <f t="shared" si="37"/>
        <v>0</v>
      </c>
      <c r="P805" s="98" t="str">
        <f t="shared" si="38"/>
        <v/>
      </c>
      <c r="Q805" s="249"/>
      <c r="R805" s="249"/>
      <c r="S805" s="249"/>
      <c r="T805" s="249"/>
      <c r="U805" s="249"/>
      <c r="V805" s="249"/>
      <c r="W805" s="249"/>
      <c r="X805" s="249"/>
      <c r="Y805" s="249"/>
    </row>
    <row r="806" spans="2:25" ht="30" customHeight="1" x14ac:dyDescent="0.25">
      <c r="B806" s="250"/>
      <c r="C806" s="251"/>
      <c r="D806" s="252"/>
      <c r="E806" s="253"/>
      <c r="F806" s="254"/>
      <c r="G806" s="255"/>
      <c r="H806" s="26">
        <v>799</v>
      </c>
      <c r="I806" s="28">
        <f>SUMIF(Entrada!$C$8:$C$3007,C806,Entrada!$F$8:$F$3007)</f>
        <v>0</v>
      </c>
      <c r="J806" s="28">
        <f>SUMIF(Entrada!$C$8:$C$3007,PG!C806,Entrada!$J$8:$J$3007)</f>
        <v>0</v>
      </c>
      <c r="K806" s="28">
        <f>SUMIF(Saída!$C$8:$C$3007,PG!C806,Saída!$E$8:$E$3007)</f>
        <v>0</v>
      </c>
      <c r="L806" s="28">
        <f>SUMIF(Saída!$C$8:$C$3007,PG!C806,Saída!$G$8:$G$3007)</f>
        <v>0</v>
      </c>
      <c r="M806" s="33">
        <f t="shared" si="36"/>
        <v>0</v>
      </c>
      <c r="N806" s="258">
        <f>IF(G806="",0,IFERROR(AVERAGE(G806,AVERAGEIF(Entrada!$C$8:$C$3007,PG!$C806,Entrada!$E$8:$E$3007)),$G806))</f>
        <v>0</v>
      </c>
      <c r="O806" s="97">
        <f t="shared" si="37"/>
        <v>0</v>
      </c>
      <c r="P806" s="98" t="str">
        <f t="shared" si="38"/>
        <v/>
      </c>
      <c r="Q806" s="249"/>
      <c r="R806" s="249"/>
      <c r="S806" s="249"/>
      <c r="T806" s="249"/>
      <c r="U806" s="249"/>
      <c r="V806" s="249"/>
      <c r="W806" s="249"/>
      <c r="X806" s="249"/>
      <c r="Y806" s="249"/>
    </row>
    <row r="807" spans="2:25" ht="30" customHeight="1" x14ac:dyDescent="0.25">
      <c r="B807" s="250"/>
      <c r="C807" s="251"/>
      <c r="D807" s="252"/>
      <c r="E807" s="253"/>
      <c r="F807" s="254"/>
      <c r="G807" s="255"/>
      <c r="H807" s="26">
        <v>800</v>
      </c>
      <c r="I807" s="28">
        <f>SUMIF(Entrada!$C$8:$C$3007,C807,Entrada!$F$8:$F$3007)</f>
        <v>0</v>
      </c>
      <c r="J807" s="28">
        <f>SUMIF(Entrada!$C$8:$C$3007,PG!C807,Entrada!$J$8:$J$3007)</f>
        <v>0</v>
      </c>
      <c r="K807" s="28">
        <f>SUMIF(Saída!$C$8:$C$3007,PG!C807,Saída!$E$8:$E$3007)</f>
        <v>0</v>
      </c>
      <c r="L807" s="28">
        <f>SUMIF(Saída!$C$8:$C$3007,PG!C807,Saída!$G$8:$G$3007)</f>
        <v>0</v>
      </c>
      <c r="M807" s="33">
        <f t="shared" si="36"/>
        <v>0</v>
      </c>
      <c r="N807" s="258">
        <f>IF(G807="",0,IFERROR(AVERAGE(G807,AVERAGEIF(Entrada!$C$8:$C$3007,PG!$C807,Entrada!$E$8:$E$3007)),$G807))</f>
        <v>0</v>
      </c>
      <c r="O807" s="97">
        <f t="shared" si="37"/>
        <v>0</v>
      </c>
      <c r="P807" s="98" t="str">
        <f t="shared" si="38"/>
        <v/>
      </c>
      <c r="Q807" s="249"/>
      <c r="R807" s="249"/>
      <c r="S807" s="249"/>
      <c r="T807" s="249"/>
      <c r="U807" s="249"/>
      <c r="V807" s="249"/>
      <c r="W807" s="249"/>
      <c r="X807" s="249"/>
      <c r="Y807" s="249"/>
    </row>
    <row r="808" spans="2:25" ht="30" customHeight="1" x14ac:dyDescent="0.25">
      <c r="B808" s="250"/>
      <c r="C808" s="251"/>
      <c r="D808" s="252"/>
      <c r="E808" s="253"/>
      <c r="F808" s="254"/>
      <c r="G808" s="255"/>
      <c r="H808" s="26">
        <v>801</v>
      </c>
      <c r="I808" s="28">
        <f>SUMIF(Entrada!$C$8:$C$3007,C808,Entrada!$F$8:$F$3007)</f>
        <v>0</v>
      </c>
      <c r="J808" s="28">
        <f>SUMIF(Entrada!$C$8:$C$3007,PG!C808,Entrada!$J$8:$J$3007)</f>
        <v>0</v>
      </c>
      <c r="K808" s="28">
        <f>SUMIF(Saída!$C$8:$C$3007,PG!C808,Saída!$E$8:$E$3007)</f>
        <v>0</v>
      </c>
      <c r="L808" s="28">
        <f>SUMIF(Saída!$C$8:$C$3007,PG!C808,Saída!$G$8:$G$3007)</f>
        <v>0</v>
      </c>
      <c r="M808" s="33">
        <f t="shared" si="36"/>
        <v>0</v>
      </c>
      <c r="N808" s="258">
        <f>IF(G808="",0,IFERROR(AVERAGE(G808,AVERAGEIF(Entrada!$C$8:$C$3007,PG!$C808,Entrada!$E$8:$E$3007)),$G808))</f>
        <v>0</v>
      </c>
      <c r="O808" s="97">
        <f t="shared" si="37"/>
        <v>0</v>
      </c>
      <c r="P808" s="98" t="str">
        <f t="shared" si="38"/>
        <v/>
      </c>
      <c r="Q808" s="249"/>
      <c r="R808" s="249"/>
      <c r="S808" s="249"/>
      <c r="T808" s="249"/>
      <c r="U808" s="249"/>
      <c r="V808" s="249"/>
      <c r="W808" s="249"/>
      <c r="X808" s="249"/>
      <c r="Y808" s="249"/>
    </row>
    <row r="809" spans="2:25" ht="30" customHeight="1" x14ac:dyDescent="0.25">
      <c r="B809" s="250"/>
      <c r="C809" s="251"/>
      <c r="D809" s="252"/>
      <c r="E809" s="253"/>
      <c r="F809" s="254"/>
      <c r="G809" s="255"/>
      <c r="H809" s="26">
        <v>802</v>
      </c>
      <c r="I809" s="28">
        <f>SUMIF(Entrada!$C$8:$C$3007,C809,Entrada!$F$8:$F$3007)</f>
        <v>0</v>
      </c>
      <c r="J809" s="28">
        <f>SUMIF(Entrada!$C$8:$C$3007,PG!C809,Entrada!$J$8:$J$3007)</f>
        <v>0</v>
      </c>
      <c r="K809" s="28">
        <f>SUMIF(Saída!$C$8:$C$3007,PG!C809,Saída!$E$8:$E$3007)</f>
        <v>0</v>
      </c>
      <c r="L809" s="28">
        <f>SUMIF(Saída!$C$8:$C$3007,PG!C809,Saída!$G$8:$G$3007)</f>
        <v>0</v>
      </c>
      <c r="M809" s="33">
        <f t="shared" si="36"/>
        <v>0</v>
      </c>
      <c r="N809" s="258">
        <f>IF(G809="",0,IFERROR(AVERAGE(G809,AVERAGEIF(Entrada!$C$8:$C$3007,PG!$C809,Entrada!$E$8:$E$3007)),$G809))</f>
        <v>0</v>
      </c>
      <c r="O809" s="97">
        <f t="shared" si="37"/>
        <v>0</v>
      </c>
      <c r="P809" s="98" t="str">
        <f t="shared" si="38"/>
        <v/>
      </c>
      <c r="Q809" s="249"/>
      <c r="R809" s="249"/>
      <c r="S809" s="249"/>
      <c r="T809" s="249"/>
      <c r="U809" s="249"/>
      <c r="V809" s="249"/>
      <c r="W809" s="249"/>
      <c r="X809" s="249"/>
      <c r="Y809" s="249"/>
    </row>
    <row r="810" spans="2:25" ht="30" customHeight="1" x14ac:dyDescent="0.25">
      <c r="B810" s="250"/>
      <c r="C810" s="251"/>
      <c r="D810" s="252"/>
      <c r="E810" s="253"/>
      <c r="F810" s="254"/>
      <c r="G810" s="255"/>
      <c r="H810" s="26">
        <v>803</v>
      </c>
      <c r="I810" s="28">
        <f>SUMIF(Entrada!$C$8:$C$3007,C810,Entrada!$F$8:$F$3007)</f>
        <v>0</v>
      </c>
      <c r="J810" s="28">
        <f>SUMIF(Entrada!$C$8:$C$3007,PG!C810,Entrada!$J$8:$J$3007)</f>
        <v>0</v>
      </c>
      <c r="K810" s="28">
        <f>SUMIF(Saída!$C$8:$C$3007,PG!C810,Saída!$E$8:$E$3007)</f>
        <v>0</v>
      </c>
      <c r="L810" s="28">
        <f>SUMIF(Saída!$C$8:$C$3007,PG!C810,Saída!$G$8:$G$3007)</f>
        <v>0</v>
      </c>
      <c r="M810" s="33">
        <f t="shared" si="36"/>
        <v>0</v>
      </c>
      <c r="N810" s="258">
        <f>IF(G810="",0,IFERROR(AVERAGE(G810,AVERAGEIF(Entrada!$C$8:$C$3007,PG!$C810,Entrada!$E$8:$E$3007)),$G810))</f>
        <v>0</v>
      </c>
      <c r="O810" s="97">
        <f t="shared" si="37"/>
        <v>0</v>
      </c>
      <c r="P810" s="98" t="str">
        <f t="shared" si="38"/>
        <v/>
      </c>
      <c r="Q810" s="249"/>
      <c r="R810" s="249"/>
      <c r="S810" s="249"/>
      <c r="T810" s="249"/>
      <c r="U810" s="249"/>
      <c r="V810" s="249"/>
      <c r="W810" s="249"/>
      <c r="X810" s="249"/>
      <c r="Y810" s="249"/>
    </row>
    <row r="811" spans="2:25" ht="30" customHeight="1" x14ac:dyDescent="0.25">
      <c r="B811" s="250"/>
      <c r="C811" s="251"/>
      <c r="D811" s="252"/>
      <c r="E811" s="253"/>
      <c r="F811" s="254"/>
      <c r="G811" s="255"/>
      <c r="H811" s="26">
        <v>804</v>
      </c>
      <c r="I811" s="28">
        <f>SUMIF(Entrada!$C$8:$C$3007,C811,Entrada!$F$8:$F$3007)</f>
        <v>0</v>
      </c>
      <c r="J811" s="28">
        <f>SUMIF(Entrada!$C$8:$C$3007,PG!C811,Entrada!$J$8:$J$3007)</f>
        <v>0</v>
      </c>
      <c r="K811" s="28">
        <f>SUMIF(Saída!$C$8:$C$3007,PG!C811,Saída!$E$8:$E$3007)</f>
        <v>0</v>
      </c>
      <c r="L811" s="28">
        <f>SUMIF(Saída!$C$8:$C$3007,PG!C811,Saída!$G$8:$G$3007)</f>
        <v>0</v>
      </c>
      <c r="M811" s="33">
        <f t="shared" si="36"/>
        <v>0</v>
      </c>
      <c r="N811" s="258">
        <f>IF(G811="",0,IFERROR(AVERAGE(G811,AVERAGEIF(Entrada!$C$8:$C$3007,PG!$C811,Entrada!$E$8:$E$3007)),$G811))</f>
        <v>0</v>
      </c>
      <c r="O811" s="97">
        <f t="shared" si="37"/>
        <v>0</v>
      </c>
      <c r="P811" s="98" t="str">
        <f t="shared" si="38"/>
        <v/>
      </c>
      <c r="Q811" s="249"/>
      <c r="R811" s="249"/>
      <c r="S811" s="249"/>
      <c r="T811" s="249"/>
      <c r="U811" s="249"/>
      <c r="V811" s="249"/>
      <c r="W811" s="249"/>
      <c r="X811" s="249"/>
      <c r="Y811" s="249"/>
    </row>
    <row r="812" spans="2:25" ht="30" customHeight="1" x14ac:dyDescent="0.25">
      <c r="B812" s="250"/>
      <c r="C812" s="251"/>
      <c r="D812" s="252"/>
      <c r="E812" s="253"/>
      <c r="F812" s="254"/>
      <c r="G812" s="255"/>
      <c r="H812" s="26">
        <v>805</v>
      </c>
      <c r="I812" s="28">
        <f>SUMIF(Entrada!$C$8:$C$3007,C812,Entrada!$F$8:$F$3007)</f>
        <v>0</v>
      </c>
      <c r="J812" s="28">
        <f>SUMIF(Entrada!$C$8:$C$3007,PG!C812,Entrada!$J$8:$J$3007)</f>
        <v>0</v>
      </c>
      <c r="K812" s="28">
        <f>SUMIF(Saída!$C$8:$C$3007,PG!C812,Saída!$E$8:$E$3007)</f>
        <v>0</v>
      </c>
      <c r="L812" s="28">
        <f>SUMIF(Saída!$C$8:$C$3007,PG!C812,Saída!$G$8:$G$3007)</f>
        <v>0</v>
      </c>
      <c r="M812" s="33">
        <f t="shared" si="36"/>
        <v>0</v>
      </c>
      <c r="N812" s="258">
        <f>IF(G812="",0,IFERROR(AVERAGE(G812,AVERAGEIF(Entrada!$C$8:$C$3007,PG!$C812,Entrada!$E$8:$E$3007)),$G812))</f>
        <v>0</v>
      </c>
      <c r="O812" s="97">
        <f t="shared" si="37"/>
        <v>0</v>
      </c>
      <c r="P812" s="98" t="str">
        <f t="shared" si="38"/>
        <v/>
      </c>
      <c r="Q812" s="249"/>
      <c r="R812" s="249"/>
      <c r="S812" s="249"/>
      <c r="T812" s="249"/>
      <c r="U812" s="249"/>
      <c r="V812" s="249"/>
      <c r="W812" s="249"/>
      <c r="X812" s="249"/>
      <c r="Y812" s="249"/>
    </row>
    <row r="813" spans="2:25" ht="30" customHeight="1" x14ac:dyDescent="0.25">
      <c r="B813" s="250"/>
      <c r="C813" s="251"/>
      <c r="D813" s="252"/>
      <c r="E813" s="253"/>
      <c r="F813" s="254"/>
      <c r="G813" s="255"/>
      <c r="H813" s="26">
        <v>806</v>
      </c>
      <c r="I813" s="28">
        <f>SUMIF(Entrada!$C$8:$C$3007,C813,Entrada!$F$8:$F$3007)</f>
        <v>0</v>
      </c>
      <c r="J813" s="28">
        <f>SUMIF(Entrada!$C$8:$C$3007,PG!C813,Entrada!$J$8:$J$3007)</f>
        <v>0</v>
      </c>
      <c r="K813" s="28">
        <f>SUMIF(Saída!$C$8:$C$3007,PG!C813,Saída!$E$8:$E$3007)</f>
        <v>0</v>
      </c>
      <c r="L813" s="28">
        <f>SUMIF(Saída!$C$8:$C$3007,PG!C813,Saída!$G$8:$G$3007)</f>
        <v>0</v>
      </c>
      <c r="M813" s="33">
        <f t="shared" si="36"/>
        <v>0</v>
      </c>
      <c r="N813" s="258">
        <f>IF(G813="",0,IFERROR(AVERAGE(G813,AVERAGEIF(Entrada!$C$8:$C$3007,PG!$C813,Entrada!$E$8:$E$3007)),$G813))</f>
        <v>0</v>
      </c>
      <c r="O813" s="97">
        <f t="shared" si="37"/>
        <v>0</v>
      </c>
      <c r="P813" s="98" t="str">
        <f t="shared" si="38"/>
        <v/>
      </c>
      <c r="Q813" s="249"/>
      <c r="R813" s="249"/>
      <c r="S813" s="249"/>
      <c r="T813" s="249"/>
      <c r="U813" s="249"/>
      <c r="V813" s="249"/>
      <c r="W813" s="249"/>
      <c r="X813" s="249"/>
      <c r="Y813" s="249"/>
    </row>
    <row r="814" spans="2:25" ht="30" customHeight="1" x14ac:dyDescent="0.25">
      <c r="B814" s="250"/>
      <c r="C814" s="251"/>
      <c r="D814" s="252"/>
      <c r="E814" s="253"/>
      <c r="F814" s="254"/>
      <c r="G814" s="255"/>
      <c r="H814" s="26">
        <v>807</v>
      </c>
      <c r="I814" s="28">
        <f>SUMIF(Entrada!$C$8:$C$3007,C814,Entrada!$F$8:$F$3007)</f>
        <v>0</v>
      </c>
      <c r="J814" s="28">
        <f>SUMIF(Entrada!$C$8:$C$3007,PG!C814,Entrada!$J$8:$J$3007)</f>
        <v>0</v>
      </c>
      <c r="K814" s="28">
        <f>SUMIF(Saída!$C$8:$C$3007,PG!C814,Saída!$E$8:$E$3007)</f>
        <v>0</v>
      </c>
      <c r="L814" s="28">
        <f>SUMIF(Saída!$C$8:$C$3007,PG!C814,Saída!$G$8:$G$3007)</f>
        <v>0</v>
      </c>
      <c r="M814" s="33">
        <f t="shared" si="36"/>
        <v>0</v>
      </c>
      <c r="N814" s="258">
        <f>IF(G814="",0,IFERROR(AVERAGE(G814,AVERAGEIF(Entrada!$C$8:$C$3007,PG!$C814,Entrada!$E$8:$E$3007)),$G814))</f>
        <v>0</v>
      </c>
      <c r="O814" s="97">
        <f t="shared" si="37"/>
        <v>0</v>
      </c>
      <c r="P814" s="98" t="str">
        <f t="shared" si="38"/>
        <v/>
      </c>
      <c r="Q814" s="249"/>
      <c r="R814" s="249"/>
      <c r="S814" s="249"/>
      <c r="T814" s="249"/>
      <c r="U814" s="249"/>
      <c r="V814" s="249"/>
      <c r="W814" s="249"/>
      <c r="X814" s="249"/>
      <c r="Y814" s="249"/>
    </row>
    <row r="815" spans="2:25" ht="30" customHeight="1" x14ac:dyDescent="0.25">
      <c r="B815" s="250"/>
      <c r="C815" s="251"/>
      <c r="D815" s="252"/>
      <c r="E815" s="253"/>
      <c r="F815" s="254"/>
      <c r="G815" s="255"/>
      <c r="H815" s="26">
        <v>808</v>
      </c>
      <c r="I815" s="28">
        <f>SUMIF(Entrada!$C$8:$C$3007,C815,Entrada!$F$8:$F$3007)</f>
        <v>0</v>
      </c>
      <c r="J815" s="28">
        <f>SUMIF(Entrada!$C$8:$C$3007,PG!C815,Entrada!$J$8:$J$3007)</f>
        <v>0</v>
      </c>
      <c r="K815" s="28">
        <f>SUMIF(Saída!$C$8:$C$3007,PG!C815,Saída!$E$8:$E$3007)</f>
        <v>0</v>
      </c>
      <c r="L815" s="28">
        <f>SUMIF(Saída!$C$8:$C$3007,PG!C815,Saída!$G$8:$G$3007)</f>
        <v>0</v>
      </c>
      <c r="M815" s="33">
        <f t="shared" si="36"/>
        <v>0</v>
      </c>
      <c r="N815" s="258">
        <f>IF(G815="",0,IFERROR(AVERAGE(G815,AVERAGEIF(Entrada!$C$8:$C$3007,PG!$C815,Entrada!$E$8:$E$3007)),$G815))</f>
        <v>0</v>
      </c>
      <c r="O815" s="97">
        <f t="shared" si="37"/>
        <v>0</v>
      </c>
      <c r="P815" s="98" t="str">
        <f t="shared" si="38"/>
        <v/>
      </c>
      <c r="Q815" s="249"/>
      <c r="R815" s="249"/>
      <c r="S815" s="249"/>
      <c r="T815" s="249"/>
      <c r="U815" s="249"/>
      <c r="V815" s="249"/>
      <c r="W815" s="249"/>
      <c r="X815" s="249"/>
      <c r="Y815" s="249"/>
    </row>
    <row r="816" spans="2:25" ht="30" customHeight="1" x14ac:dyDescent="0.25">
      <c r="B816" s="250"/>
      <c r="C816" s="251"/>
      <c r="D816" s="252"/>
      <c r="E816" s="253"/>
      <c r="F816" s="254"/>
      <c r="G816" s="255"/>
      <c r="H816" s="26">
        <v>809</v>
      </c>
      <c r="I816" s="28">
        <f>SUMIF(Entrada!$C$8:$C$3007,C816,Entrada!$F$8:$F$3007)</f>
        <v>0</v>
      </c>
      <c r="J816" s="28">
        <f>SUMIF(Entrada!$C$8:$C$3007,PG!C816,Entrada!$J$8:$J$3007)</f>
        <v>0</v>
      </c>
      <c r="K816" s="28">
        <f>SUMIF(Saída!$C$8:$C$3007,PG!C816,Saída!$E$8:$E$3007)</f>
        <v>0</v>
      </c>
      <c r="L816" s="28">
        <f>SUMIF(Saída!$C$8:$C$3007,PG!C816,Saída!$G$8:$G$3007)</f>
        <v>0</v>
      </c>
      <c r="M816" s="33">
        <f t="shared" si="36"/>
        <v>0</v>
      </c>
      <c r="N816" s="258">
        <f>IF(G816="",0,IFERROR(AVERAGE(G816,AVERAGEIF(Entrada!$C$8:$C$3007,PG!$C816,Entrada!$E$8:$E$3007)),$G816))</f>
        <v>0</v>
      </c>
      <c r="O816" s="97">
        <f t="shared" si="37"/>
        <v>0</v>
      </c>
      <c r="P816" s="98" t="str">
        <f t="shared" si="38"/>
        <v/>
      </c>
      <c r="Q816" s="249"/>
      <c r="R816" s="249"/>
      <c r="S816" s="249"/>
      <c r="T816" s="249"/>
      <c r="U816" s="249"/>
      <c r="V816" s="249"/>
      <c r="W816" s="249"/>
      <c r="X816" s="249"/>
      <c r="Y816" s="249"/>
    </row>
    <row r="817" spans="2:25" ht="30" customHeight="1" x14ac:dyDescent="0.25">
      <c r="B817" s="250"/>
      <c r="C817" s="251"/>
      <c r="D817" s="252"/>
      <c r="E817" s="253"/>
      <c r="F817" s="254"/>
      <c r="G817" s="255"/>
      <c r="H817" s="26">
        <v>810</v>
      </c>
      <c r="I817" s="28">
        <f>SUMIF(Entrada!$C$8:$C$3007,C817,Entrada!$F$8:$F$3007)</f>
        <v>0</v>
      </c>
      <c r="J817" s="28">
        <f>SUMIF(Entrada!$C$8:$C$3007,PG!C817,Entrada!$J$8:$J$3007)</f>
        <v>0</v>
      </c>
      <c r="K817" s="28">
        <f>SUMIF(Saída!$C$8:$C$3007,PG!C817,Saída!$E$8:$E$3007)</f>
        <v>0</v>
      </c>
      <c r="L817" s="28">
        <f>SUMIF(Saída!$C$8:$C$3007,PG!C817,Saída!$G$8:$G$3007)</f>
        <v>0</v>
      </c>
      <c r="M817" s="33">
        <f t="shared" si="36"/>
        <v>0</v>
      </c>
      <c r="N817" s="258">
        <f>IF(G817="",0,IFERROR(AVERAGE(G817,AVERAGEIF(Entrada!$C$8:$C$3007,PG!$C817,Entrada!$E$8:$E$3007)),$G817))</f>
        <v>0</v>
      </c>
      <c r="O817" s="97">
        <f t="shared" si="37"/>
        <v>0</v>
      </c>
      <c r="P817" s="98" t="str">
        <f t="shared" si="38"/>
        <v/>
      </c>
      <c r="Q817" s="249"/>
      <c r="R817" s="249"/>
      <c r="S817" s="249"/>
      <c r="T817" s="249"/>
      <c r="U817" s="249"/>
      <c r="V817" s="249"/>
      <c r="W817" s="249"/>
      <c r="X817" s="249"/>
      <c r="Y817" s="249"/>
    </row>
    <row r="818" spans="2:25" ht="30" customHeight="1" x14ac:dyDescent="0.25">
      <c r="B818" s="250"/>
      <c r="C818" s="251"/>
      <c r="D818" s="252"/>
      <c r="E818" s="253"/>
      <c r="F818" s="254"/>
      <c r="G818" s="255"/>
      <c r="H818" s="26">
        <v>811</v>
      </c>
      <c r="I818" s="28">
        <f>SUMIF(Entrada!$C$8:$C$3007,C818,Entrada!$F$8:$F$3007)</f>
        <v>0</v>
      </c>
      <c r="J818" s="28">
        <f>SUMIF(Entrada!$C$8:$C$3007,PG!C818,Entrada!$J$8:$J$3007)</f>
        <v>0</v>
      </c>
      <c r="K818" s="28">
        <f>SUMIF(Saída!$C$8:$C$3007,PG!C818,Saída!$E$8:$E$3007)</f>
        <v>0</v>
      </c>
      <c r="L818" s="28">
        <f>SUMIF(Saída!$C$8:$C$3007,PG!C818,Saída!$G$8:$G$3007)</f>
        <v>0</v>
      </c>
      <c r="M818" s="33">
        <f t="shared" si="36"/>
        <v>0</v>
      </c>
      <c r="N818" s="258">
        <f>IF(G818="",0,IFERROR(AVERAGE(G818,AVERAGEIF(Entrada!$C$8:$C$3007,PG!$C818,Entrada!$E$8:$E$3007)),$G818))</f>
        <v>0</v>
      </c>
      <c r="O818" s="97">
        <f t="shared" si="37"/>
        <v>0</v>
      </c>
      <c r="P818" s="98" t="str">
        <f t="shared" si="38"/>
        <v/>
      </c>
      <c r="Q818" s="249"/>
      <c r="R818" s="249"/>
      <c r="S818" s="249"/>
      <c r="T818" s="249"/>
      <c r="U818" s="249"/>
      <c r="V818" s="249"/>
      <c r="W818" s="249"/>
      <c r="X818" s="249"/>
      <c r="Y818" s="249"/>
    </row>
    <row r="819" spans="2:25" ht="30" customHeight="1" x14ac:dyDescent="0.25">
      <c r="B819" s="250"/>
      <c r="C819" s="251"/>
      <c r="D819" s="252"/>
      <c r="E819" s="253"/>
      <c r="F819" s="254"/>
      <c r="G819" s="255"/>
      <c r="H819" s="26">
        <v>812</v>
      </c>
      <c r="I819" s="28">
        <f>SUMIF(Entrada!$C$8:$C$3007,C819,Entrada!$F$8:$F$3007)</f>
        <v>0</v>
      </c>
      <c r="J819" s="28">
        <f>SUMIF(Entrada!$C$8:$C$3007,PG!C819,Entrada!$J$8:$J$3007)</f>
        <v>0</v>
      </c>
      <c r="K819" s="28">
        <f>SUMIF(Saída!$C$8:$C$3007,PG!C819,Saída!$E$8:$E$3007)</f>
        <v>0</v>
      </c>
      <c r="L819" s="28">
        <f>SUMIF(Saída!$C$8:$C$3007,PG!C819,Saída!$G$8:$G$3007)</f>
        <v>0</v>
      </c>
      <c r="M819" s="33">
        <f t="shared" si="36"/>
        <v>0</v>
      </c>
      <c r="N819" s="258">
        <f>IF(G819="",0,IFERROR(AVERAGE(G819,AVERAGEIF(Entrada!$C$8:$C$3007,PG!$C819,Entrada!$E$8:$E$3007)),$G819))</f>
        <v>0</v>
      </c>
      <c r="O819" s="97">
        <f t="shared" si="37"/>
        <v>0</v>
      </c>
      <c r="P819" s="98" t="str">
        <f t="shared" si="38"/>
        <v/>
      </c>
      <c r="Q819" s="249"/>
      <c r="R819" s="249"/>
      <c r="S819" s="249"/>
      <c r="T819" s="249"/>
      <c r="U819" s="249"/>
      <c r="V819" s="249"/>
      <c r="W819" s="249"/>
      <c r="X819" s="249"/>
      <c r="Y819" s="249"/>
    </row>
    <row r="820" spans="2:25" ht="30" customHeight="1" x14ac:dyDescent="0.25">
      <c r="B820" s="250"/>
      <c r="C820" s="251"/>
      <c r="D820" s="252"/>
      <c r="E820" s="253"/>
      <c r="F820" s="254"/>
      <c r="G820" s="255"/>
      <c r="H820" s="26">
        <v>813</v>
      </c>
      <c r="I820" s="28">
        <f>SUMIF(Entrada!$C$8:$C$3007,C820,Entrada!$F$8:$F$3007)</f>
        <v>0</v>
      </c>
      <c r="J820" s="28">
        <f>SUMIF(Entrada!$C$8:$C$3007,PG!C820,Entrada!$J$8:$J$3007)</f>
        <v>0</v>
      </c>
      <c r="K820" s="28">
        <f>SUMIF(Saída!$C$8:$C$3007,PG!C820,Saída!$E$8:$E$3007)</f>
        <v>0</v>
      </c>
      <c r="L820" s="28">
        <f>SUMIF(Saída!$C$8:$C$3007,PG!C820,Saída!$G$8:$G$3007)</f>
        <v>0</v>
      </c>
      <c r="M820" s="33">
        <f t="shared" si="36"/>
        <v>0</v>
      </c>
      <c r="N820" s="258">
        <f>IF(G820="",0,IFERROR(AVERAGE(G820,AVERAGEIF(Entrada!$C$8:$C$3007,PG!$C820,Entrada!$E$8:$E$3007)),$G820))</f>
        <v>0</v>
      </c>
      <c r="O820" s="97">
        <f t="shared" si="37"/>
        <v>0</v>
      </c>
      <c r="P820" s="98" t="str">
        <f t="shared" si="38"/>
        <v/>
      </c>
      <c r="Q820" s="249"/>
      <c r="R820" s="249"/>
      <c r="S820" s="249"/>
      <c r="T820" s="249"/>
      <c r="U820" s="249"/>
      <c r="V820" s="249"/>
      <c r="W820" s="249"/>
      <c r="X820" s="249"/>
      <c r="Y820" s="249"/>
    </row>
    <row r="821" spans="2:25" ht="30" customHeight="1" x14ac:dyDescent="0.25">
      <c r="B821" s="250"/>
      <c r="C821" s="251"/>
      <c r="D821" s="252"/>
      <c r="E821" s="253"/>
      <c r="F821" s="254"/>
      <c r="G821" s="255"/>
      <c r="H821" s="26">
        <v>814</v>
      </c>
      <c r="I821" s="28">
        <f>SUMIF(Entrada!$C$8:$C$3007,C821,Entrada!$F$8:$F$3007)</f>
        <v>0</v>
      </c>
      <c r="J821" s="28">
        <f>SUMIF(Entrada!$C$8:$C$3007,PG!C821,Entrada!$J$8:$J$3007)</f>
        <v>0</v>
      </c>
      <c r="K821" s="28">
        <f>SUMIF(Saída!$C$8:$C$3007,PG!C821,Saída!$E$8:$E$3007)</f>
        <v>0</v>
      </c>
      <c r="L821" s="28">
        <f>SUMIF(Saída!$C$8:$C$3007,PG!C821,Saída!$G$8:$G$3007)</f>
        <v>0</v>
      </c>
      <c r="M821" s="33">
        <f t="shared" si="36"/>
        <v>0</v>
      </c>
      <c r="N821" s="258">
        <f>IF(G821="",0,IFERROR(AVERAGE(G821,AVERAGEIF(Entrada!$C$8:$C$3007,PG!$C821,Entrada!$E$8:$E$3007)),$G821))</f>
        <v>0</v>
      </c>
      <c r="O821" s="97">
        <f t="shared" si="37"/>
        <v>0</v>
      </c>
      <c r="P821" s="98" t="str">
        <f t="shared" si="38"/>
        <v/>
      </c>
      <c r="Q821" s="249"/>
      <c r="R821" s="249"/>
      <c r="S821" s="249"/>
      <c r="T821" s="249"/>
      <c r="U821" s="249"/>
      <c r="V821" s="249"/>
      <c r="W821" s="249"/>
      <c r="X821" s="249"/>
      <c r="Y821" s="249"/>
    </row>
    <row r="822" spans="2:25" ht="30" customHeight="1" x14ac:dyDescent="0.25">
      <c r="B822" s="250"/>
      <c r="C822" s="251"/>
      <c r="D822" s="252"/>
      <c r="E822" s="253"/>
      <c r="F822" s="254"/>
      <c r="G822" s="255"/>
      <c r="H822" s="26">
        <v>815</v>
      </c>
      <c r="I822" s="28">
        <f>SUMIF(Entrada!$C$8:$C$3007,C822,Entrada!$F$8:$F$3007)</f>
        <v>0</v>
      </c>
      <c r="J822" s="28">
        <f>SUMIF(Entrada!$C$8:$C$3007,PG!C822,Entrada!$J$8:$J$3007)</f>
        <v>0</v>
      </c>
      <c r="K822" s="28">
        <f>SUMIF(Saída!$C$8:$C$3007,PG!C822,Saída!$E$8:$E$3007)</f>
        <v>0</v>
      </c>
      <c r="L822" s="28">
        <f>SUMIF(Saída!$C$8:$C$3007,PG!C822,Saída!$G$8:$G$3007)</f>
        <v>0</v>
      </c>
      <c r="M822" s="33">
        <f t="shared" si="36"/>
        <v>0</v>
      </c>
      <c r="N822" s="258">
        <f>IF(G822="",0,IFERROR(AVERAGE(G822,AVERAGEIF(Entrada!$C$8:$C$3007,PG!$C822,Entrada!$E$8:$E$3007)),$G822))</f>
        <v>0</v>
      </c>
      <c r="O822" s="97">
        <f t="shared" si="37"/>
        <v>0</v>
      </c>
      <c r="P822" s="98" t="str">
        <f t="shared" si="38"/>
        <v/>
      </c>
      <c r="Q822" s="249"/>
      <c r="R822" s="249"/>
      <c r="S822" s="249"/>
      <c r="T822" s="249"/>
      <c r="U822" s="249"/>
      <c r="V822" s="249"/>
      <c r="W822" s="249"/>
      <c r="X822" s="249"/>
      <c r="Y822" s="249"/>
    </row>
    <row r="823" spans="2:25" ht="30" customHeight="1" x14ac:dyDescent="0.25">
      <c r="B823" s="250"/>
      <c r="C823" s="251"/>
      <c r="D823" s="252"/>
      <c r="E823" s="253"/>
      <c r="F823" s="254"/>
      <c r="G823" s="255"/>
      <c r="H823" s="26">
        <v>816</v>
      </c>
      <c r="I823" s="28">
        <f>SUMIF(Entrada!$C$8:$C$3007,C823,Entrada!$F$8:$F$3007)</f>
        <v>0</v>
      </c>
      <c r="J823" s="28">
        <f>SUMIF(Entrada!$C$8:$C$3007,PG!C823,Entrada!$J$8:$J$3007)</f>
        <v>0</v>
      </c>
      <c r="K823" s="28">
        <f>SUMIF(Saída!$C$8:$C$3007,PG!C823,Saída!$E$8:$E$3007)</f>
        <v>0</v>
      </c>
      <c r="L823" s="28">
        <f>SUMIF(Saída!$C$8:$C$3007,PG!C823,Saída!$G$8:$G$3007)</f>
        <v>0</v>
      </c>
      <c r="M823" s="33">
        <f t="shared" si="36"/>
        <v>0</v>
      </c>
      <c r="N823" s="258">
        <f>IF(G823="",0,IFERROR(AVERAGE(G823,AVERAGEIF(Entrada!$C$8:$C$3007,PG!$C823,Entrada!$E$8:$E$3007)),$G823))</f>
        <v>0</v>
      </c>
      <c r="O823" s="97">
        <f t="shared" si="37"/>
        <v>0</v>
      </c>
      <c r="P823" s="98" t="str">
        <f t="shared" si="38"/>
        <v/>
      </c>
      <c r="Q823" s="249"/>
      <c r="R823" s="249"/>
      <c r="S823" s="249"/>
      <c r="T823" s="249"/>
      <c r="U823" s="249"/>
      <c r="V823" s="249"/>
      <c r="W823" s="249"/>
      <c r="X823" s="249"/>
      <c r="Y823" s="249"/>
    </row>
    <row r="824" spans="2:25" ht="30" customHeight="1" x14ac:dyDescent="0.25">
      <c r="B824" s="250"/>
      <c r="C824" s="251"/>
      <c r="D824" s="252"/>
      <c r="E824" s="253"/>
      <c r="F824" s="254"/>
      <c r="G824" s="255"/>
      <c r="H824" s="26">
        <v>817</v>
      </c>
      <c r="I824" s="28">
        <f>SUMIF(Entrada!$C$8:$C$3007,C824,Entrada!$F$8:$F$3007)</f>
        <v>0</v>
      </c>
      <c r="J824" s="28">
        <f>SUMIF(Entrada!$C$8:$C$3007,PG!C824,Entrada!$J$8:$J$3007)</f>
        <v>0</v>
      </c>
      <c r="K824" s="28">
        <f>SUMIF(Saída!$C$8:$C$3007,PG!C824,Saída!$E$8:$E$3007)</f>
        <v>0</v>
      </c>
      <c r="L824" s="28">
        <f>SUMIF(Saída!$C$8:$C$3007,PG!C824,Saída!$G$8:$G$3007)</f>
        <v>0</v>
      </c>
      <c r="M824" s="33">
        <f t="shared" si="36"/>
        <v>0</v>
      </c>
      <c r="N824" s="258">
        <f>IF(G824="",0,IFERROR(AVERAGE(G824,AVERAGEIF(Entrada!$C$8:$C$3007,PG!$C824,Entrada!$E$8:$E$3007)),$G824))</f>
        <v>0</v>
      </c>
      <c r="O824" s="97">
        <f t="shared" si="37"/>
        <v>0</v>
      </c>
      <c r="P824" s="98" t="str">
        <f t="shared" si="38"/>
        <v/>
      </c>
      <c r="Q824" s="249"/>
      <c r="R824" s="249"/>
      <c r="S824" s="249"/>
      <c r="T824" s="249"/>
      <c r="U824" s="249"/>
      <c r="V824" s="249"/>
      <c r="W824" s="249"/>
      <c r="X824" s="249"/>
      <c r="Y824" s="249"/>
    </row>
    <row r="825" spans="2:25" ht="30" customHeight="1" x14ac:dyDescent="0.25">
      <c r="B825" s="250"/>
      <c r="C825" s="251"/>
      <c r="D825" s="252"/>
      <c r="E825" s="253"/>
      <c r="F825" s="254"/>
      <c r="G825" s="255"/>
      <c r="H825" s="26">
        <v>818</v>
      </c>
      <c r="I825" s="28">
        <f>SUMIF(Entrada!$C$8:$C$3007,C825,Entrada!$F$8:$F$3007)</f>
        <v>0</v>
      </c>
      <c r="J825" s="28">
        <f>SUMIF(Entrada!$C$8:$C$3007,PG!C825,Entrada!$J$8:$J$3007)</f>
        <v>0</v>
      </c>
      <c r="K825" s="28">
        <f>SUMIF(Saída!$C$8:$C$3007,PG!C825,Saída!$E$8:$E$3007)</f>
        <v>0</v>
      </c>
      <c r="L825" s="28">
        <f>SUMIF(Saída!$C$8:$C$3007,PG!C825,Saída!$G$8:$G$3007)</f>
        <v>0</v>
      </c>
      <c r="M825" s="33">
        <f t="shared" si="36"/>
        <v>0</v>
      </c>
      <c r="N825" s="258">
        <f>IF(G825="",0,IFERROR(AVERAGE(G825,AVERAGEIF(Entrada!$C$8:$C$3007,PG!$C825,Entrada!$E$8:$E$3007)),$G825))</f>
        <v>0</v>
      </c>
      <c r="O825" s="97">
        <f t="shared" si="37"/>
        <v>0</v>
      </c>
      <c r="P825" s="98" t="str">
        <f t="shared" si="38"/>
        <v/>
      </c>
      <c r="Q825" s="249"/>
      <c r="R825" s="249"/>
      <c r="S825" s="249"/>
      <c r="T825" s="249"/>
      <c r="U825" s="249"/>
      <c r="V825" s="249"/>
      <c r="W825" s="249"/>
      <c r="X825" s="249"/>
      <c r="Y825" s="249"/>
    </row>
    <row r="826" spans="2:25" ht="30" customHeight="1" x14ac:dyDescent="0.25">
      <c r="B826" s="250"/>
      <c r="C826" s="251"/>
      <c r="D826" s="252"/>
      <c r="E826" s="253"/>
      <c r="F826" s="254"/>
      <c r="G826" s="255"/>
      <c r="H826" s="26">
        <v>819</v>
      </c>
      <c r="I826" s="28">
        <f>SUMIF(Entrada!$C$8:$C$3007,C826,Entrada!$F$8:$F$3007)</f>
        <v>0</v>
      </c>
      <c r="J826" s="28">
        <f>SUMIF(Entrada!$C$8:$C$3007,PG!C826,Entrada!$J$8:$J$3007)</f>
        <v>0</v>
      </c>
      <c r="K826" s="28">
        <f>SUMIF(Saída!$C$8:$C$3007,PG!C826,Saída!$E$8:$E$3007)</f>
        <v>0</v>
      </c>
      <c r="L826" s="28">
        <f>SUMIF(Saída!$C$8:$C$3007,PG!C826,Saída!$G$8:$G$3007)</f>
        <v>0</v>
      </c>
      <c r="M826" s="33">
        <f t="shared" si="36"/>
        <v>0</v>
      </c>
      <c r="N826" s="258">
        <f>IF(G826="",0,IFERROR(AVERAGE(G826,AVERAGEIF(Entrada!$C$8:$C$3007,PG!$C826,Entrada!$E$8:$E$3007)),$G826))</f>
        <v>0</v>
      </c>
      <c r="O826" s="97">
        <f t="shared" si="37"/>
        <v>0</v>
      </c>
      <c r="P826" s="98" t="str">
        <f t="shared" si="38"/>
        <v/>
      </c>
      <c r="Q826" s="249"/>
      <c r="R826" s="249"/>
      <c r="S826" s="249"/>
      <c r="T826" s="249"/>
      <c r="U826" s="249"/>
      <c r="V826" s="249"/>
      <c r="W826" s="249"/>
      <c r="X826" s="249"/>
      <c r="Y826" s="249"/>
    </row>
    <row r="827" spans="2:25" ht="30" customHeight="1" x14ac:dyDescent="0.25">
      <c r="B827" s="250"/>
      <c r="C827" s="251"/>
      <c r="D827" s="252"/>
      <c r="E827" s="253"/>
      <c r="F827" s="254"/>
      <c r="G827" s="255"/>
      <c r="H827" s="26">
        <v>820</v>
      </c>
      <c r="I827" s="28">
        <f>SUMIF(Entrada!$C$8:$C$3007,C827,Entrada!$F$8:$F$3007)</f>
        <v>0</v>
      </c>
      <c r="J827" s="28">
        <f>SUMIF(Entrada!$C$8:$C$3007,PG!C827,Entrada!$J$8:$J$3007)</f>
        <v>0</v>
      </c>
      <c r="K827" s="28">
        <f>SUMIF(Saída!$C$8:$C$3007,PG!C827,Saída!$E$8:$E$3007)</f>
        <v>0</v>
      </c>
      <c r="L827" s="28">
        <f>SUMIF(Saída!$C$8:$C$3007,PG!C827,Saída!$G$8:$G$3007)</f>
        <v>0</v>
      </c>
      <c r="M827" s="33">
        <f t="shared" si="36"/>
        <v>0</v>
      </c>
      <c r="N827" s="258">
        <f>IF(G827="",0,IFERROR(AVERAGE(G827,AVERAGEIF(Entrada!$C$8:$C$3007,PG!$C827,Entrada!$E$8:$E$3007)),$G827))</f>
        <v>0</v>
      </c>
      <c r="O827" s="97">
        <f t="shared" si="37"/>
        <v>0</v>
      </c>
      <c r="P827" s="98" t="str">
        <f t="shared" si="38"/>
        <v/>
      </c>
      <c r="Q827" s="249"/>
      <c r="R827" s="249"/>
      <c r="S827" s="249"/>
      <c r="T827" s="249"/>
      <c r="U827" s="249"/>
      <c r="V827" s="249"/>
      <c r="W827" s="249"/>
      <c r="X827" s="249"/>
      <c r="Y827" s="249"/>
    </row>
    <row r="828" spans="2:25" ht="30" customHeight="1" x14ac:dyDescent="0.25">
      <c r="B828" s="250"/>
      <c r="C828" s="251"/>
      <c r="D828" s="252"/>
      <c r="E828" s="253"/>
      <c r="F828" s="254"/>
      <c r="G828" s="255"/>
      <c r="H828" s="26">
        <v>821</v>
      </c>
      <c r="I828" s="28">
        <f>SUMIF(Entrada!$C$8:$C$3007,C828,Entrada!$F$8:$F$3007)</f>
        <v>0</v>
      </c>
      <c r="J828" s="28">
        <f>SUMIF(Entrada!$C$8:$C$3007,PG!C828,Entrada!$J$8:$J$3007)</f>
        <v>0</v>
      </c>
      <c r="K828" s="28">
        <f>SUMIF(Saída!$C$8:$C$3007,PG!C828,Saída!$E$8:$E$3007)</f>
        <v>0</v>
      </c>
      <c r="L828" s="28">
        <f>SUMIF(Saída!$C$8:$C$3007,PG!C828,Saída!$G$8:$G$3007)</f>
        <v>0</v>
      </c>
      <c r="M828" s="33">
        <f t="shared" si="36"/>
        <v>0</v>
      </c>
      <c r="N828" s="258">
        <f>IF(G828="",0,IFERROR(AVERAGE(G828,AVERAGEIF(Entrada!$C$8:$C$3007,PG!$C828,Entrada!$E$8:$E$3007)),$G828))</f>
        <v>0</v>
      </c>
      <c r="O828" s="97">
        <f t="shared" si="37"/>
        <v>0</v>
      </c>
      <c r="P828" s="98" t="str">
        <f t="shared" si="38"/>
        <v/>
      </c>
      <c r="Q828" s="249"/>
      <c r="R828" s="249"/>
      <c r="S828" s="249"/>
      <c r="T828" s="249"/>
      <c r="U828" s="249"/>
      <c r="V828" s="249"/>
      <c r="W828" s="249"/>
      <c r="X828" s="249"/>
      <c r="Y828" s="249"/>
    </row>
    <row r="829" spans="2:25" ht="30" customHeight="1" x14ac:dyDescent="0.25">
      <c r="B829" s="250"/>
      <c r="C829" s="251"/>
      <c r="D829" s="252"/>
      <c r="E829" s="253"/>
      <c r="F829" s="254"/>
      <c r="G829" s="255"/>
      <c r="H829" s="26">
        <v>822</v>
      </c>
      <c r="I829" s="28">
        <f>SUMIF(Entrada!$C$8:$C$3007,C829,Entrada!$F$8:$F$3007)</f>
        <v>0</v>
      </c>
      <c r="J829" s="28">
        <f>SUMIF(Entrada!$C$8:$C$3007,PG!C829,Entrada!$J$8:$J$3007)</f>
        <v>0</v>
      </c>
      <c r="K829" s="28">
        <f>SUMIF(Saída!$C$8:$C$3007,PG!C829,Saída!$E$8:$E$3007)</f>
        <v>0</v>
      </c>
      <c r="L829" s="28">
        <f>SUMIF(Saída!$C$8:$C$3007,PG!C829,Saída!$G$8:$G$3007)</f>
        <v>0</v>
      </c>
      <c r="M829" s="33">
        <f t="shared" si="36"/>
        <v>0</v>
      </c>
      <c r="N829" s="258">
        <f>IF(G829="",0,IFERROR(AVERAGE(G829,AVERAGEIF(Entrada!$C$8:$C$3007,PG!$C829,Entrada!$E$8:$E$3007)),$G829))</f>
        <v>0</v>
      </c>
      <c r="O829" s="97">
        <f t="shared" si="37"/>
        <v>0</v>
      </c>
      <c r="P829" s="98" t="str">
        <f t="shared" si="38"/>
        <v/>
      </c>
      <c r="Q829" s="249"/>
      <c r="R829" s="249"/>
      <c r="S829" s="249"/>
      <c r="T829" s="249"/>
      <c r="U829" s="249"/>
      <c r="V829" s="249"/>
      <c r="W829" s="249"/>
      <c r="X829" s="249"/>
      <c r="Y829" s="249"/>
    </row>
    <row r="830" spans="2:25" ht="30" customHeight="1" x14ac:dyDescent="0.25">
      <c r="B830" s="250"/>
      <c r="C830" s="251"/>
      <c r="D830" s="252"/>
      <c r="E830" s="253"/>
      <c r="F830" s="254"/>
      <c r="G830" s="255"/>
      <c r="H830" s="26">
        <v>823</v>
      </c>
      <c r="I830" s="28">
        <f>SUMIF(Entrada!$C$8:$C$3007,C830,Entrada!$F$8:$F$3007)</f>
        <v>0</v>
      </c>
      <c r="J830" s="28">
        <f>SUMIF(Entrada!$C$8:$C$3007,PG!C830,Entrada!$J$8:$J$3007)</f>
        <v>0</v>
      </c>
      <c r="K830" s="28">
        <f>SUMIF(Saída!$C$8:$C$3007,PG!C830,Saída!$E$8:$E$3007)</f>
        <v>0</v>
      </c>
      <c r="L830" s="28">
        <f>SUMIF(Saída!$C$8:$C$3007,PG!C830,Saída!$G$8:$G$3007)</f>
        <v>0</v>
      </c>
      <c r="M830" s="33">
        <f t="shared" si="36"/>
        <v>0</v>
      </c>
      <c r="N830" s="258">
        <f>IF(G830="",0,IFERROR(AVERAGE(G830,AVERAGEIF(Entrada!$C$8:$C$3007,PG!$C830,Entrada!$E$8:$E$3007)),$G830))</f>
        <v>0</v>
      </c>
      <c r="O830" s="97">
        <f t="shared" si="37"/>
        <v>0</v>
      </c>
      <c r="P830" s="98" t="str">
        <f t="shared" si="38"/>
        <v/>
      </c>
      <c r="Q830" s="249"/>
      <c r="R830" s="249"/>
      <c r="S830" s="249"/>
      <c r="T830" s="249"/>
      <c r="U830" s="249"/>
      <c r="V830" s="249"/>
      <c r="W830" s="249"/>
      <c r="X830" s="249"/>
      <c r="Y830" s="249"/>
    </row>
    <row r="831" spans="2:25" ht="30" customHeight="1" x14ac:dyDescent="0.25">
      <c r="B831" s="250"/>
      <c r="C831" s="251"/>
      <c r="D831" s="252"/>
      <c r="E831" s="253"/>
      <c r="F831" s="254"/>
      <c r="G831" s="255"/>
      <c r="H831" s="26">
        <v>824</v>
      </c>
      <c r="I831" s="28">
        <f>SUMIF(Entrada!$C$8:$C$3007,C831,Entrada!$F$8:$F$3007)</f>
        <v>0</v>
      </c>
      <c r="J831" s="28">
        <f>SUMIF(Entrada!$C$8:$C$3007,PG!C831,Entrada!$J$8:$J$3007)</f>
        <v>0</v>
      </c>
      <c r="K831" s="28">
        <f>SUMIF(Saída!$C$8:$C$3007,PG!C831,Saída!$E$8:$E$3007)</f>
        <v>0</v>
      </c>
      <c r="L831" s="28">
        <f>SUMIF(Saída!$C$8:$C$3007,PG!C831,Saída!$G$8:$G$3007)</f>
        <v>0</v>
      </c>
      <c r="M831" s="33">
        <f t="shared" si="36"/>
        <v>0</v>
      </c>
      <c r="N831" s="258">
        <f>IF(G831="",0,IFERROR(AVERAGE(G831,AVERAGEIF(Entrada!$C$8:$C$3007,PG!$C831,Entrada!$E$8:$E$3007)),$G831))</f>
        <v>0</v>
      </c>
      <c r="O831" s="97">
        <f t="shared" si="37"/>
        <v>0</v>
      </c>
      <c r="P831" s="98" t="str">
        <f t="shared" si="38"/>
        <v/>
      </c>
      <c r="Q831" s="249"/>
      <c r="R831" s="249"/>
      <c r="S831" s="249"/>
      <c r="T831" s="249"/>
      <c r="U831" s="249"/>
      <c r="V831" s="249"/>
      <c r="W831" s="249"/>
      <c r="X831" s="249"/>
      <c r="Y831" s="249"/>
    </row>
    <row r="832" spans="2:25" ht="30" customHeight="1" x14ac:dyDescent="0.25">
      <c r="B832" s="250"/>
      <c r="C832" s="251"/>
      <c r="D832" s="252"/>
      <c r="E832" s="253"/>
      <c r="F832" s="254"/>
      <c r="G832" s="255"/>
      <c r="H832" s="26">
        <v>825</v>
      </c>
      <c r="I832" s="28">
        <f>SUMIF(Entrada!$C$8:$C$3007,C832,Entrada!$F$8:$F$3007)</f>
        <v>0</v>
      </c>
      <c r="J832" s="28">
        <f>SUMIF(Entrada!$C$8:$C$3007,PG!C832,Entrada!$J$8:$J$3007)</f>
        <v>0</v>
      </c>
      <c r="K832" s="28">
        <f>SUMIF(Saída!$C$8:$C$3007,PG!C832,Saída!$E$8:$E$3007)</f>
        <v>0</v>
      </c>
      <c r="L832" s="28">
        <f>SUMIF(Saída!$C$8:$C$3007,PG!C832,Saída!$G$8:$G$3007)</f>
        <v>0</v>
      </c>
      <c r="M832" s="33">
        <f t="shared" si="36"/>
        <v>0</v>
      </c>
      <c r="N832" s="258">
        <f>IF(G832="",0,IFERROR(AVERAGE(G832,AVERAGEIF(Entrada!$C$8:$C$3007,PG!$C832,Entrada!$E$8:$E$3007)),$G832))</f>
        <v>0</v>
      </c>
      <c r="O832" s="97">
        <f t="shared" si="37"/>
        <v>0</v>
      </c>
      <c r="P832" s="98" t="str">
        <f t="shared" si="38"/>
        <v/>
      </c>
      <c r="Q832" s="249"/>
      <c r="R832" s="249"/>
      <c r="S832" s="249"/>
      <c r="T832" s="249"/>
      <c r="U832" s="249"/>
      <c r="V832" s="249"/>
      <c r="W832" s="249"/>
      <c r="X832" s="249"/>
      <c r="Y832" s="249"/>
    </row>
    <row r="833" spans="2:25" ht="30" customHeight="1" x14ac:dyDescent="0.25">
      <c r="B833" s="250"/>
      <c r="C833" s="251"/>
      <c r="D833" s="252"/>
      <c r="E833" s="253"/>
      <c r="F833" s="254"/>
      <c r="G833" s="255"/>
      <c r="H833" s="26">
        <v>826</v>
      </c>
      <c r="I833" s="28">
        <f>SUMIF(Entrada!$C$8:$C$3007,C833,Entrada!$F$8:$F$3007)</f>
        <v>0</v>
      </c>
      <c r="J833" s="28">
        <f>SUMIF(Entrada!$C$8:$C$3007,PG!C833,Entrada!$J$8:$J$3007)</f>
        <v>0</v>
      </c>
      <c r="K833" s="28">
        <f>SUMIF(Saída!$C$8:$C$3007,PG!C833,Saída!$E$8:$E$3007)</f>
        <v>0</v>
      </c>
      <c r="L833" s="28">
        <f>SUMIF(Saída!$C$8:$C$3007,PG!C833,Saída!$G$8:$G$3007)</f>
        <v>0</v>
      </c>
      <c r="M833" s="33">
        <f t="shared" si="36"/>
        <v>0</v>
      </c>
      <c r="N833" s="258">
        <f>IF(G833="",0,IFERROR(AVERAGE(G833,AVERAGEIF(Entrada!$C$8:$C$3007,PG!$C833,Entrada!$E$8:$E$3007)),$G833))</f>
        <v>0</v>
      </c>
      <c r="O833" s="97">
        <f t="shared" si="37"/>
        <v>0</v>
      </c>
      <c r="P833" s="98" t="str">
        <f t="shared" si="38"/>
        <v/>
      </c>
      <c r="Q833" s="249"/>
      <c r="R833" s="249"/>
      <c r="S833" s="249"/>
      <c r="T833" s="249"/>
      <c r="U833" s="249"/>
      <c r="V833" s="249"/>
      <c r="W833" s="249"/>
      <c r="X833" s="249"/>
      <c r="Y833" s="249"/>
    </row>
    <row r="834" spans="2:25" ht="30" customHeight="1" x14ac:dyDescent="0.25">
      <c r="B834" s="250"/>
      <c r="C834" s="251"/>
      <c r="D834" s="252"/>
      <c r="E834" s="253"/>
      <c r="F834" s="254"/>
      <c r="G834" s="255"/>
      <c r="H834" s="26">
        <v>827</v>
      </c>
      <c r="I834" s="28">
        <f>SUMIF(Entrada!$C$8:$C$3007,C834,Entrada!$F$8:$F$3007)</f>
        <v>0</v>
      </c>
      <c r="J834" s="28">
        <f>SUMIF(Entrada!$C$8:$C$3007,PG!C834,Entrada!$J$8:$J$3007)</f>
        <v>0</v>
      </c>
      <c r="K834" s="28">
        <f>SUMIF(Saída!$C$8:$C$3007,PG!C834,Saída!$E$8:$E$3007)</f>
        <v>0</v>
      </c>
      <c r="L834" s="28">
        <f>SUMIF(Saída!$C$8:$C$3007,PG!C834,Saída!$G$8:$G$3007)</f>
        <v>0</v>
      </c>
      <c r="M834" s="33">
        <f t="shared" si="36"/>
        <v>0</v>
      </c>
      <c r="N834" s="258">
        <f>IF(G834="",0,IFERROR(AVERAGE(G834,AVERAGEIF(Entrada!$C$8:$C$3007,PG!$C834,Entrada!$E$8:$E$3007)),$G834))</f>
        <v>0</v>
      </c>
      <c r="O834" s="97">
        <f t="shared" si="37"/>
        <v>0</v>
      </c>
      <c r="P834" s="98" t="str">
        <f t="shared" si="38"/>
        <v/>
      </c>
      <c r="Q834" s="249"/>
      <c r="R834" s="249"/>
      <c r="S834" s="249"/>
      <c r="T834" s="249"/>
      <c r="U834" s="249"/>
      <c r="V834" s="249"/>
      <c r="W834" s="249"/>
      <c r="X834" s="249"/>
      <c r="Y834" s="249"/>
    </row>
    <row r="835" spans="2:25" ht="30" customHeight="1" x14ac:dyDescent="0.25">
      <c r="B835" s="250"/>
      <c r="C835" s="251"/>
      <c r="D835" s="252"/>
      <c r="E835" s="253"/>
      <c r="F835" s="254"/>
      <c r="G835" s="255"/>
      <c r="H835" s="26">
        <v>828</v>
      </c>
      <c r="I835" s="28">
        <f>SUMIF(Entrada!$C$8:$C$3007,C835,Entrada!$F$8:$F$3007)</f>
        <v>0</v>
      </c>
      <c r="J835" s="28">
        <f>SUMIF(Entrada!$C$8:$C$3007,PG!C835,Entrada!$J$8:$J$3007)</f>
        <v>0</v>
      </c>
      <c r="K835" s="28">
        <f>SUMIF(Saída!$C$8:$C$3007,PG!C835,Saída!$E$8:$E$3007)</f>
        <v>0</v>
      </c>
      <c r="L835" s="28">
        <f>SUMIF(Saída!$C$8:$C$3007,PG!C835,Saída!$G$8:$G$3007)</f>
        <v>0</v>
      </c>
      <c r="M835" s="33">
        <f t="shared" si="36"/>
        <v>0</v>
      </c>
      <c r="N835" s="258">
        <f>IF(G835="",0,IFERROR(AVERAGE(G835,AVERAGEIF(Entrada!$C$8:$C$3007,PG!$C835,Entrada!$E$8:$E$3007)),$G835))</f>
        <v>0</v>
      </c>
      <c r="O835" s="97">
        <f t="shared" si="37"/>
        <v>0</v>
      </c>
      <c r="P835" s="98" t="str">
        <f t="shared" si="38"/>
        <v/>
      </c>
      <c r="Q835" s="249"/>
      <c r="R835" s="249"/>
      <c r="S835" s="249"/>
      <c r="T835" s="249"/>
      <c r="U835" s="249"/>
      <c r="V835" s="249"/>
      <c r="W835" s="249"/>
      <c r="X835" s="249"/>
      <c r="Y835" s="249"/>
    </row>
    <row r="836" spans="2:25" ht="30" customHeight="1" x14ac:dyDescent="0.25">
      <c r="B836" s="250"/>
      <c r="C836" s="251"/>
      <c r="D836" s="252"/>
      <c r="E836" s="253"/>
      <c r="F836" s="254"/>
      <c r="G836" s="255"/>
      <c r="H836" s="26">
        <v>829</v>
      </c>
      <c r="I836" s="28">
        <f>SUMIF(Entrada!$C$8:$C$3007,C836,Entrada!$F$8:$F$3007)</f>
        <v>0</v>
      </c>
      <c r="J836" s="28">
        <f>SUMIF(Entrada!$C$8:$C$3007,PG!C836,Entrada!$J$8:$J$3007)</f>
        <v>0</v>
      </c>
      <c r="K836" s="28">
        <f>SUMIF(Saída!$C$8:$C$3007,PG!C836,Saída!$E$8:$E$3007)</f>
        <v>0</v>
      </c>
      <c r="L836" s="28">
        <f>SUMIF(Saída!$C$8:$C$3007,PG!C836,Saída!$G$8:$G$3007)</f>
        <v>0</v>
      </c>
      <c r="M836" s="33">
        <f t="shared" si="36"/>
        <v>0</v>
      </c>
      <c r="N836" s="258">
        <f>IF(G836="",0,IFERROR(AVERAGE(G836,AVERAGEIF(Entrada!$C$8:$C$3007,PG!$C836,Entrada!$E$8:$E$3007)),$G836))</f>
        <v>0</v>
      </c>
      <c r="O836" s="97">
        <f t="shared" si="37"/>
        <v>0</v>
      </c>
      <c r="P836" s="98" t="str">
        <f t="shared" si="38"/>
        <v/>
      </c>
      <c r="Q836" s="249"/>
      <c r="R836" s="249"/>
      <c r="S836" s="249"/>
      <c r="T836" s="249"/>
      <c r="U836" s="249"/>
      <c r="V836" s="249"/>
      <c r="W836" s="249"/>
      <c r="X836" s="249"/>
      <c r="Y836" s="249"/>
    </row>
    <row r="837" spans="2:25" ht="30" customHeight="1" x14ac:dyDescent="0.25">
      <c r="B837" s="250"/>
      <c r="C837" s="251"/>
      <c r="D837" s="252"/>
      <c r="E837" s="253"/>
      <c r="F837" s="254"/>
      <c r="G837" s="255"/>
      <c r="H837" s="26">
        <v>830</v>
      </c>
      <c r="I837" s="28">
        <f>SUMIF(Entrada!$C$8:$C$3007,C837,Entrada!$F$8:$F$3007)</f>
        <v>0</v>
      </c>
      <c r="J837" s="28">
        <f>SUMIF(Entrada!$C$8:$C$3007,PG!C837,Entrada!$J$8:$J$3007)</f>
        <v>0</v>
      </c>
      <c r="K837" s="28">
        <f>SUMIF(Saída!$C$8:$C$3007,PG!C837,Saída!$E$8:$E$3007)</f>
        <v>0</v>
      </c>
      <c r="L837" s="28">
        <f>SUMIF(Saída!$C$8:$C$3007,PG!C837,Saída!$G$8:$G$3007)</f>
        <v>0</v>
      </c>
      <c r="M837" s="33">
        <f t="shared" si="36"/>
        <v>0</v>
      </c>
      <c r="N837" s="258">
        <f>IF(G837="",0,IFERROR(AVERAGE(G837,AVERAGEIF(Entrada!$C$8:$C$3007,PG!$C837,Entrada!$E$8:$E$3007)),$G837))</f>
        <v>0</v>
      </c>
      <c r="O837" s="97">
        <f t="shared" si="37"/>
        <v>0</v>
      </c>
      <c r="P837" s="98" t="str">
        <f t="shared" si="38"/>
        <v/>
      </c>
      <c r="Q837" s="249"/>
      <c r="R837" s="249"/>
      <c r="S837" s="249"/>
      <c r="T837" s="249"/>
      <c r="U837" s="249"/>
      <c r="V837" s="249"/>
      <c r="W837" s="249"/>
      <c r="X837" s="249"/>
      <c r="Y837" s="249"/>
    </row>
    <row r="838" spans="2:25" ht="30" customHeight="1" x14ac:dyDescent="0.25">
      <c r="B838" s="250"/>
      <c r="C838" s="251"/>
      <c r="D838" s="252"/>
      <c r="E838" s="253"/>
      <c r="F838" s="254"/>
      <c r="G838" s="255"/>
      <c r="H838" s="26">
        <v>831</v>
      </c>
      <c r="I838" s="28">
        <f>SUMIF(Entrada!$C$8:$C$3007,C838,Entrada!$F$8:$F$3007)</f>
        <v>0</v>
      </c>
      <c r="J838" s="28">
        <f>SUMIF(Entrada!$C$8:$C$3007,PG!C838,Entrada!$J$8:$J$3007)</f>
        <v>0</v>
      </c>
      <c r="K838" s="28">
        <f>SUMIF(Saída!$C$8:$C$3007,PG!C838,Saída!$E$8:$E$3007)</f>
        <v>0</v>
      </c>
      <c r="L838" s="28">
        <f>SUMIF(Saída!$C$8:$C$3007,PG!C838,Saída!$G$8:$G$3007)</f>
        <v>0</v>
      </c>
      <c r="M838" s="33">
        <f t="shared" si="36"/>
        <v>0</v>
      </c>
      <c r="N838" s="258">
        <f>IF(G838="",0,IFERROR(AVERAGE(G838,AVERAGEIF(Entrada!$C$8:$C$3007,PG!$C838,Entrada!$E$8:$E$3007)),$G838))</f>
        <v>0</v>
      </c>
      <c r="O838" s="97">
        <f t="shared" si="37"/>
        <v>0</v>
      </c>
      <c r="P838" s="98" t="str">
        <f t="shared" si="38"/>
        <v/>
      </c>
      <c r="Q838" s="249"/>
      <c r="R838" s="249"/>
      <c r="S838" s="249"/>
      <c r="T838" s="249"/>
      <c r="U838" s="249"/>
      <c r="V838" s="249"/>
      <c r="W838" s="249"/>
      <c r="X838" s="249"/>
      <c r="Y838" s="249"/>
    </row>
    <row r="839" spans="2:25" ht="30" customHeight="1" x14ac:dyDescent="0.25">
      <c r="B839" s="250"/>
      <c r="C839" s="251"/>
      <c r="D839" s="252"/>
      <c r="E839" s="253"/>
      <c r="F839" s="254"/>
      <c r="G839" s="255"/>
      <c r="H839" s="26">
        <v>832</v>
      </c>
      <c r="I839" s="28">
        <f>SUMIF(Entrada!$C$8:$C$3007,C839,Entrada!$F$8:$F$3007)</f>
        <v>0</v>
      </c>
      <c r="J839" s="28">
        <f>SUMIF(Entrada!$C$8:$C$3007,PG!C839,Entrada!$J$8:$J$3007)</f>
        <v>0</v>
      </c>
      <c r="K839" s="28">
        <f>SUMIF(Saída!$C$8:$C$3007,PG!C839,Saída!$E$8:$E$3007)</f>
        <v>0</v>
      </c>
      <c r="L839" s="28">
        <f>SUMIF(Saída!$C$8:$C$3007,PG!C839,Saída!$G$8:$G$3007)</f>
        <v>0</v>
      </c>
      <c r="M839" s="33">
        <f t="shared" si="36"/>
        <v>0</v>
      </c>
      <c r="N839" s="258">
        <f>IF(G839="",0,IFERROR(AVERAGE(G839,AVERAGEIF(Entrada!$C$8:$C$3007,PG!$C839,Entrada!$E$8:$E$3007)),$G839))</f>
        <v>0</v>
      </c>
      <c r="O839" s="97">
        <f t="shared" si="37"/>
        <v>0</v>
      </c>
      <c r="P839" s="98" t="str">
        <f t="shared" si="38"/>
        <v/>
      </c>
      <c r="Q839" s="249"/>
      <c r="R839" s="249"/>
      <c r="S839" s="249"/>
      <c r="T839" s="249"/>
      <c r="U839" s="249"/>
      <c r="V839" s="249"/>
      <c r="W839" s="249"/>
      <c r="X839" s="249"/>
      <c r="Y839" s="249"/>
    </row>
    <row r="840" spans="2:25" ht="30" customHeight="1" x14ac:dyDescent="0.25">
      <c r="B840" s="250"/>
      <c r="C840" s="251"/>
      <c r="D840" s="252"/>
      <c r="E840" s="253"/>
      <c r="F840" s="254"/>
      <c r="G840" s="255"/>
      <c r="H840" s="26">
        <v>833</v>
      </c>
      <c r="I840" s="28">
        <f>SUMIF(Entrada!$C$8:$C$3007,C840,Entrada!$F$8:$F$3007)</f>
        <v>0</v>
      </c>
      <c r="J840" s="28">
        <f>SUMIF(Entrada!$C$8:$C$3007,PG!C840,Entrada!$J$8:$J$3007)</f>
        <v>0</v>
      </c>
      <c r="K840" s="28">
        <f>SUMIF(Saída!$C$8:$C$3007,PG!C840,Saída!$E$8:$E$3007)</f>
        <v>0</v>
      </c>
      <c r="L840" s="28">
        <f>SUMIF(Saída!$C$8:$C$3007,PG!C840,Saída!$G$8:$G$3007)</f>
        <v>0</v>
      </c>
      <c r="M840" s="33">
        <f t="shared" si="36"/>
        <v>0</v>
      </c>
      <c r="N840" s="258">
        <f>IF(G840="",0,IFERROR(AVERAGE(G840,AVERAGEIF(Entrada!$C$8:$C$3007,PG!$C840,Entrada!$E$8:$E$3007)),$G840))</f>
        <v>0</v>
      </c>
      <c r="O840" s="97">
        <f t="shared" si="37"/>
        <v>0</v>
      </c>
      <c r="P840" s="98" t="str">
        <f t="shared" si="38"/>
        <v/>
      </c>
      <c r="Q840" s="249"/>
      <c r="R840" s="249"/>
      <c r="S840" s="249"/>
      <c r="T840" s="249"/>
      <c r="U840" s="249"/>
      <c r="V840" s="249"/>
      <c r="W840" s="249"/>
      <c r="X840" s="249"/>
      <c r="Y840" s="249"/>
    </row>
    <row r="841" spans="2:25" ht="30" customHeight="1" x14ac:dyDescent="0.25">
      <c r="B841" s="250"/>
      <c r="C841" s="251"/>
      <c r="D841" s="252"/>
      <c r="E841" s="253"/>
      <c r="F841" s="254"/>
      <c r="G841" s="255"/>
      <c r="H841" s="26">
        <v>834</v>
      </c>
      <c r="I841" s="28">
        <f>SUMIF(Entrada!$C$8:$C$3007,C841,Entrada!$F$8:$F$3007)</f>
        <v>0</v>
      </c>
      <c r="J841" s="28">
        <f>SUMIF(Entrada!$C$8:$C$3007,PG!C841,Entrada!$J$8:$J$3007)</f>
        <v>0</v>
      </c>
      <c r="K841" s="28">
        <f>SUMIF(Saída!$C$8:$C$3007,PG!C841,Saída!$E$8:$E$3007)</f>
        <v>0</v>
      </c>
      <c r="L841" s="28">
        <f>SUMIF(Saída!$C$8:$C$3007,PG!C841,Saída!$G$8:$G$3007)</f>
        <v>0</v>
      </c>
      <c r="M841" s="33">
        <f t="shared" ref="M841:M904" si="39">(I841+E841)-K841</f>
        <v>0</v>
      </c>
      <c r="N841" s="258">
        <f>IF(G841="",0,IFERROR(AVERAGE(G841,AVERAGEIF(Entrada!$C$8:$C$3007,PG!$C841,Entrada!$E$8:$E$3007)),$G841))</f>
        <v>0</v>
      </c>
      <c r="O841" s="97">
        <f t="shared" ref="O841:O904" si="40">E841*G841</f>
        <v>0</v>
      </c>
      <c r="P841" s="98" t="str">
        <f t="shared" ref="P841:P904" si="41">IF(D841="","",IF(M841&gt;D841,1,0))</f>
        <v/>
      </c>
      <c r="Q841" s="249"/>
      <c r="R841" s="249"/>
      <c r="S841" s="249"/>
      <c r="T841" s="249"/>
      <c r="U841" s="249"/>
      <c r="V841" s="249"/>
      <c r="W841" s="249"/>
      <c r="X841" s="249"/>
      <c r="Y841" s="249"/>
    </row>
    <row r="842" spans="2:25" ht="30" customHeight="1" x14ac:dyDescent="0.25">
      <c r="B842" s="250"/>
      <c r="C842" s="251"/>
      <c r="D842" s="252"/>
      <c r="E842" s="253"/>
      <c r="F842" s="254"/>
      <c r="G842" s="255"/>
      <c r="H842" s="26">
        <v>835</v>
      </c>
      <c r="I842" s="28">
        <f>SUMIF(Entrada!$C$8:$C$3007,C842,Entrada!$F$8:$F$3007)</f>
        <v>0</v>
      </c>
      <c r="J842" s="28">
        <f>SUMIF(Entrada!$C$8:$C$3007,PG!C842,Entrada!$J$8:$J$3007)</f>
        <v>0</v>
      </c>
      <c r="K842" s="28">
        <f>SUMIF(Saída!$C$8:$C$3007,PG!C842,Saída!$E$8:$E$3007)</f>
        <v>0</v>
      </c>
      <c r="L842" s="28">
        <f>SUMIF(Saída!$C$8:$C$3007,PG!C842,Saída!$G$8:$G$3007)</f>
        <v>0</v>
      </c>
      <c r="M842" s="33">
        <f t="shared" si="39"/>
        <v>0</v>
      </c>
      <c r="N842" s="258">
        <f>IF(G842="",0,IFERROR(AVERAGE(G842,AVERAGEIF(Entrada!$C$8:$C$3007,PG!$C842,Entrada!$E$8:$E$3007)),$G842))</f>
        <v>0</v>
      </c>
      <c r="O842" s="97">
        <f t="shared" si="40"/>
        <v>0</v>
      </c>
      <c r="P842" s="98" t="str">
        <f t="shared" si="41"/>
        <v/>
      </c>
      <c r="Q842" s="249"/>
      <c r="R842" s="249"/>
      <c r="S842" s="249"/>
      <c r="T842" s="249"/>
      <c r="U842" s="249"/>
      <c r="V842" s="249"/>
      <c r="W842" s="249"/>
      <c r="X842" s="249"/>
      <c r="Y842" s="249"/>
    </row>
    <row r="843" spans="2:25" ht="30" customHeight="1" x14ac:dyDescent="0.25">
      <c r="B843" s="250"/>
      <c r="C843" s="251"/>
      <c r="D843" s="252"/>
      <c r="E843" s="253"/>
      <c r="F843" s="254"/>
      <c r="G843" s="255"/>
      <c r="H843" s="26">
        <v>836</v>
      </c>
      <c r="I843" s="28">
        <f>SUMIF(Entrada!$C$8:$C$3007,C843,Entrada!$F$8:$F$3007)</f>
        <v>0</v>
      </c>
      <c r="J843" s="28">
        <f>SUMIF(Entrada!$C$8:$C$3007,PG!C843,Entrada!$J$8:$J$3007)</f>
        <v>0</v>
      </c>
      <c r="K843" s="28">
        <f>SUMIF(Saída!$C$8:$C$3007,PG!C843,Saída!$E$8:$E$3007)</f>
        <v>0</v>
      </c>
      <c r="L843" s="28">
        <f>SUMIF(Saída!$C$8:$C$3007,PG!C843,Saída!$G$8:$G$3007)</f>
        <v>0</v>
      </c>
      <c r="M843" s="33">
        <f t="shared" si="39"/>
        <v>0</v>
      </c>
      <c r="N843" s="258">
        <f>IF(G843="",0,IFERROR(AVERAGE(G843,AVERAGEIF(Entrada!$C$8:$C$3007,PG!$C843,Entrada!$E$8:$E$3007)),$G843))</f>
        <v>0</v>
      </c>
      <c r="O843" s="97">
        <f t="shared" si="40"/>
        <v>0</v>
      </c>
      <c r="P843" s="98" t="str">
        <f t="shared" si="41"/>
        <v/>
      </c>
      <c r="Q843" s="249"/>
      <c r="R843" s="249"/>
      <c r="S843" s="249"/>
      <c r="T843" s="249"/>
      <c r="U843" s="249"/>
      <c r="V843" s="249"/>
      <c r="W843" s="249"/>
      <c r="X843" s="249"/>
      <c r="Y843" s="249"/>
    </row>
    <row r="844" spans="2:25" ht="30" customHeight="1" x14ac:dyDescent="0.25">
      <c r="B844" s="250"/>
      <c r="C844" s="251"/>
      <c r="D844" s="252"/>
      <c r="E844" s="253"/>
      <c r="F844" s="254"/>
      <c r="G844" s="255"/>
      <c r="H844" s="26">
        <v>837</v>
      </c>
      <c r="I844" s="28">
        <f>SUMIF(Entrada!$C$8:$C$3007,C844,Entrada!$F$8:$F$3007)</f>
        <v>0</v>
      </c>
      <c r="J844" s="28">
        <f>SUMIF(Entrada!$C$8:$C$3007,PG!C844,Entrada!$J$8:$J$3007)</f>
        <v>0</v>
      </c>
      <c r="K844" s="28">
        <f>SUMIF(Saída!$C$8:$C$3007,PG!C844,Saída!$E$8:$E$3007)</f>
        <v>0</v>
      </c>
      <c r="L844" s="28">
        <f>SUMIF(Saída!$C$8:$C$3007,PG!C844,Saída!$G$8:$G$3007)</f>
        <v>0</v>
      </c>
      <c r="M844" s="33">
        <f t="shared" si="39"/>
        <v>0</v>
      </c>
      <c r="N844" s="258">
        <f>IF(G844="",0,IFERROR(AVERAGE(G844,AVERAGEIF(Entrada!$C$8:$C$3007,PG!$C844,Entrada!$E$8:$E$3007)),$G844))</f>
        <v>0</v>
      </c>
      <c r="O844" s="97">
        <f t="shared" si="40"/>
        <v>0</v>
      </c>
      <c r="P844" s="98" t="str">
        <f t="shared" si="41"/>
        <v/>
      </c>
      <c r="Q844" s="249"/>
      <c r="R844" s="249"/>
      <c r="S844" s="249"/>
      <c r="T844" s="249"/>
      <c r="U844" s="249"/>
      <c r="V844" s="249"/>
      <c r="W844" s="249"/>
      <c r="X844" s="249"/>
      <c r="Y844" s="249"/>
    </row>
    <row r="845" spans="2:25" ht="30" customHeight="1" x14ac:dyDescent="0.25">
      <c r="B845" s="250"/>
      <c r="C845" s="251"/>
      <c r="D845" s="252"/>
      <c r="E845" s="253"/>
      <c r="F845" s="254"/>
      <c r="G845" s="255"/>
      <c r="H845" s="26">
        <v>838</v>
      </c>
      <c r="I845" s="28">
        <f>SUMIF(Entrada!$C$8:$C$3007,C845,Entrada!$F$8:$F$3007)</f>
        <v>0</v>
      </c>
      <c r="J845" s="28">
        <f>SUMIF(Entrada!$C$8:$C$3007,PG!C845,Entrada!$J$8:$J$3007)</f>
        <v>0</v>
      </c>
      <c r="K845" s="28">
        <f>SUMIF(Saída!$C$8:$C$3007,PG!C845,Saída!$E$8:$E$3007)</f>
        <v>0</v>
      </c>
      <c r="L845" s="28">
        <f>SUMIF(Saída!$C$8:$C$3007,PG!C845,Saída!$G$8:$G$3007)</f>
        <v>0</v>
      </c>
      <c r="M845" s="33">
        <f t="shared" si="39"/>
        <v>0</v>
      </c>
      <c r="N845" s="258">
        <f>IF(G845="",0,IFERROR(AVERAGE(G845,AVERAGEIF(Entrada!$C$8:$C$3007,PG!$C845,Entrada!$E$8:$E$3007)),$G845))</f>
        <v>0</v>
      </c>
      <c r="O845" s="97">
        <f t="shared" si="40"/>
        <v>0</v>
      </c>
      <c r="P845" s="98" t="str">
        <f t="shared" si="41"/>
        <v/>
      </c>
      <c r="Q845" s="249"/>
      <c r="R845" s="249"/>
      <c r="S845" s="249"/>
      <c r="T845" s="249"/>
      <c r="U845" s="249"/>
      <c r="V845" s="249"/>
      <c r="W845" s="249"/>
      <c r="X845" s="249"/>
      <c r="Y845" s="249"/>
    </row>
    <row r="846" spans="2:25" ht="30" customHeight="1" x14ac:dyDescent="0.25">
      <c r="B846" s="250"/>
      <c r="C846" s="251"/>
      <c r="D846" s="252"/>
      <c r="E846" s="253"/>
      <c r="F846" s="254"/>
      <c r="G846" s="255"/>
      <c r="H846" s="26">
        <v>839</v>
      </c>
      <c r="I846" s="28">
        <f>SUMIF(Entrada!$C$8:$C$3007,C846,Entrada!$F$8:$F$3007)</f>
        <v>0</v>
      </c>
      <c r="J846" s="28">
        <f>SUMIF(Entrada!$C$8:$C$3007,PG!C846,Entrada!$J$8:$J$3007)</f>
        <v>0</v>
      </c>
      <c r="K846" s="28">
        <f>SUMIF(Saída!$C$8:$C$3007,PG!C846,Saída!$E$8:$E$3007)</f>
        <v>0</v>
      </c>
      <c r="L846" s="28">
        <f>SUMIF(Saída!$C$8:$C$3007,PG!C846,Saída!$G$8:$G$3007)</f>
        <v>0</v>
      </c>
      <c r="M846" s="33">
        <f t="shared" si="39"/>
        <v>0</v>
      </c>
      <c r="N846" s="258">
        <f>IF(G846="",0,IFERROR(AVERAGE(G846,AVERAGEIF(Entrada!$C$8:$C$3007,PG!$C846,Entrada!$E$8:$E$3007)),$G846))</f>
        <v>0</v>
      </c>
      <c r="O846" s="97">
        <f t="shared" si="40"/>
        <v>0</v>
      </c>
      <c r="P846" s="98" t="str">
        <f t="shared" si="41"/>
        <v/>
      </c>
      <c r="Q846" s="249"/>
      <c r="R846" s="249"/>
      <c r="S846" s="249"/>
      <c r="T846" s="249"/>
      <c r="U846" s="249"/>
      <c r="V846" s="249"/>
      <c r="W846" s="249"/>
      <c r="X846" s="249"/>
      <c r="Y846" s="249"/>
    </row>
    <row r="847" spans="2:25" ht="30" customHeight="1" x14ac:dyDescent="0.25">
      <c r="B847" s="250"/>
      <c r="C847" s="251"/>
      <c r="D847" s="252"/>
      <c r="E847" s="253"/>
      <c r="F847" s="254"/>
      <c r="G847" s="255"/>
      <c r="H847" s="26">
        <v>840</v>
      </c>
      <c r="I847" s="28">
        <f>SUMIF(Entrada!$C$8:$C$3007,C847,Entrada!$F$8:$F$3007)</f>
        <v>0</v>
      </c>
      <c r="J847" s="28">
        <f>SUMIF(Entrada!$C$8:$C$3007,PG!C847,Entrada!$J$8:$J$3007)</f>
        <v>0</v>
      </c>
      <c r="K847" s="28">
        <f>SUMIF(Saída!$C$8:$C$3007,PG!C847,Saída!$E$8:$E$3007)</f>
        <v>0</v>
      </c>
      <c r="L847" s="28">
        <f>SUMIF(Saída!$C$8:$C$3007,PG!C847,Saída!$G$8:$G$3007)</f>
        <v>0</v>
      </c>
      <c r="M847" s="33">
        <f t="shared" si="39"/>
        <v>0</v>
      </c>
      <c r="N847" s="258">
        <f>IF(G847="",0,IFERROR(AVERAGE(G847,AVERAGEIF(Entrada!$C$8:$C$3007,PG!$C847,Entrada!$E$8:$E$3007)),$G847))</f>
        <v>0</v>
      </c>
      <c r="O847" s="97">
        <f t="shared" si="40"/>
        <v>0</v>
      </c>
      <c r="P847" s="98" t="str">
        <f t="shared" si="41"/>
        <v/>
      </c>
      <c r="Q847" s="249"/>
      <c r="R847" s="249"/>
      <c r="S847" s="249"/>
      <c r="T847" s="249"/>
      <c r="U847" s="249"/>
      <c r="V847" s="249"/>
      <c r="W847" s="249"/>
      <c r="X847" s="249"/>
      <c r="Y847" s="249"/>
    </row>
    <row r="848" spans="2:25" ht="30" customHeight="1" x14ac:dyDescent="0.25">
      <c r="B848" s="250"/>
      <c r="C848" s="251"/>
      <c r="D848" s="252"/>
      <c r="E848" s="253"/>
      <c r="F848" s="254"/>
      <c r="G848" s="255"/>
      <c r="H848" s="26">
        <v>841</v>
      </c>
      <c r="I848" s="28">
        <f>SUMIF(Entrada!$C$8:$C$3007,C848,Entrada!$F$8:$F$3007)</f>
        <v>0</v>
      </c>
      <c r="J848" s="28">
        <f>SUMIF(Entrada!$C$8:$C$3007,PG!C848,Entrada!$J$8:$J$3007)</f>
        <v>0</v>
      </c>
      <c r="K848" s="28">
        <f>SUMIF(Saída!$C$8:$C$3007,PG!C848,Saída!$E$8:$E$3007)</f>
        <v>0</v>
      </c>
      <c r="L848" s="28">
        <f>SUMIF(Saída!$C$8:$C$3007,PG!C848,Saída!$G$8:$G$3007)</f>
        <v>0</v>
      </c>
      <c r="M848" s="33">
        <f t="shared" si="39"/>
        <v>0</v>
      </c>
      <c r="N848" s="258">
        <f>IF(G848="",0,IFERROR(AVERAGE(G848,AVERAGEIF(Entrada!$C$8:$C$3007,PG!$C848,Entrada!$E$8:$E$3007)),$G848))</f>
        <v>0</v>
      </c>
      <c r="O848" s="97">
        <f t="shared" si="40"/>
        <v>0</v>
      </c>
      <c r="P848" s="98" t="str">
        <f t="shared" si="41"/>
        <v/>
      </c>
      <c r="Q848" s="249"/>
      <c r="R848" s="249"/>
      <c r="S848" s="249"/>
      <c r="T848" s="249"/>
      <c r="U848" s="249"/>
      <c r="V848" s="249"/>
      <c r="W848" s="249"/>
      <c r="X848" s="249"/>
      <c r="Y848" s="249"/>
    </row>
    <row r="849" spans="2:25" ht="30" customHeight="1" x14ac:dyDescent="0.25">
      <c r="B849" s="250"/>
      <c r="C849" s="251"/>
      <c r="D849" s="252"/>
      <c r="E849" s="253"/>
      <c r="F849" s="254"/>
      <c r="G849" s="255"/>
      <c r="H849" s="26">
        <v>842</v>
      </c>
      <c r="I849" s="28">
        <f>SUMIF(Entrada!$C$8:$C$3007,C849,Entrada!$F$8:$F$3007)</f>
        <v>0</v>
      </c>
      <c r="J849" s="28">
        <f>SUMIF(Entrada!$C$8:$C$3007,PG!C849,Entrada!$J$8:$J$3007)</f>
        <v>0</v>
      </c>
      <c r="K849" s="28">
        <f>SUMIF(Saída!$C$8:$C$3007,PG!C849,Saída!$E$8:$E$3007)</f>
        <v>0</v>
      </c>
      <c r="L849" s="28">
        <f>SUMIF(Saída!$C$8:$C$3007,PG!C849,Saída!$G$8:$G$3007)</f>
        <v>0</v>
      </c>
      <c r="M849" s="33">
        <f t="shared" si="39"/>
        <v>0</v>
      </c>
      <c r="N849" s="258">
        <f>IF(G849="",0,IFERROR(AVERAGE(G849,AVERAGEIF(Entrada!$C$8:$C$3007,PG!$C849,Entrada!$E$8:$E$3007)),$G849))</f>
        <v>0</v>
      </c>
      <c r="O849" s="97">
        <f t="shared" si="40"/>
        <v>0</v>
      </c>
      <c r="P849" s="98" t="str">
        <f t="shared" si="41"/>
        <v/>
      </c>
      <c r="Q849" s="249"/>
      <c r="R849" s="249"/>
      <c r="S849" s="249"/>
      <c r="T849" s="249"/>
      <c r="U849" s="249"/>
      <c r="V849" s="249"/>
      <c r="W849" s="249"/>
      <c r="X849" s="249"/>
      <c r="Y849" s="249"/>
    </row>
    <row r="850" spans="2:25" ht="30" customHeight="1" x14ac:dyDescent="0.25">
      <c r="B850" s="250"/>
      <c r="C850" s="251"/>
      <c r="D850" s="252"/>
      <c r="E850" s="253"/>
      <c r="F850" s="254"/>
      <c r="G850" s="255"/>
      <c r="H850" s="26">
        <v>843</v>
      </c>
      <c r="I850" s="28">
        <f>SUMIF(Entrada!$C$8:$C$3007,C850,Entrada!$F$8:$F$3007)</f>
        <v>0</v>
      </c>
      <c r="J850" s="28">
        <f>SUMIF(Entrada!$C$8:$C$3007,PG!C850,Entrada!$J$8:$J$3007)</f>
        <v>0</v>
      </c>
      <c r="K850" s="28">
        <f>SUMIF(Saída!$C$8:$C$3007,PG!C850,Saída!$E$8:$E$3007)</f>
        <v>0</v>
      </c>
      <c r="L850" s="28">
        <f>SUMIF(Saída!$C$8:$C$3007,PG!C850,Saída!$G$8:$G$3007)</f>
        <v>0</v>
      </c>
      <c r="M850" s="33">
        <f t="shared" si="39"/>
        <v>0</v>
      </c>
      <c r="N850" s="258">
        <f>IF(G850="",0,IFERROR(AVERAGE(G850,AVERAGEIF(Entrada!$C$8:$C$3007,PG!$C850,Entrada!$E$8:$E$3007)),$G850))</f>
        <v>0</v>
      </c>
      <c r="O850" s="97">
        <f t="shared" si="40"/>
        <v>0</v>
      </c>
      <c r="P850" s="98" t="str">
        <f t="shared" si="41"/>
        <v/>
      </c>
      <c r="Q850" s="249"/>
      <c r="R850" s="249"/>
      <c r="S850" s="249"/>
      <c r="T850" s="249"/>
      <c r="U850" s="249"/>
      <c r="V850" s="249"/>
      <c r="W850" s="249"/>
      <c r="X850" s="249"/>
      <c r="Y850" s="249"/>
    </row>
    <row r="851" spans="2:25" ht="30" customHeight="1" x14ac:dyDescent="0.25">
      <c r="B851" s="250"/>
      <c r="C851" s="251"/>
      <c r="D851" s="252"/>
      <c r="E851" s="253"/>
      <c r="F851" s="254"/>
      <c r="G851" s="255"/>
      <c r="H851" s="26">
        <v>844</v>
      </c>
      <c r="I851" s="28">
        <f>SUMIF(Entrada!$C$8:$C$3007,C851,Entrada!$F$8:$F$3007)</f>
        <v>0</v>
      </c>
      <c r="J851" s="28">
        <f>SUMIF(Entrada!$C$8:$C$3007,PG!C851,Entrada!$J$8:$J$3007)</f>
        <v>0</v>
      </c>
      <c r="K851" s="28">
        <f>SUMIF(Saída!$C$8:$C$3007,PG!C851,Saída!$E$8:$E$3007)</f>
        <v>0</v>
      </c>
      <c r="L851" s="28">
        <f>SUMIF(Saída!$C$8:$C$3007,PG!C851,Saída!$G$8:$G$3007)</f>
        <v>0</v>
      </c>
      <c r="M851" s="33">
        <f t="shared" si="39"/>
        <v>0</v>
      </c>
      <c r="N851" s="258">
        <f>IF(G851="",0,IFERROR(AVERAGE(G851,AVERAGEIF(Entrada!$C$8:$C$3007,PG!$C851,Entrada!$E$8:$E$3007)),$G851))</f>
        <v>0</v>
      </c>
      <c r="O851" s="97">
        <f t="shared" si="40"/>
        <v>0</v>
      </c>
      <c r="P851" s="98" t="str">
        <f t="shared" si="41"/>
        <v/>
      </c>
      <c r="Q851" s="249"/>
      <c r="R851" s="249"/>
      <c r="S851" s="249"/>
      <c r="T851" s="249"/>
      <c r="U851" s="249"/>
      <c r="V851" s="249"/>
      <c r="W851" s="249"/>
      <c r="X851" s="249"/>
      <c r="Y851" s="249"/>
    </row>
    <row r="852" spans="2:25" ht="30" customHeight="1" x14ac:dyDescent="0.25">
      <c r="B852" s="250"/>
      <c r="C852" s="251"/>
      <c r="D852" s="252"/>
      <c r="E852" s="253"/>
      <c r="F852" s="254"/>
      <c r="G852" s="255"/>
      <c r="H852" s="26">
        <v>845</v>
      </c>
      <c r="I852" s="28">
        <f>SUMIF(Entrada!$C$8:$C$3007,C852,Entrada!$F$8:$F$3007)</f>
        <v>0</v>
      </c>
      <c r="J852" s="28">
        <f>SUMIF(Entrada!$C$8:$C$3007,PG!C852,Entrada!$J$8:$J$3007)</f>
        <v>0</v>
      </c>
      <c r="K852" s="28">
        <f>SUMIF(Saída!$C$8:$C$3007,PG!C852,Saída!$E$8:$E$3007)</f>
        <v>0</v>
      </c>
      <c r="L852" s="28">
        <f>SUMIF(Saída!$C$8:$C$3007,PG!C852,Saída!$G$8:$G$3007)</f>
        <v>0</v>
      </c>
      <c r="M852" s="33">
        <f t="shared" si="39"/>
        <v>0</v>
      </c>
      <c r="N852" s="258">
        <f>IF(G852="",0,IFERROR(AVERAGE(G852,AVERAGEIF(Entrada!$C$8:$C$3007,PG!$C852,Entrada!$E$8:$E$3007)),$G852))</f>
        <v>0</v>
      </c>
      <c r="O852" s="97">
        <f t="shared" si="40"/>
        <v>0</v>
      </c>
      <c r="P852" s="98" t="str">
        <f t="shared" si="41"/>
        <v/>
      </c>
      <c r="Q852" s="249"/>
      <c r="R852" s="249"/>
      <c r="S852" s="249"/>
      <c r="T852" s="249"/>
      <c r="U852" s="249"/>
      <c r="V852" s="249"/>
      <c r="W852" s="249"/>
      <c r="X852" s="249"/>
      <c r="Y852" s="249"/>
    </row>
    <row r="853" spans="2:25" ht="30" customHeight="1" x14ac:dyDescent="0.25">
      <c r="B853" s="250"/>
      <c r="C853" s="251"/>
      <c r="D853" s="252"/>
      <c r="E853" s="253"/>
      <c r="F853" s="254"/>
      <c r="G853" s="255"/>
      <c r="H853" s="26">
        <v>846</v>
      </c>
      <c r="I853" s="28">
        <f>SUMIF(Entrada!$C$8:$C$3007,C853,Entrada!$F$8:$F$3007)</f>
        <v>0</v>
      </c>
      <c r="J853" s="28">
        <f>SUMIF(Entrada!$C$8:$C$3007,PG!C853,Entrada!$J$8:$J$3007)</f>
        <v>0</v>
      </c>
      <c r="K853" s="28">
        <f>SUMIF(Saída!$C$8:$C$3007,PG!C853,Saída!$E$8:$E$3007)</f>
        <v>0</v>
      </c>
      <c r="L853" s="28">
        <f>SUMIF(Saída!$C$8:$C$3007,PG!C853,Saída!$G$8:$G$3007)</f>
        <v>0</v>
      </c>
      <c r="M853" s="33">
        <f t="shared" si="39"/>
        <v>0</v>
      </c>
      <c r="N853" s="258">
        <f>IF(G853="",0,IFERROR(AVERAGE(G853,AVERAGEIF(Entrada!$C$8:$C$3007,PG!$C853,Entrada!$E$8:$E$3007)),$G853))</f>
        <v>0</v>
      </c>
      <c r="O853" s="97">
        <f t="shared" si="40"/>
        <v>0</v>
      </c>
      <c r="P853" s="98" t="str">
        <f t="shared" si="41"/>
        <v/>
      </c>
      <c r="Q853" s="249"/>
      <c r="R853" s="249"/>
      <c r="S853" s="249"/>
      <c r="T853" s="249"/>
      <c r="U853" s="249"/>
      <c r="V853" s="249"/>
      <c r="W853" s="249"/>
      <c r="X853" s="249"/>
      <c r="Y853" s="249"/>
    </row>
    <row r="854" spans="2:25" ht="30" customHeight="1" x14ac:dyDescent="0.25">
      <c r="B854" s="250"/>
      <c r="C854" s="251"/>
      <c r="D854" s="252"/>
      <c r="E854" s="253"/>
      <c r="F854" s="254"/>
      <c r="G854" s="255"/>
      <c r="H854" s="26">
        <v>847</v>
      </c>
      <c r="I854" s="28">
        <f>SUMIF(Entrada!$C$8:$C$3007,C854,Entrada!$F$8:$F$3007)</f>
        <v>0</v>
      </c>
      <c r="J854" s="28">
        <f>SUMIF(Entrada!$C$8:$C$3007,PG!C854,Entrada!$J$8:$J$3007)</f>
        <v>0</v>
      </c>
      <c r="K854" s="28">
        <f>SUMIF(Saída!$C$8:$C$3007,PG!C854,Saída!$E$8:$E$3007)</f>
        <v>0</v>
      </c>
      <c r="L854" s="28">
        <f>SUMIF(Saída!$C$8:$C$3007,PG!C854,Saída!$G$8:$G$3007)</f>
        <v>0</v>
      </c>
      <c r="M854" s="33">
        <f t="shared" si="39"/>
        <v>0</v>
      </c>
      <c r="N854" s="258">
        <f>IF(G854="",0,IFERROR(AVERAGE(G854,AVERAGEIF(Entrada!$C$8:$C$3007,PG!$C854,Entrada!$E$8:$E$3007)),$G854))</f>
        <v>0</v>
      </c>
      <c r="O854" s="97">
        <f t="shared" si="40"/>
        <v>0</v>
      </c>
      <c r="P854" s="98" t="str">
        <f t="shared" si="41"/>
        <v/>
      </c>
      <c r="Q854" s="249"/>
      <c r="R854" s="249"/>
      <c r="S854" s="249"/>
      <c r="T854" s="249"/>
      <c r="U854" s="249"/>
      <c r="V854" s="249"/>
      <c r="W854" s="249"/>
      <c r="X854" s="249"/>
      <c r="Y854" s="249"/>
    </row>
    <row r="855" spans="2:25" ht="30" customHeight="1" x14ac:dyDescent="0.25">
      <c r="B855" s="250"/>
      <c r="C855" s="251"/>
      <c r="D855" s="252"/>
      <c r="E855" s="253"/>
      <c r="F855" s="254"/>
      <c r="G855" s="255"/>
      <c r="H855" s="26">
        <v>848</v>
      </c>
      <c r="I855" s="28">
        <f>SUMIF(Entrada!$C$8:$C$3007,C855,Entrada!$F$8:$F$3007)</f>
        <v>0</v>
      </c>
      <c r="J855" s="28">
        <f>SUMIF(Entrada!$C$8:$C$3007,PG!C855,Entrada!$J$8:$J$3007)</f>
        <v>0</v>
      </c>
      <c r="K855" s="28">
        <f>SUMIF(Saída!$C$8:$C$3007,PG!C855,Saída!$E$8:$E$3007)</f>
        <v>0</v>
      </c>
      <c r="L855" s="28">
        <f>SUMIF(Saída!$C$8:$C$3007,PG!C855,Saída!$G$8:$G$3007)</f>
        <v>0</v>
      </c>
      <c r="M855" s="33">
        <f t="shared" si="39"/>
        <v>0</v>
      </c>
      <c r="N855" s="258">
        <f>IF(G855="",0,IFERROR(AVERAGE(G855,AVERAGEIF(Entrada!$C$8:$C$3007,PG!$C855,Entrada!$E$8:$E$3007)),$G855))</f>
        <v>0</v>
      </c>
      <c r="O855" s="97">
        <f t="shared" si="40"/>
        <v>0</v>
      </c>
      <c r="P855" s="98" t="str">
        <f t="shared" si="41"/>
        <v/>
      </c>
      <c r="Q855" s="249"/>
      <c r="R855" s="249"/>
      <c r="S855" s="249"/>
      <c r="T855" s="249"/>
      <c r="U855" s="249"/>
      <c r="V855" s="249"/>
      <c r="W855" s="249"/>
      <c r="X855" s="249"/>
      <c r="Y855" s="249"/>
    </row>
    <row r="856" spans="2:25" ht="30" customHeight="1" x14ac:dyDescent="0.25">
      <c r="B856" s="250"/>
      <c r="C856" s="251"/>
      <c r="D856" s="252"/>
      <c r="E856" s="253"/>
      <c r="F856" s="254"/>
      <c r="G856" s="255"/>
      <c r="H856" s="26">
        <v>849</v>
      </c>
      <c r="I856" s="28">
        <f>SUMIF(Entrada!$C$8:$C$3007,C856,Entrada!$F$8:$F$3007)</f>
        <v>0</v>
      </c>
      <c r="J856" s="28">
        <f>SUMIF(Entrada!$C$8:$C$3007,PG!C856,Entrada!$J$8:$J$3007)</f>
        <v>0</v>
      </c>
      <c r="K856" s="28">
        <f>SUMIF(Saída!$C$8:$C$3007,PG!C856,Saída!$E$8:$E$3007)</f>
        <v>0</v>
      </c>
      <c r="L856" s="28">
        <f>SUMIF(Saída!$C$8:$C$3007,PG!C856,Saída!$G$8:$G$3007)</f>
        <v>0</v>
      </c>
      <c r="M856" s="33">
        <f t="shared" si="39"/>
        <v>0</v>
      </c>
      <c r="N856" s="258">
        <f>IF(G856="",0,IFERROR(AVERAGE(G856,AVERAGEIF(Entrada!$C$8:$C$3007,PG!$C856,Entrada!$E$8:$E$3007)),$G856))</f>
        <v>0</v>
      </c>
      <c r="O856" s="97">
        <f t="shared" si="40"/>
        <v>0</v>
      </c>
      <c r="P856" s="98" t="str">
        <f t="shared" si="41"/>
        <v/>
      </c>
      <c r="Q856" s="249"/>
      <c r="R856" s="249"/>
      <c r="S856" s="249"/>
      <c r="T856" s="249"/>
      <c r="U856" s="249"/>
      <c r="V856" s="249"/>
      <c r="W856" s="249"/>
      <c r="X856" s="249"/>
      <c r="Y856" s="249"/>
    </row>
    <row r="857" spans="2:25" ht="30" customHeight="1" x14ac:dyDescent="0.25">
      <c r="B857" s="250"/>
      <c r="C857" s="251"/>
      <c r="D857" s="252"/>
      <c r="E857" s="253"/>
      <c r="F857" s="254"/>
      <c r="G857" s="255"/>
      <c r="H857" s="26">
        <v>850</v>
      </c>
      <c r="I857" s="28">
        <f>SUMIF(Entrada!$C$8:$C$3007,C857,Entrada!$F$8:$F$3007)</f>
        <v>0</v>
      </c>
      <c r="J857" s="28">
        <f>SUMIF(Entrada!$C$8:$C$3007,PG!C857,Entrada!$J$8:$J$3007)</f>
        <v>0</v>
      </c>
      <c r="K857" s="28">
        <f>SUMIF(Saída!$C$8:$C$3007,PG!C857,Saída!$E$8:$E$3007)</f>
        <v>0</v>
      </c>
      <c r="L857" s="28">
        <f>SUMIF(Saída!$C$8:$C$3007,PG!C857,Saída!$G$8:$G$3007)</f>
        <v>0</v>
      </c>
      <c r="M857" s="33">
        <f t="shared" si="39"/>
        <v>0</v>
      </c>
      <c r="N857" s="258">
        <f>IF(G857="",0,IFERROR(AVERAGE(G857,AVERAGEIF(Entrada!$C$8:$C$3007,PG!$C857,Entrada!$E$8:$E$3007)),$G857))</f>
        <v>0</v>
      </c>
      <c r="O857" s="97">
        <f t="shared" si="40"/>
        <v>0</v>
      </c>
      <c r="P857" s="98" t="str">
        <f t="shared" si="41"/>
        <v/>
      </c>
      <c r="Q857" s="249"/>
      <c r="R857" s="249"/>
      <c r="S857" s="249"/>
      <c r="T857" s="249"/>
      <c r="U857" s="249"/>
      <c r="V857" s="249"/>
      <c r="W857" s="249"/>
      <c r="X857" s="249"/>
      <c r="Y857" s="249"/>
    </row>
    <row r="858" spans="2:25" ht="30" customHeight="1" x14ac:dyDescent="0.25">
      <c r="B858" s="250"/>
      <c r="C858" s="251"/>
      <c r="D858" s="252"/>
      <c r="E858" s="253"/>
      <c r="F858" s="254"/>
      <c r="G858" s="255"/>
      <c r="H858" s="26">
        <v>851</v>
      </c>
      <c r="I858" s="28">
        <f>SUMIF(Entrada!$C$8:$C$3007,C858,Entrada!$F$8:$F$3007)</f>
        <v>0</v>
      </c>
      <c r="J858" s="28">
        <f>SUMIF(Entrada!$C$8:$C$3007,PG!C858,Entrada!$J$8:$J$3007)</f>
        <v>0</v>
      </c>
      <c r="K858" s="28">
        <f>SUMIF(Saída!$C$8:$C$3007,PG!C858,Saída!$E$8:$E$3007)</f>
        <v>0</v>
      </c>
      <c r="L858" s="28">
        <f>SUMIF(Saída!$C$8:$C$3007,PG!C858,Saída!$G$8:$G$3007)</f>
        <v>0</v>
      </c>
      <c r="M858" s="33">
        <f t="shared" si="39"/>
        <v>0</v>
      </c>
      <c r="N858" s="258">
        <f>IF(G858="",0,IFERROR(AVERAGE(G858,AVERAGEIF(Entrada!$C$8:$C$3007,PG!$C858,Entrada!$E$8:$E$3007)),$G858))</f>
        <v>0</v>
      </c>
      <c r="O858" s="97">
        <f t="shared" si="40"/>
        <v>0</v>
      </c>
      <c r="P858" s="98" t="str">
        <f t="shared" si="41"/>
        <v/>
      </c>
      <c r="Q858" s="249"/>
      <c r="R858" s="249"/>
      <c r="S858" s="249"/>
      <c r="T858" s="249"/>
      <c r="U858" s="249"/>
      <c r="V858" s="249"/>
      <c r="W858" s="249"/>
      <c r="X858" s="249"/>
      <c r="Y858" s="249"/>
    </row>
    <row r="859" spans="2:25" ht="30" customHeight="1" x14ac:dyDescent="0.25">
      <c r="B859" s="250"/>
      <c r="C859" s="251"/>
      <c r="D859" s="252"/>
      <c r="E859" s="253"/>
      <c r="F859" s="254"/>
      <c r="G859" s="255"/>
      <c r="H859" s="26">
        <v>852</v>
      </c>
      <c r="I859" s="28">
        <f>SUMIF(Entrada!$C$8:$C$3007,C859,Entrada!$F$8:$F$3007)</f>
        <v>0</v>
      </c>
      <c r="J859" s="28">
        <f>SUMIF(Entrada!$C$8:$C$3007,PG!C859,Entrada!$J$8:$J$3007)</f>
        <v>0</v>
      </c>
      <c r="K859" s="28">
        <f>SUMIF(Saída!$C$8:$C$3007,PG!C859,Saída!$E$8:$E$3007)</f>
        <v>0</v>
      </c>
      <c r="L859" s="28">
        <f>SUMIF(Saída!$C$8:$C$3007,PG!C859,Saída!$G$8:$G$3007)</f>
        <v>0</v>
      </c>
      <c r="M859" s="33">
        <f t="shared" si="39"/>
        <v>0</v>
      </c>
      <c r="N859" s="258">
        <f>IF(G859="",0,IFERROR(AVERAGE(G859,AVERAGEIF(Entrada!$C$8:$C$3007,PG!$C859,Entrada!$E$8:$E$3007)),$G859))</f>
        <v>0</v>
      </c>
      <c r="O859" s="97">
        <f t="shared" si="40"/>
        <v>0</v>
      </c>
      <c r="P859" s="98" t="str">
        <f t="shared" si="41"/>
        <v/>
      </c>
      <c r="Q859" s="249"/>
      <c r="R859" s="249"/>
      <c r="S859" s="249"/>
      <c r="T859" s="249"/>
      <c r="U859" s="249"/>
      <c r="V859" s="249"/>
      <c r="W859" s="249"/>
      <c r="X859" s="249"/>
      <c r="Y859" s="249"/>
    </row>
    <row r="860" spans="2:25" ht="30" customHeight="1" x14ac:dyDescent="0.25">
      <c r="B860" s="250"/>
      <c r="C860" s="251"/>
      <c r="D860" s="252"/>
      <c r="E860" s="253"/>
      <c r="F860" s="254"/>
      <c r="G860" s="255"/>
      <c r="H860" s="26">
        <v>853</v>
      </c>
      <c r="I860" s="28">
        <f>SUMIF(Entrada!$C$8:$C$3007,C860,Entrada!$F$8:$F$3007)</f>
        <v>0</v>
      </c>
      <c r="J860" s="28">
        <f>SUMIF(Entrada!$C$8:$C$3007,PG!C860,Entrada!$J$8:$J$3007)</f>
        <v>0</v>
      </c>
      <c r="K860" s="28">
        <f>SUMIF(Saída!$C$8:$C$3007,PG!C860,Saída!$E$8:$E$3007)</f>
        <v>0</v>
      </c>
      <c r="L860" s="28">
        <f>SUMIF(Saída!$C$8:$C$3007,PG!C860,Saída!$G$8:$G$3007)</f>
        <v>0</v>
      </c>
      <c r="M860" s="33">
        <f t="shared" si="39"/>
        <v>0</v>
      </c>
      <c r="N860" s="258">
        <f>IF(G860="",0,IFERROR(AVERAGE(G860,AVERAGEIF(Entrada!$C$8:$C$3007,PG!$C860,Entrada!$E$8:$E$3007)),$G860))</f>
        <v>0</v>
      </c>
      <c r="O860" s="97">
        <f t="shared" si="40"/>
        <v>0</v>
      </c>
      <c r="P860" s="98" t="str">
        <f t="shared" si="41"/>
        <v/>
      </c>
      <c r="Q860" s="249"/>
      <c r="R860" s="249"/>
      <c r="S860" s="249"/>
      <c r="T860" s="249"/>
      <c r="U860" s="249"/>
      <c r="V860" s="249"/>
      <c r="W860" s="249"/>
      <c r="X860" s="249"/>
      <c r="Y860" s="249"/>
    </row>
    <row r="861" spans="2:25" ht="30" customHeight="1" x14ac:dyDescent="0.25">
      <c r="B861" s="250"/>
      <c r="C861" s="251"/>
      <c r="D861" s="252"/>
      <c r="E861" s="253"/>
      <c r="F861" s="254"/>
      <c r="G861" s="255"/>
      <c r="H861" s="26">
        <v>854</v>
      </c>
      <c r="I861" s="28">
        <f>SUMIF(Entrada!$C$8:$C$3007,C861,Entrada!$F$8:$F$3007)</f>
        <v>0</v>
      </c>
      <c r="J861" s="28">
        <f>SUMIF(Entrada!$C$8:$C$3007,PG!C861,Entrada!$J$8:$J$3007)</f>
        <v>0</v>
      </c>
      <c r="K861" s="28">
        <f>SUMIF(Saída!$C$8:$C$3007,PG!C861,Saída!$E$8:$E$3007)</f>
        <v>0</v>
      </c>
      <c r="L861" s="28">
        <f>SUMIF(Saída!$C$8:$C$3007,PG!C861,Saída!$G$8:$G$3007)</f>
        <v>0</v>
      </c>
      <c r="M861" s="33">
        <f t="shared" si="39"/>
        <v>0</v>
      </c>
      <c r="N861" s="258">
        <f>IF(G861="",0,IFERROR(AVERAGE(G861,AVERAGEIF(Entrada!$C$8:$C$3007,PG!$C861,Entrada!$E$8:$E$3007)),$G861))</f>
        <v>0</v>
      </c>
      <c r="O861" s="97">
        <f t="shared" si="40"/>
        <v>0</v>
      </c>
      <c r="P861" s="98" t="str">
        <f t="shared" si="41"/>
        <v/>
      </c>
      <c r="Q861" s="249"/>
      <c r="R861" s="249"/>
      <c r="S861" s="249"/>
      <c r="T861" s="249"/>
      <c r="U861" s="249"/>
      <c r="V861" s="249"/>
      <c r="W861" s="249"/>
      <c r="X861" s="249"/>
      <c r="Y861" s="249"/>
    </row>
    <row r="862" spans="2:25" ht="30" customHeight="1" x14ac:dyDescent="0.25">
      <c r="B862" s="250"/>
      <c r="C862" s="251"/>
      <c r="D862" s="252"/>
      <c r="E862" s="253"/>
      <c r="F862" s="254"/>
      <c r="G862" s="255"/>
      <c r="H862" s="26">
        <v>855</v>
      </c>
      <c r="I862" s="28">
        <f>SUMIF(Entrada!$C$8:$C$3007,C862,Entrada!$F$8:$F$3007)</f>
        <v>0</v>
      </c>
      <c r="J862" s="28">
        <f>SUMIF(Entrada!$C$8:$C$3007,PG!C862,Entrada!$J$8:$J$3007)</f>
        <v>0</v>
      </c>
      <c r="K862" s="28">
        <f>SUMIF(Saída!$C$8:$C$3007,PG!C862,Saída!$E$8:$E$3007)</f>
        <v>0</v>
      </c>
      <c r="L862" s="28">
        <f>SUMIF(Saída!$C$8:$C$3007,PG!C862,Saída!$G$8:$G$3007)</f>
        <v>0</v>
      </c>
      <c r="M862" s="33">
        <f t="shared" si="39"/>
        <v>0</v>
      </c>
      <c r="N862" s="258">
        <f>IF(G862="",0,IFERROR(AVERAGE(G862,AVERAGEIF(Entrada!$C$8:$C$3007,PG!$C862,Entrada!$E$8:$E$3007)),$G862))</f>
        <v>0</v>
      </c>
      <c r="O862" s="97">
        <f t="shared" si="40"/>
        <v>0</v>
      </c>
      <c r="P862" s="98" t="str">
        <f t="shared" si="41"/>
        <v/>
      </c>
      <c r="Q862" s="249"/>
      <c r="R862" s="249"/>
      <c r="S862" s="249"/>
      <c r="T862" s="249"/>
      <c r="U862" s="249"/>
      <c r="V862" s="249"/>
      <c r="W862" s="249"/>
      <c r="X862" s="249"/>
      <c r="Y862" s="249"/>
    </row>
    <row r="863" spans="2:25" ht="30" customHeight="1" x14ac:dyDescent="0.25">
      <c r="B863" s="250"/>
      <c r="C863" s="251"/>
      <c r="D863" s="252"/>
      <c r="E863" s="253"/>
      <c r="F863" s="254"/>
      <c r="G863" s="255"/>
      <c r="H863" s="26">
        <v>856</v>
      </c>
      <c r="I863" s="28">
        <f>SUMIF(Entrada!$C$8:$C$3007,C863,Entrada!$F$8:$F$3007)</f>
        <v>0</v>
      </c>
      <c r="J863" s="28">
        <f>SUMIF(Entrada!$C$8:$C$3007,PG!C863,Entrada!$J$8:$J$3007)</f>
        <v>0</v>
      </c>
      <c r="K863" s="28">
        <f>SUMIF(Saída!$C$8:$C$3007,PG!C863,Saída!$E$8:$E$3007)</f>
        <v>0</v>
      </c>
      <c r="L863" s="28">
        <f>SUMIF(Saída!$C$8:$C$3007,PG!C863,Saída!$G$8:$G$3007)</f>
        <v>0</v>
      </c>
      <c r="M863" s="33">
        <f t="shared" si="39"/>
        <v>0</v>
      </c>
      <c r="N863" s="258">
        <f>IF(G863="",0,IFERROR(AVERAGE(G863,AVERAGEIF(Entrada!$C$8:$C$3007,PG!$C863,Entrada!$E$8:$E$3007)),$G863))</f>
        <v>0</v>
      </c>
      <c r="O863" s="97">
        <f t="shared" si="40"/>
        <v>0</v>
      </c>
      <c r="P863" s="98" t="str">
        <f t="shared" si="41"/>
        <v/>
      </c>
      <c r="Q863" s="249"/>
      <c r="R863" s="249"/>
      <c r="S863" s="249"/>
      <c r="T863" s="249"/>
      <c r="U863" s="249"/>
      <c r="V863" s="249"/>
      <c r="W863" s="249"/>
      <c r="X863" s="249"/>
      <c r="Y863" s="249"/>
    </row>
    <row r="864" spans="2:25" ht="30" customHeight="1" x14ac:dyDescent="0.25">
      <c r="B864" s="250"/>
      <c r="C864" s="251"/>
      <c r="D864" s="252"/>
      <c r="E864" s="253"/>
      <c r="F864" s="254"/>
      <c r="G864" s="255"/>
      <c r="H864" s="26">
        <v>857</v>
      </c>
      <c r="I864" s="28">
        <f>SUMIF(Entrada!$C$8:$C$3007,C864,Entrada!$F$8:$F$3007)</f>
        <v>0</v>
      </c>
      <c r="J864" s="28">
        <f>SUMIF(Entrada!$C$8:$C$3007,PG!C864,Entrada!$J$8:$J$3007)</f>
        <v>0</v>
      </c>
      <c r="K864" s="28">
        <f>SUMIF(Saída!$C$8:$C$3007,PG!C864,Saída!$E$8:$E$3007)</f>
        <v>0</v>
      </c>
      <c r="L864" s="28">
        <f>SUMIF(Saída!$C$8:$C$3007,PG!C864,Saída!$G$8:$G$3007)</f>
        <v>0</v>
      </c>
      <c r="M864" s="33">
        <f t="shared" si="39"/>
        <v>0</v>
      </c>
      <c r="N864" s="258">
        <f>IF(G864="",0,IFERROR(AVERAGE(G864,AVERAGEIF(Entrada!$C$8:$C$3007,PG!$C864,Entrada!$E$8:$E$3007)),$G864))</f>
        <v>0</v>
      </c>
      <c r="O864" s="97">
        <f t="shared" si="40"/>
        <v>0</v>
      </c>
      <c r="P864" s="98" t="str">
        <f t="shared" si="41"/>
        <v/>
      </c>
      <c r="Q864" s="249"/>
      <c r="R864" s="249"/>
      <c r="S864" s="249"/>
      <c r="T864" s="249"/>
      <c r="U864" s="249"/>
      <c r="V864" s="249"/>
      <c r="W864" s="249"/>
      <c r="X864" s="249"/>
      <c r="Y864" s="249"/>
    </row>
    <row r="865" spans="2:25" ht="30" customHeight="1" x14ac:dyDescent="0.25">
      <c r="B865" s="250"/>
      <c r="C865" s="251"/>
      <c r="D865" s="252"/>
      <c r="E865" s="253"/>
      <c r="F865" s="254"/>
      <c r="G865" s="255"/>
      <c r="H865" s="26">
        <v>858</v>
      </c>
      <c r="I865" s="28">
        <f>SUMIF(Entrada!$C$8:$C$3007,C865,Entrada!$F$8:$F$3007)</f>
        <v>0</v>
      </c>
      <c r="J865" s="28">
        <f>SUMIF(Entrada!$C$8:$C$3007,PG!C865,Entrada!$J$8:$J$3007)</f>
        <v>0</v>
      </c>
      <c r="K865" s="28">
        <f>SUMIF(Saída!$C$8:$C$3007,PG!C865,Saída!$E$8:$E$3007)</f>
        <v>0</v>
      </c>
      <c r="L865" s="28">
        <f>SUMIF(Saída!$C$8:$C$3007,PG!C865,Saída!$G$8:$G$3007)</f>
        <v>0</v>
      </c>
      <c r="M865" s="33">
        <f t="shared" si="39"/>
        <v>0</v>
      </c>
      <c r="N865" s="258">
        <f>IF(G865="",0,IFERROR(AVERAGE(G865,AVERAGEIF(Entrada!$C$8:$C$3007,PG!$C865,Entrada!$E$8:$E$3007)),$G865))</f>
        <v>0</v>
      </c>
      <c r="O865" s="97">
        <f t="shared" si="40"/>
        <v>0</v>
      </c>
      <c r="P865" s="98" t="str">
        <f t="shared" si="41"/>
        <v/>
      </c>
      <c r="Q865" s="249"/>
      <c r="R865" s="249"/>
      <c r="S865" s="249"/>
      <c r="T865" s="249"/>
      <c r="U865" s="249"/>
      <c r="V865" s="249"/>
      <c r="W865" s="249"/>
      <c r="X865" s="249"/>
      <c r="Y865" s="249"/>
    </row>
    <row r="866" spans="2:25" ht="30" customHeight="1" x14ac:dyDescent="0.25">
      <c r="B866" s="250"/>
      <c r="C866" s="251"/>
      <c r="D866" s="252"/>
      <c r="E866" s="253"/>
      <c r="F866" s="254"/>
      <c r="G866" s="255"/>
      <c r="H866" s="26">
        <v>859</v>
      </c>
      <c r="I866" s="28">
        <f>SUMIF(Entrada!$C$8:$C$3007,C866,Entrada!$F$8:$F$3007)</f>
        <v>0</v>
      </c>
      <c r="J866" s="28">
        <f>SUMIF(Entrada!$C$8:$C$3007,PG!C866,Entrada!$J$8:$J$3007)</f>
        <v>0</v>
      </c>
      <c r="K866" s="28">
        <f>SUMIF(Saída!$C$8:$C$3007,PG!C866,Saída!$E$8:$E$3007)</f>
        <v>0</v>
      </c>
      <c r="L866" s="28">
        <f>SUMIF(Saída!$C$8:$C$3007,PG!C866,Saída!$G$8:$G$3007)</f>
        <v>0</v>
      </c>
      <c r="M866" s="33">
        <f t="shared" si="39"/>
        <v>0</v>
      </c>
      <c r="N866" s="258">
        <f>IF(G866="",0,IFERROR(AVERAGE(G866,AVERAGEIF(Entrada!$C$8:$C$3007,PG!$C866,Entrada!$E$8:$E$3007)),$G866))</f>
        <v>0</v>
      </c>
      <c r="O866" s="97">
        <f t="shared" si="40"/>
        <v>0</v>
      </c>
      <c r="P866" s="98" t="str">
        <f t="shared" si="41"/>
        <v/>
      </c>
      <c r="Q866" s="249"/>
      <c r="R866" s="249"/>
      <c r="S866" s="249"/>
      <c r="T866" s="249"/>
      <c r="U866" s="249"/>
      <c r="V866" s="249"/>
      <c r="W866" s="249"/>
      <c r="X866" s="249"/>
      <c r="Y866" s="249"/>
    </row>
    <row r="867" spans="2:25" ht="30" customHeight="1" x14ac:dyDescent="0.25">
      <c r="B867" s="250"/>
      <c r="C867" s="251"/>
      <c r="D867" s="252"/>
      <c r="E867" s="253"/>
      <c r="F867" s="254"/>
      <c r="G867" s="255"/>
      <c r="H867" s="26">
        <v>860</v>
      </c>
      <c r="I867" s="28">
        <f>SUMIF(Entrada!$C$8:$C$3007,C867,Entrada!$F$8:$F$3007)</f>
        <v>0</v>
      </c>
      <c r="J867" s="28">
        <f>SUMIF(Entrada!$C$8:$C$3007,PG!C867,Entrada!$J$8:$J$3007)</f>
        <v>0</v>
      </c>
      <c r="K867" s="28">
        <f>SUMIF(Saída!$C$8:$C$3007,PG!C867,Saída!$E$8:$E$3007)</f>
        <v>0</v>
      </c>
      <c r="L867" s="28">
        <f>SUMIF(Saída!$C$8:$C$3007,PG!C867,Saída!$G$8:$G$3007)</f>
        <v>0</v>
      </c>
      <c r="M867" s="33">
        <f t="shared" si="39"/>
        <v>0</v>
      </c>
      <c r="N867" s="258">
        <f>IF(G867="",0,IFERROR(AVERAGE(G867,AVERAGEIF(Entrada!$C$8:$C$3007,PG!$C867,Entrada!$E$8:$E$3007)),$G867))</f>
        <v>0</v>
      </c>
      <c r="O867" s="97">
        <f t="shared" si="40"/>
        <v>0</v>
      </c>
      <c r="P867" s="98" t="str">
        <f t="shared" si="41"/>
        <v/>
      </c>
      <c r="Q867" s="249"/>
      <c r="R867" s="249"/>
      <c r="S867" s="249"/>
      <c r="T867" s="249"/>
      <c r="U867" s="249"/>
      <c r="V867" s="249"/>
      <c r="W867" s="249"/>
      <c r="X867" s="249"/>
      <c r="Y867" s="249"/>
    </row>
    <row r="868" spans="2:25" ht="30" customHeight="1" x14ac:dyDescent="0.25">
      <c r="B868" s="250"/>
      <c r="C868" s="251"/>
      <c r="D868" s="252"/>
      <c r="E868" s="253"/>
      <c r="F868" s="254"/>
      <c r="G868" s="255"/>
      <c r="H868" s="26">
        <v>861</v>
      </c>
      <c r="I868" s="28">
        <f>SUMIF(Entrada!$C$8:$C$3007,C868,Entrada!$F$8:$F$3007)</f>
        <v>0</v>
      </c>
      <c r="J868" s="28">
        <f>SUMIF(Entrada!$C$8:$C$3007,PG!C868,Entrada!$J$8:$J$3007)</f>
        <v>0</v>
      </c>
      <c r="K868" s="28">
        <f>SUMIF(Saída!$C$8:$C$3007,PG!C868,Saída!$E$8:$E$3007)</f>
        <v>0</v>
      </c>
      <c r="L868" s="28">
        <f>SUMIF(Saída!$C$8:$C$3007,PG!C868,Saída!$G$8:$G$3007)</f>
        <v>0</v>
      </c>
      <c r="M868" s="33">
        <f t="shared" si="39"/>
        <v>0</v>
      </c>
      <c r="N868" s="258">
        <f>IF(G868="",0,IFERROR(AVERAGE(G868,AVERAGEIF(Entrada!$C$8:$C$3007,PG!$C868,Entrada!$E$8:$E$3007)),$G868))</f>
        <v>0</v>
      </c>
      <c r="O868" s="97">
        <f t="shared" si="40"/>
        <v>0</v>
      </c>
      <c r="P868" s="98" t="str">
        <f t="shared" si="41"/>
        <v/>
      </c>
      <c r="Q868" s="249"/>
      <c r="R868" s="249"/>
      <c r="S868" s="249"/>
      <c r="T868" s="249"/>
      <c r="U868" s="249"/>
      <c r="V868" s="249"/>
      <c r="W868" s="249"/>
      <c r="X868" s="249"/>
      <c r="Y868" s="249"/>
    </row>
    <row r="869" spans="2:25" ht="30" customHeight="1" x14ac:dyDescent="0.25">
      <c r="B869" s="250"/>
      <c r="C869" s="251"/>
      <c r="D869" s="252"/>
      <c r="E869" s="253"/>
      <c r="F869" s="254"/>
      <c r="G869" s="255"/>
      <c r="H869" s="26">
        <v>862</v>
      </c>
      <c r="I869" s="28">
        <f>SUMIF(Entrada!$C$8:$C$3007,C869,Entrada!$F$8:$F$3007)</f>
        <v>0</v>
      </c>
      <c r="J869" s="28">
        <f>SUMIF(Entrada!$C$8:$C$3007,PG!C869,Entrada!$J$8:$J$3007)</f>
        <v>0</v>
      </c>
      <c r="K869" s="28">
        <f>SUMIF(Saída!$C$8:$C$3007,PG!C869,Saída!$E$8:$E$3007)</f>
        <v>0</v>
      </c>
      <c r="L869" s="28">
        <f>SUMIF(Saída!$C$8:$C$3007,PG!C869,Saída!$G$8:$G$3007)</f>
        <v>0</v>
      </c>
      <c r="M869" s="33">
        <f t="shared" si="39"/>
        <v>0</v>
      </c>
      <c r="N869" s="258">
        <f>IF(G869="",0,IFERROR(AVERAGE(G869,AVERAGEIF(Entrada!$C$8:$C$3007,PG!$C869,Entrada!$E$8:$E$3007)),$G869))</f>
        <v>0</v>
      </c>
      <c r="O869" s="97">
        <f t="shared" si="40"/>
        <v>0</v>
      </c>
      <c r="P869" s="98" t="str">
        <f t="shared" si="41"/>
        <v/>
      </c>
      <c r="Q869" s="249"/>
      <c r="R869" s="249"/>
      <c r="S869" s="249"/>
      <c r="T869" s="249"/>
      <c r="U869" s="249"/>
      <c r="V869" s="249"/>
      <c r="W869" s="249"/>
      <c r="X869" s="249"/>
      <c r="Y869" s="249"/>
    </row>
    <row r="870" spans="2:25" ht="30" customHeight="1" x14ac:dyDescent="0.25">
      <c r="B870" s="250"/>
      <c r="C870" s="251"/>
      <c r="D870" s="252"/>
      <c r="E870" s="253"/>
      <c r="F870" s="254"/>
      <c r="G870" s="255"/>
      <c r="H870" s="26">
        <v>863</v>
      </c>
      <c r="I870" s="28">
        <f>SUMIF(Entrada!$C$8:$C$3007,C870,Entrada!$F$8:$F$3007)</f>
        <v>0</v>
      </c>
      <c r="J870" s="28">
        <f>SUMIF(Entrada!$C$8:$C$3007,PG!C870,Entrada!$J$8:$J$3007)</f>
        <v>0</v>
      </c>
      <c r="K870" s="28">
        <f>SUMIF(Saída!$C$8:$C$3007,PG!C870,Saída!$E$8:$E$3007)</f>
        <v>0</v>
      </c>
      <c r="L870" s="28">
        <f>SUMIF(Saída!$C$8:$C$3007,PG!C870,Saída!$G$8:$G$3007)</f>
        <v>0</v>
      </c>
      <c r="M870" s="33">
        <f t="shared" si="39"/>
        <v>0</v>
      </c>
      <c r="N870" s="258">
        <f>IF(G870="",0,IFERROR(AVERAGE(G870,AVERAGEIF(Entrada!$C$8:$C$3007,PG!$C870,Entrada!$E$8:$E$3007)),$G870))</f>
        <v>0</v>
      </c>
      <c r="O870" s="97">
        <f t="shared" si="40"/>
        <v>0</v>
      </c>
      <c r="P870" s="98" t="str">
        <f t="shared" si="41"/>
        <v/>
      </c>
      <c r="Q870" s="249"/>
      <c r="R870" s="249"/>
      <c r="S870" s="249"/>
      <c r="T870" s="249"/>
      <c r="U870" s="249"/>
      <c r="V870" s="249"/>
      <c r="W870" s="249"/>
      <c r="X870" s="249"/>
      <c r="Y870" s="249"/>
    </row>
    <row r="871" spans="2:25" ht="30" customHeight="1" x14ac:dyDescent="0.25">
      <c r="B871" s="250"/>
      <c r="C871" s="251"/>
      <c r="D871" s="252"/>
      <c r="E871" s="253"/>
      <c r="F871" s="254"/>
      <c r="G871" s="255"/>
      <c r="H871" s="26">
        <v>864</v>
      </c>
      <c r="I871" s="28">
        <f>SUMIF(Entrada!$C$8:$C$3007,C871,Entrada!$F$8:$F$3007)</f>
        <v>0</v>
      </c>
      <c r="J871" s="28">
        <f>SUMIF(Entrada!$C$8:$C$3007,PG!C871,Entrada!$J$8:$J$3007)</f>
        <v>0</v>
      </c>
      <c r="K871" s="28">
        <f>SUMIF(Saída!$C$8:$C$3007,PG!C871,Saída!$E$8:$E$3007)</f>
        <v>0</v>
      </c>
      <c r="L871" s="28">
        <f>SUMIF(Saída!$C$8:$C$3007,PG!C871,Saída!$G$8:$G$3007)</f>
        <v>0</v>
      </c>
      <c r="M871" s="33">
        <f t="shared" si="39"/>
        <v>0</v>
      </c>
      <c r="N871" s="258">
        <f>IF(G871="",0,IFERROR(AVERAGE(G871,AVERAGEIF(Entrada!$C$8:$C$3007,PG!$C871,Entrada!$E$8:$E$3007)),$G871))</f>
        <v>0</v>
      </c>
      <c r="O871" s="97">
        <f t="shared" si="40"/>
        <v>0</v>
      </c>
      <c r="P871" s="98" t="str">
        <f t="shared" si="41"/>
        <v/>
      </c>
      <c r="Q871" s="249"/>
      <c r="R871" s="249"/>
      <c r="S871" s="249"/>
      <c r="T871" s="249"/>
      <c r="U871" s="249"/>
      <c r="V871" s="249"/>
      <c r="W871" s="249"/>
      <c r="X871" s="249"/>
      <c r="Y871" s="249"/>
    </row>
    <row r="872" spans="2:25" ht="30" customHeight="1" x14ac:dyDescent="0.25">
      <c r="B872" s="250"/>
      <c r="C872" s="251"/>
      <c r="D872" s="252"/>
      <c r="E872" s="253"/>
      <c r="F872" s="254"/>
      <c r="G872" s="255"/>
      <c r="H872" s="26">
        <v>865</v>
      </c>
      <c r="I872" s="28">
        <f>SUMIF(Entrada!$C$8:$C$3007,C872,Entrada!$F$8:$F$3007)</f>
        <v>0</v>
      </c>
      <c r="J872" s="28">
        <f>SUMIF(Entrada!$C$8:$C$3007,PG!C872,Entrada!$J$8:$J$3007)</f>
        <v>0</v>
      </c>
      <c r="K872" s="28">
        <f>SUMIF(Saída!$C$8:$C$3007,PG!C872,Saída!$E$8:$E$3007)</f>
        <v>0</v>
      </c>
      <c r="L872" s="28">
        <f>SUMIF(Saída!$C$8:$C$3007,PG!C872,Saída!$G$8:$G$3007)</f>
        <v>0</v>
      </c>
      <c r="M872" s="33">
        <f t="shared" si="39"/>
        <v>0</v>
      </c>
      <c r="N872" s="258">
        <f>IF(G872="",0,IFERROR(AVERAGE(G872,AVERAGEIF(Entrada!$C$8:$C$3007,PG!$C872,Entrada!$E$8:$E$3007)),$G872))</f>
        <v>0</v>
      </c>
      <c r="O872" s="97">
        <f t="shared" si="40"/>
        <v>0</v>
      </c>
      <c r="P872" s="98" t="str">
        <f t="shared" si="41"/>
        <v/>
      </c>
      <c r="Q872" s="249"/>
      <c r="R872" s="249"/>
      <c r="S872" s="249"/>
      <c r="T872" s="249"/>
      <c r="U872" s="249"/>
      <c r="V872" s="249"/>
      <c r="W872" s="249"/>
      <c r="X872" s="249"/>
      <c r="Y872" s="249"/>
    </row>
    <row r="873" spans="2:25" ht="30" customHeight="1" x14ac:dyDescent="0.25">
      <c r="B873" s="250"/>
      <c r="C873" s="251"/>
      <c r="D873" s="252"/>
      <c r="E873" s="253"/>
      <c r="F873" s="254"/>
      <c r="G873" s="255"/>
      <c r="H873" s="26">
        <v>866</v>
      </c>
      <c r="I873" s="28">
        <f>SUMIF(Entrada!$C$8:$C$3007,C873,Entrada!$F$8:$F$3007)</f>
        <v>0</v>
      </c>
      <c r="J873" s="28">
        <f>SUMIF(Entrada!$C$8:$C$3007,PG!C873,Entrada!$J$8:$J$3007)</f>
        <v>0</v>
      </c>
      <c r="K873" s="28">
        <f>SUMIF(Saída!$C$8:$C$3007,PG!C873,Saída!$E$8:$E$3007)</f>
        <v>0</v>
      </c>
      <c r="L873" s="28">
        <f>SUMIF(Saída!$C$8:$C$3007,PG!C873,Saída!$G$8:$G$3007)</f>
        <v>0</v>
      </c>
      <c r="M873" s="33">
        <f t="shared" si="39"/>
        <v>0</v>
      </c>
      <c r="N873" s="258">
        <f>IF(G873="",0,IFERROR(AVERAGE(G873,AVERAGEIF(Entrada!$C$8:$C$3007,PG!$C873,Entrada!$E$8:$E$3007)),$G873))</f>
        <v>0</v>
      </c>
      <c r="O873" s="97">
        <f t="shared" si="40"/>
        <v>0</v>
      </c>
      <c r="P873" s="98" t="str">
        <f t="shared" si="41"/>
        <v/>
      </c>
      <c r="Q873" s="249"/>
      <c r="R873" s="249"/>
      <c r="S873" s="249"/>
      <c r="T873" s="249"/>
      <c r="U873" s="249"/>
      <c r="V873" s="249"/>
      <c r="W873" s="249"/>
      <c r="X873" s="249"/>
      <c r="Y873" s="249"/>
    </row>
    <row r="874" spans="2:25" ht="30" customHeight="1" x14ac:dyDescent="0.25">
      <c r="B874" s="250"/>
      <c r="C874" s="251"/>
      <c r="D874" s="252"/>
      <c r="E874" s="253"/>
      <c r="F874" s="254"/>
      <c r="G874" s="255"/>
      <c r="H874" s="26">
        <v>867</v>
      </c>
      <c r="I874" s="28">
        <f>SUMIF(Entrada!$C$8:$C$3007,C874,Entrada!$F$8:$F$3007)</f>
        <v>0</v>
      </c>
      <c r="J874" s="28">
        <f>SUMIF(Entrada!$C$8:$C$3007,PG!C874,Entrada!$J$8:$J$3007)</f>
        <v>0</v>
      </c>
      <c r="K874" s="28">
        <f>SUMIF(Saída!$C$8:$C$3007,PG!C874,Saída!$E$8:$E$3007)</f>
        <v>0</v>
      </c>
      <c r="L874" s="28">
        <f>SUMIF(Saída!$C$8:$C$3007,PG!C874,Saída!$G$8:$G$3007)</f>
        <v>0</v>
      </c>
      <c r="M874" s="33">
        <f t="shared" si="39"/>
        <v>0</v>
      </c>
      <c r="N874" s="258">
        <f>IF(G874="",0,IFERROR(AVERAGE(G874,AVERAGEIF(Entrada!$C$8:$C$3007,PG!$C874,Entrada!$E$8:$E$3007)),$G874))</f>
        <v>0</v>
      </c>
      <c r="O874" s="97">
        <f t="shared" si="40"/>
        <v>0</v>
      </c>
      <c r="P874" s="98" t="str">
        <f t="shared" si="41"/>
        <v/>
      </c>
      <c r="Q874" s="249"/>
      <c r="R874" s="249"/>
      <c r="S874" s="249"/>
      <c r="T874" s="249"/>
      <c r="U874" s="249"/>
      <c r="V874" s="249"/>
      <c r="W874" s="249"/>
      <c r="X874" s="249"/>
      <c r="Y874" s="249"/>
    </row>
    <row r="875" spans="2:25" ht="30" customHeight="1" x14ac:dyDescent="0.25">
      <c r="B875" s="250"/>
      <c r="C875" s="251"/>
      <c r="D875" s="252"/>
      <c r="E875" s="253"/>
      <c r="F875" s="254"/>
      <c r="G875" s="255"/>
      <c r="H875" s="26">
        <v>868</v>
      </c>
      <c r="I875" s="28">
        <f>SUMIF(Entrada!$C$8:$C$3007,C875,Entrada!$F$8:$F$3007)</f>
        <v>0</v>
      </c>
      <c r="J875" s="28">
        <f>SUMIF(Entrada!$C$8:$C$3007,PG!C875,Entrada!$J$8:$J$3007)</f>
        <v>0</v>
      </c>
      <c r="K875" s="28">
        <f>SUMIF(Saída!$C$8:$C$3007,PG!C875,Saída!$E$8:$E$3007)</f>
        <v>0</v>
      </c>
      <c r="L875" s="28">
        <f>SUMIF(Saída!$C$8:$C$3007,PG!C875,Saída!$G$8:$G$3007)</f>
        <v>0</v>
      </c>
      <c r="M875" s="33">
        <f t="shared" si="39"/>
        <v>0</v>
      </c>
      <c r="N875" s="258">
        <f>IF(G875="",0,IFERROR(AVERAGE(G875,AVERAGEIF(Entrada!$C$8:$C$3007,PG!$C875,Entrada!$E$8:$E$3007)),$G875))</f>
        <v>0</v>
      </c>
      <c r="O875" s="97">
        <f t="shared" si="40"/>
        <v>0</v>
      </c>
      <c r="P875" s="98" t="str">
        <f t="shared" si="41"/>
        <v/>
      </c>
      <c r="Q875" s="249"/>
      <c r="R875" s="249"/>
      <c r="S875" s="249"/>
      <c r="T875" s="249"/>
      <c r="U875" s="249"/>
      <c r="V875" s="249"/>
      <c r="W875" s="249"/>
      <c r="X875" s="249"/>
      <c r="Y875" s="249"/>
    </row>
    <row r="876" spans="2:25" ht="30" customHeight="1" x14ac:dyDescent="0.25">
      <c r="B876" s="250"/>
      <c r="C876" s="251"/>
      <c r="D876" s="252"/>
      <c r="E876" s="253"/>
      <c r="F876" s="254"/>
      <c r="G876" s="255"/>
      <c r="H876" s="26">
        <v>869</v>
      </c>
      <c r="I876" s="28">
        <f>SUMIF(Entrada!$C$8:$C$3007,C876,Entrada!$F$8:$F$3007)</f>
        <v>0</v>
      </c>
      <c r="J876" s="28">
        <f>SUMIF(Entrada!$C$8:$C$3007,PG!C876,Entrada!$J$8:$J$3007)</f>
        <v>0</v>
      </c>
      <c r="K876" s="28">
        <f>SUMIF(Saída!$C$8:$C$3007,PG!C876,Saída!$E$8:$E$3007)</f>
        <v>0</v>
      </c>
      <c r="L876" s="28">
        <f>SUMIF(Saída!$C$8:$C$3007,PG!C876,Saída!$G$8:$G$3007)</f>
        <v>0</v>
      </c>
      <c r="M876" s="33">
        <f t="shared" si="39"/>
        <v>0</v>
      </c>
      <c r="N876" s="258">
        <f>IF(G876="",0,IFERROR(AVERAGE(G876,AVERAGEIF(Entrada!$C$8:$C$3007,PG!$C876,Entrada!$E$8:$E$3007)),$G876))</f>
        <v>0</v>
      </c>
      <c r="O876" s="97">
        <f t="shared" si="40"/>
        <v>0</v>
      </c>
      <c r="P876" s="98" t="str">
        <f t="shared" si="41"/>
        <v/>
      </c>
      <c r="Q876" s="249"/>
      <c r="R876" s="249"/>
      <c r="S876" s="249"/>
      <c r="T876" s="249"/>
      <c r="U876" s="249"/>
      <c r="V876" s="249"/>
      <c r="W876" s="249"/>
      <c r="X876" s="249"/>
      <c r="Y876" s="249"/>
    </row>
    <row r="877" spans="2:25" ht="30" customHeight="1" x14ac:dyDescent="0.25">
      <c r="B877" s="250"/>
      <c r="C877" s="251"/>
      <c r="D877" s="252"/>
      <c r="E877" s="253"/>
      <c r="F877" s="254"/>
      <c r="G877" s="255"/>
      <c r="H877" s="26">
        <v>870</v>
      </c>
      <c r="I877" s="28">
        <f>SUMIF(Entrada!$C$8:$C$3007,C877,Entrada!$F$8:$F$3007)</f>
        <v>0</v>
      </c>
      <c r="J877" s="28">
        <f>SUMIF(Entrada!$C$8:$C$3007,PG!C877,Entrada!$J$8:$J$3007)</f>
        <v>0</v>
      </c>
      <c r="K877" s="28">
        <f>SUMIF(Saída!$C$8:$C$3007,PG!C877,Saída!$E$8:$E$3007)</f>
        <v>0</v>
      </c>
      <c r="L877" s="28">
        <f>SUMIF(Saída!$C$8:$C$3007,PG!C877,Saída!$G$8:$G$3007)</f>
        <v>0</v>
      </c>
      <c r="M877" s="33">
        <f t="shared" si="39"/>
        <v>0</v>
      </c>
      <c r="N877" s="258">
        <f>IF(G877="",0,IFERROR(AVERAGE(G877,AVERAGEIF(Entrada!$C$8:$C$3007,PG!$C877,Entrada!$E$8:$E$3007)),$G877))</f>
        <v>0</v>
      </c>
      <c r="O877" s="97">
        <f t="shared" si="40"/>
        <v>0</v>
      </c>
      <c r="P877" s="98" t="str">
        <f t="shared" si="41"/>
        <v/>
      </c>
      <c r="Q877" s="249"/>
      <c r="R877" s="249"/>
      <c r="S877" s="249"/>
      <c r="T877" s="249"/>
      <c r="U877" s="249"/>
      <c r="V877" s="249"/>
      <c r="W877" s="249"/>
      <c r="X877" s="249"/>
      <c r="Y877" s="249"/>
    </row>
    <row r="878" spans="2:25" ht="30" customHeight="1" x14ac:dyDescent="0.25">
      <c r="B878" s="250"/>
      <c r="C878" s="251"/>
      <c r="D878" s="252"/>
      <c r="E878" s="253"/>
      <c r="F878" s="254"/>
      <c r="G878" s="255"/>
      <c r="H878" s="26">
        <v>871</v>
      </c>
      <c r="I878" s="28">
        <f>SUMIF(Entrada!$C$8:$C$3007,C878,Entrada!$F$8:$F$3007)</f>
        <v>0</v>
      </c>
      <c r="J878" s="28">
        <f>SUMIF(Entrada!$C$8:$C$3007,PG!C878,Entrada!$J$8:$J$3007)</f>
        <v>0</v>
      </c>
      <c r="K878" s="28">
        <f>SUMIF(Saída!$C$8:$C$3007,PG!C878,Saída!$E$8:$E$3007)</f>
        <v>0</v>
      </c>
      <c r="L878" s="28">
        <f>SUMIF(Saída!$C$8:$C$3007,PG!C878,Saída!$G$8:$G$3007)</f>
        <v>0</v>
      </c>
      <c r="M878" s="33">
        <f t="shared" si="39"/>
        <v>0</v>
      </c>
      <c r="N878" s="258">
        <f>IF(G878="",0,IFERROR(AVERAGE(G878,AVERAGEIF(Entrada!$C$8:$C$3007,PG!$C878,Entrada!$E$8:$E$3007)),$G878))</f>
        <v>0</v>
      </c>
      <c r="O878" s="97">
        <f t="shared" si="40"/>
        <v>0</v>
      </c>
      <c r="P878" s="98" t="str">
        <f t="shared" si="41"/>
        <v/>
      </c>
      <c r="Q878" s="249"/>
      <c r="R878" s="249"/>
      <c r="S878" s="249"/>
      <c r="T878" s="249"/>
      <c r="U878" s="249"/>
      <c r="V878" s="249"/>
      <c r="W878" s="249"/>
      <c r="X878" s="249"/>
      <c r="Y878" s="249"/>
    </row>
    <row r="879" spans="2:25" ht="30" customHeight="1" x14ac:dyDescent="0.25">
      <c r="B879" s="250"/>
      <c r="C879" s="251"/>
      <c r="D879" s="252"/>
      <c r="E879" s="253"/>
      <c r="F879" s="254"/>
      <c r="G879" s="255"/>
      <c r="H879" s="26">
        <v>872</v>
      </c>
      <c r="I879" s="28">
        <f>SUMIF(Entrada!$C$8:$C$3007,C879,Entrada!$F$8:$F$3007)</f>
        <v>0</v>
      </c>
      <c r="J879" s="28">
        <f>SUMIF(Entrada!$C$8:$C$3007,PG!C879,Entrada!$J$8:$J$3007)</f>
        <v>0</v>
      </c>
      <c r="K879" s="28">
        <f>SUMIF(Saída!$C$8:$C$3007,PG!C879,Saída!$E$8:$E$3007)</f>
        <v>0</v>
      </c>
      <c r="L879" s="28">
        <f>SUMIF(Saída!$C$8:$C$3007,PG!C879,Saída!$G$8:$G$3007)</f>
        <v>0</v>
      </c>
      <c r="M879" s="33">
        <f t="shared" si="39"/>
        <v>0</v>
      </c>
      <c r="N879" s="258">
        <f>IF(G879="",0,IFERROR(AVERAGE(G879,AVERAGEIF(Entrada!$C$8:$C$3007,PG!$C879,Entrada!$E$8:$E$3007)),$G879))</f>
        <v>0</v>
      </c>
      <c r="O879" s="97">
        <f t="shared" si="40"/>
        <v>0</v>
      </c>
      <c r="P879" s="98" t="str">
        <f t="shared" si="41"/>
        <v/>
      </c>
      <c r="Q879" s="249"/>
      <c r="R879" s="249"/>
      <c r="S879" s="249"/>
      <c r="T879" s="249"/>
      <c r="U879" s="249"/>
      <c r="V879" s="249"/>
      <c r="W879" s="249"/>
      <c r="X879" s="249"/>
      <c r="Y879" s="249"/>
    </row>
    <row r="880" spans="2:25" ht="30" customHeight="1" x14ac:dyDescent="0.25">
      <c r="B880" s="250"/>
      <c r="C880" s="251"/>
      <c r="D880" s="252"/>
      <c r="E880" s="253"/>
      <c r="F880" s="254"/>
      <c r="G880" s="255"/>
      <c r="H880" s="26">
        <v>873</v>
      </c>
      <c r="I880" s="28">
        <f>SUMIF(Entrada!$C$8:$C$3007,C880,Entrada!$F$8:$F$3007)</f>
        <v>0</v>
      </c>
      <c r="J880" s="28">
        <f>SUMIF(Entrada!$C$8:$C$3007,PG!C880,Entrada!$J$8:$J$3007)</f>
        <v>0</v>
      </c>
      <c r="K880" s="28">
        <f>SUMIF(Saída!$C$8:$C$3007,PG!C880,Saída!$E$8:$E$3007)</f>
        <v>0</v>
      </c>
      <c r="L880" s="28">
        <f>SUMIF(Saída!$C$8:$C$3007,PG!C880,Saída!$G$8:$G$3007)</f>
        <v>0</v>
      </c>
      <c r="M880" s="33">
        <f t="shared" si="39"/>
        <v>0</v>
      </c>
      <c r="N880" s="258">
        <f>IF(G880="",0,IFERROR(AVERAGE(G880,AVERAGEIF(Entrada!$C$8:$C$3007,PG!$C880,Entrada!$E$8:$E$3007)),$G880))</f>
        <v>0</v>
      </c>
      <c r="O880" s="97">
        <f t="shared" si="40"/>
        <v>0</v>
      </c>
      <c r="P880" s="98" t="str">
        <f t="shared" si="41"/>
        <v/>
      </c>
      <c r="Q880" s="249"/>
      <c r="R880" s="249"/>
      <c r="S880" s="249"/>
      <c r="T880" s="249"/>
      <c r="U880" s="249"/>
      <c r="V880" s="249"/>
      <c r="W880" s="249"/>
      <c r="X880" s="249"/>
      <c r="Y880" s="249"/>
    </row>
    <row r="881" spans="2:25" ht="30" customHeight="1" x14ac:dyDescent="0.25">
      <c r="B881" s="250"/>
      <c r="C881" s="251"/>
      <c r="D881" s="252"/>
      <c r="E881" s="253"/>
      <c r="F881" s="254"/>
      <c r="G881" s="255"/>
      <c r="H881" s="26">
        <v>874</v>
      </c>
      <c r="I881" s="28">
        <f>SUMIF(Entrada!$C$8:$C$3007,C881,Entrada!$F$8:$F$3007)</f>
        <v>0</v>
      </c>
      <c r="J881" s="28">
        <f>SUMIF(Entrada!$C$8:$C$3007,PG!C881,Entrada!$J$8:$J$3007)</f>
        <v>0</v>
      </c>
      <c r="K881" s="28">
        <f>SUMIF(Saída!$C$8:$C$3007,PG!C881,Saída!$E$8:$E$3007)</f>
        <v>0</v>
      </c>
      <c r="L881" s="28">
        <f>SUMIF(Saída!$C$8:$C$3007,PG!C881,Saída!$G$8:$G$3007)</f>
        <v>0</v>
      </c>
      <c r="M881" s="33">
        <f t="shared" si="39"/>
        <v>0</v>
      </c>
      <c r="N881" s="258">
        <f>IF(G881="",0,IFERROR(AVERAGE(G881,AVERAGEIF(Entrada!$C$8:$C$3007,PG!$C881,Entrada!$E$8:$E$3007)),$G881))</f>
        <v>0</v>
      </c>
      <c r="O881" s="97">
        <f t="shared" si="40"/>
        <v>0</v>
      </c>
      <c r="P881" s="98" t="str">
        <f t="shared" si="41"/>
        <v/>
      </c>
      <c r="Q881" s="249"/>
      <c r="R881" s="249"/>
      <c r="S881" s="249"/>
      <c r="T881" s="249"/>
      <c r="U881" s="249"/>
      <c r="V881" s="249"/>
      <c r="W881" s="249"/>
      <c r="X881" s="249"/>
      <c r="Y881" s="249"/>
    </row>
    <row r="882" spans="2:25" ht="30" customHeight="1" x14ac:dyDescent="0.25">
      <c r="B882" s="250"/>
      <c r="C882" s="251"/>
      <c r="D882" s="252"/>
      <c r="E882" s="253"/>
      <c r="F882" s="254"/>
      <c r="G882" s="255"/>
      <c r="H882" s="26">
        <v>875</v>
      </c>
      <c r="I882" s="28">
        <f>SUMIF(Entrada!$C$8:$C$3007,C882,Entrada!$F$8:$F$3007)</f>
        <v>0</v>
      </c>
      <c r="J882" s="28">
        <f>SUMIF(Entrada!$C$8:$C$3007,PG!C882,Entrada!$J$8:$J$3007)</f>
        <v>0</v>
      </c>
      <c r="K882" s="28">
        <f>SUMIF(Saída!$C$8:$C$3007,PG!C882,Saída!$E$8:$E$3007)</f>
        <v>0</v>
      </c>
      <c r="L882" s="28">
        <f>SUMIF(Saída!$C$8:$C$3007,PG!C882,Saída!$G$8:$G$3007)</f>
        <v>0</v>
      </c>
      <c r="M882" s="33">
        <f t="shared" si="39"/>
        <v>0</v>
      </c>
      <c r="N882" s="258">
        <f>IF(G882="",0,IFERROR(AVERAGE(G882,AVERAGEIF(Entrada!$C$8:$C$3007,PG!$C882,Entrada!$E$8:$E$3007)),$G882))</f>
        <v>0</v>
      </c>
      <c r="O882" s="97">
        <f t="shared" si="40"/>
        <v>0</v>
      </c>
      <c r="P882" s="98" t="str">
        <f t="shared" si="41"/>
        <v/>
      </c>
      <c r="Q882" s="249"/>
      <c r="R882" s="249"/>
      <c r="S882" s="249"/>
      <c r="T882" s="249"/>
      <c r="U882" s="249"/>
      <c r="V882" s="249"/>
      <c r="W882" s="249"/>
      <c r="X882" s="249"/>
      <c r="Y882" s="249"/>
    </row>
    <row r="883" spans="2:25" ht="30" customHeight="1" x14ac:dyDescent="0.25">
      <c r="B883" s="250"/>
      <c r="C883" s="251"/>
      <c r="D883" s="252"/>
      <c r="E883" s="253"/>
      <c r="F883" s="254"/>
      <c r="G883" s="255"/>
      <c r="H883" s="26">
        <v>876</v>
      </c>
      <c r="I883" s="28">
        <f>SUMIF(Entrada!$C$8:$C$3007,C883,Entrada!$F$8:$F$3007)</f>
        <v>0</v>
      </c>
      <c r="J883" s="28">
        <f>SUMIF(Entrada!$C$8:$C$3007,PG!C883,Entrada!$J$8:$J$3007)</f>
        <v>0</v>
      </c>
      <c r="K883" s="28">
        <f>SUMIF(Saída!$C$8:$C$3007,PG!C883,Saída!$E$8:$E$3007)</f>
        <v>0</v>
      </c>
      <c r="L883" s="28">
        <f>SUMIF(Saída!$C$8:$C$3007,PG!C883,Saída!$G$8:$G$3007)</f>
        <v>0</v>
      </c>
      <c r="M883" s="33">
        <f t="shared" si="39"/>
        <v>0</v>
      </c>
      <c r="N883" s="258">
        <f>IF(G883="",0,IFERROR(AVERAGE(G883,AVERAGEIF(Entrada!$C$8:$C$3007,PG!$C883,Entrada!$E$8:$E$3007)),$G883))</f>
        <v>0</v>
      </c>
      <c r="O883" s="97">
        <f t="shared" si="40"/>
        <v>0</v>
      </c>
      <c r="P883" s="98" t="str">
        <f t="shared" si="41"/>
        <v/>
      </c>
      <c r="Q883" s="249"/>
      <c r="R883" s="249"/>
      <c r="S883" s="249"/>
      <c r="T883" s="249"/>
      <c r="U883" s="249"/>
      <c r="V883" s="249"/>
      <c r="W883" s="249"/>
      <c r="X883" s="249"/>
      <c r="Y883" s="249"/>
    </row>
    <row r="884" spans="2:25" ht="30" customHeight="1" x14ac:dyDescent="0.25">
      <c r="B884" s="250"/>
      <c r="C884" s="251"/>
      <c r="D884" s="252"/>
      <c r="E884" s="253"/>
      <c r="F884" s="254"/>
      <c r="G884" s="255"/>
      <c r="H884" s="26">
        <v>877</v>
      </c>
      <c r="I884" s="28">
        <f>SUMIF(Entrada!$C$8:$C$3007,C884,Entrada!$F$8:$F$3007)</f>
        <v>0</v>
      </c>
      <c r="J884" s="28">
        <f>SUMIF(Entrada!$C$8:$C$3007,PG!C884,Entrada!$J$8:$J$3007)</f>
        <v>0</v>
      </c>
      <c r="K884" s="28">
        <f>SUMIF(Saída!$C$8:$C$3007,PG!C884,Saída!$E$8:$E$3007)</f>
        <v>0</v>
      </c>
      <c r="L884" s="28">
        <f>SUMIF(Saída!$C$8:$C$3007,PG!C884,Saída!$G$8:$G$3007)</f>
        <v>0</v>
      </c>
      <c r="M884" s="33">
        <f t="shared" si="39"/>
        <v>0</v>
      </c>
      <c r="N884" s="258">
        <f>IF(G884="",0,IFERROR(AVERAGE(G884,AVERAGEIF(Entrada!$C$8:$C$3007,PG!$C884,Entrada!$E$8:$E$3007)),$G884))</f>
        <v>0</v>
      </c>
      <c r="O884" s="97">
        <f t="shared" si="40"/>
        <v>0</v>
      </c>
      <c r="P884" s="98" t="str">
        <f t="shared" si="41"/>
        <v/>
      </c>
      <c r="Q884" s="249"/>
      <c r="R884" s="249"/>
      <c r="S884" s="249"/>
      <c r="T884" s="249"/>
      <c r="U884" s="249"/>
      <c r="V884" s="249"/>
      <c r="W884" s="249"/>
      <c r="X884" s="249"/>
      <c r="Y884" s="249"/>
    </row>
    <row r="885" spans="2:25" ht="30" customHeight="1" x14ac:dyDescent="0.25">
      <c r="B885" s="250"/>
      <c r="C885" s="251"/>
      <c r="D885" s="252"/>
      <c r="E885" s="253"/>
      <c r="F885" s="254"/>
      <c r="G885" s="255"/>
      <c r="H885" s="26">
        <v>878</v>
      </c>
      <c r="I885" s="28">
        <f>SUMIF(Entrada!$C$8:$C$3007,C885,Entrada!$F$8:$F$3007)</f>
        <v>0</v>
      </c>
      <c r="J885" s="28">
        <f>SUMIF(Entrada!$C$8:$C$3007,PG!C885,Entrada!$J$8:$J$3007)</f>
        <v>0</v>
      </c>
      <c r="K885" s="28">
        <f>SUMIF(Saída!$C$8:$C$3007,PG!C885,Saída!$E$8:$E$3007)</f>
        <v>0</v>
      </c>
      <c r="L885" s="28">
        <f>SUMIF(Saída!$C$8:$C$3007,PG!C885,Saída!$G$8:$G$3007)</f>
        <v>0</v>
      </c>
      <c r="M885" s="33">
        <f t="shared" si="39"/>
        <v>0</v>
      </c>
      <c r="N885" s="258">
        <f>IF(G885="",0,IFERROR(AVERAGE(G885,AVERAGEIF(Entrada!$C$8:$C$3007,PG!$C885,Entrada!$E$8:$E$3007)),$G885))</f>
        <v>0</v>
      </c>
      <c r="O885" s="97">
        <f t="shared" si="40"/>
        <v>0</v>
      </c>
      <c r="P885" s="98" t="str">
        <f t="shared" si="41"/>
        <v/>
      </c>
      <c r="Q885" s="249"/>
      <c r="R885" s="249"/>
      <c r="S885" s="249"/>
      <c r="T885" s="249"/>
      <c r="U885" s="249"/>
      <c r="V885" s="249"/>
      <c r="W885" s="249"/>
      <c r="X885" s="249"/>
      <c r="Y885" s="249"/>
    </row>
    <row r="886" spans="2:25" ht="30" customHeight="1" x14ac:dyDescent="0.25">
      <c r="B886" s="250"/>
      <c r="C886" s="251"/>
      <c r="D886" s="252"/>
      <c r="E886" s="253"/>
      <c r="F886" s="254"/>
      <c r="G886" s="255"/>
      <c r="H886" s="26">
        <v>879</v>
      </c>
      <c r="I886" s="28">
        <f>SUMIF(Entrada!$C$8:$C$3007,C886,Entrada!$F$8:$F$3007)</f>
        <v>0</v>
      </c>
      <c r="J886" s="28">
        <f>SUMIF(Entrada!$C$8:$C$3007,PG!C886,Entrada!$J$8:$J$3007)</f>
        <v>0</v>
      </c>
      <c r="K886" s="28">
        <f>SUMIF(Saída!$C$8:$C$3007,PG!C886,Saída!$E$8:$E$3007)</f>
        <v>0</v>
      </c>
      <c r="L886" s="28">
        <f>SUMIF(Saída!$C$8:$C$3007,PG!C886,Saída!$G$8:$G$3007)</f>
        <v>0</v>
      </c>
      <c r="M886" s="33">
        <f t="shared" si="39"/>
        <v>0</v>
      </c>
      <c r="N886" s="258">
        <f>IF(G886="",0,IFERROR(AVERAGE(G886,AVERAGEIF(Entrada!$C$8:$C$3007,PG!$C886,Entrada!$E$8:$E$3007)),$G886))</f>
        <v>0</v>
      </c>
      <c r="O886" s="97">
        <f t="shared" si="40"/>
        <v>0</v>
      </c>
      <c r="P886" s="98" t="str">
        <f t="shared" si="41"/>
        <v/>
      </c>
      <c r="Q886" s="249"/>
      <c r="R886" s="249"/>
      <c r="S886" s="249"/>
      <c r="T886" s="249"/>
      <c r="U886" s="249"/>
      <c r="V886" s="249"/>
      <c r="W886" s="249"/>
      <c r="X886" s="249"/>
      <c r="Y886" s="249"/>
    </row>
    <row r="887" spans="2:25" ht="30" customHeight="1" x14ac:dyDescent="0.25">
      <c r="B887" s="250"/>
      <c r="C887" s="251"/>
      <c r="D887" s="252"/>
      <c r="E887" s="253"/>
      <c r="F887" s="254"/>
      <c r="G887" s="255"/>
      <c r="H887" s="26">
        <v>880</v>
      </c>
      <c r="I887" s="28">
        <f>SUMIF(Entrada!$C$8:$C$3007,C887,Entrada!$F$8:$F$3007)</f>
        <v>0</v>
      </c>
      <c r="J887" s="28">
        <f>SUMIF(Entrada!$C$8:$C$3007,PG!C887,Entrada!$J$8:$J$3007)</f>
        <v>0</v>
      </c>
      <c r="K887" s="28">
        <f>SUMIF(Saída!$C$8:$C$3007,PG!C887,Saída!$E$8:$E$3007)</f>
        <v>0</v>
      </c>
      <c r="L887" s="28">
        <f>SUMIF(Saída!$C$8:$C$3007,PG!C887,Saída!$G$8:$G$3007)</f>
        <v>0</v>
      </c>
      <c r="M887" s="33">
        <f t="shared" si="39"/>
        <v>0</v>
      </c>
      <c r="N887" s="258">
        <f>IF(G887="",0,IFERROR(AVERAGE(G887,AVERAGEIF(Entrada!$C$8:$C$3007,PG!$C887,Entrada!$E$8:$E$3007)),$G887))</f>
        <v>0</v>
      </c>
      <c r="O887" s="97">
        <f t="shared" si="40"/>
        <v>0</v>
      </c>
      <c r="P887" s="98" t="str">
        <f t="shared" si="41"/>
        <v/>
      </c>
      <c r="Q887" s="249"/>
      <c r="R887" s="249"/>
      <c r="S887" s="249"/>
      <c r="T887" s="249"/>
      <c r="U887" s="249"/>
      <c r="V887" s="249"/>
      <c r="W887" s="249"/>
      <c r="X887" s="249"/>
      <c r="Y887" s="249"/>
    </row>
    <row r="888" spans="2:25" ht="30" customHeight="1" x14ac:dyDescent="0.25">
      <c r="B888" s="250"/>
      <c r="C888" s="251"/>
      <c r="D888" s="252"/>
      <c r="E888" s="253"/>
      <c r="F888" s="254"/>
      <c r="G888" s="255"/>
      <c r="H888" s="26">
        <v>881</v>
      </c>
      <c r="I888" s="28">
        <f>SUMIF(Entrada!$C$8:$C$3007,C888,Entrada!$F$8:$F$3007)</f>
        <v>0</v>
      </c>
      <c r="J888" s="28">
        <f>SUMIF(Entrada!$C$8:$C$3007,PG!C888,Entrada!$J$8:$J$3007)</f>
        <v>0</v>
      </c>
      <c r="K888" s="28">
        <f>SUMIF(Saída!$C$8:$C$3007,PG!C888,Saída!$E$8:$E$3007)</f>
        <v>0</v>
      </c>
      <c r="L888" s="28">
        <f>SUMIF(Saída!$C$8:$C$3007,PG!C888,Saída!$G$8:$G$3007)</f>
        <v>0</v>
      </c>
      <c r="M888" s="33">
        <f t="shared" si="39"/>
        <v>0</v>
      </c>
      <c r="N888" s="258">
        <f>IF(G888="",0,IFERROR(AVERAGE(G888,AVERAGEIF(Entrada!$C$8:$C$3007,PG!$C888,Entrada!$E$8:$E$3007)),$G888))</f>
        <v>0</v>
      </c>
      <c r="O888" s="97">
        <f t="shared" si="40"/>
        <v>0</v>
      </c>
      <c r="P888" s="98" t="str">
        <f t="shared" si="41"/>
        <v/>
      </c>
      <c r="Q888" s="249"/>
      <c r="R888" s="249"/>
      <c r="S888" s="249"/>
      <c r="T888" s="249"/>
      <c r="U888" s="249"/>
      <c r="V888" s="249"/>
      <c r="W888" s="249"/>
      <c r="X888" s="249"/>
      <c r="Y888" s="249"/>
    </row>
    <row r="889" spans="2:25" ht="30" customHeight="1" x14ac:dyDescent="0.25">
      <c r="B889" s="250"/>
      <c r="C889" s="251"/>
      <c r="D889" s="252"/>
      <c r="E889" s="253"/>
      <c r="F889" s="254"/>
      <c r="G889" s="255"/>
      <c r="H889" s="26">
        <v>882</v>
      </c>
      <c r="I889" s="28">
        <f>SUMIF(Entrada!$C$8:$C$3007,C889,Entrada!$F$8:$F$3007)</f>
        <v>0</v>
      </c>
      <c r="J889" s="28">
        <f>SUMIF(Entrada!$C$8:$C$3007,PG!C889,Entrada!$J$8:$J$3007)</f>
        <v>0</v>
      </c>
      <c r="K889" s="28">
        <f>SUMIF(Saída!$C$8:$C$3007,PG!C889,Saída!$E$8:$E$3007)</f>
        <v>0</v>
      </c>
      <c r="L889" s="28">
        <f>SUMIF(Saída!$C$8:$C$3007,PG!C889,Saída!$G$8:$G$3007)</f>
        <v>0</v>
      </c>
      <c r="M889" s="33">
        <f t="shared" si="39"/>
        <v>0</v>
      </c>
      <c r="N889" s="258">
        <f>IF(G889="",0,IFERROR(AVERAGE(G889,AVERAGEIF(Entrada!$C$8:$C$3007,PG!$C889,Entrada!$E$8:$E$3007)),$G889))</f>
        <v>0</v>
      </c>
      <c r="O889" s="97">
        <f t="shared" si="40"/>
        <v>0</v>
      </c>
      <c r="P889" s="98" t="str">
        <f t="shared" si="41"/>
        <v/>
      </c>
      <c r="Q889" s="249"/>
      <c r="R889" s="249"/>
      <c r="S889" s="249"/>
      <c r="T889" s="249"/>
      <c r="U889" s="249"/>
      <c r="V889" s="249"/>
      <c r="W889" s="249"/>
      <c r="X889" s="249"/>
      <c r="Y889" s="249"/>
    </row>
    <row r="890" spans="2:25" ht="30" customHeight="1" x14ac:dyDescent="0.25">
      <c r="B890" s="250"/>
      <c r="C890" s="251"/>
      <c r="D890" s="252"/>
      <c r="E890" s="253"/>
      <c r="F890" s="254"/>
      <c r="G890" s="255"/>
      <c r="H890" s="26">
        <v>883</v>
      </c>
      <c r="I890" s="28">
        <f>SUMIF(Entrada!$C$8:$C$3007,C890,Entrada!$F$8:$F$3007)</f>
        <v>0</v>
      </c>
      <c r="J890" s="28">
        <f>SUMIF(Entrada!$C$8:$C$3007,PG!C890,Entrada!$J$8:$J$3007)</f>
        <v>0</v>
      </c>
      <c r="K890" s="28">
        <f>SUMIF(Saída!$C$8:$C$3007,PG!C890,Saída!$E$8:$E$3007)</f>
        <v>0</v>
      </c>
      <c r="L890" s="28">
        <f>SUMIF(Saída!$C$8:$C$3007,PG!C890,Saída!$G$8:$G$3007)</f>
        <v>0</v>
      </c>
      <c r="M890" s="33">
        <f t="shared" si="39"/>
        <v>0</v>
      </c>
      <c r="N890" s="258">
        <f>IF(G890="",0,IFERROR(AVERAGE(G890,AVERAGEIF(Entrada!$C$8:$C$3007,PG!$C890,Entrada!$E$8:$E$3007)),$G890))</f>
        <v>0</v>
      </c>
      <c r="O890" s="97">
        <f t="shared" si="40"/>
        <v>0</v>
      </c>
      <c r="P890" s="98" t="str">
        <f t="shared" si="41"/>
        <v/>
      </c>
      <c r="Q890" s="249"/>
      <c r="R890" s="249"/>
      <c r="S890" s="249"/>
      <c r="T890" s="249"/>
      <c r="U890" s="249"/>
      <c r="V890" s="249"/>
      <c r="W890" s="249"/>
      <c r="X890" s="249"/>
      <c r="Y890" s="249"/>
    </row>
    <row r="891" spans="2:25" ht="30" customHeight="1" x14ac:dyDescent="0.25">
      <c r="B891" s="250"/>
      <c r="C891" s="251"/>
      <c r="D891" s="252"/>
      <c r="E891" s="253"/>
      <c r="F891" s="254"/>
      <c r="G891" s="255"/>
      <c r="H891" s="26">
        <v>884</v>
      </c>
      <c r="I891" s="28">
        <f>SUMIF(Entrada!$C$8:$C$3007,C891,Entrada!$F$8:$F$3007)</f>
        <v>0</v>
      </c>
      <c r="J891" s="28">
        <f>SUMIF(Entrada!$C$8:$C$3007,PG!C891,Entrada!$J$8:$J$3007)</f>
        <v>0</v>
      </c>
      <c r="K891" s="28">
        <f>SUMIF(Saída!$C$8:$C$3007,PG!C891,Saída!$E$8:$E$3007)</f>
        <v>0</v>
      </c>
      <c r="L891" s="28">
        <f>SUMIF(Saída!$C$8:$C$3007,PG!C891,Saída!$G$8:$G$3007)</f>
        <v>0</v>
      </c>
      <c r="M891" s="33">
        <f t="shared" si="39"/>
        <v>0</v>
      </c>
      <c r="N891" s="258">
        <f>IF(G891="",0,IFERROR(AVERAGE(G891,AVERAGEIF(Entrada!$C$8:$C$3007,PG!$C891,Entrada!$E$8:$E$3007)),$G891))</f>
        <v>0</v>
      </c>
      <c r="O891" s="97">
        <f t="shared" si="40"/>
        <v>0</v>
      </c>
      <c r="P891" s="98" t="str">
        <f t="shared" si="41"/>
        <v/>
      </c>
      <c r="Q891" s="249"/>
      <c r="R891" s="249"/>
      <c r="S891" s="249"/>
      <c r="T891" s="249"/>
      <c r="U891" s="249"/>
      <c r="V891" s="249"/>
      <c r="W891" s="249"/>
      <c r="X891" s="249"/>
      <c r="Y891" s="249"/>
    </row>
    <row r="892" spans="2:25" ht="30" customHeight="1" x14ac:dyDescent="0.25">
      <c r="B892" s="250"/>
      <c r="C892" s="251"/>
      <c r="D892" s="252"/>
      <c r="E892" s="253"/>
      <c r="F892" s="254"/>
      <c r="G892" s="255"/>
      <c r="H892" s="26">
        <v>885</v>
      </c>
      <c r="I892" s="28">
        <f>SUMIF(Entrada!$C$8:$C$3007,C892,Entrada!$F$8:$F$3007)</f>
        <v>0</v>
      </c>
      <c r="J892" s="28">
        <f>SUMIF(Entrada!$C$8:$C$3007,PG!C892,Entrada!$J$8:$J$3007)</f>
        <v>0</v>
      </c>
      <c r="K892" s="28">
        <f>SUMIF(Saída!$C$8:$C$3007,PG!C892,Saída!$E$8:$E$3007)</f>
        <v>0</v>
      </c>
      <c r="L892" s="28">
        <f>SUMIF(Saída!$C$8:$C$3007,PG!C892,Saída!$G$8:$G$3007)</f>
        <v>0</v>
      </c>
      <c r="M892" s="33">
        <f t="shared" si="39"/>
        <v>0</v>
      </c>
      <c r="N892" s="258">
        <f>IF(G892="",0,IFERROR(AVERAGE(G892,AVERAGEIF(Entrada!$C$8:$C$3007,PG!$C892,Entrada!$E$8:$E$3007)),$G892))</f>
        <v>0</v>
      </c>
      <c r="O892" s="97">
        <f t="shared" si="40"/>
        <v>0</v>
      </c>
      <c r="P892" s="98" t="str">
        <f t="shared" si="41"/>
        <v/>
      </c>
      <c r="Q892" s="249"/>
      <c r="R892" s="249"/>
      <c r="S892" s="249"/>
      <c r="T892" s="249"/>
      <c r="U892" s="249"/>
      <c r="V892" s="249"/>
      <c r="W892" s="249"/>
      <c r="X892" s="249"/>
      <c r="Y892" s="249"/>
    </row>
    <row r="893" spans="2:25" ht="30" customHeight="1" x14ac:dyDescent="0.25">
      <c r="B893" s="250"/>
      <c r="C893" s="251"/>
      <c r="D893" s="252"/>
      <c r="E893" s="253"/>
      <c r="F893" s="254"/>
      <c r="G893" s="255"/>
      <c r="H893" s="26">
        <v>886</v>
      </c>
      <c r="I893" s="28">
        <f>SUMIF(Entrada!$C$8:$C$3007,C893,Entrada!$F$8:$F$3007)</f>
        <v>0</v>
      </c>
      <c r="J893" s="28">
        <f>SUMIF(Entrada!$C$8:$C$3007,PG!C893,Entrada!$J$8:$J$3007)</f>
        <v>0</v>
      </c>
      <c r="K893" s="28">
        <f>SUMIF(Saída!$C$8:$C$3007,PG!C893,Saída!$E$8:$E$3007)</f>
        <v>0</v>
      </c>
      <c r="L893" s="28">
        <f>SUMIF(Saída!$C$8:$C$3007,PG!C893,Saída!$G$8:$G$3007)</f>
        <v>0</v>
      </c>
      <c r="M893" s="33">
        <f t="shared" si="39"/>
        <v>0</v>
      </c>
      <c r="N893" s="258">
        <f>IF(G893="",0,IFERROR(AVERAGE(G893,AVERAGEIF(Entrada!$C$8:$C$3007,PG!$C893,Entrada!$E$8:$E$3007)),$G893))</f>
        <v>0</v>
      </c>
      <c r="O893" s="97">
        <f t="shared" si="40"/>
        <v>0</v>
      </c>
      <c r="P893" s="98" t="str">
        <f t="shared" si="41"/>
        <v/>
      </c>
      <c r="Q893" s="249"/>
      <c r="R893" s="249"/>
      <c r="S893" s="249"/>
      <c r="T893" s="249"/>
      <c r="U893" s="249"/>
      <c r="V893" s="249"/>
      <c r="W893" s="249"/>
      <c r="X893" s="249"/>
      <c r="Y893" s="249"/>
    </row>
    <row r="894" spans="2:25" ht="30" customHeight="1" x14ac:dyDescent="0.25">
      <c r="B894" s="250"/>
      <c r="C894" s="251"/>
      <c r="D894" s="252"/>
      <c r="E894" s="253"/>
      <c r="F894" s="254"/>
      <c r="G894" s="255"/>
      <c r="H894" s="26">
        <v>887</v>
      </c>
      <c r="I894" s="28">
        <f>SUMIF(Entrada!$C$8:$C$3007,C894,Entrada!$F$8:$F$3007)</f>
        <v>0</v>
      </c>
      <c r="J894" s="28">
        <f>SUMIF(Entrada!$C$8:$C$3007,PG!C894,Entrada!$J$8:$J$3007)</f>
        <v>0</v>
      </c>
      <c r="K894" s="28">
        <f>SUMIF(Saída!$C$8:$C$3007,PG!C894,Saída!$E$8:$E$3007)</f>
        <v>0</v>
      </c>
      <c r="L894" s="28">
        <f>SUMIF(Saída!$C$8:$C$3007,PG!C894,Saída!$G$8:$G$3007)</f>
        <v>0</v>
      </c>
      <c r="M894" s="33">
        <f t="shared" si="39"/>
        <v>0</v>
      </c>
      <c r="N894" s="258">
        <f>IF(G894="",0,IFERROR(AVERAGE(G894,AVERAGEIF(Entrada!$C$8:$C$3007,PG!$C894,Entrada!$E$8:$E$3007)),$G894))</f>
        <v>0</v>
      </c>
      <c r="O894" s="97">
        <f t="shared" si="40"/>
        <v>0</v>
      </c>
      <c r="P894" s="98" t="str">
        <f t="shared" si="41"/>
        <v/>
      </c>
      <c r="Q894" s="249"/>
      <c r="R894" s="249"/>
      <c r="S894" s="249"/>
      <c r="T894" s="249"/>
      <c r="U894" s="249"/>
      <c r="V894" s="249"/>
      <c r="W894" s="249"/>
      <c r="X894" s="249"/>
      <c r="Y894" s="249"/>
    </row>
    <row r="895" spans="2:25" ht="30" customHeight="1" x14ac:dyDescent="0.25">
      <c r="B895" s="250"/>
      <c r="C895" s="251"/>
      <c r="D895" s="252"/>
      <c r="E895" s="253"/>
      <c r="F895" s="254"/>
      <c r="G895" s="255"/>
      <c r="H895" s="26">
        <v>888</v>
      </c>
      <c r="I895" s="28">
        <f>SUMIF(Entrada!$C$8:$C$3007,C895,Entrada!$F$8:$F$3007)</f>
        <v>0</v>
      </c>
      <c r="J895" s="28">
        <f>SUMIF(Entrada!$C$8:$C$3007,PG!C895,Entrada!$J$8:$J$3007)</f>
        <v>0</v>
      </c>
      <c r="K895" s="28">
        <f>SUMIF(Saída!$C$8:$C$3007,PG!C895,Saída!$E$8:$E$3007)</f>
        <v>0</v>
      </c>
      <c r="L895" s="28">
        <f>SUMIF(Saída!$C$8:$C$3007,PG!C895,Saída!$G$8:$G$3007)</f>
        <v>0</v>
      </c>
      <c r="M895" s="33">
        <f t="shared" si="39"/>
        <v>0</v>
      </c>
      <c r="N895" s="258">
        <f>IF(G895="",0,IFERROR(AVERAGE(G895,AVERAGEIF(Entrada!$C$8:$C$3007,PG!$C895,Entrada!$E$8:$E$3007)),$G895))</f>
        <v>0</v>
      </c>
      <c r="O895" s="97">
        <f t="shared" si="40"/>
        <v>0</v>
      </c>
      <c r="P895" s="98" t="str">
        <f t="shared" si="41"/>
        <v/>
      </c>
      <c r="Q895" s="249"/>
      <c r="R895" s="249"/>
      <c r="S895" s="249"/>
      <c r="T895" s="249"/>
      <c r="U895" s="249"/>
      <c r="V895" s="249"/>
      <c r="W895" s="249"/>
      <c r="X895" s="249"/>
      <c r="Y895" s="249"/>
    </row>
    <row r="896" spans="2:25" ht="30" customHeight="1" x14ac:dyDescent="0.25">
      <c r="B896" s="250"/>
      <c r="C896" s="251"/>
      <c r="D896" s="252"/>
      <c r="E896" s="253"/>
      <c r="F896" s="254"/>
      <c r="G896" s="255"/>
      <c r="H896" s="26">
        <v>889</v>
      </c>
      <c r="I896" s="28">
        <f>SUMIF(Entrada!$C$8:$C$3007,C896,Entrada!$F$8:$F$3007)</f>
        <v>0</v>
      </c>
      <c r="J896" s="28">
        <f>SUMIF(Entrada!$C$8:$C$3007,PG!C896,Entrada!$J$8:$J$3007)</f>
        <v>0</v>
      </c>
      <c r="K896" s="28">
        <f>SUMIF(Saída!$C$8:$C$3007,PG!C896,Saída!$E$8:$E$3007)</f>
        <v>0</v>
      </c>
      <c r="L896" s="28">
        <f>SUMIF(Saída!$C$8:$C$3007,PG!C896,Saída!$G$8:$G$3007)</f>
        <v>0</v>
      </c>
      <c r="M896" s="33">
        <f t="shared" si="39"/>
        <v>0</v>
      </c>
      <c r="N896" s="258">
        <f>IF(G896="",0,IFERROR(AVERAGE(G896,AVERAGEIF(Entrada!$C$8:$C$3007,PG!$C896,Entrada!$E$8:$E$3007)),$G896))</f>
        <v>0</v>
      </c>
      <c r="O896" s="97">
        <f t="shared" si="40"/>
        <v>0</v>
      </c>
      <c r="P896" s="98" t="str">
        <f t="shared" si="41"/>
        <v/>
      </c>
      <c r="Q896" s="249"/>
      <c r="R896" s="249"/>
      <c r="S896" s="249"/>
      <c r="T896" s="249"/>
      <c r="U896" s="249"/>
      <c r="V896" s="249"/>
      <c r="W896" s="249"/>
      <c r="X896" s="249"/>
      <c r="Y896" s="249"/>
    </row>
    <row r="897" spans="2:25" ht="30" customHeight="1" x14ac:dyDescent="0.25">
      <c r="B897" s="250"/>
      <c r="C897" s="251"/>
      <c r="D897" s="252"/>
      <c r="E897" s="253"/>
      <c r="F897" s="254"/>
      <c r="G897" s="255"/>
      <c r="H897" s="26">
        <v>890</v>
      </c>
      <c r="I897" s="28">
        <f>SUMIF(Entrada!$C$8:$C$3007,C897,Entrada!$F$8:$F$3007)</f>
        <v>0</v>
      </c>
      <c r="J897" s="28">
        <f>SUMIF(Entrada!$C$8:$C$3007,PG!C897,Entrada!$J$8:$J$3007)</f>
        <v>0</v>
      </c>
      <c r="K897" s="28">
        <f>SUMIF(Saída!$C$8:$C$3007,PG!C897,Saída!$E$8:$E$3007)</f>
        <v>0</v>
      </c>
      <c r="L897" s="28">
        <f>SUMIF(Saída!$C$8:$C$3007,PG!C897,Saída!$G$8:$G$3007)</f>
        <v>0</v>
      </c>
      <c r="M897" s="33">
        <f t="shared" si="39"/>
        <v>0</v>
      </c>
      <c r="N897" s="258">
        <f>IF(G897="",0,IFERROR(AVERAGE(G897,AVERAGEIF(Entrada!$C$8:$C$3007,PG!$C897,Entrada!$E$8:$E$3007)),$G897))</f>
        <v>0</v>
      </c>
      <c r="O897" s="97">
        <f t="shared" si="40"/>
        <v>0</v>
      </c>
      <c r="P897" s="98" t="str">
        <f t="shared" si="41"/>
        <v/>
      </c>
      <c r="Q897" s="249"/>
      <c r="R897" s="249"/>
      <c r="S897" s="249"/>
      <c r="T897" s="249"/>
      <c r="U897" s="249"/>
      <c r="V897" s="249"/>
      <c r="W897" s="249"/>
      <c r="X897" s="249"/>
      <c r="Y897" s="249"/>
    </row>
    <row r="898" spans="2:25" ht="30" customHeight="1" x14ac:dyDescent="0.25">
      <c r="B898" s="250"/>
      <c r="C898" s="251"/>
      <c r="D898" s="252"/>
      <c r="E898" s="253"/>
      <c r="F898" s="254"/>
      <c r="G898" s="255"/>
      <c r="H898" s="26">
        <v>891</v>
      </c>
      <c r="I898" s="28">
        <f>SUMIF(Entrada!$C$8:$C$3007,C898,Entrada!$F$8:$F$3007)</f>
        <v>0</v>
      </c>
      <c r="J898" s="28">
        <f>SUMIF(Entrada!$C$8:$C$3007,PG!C898,Entrada!$J$8:$J$3007)</f>
        <v>0</v>
      </c>
      <c r="K898" s="28">
        <f>SUMIF(Saída!$C$8:$C$3007,PG!C898,Saída!$E$8:$E$3007)</f>
        <v>0</v>
      </c>
      <c r="L898" s="28">
        <f>SUMIF(Saída!$C$8:$C$3007,PG!C898,Saída!$G$8:$G$3007)</f>
        <v>0</v>
      </c>
      <c r="M898" s="33">
        <f t="shared" si="39"/>
        <v>0</v>
      </c>
      <c r="N898" s="258">
        <f>IF(G898="",0,IFERROR(AVERAGE(G898,AVERAGEIF(Entrada!$C$8:$C$3007,PG!$C898,Entrada!$E$8:$E$3007)),$G898))</f>
        <v>0</v>
      </c>
      <c r="O898" s="97">
        <f t="shared" si="40"/>
        <v>0</v>
      </c>
      <c r="P898" s="98" t="str">
        <f t="shared" si="41"/>
        <v/>
      </c>
      <c r="Q898" s="249"/>
      <c r="R898" s="249"/>
      <c r="S898" s="249"/>
      <c r="T898" s="249"/>
      <c r="U898" s="249"/>
      <c r="V898" s="249"/>
      <c r="W898" s="249"/>
      <c r="X898" s="249"/>
      <c r="Y898" s="249"/>
    </row>
    <row r="899" spans="2:25" ht="30" customHeight="1" x14ac:dyDescent="0.25">
      <c r="B899" s="250"/>
      <c r="C899" s="251"/>
      <c r="D899" s="252"/>
      <c r="E899" s="253"/>
      <c r="F899" s="254"/>
      <c r="G899" s="255"/>
      <c r="H899" s="26">
        <v>892</v>
      </c>
      <c r="I899" s="28">
        <f>SUMIF(Entrada!$C$8:$C$3007,C899,Entrada!$F$8:$F$3007)</f>
        <v>0</v>
      </c>
      <c r="J899" s="28">
        <f>SUMIF(Entrada!$C$8:$C$3007,PG!C899,Entrada!$J$8:$J$3007)</f>
        <v>0</v>
      </c>
      <c r="K899" s="28">
        <f>SUMIF(Saída!$C$8:$C$3007,PG!C899,Saída!$E$8:$E$3007)</f>
        <v>0</v>
      </c>
      <c r="L899" s="28">
        <f>SUMIF(Saída!$C$8:$C$3007,PG!C899,Saída!$G$8:$G$3007)</f>
        <v>0</v>
      </c>
      <c r="M899" s="33">
        <f t="shared" si="39"/>
        <v>0</v>
      </c>
      <c r="N899" s="258">
        <f>IF(G899="",0,IFERROR(AVERAGE(G899,AVERAGEIF(Entrada!$C$8:$C$3007,PG!$C899,Entrada!$E$8:$E$3007)),$G899))</f>
        <v>0</v>
      </c>
      <c r="O899" s="97">
        <f t="shared" si="40"/>
        <v>0</v>
      </c>
      <c r="P899" s="98" t="str">
        <f t="shared" si="41"/>
        <v/>
      </c>
      <c r="Q899" s="249"/>
      <c r="R899" s="249"/>
      <c r="S899" s="249"/>
      <c r="T899" s="249"/>
      <c r="U899" s="249"/>
      <c r="V899" s="249"/>
      <c r="W899" s="249"/>
      <c r="X899" s="249"/>
      <c r="Y899" s="249"/>
    </row>
    <row r="900" spans="2:25" ht="30" customHeight="1" x14ac:dyDescent="0.25">
      <c r="B900" s="250"/>
      <c r="C900" s="251"/>
      <c r="D900" s="252"/>
      <c r="E900" s="253"/>
      <c r="F900" s="254"/>
      <c r="G900" s="255"/>
      <c r="H900" s="26">
        <v>893</v>
      </c>
      <c r="I900" s="28">
        <f>SUMIF(Entrada!$C$8:$C$3007,C900,Entrada!$F$8:$F$3007)</f>
        <v>0</v>
      </c>
      <c r="J900" s="28">
        <f>SUMIF(Entrada!$C$8:$C$3007,PG!C900,Entrada!$J$8:$J$3007)</f>
        <v>0</v>
      </c>
      <c r="K900" s="28">
        <f>SUMIF(Saída!$C$8:$C$3007,PG!C900,Saída!$E$8:$E$3007)</f>
        <v>0</v>
      </c>
      <c r="L900" s="28">
        <f>SUMIF(Saída!$C$8:$C$3007,PG!C900,Saída!$G$8:$G$3007)</f>
        <v>0</v>
      </c>
      <c r="M900" s="33">
        <f t="shared" si="39"/>
        <v>0</v>
      </c>
      <c r="N900" s="258">
        <f>IF(G900="",0,IFERROR(AVERAGE(G900,AVERAGEIF(Entrada!$C$8:$C$3007,PG!$C900,Entrada!$E$8:$E$3007)),$G900))</f>
        <v>0</v>
      </c>
      <c r="O900" s="97">
        <f t="shared" si="40"/>
        <v>0</v>
      </c>
      <c r="P900" s="98" t="str">
        <f t="shared" si="41"/>
        <v/>
      </c>
      <c r="Q900" s="249"/>
      <c r="R900" s="249"/>
      <c r="S900" s="249"/>
      <c r="T900" s="249"/>
      <c r="U900" s="249"/>
      <c r="V900" s="249"/>
      <c r="W900" s="249"/>
      <c r="X900" s="249"/>
      <c r="Y900" s="249"/>
    </row>
    <row r="901" spans="2:25" ht="30" customHeight="1" x14ac:dyDescent="0.25">
      <c r="B901" s="250"/>
      <c r="C901" s="251"/>
      <c r="D901" s="252"/>
      <c r="E901" s="253"/>
      <c r="F901" s="254"/>
      <c r="G901" s="255"/>
      <c r="H901" s="26">
        <v>894</v>
      </c>
      <c r="I901" s="28">
        <f>SUMIF(Entrada!$C$8:$C$3007,C901,Entrada!$F$8:$F$3007)</f>
        <v>0</v>
      </c>
      <c r="J901" s="28">
        <f>SUMIF(Entrada!$C$8:$C$3007,PG!C901,Entrada!$J$8:$J$3007)</f>
        <v>0</v>
      </c>
      <c r="K901" s="28">
        <f>SUMIF(Saída!$C$8:$C$3007,PG!C901,Saída!$E$8:$E$3007)</f>
        <v>0</v>
      </c>
      <c r="L901" s="28">
        <f>SUMIF(Saída!$C$8:$C$3007,PG!C901,Saída!$G$8:$G$3007)</f>
        <v>0</v>
      </c>
      <c r="M901" s="33">
        <f t="shared" si="39"/>
        <v>0</v>
      </c>
      <c r="N901" s="258">
        <f>IF(G901="",0,IFERROR(AVERAGE(G901,AVERAGEIF(Entrada!$C$8:$C$3007,PG!$C901,Entrada!$E$8:$E$3007)),$G901))</f>
        <v>0</v>
      </c>
      <c r="O901" s="97">
        <f t="shared" si="40"/>
        <v>0</v>
      </c>
      <c r="P901" s="98" t="str">
        <f t="shared" si="41"/>
        <v/>
      </c>
      <c r="Q901" s="249"/>
      <c r="R901" s="249"/>
      <c r="S901" s="249"/>
      <c r="T901" s="249"/>
      <c r="U901" s="249"/>
      <c r="V901" s="249"/>
      <c r="W901" s="249"/>
      <c r="X901" s="249"/>
      <c r="Y901" s="249"/>
    </row>
    <row r="902" spans="2:25" ht="30" customHeight="1" x14ac:dyDescent="0.25">
      <c r="B902" s="250"/>
      <c r="C902" s="251"/>
      <c r="D902" s="252"/>
      <c r="E902" s="253"/>
      <c r="F902" s="254"/>
      <c r="G902" s="255"/>
      <c r="H902" s="26">
        <v>895</v>
      </c>
      <c r="I902" s="28">
        <f>SUMIF(Entrada!$C$8:$C$3007,C902,Entrada!$F$8:$F$3007)</f>
        <v>0</v>
      </c>
      <c r="J902" s="28">
        <f>SUMIF(Entrada!$C$8:$C$3007,PG!C902,Entrada!$J$8:$J$3007)</f>
        <v>0</v>
      </c>
      <c r="K902" s="28">
        <f>SUMIF(Saída!$C$8:$C$3007,PG!C902,Saída!$E$8:$E$3007)</f>
        <v>0</v>
      </c>
      <c r="L902" s="28">
        <f>SUMIF(Saída!$C$8:$C$3007,PG!C902,Saída!$G$8:$G$3007)</f>
        <v>0</v>
      </c>
      <c r="M902" s="33">
        <f t="shared" si="39"/>
        <v>0</v>
      </c>
      <c r="N902" s="258">
        <f>IF(G902="",0,IFERROR(AVERAGE(G902,AVERAGEIF(Entrada!$C$8:$C$3007,PG!$C902,Entrada!$E$8:$E$3007)),$G902))</f>
        <v>0</v>
      </c>
      <c r="O902" s="97">
        <f t="shared" si="40"/>
        <v>0</v>
      </c>
      <c r="P902" s="98" t="str">
        <f t="shared" si="41"/>
        <v/>
      </c>
      <c r="Q902" s="249"/>
      <c r="R902" s="249"/>
      <c r="S902" s="249"/>
      <c r="T902" s="249"/>
      <c r="U902" s="249"/>
      <c r="V902" s="249"/>
      <c r="W902" s="249"/>
      <c r="X902" s="249"/>
      <c r="Y902" s="249"/>
    </row>
    <row r="903" spans="2:25" ht="30" customHeight="1" x14ac:dyDescent="0.25">
      <c r="B903" s="250"/>
      <c r="C903" s="251"/>
      <c r="D903" s="252"/>
      <c r="E903" s="253"/>
      <c r="F903" s="254"/>
      <c r="G903" s="255"/>
      <c r="H903" s="26">
        <v>896</v>
      </c>
      <c r="I903" s="28">
        <f>SUMIF(Entrada!$C$8:$C$3007,C903,Entrada!$F$8:$F$3007)</f>
        <v>0</v>
      </c>
      <c r="J903" s="28">
        <f>SUMIF(Entrada!$C$8:$C$3007,PG!C903,Entrada!$J$8:$J$3007)</f>
        <v>0</v>
      </c>
      <c r="K903" s="28">
        <f>SUMIF(Saída!$C$8:$C$3007,PG!C903,Saída!$E$8:$E$3007)</f>
        <v>0</v>
      </c>
      <c r="L903" s="28">
        <f>SUMIF(Saída!$C$8:$C$3007,PG!C903,Saída!$G$8:$G$3007)</f>
        <v>0</v>
      </c>
      <c r="M903" s="33">
        <f t="shared" si="39"/>
        <v>0</v>
      </c>
      <c r="N903" s="258">
        <f>IF(G903="",0,IFERROR(AVERAGE(G903,AVERAGEIF(Entrada!$C$8:$C$3007,PG!$C903,Entrada!$E$8:$E$3007)),$G903))</f>
        <v>0</v>
      </c>
      <c r="O903" s="97">
        <f t="shared" si="40"/>
        <v>0</v>
      </c>
      <c r="P903" s="98" t="str">
        <f t="shared" si="41"/>
        <v/>
      </c>
      <c r="Q903" s="249"/>
      <c r="R903" s="249"/>
      <c r="S903" s="249"/>
      <c r="T903" s="249"/>
      <c r="U903" s="249"/>
      <c r="V903" s="249"/>
      <c r="W903" s="249"/>
      <c r="X903" s="249"/>
      <c r="Y903" s="249"/>
    </row>
    <row r="904" spans="2:25" ht="30" customHeight="1" x14ac:dyDescent="0.25">
      <c r="B904" s="250"/>
      <c r="C904" s="251"/>
      <c r="D904" s="252"/>
      <c r="E904" s="253"/>
      <c r="F904" s="254"/>
      <c r="G904" s="255"/>
      <c r="H904" s="26">
        <v>897</v>
      </c>
      <c r="I904" s="28">
        <f>SUMIF(Entrada!$C$8:$C$3007,C904,Entrada!$F$8:$F$3007)</f>
        <v>0</v>
      </c>
      <c r="J904" s="28">
        <f>SUMIF(Entrada!$C$8:$C$3007,PG!C904,Entrada!$J$8:$J$3007)</f>
        <v>0</v>
      </c>
      <c r="K904" s="28">
        <f>SUMIF(Saída!$C$8:$C$3007,PG!C904,Saída!$E$8:$E$3007)</f>
        <v>0</v>
      </c>
      <c r="L904" s="28">
        <f>SUMIF(Saída!$C$8:$C$3007,PG!C904,Saída!$G$8:$G$3007)</f>
        <v>0</v>
      </c>
      <c r="M904" s="33">
        <f t="shared" si="39"/>
        <v>0</v>
      </c>
      <c r="N904" s="258">
        <f>IF(G904="",0,IFERROR(AVERAGE(G904,AVERAGEIF(Entrada!$C$8:$C$3007,PG!$C904,Entrada!$E$8:$E$3007)),$G904))</f>
        <v>0</v>
      </c>
      <c r="O904" s="97">
        <f t="shared" si="40"/>
        <v>0</v>
      </c>
      <c r="P904" s="98" t="str">
        <f t="shared" si="41"/>
        <v/>
      </c>
      <c r="Q904" s="249"/>
      <c r="R904" s="249"/>
      <c r="S904" s="249"/>
      <c r="T904" s="249"/>
      <c r="U904" s="249"/>
      <c r="V904" s="249"/>
      <c r="W904" s="249"/>
      <c r="X904" s="249"/>
      <c r="Y904" s="249"/>
    </row>
    <row r="905" spans="2:25" ht="30" customHeight="1" x14ac:dyDescent="0.25">
      <c r="B905" s="250"/>
      <c r="C905" s="251"/>
      <c r="D905" s="252"/>
      <c r="E905" s="253"/>
      <c r="F905" s="254"/>
      <c r="G905" s="255"/>
      <c r="H905" s="26">
        <v>898</v>
      </c>
      <c r="I905" s="28">
        <f>SUMIF(Entrada!$C$8:$C$3007,C905,Entrada!$F$8:$F$3007)</f>
        <v>0</v>
      </c>
      <c r="J905" s="28">
        <f>SUMIF(Entrada!$C$8:$C$3007,PG!C905,Entrada!$J$8:$J$3007)</f>
        <v>0</v>
      </c>
      <c r="K905" s="28">
        <f>SUMIF(Saída!$C$8:$C$3007,PG!C905,Saída!$E$8:$E$3007)</f>
        <v>0</v>
      </c>
      <c r="L905" s="28">
        <f>SUMIF(Saída!$C$8:$C$3007,PG!C905,Saída!$G$8:$G$3007)</f>
        <v>0</v>
      </c>
      <c r="M905" s="33">
        <f t="shared" ref="M905:M968" si="42">(I905+E905)-K905</f>
        <v>0</v>
      </c>
      <c r="N905" s="258">
        <f>IF(G905="",0,IFERROR(AVERAGE(G905,AVERAGEIF(Entrada!$C$8:$C$3007,PG!$C905,Entrada!$E$8:$E$3007)),$G905))</f>
        <v>0</v>
      </c>
      <c r="O905" s="97">
        <f t="shared" ref="O905:O968" si="43">E905*G905</f>
        <v>0</v>
      </c>
      <c r="P905" s="98" t="str">
        <f t="shared" ref="P905:P968" si="44">IF(D905="","",IF(M905&gt;D905,1,0))</f>
        <v/>
      </c>
      <c r="Q905" s="249"/>
      <c r="R905" s="249"/>
      <c r="S905" s="249"/>
      <c r="T905" s="249"/>
      <c r="U905" s="249"/>
      <c r="V905" s="249"/>
      <c r="W905" s="249"/>
      <c r="X905" s="249"/>
      <c r="Y905" s="249"/>
    </row>
    <row r="906" spans="2:25" ht="30" customHeight="1" x14ac:dyDescent="0.25">
      <c r="B906" s="250"/>
      <c r="C906" s="251"/>
      <c r="D906" s="252"/>
      <c r="E906" s="253"/>
      <c r="F906" s="254"/>
      <c r="G906" s="255"/>
      <c r="H906" s="26">
        <v>899</v>
      </c>
      <c r="I906" s="28">
        <f>SUMIF(Entrada!$C$8:$C$3007,C906,Entrada!$F$8:$F$3007)</f>
        <v>0</v>
      </c>
      <c r="J906" s="28">
        <f>SUMIF(Entrada!$C$8:$C$3007,PG!C906,Entrada!$J$8:$J$3007)</f>
        <v>0</v>
      </c>
      <c r="K906" s="28">
        <f>SUMIF(Saída!$C$8:$C$3007,PG!C906,Saída!$E$8:$E$3007)</f>
        <v>0</v>
      </c>
      <c r="L906" s="28">
        <f>SUMIF(Saída!$C$8:$C$3007,PG!C906,Saída!$G$8:$G$3007)</f>
        <v>0</v>
      </c>
      <c r="M906" s="33">
        <f t="shared" si="42"/>
        <v>0</v>
      </c>
      <c r="N906" s="258">
        <f>IF(G906="",0,IFERROR(AVERAGE(G906,AVERAGEIF(Entrada!$C$8:$C$3007,PG!$C906,Entrada!$E$8:$E$3007)),$G906))</f>
        <v>0</v>
      </c>
      <c r="O906" s="97">
        <f t="shared" si="43"/>
        <v>0</v>
      </c>
      <c r="P906" s="98" t="str">
        <f t="shared" si="44"/>
        <v/>
      </c>
      <c r="Q906" s="249"/>
      <c r="R906" s="249"/>
      <c r="S906" s="249"/>
      <c r="T906" s="249"/>
      <c r="U906" s="249"/>
      <c r="V906" s="249"/>
      <c r="W906" s="249"/>
      <c r="X906" s="249"/>
      <c r="Y906" s="249"/>
    </row>
    <row r="907" spans="2:25" ht="30" customHeight="1" x14ac:dyDescent="0.25">
      <c r="B907" s="250"/>
      <c r="C907" s="251"/>
      <c r="D907" s="252"/>
      <c r="E907" s="253"/>
      <c r="F907" s="254"/>
      <c r="G907" s="255"/>
      <c r="H907" s="26">
        <v>900</v>
      </c>
      <c r="I907" s="28">
        <f>SUMIF(Entrada!$C$8:$C$3007,C907,Entrada!$F$8:$F$3007)</f>
        <v>0</v>
      </c>
      <c r="J907" s="28">
        <f>SUMIF(Entrada!$C$8:$C$3007,PG!C907,Entrada!$J$8:$J$3007)</f>
        <v>0</v>
      </c>
      <c r="K907" s="28">
        <f>SUMIF(Saída!$C$8:$C$3007,PG!C907,Saída!$E$8:$E$3007)</f>
        <v>0</v>
      </c>
      <c r="L907" s="28">
        <f>SUMIF(Saída!$C$8:$C$3007,PG!C907,Saída!$G$8:$G$3007)</f>
        <v>0</v>
      </c>
      <c r="M907" s="33">
        <f t="shared" si="42"/>
        <v>0</v>
      </c>
      <c r="N907" s="258">
        <f>IF(G907="",0,IFERROR(AVERAGE(G907,AVERAGEIF(Entrada!$C$8:$C$3007,PG!$C907,Entrada!$E$8:$E$3007)),$G907))</f>
        <v>0</v>
      </c>
      <c r="O907" s="97">
        <f t="shared" si="43"/>
        <v>0</v>
      </c>
      <c r="P907" s="98" t="str">
        <f t="shared" si="44"/>
        <v/>
      </c>
      <c r="Q907" s="249"/>
      <c r="R907" s="249"/>
      <c r="S907" s="249"/>
      <c r="T907" s="249"/>
      <c r="U907" s="249"/>
      <c r="V907" s="249"/>
      <c r="W907" s="249"/>
      <c r="X907" s="249"/>
      <c r="Y907" s="249"/>
    </row>
    <row r="908" spans="2:25" ht="30" customHeight="1" x14ac:dyDescent="0.25">
      <c r="B908" s="250"/>
      <c r="C908" s="251"/>
      <c r="D908" s="252"/>
      <c r="E908" s="253"/>
      <c r="F908" s="254"/>
      <c r="G908" s="255"/>
      <c r="H908" s="26">
        <v>901</v>
      </c>
      <c r="I908" s="28">
        <f>SUMIF(Entrada!$C$8:$C$3007,C908,Entrada!$F$8:$F$3007)</f>
        <v>0</v>
      </c>
      <c r="J908" s="28">
        <f>SUMIF(Entrada!$C$8:$C$3007,PG!C908,Entrada!$J$8:$J$3007)</f>
        <v>0</v>
      </c>
      <c r="K908" s="28">
        <f>SUMIF(Saída!$C$8:$C$3007,PG!C908,Saída!$E$8:$E$3007)</f>
        <v>0</v>
      </c>
      <c r="L908" s="28">
        <f>SUMIF(Saída!$C$8:$C$3007,PG!C908,Saída!$G$8:$G$3007)</f>
        <v>0</v>
      </c>
      <c r="M908" s="33">
        <f t="shared" si="42"/>
        <v>0</v>
      </c>
      <c r="N908" s="258">
        <f>IF(G908="",0,IFERROR(AVERAGE(G908,AVERAGEIF(Entrada!$C$8:$C$3007,PG!$C908,Entrada!$E$8:$E$3007)),$G908))</f>
        <v>0</v>
      </c>
      <c r="O908" s="97">
        <f t="shared" si="43"/>
        <v>0</v>
      </c>
      <c r="P908" s="98" t="str">
        <f t="shared" si="44"/>
        <v/>
      </c>
      <c r="Q908" s="249"/>
      <c r="R908" s="249"/>
      <c r="S908" s="249"/>
      <c r="T908" s="249"/>
      <c r="U908" s="249"/>
      <c r="V908" s="249"/>
      <c r="W908" s="249"/>
      <c r="X908" s="249"/>
      <c r="Y908" s="249"/>
    </row>
    <row r="909" spans="2:25" ht="30" customHeight="1" x14ac:dyDescent="0.25">
      <c r="B909" s="250"/>
      <c r="C909" s="251"/>
      <c r="D909" s="252"/>
      <c r="E909" s="253"/>
      <c r="F909" s="254"/>
      <c r="G909" s="255"/>
      <c r="H909" s="26">
        <v>902</v>
      </c>
      <c r="I909" s="28">
        <f>SUMIF(Entrada!$C$8:$C$3007,C909,Entrada!$F$8:$F$3007)</f>
        <v>0</v>
      </c>
      <c r="J909" s="28">
        <f>SUMIF(Entrada!$C$8:$C$3007,PG!C909,Entrada!$J$8:$J$3007)</f>
        <v>0</v>
      </c>
      <c r="K909" s="28">
        <f>SUMIF(Saída!$C$8:$C$3007,PG!C909,Saída!$E$8:$E$3007)</f>
        <v>0</v>
      </c>
      <c r="L909" s="28">
        <f>SUMIF(Saída!$C$8:$C$3007,PG!C909,Saída!$G$8:$G$3007)</f>
        <v>0</v>
      </c>
      <c r="M909" s="33">
        <f t="shared" si="42"/>
        <v>0</v>
      </c>
      <c r="N909" s="258">
        <f>IF(G909="",0,IFERROR(AVERAGE(G909,AVERAGEIF(Entrada!$C$8:$C$3007,PG!$C909,Entrada!$E$8:$E$3007)),$G909))</f>
        <v>0</v>
      </c>
      <c r="O909" s="97">
        <f t="shared" si="43"/>
        <v>0</v>
      </c>
      <c r="P909" s="98" t="str">
        <f t="shared" si="44"/>
        <v/>
      </c>
      <c r="Q909" s="249"/>
      <c r="R909" s="249"/>
      <c r="S909" s="249"/>
      <c r="T909" s="249"/>
      <c r="U909" s="249"/>
      <c r="V909" s="249"/>
      <c r="W909" s="249"/>
      <c r="X909" s="249"/>
      <c r="Y909" s="249"/>
    </row>
    <row r="910" spans="2:25" ht="30" customHeight="1" x14ac:dyDescent="0.25">
      <c r="B910" s="250"/>
      <c r="C910" s="251"/>
      <c r="D910" s="252"/>
      <c r="E910" s="253"/>
      <c r="F910" s="254"/>
      <c r="G910" s="255"/>
      <c r="H910" s="26">
        <v>903</v>
      </c>
      <c r="I910" s="28">
        <f>SUMIF(Entrada!$C$8:$C$3007,C910,Entrada!$F$8:$F$3007)</f>
        <v>0</v>
      </c>
      <c r="J910" s="28">
        <f>SUMIF(Entrada!$C$8:$C$3007,PG!C910,Entrada!$J$8:$J$3007)</f>
        <v>0</v>
      </c>
      <c r="K910" s="28">
        <f>SUMIF(Saída!$C$8:$C$3007,PG!C910,Saída!$E$8:$E$3007)</f>
        <v>0</v>
      </c>
      <c r="L910" s="28">
        <f>SUMIF(Saída!$C$8:$C$3007,PG!C910,Saída!$G$8:$G$3007)</f>
        <v>0</v>
      </c>
      <c r="M910" s="33">
        <f t="shared" si="42"/>
        <v>0</v>
      </c>
      <c r="N910" s="258">
        <f>IF(G910="",0,IFERROR(AVERAGE(G910,AVERAGEIF(Entrada!$C$8:$C$3007,PG!$C910,Entrada!$E$8:$E$3007)),$G910))</f>
        <v>0</v>
      </c>
      <c r="O910" s="97">
        <f t="shared" si="43"/>
        <v>0</v>
      </c>
      <c r="P910" s="98" t="str">
        <f t="shared" si="44"/>
        <v/>
      </c>
      <c r="Q910" s="249"/>
      <c r="R910" s="249"/>
      <c r="S910" s="249"/>
      <c r="T910" s="249"/>
      <c r="U910" s="249"/>
      <c r="V910" s="249"/>
      <c r="W910" s="249"/>
      <c r="X910" s="249"/>
      <c r="Y910" s="249"/>
    </row>
    <row r="911" spans="2:25" ht="30" customHeight="1" x14ac:dyDescent="0.25">
      <c r="B911" s="250"/>
      <c r="C911" s="251"/>
      <c r="D911" s="252"/>
      <c r="E911" s="253"/>
      <c r="F911" s="254"/>
      <c r="G911" s="255"/>
      <c r="H911" s="26">
        <v>904</v>
      </c>
      <c r="I911" s="28">
        <f>SUMIF(Entrada!$C$8:$C$3007,C911,Entrada!$F$8:$F$3007)</f>
        <v>0</v>
      </c>
      <c r="J911" s="28">
        <f>SUMIF(Entrada!$C$8:$C$3007,PG!C911,Entrada!$J$8:$J$3007)</f>
        <v>0</v>
      </c>
      <c r="K911" s="28">
        <f>SUMIF(Saída!$C$8:$C$3007,PG!C911,Saída!$E$8:$E$3007)</f>
        <v>0</v>
      </c>
      <c r="L911" s="28">
        <f>SUMIF(Saída!$C$8:$C$3007,PG!C911,Saída!$G$8:$G$3007)</f>
        <v>0</v>
      </c>
      <c r="M911" s="33">
        <f t="shared" si="42"/>
        <v>0</v>
      </c>
      <c r="N911" s="258">
        <f>IF(G911="",0,IFERROR(AVERAGE(G911,AVERAGEIF(Entrada!$C$8:$C$3007,PG!$C911,Entrada!$E$8:$E$3007)),$G911))</f>
        <v>0</v>
      </c>
      <c r="O911" s="97">
        <f t="shared" si="43"/>
        <v>0</v>
      </c>
      <c r="P911" s="98" t="str">
        <f t="shared" si="44"/>
        <v/>
      </c>
      <c r="Q911" s="249"/>
      <c r="R911" s="249"/>
      <c r="S911" s="249"/>
      <c r="T911" s="249"/>
      <c r="U911" s="249"/>
      <c r="V911" s="249"/>
      <c r="W911" s="249"/>
      <c r="X911" s="249"/>
      <c r="Y911" s="249"/>
    </row>
    <row r="912" spans="2:25" ht="30" customHeight="1" x14ac:dyDescent="0.25">
      <c r="B912" s="250"/>
      <c r="C912" s="251"/>
      <c r="D912" s="252"/>
      <c r="E912" s="253"/>
      <c r="F912" s="254"/>
      <c r="G912" s="255"/>
      <c r="H912" s="26">
        <v>905</v>
      </c>
      <c r="I912" s="28">
        <f>SUMIF(Entrada!$C$8:$C$3007,C912,Entrada!$F$8:$F$3007)</f>
        <v>0</v>
      </c>
      <c r="J912" s="28">
        <f>SUMIF(Entrada!$C$8:$C$3007,PG!C912,Entrada!$J$8:$J$3007)</f>
        <v>0</v>
      </c>
      <c r="K912" s="28">
        <f>SUMIF(Saída!$C$8:$C$3007,PG!C912,Saída!$E$8:$E$3007)</f>
        <v>0</v>
      </c>
      <c r="L912" s="28">
        <f>SUMIF(Saída!$C$8:$C$3007,PG!C912,Saída!$G$8:$G$3007)</f>
        <v>0</v>
      </c>
      <c r="M912" s="33">
        <f t="shared" si="42"/>
        <v>0</v>
      </c>
      <c r="N912" s="258">
        <f>IF(G912="",0,IFERROR(AVERAGE(G912,AVERAGEIF(Entrada!$C$8:$C$3007,PG!$C912,Entrada!$E$8:$E$3007)),$G912))</f>
        <v>0</v>
      </c>
      <c r="O912" s="97">
        <f t="shared" si="43"/>
        <v>0</v>
      </c>
      <c r="P912" s="98" t="str">
        <f t="shared" si="44"/>
        <v/>
      </c>
      <c r="Q912" s="249"/>
      <c r="R912" s="249"/>
      <c r="S912" s="249"/>
      <c r="T912" s="249"/>
      <c r="U912" s="249"/>
      <c r="V912" s="249"/>
      <c r="W912" s="249"/>
      <c r="X912" s="249"/>
      <c r="Y912" s="249"/>
    </row>
    <row r="913" spans="2:25" ht="30" customHeight="1" x14ac:dyDescent="0.25">
      <c r="B913" s="250"/>
      <c r="C913" s="251"/>
      <c r="D913" s="252"/>
      <c r="E913" s="253"/>
      <c r="F913" s="254"/>
      <c r="G913" s="255"/>
      <c r="H913" s="26">
        <v>906</v>
      </c>
      <c r="I913" s="28">
        <f>SUMIF(Entrada!$C$8:$C$3007,C913,Entrada!$F$8:$F$3007)</f>
        <v>0</v>
      </c>
      <c r="J913" s="28">
        <f>SUMIF(Entrada!$C$8:$C$3007,PG!C913,Entrada!$J$8:$J$3007)</f>
        <v>0</v>
      </c>
      <c r="K913" s="28">
        <f>SUMIF(Saída!$C$8:$C$3007,PG!C913,Saída!$E$8:$E$3007)</f>
        <v>0</v>
      </c>
      <c r="L913" s="28">
        <f>SUMIF(Saída!$C$8:$C$3007,PG!C913,Saída!$G$8:$G$3007)</f>
        <v>0</v>
      </c>
      <c r="M913" s="33">
        <f t="shared" si="42"/>
        <v>0</v>
      </c>
      <c r="N913" s="258">
        <f>IF(G913="",0,IFERROR(AVERAGE(G913,AVERAGEIF(Entrada!$C$8:$C$3007,PG!$C913,Entrada!$E$8:$E$3007)),$G913))</f>
        <v>0</v>
      </c>
      <c r="O913" s="97">
        <f t="shared" si="43"/>
        <v>0</v>
      </c>
      <c r="P913" s="98" t="str">
        <f t="shared" si="44"/>
        <v/>
      </c>
      <c r="Q913" s="249"/>
      <c r="R913" s="249"/>
      <c r="S913" s="249"/>
      <c r="T913" s="249"/>
      <c r="U913" s="249"/>
      <c r="V913" s="249"/>
      <c r="W913" s="249"/>
      <c r="X913" s="249"/>
      <c r="Y913" s="249"/>
    </row>
    <row r="914" spans="2:25" ht="30" customHeight="1" x14ac:dyDescent="0.25">
      <c r="B914" s="250"/>
      <c r="C914" s="251"/>
      <c r="D914" s="252"/>
      <c r="E914" s="253"/>
      <c r="F914" s="254"/>
      <c r="G914" s="255"/>
      <c r="H914" s="26">
        <v>907</v>
      </c>
      <c r="I914" s="28">
        <f>SUMIF(Entrada!$C$8:$C$3007,C914,Entrada!$F$8:$F$3007)</f>
        <v>0</v>
      </c>
      <c r="J914" s="28">
        <f>SUMIF(Entrada!$C$8:$C$3007,PG!C914,Entrada!$J$8:$J$3007)</f>
        <v>0</v>
      </c>
      <c r="K914" s="28">
        <f>SUMIF(Saída!$C$8:$C$3007,PG!C914,Saída!$E$8:$E$3007)</f>
        <v>0</v>
      </c>
      <c r="L914" s="28">
        <f>SUMIF(Saída!$C$8:$C$3007,PG!C914,Saída!$G$8:$G$3007)</f>
        <v>0</v>
      </c>
      <c r="M914" s="33">
        <f t="shared" si="42"/>
        <v>0</v>
      </c>
      <c r="N914" s="258">
        <f>IF(G914="",0,IFERROR(AVERAGE(G914,AVERAGEIF(Entrada!$C$8:$C$3007,PG!$C914,Entrada!$E$8:$E$3007)),$G914))</f>
        <v>0</v>
      </c>
      <c r="O914" s="97">
        <f t="shared" si="43"/>
        <v>0</v>
      </c>
      <c r="P914" s="98" t="str">
        <f t="shared" si="44"/>
        <v/>
      </c>
      <c r="Q914" s="249"/>
      <c r="R914" s="249"/>
      <c r="S914" s="249"/>
      <c r="T914" s="249"/>
      <c r="U914" s="249"/>
      <c r="V914" s="249"/>
      <c r="W914" s="249"/>
      <c r="X914" s="249"/>
      <c r="Y914" s="249"/>
    </row>
    <row r="915" spans="2:25" ht="30" customHeight="1" x14ac:dyDescent="0.25">
      <c r="B915" s="250"/>
      <c r="C915" s="251"/>
      <c r="D915" s="252"/>
      <c r="E915" s="253"/>
      <c r="F915" s="254"/>
      <c r="G915" s="255"/>
      <c r="H915" s="26">
        <v>908</v>
      </c>
      <c r="I915" s="28">
        <f>SUMIF(Entrada!$C$8:$C$3007,C915,Entrada!$F$8:$F$3007)</f>
        <v>0</v>
      </c>
      <c r="J915" s="28">
        <f>SUMIF(Entrada!$C$8:$C$3007,PG!C915,Entrada!$J$8:$J$3007)</f>
        <v>0</v>
      </c>
      <c r="K915" s="28">
        <f>SUMIF(Saída!$C$8:$C$3007,PG!C915,Saída!$E$8:$E$3007)</f>
        <v>0</v>
      </c>
      <c r="L915" s="28">
        <f>SUMIF(Saída!$C$8:$C$3007,PG!C915,Saída!$G$8:$G$3007)</f>
        <v>0</v>
      </c>
      <c r="M915" s="33">
        <f t="shared" si="42"/>
        <v>0</v>
      </c>
      <c r="N915" s="258">
        <f>IF(G915="",0,IFERROR(AVERAGE(G915,AVERAGEIF(Entrada!$C$8:$C$3007,PG!$C915,Entrada!$E$8:$E$3007)),$G915))</f>
        <v>0</v>
      </c>
      <c r="O915" s="97">
        <f t="shared" si="43"/>
        <v>0</v>
      </c>
      <c r="P915" s="98" t="str">
        <f t="shared" si="44"/>
        <v/>
      </c>
      <c r="Q915" s="249"/>
      <c r="R915" s="249"/>
      <c r="S915" s="249"/>
      <c r="T915" s="249"/>
      <c r="U915" s="249"/>
      <c r="V915" s="249"/>
      <c r="W915" s="249"/>
      <c r="X915" s="249"/>
      <c r="Y915" s="249"/>
    </row>
    <row r="916" spans="2:25" ht="30" customHeight="1" x14ac:dyDescent="0.25">
      <c r="B916" s="250"/>
      <c r="C916" s="251"/>
      <c r="D916" s="252"/>
      <c r="E916" s="253"/>
      <c r="F916" s="254"/>
      <c r="G916" s="255"/>
      <c r="H916" s="26">
        <v>909</v>
      </c>
      <c r="I916" s="28">
        <f>SUMIF(Entrada!$C$8:$C$3007,C916,Entrada!$F$8:$F$3007)</f>
        <v>0</v>
      </c>
      <c r="J916" s="28">
        <f>SUMIF(Entrada!$C$8:$C$3007,PG!C916,Entrada!$J$8:$J$3007)</f>
        <v>0</v>
      </c>
      <c r="K916" s="28">
        <f>SUMIF(Saída!$C$8:$C$3007,PG!C916,Saída!$E$8:$E$3007)</f>
        <v>0</v>
      </c>
      <c r="L916" s="28">
        <f>SUMIF(Saída!$C$8:$C$3007,PG!C916,Saída!$G$8:$G$3007)</f>
        <v>0</v>
      </c>
      <c r="M916" s="33">
        <f t="shared" si="42"/>
        <v>0</v>
      </c>
      <c r="N916" s="258">
        <f>IF(G916="",0,IFERROR(AVERAGE(G916,AVERAGEIF(Entrada!$C$8:$C$3007,PG!$C916,Entrada!$E$8:$E$3007)),$G916))</f>
        <v>0</v>
      </c>
      <c r="O916" s="97">
        <f t="shared" si="43"/>
        <v>0</v>
      </c>
      <c r="P916" s="98" t="str">
        <f t="shared" si="44"/>
        <v/>
      </c>
      <c r="Q916" s="249"/>
      <c r="R916" s="249"/>
      <c r="S916" s="249"/>
      <c r="T916" s="249"/>
      <c r="U916" s="249"/>
      <c r="V916" s="249"/>
      <c r="W916" s="249"/>
      <c r="X916" s="249"/>
      <c r="Y916" s="249"/>
    </row>
    <row r="917" spans="2:25" ht="30" customHeight="1" x14ac:dyDescent="0.25">
      <c r="B917" s="250"/>
      <c r="C917" s="251"/>
      <c r="D917" s="252"/>
      <c r="E917" s="253"/>
      <c r="F917" s="254"/>
      <c r="G917" s="255"/>
      <c r="H917" s="26">
        <v>910</v>
      </c>
      <c r="I917" s="28">
        <f>SUMIF(Entrada!$C$8:$C$3007,C917,Entrada!$F$8:$F$3007)</f>
        <v>0</v>
      </c>
      <c r="J917" s="28">
        <f>SUMIF(Entrada!$C$8:$C$3007,PG!C917,Entrada!$J$8:$J$3007)</f>
        <v>0</v>
      </c>
      <c r="K917" s="28">
        <f>SUMIF(Saída!$C$8:$C$3007,PG!C917,Saída!$E$8:$E$3007)</f>
        <v>0</v>
      </c>
      <c r="L917" s="28">
        <f>SUMIF(Saída!$C$8:$C$3007,PG!C917,Saída!$G$8:$G$3007)</f>
        <v>0</v>
      </c>
      <c r="M917" s="33">
        <f t="shared" si="42"/>
        <v>0</v>
      </c>
      <c r="N917" s="258">
        <f>IF(G917="",0,IFERROR(AVERAGE(G917,AVERAGEIF(Entrada!$C$8:$C$3007,PG!$C917,Entrada!$E$8:$E$3007)),$G917))</f>
        <v>0</v>
      </c>
      <c r="O917" s="97">
        <f t="shared" si="43"/>
        <v>0</v>
      </c>
      <c r="P917" s="98" t="str">
        <f t="shared" si="44"/>
        <v/>
      </c>
      <c r="Q917" s="249"/>
      <c r="R917" s="249"/>
      <c r="S917" s="249"/>
      <c r="T917" s="249"/>
      <c r="U917" s="249"/>
      <c r="V917" s="249"/>
      <c r="W917" s="249"/>
      <c r="X917" s="249"/>
      <c r="Y917" s="249"/>
    </row>
    <row r="918" spans="2:25" ht="30" customHeight="1" x14ac:dyDescent="0.25">
      <c r="B918" s="250"/>
      <c r="C918" s="251"/>
      <c r="D918" s="252"/>
      <c r="E918" s="253"/>
      <c r="F918" s="254"/>
      <c r="G918" s="255"/>
      <c r="H918" s="26">
        <v>911</v>
      </c>
      <c r="I918" s="28">
        <f>SUMIF(Entrada!$C$8:$C$3007,C918,Entrada!$F$8:$F$3007)</f>
        <v>0</v>
      </c>
      <c r="J918" s="28">
        <f>SUMIF(Entrada!$C$8:$C$3007,PG!C918,Entrada!$J$8:$J$3007)</f>
        <v>0</v>
      </c>
      <c r="K918" s="28">
        <f>SUMIF(Saída!$C$8:$C$3007,PG!C918,Saída!$E$8:$E$3007)</f>
        <v>0</v>
      </c>
      <c r="L918" s="28">
        <f>SUMIF(Saída!$C$8:$C$3007,PG!C918,Saída!$G$8:$G$3007)</f>
        <v>0</v>
      </c>
      <c r="M918" s="33">
        <f t="shared" si="42"/>
        <v>0</v>
      </c>
      <c r="N918" s="258">
        <f>IF(G918="",0,IFERROR(AVERAGE(G918,AVERAGEIF(Entrada!$C$8:$C$3007,PG!$C918,Entrada!$E$8:$E$3007)),$G918))</f>
        <v>0</v>
      </c>
      <c r="O918" s="97">
        <f t="shared" si="43"/>
        <v>0</v>
      </c>
      <c r="P918" s="98" t="str">
        <f t="shared" si="44"/>
        <v/>
      </c>
      <c r="Q918" s="249"/>
      <c r="R918" s="249"/>
      <c r="S918" s="249"/>
      <c r="T918" s="249"/>
      <c r="U918" s="249"/>
      <c r="V918" s="249"/>
      <c r="W918" s="249"/>
      <c r="X918" s="249"/>
      <c r="Y918" s="249"/>
    </row>
    <row r="919" spans="2:25" ht="30" customHeight="1" x14ac:dyDescent="0.25">
      <c r="B919" s="250"/>
      <c r="C919" s="251"/>
      <c r="D919" s="252"/>
      <c r="E919" s="253"/>
      <c r="F919" s="254"/>
      <c r="G919" s="255"/>
      <c r="H919" s="26">
        <v>912</v>
      </c>
      <c r="I919" s="28">
        <f>SUMIF(Entrada!$C$8:$C$3007,C919,Entrada!$F$8:$F$3007)</f>
        <v>0</v>
      </c>
      <c r="J919" s="28">
        <f>SUMIF(Entrada!$C$8:$C$3007,PG!C919,Entrada!$J$8:$J$3007)</f>
        <v>0</v>
      </c>
      <c r="K919" s="28">
        <f>SUMIF(Saída!$C$8:$C$3007,PG!C919,Saída!$E$8:$E$3007)</f>
        <v>0</v>
      </c>
      <c r="L919" s="28">
        <f>SUMIF(Saída!$C$8:$C$3007,PG!C919,Saída!$G$8:$G$3007)</f>
        <v>0</v>
      </c>
      <c r="M919" s="33">
        <f t="shared" si="42"/>
        <v>0</v>
      </c>
      <c r="N919" s="258">
        <f>IF(G919="",0,IFERROR(AVERAGE(G919,AVERAGEIF(Entrada!$C$8:$C$3007,PG!$C919,Entrada!$E$8:$E$3007)),$G919))</f>
        <v>0</v>
      </c>
      <c r="O919" s="97">
        <f t="shared" si="43"/>
        <v>0</v>
      </c>
      <c r="P919" s="98" t="str">
        <f t="shared" si="44"/>
        <v/>
      </c>
      <c r="Q919" s="249"/>
      <c r="R919" s="249"/>
      <c r="S919" s="249"/>
      <c r="T919" s="249"/>
      <c r="U919" s="249"/>
      <c r="V919" s="249"/>
      <c r="W919" s="249"/>
      <c r="X919" s="249"/>
      <c r="Y919" s="249"/>
    </row>
    <row r="920" spans="2:25" ht="30" customHeight="1" x14ac:dyDescent="0.25">
      <c r="B920" s="250"/>
      <c r="C920" s="251"/>
      <c r="D920" s="252"/>
      <c r="E920" s="253"/>
      <c r="F920" s="254"/>
      <c r="G920" s="255"/>
      <c r="H920" s="26">
        <v>913</v>
      </c>
      <c r="I920" s="28">
        <f>SUMIF(Entrada!$C$8:$C$3007,C920,Entrada!$F$8:$F$3007)</f>
        <v>0</v>
      </c>
      <c r="J920" s="28">
        <f>SUMIF(Entrada!$C$8:$C$3007,PG!C920,Entrada!$J$8:$J$3007)</f>
        <v>0</v>
      </c>
      <c r="K920" s="28">
        <f>SUMIF(Saída!$C$8:$C$3007,PG!C920,Saída!$E$8:$E$3007)</f>
        <v>0</v>
      </c>
      <c r="L920" s="28">
        <f>SUMIF(Saída!$C$8:$C$3007,PG!C920,Saída!$G$8:$G$3007)</f>
        <v>0</v>
      </c>
      <c r="M920" s="33">
        <f t="shared" si="42"/>
        <v>0</v>
      </c>
      <c r="N920" s="258">
        <f>IF(G920="",0,IFERROR(AVERAGE(G920,AVERAGEIF(Entrada!$C$8:$C$3007,PG!$C920,Entrada!$E$8:$E$3007)),$G920))</f>
        <v>0</v>
      </c>
      <c r="O920" s="97">
        <f t="shared" si="43"/>
        <v>0</v>
      </c>
      <c r="P920" s="98" t="str">
        <f t="shared" si="44"/>
        <v/>
      </c>
      <c r="Q920" s="249"/>
      <c r="R920" s="249"/>
      <c r="S920" s="249"/>
      <c r="T920" s="249"/>
      <c r="U920" s="249"/>
      <c r="V920" s="249"/>
      <c r="W920" s="249"/>
      <c r="X920" s="249"/>
      <c r="Y920" s="249"/>
    </row>
    <row r="921" spans="2:25" ht="30" customHeight="1" x14ac:dyDescent="0.25">
      <c r="B921" s="250"/>
      <c r="C921" s="251"/>
      <c r="D921" s="252"/>
      <c r="E921" s="253"/>
      <c r="F921" s="254"/>
      <c r="G921" s="255"/>
      <c r="H921" s="26">
        <v>914</v>
      </c>
      <c r="I921" s="28">
        <f>SUMIF(Entrada!$C$8:$C$3007,C921,Entrada!$F$8:$F$3007)</f>
        <v>0</v>
      </c>
      <c r="J921" s="28">
        <f>SUMIF(Entrada!$C$8:$C$3007,PG!C921,Entrada!$J$8:$J$3007)</f>
        <v>0</v>
      </c>
      <c r="K921" s="28">
        <f>SUMIF(Saída!$C$8:$C$3007,PG!C921,Saída!$E$8:$E$3007)</f>
        <v>0</v>
      </c>
      <c r="L921" s="28">
        <f>SUMIF(Saída!$C$8:$C$3007,PG!C921,Saída!$G$8:$G$3007)</f>
        <v>0</v>
      </c>
      <c r="M921" s="33">
        <f t="shared" si="42"/>
        <v>0</v>
      </c>
      <c r="N921" s="258">
        <f>IF(G921="",0,IFERROR(AVERAGE(G921,AVERAGEIF(Entrada!$C$8:$C$3007,PG!$C921,Entrada!$E$8:$E$3007)),$G921))</f>
        <v>0</v>
      </c>
      <c r="O921" s="97">
        <f t="shared" si="43"/>
        <v>0</v>
      </c>
      <c r="P921" s="98" t="str">
        <f t="shared" si="44"/>
        <v/>
      </c>
      <c r="Q921" s="249"/>
      <c r="R921" s="249"/>
      <c r="S921" s="249"/>
      <c r="T921" s="249"/>
      <c r="U921" s="249"/>
      <c r="V921" s="249"/>
      <c r="W921" s="249"/>
      <c r="X921" s="249"/>
      <c r="Y921" s="249"/>
    </row>
    <row r="922" spans="2:25" ht="30" customHeight="1" x14ac:dyDescent="0.25">
      <c r="B922" s="250"/>
      <c r="C922" s="251"/>
      <c r="D922" s="252"/>
      <c r="E922" s="253"/>
      <c r="F922" s="254"/>
      <c r="G922" s="255"/>
      <c r="H922" s="26">
        <v>915</v>
      </c>
      <c r="I922" s="28">
        <f>SUMIF(Entrada!$C$8:$C$3007,C922,Entrada!$F$8:$F$3007)</f>
        <v>0</v>
      </c>
      <c r="J922" s="28">
        <f>SUMIF(Entrada!$C$8:$C$3007,PG!C922,Entrada!$J$8:$J$3007)</f>
        <v>0</v>
      </c>
      <c r="K922" s="28">
        <f>SUMIF(Saída!$C$8:$C$3007,PG!C922,Saída!$E$8:$E$3007)</f>
        <v>0</v>
      </c>
      <c r="L922" s="28">
        <f>SUMIF(Saída!$C$8:$C$3007,PG!C922,Saída!$G$8:$G$3007)</f>
        <v>0</v>
      </c>
      <c r="M922" s="33">
        <f t="shared" si="42"/>
        <v>0</v>
      </c>
      <c r="N922" s="258">
        <f>IF(G922="",0,IFERROR(AVERAGE(G922,AVERAGEIF(Entrada!$C$8:$C$3007,PG!$C922,Entrada!$E$8:$E$3007)),$G922))</f>
        <v>0</v>
      </c>
      <c r="O922" s="97">
        <f t="shared" si="43"/>
        <v>0</v>
      </c>
      <c r="P922" s="98" t="str">
        <f t="shared" si="44"/>
        <v/>
      </c>
      <c r="Q922" s="249"/>
      <c r="R922" s="249"/>
      <c r="S922" s="249"/>
      <c r="T922" s="249"/>
      <c r="U922" s="249"/>
      <c r="V922" s="249"/>
      <c r="W922" s="249"/>
      <c r="X922" s="249"/>
      <c r="Y922" s="249"/>
    </row>
    <row r="923" spans="2:25" ht="30" customHeight="1" x14ac:dyDescent="0.25">
      <c r="B923" s="250"/>
      <c r="C923" s="251"/>
      <c r="D923" s="252"/>
      <c r="E923" s="253"/>
      <c r="F923" s="254"/>
      <c r="G923" s="255"/>
      <c r="H923" s="26">
        <v>916</v>
      </c>
      <c r="I923" s="28">
        <f>SUMIF(Entrada!$C$8:$C$3007,C923,Entrada!$F$8:$F$3007)</f>
        <v>0</v>
      </c>
      <c r="J923" s="28">
        <f>SUMIF(Entrada!$C$8:$C$3007,PG!C923,Entrada!$J$8:$J$3007)</f>
        <v>0</v>
      </c>
      <c r="K923" s="28">
        <f>SUMIF(Saída!$C$8:$C$3007,PG!C923,Saída!$E$8:$E$3007)</f>
        <v>0</v>
      </c>
      <c r="L923" s="28">
        <f>SUMIF(Saída!$C$8:$C$3007,PG!C923,Saída!$G$8:$G$3007)</f>
        <v>0</v>
      </c>
      <c r="M923" s="33">
        <f t="shared" si="42"/>
        <v>0</v>
      </c>
      <c r="N923" s="258">
        <f>IF(G923="",0,IFERROR(AVERAGE(G923,AVERAGEIF(Entrada!$C$8:$C$3007,PG!$C923,Entrada!$E$8:$E$3007)),$G923))</f>
        <v>0</v>
      </c>
      <c r="O923" s="97">
        <f t="shared" si="43"/>
        <v>0</v>
      </c>
      <c r="P923" s="98" t="str">
        <f t="shared" si="44"/>
        <v/>
      </c>
      <c r="Q923" s="249"/>
      <c r="R923" s="249"/>
      <c r="S923" s="249"/>
      <c r="T923" s="249"/>
      <c r="U923" s="249"/>
      <c r="V923" s="249"/>
      <c r="W923" s="249"/>
      <c r="X923" s="249"/>
      <c r="Y923" s="249"/>
    </row>
    <row r="924" spans="2:25" ht="30" customHeight="1" x14ac:dyDescent="0.25">
      <c r="B924" s="250"/>
      <c r="C924" s="251"/>
      <c r="D924" s="252"/>
      <c r="E924" s="253"/>
      <c r="F924" s="254"/>
      <c r="G924" s="255"/>
      <c r="H924" s="26">
        <v>917</v>
      </c>
      <c r="I924" s="28">
        <f>SUMIF(Entrada!$C$8:$C$3007,C924,Entrada!$F$8:$F$3007)</f>
        <v>0</v>
      </c>
      <c r="J924" s="28">
        <f>SUMIF(Entrada!$C$8:$C$3007,PG!C924,Entrada!$J$8:$J$3007)</f>
        <v>0</v>
      </c>
      <c r="K924" s="28">
        <f>SUMIF(Saída!$C$8:$C$3007,PG!C924,Saída!$E$8:$E$3007)</f>
        <v>0</v>
      </c>
      <c r="L924" s="28">
        <f>SUMIF(Saída!$C$8:$C$3007,PG!C924,Saída!$G$8:$G$3007)</f>
        <v>0</v>
      </c>
      <c r="M924" s="33">
        <f t="shared" si="42"/>
        <v>0</v>
      </c>
      <c r="N924" s="258">
        <f>IF(G924="",0,IFERROR(AVERAGE(G924,AVERAGEIF(Entrada!$C$8:$C$3007,PG!$C924,Entrada!$E$8:$E$3007)),$G924))</f>
        <v>0</v>
      </c>
      <c r="O924" s="97">
        <f t="shared" si="43"/>
        <v>0</v>
      </c>
      <c r="P924" s="98" t="str">
        <f t="shared" si="44"/>
        <v/>
      </c>
      <c r="Q924" s="249"/>
      <c r="R924" s="249"/>
      <c r="S924" s="249"/>
      <c r="T924" s="249"/>
      <c r="U924" s="249"/>
      <c r="V924" s="249"/>
      <c r="W924" s="249"/>
      <c r="X924" s="249"/>
      <c r="Y924" s="249"/>
    </row>
    <row r="925" spans="2:25" ht="30" customHeight="1" x14ac:dyDescent="0.25">
      <c r="B925" s="250"/>
      <c r="C925" s="251"/>
      <c r="D925" s="252"/>
      <c r="E925" s="253"/>
      <c r="F925" s="254"/>
      <c r="G925" s="255"/>
      <c r="H925" s="26">
        <v>918</v>
      </c>
      <c r="I925" s="28">
        <f>SUMIF(Entrada!$C$8:$C$3007,C925,Entrada!$F$8:$F$3007)</f>
        <v>0</v>
      </c>
      <c r="J925" s="28">
        <f>SUMIF(Entrada!$C$8:$C$3007,PG!C925,Entrada!$J$8:$J$3007)</f>
        <v>0</v>
      </c>
      <c r="K925" s="28">
        <f>SUMIF(Saída!$C$8:$C$3007,PG!C925,Saída!$E$8:$E$3007)</f>
        <v>0</v>
      </c>
      <c r="L925" s="28">
        <f>SUMIF(Saída!$C$8:$C$3007,PG!C925,Saída!$G$8:$G$3007)</f>
        <v>0</v>
      </c>
      <c r="M925" s="33">
        <f t="shared" si="42"/>
        <v>0</v>
      </c>
      <c r="N925" s="258">
        <f>IF(G925="",0,IFERROR(AVERAGE(G925,AVERAGEIF(Entrada!$C$8:$C$3007,PG!$C925,Entrada!$E$8:$E$3007)),$G925))</f>
        <v>0</v>
      </c>
      <c r="O925" s="97">
        <f t="shared" si="43"/>
        <v>0</v>
      </c>
      <c r="P925" s="98" t="str">
        <f t="shared" si="44"/>
        <v/>
      </c>
      <c r="Q925" s="249"/>
      <c r="R925" s="249"/>
      <c r="S925" s="249"/>
      <c r="T925" s="249"/>
      <c r="U925" s="249"/>
      <c r="V925" s="249"/>
      <c r="W925" s="249"/>
      <c r="X925" s="249"/>
      <c r="Y925" s="249"/>
    </row>
    <row r="926" spans="2:25" ht="30" customHeight="1" x14ac:dyDescent="0.25">
      <c r="B926" s="250"/>
      <c r="C926" s="251"/>
      <c r="D926" s="252"/>
      <c r="E926" s="253"/>
      <c r="F926" s="254"/>
      <c r="G926" s="255"/>
      <c r="H926" s="26">
        <v>919</v>
      </c>
      <c r="I926" s="28">
        <f>SUMIF(Entrada!$C$8:$C$3007,C926,Entrada!$F$8:$F$3007)</f>
        <v>0</v>
      </c>
      <c r="J926" s="28">
        <f>SUMIF(Entrada!$C$8:$C$3007,PG!C926,Entrada!$J$8:$J$3007)</f>
        <v>0</v>
      </c>
      <c r="K926" s="28">
        <f>SUMIF(Saída!$C$8:$C$3007,PG!C926,Saída!$E$8:$E$3007)</f>
        <v>0</v>
      </c>
      <c r="L926" s="28">
        <f>SUMIF(Saída!$C$8:$C$3007,PG!C926,Saída!$G$8:$G$3007)</f>
        <v>0</v>
      </c>
      <c r="M926" s="33">
        <f t="shared" si="42"/>
        <v>0</v>
      </c>
      <c r="N926" s="258">
        <f>IF(G926="",0,IFERROR(AVERAGE(G926,AVERAGEIF(Entrada!$C$8:$C$3007,PG!$C926,Entrada!$E$8:$E$3007)),$G926))</f>
        <v>0</v>
      </c>
      <c r="O926" s="97">
        <f t="shared" si="43"/>
        <v>0</v>
      </c>
      <c r="P926" s="98" t="str">
        <f t="shared" si="44"/>
        <v/>
      </c>
      <c r="Q926" s="249"/>
      <c r="R926" s="249"/>
      <c r="S926" s="249"/>
      <c r="T926" s="249"/>
      <c r="U926" s="249"/>
      <c r="V926" s="249"/>
      <c r="W926" s="249"/>
      <c r="X926" s="249"/>
      <c r="Y926" s="249"/>
    </row>
    <row r="927" spans="2:25" ht="30" customHeight="1" x14ac:dyDescent="0.25">
      <c r="B927" s="250"/>
      <c r="C927" s="251"/>
      <c r="D927" s="252"/>
      <c r="E927" s="253"/>
      <c r="F927" s="254"/>
      <c r="G927" s="255"/>
      <c r="H927" s="26">
        <v>920</v>
      </c>
      <c r="I927" s="28">
        <f>SUMIF(Entrada!$C$8:$C$3007,C927,Entrada!$F$8:$F$3007)</f>
        <v>0</v>
      </c>
      <c r="J927" s="28">
        <f>SUMIF(Entrada!$C$8:$C$3007,PG!C927,Entrada!$J$8:$J$3007)</f>
        <v>0</v>
      </c>
      <c r="K927" s="28">
        <f>SUMIF(Saída!$C$8:$C$3007,PG!C927,Saída!$E$8:$E$3007)</f>
        <v>0</v>
      </c>
      <c r="L927" s="28">
        <f>SUMIF(Saída!$C$8:$C$3007,PG!C927,Saída!$G$8:$G$3007)</f>
        <v>0</v>
      </c>
      <c r="M927" s="33">
        <f t="shared" si="42"/>
        <v>0</v>
      </c>
      <c r="N927" s="258">
        <f>IF(G927="",0,IFERROR(AVERAGE(G927,AVERAGEIF(Entrada!$C$8:$C$3007,PG!$C927,Entrada!$E$8:$E$3007)),$G927))</f>
        <v>0</v>
      </c>
      <c r="O927" s="97">
        <f t="shared" si="43"/>
        <v>0</v>
      </c>
      <c r="P927" s="98" t="str">
        <f t="shared" si="44"/>
        <v/>
      </c>
      <c r="Q927" s="249"/>
      <c r="R927" s="249"/>
      <c r="S927" s="249"/>
      <c r="T927" s="249"/>
      <c r="U927" s="249"/>
      <c r="V927" s="249"/>
      <c r="W927" s="249"/>
      <c r="X927" s="249"/>
      <c r="Y927" s="249"/>
    </row>
    <row r="928" spans="2:25" ht="30" customHeight="1" x14ac:dyDescent="0.25">
      <c r="B928" s="250"/>
      <c r="C928" s="251"/>
      <c r="D928" s="252"/>
      <c r="E928" s="253"/>
      <c r="F928" s="254"/>
      <c r="G928" s="255"/>
      <c r="H928" s="26">
        <v>921</v>
      </c>
      <c r="I928" s="28">
        <f>SUMIF(Entrada!$C$8:$C$3007,C928,Entrada!$F$8:$F$3007)</f>
        <v>0</v>
      </c>
      <c r="J928" s="28">
        <f>SUMIF(Entrada!$C$8:$C$3007,PG!C928,Entrada!$J$8:$J$3007)</f>
        <v>0</v>
      </c>
      <c r="K928" s="28">
        <f>SUMIF(Saída!$C$8:$C$3007,PG!C928,Saída!$E$8:$E$3007)</f>
        <v>0</v>
      </c>
      <c r="L928" s="28">
        <f>SUMIF(Saída!$C$8:$C$3007,PG!C928,Saída!$G$8:$G$3007)</f>
        <v>0</v>
      </c>
      <c r="M928" s="33">
        <f t="shared" si="42"/>
        <v>0</v>
      </c>
      <c r="N928" s="258">
        <f>IF(G928="",0,IFERROR(AVERAGE(G928,AVERAGEIF(Entrada!$C$8:$C$3007,PG!$C928,Entrada!$E$8:$E$3007)),$G928))</f>
        <v>0</v>
      </c>
      <c r="O928" s="97">
        <f t="shared" si="43"/>
        <v>0</v>
      </c>
      <c r="P928" s="98" t="str">
        <f t="shared" si="44"/>
        <v/>
      </c>
      <c r="Q928" s="249"/>
      <c r="R928" s="249"/>
      <c r="S928" s="249"/>
      <c r="T928" s="249"/>
      <c r="U928" s="249"/>
      <c r="V928" s="249"/>
      <c r="W928" s="249"/>
      <c r="X928" s="249"/>
      <c r="Y928" s="249"/>
    </row>
    <row r="929" spans="2:25" ht="30" customHeight="1" x14ac:dyDescent="0.25">
      <c r="B929" s="250"/>
      <c r="C929" s="251"/>
      <c r="D929" s="252"/>
      <c r="E929" s="253"/>
      <c r="F929" s="254"/>
      <c r="G929" s="255"/>
      <c r="H929" s="26">
        <v>922</v>
      </c>
      <c r="I929" s="28">
        <f>SUMIF(Entrada!$C$8:$C$3007,C929,Entrada!$F$8:$F$3007)</f>
        <v>0</v>
      </c>
      <c r="J929" s="28">
        <f>SUMIF(Entrada!$C$8:$C$3007,PG!C929,Entrada!$J$8:$J$3007)</f>
        <v>0</v>
      </c>
      <c r="K929" s="28">
        <f>SUMIF(Saída!$C$8:$C$3007,PG!C929,Saída!$E$8:$E$3007)</f>
        <v>0</v>
      </c>
      <c r="L929" s="28">
        <f>SUMIF(Saída!$C$8:$C$3007,PG!C929,Saída!$G$8:$G$3007)</f>
        <v>0</v>
      </c>
      <c r="M929" s="33">
        <f t="shared" si="42"/>
        <v>0</v>
      </c>
      <c r="N929" s="258">
        <f>IF(G929="",0,IFERROR(AVERAGE(G929,AVERAGEIF(Entrada!$C$8:$C$3007,PG!$C929,Entrada!$E$8:$E$3007)),$G929))</f>
        <v>0</v>
      </c>
      <c r="O929" s="97">
        <f t="shared" si="43"/>
        <v>0</v>
      </c>
      <c r="P929" s="98" t="str">
        <f t="shared" si="44"/>
        <v/>
      </c>
      <c r="Q929" s="249"/>
      <c r="R929" s="249"/>
      <c r="S929" s="249"/>
      <c r="T929" s="249"/>
      <c r="U929" s="249"/>
      <c r="V929" s="249"/>
      <c r="W929" s="249"/>
      <c r="X929" s="249"/>
      <c r="Y929" s="249"/>
    </row>
    <row r="930" spans="2:25" ht="30" customHeight="1" x14ac:dyDescent="0.25">
      <c r="B930" s="250"/>
      <c r="C930" s="251"/>
      <c r="D930" s="252"/>
      <c r="E930" s="253"/>
      <c r="F930" s="254"/>
      <c r="G930" s="255"/>
      <c r="H930" s="26">
        <v>923</v>
      </c>
      <c r="I930" s="28">
        <f>SUMIF(Entrada!$C$8:$C$3007,C930,Entrada!$F$8:$F$3007)</f>
        <v>0</v>
      </c>
      <c r="J930" s="28">
        <f>SUMIF(Entrada!$C$8:$C$3007,PG!C930,Entrada!$J$8:$J$3007)</f>
        <v>0</v>
      </c>
      <c r="K930" s="28">
        <f>SUMIF(Saída!$C$8:$C$3007,PG!C930,Saída!$E$8:$E$3007)</f>
        <v>0</v>
      </c>
      <c r="L930" s="28">
        <f>SUMIF(Saída!$C$8:$C$3007,PG!C930,Saída!$G$8:$G$3007)</f>
        <v>0</v>
      </c>
      <c r="M930" s="33">
        <f t="shared" si="42"/>
        <v>0</v>
      </c>
      <c r="N930" s="258">
        <f>IF(G930="",0,IFERROR(AVERAGE(G930,AVERAGEIF(Entrada!$C$8:$C$3007,PG!$C930,Entrada!$E$8:$E$3007)),$G930))</f>
        <v>0</v>
      </c>
      <c r="O930" s="97">
        <f t="shared" si="43"/>
        <v>0</v>
      </c>
      <c r="P930" s="98" t="str">
        <f t="shared" si="44"/>
        <v/>
      </c>
      <c r="Q930" s="249"/>
      <c r="R930" s="249"/>
      <c r="S930" s="249"/>
      <c r="T930" s="249"/>
      <c r="U930" s="249"/>
      <c r="V930" s="249"/>
      <c r="W930" s="249"/>
      <c r="X930" s="249"/>
      <c r="Y930" s="249"/>
    </row>
    <row r="931" spans="2:25" ht="30" customHeight="1" x14ac:dyDescent="0.25">
      <c r="B931" s="250"/>
      <c r="C931" s="251"/>
      <c r="D931" s="252"/>
      <c r="E931" s="253"/>
      <c r="F931" s="254"/>
      <c r="G931" s="255"/>
      <c r="H931" s="26">
        <v>924</v>
      </c>
      <c r="I931" s="28">
        <f>SUMIF(Entrada!$C$8:$C$3007,C931,Entrada!$F$8:$F$3007)</f>
        <v>0</v>
      </c>
      <c r="J931" s="28">
        <f>SUMIF(Entrada!$C$8:$C$3007,PG!C931,Entrada!$J$8:$J$3007)</f>
        <v>0</v>
      </c>
      <c r="K931" s="28">
        <f>SUMIF(Saída!$C$8:$C$3007,PG!C931,Saída!$E$8:$E$3007)</f>
        <v>0</v>
      </c>
      <c r="L931" s="28">
        <f>SUMIF(Saída!$C$8:$C$3007,PG!C931,Saída!$G$8:$G$3007)</f>
        <v>0</v>
      </c>
      <c r="M931" s="33">
        <f t="shared" si="42"/>
        <v>0</v>
      </c>
      <c r="N931" s="258">
        <f>IF(G931="",0,IFERROR(AVERAGE(G931,AVERAGEIF(Entrada!$C$8:$C$3007,PG!$C931,Entrada!$E$8:$E$3007)),$G931))</f>
        <v>0</v>
      </c>
      <c r="O931" s="97">
        <f t="shared" si="43"/>
        <v>0</v>
      </c>
      <c r="P931" s="98" t="str">
        <f t="shared" si="44"/>
        <v/>
      </c>
      <c r="Q931" s="249"/>
      <c r="R931" s="249"/>
      <c r="S931" s="249"/>
      <c r="T931" s="249"/>
      <c r="U931" s="249"/>
      <c r="V931" s="249"/>
      <c r="W931" s="249"/>
      <c r="X931" s="249"/>
      <c r="Y931" s="249"/>
    </row>
    <row r="932" spans="2:25" ht="30" customHeight="1" x14ac:dyDescent="0.25">
      <c r="B932" s="250"/>
      <c r="C932" s="251"/>
      <c r="D932" s="252"/>
      <c r="E932" s="253"/>
      <c r="F932" s="254"/>
      <c r="G932" s="255"/>
      <c r="H932" s="26">
        <v>925</v>
      </c>
      <c r="I932" s="28">
        <f>SUMIF(Entrada!$C$8:$C$3007,C932,Entrada!$F$8:$F$3007)</f>
        <v>0</v>
      </c>
      <c r="J932" s="28">
        <f>SUMIF(Entrada!$C$8:$C$3007,PG!C932,Entrada!$J$8:$J$3007)</f>
        <v>0</v>
      </c>
      <c r="K932" s="28">
        <f>SUMIF(Saída!$C$8:$C$3007,PG!C932,Saída!$E$8:$E$3007)</f>
        <v>0</v>
      </c>
      <c r="L932" s="28">
        <f>SUMIF(Saída!$C$8:$C$3007,PG!C932,Saída!$G$8:$G$3007)</f>
        <v>0</v>
      </c>
      <c r="M932" s="33">
        <f t="shared" si="42"/>
        <v>0</v>
      </c>
      <c r="N932" s="258">
        <f>IF(G932="",0,IFERROR(AVERAGE(G932,AVERAGEIF(Entrada!$C$8:$C$3007,PG!$C932,Entrada!$E$8:$E$3007)),$G932))</f>
        <v>0</v>
      </c>
      <c r="O932" s="97">
        <f t="shared" si="43"/>
        <v>0</v>
      </c>
      <c r="P932" s="98" t="str">
        <f t="shared" si="44"/>
        <v/>
      </c>
      <c r="Q932" s="249"/>
      <c r="R932" s="249"/>
      <c r="S932" s="249"/>
      <c r="T932" s="249"/>
      <c r="U932" s="249"/>
      <c r="V932" s="249"/>
      <c r="W932" s="249"/>
      <c r="X932" s="249"/>
      <c r="Y932" s="249"/>
    </row>
    <row r="933" spans="2:25" ht="30" customHeight="1" x14ac:dyDescent="0.25">
      <c r="B933" s="250"/>
      <c r="C933" s="251"/>
      <c r="D933" s="252"/>
      <c r="E933" s="253"/>
      <c r="F933" s="254"/>
      <c r="G933" s="255"/>
      <c r="H933" s="26">
        <v>926</v>
      </c>
      <c r="I933" s="28">
        <f>SUMIF(Entrada!$C$8:$C$3007,C933,Entrada!$F$8:$F$3007)</f>
        <v>0</v>
      </c>
      <c r="J933" s="28">
        <f>SUMIF(Entrada!$C$8:$C$3007,PG!C933,Entrada!$J$8:$J$3007)</f>
        <v>0</v>
      </c>
      <c r="K933" s="28">
        <f>SUMIF(Saída!$C$8:$C$3007,PG!C933,Saída!$E$8:$E$3007)</f>
        <v>0</v>
      </c>
      <c r="L933" s="28">
        <f>SUMIF(Saída!$C$8:$C$3007,PG!C933,Saída!$G$8:$G$3007)</f>
        <v>0</v>
      </c>
      <c r="M933" s="33">
        <f t="shared" si="42"/>
        <v>0</v>
      </c>
      <c r="N933" s="258">
        <f>IF(G933="",0,IFERROR(AVERAGE(G933,AVERAGEIF(Entrada!$C$8:$C$3007,PG!$C933,Entrada!$E$8:$E$3007)),$G933))</f>
        <v>0</v>
      </c>
      <c r="O933" s="97">
        <f t="shared" si="43"/>
        <v>0</v>
      </c>
      <c r="P933" s="98" t="str">
        <f t="shared" si="44"/>
        <v/>
      </c>
      <c r="Q933" s="249"/>
      <c r="R933" s="249"/>
      <c r="S933" s="249"/>
      <c r="T933" s="249"/>
      <c r="U933" s="249"/>
      <c r="V933" s="249"/>
      <c r="W933" s="249"/>
      <c r="X933" s="249"/>
      <c r="Y933" s="249"/>
    </row>
    <row r="934" spans="2:25" ht="30" customHeight="1" x14ac:dyDescent="0.25">
      <c r="B934" s="250"/>
      <c r="C934" s="251"/>
      <c r="D934" s="252"/>
      <c r="E934" s="253"/>
      <c r="F934" s="254"/>
      <c r="G934" s="255"/>
      <c r="H934" s="26">
        <v>927</v>
      </c>
      <c r="I934" s="28">
        <f>SUMIF(Entrada!$C$8:$C$3007,C934,Entrada!$F$8:$F$3007)</f>
        <v>0</v>
      </c>
      <c r="J934" s="28">
        <f>SUMIF(Entrada!$C$8:$C$3007,PG!C934,Entrada!$J$8:$J$3007)</f>
        <v>0</v>
      </c>
      <c r="K934" s="28">
        <f>SUMIF(Saída!$C$8:$C$3007,PG!C934,Saída!$E$8:$E$3007)</f>
        <v>0</v>
      </c>
      <c r="L934" s="28">
        <f>SUMIF(Saída!$C$8:$C$3007,PG!C934,Saída!$G$8:$G$3007)</f>
        <v>0</v>
      </c>
      <c r="M934" s="33">
        <f t="shared" si="42"/>
        <v>0</v>
      </c>
      <c r="N934" s="258">
        <f>IF(G934="",0,IFERROR(AVERAGE(G934,AVERAGEIF(Entrada!$C$8:$C$3007,PG!$C934,Entrada!$E$8:$E$3007)),$G934))</f>
        <v>0</v>
      </c>
      <c r="O934" s="97">
        <f t="shared" si="43"/>
        <v>0</v>
      </c>
      <c r="P934" s="98" t="str">
        <f t="shared" si="44"/>
        <v/>
      </c>
      <c r="Q934" s="249"/>
      <c r="R934" s="249"/>
      <c r="S934" s="249"/>
      <c r="T934" s="249"/>
      <c r="U934" s="249"/>
      <c r="V934" s="249"/>
      <c r="W934" s="249"/>
      <c r="X934" s="249"/>
      <c r="Y934" s="249"/>
    </row>
    <row r="935" spans="2:25" ht="30" customHeight="1" x14ac:dyDescent="0.25">
      <c r="B935" s="250"/>
      <c r="C935" s="251"/>
      <c r="D935" s="252"/>
      <c r="E935" s="253"/>
      <c r="F935" s="254"/>
      <c r="G935" s="255"/>
      <c r="H935" s="26">
        <v>928</v>
      </c>
      <c r="I935" s="28">
        <f>SUMIF(Entrada!$C$8:$C$3007,C935,Entrada!$F$8:$F$3007)</f>
        <v>0</v>
      </c>
      <c r="J935" s="28">
        <f>SUMIF(Entrada!$C$8:$C$3007,PG!C935,Entrada!$J$8:$J$3007)</f>
        <v>0</v>
      </c>
      <c r="K935" s="28">
        <f>SUMIF(Saída!$C$8:$C$3007,PG!C935,Saída!$E$8:$E$3007)</f>
        <v>0</v>
      </c>
      <c r="L935" s="28">
        <f>SUMIF(Saída!$C$8:$C$3007,PG!C935,Saída!$G$8:$G$3007)</f>
        <v>0</v>
      </c>
      <c r="M935" s="33">
        <f t="shared" si="42"/>
        <v>0</v>
      </c>
      <c r="N935" s="258">
        <f>IF(G935="",0,IFERROR(AVERAGE(G935,AVERAGEIF(Entrada!$C$8:$C$3007,PG!$C935,Entrada!$E$8:$E$3007)),$G935))</f>
        <v>0</v>
      </c>
      <c r="O935" s="97">
        <f t="shared" si="43"/>
        <v>0</v>
      </c>
      <c r="P935" s="98" t="str">
        <f t="shared" si="44"/>
        <v/>
      </c>
      <c r="Q935" s="249"/>
      <c r="R935" s="249"/>
      <c r="S935" s="249"/>
      <c r="T935" s="249"/>
      <c r="U935" s="249"/>
      <c r="V935" s="249"/>
      <c r="W935" s="249"/>
      <c r="X935" s="249"/>
      <c r="Y935" s="249"/>
    </row>
    <row r="936" spans="2:25" ht="30" customHeight="1" x14ac:dyDescent="0.25">
      <c r="B936" s="250"/>
      <c r="C936" s="251"/>
      <c r="D936" s="252"/>
      <c r="E936" s="253"/>
      <c r="F936" s="254"/>
      <c r="G936" s="255"/>
      <c r="H936" s="26">
        <v>929</v>
      </c>
      <c r="I936" s="28">
        <f>SUMIF(Entrada!$C$8:$C$3007,C936,Entrada!$F$8:$F$3007)</f>
        <v>0</v>
      </c>
      <c r="J936" s="28">
        <f>SUMIF(Entrada!$C$8:$C$3007,PG!C936,Entrada!$J$8:$J$3007)</f>
        <v>0</v>
      </c>
      <c r="K936" s="28">
        <f>SUMIF(Saída!$C$8:$C$3007,PG!C936,Saída!$E$8:$E$3007)</f>
        <v>0</v>
      </c>
      <c r="L936" s="28">
        <f>SUMIF(Saída!$C$8:$C$3007,PG!C936,Saída!$G$8:$G$3007)</f>
        <v>0</v>
      </c>
      <c r="M936" s="33">
        <f t="shared" si="42"/>
        <v>0</v>
      </c>
      <c r="N936" s="258">
        <f>IF(G936="",0,IFERROR(AVERAGE(G936,AVERAGEIF(Entrada!$C$8:$C$3007,PG!$C936,Entrada!$E$8:$E$3007)),$G936))</f>
        <v>0</v>
      </c>
      <c r="O936" s="97">
        <f t="shared" si="43"/>
        <v>0</v>
      </c>
      <c r="P936" s="98" t="str">
        <f t="shared" si="44"/>
        <v/>
      </c>
      <c r="Q936" s="249"/>
      <c r="R936" s="249"/>
      <c r="S936" s="249"/>
      <c r="T936" s="249"/>
      <c r="U936" s="249"/>
      <c r="V936" s="249"/>
      <c r="W936" s="249"/>
      <c r="X936" s="249"/>
      <c r="Y936" s="249"/>
    </row>
    <row r="937" spans="2:25" ht="30" customHeight="1" x14ac:dyDescent="0.25">
      <c r="B937" s="250"/>
      <c r="C937" s="251"/>
      <c r="D937" s="252"/>
      <c r="E937" s="253"/>
      <c r="F937" s="254"/>
      <c r="G937" s="255"/>
      <c r="H937" s="26">
        <v>930</v>
      </c>
      <c r="I937" s="28">
        <f>SUMIF(Entrada!$C$8:$C$3007,C937,Entrada!$F$8:$F$3007)</f>
        <v>0</v>
      </c>
      <c r="J937" s="28">
        <f>SUMIF(Entrada!$C$8:$C$3007,PG!C937,Entrada!$J$8:$J$3007)</f>
        <v>0</v>
      </c>
      <c r="K937" s="28">
        <f>SUMIF(Saída!$C$8:$C$3007,PG!C937,Saída!$E$8:$E$3007)</f>
        <v>0</v>
      </c>
      <c r="L937" s="28">
        <f>SUMIF(Saída!$C$8:$C$3007,PG!C937,Saída!$G$8:$G$3007)</f>
        <v>0</v>
      </c>
      <c r="M937" s="33">
        <f t="shared" si="42"/>
        <v>0</v>
      </c>
      <c r="N937" s="258">
        <f>IF(G937="",0,IFERROR(AVERAGE(G937,AVERAGEIF(Entrada!$C$8:$C$3007,PG!$C937,Entrada!$E$8:$E$3007)),$G937))</f>
        <v>0</v>
      </c>
      <c r="O937" s="97">
        <f t="shared" si="43"/>
        <v>0</v>
      </c>
      <c r="P937" s="98" t="str">
        <f t="shared" si="44"/>
        <v/>
      </c>
      <c r="Q937" s="249"/>
      <c r="R937" s="249"/>
      <c r="S937" s="249"/>
      <c r="T937" s="249"/>
      <c r="U937" s="249"/>
      <c r="V937" s="249"/>
      <c r="W937" s="249"/>
      <c r="X937" s="249"/>
      <c r="Y937" s="249"/>
    </row>
    <row r="938" spans="2:25" ht="30" customHeight="1" x14ac:dyDescent="0.25">
      <c r="B938" s="250"/>
      <c r="C938" s="251"/>
      <c r="D938" s="252"/>
      <c r="E938" s="253"/>
      <c r="F938" s="254"/>
      <c r="G938" s="255"/>
      <c r="H938" s="26">
        <v>931</v>
      </c>
      <c r="I938" s="28">
        <f>SUMIF(Entrada!$C$8:$C$3007,C938,Entrada!$F$8:$F$3007)</f>
        <v>0</v>
      </c>
      <c r="J938" s="28">
        <f>SUMIF(Entrada!$C$8:$C$3007,PG!C938,Entrada!$J$8:$J$3007)</f>
        <v>0</v>
      </c>
      <c r="K938" s="28">
        <f>SUMIF(Saída!$C$8:$C$3007,PG!C938,Saída!$E$8:$E$3007)</f>
        <v>0</v>
      </c>
      <c r="L938" s="28">
        <f>SUMIF(Saída!$C$8:$C$3007,PG!C938,Saída!$G$8:$G$3007)</f>
        <v>0</v>
      </c>
      <c r="M938" s="33">
        <f t="shared" si="42"/>
        <v>0</v>
      </c>
      <c r="N938" s="258">
        <f>IF(G938="",0,IFERROR(AVERAGE(G938,AVERAGEIF(Entrada!$C$8:$C$3007,PG!$C938,Entrada!$E$8:$E$3007)),$G938))</f>
        <v>0</v>
      </c>
      <c r="O938" s="97">
        <f t="shared" si="43"/>
        <v>0</v>
      </c>
      <c r="P938" s="98" t="str">
        <f t="shared" si="44"/>
        <v/>
      </c>
      <c r="Q938" s="249"/>
      <c r="R938" s="249"/>
      <c r="S938" s="249"/>
      <c r="T938" s="249"/>
      <c r="U938" s="249"/>
      <c r="V938" s="249"/>
      <c r="W938" s="249"/>
      <c r="X938" s="249"/>
      <c r="Y938" s="249"/>
    </row>
    <row r="939" spans="2:25" ht="30" customHeight="1" x14ac:dyDescent="0.25">
      <c r="B939" s="250"/>
      <c r="C939" s="251"/>
      <c r="D939" s="252"/>
      <c r="E939" s="253"/>
      <c r="F939" s="254"/>
      <c r="G939" s="255"/>
      <c r="H939" s="26">
        <v>932</v>
      </c>
      <c r="I939" s="28">
        <f>SUMIF(Entrada!$C$8:$C$3007,C939,Entrada!$F$8:$F$3007)</f>
        <v>0</v>
      </c>
      <c r="J939" s="28">
        <f>SUMIF(Entrada!$C$8:$C$3007,PG!C939,Entrada!$J$8:$J$3007)</f>
        <v>0</v>
      </c>
      <c r="K939" s="28">
        <f>SUMIF(Saída!$C$8:$C$3007,PG!C939,Saída!$E$8:$E$3007)</f>
        <v>0</v>
      </c>
      <c r="L939" s="28">
        <f>SUMIF(Saída!$C$8:$C$3007,PG!C939,Saída!$G$8:$G$3007)</f>
        <v>0</v>
      </c>
      <c r="M939" s="33">
        <f t="shared" si="42"/>
        <v>0</v>
      </c>
      <c r="N939" s="258">
        <f>IF(G939="",0,IFERROR(AVERAGE(G939,AVERAGEIF(Entrada!$C$8:$C$3007,PG!$C939,Entrada!$E$8:$E$3007)),$G939))</f>
        <v>0</v>
      </c>
      <c r="O939" s="97">
        <f t="shared" si="43"/>
        <v>0</v>
      </c>
      <c r="P939" s="98" t="str">
        <f t="shared" si="44"/>
        <v/>
      </c>
      <c r="Q939" s="249"/>
      <c r="R939" s="249"/>
      <c r="S939" s="249"/>
      <c r="T939" s="249"/>
      <c r="U939" s="249"/>
      <c r="V939" s="249"/>
      <c r="W939" s="249"/>
      <c r="X939" s="249"/>
      <c r="Y939" s="249"/>
    </row>
    <row r="940" spans="2:25" ht="30" customHeight="1" x14ac:dyDescent="0.25">
      <c r="B940" s="250"/>
      <c r="C940" s="251"/>
      <c r="D940" s="252"/>
      <c r="E940" s="253"/>
      <c r="F940" s="254"/>
      <c r="G940" s="255"/>
      <c r="H940" s="26">
        <v>933</v>
      </c>
      <c r="I940" s="28">
        <f>SUMIF(Entrada!$C$8:$C$3007,C940,Entrada!$F$8:$F$3007)</f>
        <v>0</v>
      </c>
      <c r="J940" s="28">
        <f>SUMIF(Entrada!$C$8:$C$3007,PG!C940,Entrada!$J$8:$J$3007)</f>
        <v>0</v>
      </c>
      <c r="K940" s="28">
        <f>SUMIF(Saída!$C$8:$C$3007,PG!C940,Saída!$E$8:$E$3007)</f>
        <v>0</v>
      </c>
      <c r="L940" s="28">
        <f>SUMIF(Saída!$C$8:$C$3007,PG!C940,Saída!$G$8:$G$3007)</f>
        <v>0</v>
      </c>
      <c r="M940" s="33">
        <f t="shared" si="42"/>
        <v>0</v>
      </c>
      <c r="N940" s="258">
        <f>IF(G940="",0,IFERROR(AVERAGE(G940,AVERAGEIF(Entrada!$C$8:$C$3007,PG!$C940,Entrada!$E$8:$E$3007)),$G940))</f>
        <v>0</v>
      </c>
      <c r="O940" s="97">
        <f t="shared" si="43"/>
        <v>0</v>
      </c>
      <c r="P940" s="98" t="str">
        <f t="shared" si="44"/>
        <v/>
      </c>
      <c r="Q940" s="249"/>
      <c r="R940" s="249"/>
      <c r="S940" s="249"/>
      <c r="T940" s="249"/>
      <c r="U940" s="249"/>
      <c r="V940" s="249"/>
      <c r="W940" s="249"/>
      <c r="X940" s="249"/>
      <c r="Y940" s="249"/>
    </row>
    <row r="941" spans="2:25" ht="30" customHeight="1" x14ac:dyDescent="0.25">
      <c r="B941" s="250"/>
      <c r="C941" s="251"/>
      <c r="D941" s="252"/>
      <c r="E941" s="253"/>
      <c r="F941" s="254"/>
      <c r="G941" s="255"/>
      <c r="H941" s="26">
        <v>934</v>
      </c>
      <c r="I941" s="28">
        <f>SUMIF(Entrada!$C$8:$C$3007,C941,Entrada!$F$8:$F$3007)</f>
        <v>0</v>
      </c>
      <c r="J941" s="28">
        <f>SUMIF(Entrada!$C$8:$C$3007,PG!C941,Entrada!$J$8:$J$3007)</f>
        <v>0</v>
      </c>
      <c r="K941" s="28">
        <f>SUMIF(Saída!$C$8:$C$3007,PG!C941,Saída!$E$8:$E$3007)</f>
        <v>0</v>
      </c>
      <c r="L941" s="28">
        <f>SUMIF(Saída!$C$8:$C$3007,PG!C941,Saída!$G$8:$G$3007)</f>
        <v>0</v>
      </c>
      <c r="M941" s="33">
        <f t="shared" si="42"/>
        <v>0</v>
      </c>
      <c r="N941" s="258">
        <f>IF(G941="",0,IFERROR(AVERAGE(G941,AVERAGEIF(Entrada!$C$8:$C$3007,PG!$C941,Entrada!$E$8:$E$3007)),$G941))</f>
        <v>0</v>
      </c>
      <c r="O941" s="97">
        <f t="shared" si="43"/>
        <v>0</v>
      </c>
      <c r="P941" s="98" t="str">
        <f t="shared" si="44"/>
        <v/>
      </c>
      <c r="Q941" s="249"/>
      <c r="R941" s="249"/>
      <c r="S941" s="249"/>
      <c r="T941" s="249"/>
      <c r="U941" s="249"/>
      <c r="V941" s="249"/>
      <c r="W941" s="249"/>
      <c r="X941" s="249"/>
      <c r="Y941" s="249"/>
    </row>
    <row r="942" spans="2:25" ht="30" customHeight="1" x14ac:dyDescent="0.25">
      <c r="B942" s="250"/>
      <c r="C942" s="251"/>
      <c r="D942" s="252"/>
      <c r="E942" s="253"/>
      <c r="F942" s="254"/>
      <c r="G942" s="255"/>
      <c r="H942" s="26">
        <v>935</v>
      </c>
      <c r="I942" s="28">
        <f>SUMIF(Entrada!$C$8:$C$3007,C942,Entrada!$F$8:$F$3007)</f>
        <v>0</v>
      </c>
      <c r="J942" s="28">
        <f>SUMIF(Entrada!$C$8:$C$3007,PG!C942,Entrada!$J$8:$J$3007)</f>
        <v>0</v>
      </c>
      <c r="K942" s="28">
        <f>SUMIF(Saída!$C$8:$C$3007,PG!C942,Saída!$E$8:$E$3007)</f>
        <v>0</v>
      </c>
      <c r="L942" s="28">
        <f>SUMIF(Saída!$C$8:$C$3007,PG!C942,Saída!$G$8:$G$3007)</f>
        <v>0</v>
      </c>
      <c r="M942" s="33">
        <f t="shared" si="42"/>
        <v>0</v>
      </c>
      <c r="N942" s="258">
        <f>IF(G942="",0,IFERROR(AVERAGE(G942,AVERAGEIF(Entrada!$C$8:$C$3007,PG!$C942,Entrada!$E$8:$E$3007)),$G942))</f>
        <v>0</v>
      </c>
      <c r="O942" s="97">
        <f t="shared" si="43"/>
        <v>0</v>
      </c>
      <c r="P942" s="98" t="str">
        <f t="shared" si="44"/>
        <v/>
      </c>
      <c r="Q942" s="249"/>
      <c r="R942" s="249"/>
      <c r="S942" s="249"/>
      <c r="T942" s="249"/>
      <c r="U942" s="249"/>
      <c r="V942" s="249"/>
      <c r="W942" s="249"/>
      <c r="X942" s="249"/>
      <c r="Y942" s="249"/>
    </row>
    <row r="943" spans="2:25" ht="30" customHeight="1" x14ac:dyDescent="0.25">
      <c r="B943" s="250"/>
      <c r="C943" s="251"/>
      <c r="D943" s="252"/>
      <c r="E943" s="253"/>
      <c r="F943" s="254"/>
      <c r="G943" s="255"/>
      <c r="H943" s="26">
        <v>936</v>
      </c>
      <c r="I943" s="28">
        <f>SUMIF(Entrada!$C$8:$C$3007,C943,Entrada!$F$8:$F$3007)</f>
        <v>0</v>
      </c>
      <c r="J943" s="28">
        <f>SUMIF(Entrada!$C$8:$C$3007,PG!C943,Entrada!$J$8:$J$3007)</f>
        <v>0</v>
      </c>
      <c r="K943" s="28">
        <f>SUMIF(Saída!$C$8:$C$3007,PG!C943,Saída!$E$8:$E$3007)</f>
        <v>0</v>
      </c>
      <c r="L943" s="28">
        <f>SUMIF(Saída!$C$8:$C$3007,PG!C943,Saída!$G$8:$G$3007)</f>
        <v>0</v>
      </c>
      <c r="M943" s="33">
        <f t="shared" si="42"/>
        <v>0</v>
      </c>
      <c r="N943" s="258">
        <f>IF(G943="",0,IFERROR(AVERAGE(G943,AVERAGEIF(Entrada!$C$8:$C$3007,PG!$C943,Entrada!$E$8:$E$3007)),$G943))</f>
        <v>0</v>
      </c>
      <c r="O943" s="97">
        <f t="shared" si="43"/>
        <v>0</v>
      </c>
      <c r="P943" s="98" t="str">
        <f t="shared" si="44"/>
        <v/>
      </c>
      <c r="Q943" s="249"/>
      <c r="R943" s="249"/>
      <c r="S943" s="249"/>
      <c r="T943" s="249"/>
      <c r="U943" s="249"/>
      <c r="V943" s="249"/>
      <c r="W943" s="249"/>
      <c r="X943" s="249"/>
      <c r="Y943" s="249"/>
    </row>
    <row r="944" spans="2:25" ht="30" customHeight="1" x14ac:dyDescent="0.25">
      <c r="B944" s="250"/>
      <c r="C944" s="251"/>
      <c r="D944" s="252"/>
      <c r="E944" s="253"/>
      <c r="F944" s="254"/>
      <c r="G944" s="255"/>
      <c r="H944" s="26">
        <v>937</v>
      </c>
      <c r="I944" s="28">
        <f>SUMIF(Entrada!$C$8:$C$3007,C944,Entrada!$F$8:$F$3007)</f>
        <v>0</v>
      </c>
      <c r="J944" s="28">
        <f>SUMIF(Entrada!$C$8:$C$3007,PG!C944,Entrada!$J$8:$J$3007)</f>
        <v>0</v>
      </c>
      <c r="K944" s="28">
        <f>SUMIF(Saída!$C$8:$C$3007,PG!C944,Saída!$E$8:$E$3007)</f>
        <v>0</v>
      </c>
      <c r="L944" s="28">
        <f>SUMIF(Saída!$C$8:$C$3007,PG!C944,Saída!$G$8:$G$3007)</f>
        <v>0</v>
      </c>
      <c r="M944" s="33">
        <f t="shared" si="42"/>
        <v>0</v>
      </c>
      <c r="N944" s="258">
        <f>IF(G944="",0,IFERROR(AVERAGE(G944,AVERAGEIF(Entrada!$C$8:$C$3007,PG!$C944,Entrada!$E$8:$E$3007)),$G944))</f>
        <v>0</v>
      </c>
      <c r="O944" s="97">
        <f t="shared" si="43"/>
        <v>0</v>
      </c>
      <c r="P944" s="98" t="str">
        <f t="shared" si="44"/>
        <v/>
      </c>
      <c r="Q944" s="249"/>
      <c r="R944" s="249"/>
      <c r="S944" s="249"/>
      <c r="T944" s="249"/>
      <c r="U944" s="249"/>
      <c r="V944" s="249"/>
      <c r="W944" s="249"/>
      <c r="X944" s="249"/>
      <c r="Y944" s="249"/>
    </row>
    <row r="945" spans="2:25" ht="30" customHeight="1" x14ac:dyDescent="0.25">
      <c r="B945" s="250"/>
      <c r="C945" s="251"/>
      <c r="D945" s="252"/>
      <c r="E945" s="253"/>
      <c r="F945" s="254"/>
      <c r="G945" s="255"/>
      <c r="H945" s="26">
        <v>938</v>
      </c>
      <c r="I945" s="28">
        <f>SUMIF(Entrada!$C$8:$C$3007,C945,Entrada!$F$8:$F$3007)</f>
        <v>0</v>
      </c>
      <c r="J945" s="28">
        <f>SUMIF(Entrada!$C$8:$C$3007,PG!C945,Entrada!$J$8:$J$3007)</f>
        <v>0</v>
      </c>
      <c r="K945" s="28">
        <f>SUMIF(Saída!$C$8:$C$3007,PG!C945,Saída!$E$8:$E$3007)</f>
        <v>0</v>
      </c>
      <c r="L945" s="28">
        <f>SUMIF(Saída!$C$8:$C$3007,PG!C945,Saída!$G$8:$G$3007)</f>
        <v>0</v>
      </c>
      <c r="M945" s="33">
        <f t="shared" si="42"/>
        <v>0</v>
      </c>
      <c r="N945" s="258">
        <f>IF(G945="",0,IFERROR(AVERAGE(G945,AVERAGEIF(Entrada!$C$8:$C$3007,PG!$C945,Entrada!$E$8:$E$3007)),$G945))</f>
        <v>0</v>
      </c>
      <c r="O945" s="97">
        <f t="shared" si="43"/>
        <v>0</v>
      </c>
      <c r="P945" s="98" t="str">
        <f t="shared" si="44"/>
        <v/>
      </c>
      <c r="Q945" s="249"/>
      <c r="R945" s="249"/>
      <c r="S945" s="249"/>
      <c r="T945" s="249"/>
      <c r="U945" s="249"/>
      <c r="V945" s="249"/>
      <c r="W945" s="249"/>
      <c r="X945" s="249"/>
      <c r="Y945" s="249"/>
    </row>
    <row r="946" spans="2:25" ht="30" customHeight="1" x14ac:dyDescent="0.25">
      <c r="B946" s="250"/>
      <c r="C946" s="251"/>
      <c r="D946" s="252"/>
      <c r="E946" s="253"/>
      <c r="F946" s="254"/>
      <c r="G946" s="255"/>
      <c r="H946" s="26">
        <v>939</v>
      </c>
      <c r="I946" s="28">
        <f>SUMIF(Entrada!$C$8:$C$3007,C946,Entrada!$F$8:$F$3007)</f>
        <v>0</v>
      </c>
      <c r="J946" s="28">
        <f>SUMIF(Entrada!$C$8:$C$3007,PG!C946,Entrada!$J$8:$J$3007)</f>
        <v>0</v>
      </c>
      <c r="K946" s="28">
        <f>SUMIF(Saída!$C$8:$C$3007,PG!C946,Saída!$E$8:$E$3007)</f>
        <v>0</v>
      </c>
      <c r="L946" s="28">
        <f>SUMIF(Saída!$C$8:$C$3007,PG!C946,Saída!$G$8:$G$3007)</f>
        <v>0</v>
      </c>
      <c r="M946" s="33">
        <f t="shared" si="42"/>
        <v>0</v>
      </c>
      <c r="N946" s="258">
        <f>IF(G946="",0,IFERROR(AVERAGE(G946,AVERAGEIF(Entrada!$C$8:$C$3007,PG!$C946,Entrada!$E$8:$E$3007)),$G946))</f>
        <v>0</v>
      </c>
      <c r="O946" s="97">
        <f t="shared" si="43"/>
        <v>0</v>
      </c>
      <c r="P946" s="98" t="str">
        <f t="shared" si="44"/>
        <v/>
      </c>
      <c r="Q946" s="249"/>
      <c r="R946" s="249"/>
      <c r="S946" s="249"/>
      <c r="T946" s="249"/>
      <c r="U946" s="249"/>
      <c r="V946" s="249"/>
      <c r="W946" s="249"/>
      <c r="X946" s="249"/>
      <c r="Y946" s="249"/>
    </row>
    <row r="947" spans="2:25" ht="30" customHeight="1" x14ac:dyDescent="0.25">
      <c r="B947" s="250"/>
      <c r="C947" s="251"/>
      <c r="D947" s="252"/>
      <c r="E947" s="253"/>
      <c r="F947" s="254"/>
      <c r="G947" s="255"/>
      <c r="H947" s="26">
        <v>940</v>
      </c>
      <c r="I947" s="28">
        <f>SUMIF(Entrada!$C$8:$C$3007,C947,Entrada!$F$8:$F$3007)</f>
        <v>0</v>
      </c>
      <c r="J947" s="28">
        <f>SUMIF(Entrada!$C$8:$C$3007,PG!C947,Entrada!$J$8:$J$3007)</f>
        <v>0</v>
      </c>
      <c r="K947" s="28">
        <f>SUMIF(Saída!$C$8:$C$3007,PG!C947,Saída!$E$8:$E$3007)</f>
        <v>0</v>
      </c>
      <c r="L947" s="28">
        <f>SUMIF(Saída!$C$8:$C$3007,PG!C947,Saída!$G$8:$G$3007)</f>
        <v>0</v>
      </c>
      <c r="M947" s="33">
        <f t="shared" si="42"/>
        <v>0</v>
      </c>
      <c r="N947" s="258">
        <f>IF(G947="",0,IFERROR(AVERAGE(G947,AVERAGEIF(Entrada!$C$8:$C$3007,PG!$C947,Entrada!$E$8:$E$3007)),$G947))</f>
        <v>0</v>
      </c>
      <c r="O947" s="97">
        <f t="shared" si="43"/>
        <v>0</v>
      </c>
      <c r="P947" s="98" t="str">
        <f t="shared" si="44"/>
        <v/>
      </c>
      <c r="Q947" s="249"/>
      <c r="R947" s="249"/>
      <c r="S947" s="249"/>
      <c r="T947" s="249"/>
      <c r="U947" s="249"/>
      <c r="V947" s="249"/>
      <c r="W947" s="249"/>
      <c r="X947" s="249"/>
      <c r="Y947" s="249"/>
    </row>
    <row r="948" spans="2:25" ht="30" customHeight="1" x14ac:dyDescent="0.25">
      <c r="B948" s="250"/>
      <c r="C948" s="251"/>
      <c r="D948" s="252"/>
      <c r="E948" s="253"/>
      <c r="F948" s="254"/>
      <c r="G948" s="255"/>
      <c r="H948" s="26">
        <v>941</v>
      </c>
      <c r="I948" s="28">
        <f>SUMIF(Entrada!$C$8:$C$3007,C948,Entrada!$F$8:$F$3007)</f>
        <v>0</v>
      </c>
      <c r="J948" s="28">
        <f>SUMIF(Entrada!$C$8:$C$3007,PG!C948,Entrada!$J$8:$J$3007)</f>
        <v>0</v>
      </c>
      <c r="K948" s="28">
        <f>SUMIF(Saída!$C$8:$C$3007,PG!C948,Saída!$E$8:$E$3007)</f>
        <v>0</v>
      </c>
      <c r="L948" s="28">
        <f>SUMIF(Saída!$C$8:$C$3007,PG!C948,Saída!$G$8:$G$3007)</f>
        <v>0</v>
      </c>
      <c r="M948" s="33">
        <f t="shared" si="42"/>
        <v>0</v>
      </c>
      <c r="N948" s="258">
        <f>IF(G948="",0,IFERROR(AVERAGE(G948,AVERAGEIF(Entrada!$C$8:$C$3007,PG!$C948,Entrada!$E$8:$E$3007)),$G948))</f>
        <v>0</v>
      </c>
      <c r="O948" s="97">
        <f t="shared" si="43"/>
        <v>0</v>
      </c>
      <c r="P948" s="98" t="str">
        <f t="shared" si="44"/>
        <v/>
      </c>
      <c r="Q948" s="249"/>
      <c r="R948" s="249"/>
      <c r="S948" s="249"/>
      <c r="T948" s="249"/>
      <c r="U948" s="249"/>
      <c r="V948" s="249"/>
      <c r="W948" s="249"/>
      <c r="X948" s="249"/>
      <c r="Y948" s="249"/>
    </row>
    <row r="949" spans="2:25" ht="30" customHeight="1" x14ac:dyDescent="0.25">
      <c r="B949" s="250"/>
      <c r="C949" s="251"/>
      <c r="D949" s="252"/>
      <c r="E949" s="253"/>
      <c r="F949" s="254"/>
      <c r="G949" s="255"/>
      <c r="H949" s="26">
        <v>942</v>
      </c>
      <c r="I949" s="28">
        <f>SUMIF(Entrada!$C$8:$C$3007,C949,Entrada!$F$8:$F$3007)</f>
        <v>0</v>
      </c>
      <c r="J949" s="28">
        <f>SUMIF(Entrada!$C$8:$C$3007,PG!C949,Entrada!$J$8:$J$3007)</f>
        <v>0</v>
      </c>
      <c r="K949" s="28">
        <f>SUMIF(Saída!$C$8:$C$3007,PG!C949,Saída!$E$8:$E$3007)</f>
        <v>0</v>
      </c>
      <c r="L949" s="28">
        <f>SUMIF(Saída!$C$8:$C$3007,PG!C949,Saída!$G$8:$G$3007)</f>
        <v>0</v>
      </c>
      <c r="M949" s="33">
        <f t="shared" si="42"/>
        <v>0</v>
      </c>
      <c r="N949" s="258">
        <f>IF(G949="",0,IFERROR(AVERAGE(G949,AVERAGEIF(Entrada!$C$8:$C$3007,PG!$C949,Entrada!$E$8:$E$3007)),$G949))</f>
        <v>0</v>
      </c>
      <c r="O949" s="97">
        <f t="shared" si="43"/>
        <v>0</v>
      </c>
      <c r="P949" s="98" t="str">
        <f t="shared" si="44"/>
        <v/>
      </c>
      <c r="Q949" s="249"/>
      <c r="R949" s="249"/>
      <c r="S949" s="249"/>
      <c r="T949" s="249"/>
      <c r="U949" s="249"/>
      <c r="V949" s="249"/>
      <c r="W949" s="249"/>
      <c r="X949" s="249"/>
      <c r="Y949" s="249"/>
    </row>
    <row r="950" spans="2:25" ht="30" customHeight="1" x14ac:dyDescent="0.25">
      <c r="B950" s="250"/>
      <c r="C950" s="251"/>
      <c r="D950" s="252"/>
      <c r="E950" s="253"/>
      <c r="F950" s="254"/>
      <c r="G950" s="255"/>
      <c r="H950" s="26">
        <v>943</v>
      </c>
      <c r="I950" s="28">
        <f>SUMIF(Entrada!$C$8:$C$3007,C950,Entrada!$F$8:$F$3007)</f>
        <v>0</v>
      </c>
      <c r="J950" s="28">
        <f>SUMIF(Entrada!$C$8:$C$3007,PG!C950,Entrada!$J$8:$J$3007)</f>
        <v>0</v>
      </c>
      <c r="K950" s="28">
        <f>SUMIF(Saída!$C$8:$C$3007,PG!C950,Saída!$E$8:$E$3007)</f>
        <v>0</v>
      </c>
      <c r="L950" s="28">
        <f>SUMIF(Saída!$C$8:$C$3007,PG!C950,Saída!$G$8:$G$3007)</f>
        <v>0</v>
      </c>
      <c r="M950" s="33">
        <f t="shared" si="42"/>
        <v>0</v>
      </c>
      <c r="N950" s="258">
        <f>IF(G950="",0,IFERROR(AVERAGE(G950,AVERAGEIF(Entrada!$C$8:$C$3007,PG!$C950,Entrada!$E$8:$E$3007)),$G950))</f>
        <v>0</v>
      </c>
      <c r="O950" s="97">
        <f t="shared" si="43"/>
        <v>0</v>
      </c>
      <c r="P950" s="98" t="str">
        <f t="shared" si="44"/>
        <v/>
      </c>
      <c r="Q950" s="249"/>
      <c r="R950" s="249"/>
      <c r="S950" s="249"/>
      <c r="T950" s="249"/>
      <c r="U950" s="249"/>
      <c r="V950" s="249"/>
      <c r="W950" s="249"/>
      <c r="X950" s="249"/>
      <c r="Y950" s="249"/>
    </row>
    <row r="951" spans="2:25" ht="30" customHeight="1" x14ac:dyDescent="0.25">
      <c r="B951" s="250"/>
      <c r="C951" s="251"/>
      <c r="D951" s="252"/>
      <c r="E951" s="253"/>
      <c r="F951" s="254"/>
      <c r="G951" s="255"/>
      <c r="H951" s="26">
        <v>944</v>
      </c>
      <c r="I951" s="28">
        <f>SUMIF(Entrada!$C$8:$C$3007,C951,Entrada!$F$8:$F$3007)</f>
        <v>0</v>
      </c>
      <c r="J951" s="28">
        <f>SUMIF(Entrada!$C$8:$C$3007,PG!C951,Entrada!$J$8:$J$3007)</f>
        <v>0</v>
      </c>
      <c r="K951" s="28">
        <f>SUMIF(Saída!$C$8:$C$3007,PG!C951,Saída!$E$8:$E$3007)</f>
        <v>0</v>
      </c>
      <c r="L951" s="28">
        <f>SUMIF(Saída!$C$8:$C$3007,PG!C951,Saída!$G$8:$G$3007)</f>
        <v>0</v>
      </c>
      <c r="M951" s="33">
        <f t="shared" si="42"/>
        <v>0</v>
      </c>
      <c r="N951" s="258">
        <f>IF(G951="",0,IFERROR(AVERAGE(G951,AVERAGEIF(Entrada!$C$8:$C$3007,PG!$C951,Entrada!$E$8:$E$3007)),$G951))</f>
        <v>0</v>
      </c>
      <c r="O951" s="97">
        <f t="shared" si="43"/>
        <v>0</v>
      </c>
      <c r="P951" s="98" t="str">
        <f t="shared" si="44"/>
        <v/>
      </c>
      <c r="Q951" s="249"/>
      <c r="R951" s="249"/>
      <c r="S951" s="249"/>
      <c r="T951" s="249"/>
      <c r="U951" s="249"/>
      <c r="V951" s="249"/>
      <c r="W951" s="249"/>
      <c r="X951" s="249"/>
      <c r="Y951" s="249"/>
    </row>
    <row r="952" spans="2:25" ht="30" customHeight="1" x14ac:dyDescent="0.25">
      <c r="B952" s="250"/>
      <c r="C952" s="251"/>
      <c r="D952" s="252"/>
      <c r="E952" s="253"/>
      <c r="F952" s="254"/>
      <c r="G952" s="255"/>
      <c r="H952" s="26">
        <v>945</v>
      </c>
      <c r="I952" s="28">
        <f>SUMIF(Entrada!$C$8:$C$3007,C952,Entrada!$F$8:$F$3007)</f>
        <v>0</v>
      </c>
      <c r="J952" s="28">
        <f>SUMIF(Entrada!$C$8:$C$3007,PG!C952,Entrada!$J$8:$J$3007)</f>
        <v>0</v>
      </c>
      <c r="K952" s="28">
        <f>SUMIF(Saída!$C$8:$C$3007,PG!C952,Saída!$E$8:$E$3007)</f>
        <v>0</v>
      </c>
      <c r="L952" s="28">
        <f>SUMIF(Saída!$C$8:$C$3007,PG!C952,Saída!$G$8:$G$3007)</f>
        <v>0</v>
      </c>
      <c r="M952" s="33">
        <f t="shared" si="42"/>
        <v>0</v>
      </c>
      <c r="N952" s="258">
        <f>IF(G952="",0,IFERROR(AVERAGE(G952,AVERAGEIF(Entrada!$C$8:$C$3007,PG!$C952,Entrada!$E$8:$E$3007)),$G952))</f>
        <v>0</v>
      </c>
      <c r="O952" s="97">
        <f t="shared" si="43"/>
        <v>0</v>
      </c>
      <c r="P952" s="98" t="str">
        <f t="shared" si="44"/>
        <v/>
      </c>
      <c r="Q952" s="249"/>
      <c r="R952" s="249"/>
      <c r="S952" s="249"/>
      <c r="T952" s="249"/>
      <c r="U952" s="249"/>
      <c r="V952" s="249"/>
      <c r="W952" s="249"/>
      <c r="X952" s="249"/>
      <c r="Y952" s="249"/>
    </row>
    <row r="953" spans="2:25" ht="30" customHeight="1" x14ac:dyDescent="0.25">
      <c r="B953" s="250"/>
      <c r="C953" s="251"/>
      <c r="D953" s="252"/>
      <c r="E953" s="253"/>
      <c r="F953" s="254"/>
      <c r="G953" s="255"/>
      <c r="H953" s="26">
        <v>946</v>
      </c>
      <c r="I953" s="28">
        <f>SUMIF(Entrada!$C$8:$C$3007,C953,Entrada!$F$8:$F$3007)</f>
        <v>0</v>
      </c>
      <c r="J953" s="28">
        <f>SUMIF(Entrada!$C$8:$C$3007,PG!C953,Entrada!$J$8:$J$3007)</f>
        <v>0</v>
      </c>
      <c r="K953" s="28">
        <f>SUMIF(Saída!$C$8:$C$3007,PG!C953,Saída!$E$8:$E$3007)</f>
        <v>0</v>
      </c>
      <c r="L953" s="28">
        <f>SUMIF(Saída!$C$8:$C$3007,PG!C953,Saída!$G$8:$G$3007)</f>
        <v>0</v>
      </c>
      <c r="M953" s="33">
        <f t="shared" si="42"/>
        <v>0</v>
      </c>
      <c r="N953" s="258">
        <f>IF(G953="",0,IFERROR(AVERAGE(G953,AVERAGEIF(Entrada!$C$8:$C$3007,PG!$C953,Entrada!$E$8:$E$3007)),$G953))</f>
        <v>0</v>
      </c>
      <c r="O953" s="97">
        <f t="shared" si="43"/>
        <v>0</v>
      </c>
      <c r="P953" s="98" t="str">
        <f t="shared" si="44"/>
        <v/>
      </c>
      <c r="Q953" s="249"/>
      <c r="R953" s="249"/>
      <c r="S953" s="249"/>
      <c r="T953" s="249"/>
      <c r="U953" s="249"/>
      <c r="V953" s="249"/>
      <c r="W953" s="249"/>
      <c r="X953" s="249"/>
      <c r="Y953" s="249"/>
    </row>
    <row r="954" spans="2:25" ht="30" customHeight="1" x14ac:dyDescent="0.25">
      <c r="B954" s="250"/>
      <c r="C954" s="251"/>
      <c r="D954" s="252"/>
      <c r="E954" s="253"/>
      <c r="F954" s="254"/>
      <c r="G954" s="255"/>
      <c r="H954" s="26">
        <v>947</v>
      </c>
      <c r="I954" s="28">
        <f>SUMIF(Entrada!$C$8:$C$3007,C954,Entrada!$F$8:$F$3007)</f>
        <v>0</v>
      </c>
      <c r="J954" s="28">
        <f>SUMIF(Entrada!$C$8:$C$3007,PG!C954,Entrada!$J$8:$J$3007)</f>
        <v>0</v>
      </c>
      <c r="K954" s="28">
        <f>SUMIF(Saída!$C$8:$C$3007,PG!C954,Saída!$E$8:$E$3007)</f>
        <v>0</v>
      </c>
      <c r="L954" s="28">
        <f>SUMIF(Saída!$C$8:$C$3007,PG!C954,Saída!$G$8:$G$3007)</f>
        <v>0</v>
      </c>
      <c r="M954" s="33">
        <f t="shared" si="42"/>
        <v>0</v>
      </c>
      <c r="N954" s="258">
        <f>IF(G954="",0,IFERROR(AVERAGE(G954,AVERAGEIF(Entrada!$C$8:$C$3007,PG!$C954,Entrada!$E$8:$E$3007)),$G954))</f>
        <v>0</v>
      </c>
      <c r="O954" s="97">
        <f t="shared" si="43"/>
        <v>0</v>
      </c>
      <c r="P954" s="98" t="str">
        <f t="shared" si="44"/>
        <v/>
      </c>
      <c r="Q954" s="249"/>
      <c r="R954" s="249"/>
      <c r="S954" s="249"/>
      <c r="T954" s="249"/>
      <c r="U954" s="249"/>
      <c r="V954" s="249"/>
      <c r="W954" s="249"/>
      <c r="X954" s="249"/>
      <c r="Y954" s="249"/>
    </row>
    <row r="955" spans="2:25" ht="30" customHeight="1" x14ac:dyDescent="0.25">
      <c r="B955" s="250"/>
      <c r="C955" s="251"/>
      <c r="D955" s="252"/>
      <c r="E955" s="253"/>
      <c r="F955" s="254"/>
      <c r="G955" s="255"/>
      <c r="H955" s="26">
        <v>948</v>
      </c>
      <c r="I955" s="28">
        <f>SUMIF(Entrada!$C$8:$C$3007,C955,Entrada!$F$8:$F$3007)</f>
        <v>0</v>
      </c>
      <c r="J955" s="28">
        <f>SUMIF(Entrada!$C$8:$C$3007,PG!C955,Entrada!$J$8:$J$3007)</f>
        <v>0</v>
      </c>
      <c r="K955" s="28">
        <f>SUMIF(Saída!$C$8:$C$3007,PG!C955,Saída!$E$8:$E$3007)</f>
        <v>0</v>
      </c>
      <c r="L955" s="28">
        <f>SUMIF(Saída!$C$8:$C$3007,PG!C955,Saída!$G$8:$G$3007)</f>
        <v>0</v>
      </c>
      <c r="M955" s="33">
        <f t="shared" si="42"/>
        <v>0</v>
      </c>
      <c r="N955" s="258">
        <f>IF(G955="",0,IFERROR(AVERAGE(G955,AVERAGEIF(Entrada!$C$8:$C$3007,PG!$C955,Entrada!$E$8:$E$3007)),$G955))</f>
        <v>0</v>
      </c>
      <c r="O955" s="97">
        <f t="shared" si="43"/>
        <v>0</v>
      </c>
      <c r="P955" s="98" t="str">
        <f t="shared" si="44"/>
        <v/>
      </c>
      <c r="Q955" s="249"/>
      <c r="R955" s="249"/>
      <c r="S955" s="249"/>
      <c r="T955" s="249"/>
      <c r="U955" s="249"/>
      <c r="V955" s="249"/>
      <c r="W955" s="249"/>
      <c r="X955" s="249"/>
      <c r="Y955" s="249"/>
    </row>
    <row r="956" spans="2:25" ht="30" customHeight="1" x14ac:dyDescent="0.25">
      <c r="B956" s="250"/>
      <c r="C956" s="251"/>
      <c r="D956" s="252"/>
      <c r="E956" s="253"/>
      <c r="F956" s="254"/>
      <c r="G956" s="255"/>
      <c r="H956" s="26">
        <v>949</v>
      </c>
      <c r="I956" s="28">
        <f>SUMIF(Entrada!$C$8:$C$3007,C956,Entrada!$F$8:$F$3007)</f>
        <v>0</v>
      </c>
      <c r="J956" s="28">
        <f>SUMIF(Entrada!$C$8:$C$3007,PG!C956,Entrada!$J$8:$J$3007)</f>
        <v>0</v>
      </c>
      <c r="K956" s="28">
        <f>SUMIF(Saída!$C$8:$C$3007,PG!C956,Saída!$E$8:$E$3007)</f>
        <v>0</v>
      </c>
      <c r="L956" s="28">
        <f>SUMIF(Saída!$C$8:$C$3007,PG!C956,Saída!$G$8:$G$3007)</f>
        <v>0</v>
      </c>
      <c r="M956" s="33">
        <f t="shared" si="42"/>
        <v>0</v>
      </c>
      <c r="N956" s="258">
        <f>IF(G956="",0,IFERROR(AVERAGE(G956,AVERAGEIF(Entrada!$C$8:$C$3007,PG!$C956,Entrada!$E$8:$E$3007)),$G956))</f>
        <v>0</v>
      </c>
      <c r="O956" s="97">
        <f t="shared" si="43"/>
        <v>0</v>
      </c>
      <c r="P956" s="98" t="str">
        <f t="shared" si="44"/>
        <v/>
      </c>
      <c r="Q956" s="249"/>
      <c r="R956" s="249"/>
      <c r="S956" s="249"/>
      <c r="T956" s="249"/>
      <c r="U956" s="249"/>
      <c r="V956" s="249"/>
      <c r="W956" s="249"/>
      <c r="X956" s="249"/>
      <c r="Y956" s="249"/>
    </row>
    <row r="957" spans="2:25" ht="30" customHeight="1" x14ac:dyDescent="0.25">
      <c r="B957" s="250"/>
      <c r="C957" s="251"/>
      <c r="D957" s="252"/>
      <c r="E957" s="253"/>
      <c r="F957" s="254"/>
      <c r="G957" s="255"/>
      <c r="H957" s="26">
        <v>950</v>
      </c>
      <c r="I957" s="28">
        <f>SUMIF(Entrada!$C$8:$C$3007,C957,Entrada!$F$8:$F$3007)</f>
        <v>0</v>
      </c>
      <c r="J957" s="28">
        <f>SUMIF(Entrada!$C$8:$C$3007,PG!C957,Entrada!$J$8:$J$3007)</f>
        <v>0</v>
      </c>
      <c r="K957" s="28">
        <f>SUMIF(Saída!$C$8:$C$3007,PG!C957,Saída!$E$8:$E$3007)</f>
        <v>0</v>
      </c>
      <c r="L957" s="28">
        <f>SUMIF(Saída!$C$8:$C$3007,PG!C957,Saída!$G$8:$G$3007)</f>
        <v>0</v>
      </c>
      <c r="M957" s="33">
        <f t="shared" si="42"/>
        <v>0</v>
      </c>
      <c r="N957" s="258">
        <f>IF(G957="",0,IFERROR(AVERAGE(G957,AVERAGEIF(Entrada!$C$8:$C$3007,PG!$C957,Entrada!$E$8:$E$3007)),$G957))</f>
        <v>0</v>
      </c>
      <c r="O957" s="97">
        <f t="shared" si="43"/>
        <v>0</v>
      </c>
      <c r="P957" s="98" t="str">
        <f t="shared" si="44"/>
        <v/>
      </c>
      <c r="Q957" s="249"/>
      <c r="R957" s="249"/>
      <c r="S957" s="249"/>
      <c r="T957" s="249"/>
      <c r="U957" s="249"/>
      <c r="V957" s="249"/>
      <c r="W957" s="249"/>
      <c r="X957" s="249"/>
      <c r="Y957" s="249"/>
    </row>
    <row r="958" spans="2:25" ht="30" customHeight="1" x14ac:dyDescent="0.25">
      <c r="B958" s="250"/>
      <c r="C958" s="251"/>
      <c r="D958" s="252"/>
      <c r="E958" s="253"/>
      <c r="F958" s="254"/>
      <c r="G958" s="255"/>
      <c r="H958" s="26">
        <v>951</v>
      </c>
      <c r="I958" s="28">
        <f>SUMIF(Entrada!$C$8:$C$3007,C958,Entrada!$F$8:$F$3007)</f>
        <v>0</v>
      </c>
      <c r="J958" s="28">
        <f>SUMIF(Entrada!$C$8:$C$3007,PG!C958,Entrada!$J$8:$J$3007)</f>
        <v>0</v>
      </c>
      <c r="K958" s="28">
        <f>SUMIF(Saída!$C$8:$C$3007,PG!C958,Saída!$E$8:$E$3007)</f>
        <v>0</v>
      </c>
      <c r="L958" s="28">
        <f>SUMIF(Saída!$C$8:$C$3007,PG!C958,Saída!$G$8:$G$3007)</f>
        <v>0</v>
      </c>
      <c r="M958" s="33">
        <f t="shared" si="42"/>
        <v>0</v>
      </c>
      <c r="N958" s="258">
        <f>IF(G958="",0,IFERROR(AVERAGE(G958,AVERAGEIF(Entrada!$C$8:$C$3007,PG!$C958,Entrada!$E$8:$E$3007)),$G958))</f>
        <v>0</v>
      </c>
      <c r="O958" s="97">
        <f t="shared" si="43"/>
        <v>0</v>
      </c>
      <c r="P958" s="98" t="str">
        <f t="shared" si="44"/>
        <v/>
      </c>
      <c r="Q958" s="249"/>
      <c r="R958" s="249"/>
      <c r="S958" s="249"/>
      <c r="T958" s="249"/>
      <c r="U958" s="249"/>
      <c r="V958" s="249"/>
      <c r="W958" s="249"/>
      <c r="X958" s="249"/>
      <c r="Y958" s="249"/>
    </row>
    <row r="959" spans="2:25" ht="30" customHeight="1" x14ac:dyDescent="0.25">
      <c r="B959" s="250"/>
      <c r="C959" s="251"/>
      <c r="D959" s="252"/>
      <c r="E959" s="253"/>
      <c r="F959" s="254"/>
      <c r="G959" s="255"/>
      <c r="H959" s="26">
        <v>952</v>
      </c>
      <c r="I959" s="28">
        <f>SUMIF(Entrada!$C$8:$C$3007,C959,Entrada!$F$8:$F$3007)</f>
        <v>0</v>
      </c>
      <c r="J959" s="28">
        <f>SUMIF(Entrada!$C$8:$C$3007,PG!C959,Entrada!$J$8:$J$3007)</f>
        <v>0</v>
      </c>
      <c r="K959" s="28">
        <f>SUMIF(Saída!$C$8:$C$3007,PG!C959,Saída!$E$8:$E$3007)</f>
        <v>0</v>
      </c>
      <c r="L959" s="28">
        <f>SUMIF(Saída!$C$8:$C$3007,PG!C959,Saída!$G$8:$G$3007)</f>
        <v>0</v>
      </c>
      <c r="M959" s="33">
        <f t="shared" si="42"/>
        <v>0</v>
      </c>
      <c r="N959" s="258">
        <f>IF(G959="",0,IFERROR(AVERAGE(G959,AVERAGEIF(Entrada!$C$8:$C$3007,PG!$C959,Entrada!$E$8:$E$3007)),$G959))</f>
        <v>0</v>
      </c>
      <c r="O959" s="97">
        <f t="shared" si="43"/>
        <v>0</v>
      </c>
      <c r="P959" s="98" t="str">
        <f t="shared" si="44"/>
        <v/>
      </c>
      <c r="Q959" s="249"/>
      <c r="R959" s="249"/>
      <c r="S959" s="249"/>
      <c r="T959" s="249"/>
      <c r="U959" s="249"/>
      <c r="V959" s="249"/>
      <c r="W959" s="249"/>
      <c r="X959" s="249"/>
      <c r="Y959" s="249"/>
    </row>
    <row r="960" spans="2:25" ht="30" customHeight="1" x14ac:dyDescent="0.25">
      <c r="B960" s="250"/>
      <c r="C960" s="251"/>
      <c r="D960" s="252"/>
      <c r="E960" s="253"/>
      <c r="F960" s="254"/>
      <c r="G960" s="255"/>
      <c r="H960" s="26">
        <v>953</v>
      </c>
      <c r="I960" s="28">
        <f>SUMIF(Entrada!$C$8:$C$3007,C960,Entrada!$F$8:$F$3007)</f>
        <v>0</v>
      </c>
      <c r="J960" s="28">
        <f>SUMIF(Entrada!$C$8:$C$3007,PG!C960,Entrada!$J$8:$J$3007)</f>
        <v>0</v>
      </c>
      <c r="K960" s="28">
        <f>SUMIF(Saída!$C$8:$C$3007,PG!C960,Saída!$E$8:$E$3007)</f>
        <v>0</v>
      </c>
      <c r="L960" s="28">
        <f>SUMIF(Saída!$C$8:$C$3007,PG!C960,Saída!$G$8:$G$3007)</f>
        <v>0</v>
      </c>
      <c r="M960" s="33">
        <f t="shared" si="42"/>
        <v>0</v>
      </c>
      <c r="N960" s="258">
        <f>IF(G960="",0,IFERROR(AVERAGE(G960,AVERAGEIF(Entrada!$C$8:$C$3007,PG!$C960,Entrada!$E$8:$E$3007)),$G960))</f>
        <v>0</v>
      </c>
      <c r="O960" s="97">
        <f t="shared" si="43"/>
        <v>0</v>
      </c>
      <c r="P960" s="98" t="str">
        <f t="shared" si="44"/>
        <v/>
      </c>
      <c r="Q960" s="249"/>
      <c r="R960" s="249"/>
      <c r="S960" s="249"/>
      <c r="T960" s="249"/>
      <c r="U960" s="249"/>
      <c r="V960" s="249"/>
      <c r="W960" s="249"/>
      <c r="X960" s="249"/>
      <c r="Y960" s="249"/>
    </row>
    <row r="961" spans="2:25" ht="30" customHeight="1" x14ac:dyDescent="0.25">
      <c r="B961" s="250"/>
      <c r="C961" s="251"/>
      <c r="D961" s="252"/>
      <c r="E961" s="253"/>
      <c r="F961" s="254"/>
      <c r="G961" s="255"/>
      <c r="H961" s="26">
        <v>954</v>
      </c>
      <c r="I961" s="28">
        <f>SUMIF(Entrada!$C$8:$C$3007,C961,Entrada!$F$8:$F$3007)</f>
        <v>0</v>
      </c>
      <c r="J961" s="28">
        <f>SUMIF(Entrada!$C$8:$C$3007,PG!C961,Entrada!$J$8:$J$3007)</f>
        <v>0</v>
      </c>
      <c r="K961" s="28">
        <f>SUMIF(Saída!$C$8:$C$3007,PG!C961,Saída!$E$8:$E$3007)</f>
        <v>0</v>
      </c>
      <c r="L961" s="28">
        <f>SUMIF(Saída!$C$8:$C$3007,PG!C961,Saída!$G$8:$G$3007)</f>
        <v>0</v>
      </c>
      <c r="M961" s="33">
        <f t="shared" si="42"/>
        <v>0</v>
      </c>
      <c r="N961" s="258">
        <f>IF(G961="",0,IFERROR(AVERAGE(G961,AVERAGEIF(Entrada!$C$8:$C$3007,PG!$C961,Entrada!$E$8:$E$3007)),$G961))</f>
        <v>0</v>
      </c>
      <c r="O961" s="97">
        <f t="shared" si="43"/>
        <v>0</v>
      </c>
      <c r="P961" s="98" t="str">
        <f t="shared" si="44"/>
        <v/>
      </c>
      <c r="Q961" s="249"/>
      <c r="R961" s="249"/>
      <c r="S961" s="249"/>
      <c r="T961" s="249"/>
      <c r="U961" s="249"/>
      <c r="V961" s="249"/>
      <c r="W961" s="249"/>
      <c r="X961" s="249"/>
      <c r="Y961" s="249"/>
    </row>
    <row r="962" spans="2:25" ht="30" customHeight="1" x14ac:dyDescent="0.25">
      <c r="B962" s="250"/>
      <c r="C962" s="251"/>
      <c r="D962" s="252"/>
      <c r="E962" s="253"/>
      <c r="F962" s="254"/>
      <c r="G962" s="255"/>
      <c r="H962" s="26">
        <v>955</v>
      </c>
      <c r="I962" s="28">
        <f>SUMIF(Entrada!$C$8:$C$3007,C962,Entrada!$F$8:$F$3007)</f>
        <v>0</v>
      </c>
      <c r="J962" s="28">
        <f>SUMIF(Entrada!$C$8:$C$3007,PG!C962,Entrada!$J$8:$J$3007)</f>
        <v>0</v>
      </c>
      <c r="K962" s="28">
        <f>SUMIF(Saída!$C$8:$C$3007,PG!C962,Saída!$E$8:$E$3007)</f>
        <v>0</v>
      </c>
      <c r="L962" s="28">
        <f>SUMIF(Saída!$C$8:$C$3007,PG!C962,Saída!$G$8:$G$3007)</f>
        <v>0</v>
      </c>
      <c r="M962" s="33">
        <f t="shared" si="42"/>
        <v>0</v>
      </c>
      <c r="N962" s="258">
        <f>IF(G962="",0,IFERROR(AVERAGE(G962,AVERAGEIF(Entrada!$C$8:$C$3007,PG!$C962,Entrada!$E$8:$E$3007)),$G962))</f>
        <v>0</v>
      </c>
      <c r="O962" s="97">
        <f t="shared" si="43"/>
        <v>0</v>
      </c>
      <c r="P962" s="98" t="str">
        <f t="shared" si="44"/>
        <v/>
      </c>
      <c r="Q962" s="249"/>
      <c r="R962" s="249"/>
      <c r="S962" s="249"/>
      <c r="T962" s="249"/>
      <c r="U962" s="249"/>
      <c r="V962" s="249"/>
      <c r="W962" s="249"/>
      <c r="X962" s="249"/>
      <c r="Y962" s="249"/>
    </row>
    <row r="963" spans="2:25" ht="30" customHeight="1" x14ac:dyDescent="0.25">
      <c r="B963" s="250"/>
      <c r="C963" s="251"/>
      <c r="D963" s="252"/>
      <c r="E963" s="253"/>
      <c r="F963" s="254"/>
      <c r="G963" s="255"/>
      <c r="H963" s="26">
        <v>956</v>
      </c>
      <c r="I963" s="28">
        <f>SUMIF(Entrada!$C$8:$C$3007,C963,Entrada!$F$8:$F$3007)</f>
        <v>0</v>
      </c>
      <c r="J963" s="28">
        <f>SUMIF(Entrada!$C$8:$C$3007,PG!C963,Entrada!$J$8:$J$3007)</f>
        <v>0</v>
      </c>
      <c r="K963" s="28">
        <f>SUMIF(Saída!$C$8:$C$3007,PG!C963,Saída!$E$8:$E$3007)</f>
        <v>0</v>
      </c>
      <c r="L963" s="28">
        <f>SUMIF(Saída!$C$8:$C$3007,PG!C963,Saída!$G$8:$G$3007)</f>
        <v>0</v>
      </c>
      <c r="M963" s="33">
        <f t="shared" si="42"/>
        <v>0</v>
      </c>
      <c r="N963" s="258">
        <f>IF(G963="",0,IFERROR(AVERAGE(G963,AVERAGEIF(Entrada!$C$8:$C$3007,PG!$C963,Entrada!$E$8:$E$3007)),$G963))</f>
        <v>0</v>
      </c>
      <c r="O963" s="97">
        <f t="shared" si="43"/>
        <v>0</v>
      </c>
      <c r="P963" s="98" t="str">
        <f t="shared" si="44"/>
        <v/>
      </c>
      <c r="Q963" s="249"/>
      <c r="R963" s="249"/>
      <c r="S963" s="249"/>
      <c r="T963" s="249"/>
      <c r="U963" s="249"/>
      <c r="V963" s="249"/>
      <c r="W963" s="249"/>
      <c r="X963" s="249"/>
      <c r="Y963" s="249"/>
    </row>
    <row r="964" spans="2:25" ht="30" customHeight="1" x14ac:dyDescent="0.25">
      <c r="B964" s="250"/>
      <c r="C964" s="251"/>
      <c r="D964" s="252"/>
      <c r="E964" s="253"/>
      <c r="F964" s="254"/>
      <c r="G964" s="255"/>
      <c r="H964" s="26">
        <v>957</v>
      </c>
      <c r="I964" s="28">
        <f>SUMIF(Entrada!$C$8:$C$3007,C964,Entrada!$F$8:$F$3007)</f>
        <v>0</v>
      </c>
      <c r="J964" s="28">
        <f>SUMIF(Entrada!$C$8:$C$3007,PG!C964,Entrada!$J$8:$J$3007)</f>
        <v>0</v>
      </c>
      <c r="K964" s="28">
        <f>SUMIF(Saída!$C$8:$C$3007,PG!C964,Saída!$E$8:$E$3007)</f>
        <v>0</v>
      </c>
      <c r="L964" s="28">
        <f>SUMIF(Saída!$C$8:$C$3007,PG!C964,Saída!$G$8:$G$3007)</f>
        <v>0</v>
      </c>
      <c r="M964" s="33">
        <f t="shared" si="42"/>
        <v>0</v>
      </c>
      <c r="N964" s="258">
        <f>IF(G964="",0,IFERROR(AVERAGE(G964,AVERAGEIF(Entrada!$C$8:$C$3007,PG!$C964,Entrada!$E$8:$E$3007)),$G964))</f>
        <v>0</v>
      </c>
      <c r="O964" s="97">
        <f t="shared" si="43"/>
        <v>0</v>
      </c>
      <c r="P964" s="98" t="str">
        <f t="shared" si="44"/>
        <v/>
      </c>
      <c r="Q964" s="249"/>
      <c r="R964" s="249"/>
      <c r="S964" s="249"/>
      <c r="T964" s="249"/>
      <c r="U964" s="249"/>
      <c r="V964" s="249"/>
      <c r="W964" s="249"/>
      <c r="X964" s="249"/>
      <c r="Y964" s="249"/>
    </row>
    <row r="965" spans="2:25" ht="30" customHeight="1" x14ac:dyDescent="0.25">
      <c r="B965" s="250"/>
      <c r="C965" s="251"/>
      <c r="D965" s="252"/>
      <c r="E965" s="253"/>
      <c r="F965" s="254"/>
      <c r="G965" s="255"/>
      <c r="H965" s="26">
        <v>958</v>
      </c>
      <c r="I965" s="28">
        <f>SUMIF(Entrada!$C$8:$C$3007,C965,Entrada!$F$8:$F$3007)</f>
        <v>0</v>
      </c>
      <c r="J965" s="28">
        <f>SUMIF(Entrada!$C$8:$C$3007,PG!C965,Entrada!$J$8:$J$3007)</f>
        <v>0</v>
      </c>
      <c r="K965" s="28">
        <f>SUMIF(Saída!$C$8:$C$3007,PG!C965,Saída!$E$8:$E$3007)</f>
        <v>0</v>
      </c>
      <c r="L965" s="28">
        <f>SUMIF(Saída!$C$8:$C$3007,PG!C965,Saída!$G$8:$G$3007)</f>
        <v>0</v>
      </c>
      <c r="M965" s="33">
        <f t="shared" si="42"/>
        <v>0</v>
      </c>
      <c r="N965" s="258">
        <f>IF(G965="",0,IFERROR(AVERAGE(G965,AVERAGEIF(Entrada!$C$8:$C$3007,PG!$C965,Entrada!$E$8:$E$3007)),$G965))</f>
        <v>0</v>
      </c>
      <c r="O965" s="97">
        <f t="shared" si="43"/>
        <v>0</v>
      </c>
      <c r="P965" s="98" t="str">
        <f t="shared" si="44"/>
        <v/>
      </c>
      <c r="Q965" s="249"/>
      <c r="R965" s="249"/>
      <c r="S965" s="249"/>
      <c r="T965" s="249"/>
      <c r="U965" s="249"/>
      <c r="V965" s="249"/>
      <c r="W965" s="249"/>
      <c r="X965" s="249"/>
      <c r="Y965" s="249"/>
    </row>
    <row r="966" spans="2:25" ht="30" customHeight="1" x14ac:dyDescent="0.25">
      <c r="B966" s="250"/>
      <c r="C966" s="251"/>
      <c r="D966" s="252"/>
      <c r="E966" s="253"/>
      <c r="F966" s="254"/>
      <c r="G966" s="255"/>
      <c r="H966" s="26">
        <v>959</v>
      </c>
      <c r="I966" s="28">
        <f>SUMIF(Entrada!$C$8:$C$3007,C966,Entrada!$F$8:$F$3007)</f>
        <v>0</v>
      </c>
      <c r="J966" s="28">
        <f>SUMIF(Entrada!$C$8:$C$3007,PG!C966,Entrada!$J$8:$J$3007)</f>
        <v>0</v>
      </c>
      <c r="K966" s="28">
        <f>SUMIF(Saída!$C$8:$C$3007,PG!C966,Saída!$E$8:$E$3007)</f>
        <v>0</v>
      </c>
      <c r="L966" s="28">
        <f>SUMIF(Saída!$C$8:$C$3007,PG!C966,Saída!$G$8:$G$3007)</f>
        <v>0</v>
      </c>
      <c r="M966" s="33">
        <f t="shared" si="42"/>
        <v>0</v>
      </c>
      <c r="N966" s="258">
        <f>IF(G966="",0,IFERROR(AVERAGE(G966,AVERAGEIF(Entrada!$C$8:$C$3007,PG!$C966,Entrada!$E$8:$E$3007)),$G966))</f>
        <v>0</v>
      </c>
      <c r="O966" s="97">
        <f t="shared" si="43"/>
        <v>0</v>
      </c>
      <c r="P966" s="98" t="str">
        <f t="shared" si="44"/>
        <v/>
      </c>
      <c r="Q966" s="249"/>
      <c r="R966" s="249"/>
      <c r="S966" s="249"/>
      <c r="T966" s="249"/>
      <c r="U966" s="249"/>
      <c r="V966" s="249"/>
      <c r="W966" s="249"/>
      <c r="X966" s="249"/>
      <c r="Y966" s="249"/>
    </row>
    <row r="967" spans="2:25" ht="30" customHeight="1" x14ac:dyDescent="0.25">
      <c r="B967" s="250"/>
      <c r="C967" s="251"/>
      <c r="D967" s="252"/>
      <c r="E967" s="253"/>
      <c r="F967" s="254"/>
      <c r="G967" s="255"/>
      <c r="H967" s="26">
        <v>960</v>
      </c>
      <c r="I967" s="28">
        <f>SUMIF(Entrada!$C$8:$C$3007,C967,Entrada!$F$8:$F$3007)</f>
        <v>0</v>
      </c>
      <c r="J967" s="28">
        <f>SUMIF(Entrada!$C$8:$C$3007,PG!C967,Entrada!$J$8:$J$3007)</f>
        <v>0</v>
      </c>
      <c r="K967" s="28">
        <f>SUMIF(Saída!$C$8:$C$3007,PG!C967,Saída!$E$8:$E$3007)</f>
        <v>0</v>
      </c>
      <c r="L967" s="28">
        <f>SUMIF(Saída!$C$8:$C$3007,PG!C967,Saída!$G$8:$G$3007)</f>
        <v>0</v>
      </c>
      <c r="M967" s="33">
        <f t="shared" si="42"/>
        <v>0</v>
      </c>
      <c r="N967" s="258">
        <f>IF(G967="",0,IFERROR(AVERAGE(G967,AVERAGEIF(Entrada!$C$8:$C$3007,PG!$C967,Entrada!$E$8:$E$3007)),$G967))</f>
        <v>0</v>
      </c>
      <c r="O967" s="97">
        <f t="shared" si="43"/>
        <v>0</v>
      </c>
      <c r="P967" s="98" t="str">
        <f t="shared" si="44"/>
        <v/>
      </c>
      <c r="Q967" s="249"/>
      <c r="R967" s="249"/>
      <c r="S967" s="249"/>
      <c r="T967" s="249"/>
      <c r="U967" s="249"/>
      <c r="V967" s="249"/>
      <c r="W967" s="249"/>
      <c r="X967" s="249"/>
      <c r="Y967" s="249"/>
    </row>
    <row r="968" spans="2:25" ht="30" customHeight="1" x14ac:dyDescent="0.25">
      <c r="B968" s="250"/>
      <c r="C968" s="251"/>
      <c r="D968" s="252"/>
      <c r="E968" s="253"/>
      <c r="F968" s="254"/>
      <c r="G968" s="255"/>
      <c r="H968" s="26">
        <v>961</v>
      </c>
      <c r="I968" s="28">
        <f>SUMIF(Entrada!$C$8:$C$3007,C968,Entrada!$F$8:$F$3007)</f>
        <v>0</v>
      </c>
      <c r="J968" s="28">
        <f>SUMIF(Entrada!$C$8:$C$3007,PG!C968,Entrada!$J$8:$J$3007)</f>
        <v>0</v>
      </c>
      <c r="K968" s="28">
        <f>SUMIF(Saída!$C$8:$C$3007,PG!C968,Saída!$E$8:$E$3007)</f>
        <v>0</v>
      </c>
      <c r="L968" s="28">
        <f>SUMIF(Saída!$C$8:$C$3007,PG!C968,Saída!$G$8:$G$3007)</f>
        <v>0</v>
      </c>
      <c r="M968" s="33">
        <f t="shared" si="42"/>
        <v>0</v>
      </c>
      <c r="N968" s="258">
        <f>IF(G968="",0,IFERROR(AVERAGE(G968,AVERAGEIF(Entrada!$C$8:$C$3007,PG!$C968,Entrada!$E$8:$E$3007)),$G968))</f>
        <v>0</v>
      </c>
      <c r="O968" s="97">
        <f t="shared" si="43"/>
        <v>0</v>
      </c>
      <c r="P968" s="98" t="str">
        <f t="shared" si="44"/>
        <v/>
      </c>
      <c r="Q968" s="249"/>
      <c r="R968" s="249"/>
      <c r="S968" s="249"/>
      <c r="T968" s="249"/>
      <c r="U968" s="249"/>
      <c r="V968" s="249"/>
      <c r="W968" s="249"/>
      <c r="X968" s="249"/>
      <c r="Y968" s="249"/>
    </row>
    <row r="969" spans="2:25" ht="30" customHeight="1" x14ac:dyDescent="0.25">
      <c r="B969" s="250"/>
      <c r="C969" s="251"/>
      <c r="D969" s="252"/>
      <c r="E969" s="253"/>
      <c r="F969" s="254"/>
      <c r="G969" s="255"/>
      <c r="H969" s="26">
        <v>962</v>
      </c>
      <c r="I969" s="28">
        <f>SUMIF(Entrada!$C$8:$C$3007,C969,Entrada!$F$8:$F$3007)</f>
        <v>0</v>
      </c>
      <c r="J969" s="28">
        <f>SUMIF(Entrada!$C$8:$C$3007,PG!C969,Entrada!$J$8:$J$3007)</f>
        <v>0</v>
      </c>
      <c r="K969" s="28">
        <f>SUMIF(Saída!$C$8:$C$3007,PG!C969,Saída!$E$8:$E$3007)</f>
        <v>0</v>
      </c>
      <c r="L969" s="28">
        <f>SUMIF(Saída!$C$8:$C$3007,PG!C969,Saída!$G$8:$G$3007)</f>
        <v>0</v>
      </c>
      <c r="M969" s="33">
        <f t="shared" ref="M969:M1007" si="45">(I969+E969)-K969</f>
        <v>0</v>
      </c>
      <c r="N969" s="258">
        <f>IF(G969="",0,IFERROR(AVERAGE(G969,AVERAGEIF(Entrada!$C$8:$C$3007,PG!$C969,Entrada!$E$8:$E$3007)),$G969))</f>
        <v>0</v>
      </c>
      <c r="O969" s="97">
        <f t="shared" ref="O969:O1007" si="46">E969*G969</f>
        <v>0</v>
      </c>
      <c r="P969" s="98" t="str">
        <f t="shared" ref="P969:P1007" si="47">IF(D969="","",IF(M969&gt;D969,1,0))</f>
        <v/>
      </c>
      <c r="Q969" s="249"/>
      <c r="R969" s="249"/>
      <c r="S969" s="249"/>
      <c r="T969" s="249"/>
      <c r="U969" s="249"/>
      <c r="V969" s="249"/>
      <c r="W969" s="249"/>
      <c r="X969" s="249"/>
      <c r="Y969" s="249"/>
    </row>
    <row r="970" spans="2:25" ht="30" customHeight="1" x14ac:dyDescent="0.25">
      <c r="B970" s="250"/>
      <c r="C970" s="251"/>
      <c r="D970" s="252"/>
      <c r="E970" s="253"/>
      <c r="F970" s="254"/>
      <c r="G970" s="255"/>
      <c r="H970" s="26">
        <v>963</v>
      </c>
      <c r="I970" s="28">
        <f>SUMIF(Entrada!$C$8:$C$3007,C970,Entrada!$F$8:$F$3007)</f>
        <v>0</v>
      </c>
      <c r="J970" s="28">
        <f>SUMIF(Entrada!$C$8:$C$3007,PG!C970,Entrada!$J$8:$J$3007)</f>
        <v>0</v>
      </c>
      <c r="K970" s="28">
        <f>SUMIF(Saída!$C$8:$C$3007,PG!C970,Saída!$E$8:$E$3007)</f>
        <v>0</v>
      </c>
      <c r="L970" s="28">
        <f>SUMIF(Saída!$C$8:$C$3007,PG!C970,Saída!$G$8:$G$3007)</f>
        <v>0</v>
      </c>
      <c r="M970" s="33">
        <f t="shared" si="45"/>
        <v>0</v>
      </c>
      <c r="N970" s="258">
        <f>IF(G970="",0,IFERROR(AVERAGE(G970,AVERAGEIF(Entrada!$C$8:$C$3007,PG!$C970,Entrada!$E$8:$E$3007)),$G970))</f>
        <v>0</v>
      </c>
      <c r="O970" s="97">
        <f t="shared" si="46"/>
        <v>0</v>
      </c>
      <c r="P970" s="98" t="str">
        <f t="shared" si="47"/>
        <v/>
      </c>
      <c r="Q970" s="249"/>
      <c r="R970" s="249"/>
      <c r="S970" s="249"/>
      <c r="T970" s="249"/>
      <c r="U970" s="249"/>
      <c r="V970" s="249"/>
      <c r="W970" s="249"/>
      <c r="X970" s="249"/>
      <c r="Y970" s="249"/>
    </row>
    <row r="971" spans="2:25" ht="30" customHeight="1" x14ac:dyDescent="0.25">
      <c r="B971" s="250"/>
      <c r="C971" s="251"/>
      <c r="D971" s="252"/>
      <c r="E971" s="253"/>
      <c r="F971" s="254"/>
      <c r="G971" s="255"/>
      <c r="H971" s="26">
        <v>964</v>
      </c>
      <c r="I971" s="28">
        <f>SUMIF(Entrada!$C$8:$C$3007,C971,Entrada!$F$8:$F$3007)</f>
        <v>0</v>
      </c>
      <c r="J971" s="28">
        <f>SUMIF(Entrada!$C$8:$C$3007,PG!C971,Entrada!$J$8:$J$3007)</f>
        <v>0</v>
      </c>
      <c r="K971" s="28">
        <f>SUMIF(Saída!$C$8:$C$3007,PG!C971,Saída!$E$8:$E$3007)</f>
        <v>0</v>
      </c>
      <c r="L971" s="28">
        <f>SUMIF(Saída!$C$8:$C$3007,PG!C971,Saída!$G$8:$G$3007)</f>
        <v>0</v>
      </c>
      <c r="M971" s="33">
        <f t="shared" si="45"/>
        <v>0</v>
      </c>
      <c r="N971" s="258">
        <f>IF(G971="",0,IFERROR(AVERAGE(G971,AVERAGEIF(Entrada!$C$8:$C$3007,PG!$C971,Entrada!$E$8:$E$3007)),$G971))</f>
        <v>0</v>
      </c>
      <c r="O971" s="97">
        <f t="shared" si="46"/>
        <v>0</v>
      </c>
      <c r="P971" s="98" t="str">
        <f t="shared" si="47"/>
        <v/>
      </c>
      <c r="Q971" s="249"/>
      <c r="R971" s="249"/>
      <c r="S971" s="249"/>
      <c r="T971" s="249"/>
      <c r="U971" s="249"/>
      <c r="V971" s="249"/>
      <c r="W971" s="249"/>
      <c r="X971" s="249"/>
      <c r="Y971" s="249"/>
    </row>
    <row r="972" spans="2:25" ht="30" customHeight="1" x14ac:dyDescent="0.25">
      <c r="B972" s="250"/>
      <c r="C972" s="251"/>
      <c r="D972" s="252"/>
      <c r="E972" s="253"/>
      <c r="F972" s="254"/>
      <c r="G972" s="255"/>
      <c r="H972" s="26">
        <v>965</v>
      </c>
      <c r="I972" s="28">
        <f>SUMIF(Entrada!$C$8:$C$3007,C972,Entrada!$F$8:$F$3007)</f>
        <v>0</v>
      </c>
      <c r="J972" s="28">
        <f>SUMIF(Entrada!$C$8:$C$3007,PG!C972,Entrada!$J$8:$J$3007)</f>
        <v>0</v>
      </c>
      <c r="K972" s="28">
        <f>SUMIF(Saída!$C$8:$C$3007,PG!C972,Saída!$E$8:$E$3007)</f>
        <v>0</v>
      </c>
      <c r="L972" s="28">
        <f>SUMIF(Saída!$C$8:$C$3007,PG!C972,Saída!$G$8:$G$3007)</f>
        <v>0</v>
      </c>
      <c r="M972" s="33">
        <f t="shared" si="45"/>
        <v>0</v>
      </c>
      <c r="N972" s="258">
        <f>IF(G972="",0,IFERROR(AVERAGE(G972,AVERAGEIF(Entrada!$C$8:$C$3007,PG!$C972,Entrada!$E$8:$E$3007)),$G972))</f>
        <v>0</v>
      </c>
      <c r="O972" s="97">
        <f t="shared" si="46"/>
        <v>0</v>
      </c>
      <c r="P972" s="98" t="str">
        <f t="shared" si="47"/>
        <v/>
      </c>
      <c r="Q972" s="249"/>
      <c r="R972" s="249"/>
      <c r="S972" s="249"/>
      <c r="T972" s="249"/>
      <c r="U972" s="249"/>
      <c r="V972" s="249"/>
      <c r="W972" s="249"/>
      <c r="X972" s="249"/>
      <c r="Y972" s="249"/>
    </row>
    <row r="973" spans="2:25" ht="30" customHeight="1" x14ac:dyDescent="0.25">
      <c r="B973" s="250"/>
      <c r="C973" s="251"/>
      <c r="D973" s="252"/>
      <c r="E973" s="253"/>
      <c r="F973" s="254"/>
      <c r="G973" s="255"/>
      <c r="H973" s="26">
        <v>966</v>
      </c>
      <c r="I973" s="28">
        <f>SUMIF(Entrada!$C$8:$C$3007,C973,Entrada!$F$8:$F$3007)</f>
        <v>0</v>
      </c>
      <c r="J973" s="28">
        <f>SUMIF(Entrada!$C$8:$C$3007,PG!C973,Entrada!$J$8:$J$3007)</f>
        <v>0</v>
      </c>
      <c r="K973" s="28">
        <f>SUMIF(Saída!$C$8:$C$3007,PG!C973,Saída!$E$8:$E$3007)</f>
        <v>0</v>
      </c>
      <c r="L973" s="28">
        <f>SUMIF(Saída!$C$8:$C$3007,PG!C973,Saída!$G$8:$G$3007)</f>
        <v>0</v>
      </c>
      <c r="M973" s="33">
        <f t="shared" si="45"/>
        <v>0</v>
      </c>
      <c r="N973" s="258">
        <f>IF(G973="",0,IFERROR(AVERAGE(G973,AVERAGEIF(Entrada!$C$8:$C$3007,PG!$C973,Entrada!$E$8:$E$3007)),$G973))</f>
        <v>0</v>
      </c>
      <c r="O973" s="97">
        <f t="shared" si="46"/>
        <v>0</v>
      </c>
      <c r="P973" s="98" t="str">
        <f t="shared" si="47"/>
        <v/>
      </c>
      <c r="Q973" s="249"/>
      <c r="R973" s="249"/>
      <c r="S973" s="249"/>
      <c r="T973" s="249"/>
      <c r="U973" s="249"/>
      <c r="V973" s="249"/>
      <c r="W973" s="249"/>
      <c r="X973" s="249"/>
      <c r="Y973" s="249"/>
    </row>
    <row r="974" spans="2:25" ht="30" customHeight="1" x14ac:dyDescent="0.25">
      <c r="B974" s="250"/>
      <c r="C974" s="251"/>
      <c r="D974" s="252"/>
      <c r="E974" s="253"/>
      <c r="F974" s="254"/>
      <c r="G974" s="255"/>
      <c r="H974" s="26">
        <v>967</v>
      </c>
      <c r="I974" s="28">
        <f>SUMIF(Entrada!$C$8:$C$3007,C974,Entrada!$F$8:$F$3007)</f>
        <v>0</v>
      </c>
      <c r="J974" s="28">
        <f>SUMIF(Entrada!$C$8:$C$3007,PG!C974,Entrada!$J$8:$J$3007)</f>
        <v>0</v>
      </c>
      <c r="K974" s="28">
        <f>SUMIF(Saída!$C$8:$C$3007,PG!C974,Saída!$E$8:$E$3007)</f>
        <v>0</v>
      </c>
      <c r="L974" s="28">
        <f>SUMIF(Saída!$C$8:$C$3007,PG!C974,Saída!$G$8:$G$3007)</f>
        <v>0</v>
      </c>
      <c r="M974" s="33">
        <f t="shared" si="45"/>
        <v>0</v>
      </c>
      <c r="N974" s="258">
        <f>IF(G974="",0,IFERROR(AVERAGE(G974,AVERAGEIF(Entrada!$C$8:$C$3007,PG!$C974,Entrada!$E$8:$E$3007)),$G974))</f>
        <v>0</v>
      </c>
      <c r="O974" s="97">
        <f t="shared" si="46"/>
        <v>0</v>
      </c>
      <c r="P974" s="98" t="str">
        <f t="shared" si="47"/>
        <v/>
      </c>
      <c r="Q974" s="249"/>
      <c r="R974" s="249"/>
      <c r="S974" s="249"/>
      <c r="T974" s="249"/>
      <c r="U974" s="249"/>
      <c r="V974" s="249"/>
      <c r="W974" s="249"/>
      <c r="X974" s="249"/>
      <c r="Y974" s="249"/>
    </row>
    <row r="975" spans="2:25" ht="30" customHeight="1" x14ac:dyDescent="0.25">
      <c r="B975" s="250"/>
      <c r="C975" s="251"/>
      <c r="D975" s="252"/>
      <c r="E975" s="253"/>
      <c r="F975" s="254"/>
      <c r="G975" s="255"/>
      <c r="H975" s="26">
        <v>968</v>
      </c>
      <c r="I975" s="28">
        <f>SUMIF(Entrada!$C$8:$C$3007,C975,Entrada!$F$8:$F$3007)</f>
        <v>0</v>
      </c>
      <c r="J975" s="28">
        <f>SUMIF(Entrada!$C$8:$C$3007,PG!C975,Entrada!$J$8:$J$3007)</f>
        <v>0</v>
      </c>
      <c r="K975" s="28">
        <f>SUMIF(Saída!$C$8:$C$3007,PG!C975,Saída!$E$8:$E$3007)</f>
        <v>0</v>
      </c>
      <c r="L975" s="28">
        <f>SUMIF(Saída!$C$8:$C$3007,PG!C975,Saída!$G$8:$G$3007)</f>
        <v>0</v>
      </c>
      <c r="M975" s="33">
        <f t="shared" si="45"/>
        <v>0</v>
      </c>
      <c r="N975" s="258">
        <f>IF(G975="",0,IFERROR(AVERAGE(G975,AVERAGEIF(Entrada!$C$8:$C$3007,PG!$C975,Entrada!$E$8:$E$3007)),$G975))</f>
        <v>0</v>
      </c>
      <c r="O975" s="97">
        <f t="shared" si="46"/>
        <v>0</v>
      </c>
      <c r="P975" s="98" t="str">
        <f t="shared" si="47"/>
        <v/>
      </c>
      <c r="Q975" s="249"/>
      <c r="R975" s="249"/>
      <c r="S975" s="249"/>
      <c r="T975" s="249"/>
      <c r="U975" s="249"/>
      <c r="V975" s="249"/>
      <c r="W975" s="249"/>
      <c r="X975" s="249"/>
      <c r="Y975" s="249"/>
    </row>
    <row r="976" spans="2:25" ht="30" customHeight="1" x14ac:dyDescent="0.25">
      <c r="B976" s="250"/>
      <c r="C976" s="251"/>
      <c r="D976" s="252"/>
      <c r="E976" s="253"/>
      <c r="F976" s="254"/>
      <c r="G976" s="255"/>
      <c r="H976" s="26">
        <v>969</v>
      </c>
      <c r="I976" s="28">
        <f>SUMIF(Entrada!$C$8:$C$3007,C976,Entrada!$F$8:$F$3007)</f>
        <v>0</v>
      </c>
      <c r="J976" s="28">
        <f>SUMIF(Entrada!$C$8:$C$3007,PG!C976,Entrada!$J$8:$J$3007)</f>
        <v>0</v>
      </c>
      <c r="K976" s="28">
        <f>SUMIF(Saída!$C$8:$C$3007,PG!C976,Saída!$E$8:$E$3007)</f>
        <v>0</v>
      </c>
      <c r="L976" s="28">
        <f>SUMIF(Saída!$C$8:$C$3007,PG!C976,Saída!$G$8:$G$3007)</f>
        <v>0</v>
      </c>
      <c r="M976" s="33">
        <f t="shared" si="45"/>
        <v>0</v>
      </c>
      <c r="N976" s="258">
        <f>IF(G976="",0,IFERROR(AVERAGE(G976,AVERAGEIF(Entrada!$C$8:$C$3007,PG!$C976,Entrada!$E$8:$E$3007)),$G976))</f>
        <v>0</v>
      </c>
      <c r="O976" s="97">
        <f t="shared" si="46"/>
        <v>0</v>
      </c>
      <c r="P976" s="98" t="str">
        <f t="shared" si="47"/>
        <v/>
      </c>
      <c r="Q976" s="249"/>
      <c r="R976" s="249"/>
      <c r="S976" s="249"/>
      <c r="T976" s="249"/>
      <c r="U976" s="249"/>
      <c r="V976" s="249"/>
      <c r="W976" s="249"/>
      <c r="X976" s="249"/>
      <c r="Y976" s="249"/>
    </row>
    <row r="977" spans="2:25" ht="30" customHeight="1" x14ac:dyDescent="0.25">
      <c r="B977" s="250"/>
      <c r="C977" s="251"/>
      <c r="D977" s="252"/>
      <c r="E977" s="253"/>
      <c r="F977" s="254"/>
      <c r="G977" s="255"/>
      <c r="H977" s="26">
        <v>970</v>
      </c>
      <c r="I977" s="28">
        <f>SUMIF(Entrada!$C$8:$C$3007,C977,Entrada!$F$8:$F$3007)</f>
        <v>0</v>
      </c>
      <c r="J977" s="28">
        <f>SUMIF(Entrada!$C$8:$C$3007,PG!C977,Entrada!$J$8:$J$3007)</f>
        <v>0</v>
      </c>
      <c r="K977" s="28">
        <f>SUMIF(Saída!$C$8:$C$3007,PG!C977,Saída!$E$8:$E$3007)</f>
        <v>0</v>
      </c>
      <c r="L977" s="28">
        <f>SUMIF(Saída!$C$8:$C$3007,PG!C977,Saída!$G$8:$G$3007)</f>
        <v>0</v>
      </c>
      <c r="M977" s="33">
        <f t="shared" si="45"/>
        <v>0</v>
      </c>
      <c r="N977" s="258">
        <f>IF(G977="",0,IFERROR(AVERAGE(G977,AVERAGEIF(Entrada!$C$8:$C$3007,PG!$C977,Entrada!$E$8:$E$3007)),$G977))</f>
        <v>0</v>
      </c>
      <c r="O977" s="97">
        <f t="shared" si="46"/>
        <v>0</v>
      </c>
      <c r="P977" s="98" t="str">
        <f t="shared" si="47"/>
        <v/>
      </c>
      <c r="Q977" s="249"/>
      <c r="R977" s="249"/>
      <c r="S977" s="249"/>
      <c r="T977" s="249"/>
      <c r="U977" s="249"/>
      <c r="V977" s="249"/>
      <c r="W977" s="249"/>
      <c r="X977" s="249"/>
      <c r="Y977" s="249"/>
    </row>
    <row r="978" spans="2:25" ht="30" customHeight="1" x14ac:dyDescent="0.25">
      <c r="B978" s="250"/>
      <c r="C978" s="251"/>
      <c r="D978" s="252"/>
      <c r="E978" s="253"/>
      <c r="F978" s="254"/>
      <c r="G978" s="255"/>
      <c r="H978" s="26">
        <v>971</v>
      </c>
      <c r="I978" s="28">
        <f>SUMIF(Entrada!$C$8:$C$3007,C978,Entrada!$F$8:$F$3007)</f>
        <v>0</v>
      </c>
      <c r="J978" s="28">
        <f>SUMIF(Entrada!$C$8:$C$3007,PG!C978,Entrada!$J$8:$J$3007)</f>
        <v>0</v>
      </c>
      <c r="K978" s="28">
        <f>SUMIF(Saída!$C$8:$C$3007,PG!C978,Saída!$E$8:$E$3007)</f>
        <v>0</v>
      </c>
      <c r="L978" s="28">
        <f>SUMIF(Saída!$C$8:$C$3007,PG!C978,Saída!$G$8:$G$3007)</f>
        <v>0</v>
      </c>
      <c r="M978" s="33">
        <f t="shared" si="45"/>
        <v>0</v>
      </c>
      <c r="N978" s="258">
        <f>IF(G978="",0,IFERROR(AVERAGE(G978,AVERAGEIF(Entrada!$C$8:$C$3007,PG!$C978,Entrada!$E$8:$E$3007)),$G978))</f>
        <v>0</v>
      </c>
      <c r="O978" s="97">
        <f t="shared" si="46"/>
        <v>0</v>
      </c>
      <c r="P978" s="98" t="str">
        <f t="shared" si="47"/>
        <v/>
      </c>
      <c r="Q978" s="249"/>
      <c r="R978" s="249"/>
      <c r="S978" s="249"/>
      <c r="T978" s="249"/>
      <c r="U978" s="249"/>
      <c r="V978" s="249"/>
      <c r="W978" s="249"/>
      <c r="X978" s="249"/>
      <c r="Y978" s="249"/>
    </row>
    <row r="979" spans="2:25" ht="30" customHeight="1" x14ac:dyDescent="0.25">
      <c r="B979" s="250"/>
      <c r="C979" s="251"/>
      <c r="D979" s="252"/>
      <c r="E979" s="253"/>
      <c r="F979" s="254"/>
      <c r="G979" s="255"/>
      <c r="H979" s="26">
        <v>972</v>
      </c>
      <c r="I979" s="28">
        <f>SUMIF(Entrada!$C$8:$C$3007,C979,Entrada!$F$8:$F$3007)</f>
        <v>0</v>
      </c>
      <c r="J979" s="28">
        <f>SUMIF(Entrada!$C$8:$C$3007,PG!C979,Entrada!$J$8:$J$3007)</f>
        <v>0</v>
      </c>
      <c r="K979" s="28">
        <f>SUMIF(Saída!$C$8:$C$3007,PG!C979,Saída!$E$8:$E$3007)</f>
        <v>0</v>
      </c>
      <c r="L979" s="28">
        <f>SUMIF(Saída!$C$8:$C$3007,PG!C979,Saída!$G$8:$G$3007)</f>
        <v>0</v>
      </c>
      <c r="M979" s="33">
        <f t="shared" si="45"/>
        <v>0</v>
      </c>
      <c r="N979" s="258">
        <f>IF(G979="",0,IFERROR(AVERAGE(G979,AVERAGEIF(Entrada!$C$8:$C$3007,PG!$C979,Entrada!$E$8:$E$3007)),$G979))</f>
        <v>0</v>
      </c>
      <c r="O979" s="97">
        <f t="shared" si="46"/>
        <v>0</v>
      </c>
      <c r="P979" s="98" t="str">
        <f t="shared" si="47"/>
        <v/>
      </c>
      <c r="Q979" s="249"/>
      <c r="R979" s="249"/>
      <c r="S979" s="249"/>
      <c r="T979" s="249"/>
      <c r="U979" s="249"/>
      <c r="V979" s="249"/>
      <c r="W979" s="249"/>
      <c r="X979" s="249"/>
      <c r="Y979" s="249"/>
    </row>
    <row r="980" spans="2:25" ht="30" customHeight="1" x14ac:dyDescent="0.25">
      <c r="B980" s="250"/>
      <c r="C980" s="251"/>
      <c r="D980" s="252"/>
      <c r="E980" s="253"/>
      <c r="F980" s="254"/>
      <c r="G980" s="255"/>
      <c r="H980" s="26">
        <v>973</v>
      </c>
      <c r="I980" s="28">
        <f>SUMIF(Entrada!$C$8:$C$3007,C980,Entrada!$F$8:$F$3007)</f>
        <v>0</v>
      </c>
      <c r="J980" s="28">
        <f>SUMIF(Entrada!$C$8:$C$3007,PG!C980,Entrada!$J$8:$J$3007)</f>
        <v>0</v>
      </c>
      <c r="K980" s="28">
        <f>SUMIF(Saída!$C$8:$C$3007,PG!C980,Saída!$E$8:$E$3007)</f>
        <v>0</v>
      </c>
      <c r="L980" s="28">
        <f>SUMIF(Saída!$C$8:$C$3007,PG!C980,Saída!$G$8:$G$3007)</f>
        <v>0</v>
      </c>
      <c r="M980" s="33">
        <f t="shared" si="45"/>
        <v>0</v>
      </c>
      <c r="N980" s="258">
        <f>IF(G980="",0,IFERROR(AVERAGE(G980,AVERAGEIF(Entrada!$C$8:$C$3007,PG!$C980,Entrada!$E$8:$E$3007)),$G980))</f>
        <v>0</v>
      </c>
      <c r="O980" s="97">
        <f t="shared" si="46"/>
        <v>0</v>
      </c>
      <c r="P980" s="98" t="str">
        <f t="shared" si="47"/>
        <v/>
      </c>
      <c r="Q980" s="249"/>
      <c r="R980" s="249"/>
      <c r="S980" s="249"/>
      <c r="T980" s="249"/>
      <c r="U980" s="249"/>
      <c r="V980" s="249"/>
      <c r="W980" s="249"/>
      <c r="X980" s="249"/>
      <c r="Y980" s="249"/>
    </row>
    <row r="981" spans="2:25" ht="30" customHeight="1" x14ac:dyDescent="0.25">
      <c r="B981" s="250"/>
      <c r="C981" s="251"/>
      <c r="D981" s="252"/>
      <c r="E981" s="253"/>
      <c r="F981" s="254"/>
      <c r="G981" s="255"/>
      <c r="H981" s="26">
        <v>974</v>
      </c>
      <c r="I981" s="28">
        <f>SUMIF(Entrada!$C$8:$C$3007,C981,Entrada!$F$8:$F$3007)</f>
        <v>0</v>
      </c>
      <c r="J981" s="28">
        <f>SUMIF(Entrada!$C$8:$C$3007,PG!C981,Entrada!$J$8:$J$3007)</f>
        <v>0</v>
      </c>
      <c r="K981" s="28">
        <f>SUMIF(Saída!$C$8:$C$3007,PG!C981,Saída!$E$8:$E$3007)</f>
        <v>0</v>
      </c>
      <c r="L981" s="28">
        <f>SUMIF(Saída!$C$8:$C$3007,PG!C981,Saída!$G$8:$G$3007)</f>
        <v>0</v>
      </c>
      <c r="M981" s="33">
        <f t="shared" si="45"/>
        <v>0</v>
      </c>
      <c r="N981" s="258">
        <f>IF(G981="",0,IFERROR(AVERAGE(G981,AVERAGEIF(Entrada!$C$8:$C$3007,PG!$C981,Entrada!$E$8:$E$3007)),$G981))</f>
        <v>0</v>
      </c>
      <c r="O981" s="97">
        <f t="shared" si="46"/>
        <v>0</v>
      </c>
      <c r="P981" s="98" t="str">
        <f t="shared" si="47"/>
        <v/>
      </c>
      <c r="Q981" s="249"/>
      <c r="R981" s="249"/>
      <c r="S981" s="249"/>
      <c r="T981" s="249"/>
      <c r="U981" s="249"/>
      <c r="V981" s="249"/>
      <c r="W981" s="249"/>
      <c r="X981" s="249"/>
      <c r="Y981" s="249"/>
    </row>
    <row r="982" spans="2:25" ht="30" customHeight="1" x14ac:dyDescent="0.25">
      <c r="B982" s="250"/>
      <c r="C982" s="251"/>
      <c r="D982" s="252"/>
      <c r="E982" s="253"/>
      <c r="F982" s="254"/>
      <c r="G982" s="255"/>
      <c r="H982" s="26">
        <v>975</v>
      </c>
      <c r="I982" s="28">
        <f>SUMIF(Entrada!$C$8:$C$3007,C982,Entrada!$F$8:$F$3007)</f>
        <v>0</v>
      </c>
      <c r="J982" s="28">
        <f>SUMIF(Entrada!$C$8:$C$3007,PG!C982,Entrada!$J$8:$J$3007)</f>
        <v>0</v>
      </c>
      <c r="K982" s="28">
        <f>SUMIF(Saída!$C$8:$C$3007,PG!C982,Saída!$E$8:$E$3007)</f>
        <v>0</v>
      </c>
      <c r="L982" s="28">
        <f>SUMIF(Saída!$C$8:$C$3007,PG!C982,Saída!$G$8:$G$3007)</f>
        <v>0</v>
      </c>
      <c r="M982" s="33">
        <f t="shared" si="45"/>
        <v>0</v>
      </c>
      <c r="N982" s="258">
        <f>IF(G982="",0,IFERROR(AVERAGE(G982,AVERAGEIF(Entrada!$C$8:$C$3007,PG!$C982,Entrada!$E$8:$E$3007)),$G982))</f>
        <v>0</v>
      </c>
      <c r="O982" s="97">
        <f t="shared" si="46"/>
        <v>0</v>
      </c>
      <c r="P982" s="98" t="str">
        <f t="shared" si="47"/>
        <v/>
      </c>
      <c r="Q982" s="249"/>
      <c r="R982" s="249"/>
      <c r="S982" s="249"/>
      <c r="T982" s="249"/>
      <c r="U982" s="249"/>
      <c r="V982" s="249"/>
      <c r="W982" s="249"/>
      <c r="X982" s="249"/>
      <c r="Y982" s="249"/>
    </row>
    <row r="983" spans="2:25" ht="30" customHeight="1" x14ac:dyDescent="0.25">
      <c r="B983" s="250"/>
      <c r="C983" s="251"/>
      <c r="D983" s="252"/>
      <c r="E983" s="253"/>
      <c r="F983" s="254"/>
      <c r="G983" s="255"/>
      <c r="H983" s="26">
        <v>976</v>
      </c>
      <c r="I983" s="28">
        <f>SUMIF(Entrada!$C$8:$C$3007,C983,Entrada!$F$8:$F$3007)</f>
        <v>0</v>
      </c>
      <c r="J983" s="28">
        <f>SUMIF(Entrada!$C$8:$C$3007,PG!C983,Entrada!$J$8:$J$3007)</f>
        <v>0</v>
      </c>
      <c r="K983" s="28">
        <f>SUMIF(Saída!$C$8:$C$3007,PG!C983,Saída!$E$8:$E$3007)</f>
        <v>0</v>
      </c>
      <c r="L983" s="28">
        <f>SUMIF(Saída!$C$8:$C$3007,PG!C983,Saída!$G$8:$G$3007)</f>
        <v>0</v>
      </c>
      <c r="M983" s="33">
        <f t="shared" si="45"/>
        <v>0</v>
      </c>
      <c r="N983" s="258">
        <f>IF(G983="",0,IFERROR(AVERAGE(G983,AVERAGEIF(Entrada!$C$8:$C$3007,PG!$C983,Entrada!$E$8:$E$3007)),$G983))</f>
        <v>0</v>
      </c>
      <c r="O983" s="97">
        <f t="shared" si="46"/>
        <v>0</v>
      </c>
      <c r="P983" s="98" t="str">
        <f t="shared" si="47"/>
        <v/>
      </c>
      <c r="Q983" s="249"/>
      <c r="R983" s="249"/>
      <c r="S983" s="249"/>
      <c r="T983" s="249"/>
      <c r="U983" s="249"/>
      <c r="V983" s="249"/>
      <c r="W983" s="249"/>
      <c r="X983" s="249"/>
      <c r="Y983" s="249"/>
    </row>
    <row r="984" spans="2:25" ht="30" customHeight="1" x14ac:dyDescent="0.25">
      <c r="B984" s="250"/>
      <c r="C984" s="251"/>
      <c r="D984" s="252"/>
      <c r="E984" s="253"/>
      <c r="F984" s="254"/>
      <c r="G984" s="255"/>
      <c r="H984" s="26">
        <v>977</v>
      </c>
      <c r="I984" s="28">
        <f>SUMIF(Entrada!$C$8:$C$3007,C984,Entrada!$F$8:$F$3007)</f>
        <v>0</v>
      </c>
      <c r="J984" s="28">
        <f>SUMIF(Entrada!$C$8:$C$3007,PG!C984,Entrada!$J$8:$J$3007)</f>
        <v>0</v>
      </c>
      <c r="K984" s="28">
        <f>SUMIF(Saída!$C$8:$C$3007,PG!C984,Saída!$E$8:$E$3007)</f>
        <v>0</v>
      </c>
      <c r="L984" s="28">
        <f>SUMIF(Saída!$C$8:$C$3007,PG!C984,Saída!$G$8:$G$3007)</f>
        <v>0</v>
      </c>
      <c r="M984" s="33">
        <f t="shared" si="45"/>
        <v>0</v>
      </c>
      <c r="N984" s="258">
        <f>IF(G984="",0,IFERROR(AVERAGE(G984,AVERAGEIF(Entrada!$C$8:$C$3007,PG!$C984,Entrada!$E$8:$E$3007)),$G984))</f>
        <v>0</v>
      </c>
      <c r="O984" s="97">
        <f t="shared" si="46"/>
        <v>0</v>
      </c>
      <c r="P984" s="98" t="str">
        <f t="shared" si="47"/>
        <v/>
      </c>
      <c r="Q984" s="249"/>
      <c r="R984" s="249"/>
      <c r="S984" s="249"/>
      <c r="T984" s="249"/>
      <c r="U984" s="249"/>
      <c r="V984" s="249"/>
      <c r="W984" s="249"/>
      <c r="X984" s="249"/>
      <c r="Y984" s="249"/>
    </row>
    <row r="985" spans="2:25" ht="30" customHeight="1" x14ac:dyDescent="0.25">
      <c r="B985" s="250"/>
      <c r="C985" s="251"/>
      <c r="D985" s="252"/>
      <c r="E985" s="253"/>
      <c r="F985" s="254"/>
      <c r="G985" s="255"/>
      <c r="H985" s="26">
        <v>978</v>
      </c>
      <c r="I985" s="28">
        <f>SUMIF(Entrada!$C$8:$C$3007,C985,Entrada!$F$8:$F$3007)</f>
        <v>0</v>
      </c>
      <c r="J985" s="28">
        <f>SUMIF(Entrada!$C$8:$C$3007,PG!C985,Entrada!$J$8:$J$3007)</f>
        <v>0</v>
      </c>
      <c r="K985" s="28">
        <f>SUMIF(Saída!$C$8:$C$3007,PG!C985,Saída!$E$8:$E$3007)</f>
        <v>0</v>
      </c>
      <c r="L985" s="28">
        <f>SUMIF(Saída!$C$8:$C$3007,PG!C985,Saída!$G$8:$G$3007)</f>
        <v>0</v>
      </c>
      <c r="M985" s="33">
        <f t="shared" si="45"/>
        <v>0</v>
      </c>
      <c r="N985" s="258">
        <f>IF(G985="",0,IFERROR(AVERAGE(G985,AVERAGEIF(Entrada!$C$8:$C$3007,PG!$C985,Entrada!$E$8:$E$3007)),$G985))</f>
        <v>0</v>
      </c>
      <c r="O985" s="97">
        <f t="shared" si="46"/>
        <v>0</v>
      </c>
      <c r="P985" s="98" t="str">
        <f t="shared" si="47"/>
        <v/>
      </c>
      <c r="Q985" s="249"/>
      <c r="R985" s="249"/>
      <c r="S985" s="249"/>
      <c r="T985" s="249"/>
      <c r="U985" s="249"/>
      <c r="V985" s="249"/>
      <c r="W985" s="249"/>
      <c r="X985" s="249"/>
      <c r="Y985" s="249"/>
    </row>
    <row r="986" spans="2:25" ht="30" customHeight="1" x14ac:dyDescent="0.25">
      <c r="B986" s="250"/>
      <c r="C986" s="251"/>
      <c r="D986" s="252"/>
      <c r="E986" s="253"/>
      <c r="F986" s="254"/>
      <c r="G986" s="255"/>
      <c r="H986" s="26">
        <v>979</v>
      </c>
      <c r="I986" s="28">
        <f>SUMIF(Entrada!$C$8:$C$3007,C986,Entrada!$F$8:$F$3007)</f>
        <v>0</v>
      </c>
      <c r="J986" s="28">
        <f>SUMIF(Entrada!$C$8:$C$3007,PG!C986,Entrada!$J$8:$J$3007)</f>
        <v>0</v>
      </c>
      <c r="K986" s="28">
        <f>SUMIF(Saída!$C$8:$C$3007,PG!C986,Saída!$E$8:$E$3007)</f>
        <v>0</v>
      </c>
      <c r="L986" s="28">
        <f>SUMIF(Saída!$C$8:$C$3007,PG!C986,Saída!$G$8:$G$3007)</f>
        <v>0</v>
      </c>
      <c r="M986" s="33">
        <f t="shared" si="45"/>
        <v>0</v>
      </c>
      <c r="N986" s="258">
        <f>IF(G986="",0,IFERROR(AVERAGE(G986,AVERAGEIF(Entrada!$C$8:$C$3007,PG!$C986,Entrada!$E$8:$E$3007)),$G986))</f>
        <v>0</v>
      </c>
      <c r="O986" s="97">
        <f t="shared" si="46"/>
        <v>0</v>
      </c>
      <c r="P986" s="98" t="str">
        <f t="shared" si="47"/>
        <v/>
      </c>
      <c r="Q986" s="249"/>
      <c r="R986" s="249"/>
      <c r="S986" s="249"/>
      <c r="T986" s="249"/>
      <c r="U986" s="249"/>
      <c r="V986" s="249"/>
      <c r="W986" s="249"/>
      <c r="X986" s="249"/>
      <c r="Y986" s="249"/>
    </row>
    <row r="987" spans="2:25" ht="30" customHeight="1" x14ac:dyDescent="0.25">
      <c r="B987" s="250"/>
      <c r="C987" s="251"/>
      <c r="D987" s="252"/>
      <c r="E987" s="253"/>
      <c r="F987" s="254"/>
      <c r="G987" s="255"/>
      <c r="H987" s="26">
        <v>980</v>
      </c>
      <c r="I987" s="28">
        <f>SUMIF(Entrada!$C$8:$C$3007,C987,Entrada!$F$8:$F$3007)</f>
        <v>0</v>
      </c>
      <c r="J987" s="28">
        <f>SUMIF(Entrada!$C$8:$C$3007,PG!C987,Entrada!$J$8:$J$3007)</f>
        <v>0</v>
      </c>
      <c r="K987" s="28">
        <f>SUMIF(Saída!$C$8:$C$3007,PG!C987,Saída!$E$8:$E$3007)</f>
        <v>0</v>
      </c>
      <c r="L987" s="28">
        <f>SUMIF(Saída!$C$8:$C$3007,PG!C987,Saída!$G$8:$G$3007)</f>
        <v>0</v>
      </c>
      <c r="M987" s="33">
        <f t="shared" si="45"/>
        <v>0</v>
      </c>
      <c r="N987" s="258">
        <f>IF(G987="",0,IFERROR(AVERAGE(G987,AVERAGEIF(Entrada!$C$8:$C$3007,PG!$C987,Entrada!$E$8:$E$3007)),$G987))</f>
        <v>0</v>
      </c>
      <c r="O987" s="97">
        <f t="shared" si="46"/>
        <v>0</v>
      </c>
      <c r="P987" s="98" t="str">
        <f t="shared" si="47"/>
        <v/>
      </c>
      <c r="Q987" s="249"/>
      <c r="R987" s="249"/>
      <c r="S987" s="249"/>
      <c r="T987" s="249"/>
      <c r="U987" s="249"/>
      <c r="V987" s="249"/>
      <c r="W987" s="249"/>
      <c r="X987" s="249"/>
      <c r="Y987" s="249"/>
    </row>
    <row r="988" spans="2:25" ht="30" customHeight="1" x14ac:dyDescent="0.25">
      <c r="B988" s="250"/>
      <c r="C988" s="251"/>
      <c r="D988" s="252"/>
      <c r="E988" s="253"/>
      <c r="F988" s="254"/>
      <c r="G988" s="255"/>
      <c r="H988" s="26">
        <v>981</v>
      </c>
      <c r="I988" s="28">
        <f>SUMIF(Entrada!$C$8:$C$3007,C988,Entrada!$F$8:$F$3007)</f>
        <v>0</v>
      </c>
      <c r="J988" s="28">
        <f>SUMIF(Entrada!$C$8:$C$3007,PG!C988,Entrada!$J$8:$J$3007)</f>
        <v>0</v>
      </c>
      <c r="K988" s="28">
        <f>SUMIF(Saída!$C$8:$C$3007,PG!C988,Saída!$E$8:$E$3007)</f>
        <v>0</v>
      </c>
      <c r="L988" s="28">
        <f>SUMIF(Saída!$C$8:$C$3007,PG!C988,Saída!$G$8:$G$3007)</f>
        <v>0</v>
      </c>
      <c r="M988" s="33">
        <f t="shared" si="45"/>
        <v>0</v>
      </c>
      <c r="N988" s="258">
        <f>IF(G988="",0,IFERROR(AVERAGE(G988,AVERAGEIF(Entrada!$C$8:$C$3007,PG!$C988,Entrada!$E$8:$E$3007)),$G988))</f>
        <v>0</v>
      </c>
      <c r="O988" s="97">
        <f t="shared" si="46"/>
        <v>0</v>
      </c>
      <c r="P988" s="98" t="str">
        <f t="shared" si="47"/>
        <v/>
      </c>
      <c r="Q988" s="249"/>
      <c r="R988" s="249"/>
      <c r="S988" s="249"/>
      <c r="T988" s="249"/>
      <c r="U988" s="249"/>
      <c r="V988" s="249"/>
      <c r="W988" s="249"/>
      <c r="X988" s="249"/>
      <c r="Y988" s="249"/>
    </row>
    <row r="989" spans="2:25" ht="30" customHeight="1" x14ac:dyDescent="0.25">
      <c r="B989" s="250"/>
      <c r="C989" s="251"/>
      <c r="D989" s="252"/>
      <c r="E989" s="253"/>
      <c r="F989" s="254"/>
      <c r="G989" s="255"/>
      <c r="H989" s="26">
        <v>982</v>
      </c>
      <c r="I989" s="28">
        <f>SUMIF(Entrada!$C$8:$C$3007,C989,Entrada!$F$8:$F$3007)</f>
        <v>0</v>
      </c>
      <c r="J989" s="28">
        <f>SUMIF(Entrada!$C$8:$C$3007,PG!C989,Entrada!$J$8:$J$3007)</f>
        <v>0</v>
      </c>
      <c r="K989" s="28">
        <f>SUMIF(Saída!$C$8:$C$3007,PG!C989,Saída!$E$8:$E$3007)</f>
        <v>0</v>
      </c>
      <c r="L989" s="28">
        <f>SUMIF(Saída!$C$8:$C$3007,PG!C989,Saída!$G$8:$G$3007)</f>
        <v>0</v>
      </c>
      <c r="M989" s="33">
        <f t="shared" si="45"/>
        <v>0</v>
      </c>
      <c r="N989" s="258">
        <f>IF(G989="",0,IFERROR(AVERAGE(G989,AVERAGEIF(Entrada!$C$8:$C$3007,PG!$C989,Entrada!$E$8:$E$3007)),$G989))</f>
        <v>0</v>
      </c>
      <c r="O989" s="97">
        <f t="shared" si="46"/>
        <v>0</v>
      </c>
      <c r="P989" s="98" t="str">
        <f t="shared" si="47"/>
        <v/>
      </c>
      <c r="Q989" s="249"/>
      <c r="R989" s="249"/>
      <c r="S989" s="249"/>
      <c r="T989" s="249"/>
      <c r="U989" s="249"/>
      <c r="V989" s="249"/>
      <c r="W989" s="249"/>
      <c r="X989" s="249"/>
      <c r="Y989" s="249"/>
    </row>
    <row r="990" spans="2:25" ht="30" customHeight="1" x14ac:dyDescent="0.25">
      <c r="B990" s="250"/>
      <c r="C990" s="251"/>
      <c r="D990" s="252"/>
      <c r="E990" s="253"/>
      <c r="F990" s="254"/>
      <c r="G990" s="255"/>
      <c r="H990" s="26">
        <v>983</v>
      </c>
      <c r="I990" s="28">
        <f>SUMIF(Entrada!$C$8:$C$3007,C990,Entrada!$F$8:$F$3007)</f>
        <v>0</v>
      </c>
      <c r="J990" s="28">
        <f>SUMIF(Entrada!$C$8:$C$3007,PG!C990,Entrada!$J$8:$J$3007)</f>
        <v>0</v>
      </c>
      <c r="K990" s="28">
        <f>SUMIF(Saída!$C$8:$C$3007,PG!C990,Saída!$E$8:$E$3007)</f>
        <v>0</v>
      </c>
      <c r="L990" s="28">
        <f>SUMIF(Saída!$C$8:$C$3007,PG!C990,Saída!$G$8:$G$3007)</f>
        <v>0</v>
      </c>
      <c r="M990" s="33">
        <f t="shared" si="45"/>
        <v>0</v>
      </c>
      <c r="N990" s="258">
        <f>IF(G990="",0,IFERROR(AVERAGE(G990,AVERAGEIF(Entrada!$C$8:$C$3007,PG!$C990,Entrada!$E$8:$E$3007)),$G990))</f>
        <v>0</v>
      </c>
      <c r="O990" s="97">
        <f t="shared" si="46"/>
        <v>0</v>
      </c>
      <c r="P990" s="98" t="str">
        <f t="shared" si="47"/>
        <v/>
      </c>
      <c r="Q990" s="249"/>
      <c r="R990" s="249"/>
      <c r="S990" s="249"/>
      <c r="T990" s="249"/>
      <c r="U990" s="249"/>
      <c r="V990" s="249"/>
      <c r="W990" s="249"/>
      <c r="X990" s="249"/>
      <c r="Y990" s="249"/>
    </row>
    <row r="991" spans="2:25" ht="30" customHeight="1" x14ac:dyDescent="0.25">
      <c r="B991" s="250"/>
      <c r="C991" s="251"/>
      <c r="D991" s="252"/>
      <c r="E991" s="253"/>
      <c r="F991" s="254"/>
      <c r="G991" s="255"/>
      <c r="H991" s="26">
        <v>984</v>
      </c>
      <c r="I991" s="28">
        <f>SUMIF(Entrada!$C$8:$C$3007,C991,Entrada!$F$8:$F$3007)</f>
        <v>0</v>
      </c>
      <c r="J991" s="28">
        <f>SUMIF(Entrada!$C$8:$C$3007,PG!C991,Entrada!$J$8:$J$3007)</f>
        <v>0</v>
      </c>
      <c r="K991" s="28">
        <f>SUMIF(Saída!$C$8:$C$3007,PG!C991,Saída!$E$8:$E$3007)</f>
        <v>0</v>
      </c>
      <c r="L991" s="28">
        <f>SUMIF(Saída!$C$8:$C$3007,PG!C991,Saída!$G$8:$G$3007)</f>
        <v>0</v>
      </c>
      <c r="M991" s="33">
        <f t="shared" si="45"/>
        <v>0</v>
      </c>
      <c r="N991" s="258">
        <f>IF(G991="",0,IFERROR(AVERAGE(G991,AVERAGEIF(Entrada!$C$8:$C$3007,PG!$C991,Entrada!$E$8:$E$3007)),$G991))</f>
        <v>0</v>
      </c>
      <c r="O991" s="97">
        <f t="shared" si="46"/>
        <v>0</v>
      </c>
      <c r="P991" s="98" t="str">
        <f t="shared" si="47"/>
        <v/>
      </c>
      <c r="Q991" s="249"/>
      <c r="R991" s="249"/>
      <c r="S991" s="249"/>
      <c r="T991" s="249"/>
      <c r="U991" s="249"/>
      <c r="V991" s="249"/>
      <c r="W991" s="249"/>
      <c r="X991" s="249"/>
      <c r="Y991" s="249"/>
    </row>
    <row r="992" spans="2:25" ht="30" customHeight="1" x14ac:dyDescent="0.25">
      <c r="B992" s="250"/>
      <c r="C992" s="251"/>
      <c r="D992" s="252"/>
      <c r="E992" s="253"/>
      <c r="F992" s="254"/>
      <c r="G992" s="255"/>
      <c r="H992" s="26">
        <v>985</v>
      </c>
      <c r="I992" s="28">
        <f>SUMIF(Entrada!$C$8:$C$3007,C992,Entrada!$F$8:$F$3007)</f>
        <v>0</v>
      </c>
      <c r="J992" s="28">
        <f>SUMIF(Entrada!$C$8:$C$3007,PG!C992,Entrada!$J$8:$J$3007)</f>
        <v>0</v>
      </c>
      <c r="K992" s="28">
        <f>SUMIF(Saída!$C$8:$C$3007,PG!C992,Saída!$E$8:$E$3007)</f>
        <v>0</v>
      </c>
      <c r="L992" s="28">
        <f>SUMIF(Saída!$C$8:$C$3007,PG!C992,Saída!$G$8:$G$3007)</f>
        <v>0</v>
      </c>
      <c r="M992" s="33">
        <f t="shared" si="45"/>
        <v>0</v>
      </c>
      <c r="N992" s="258">
        <f>IF(G992="",0,IFERROR(AVERAGE(G992,AVERAGEIF(Entrada!$C$8:$C$3007,PG!$C992,Entrada!$E$8:$E$3007)),$G992))</f>
        <v>0</v>
      </c>
      <c r="O992" s="97">
        <f t="shared" si="46"/>
        <v>0</v>
      </c>
      <c r="P992" s="98" t="str">
        <f t="shared" si="47"/>
        <v/>
      </c>
      <c r="Q992" s="249"/>
      <c r="R992" s="249"/>
      <c r="S992" s="249"/>
      <c r="T992" s="249"/>
      <c r="U992" s="249"/>
      <c r="V992" s="249"/>
      <c r="W992" s="249"/>
      <c r="X992" s="249"/>
      <c r="Y992" s="249"/>
    </row>
    <row r="993" spans="2:25" ht="30" customHeight="1" x14ac:dyDescent="0.25">
      <c r="B993" s="250"/>
      <c r="C993" s="251"/>
      <c r="D993" s="252"/>
      <c r="E993" s="253"/>
      <c r="F993" s="254"/>
      <c r="G993" s="255"/>
      <c r="H993" s="26">
        <v>986</v>
      </c>
      <c r="I993" s="28">
        <f>SUMIF(Entrada!$C$8:$C$3007,C993,Entrada!$F$8:$F$3007)</f>
        <v>0</v>
      </c>
      <c r="J993" s="28">
        <f>SUMIF(Entrada!$C$8:$C$3007,PG!C993,Entrada!$J$8:$J$3007)</f>
        <v>0</v>
      </c>
      <c r="K993" s="28">
        <f>SUMIF(Saída!$C$8:$C$3007,PG!C993,Saída!$E$8:$E$3007)</f>
        <v>0</v>
      </c>
      <c r="L993" s="28">
        <f>SUMIF(Saída!$C$8:$C$3007,PG!C993,Saída!$G$8:$G$3007)</f>
        <v>0</v>
      </c>
      <c r="M993" s="33">
        <f t="shared" si="45"/>
        <v>0</v>
      </c>
      <c r="N993" s="258">
        <f>IF(G993="",0,IFERROR(AVERAGE(G993,AVERAGEIF(Entrada!$C$8:$C$3007,PG!$C993,Entrada!$E$8:$E$3007)),$G993))</f>
        <v>0</v>
      </c>
      <c r="O993" s="97">
        <f t="shared" si="46"/>
        <v>0</v>
      </c>
      <c r="P993" s="98" t="str">
        <f t="shared" si="47"/>
        <v/>
      </c>
      <c r="Q993" s="249"/>
      <c r="R993" s="249"/>
      <c r="S993" s="249"/>
      <c r="T993" s="249"/>
      <c r="U993" s="249"/>
      <c r="V993" s="249"/>
      <c r="W993" s="249"/>
      <c r="X993" s="249"/>
      <c r="Y993" s="249"/>
    </row>
    <row r="994" spans="2:25" ht="30" customHeight="1" x14ac:dyDescent="0.25">
      <c r="B994" s="250"/>
      <c r="C994" s="251"/>
      <c r="D994" s="252"/>
      <c r="E994" s="253"/>
      <c r="F994" s="254"/>
      <c r="G994" s="255"/>
      <c r="H994" s="26">
        <v>987</v>
      </c>
      <c r="I994" s="28">
        <f>SUMIF(Entrada!$C$8:$C$3007,C994,Entrada!$F$8:$F$3007)</f>
        <v>0</v>
      </c>
      <c r="J994" s="28">
        <f>SUMIF(Entrada!$C$8:$C$3007,PG!C994,Entrada!$J$8:$J$3007)</f>
        <v>0</v>
      </c>
      <c r="K994" s="28">
        <f>SUMIF(Saída!$C$8:$C$3007,PG!C994,Saída!$E$8:$E$3007)</f>
        <v>0</v>
      </c>
      <c r="L994" s="28">
        <f>SUMIF(Saída!$C$8:$C$3007,PG!C994,Saída!$G$8:$G$3007)</f>
        <v>0</v>
      </c>
      <c r="M994" s="33">
        <f t="shared" si="45"/>
        <v>0</v>
      </c>
      <c r="N994" s="258">
        <f>IF(G994="",0,IFERROR(AVERAGE(G994,AVERAGEIF(Entrada!$C$8:$C$3007,PG!$C994,Entrada!$E$8:$E$3007)),$G994))</f>
        <v>0</v>
      </c>
      <c r="O994" s="97">
        <f t="shared" si="46"/>
        <v>0</v>
      </c>
      <c r="P994" s="98" t="str">
        <f t="shared" si="47"/>
        <v/>
      </c>
      <c r="Q994" s="249"/>
      <c r="R994" s="249"/>
      <c r="S994" s="249"/>
      <c r="T994" s="249"/>
      <c r="U994" s="249"/>
      <c r="V994" s="249"/>
      <c r="W994" s="249"/>
      <c r="X994" s="249"/>
      <c r="Y994" s="249"/>
    </row>
    <row r="995" spans="2:25" ht="30" customHeight="1" x14ac:dyDescent="0.25">
      <c r="B995" s="250"/>
      <c r="C995" s="251"/>
      <c r="D995" s="252"/>
      <c r="E995" s="253"/>
      <c r="F995" s="254"/>
      <c r="G995" s="255"/>
      <c r="H995" s="26">
        <v>988</v>
      </c>
      <c r="I995" s="28">
        <f>SUMIF(Entrada!$C$8:$C$3007,C995,Entrada!$F$8:$F$3007)</f>
        <v>0</v>
      </c>
      <c r="J995" s="28">
        <f>SUMIF(Entrada!$C$8:$C$3007,PG!C995,Entrada!$J$8:$J$3007)</f>
        <v>0</v>
      </c>
      <c r="K995" s="28">
        <f>SUMIF(Saída!$C$8:$C$3007,PG!C995,Saída!$E$8:$E$3007)</f>
        <v>0</v>
      </c>
      <c r="L995" s="28">
        <f>SUMIF(Saída!$C$8:$C$3007,PG!C995,Saída!$G$8:$G$3007)</f>
        <v>0</v>
      </c>
      <c r="M995" s="33">
        <f t="shared" si="45"/>
        <v>0</v>
      </c>
      <c r="N995" s="258">
        <f>IF(G995="",0,IFERROR(AVERAGE(G995,AVERAGEIF(Entrada!$C$8:$C$3007,PG!$C995,Entrada!$E$8:$E$3007)),$G995))</f>
        <v>0</v>
      </c>
      <c r="O995" s="97">
        <f t="shared" si="46"/>
        <v>0</v>
      </c>
      <c r="P995" s="98" t="str">
        <f t="shared" si="47"/>
        <v/>
      </c>
      <c r="Q995" s="249"/>
      <c r="R995" s="249"/>
      <c r="S995" s="249"/>
      <c r="T995" s="249"/>
      <c r="U995" s="249"/>
      <c r="V995" s="249"/>
      <c r="W995" s="249"/>
      <c r="X995" s="249"/>
      <c r="Y995" s="249"/>
    </row>
    <row r="996" spans="2:25" ht="30" customHeight="1" x14ac:dyDescent="0.25">
      <c r="B996" s="250"/>
      <c r="C996" s="251"/>
      <c r="D996" s="252"/>
      <c r="E996" s="253"/>
      <c r="F996" s="254"/>
      <c r="G996" s="255"/>
      <c r="H996" s="26">
        <v>989</v>
      </c>
      <c r="I996" s="28">
        <f>SUMIF(Entrada!$C$8:$C$3007,C996,Entrada!$F$8:$F$3007)</f>
        <v>0</v>
      </c>
      <c r="J996" s="28">
        <f>SUMIF(Entrada!$C$8:$C$3007,PG!C996,Entrada!$J$8:$J$3007)</f>
        <v>0</v>
      </c>
      <c r="K996" s="28">
        <f>SUMIF(Saída!$C$8:$C$3007,PG!C996,Saída!$E$8:$E$3007)</f>
        <v>0</v>
      </c>
      <c r="L996" s="28">
        <f>SUMIF(Saída!$C$8:$C$3007,PG!C996,Saída!$G$8:$G$3007)</f>
        <v>0</v>
      </c>
      <c r="M996" s="33">
        <f t="shared" si="45"/>
        <v>0</v>
      </c>
      <c r="N996" s="258">
        <f>IF(G996="",0,IFERROR(AVERAGE(G996,AVERAGEIF(Entrada!$C$8:$C$3007,PG!$C996,Entrada!$E$8:$E$3007)),$G996))</f>
        <v>0</v>
      </c>
      <c r="O996" s="97">
        <f t="shared" si="46"/>
        <v>0</v>
      </c>
      <c r="P996" s="98" t="str">
        <f t="shared" si="47"/>
        <v/>
      </c>
      <c r="Q996" s="249"/>
      <c r="R996" s="249"/>
      <c r="S996" s="249"/>
      <c r="T996" s="249"/>
      <c r="U996" s="249"/>
      <c r="V996" s="249"/>
      <c r="W996" s="249"/>
      <c r="X996" s="249"/>
      <c r="Y996" s="249"/>
    </row>
    <row r="997" spans="2:25" ht="30" customHeight="1" x14ac:dyDescent="0.25">
      <c r="B997" s="250"/>
      <c r="C997" s="251"/>
      <c r="D997" s="252"/>
      <c r="E997" s="253"/>
      <c r="F997" s="254"/>
      <c r="G997" s="255"/>
      <c r="H997" s="26">
        <v>990</v>
      </c>
      <c r="I997" s="28">
        <f>SUMIF(Entrada!$C$8:$C$3007,C997,Entrada!$F$8:$F$3007)</f>
        <v>0</v>
      </c>
      <c r="J997" s="28">
        <f>SUMIF(Entrada!$C$8:$C$3007,PG!C997,Entrada!$J$8:$J$3007)</f>
        <v>0</v>
      </c>
      <c r="K997" s="28">
        <f>SUMIF(Saída!$C$8:$C$3007,PG!C997,Saída!$E$8:$E$3007)</f>
        <v>0</v>
      </c>
      <c r="L997" s="28">
        <f>SUMIF(Saída!$C$8:$C$3007,PG!C997,Saída!$G$8:$G$3007)</f>
        <v>0</v>
      </c>
      <c r="M997" s="33">
        <f t="shared" si="45"/>
        <v>0</v>
      </c>
      <c r="N997" s="258">
        <f>IF(G997="",0,IFERROR(AVERAGE(G997,AVERAGEIF(Entrada!$C$8:$C$3007,PG!$C997,Entrada!$E$8:$E$3007)),$G997))</f>
        <v>0</v>
      </c>
      <c r="O997" s="97">
        <f t="shared" si="46"/>
        <v>0</v>
      </c>
      <c r="P997" s="98" t="str">
        <f t="shared" si="47"/>
        <v/>
      </c>
      <c r="Q997" s="249"/>
      <c r="R997" s="249"/>
      <c r="S997" s="249"/>
      <c r="T997" s="249"/>
      <c r="U997" s="249"/>
      <c r="V997" s="249"/>
      <c r="W997" s="249"/>
      <c r="X997" s="249"/>
      <c r="Y997" s="249"/>
    </row>
    <row r="998" spans="2:25" ht="30" customHeight="1" x14ac:dyDescent="0.25">
      <c r="B998" s="250"/>
      <c r="C998" s="251"/>
      <c r="D998" s="252"/>
      <c r="E998" s="253"/>
      <c r="F998" s="254"/>
      <c r="G998" s="255"/>
      <c r="H998" s="26">
        <v>991</v>
      </c>
      <c r="I998" s="28">
        <f>SUMIF(Entrada!$C$8:$C$3007,C998,Entrada!$F$8:$F$3007)</f>
        <v>0</v>
      </c>
      <c r="J998" s="28">
        <f>SUMIF(Entrada!$C$8:$C$3007,PG!C998,Entrada!$J$8:$J$3007)</f>
        <v>0</v>
      </c>
      <c r="K998" s="28">
        <f>SUMIF(Saída!$C$8:$C$3007,PG!C998,Saída!$E$8:$E$3007)</f>
        <v>0</v>
      </c>
      <c r="L998" s="28">
        <f>SUMIF(Saída!$C$8:$C$3007,PG!C998,Saída!$G$8:$G$3007)</f>
        <v>0</v>
      </c>
      <c r="M998" s="33">
        <f t="shared" si="45"/>
        <v>0</v>
      </c>
      <c r="N998" s="258">
        <f>IF(G998="",0,IFERROR(AVERAGE(G998,AVERAGEIF(Entrada!$C$8:$C$3007,PG!$C998,Entrada!$E$8:$E$3007)),$G998))</f>
        <v>0</v>
      </c>
      <c r="O998" s="97">
        <f t="shared" si="46"/>
        <v>0</v>
      </c>
      <c r="P998" s="98" t="str">
        <f t="shared" si="47"/>
        <v/>
      </c>
      <c r="Q998" s="249"/>
      <c r="R998" s="249"/>
      <c r="S998" s="249"/>
      <c r="T998" s="249"/>
      <c r="U998" s="249"/>
      <c r="V998" s="249"/>
      <c r="W998" s="249"/>
      <c r="X998" s="249"/>
      <c r="Y998" s="249"/>
    </row>
    <row r="999" spans="2:25" ht="30" customHeight="1" x14ac:dyDescent="0.25">
      <c r="B999" s="250"/>
      <c r="C999" s="251"/>
      <c r="D999" s="252"/>
      <c r="E999" s="253"/>
      <c r="F999" s="254"/>
      <c r="G999" s="255"/>
      <c r="H999" s="26">
        <v>992</v>
      </c>
      <c r="I999" s="28">
        <f>SUMIF(Entrada!$C$8:$C$3007,C999,Entrada!$F$8:$F$3007)</f>
        <v>0</v>
      </c>
      <c r="J999" s="28">
        <f>SUMIF(Entrada!$C$8:$C$3007,PG!C999,Entrada!$J$8:$J$3007)</f>
        <v>0</v>
      </c>
      <c r="K999" s="28">
        <f>SUMIF(Saída!$C$8:$C$3007,PG!C999,Saída!$E$8:$E$3007)</f>
        <v>0</v>
      </c>
      <c r="L999" s="28">
        <f>SUMIF(Saída!$C$8:$C$3007,PG!C999,Saída!$G$8:$G$3007)</f>
        <v>0</v>
      </c>
      <c r="M999" s="33">
        <f t="shared" si="45"/>
        <v>0</v>
      </c>
      <c r="N999" s="258">
        <f>IF(G999="",0,IFERROR(AVERAGE(G999,AVERAGEIF(Entrada!$C$8:$C$3007,PG!$C999,Entrada!$E$8:$E$3007)),$G999))</f>
        <v>0</v>
      </c>
      <c r="O999" s="97">
        <f t="shared" si="46"/>
        <v>0</v>
      </c>
      <c r="P999" s="98" t="str">
        <f t="shared" si="47"/>
        <v/>
      </c>
      <c r="Q999" s="249"/>
      <c r="R999" s="249"/>
      <c r="S999" s="249"/>
      <c r="T999" s="249"/>
      <c r="U999" s="249"/>
      <c r="V999" s="249"/>
      <c r="W999" s="249"/>
      <c r="X999" s="249"/>
      <c r="Y999" s="249"/>
    </row>
    <row r="1000" spans="2:25" ht="30" customHeight="1" x14ac:dyDescent="0.25">
      <c r="B1000" s="250"/>
      <c r="C1000" s="251"/>
      <c r="D1000" s="252"/>
      <c r="E1000" s="253"/>
      <c r="F1000" s="254"/>
      <c r="G1000" s="255"/>
      <c r="H1000" s="26">
        <v>993</v>
      </c>
      <c r="I1000" s="28">
        <f>SUMIF(Entrada!$C$8:$C$3007,C1000,Entrada!$F$8:$F$3007)</f>
        <v>0</v>
      </c>
      <c r="J1000" s="28">
        <f>SUMIF(Entrada!$C$8:$C$3007,PG!C1000,Entrada!$J$8:$J$3007)</f>
        <v>0</v>
      </c>
      <c r="K1000" s="28">
        <f>SUMIF(Saída!$C$8:$C$3007,PG!C1000,Saída!$E$8:$E$3007)</f>
        <v>0</v>
      </c>
      <c r="L1000" s="28">
        <f>SUMIF(Saída!$C$8:$C$3007,PG!C1000,Saída!$G$8:$G$3007)</f>
        <v>0</v>
      </c>
      <c r="M1000" s="33">
        <f t="shared" si="45"/>
        <v>0</v>
      </c>
      <c r="N1000" s="258">
        <f>IF(G1000="",0,IFERROR(AVERAGE(G1000,AVERAGEIF(Entrada!$C$8:$C$3007,PG!$C1000,Entrada!$E$8:$E$3007)),$G1000))</f>
        <v>0</v>
      </c>
      <c r="O1000" s="97">
        <f t="shared" si="46"/>
        <v>0</v>
      </c>
      <c r="P1000" s="98" t="str">
        <f t="shared" si="47"/>
        <v/>
      </c>
      <c r="Q1000" s="249"/>
      <c r="R1000" s="249"/>
      <c r="S1000" s="249"/>
      <c r="T1000" s="249"/>
      <c r="U1000" s="249"/>
      <c r="V1000" s="249"/>
      <c r="W1000" s="249"/>
      <c r="X1000" s="249"/>
      <c r="Y1000" s="249"/>
    </row>
    <row r="1001" spans="2:25" ht="30" customHeight="1" x14ac:dyDescent="0.25">
      <c r="B1001" s="250"/>
      <c r="C1001" s="251"/>
      <c r="D1001" s="252"/>
      <c r="E1001" s="253"/>
      <c r="F1001" s="254"/>
      <c r="G1001" s="255"/>
      <c r="H1001" s="26">
        <v>994</v>
      </c>
      <c r="I1001" s="28">
        <f>SUMIF(Entrada!$C$8:$C$3007,C1001,Entrada!$F$8:$F$3007)</f>
        <v>0</v>
      </c>
      <c r="J1001" s="28">
        <f>SUMIF(Entrada!$C$8:$C$3007,PG!C1001,Entrada!$J$8:$J$3007)</f>
        <v>0</v>
      </c>
      <c r="K1001" s="28">
        <f>SUMIF(Saída!$C$8:$C$3007,PG!C1001,Saída!$E$8:$E$3007)</f>
        <v>0</v>
      </c>
      <c r="L1001" s="28">
        <f>SUMIF(Saída!$C$8:$C$3007,PG!C1001,Saída!$G$8:$G$3007)</f>
        <v>0</v>
      </c>
      <c r="M1001" s="33">
        <f t="shared" si="45"/>
        <v>0</v>
      </c>
      <c r="N1001" s="258">
        <f>IF(G1001="",0,IFERROR(AVERAGE(G1001,AVERAGEIF(Entrada!$C$8:$C$3007,PG!$C1001,Entrada!$E$8:$E$3007)),$G1001))</f>
        <v>0</v>
      </c>
      <c r="O1001" s="97">
        <f t="shared" si="46"/>
        <v>0</v>
      </c>
      <c r="P1001" s="98" t="str">
        <f t="shared" si="47"/>
        <v/>
      </c>
      <c r="Q1001" s="249"/>
      <c r="R1001" s="249"/>
      <c r="S1001" s="249"/>
      <c r="T1001" s="249"/>
      <c r="U1001" s="249"/>
      <c r="V1001" s="249"/>
      <c r="W1001" s="249"/>
      <c r="X1001" s="249"/>
      <c r="Y1001" s="249"/>
    </row>
    <row r="1002" spans="2:25" ht="30" customHeight="1" x14ac:dyDescent="0.25">
      <c r="B1002" s="250"/>
      <c r="C1002" s="251"/>
      <c r="D1002" s="252"/>
      <c r="E1002" s="253"/>
      <c r="F1002" s="254"/>
      <c r="G1002" s="255"/>
      <c r="H1002" s="26">
        <v>995</v>
      </c>
      <c r="I1002" s="28">
        <f>SUMIF(Entrada!$C$8:$C$3007,C1002,Entrada!$F$8:$F$3007)</f>
        <v>0</v>
      </c>
      <c r="J1002" s="28">
        <f>SUMIF(Entrada!$C$8:$C$3007,PG!C1002,Entrada!$J$8:$J$3007)</f>
        <v>0</v>
      </c>
      <c r="K1002" s="28">
        <f>SUMIF(Saída!$C$8:$C$3007,PG!C1002,Saída!$E$8:$E$3007)</f>
        <v>0</v>
      </c>
      <c r="L1002" s="28">
        <f>SUMIF(Saída!$C$8:$C$3007,PG!C1002,Saída!$G$8:$G$3007)</f>
        <v>0</v>
      </c>
      <c r="M1002" s="33">
        <f t="shared" si="45"/>
        <v>0</v>
      </c>
      <c r="N1002" s="258">
        <f>IF(G1002="",0,IFERROR(AVERAGE(G1002,AVERAGEIF(Entrada!$C$8:$C$3007,PG!$C1002,Entrada!$E$8:$E$3007)),$G1002))</f>
        <v>0</v>
      </c>
      <c r="O1002" s="97">
        <f t="shared" si="46"/>
        <v>0</v>
      </c>
      <c r="P1002" s="98" t="str">
        <f t="shared" si="47"/>
        <v/>
      </c>
      <c r="Q1002" s="249"/>
      <c r="R1002" s="249"/>
      <c r="S1002" s="249"/>
      <c r="T1002" s="249"/>
      <c r="U1002" s="249"/>
      <c r="V1002" s="249"/>
      <c r="W1002" s="249"/>
      <c r="X1002" s="249"/>
      <c r="Y1002" s="249"/>
    </row>
    <row r="1003" spans="2:25" ht="30" customHeight="1" x14ac:dyDescent="0.25">
      <c r="B1003" s="250"/>
      <c r="C1003" s="251"/>
      <c r="D1003" s="252"/>
      <c r="E1003" s="253"/>
      <c r="F1003" s="254"/>
      <c r="G1003" s="255"/>
      <c r="H1003" s="26">
        <v>996</v>
      </c>
      <c r="I1003" s="28">
        <f>SUMIF(Entrada!$C$8:$C$3007,C1003,Entrada!$F$8:$F$3007)</f>
        <v>0</v>
      </c>
      <c r="J1003" s="28">
        <f>SUMIF(Entrada!$C$8:$C$3007,PG!C1003,Entrada!$J$8:$J$3007)</f>
        <v>0</v>
      </c>
      <c r="K1003" s="28">
        <f>SUMIF(Saída!$C$8:$C$3007,PG!C1003,Saída!$E$8:$E$3007)</f>
        <v>0</v>
      </c>
      <c r="L1003" s="28">
        <f>SUMIF(Saída!$C$8:$C$3007,PG!C1003,Saída!$G$8:$G$3007)</f>
        <v>0</v>
      </c>
      <c r="M1003" s="33">
        <f t="shared" si="45"/>
        <v>0</v>
      </c>
      <c r="N1003" s="258">
        <f>IF(G1003="",0,IFERROR(AVERAGE(G1003,AVERAGEIF(Entrada!$C$8:$C$3007,PG!$C1003,Entrada!$E$8:$E$3007)),$G1003))</f>
        <v>0</v>
      </c>
      <c r="O1003" s="97">
        <f t="shared" si="46"/>
        <v>0</v>
      </c>
      <c r="P1003" s="98" t="str">
        <f t="shared" si="47"/>
        <v/>
      </c>
      <c r="Q1003" s="249"/>
      <c r="R1003" s="249"/>
      <c r="S1003" s="249"/>
      <c r="T1003" s="249"/>
      <c r="U1003" s="249"/>
      <c r="V1003" s="249"/>
      <c r="W1003" s="249"/>
      <c r="X1003" s="249"/>
      <c r="Y1003" s="249"/>
    </row>
    <row r="1004" spans="2:25" ht="30" customHeight="1" x14ac:dyDescent="0.25">
      <c r="B1004" s="250"/>
      <c r="C1004" s="251"/>
      <c r="D1004" s="252"/>
      <c r="E1004" s="253"/>
      <c r="F1004" s="254"/>
      <c r="G1004" s="255"/>
      <c r="H1004" s="26">
        <v>997</v>
      </c>
      <c r="I1004" s="28">
        <f>SUMIF(Entrada!$C$8:$C$3007,C1004,Entrada!$F$8:$F$3007)</f>
        <v>0</v>
      </c>
      <c r="J1004" s="28">
        <f>SUMIF(Entrada!$C$8:$C$3007,PG!C1004,Entrada!$J$8:$J$3007)</f>
        <v>0</v>
      </c>
      <c r="K1004" s="28">
        <f>SUMIF(Saída!$C$8:$C$3007,PG!C1004,Saída!$E$8:$E$3007)</f>
        <v>0</v>
      </c>
      <c r="L1004" s="28">
        <f>SUMIF(Saída!$C$8:$C$3007,PG!C1004,Saída!$G$8:$G$3007)</f>
        <v>0</v>
      </c>
      <c r="M1004" s="33">
        <f t="shared" si="45"/>
        <v>0</v>
      </c>
      <c r="N1004" s="258">
        <f>IF(G1004="",0,IFERROR(AVERAGE(G1004,AVERAGEIF(Entrada!$C$8:$C$3007,PG!$C1004,Entrada!$E$8:$E$3007)),$G1004))</f>
        <v>0</v>
      </c>
      <c r="O1004" s="97">
        <f t="shared" si="46"/>
        <v>0</v>
      </c>
      <c r="P1004" s="98" t="str">
        <f t="shared" si="47"/>
        <v/>
      </c>
      <c r="Q1004" s="249"/>
      <c r="R1004" s="249"/>
      <c r="S1004" s="249"/>
      <c r="T1004" s="249"/>
      <c r="U1004" s="249"/>
      <c r="V1004" s="249"/>
      <c r="W1004" s="249"/>
      <c r="X1004" s="249"/>
      <c r="Y1004" s="249"/>
    </row>
    <row r="1005" spans="2:25" ht="30" customHeight="1" x14ac:dyDescent="0.25">
      <c r="B1005" s="250"/>
      <c r="C1005" s="251"/>
      <c r="D1005" s="252"/>
      <c r="E1005" s="253"/>
      <c r="F1005" s="254"/>
      <c r="G1005" s="255"/>
      <c r="H1005" s="26">
        <v>998</v>
      </c>
      <c r="I1005" s="28">
        <f>SUMIF(Entrada!$C$8:$C$3007,C1005,Entrada!$F$8:$F$3007)</f>
        <v>0</v>
      </c>
      <c r="J1005" s="28">
        <f>SUMIF(Entrada!$C$8:$C$3007,PG!C1005,Entrada!$J$8:$J$3007)</f>
        <v>0</v>
      </c>
      <c r="K1005" s="28">
        <f>SUMIF(Saída!$C$8:$C$3007,PG!C1005,Saída!$E$8:$E$3007)</f>
        <v>0</v>
      </c>
      <c r="L1005" s="28">
        <f>SUMIF(Saída!$C$8:$C$3007,PG!C1005,Saída!$G$8:$G$3007)</f>
        <v>0</v>
      </c>
      <c r="M1005" s="33">
        <f t="shared" si="45"/>
        <v>0</v>
      </c>
      <c r="N1005" s="258">
        <f>IF(G1005="",0,IFERROR(AVERAGE(G1005,AVERAGEIF(Entrada!$C$8:$C$3007,PG!$C1005,Entrada!$E$8:$E$3007)),$G1005))</f>
        <v>0</v>
      </c>
      <c r="O1005" s="97">
        <f t="shared" si="46"/>
        <v>0</v>
      </c>
      <c r="P1005" s="98" t="str">
        <f t="shared" si="47"/>
        <v/>
      </c>
      <c r="Q1005" s="249"/>
      <c r="R1005" s="249"/>
      <c r="S1005" s="249"/>
      <c r="T1005" s="249"/>
      <c r="U1005" s="249"/>
      <c r="V1005" s="249"/>
      <c r="W1005" s="249"/>
      <c r="X1005" s="249"/>
      <c r="Y1005" s="249"/>
    </row>
    <row r="1006" spans="2:25" ht="30" customHeight="1" x14ac:dyDescent="0.25">
      <c r="B1006" s="250"/>
      <c r="C1006" s="251"/>
      <c r="D1006" s="252"/>
      <c r="E1006" s="253"/>
      <c r="F1006" s="254"/>
      <c r="G1006" s="255"/>
      <c r="H1006" s="26">
        <v>999</v>
      </c>
      <c r="I1006" s="28">
        <f>SUMIF(Entrada!$C$8:$C$3007,C1006,Entrada!$F$8:$F$3007)</f>
        <v>0</v>
      </c>
      <c r="J1006" s="28">
        <f>SUMIF(Entrada!$C$8:$C$3007,PG!C1006,Entrada!$J$8:$J$3007)</f>
        <v>0</v>
      </c>
      <c r="K1006" s="28">
        <f>SUMIF(Saída!$C$8:$C$3007,PG!C1006,Saída!$E$8:$E$3007)</f>
        <v>0</v>
      </c>
      <c r="L1006" s="28">
        <f>SUMIF(Saída!$C$8:$C$3007,PG!C1006,Saída!$G$8:$G$3007)</f>
        <v>0</v>
      </c>
      <c r="M1006" s="33">
        <f t="shared" si="45"/>
        <v>0</v>
      </c>
      <c r="N1006" s="258">
        <f>IF(G1006="",0,IFERROR(AVERAGE(G1006,AVERAGEIF(Entrada!$C$8:$C$3007,PG!$C1006,Entrada!$E$8:$E$3007)),$G1006))</f>
        <v>0</v>
      </c>
      <c r="O1006" s="97">
        <f t="shared" si="46"/>
        <v>0</v>
      </c>
      <c r="P1006" s="98" t="str">
        <f t="shared" si="47"/>
        <v/>
      </c>
      <c r="Q1006" s="249"/>
      <c r="R1006" s="249"/>
      <c r="S1006" s="249"/>
      <c r="T1006" s="249"/>
      <c r="U1006" s="249"/>
      <c r="V1006" s="249"/>
      <c r="W1006" s="249"/>
      <c r="X1006" s="249"/>
      <c r="Y1006" s="249"/>
    </row>
    <row r="1007" spans="2:25" ht="30" customHeight="1" x14ac:dyDescent="0.25">
      <c r="B1007" s="250"/>
      <c r="C1007" s="251"/>
      <c r="D1007" s="252"/>
      <c r="E1007" s="253"/>
      <c r="F1007" s="254"/>
      <c r="G1007" s="255"/>
      <c r="H1007" s="26">
        <v>1000</v>
      </c>
      <c r="I1007" s="28">
        <f>SUMIF(Entrada!$C$8:$C$3007,C1007,Entrada!$F$8:$F$3007)</f>
        <v>0</v>
      </c>
      <c r="J1007" s="28">
        <f>SUMIF(Entrada!$C$8:$C$3007,PG!C1007,Entrada!$J$8:$J$3007)</f>
        <v>0</v>
      </c>
      <c r="K1007" s="28">
        <f>SUMIF(Saída!$C$8:$C$3007,PG!C1007,Saída!$E$8:$E$3007)</f>
        <v>0</v>
      </c>
      <c r="L1007" s="28">
        <f>SUMIF(Saída!$C$8:$C$3007,PG!C1007,Saída!$G$8:$G$3007)</f>
        <v>0</v>
      </c>
      <c r="M1007" s="33">
        <f t="shared" si="45"/>
        <v>0</v>
      </c>
      <c r="N1007" s="258">
        <f>IF(G1007="",0,IFERROR(AVERAGE(G1007,AVERAGEIF(Entrada!$C$8:$C$3007,PG!$C1007,Entrada!$E$8:$E$3007)),$G1007))</f>
        <v>0</v>
      </c>
      <c r="O1007" s="97">
        <f t="shared" si="46"/>
        <v>0</v>
      </c>
      <c r="P1007" s="98" t="str">
        <f t="shared" si="47"/>
        <v/>
      </c>
      <c r="Q1007" s="249"/>
      <c r="R1007" s="249"/>
      <c r="S1007" s="249"/>
      <c r="T1007" s="249"/>
      <c r="U1007" s="249"/>
      <c r="V1007" s="249"/>
      <c r="W1007" s="249"/>
      <c r="X1007" s="249"/>
      <c r="Y1007" s="249"/>
    </row>
  </sheetData>
  <sheetProtection password="9004" sheet="1" objects="1" scenarios="1" selectLockedCells="1"/>
  <mergeCells count="1">
    <mergeCell ref="B6:G6"/>
  </mergeCells>
  <pageMargins left="0.25" right="0.25" top="0.75" bottom="0.75" header="0.3" footer="0.3"/>
  <pageSetup paperSize="9" scale="94" orientation="portrait" horizontalDpi="4294967293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"/>
  <dimension ref="A1:AB2050"/>
  <sheetViews>
    <sheetView showGridLines="0" zoomScaleNormal="100" workbookViewId="0">
      <selection activeCell="B8" sqref="B8:E12"/>
    </sheetView>
  </sheetViews>
  <sheetFormatPr defaultColWidth="9.140625" defaultRowHeight="0" customHeight="1" zeroHeight="1" x14ac:dyDescent="0.25"/>
  <cols>
    <col min="1" max="1" width="3.85546875" style="106" customWidth="1"/>
    <col min="2" max="2" width="38.7109375" style="106" customWidth="1"/>
    <col min="3" max="3" width="27.28515625" style="106" customWidth="1"/>
    <col min="4" max="4" width="15.7109375" style="106" customWidth="1"/>
    <col min="5" max="5" width="35.7109375" style="106" customWidth="1"/>
    <col min="6" max="25" width="9.140625" style="24" customWidth="1"/>
    <col min="26" max="16384" width="9.140625" style="24"/>
  </cols>
  <sheetData>
    <row r="1" spans="1:28" s="99" customFormat="1" ht="32.25" customHeight="1" x14ac:dyDescent="0.25"/>
    <row r="2" spans="1:28" s="101" customFormat="1" ht="22.5" customHeight="1" x14ac:dyDescent="0.25"/>
    <row r="3" spans="1:28" s="103" customFormat="1" ht="15" x14ac:dyDescent="0.25"/>
    <row r="4" spans="1:28" ht="23.25" x14ac:dyDescent="0.35">
      <c r="A4" s="105"/>
      <c r="B4" s="20" t="s">
        <v>7</v>
      </c>
      <c r="C4" s="105"/>
      <c r="D4" s="105"/>
      <c r="E4" s="105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23"/>
      <c r="AA4" s="23"/>
      <c r="AB4" s="23"/>
    </row>
    <row r="5" spans="1:28" ht="15.75" thickBot="1" x14ac:dyDescent="0.3"/>
    <row r="6" spans="1:28" ht="30" customHeight="1" thickTop="1" thickBot="1" x14ac:dyDescent="0.3">
      <c r="B6" s="198" t="s">
        <v>31</v>
      </c>
      <c r="C6" s="199"/>
      <c r="D6" s="199"/>
      <c r="E6" s="200"/>
    </row>
    <row r="7" spans="1:28" ht="30" customHeight="1" thickTop="1" thickBot="1" x14ac:dyDescent="0.3">
      <c r="B7" s="108" t="s">
        <v>32</v>
      </c>
      <c r="C7" s="109" t="s">
        <v>33</v>
      </c>
      <c r="D7" s="109" t="s">
        <v>34</v>
      </c>
      <c r="E7" s="108" t="s">
        <v>35</v>
      </c>
    </row>
    <row r="8" spans="1:28" ht="35.1" customHeight="1" thickTop="1" x14ac:dyDescent="0.25">
      <c r="B8" s="116" t="s">
        <v>132</v>
      </c>
      <c r="C8" s="121" t="s">
        <v>136</v>
      </c>
      <c r="D8" s="118" t="s">
        <v>36</v>
      </c>
      <c r="E8" s="116"/>
    </row>
    <row r="9" spans="1:28" ht="35.1" customHeight="1" x14ac:dyDescent="0.25">
      <c r="B9" s="122"/>
      <c r="C9" s="121"/>
      <c r="D9" s="118"/>
      <c r="E9" s="122"/>
    </row>
    <row r="10" spans="1:28" ht="35.1" customHeight="1" x14ac:dyDescent="0.25">
      <c r="B10" s="123"/>
      <c r="C10" s="121"/>
      <c r="D10" s="118"/>
      <c r="E10" s="123"/>
    </row>
    <row r="11" spans="1:28" ht="35.1" customHeight="1" x14ac:dyDescent="0.25">
      <c r="B11" s="122"/>
      <c r="C11" s="121"/>
      <c r="D11" s="118"/>
      <c r="E11" s="122"/>
    </row>
    <row r="12" spans="1:28" ht="35.1" customHeight="1" x14ac:dyDescent="0.25">
      <c r="B12" s="122"/>
      <c r="C12" s="121"/>
      <c r="D12" s="118"/>
      <c r="E12" s="122"/>
    </row>
    <row r="13" spans="1:28" ht="35.1" customHeight="1" x14ac:dyDescent="0.25">
      <c r="B13" s="176"/>
      <c r="C13" s="174"/>
      <c r="D13" s="175"/>
      <c r="E13" s="176"/>
    </row>
    <row r="14" spans="1:28" ht="35.1" customHeight="1" x14ac:dyDescent="0.25">
      <c r="B14" s="176"/>
      <c r="C14" s="174"/>
      <c r="D14" s="175"/>
      <c r="E14" s="176"/>
    </row>
    <row r="15" spans="1:28" ht="35.1" customHeight="1" x14ac:dyDescent="0.25">
      <c r="B15" s="176"/>
      <c r="C15" s="173"/>
      <c r="D15" s="175"/>
      <c r="E15" s="176"/>
    </row>
    <row r="16" spans="1:28" ht="35.1" customHeight="1" x14ac:dyDescent="0.25">
      <c r="B16" s="176"/>
      <c r="C16" s="173"/>
      <c r="D16" s="175"/>
      <c r="E16" s="176"/>
    </row>
    <row r="17" spans="2:5" ht="35.1" customHeight="1" x14ac:dyDescent="0.25">
      <c r="B17" s="176"/>
      <c r="C17" s="173"/>
      <c r="D17" s="175"/>
      <c r="E17" s="176"/>
    </row>
    <row r="18" spans="2:5" ht="35.1" customHeight="1" x14ac:dyDescent="0.25">
      <c r="B18" s="176"/>
      <c r="C18" s="173"/>
      <c r="D18" s="175"/>
      <c r="E18" s="176"/>
    </row>
    <row r="19" spans="2:5" ht="35.1" customHeight="1" x14ac:dyDescent="0.25">
      <c r="B19" s="176"/>
      <c r="C19" s="173"/>
      <c r="D19" s="175"/>
      <c r="E19" s="176"/>
    </row>
    <row r="20" spans="2:5" ht="35.1" customHeight="1" x14ac:dyDescent="0.25">
      <c r="B20" s="176"/>
      <c r="C20" s="173"/>
      <c r="D20" s="175"/>
      <c r="E20" s="176"/>
    </row>
    <row r="21" spans="2:5" ht="35.1" customHeight="1" x14ac:dyDescent="0.25">
      <c r="B21" s="176"/>
      <c r="C21" s="173"/>
      <c r="D21" s="175"/>
      <c r="E21" s="176"/>
    </row>
    <row r="22" spans="2:5" ht="35.1" customHeight="1" x14ac:dyDescent="0.25">
      <c r="B22" s="176"/>
      <c r="C22" s="173"/>
      <c r="D22" s="175"/>
      <c r="E22" s="176"/>
    </row>
    <row r="23" spans="2:5" ht="35.1" customHeight="1" x14ac:dyDescent="0.25">
      <c r="B23" s="176"/>
      <c r="C23" s="173"/>
      <c r="D23" s="175"/>
      <c r="E23" s="176"/>
    </row>
    <row r="24" spans="2:5" ht="35.1" customHeight="1" x14ac:dyDescent="0.25">
      <c r="B24" s="176"/>
      <c r="C24" s="173"/>
      <c r="D24" s="175"/>
      <c r="E24" s="176"/>
    </row>
    <row r="25" spans="2:5" ht="35.1" customHeight="1" x14ac:dyDescent="0.25">
      <c r="B25" s="176"/>
      <c r="C25" s="173"/>
      <c r="D25" s="175"/>
      <c r="E25" s="176"/>
    </row>
    <row r="26" spans="2:5" ht="35.1" customHeight="1" x14ac:dyDescent="0.25">
      <c r="B26" s="176"/>
      <c r="C26" s="173"/>
      <c r="D26" s="175"/>
      <c r="E26" s="176"/>
    </row>
    <row r="27" spans="2:5" ht="35.1" customHeight="1" x14ac:dyDescent="0.25">
      <c r="B27" s="176"/>
      <c r="C27" s="173"/>
      <c r="D27" s="175"/>
      <c r="E27" s="176"/>
    </row>
    <row r="28" spans="2:5" ht="35.1" customHeight="1" x14ac:dyDescent="0.25">
      <c r="B28" s="176"/>
      <c r="C28" s="173"/>
      <c r="D28" s="175"/>
      <c r="E28" s="176"/>
    </row>
    <row r="29" spans="2:5" ht="35.1" customHeight="1" x14ac:dyDescent="0.25">
      <c r="B29" s="176"/>
      <c r="C29" s="173"/>
      <c r="D29" s="175"/>
      <c r="E29" s="176"/>
    </row>
    <row r="30" spans="2:5" ht="35.1" customHeight="1" x14ac:dyDescent="0.25">
      <c r="B30" s="176"/>
      <c r="C30" s="173"/>
      <c r="D30" s="175"/>
      <c r="E30" s="176"/>
    </row>
    <row r="31" spans="2:5" ht="35.1" customHeight="1" x14ac:dyDescent="0.25">
      <c r="B31" s="176"/>
      <c r="C31" s="173"/>
      <c r="D31" s="175"/>
      <c r="E31" s="176"/>
    </row>
    <row r="32" spans="2:5" ht="35.1" customHeight="1" x14ac:dyDescent="0.25">
      <c r="B32" s="176"/>
      <c r="C32" s="173"/>
      <c r="D32" s="175"/>
      <c r="E32" s="176"/>
    </row>
    <row r="33" spans="2:5" ht="35.1" customHeight="1" x14ac:dyDescent="0.25">
      <c r="B33" s="176"/>
      <c r="C33" s="173"/>
      <c r="D33" s="175"/>
      <c r="E33" s="176"/>
    </row>
    <row r="34" spans="2:5" ht="35.1" customHeight="1" x14ac:dyDescent="0.25">
      <c r="B34" s="176"/>
      <c r="C34" s="173"/>
      <c r="D34" s="175"/>
      <c r="E34" s="176"/>
    </row>
    <row r="35" spans="2:5" ht="35.1" customHeight="1" x14ac:dyDescent="0.25">
      <c r="B35" s="176"/>
      <c r="C35" s="173"/>
      <c r="D35" s="175"/>
      <c r="E35" s="176"/>
    </row>
    <row r="36" spans="2:5" ht="35.1" customHeight="1" x14ac:dyDescent="0.25">
      <c r="B36" s="176"/>
      <c r="C36" s="173"/>
      <c r="D36" s="175"/>
      <c r="E36" s="176"/>
    </row>
    <row r="37" spans="2:5" ht="35.1" customHeight="1" x14ac:dyDescent="0.25">
      <c r="B37" s="176"/>
      <c r="C37" s="173"/>
      <c r="D37" s="175"/>
      <c r="E37" s="176"/>
    </row>
    <row r="38" spans="2:5" ht="35.1" customHeight="1" x14ac:dyDescent="0.25">
      <c r="B38" s="176"/>
      <c r="C38" s="173"/>
      <c r="D38" s="175"/>
      <c r="E38" s="176"/>
    </row>
    <row r="39" spans="2:5" ht="35.1" customHeight="1" x14ac:dyDescent="0.25">
      <c r="B39" s="176"/>
      <c r="C39" s="173"/>
      <c r="D39" s="175"/>
      <c r="E39" s="176"/>
    </row>
    <row r="40" spans="2:5" ht="35.1" customHeight="1" x14ac:dyDescent="0.25">
      <c r="B40" s="176"/>
      <c r="C40" s="173"/>
      <c r="D40" s="175"/>
      <c r="E40" s="176"/>
    </row>
    <row r="41" spans="2:5" ht="35.1" customHeight="1" x14ac:dyDescent="0.25">
      <c r="B41" s="176"/>
      <c r="C41" s="173"/>
      <c r="D41" s="175"/>
      <c r="E41" s="176"/>
    </row>
    <row r="42" spans="2:5" ht="35.1" customHeight="1" x14ac:dyDescent="0.25">
      <c r="B42" s="176"/>
      <c r="C42" s="173"/>
      <c r="D42" s="175"/>
      <c r="E42" s="176"/>
    </row>
    <row r="43" spans="2:5" ht="35.1" customHeight="1" x14ac:dyDescent="0.25">
      <c r="B43" s="176"/>
      <c r="C43" s="173"/>
      <c r="D43" s="175"/>
      <c r="E43" s="176"/>
    </row>
    <row r="44" spans="2:5" ht="35.1" customHeight="1" x14ac:dyDescent="0.25">
      <c r="B44" s="176"/>
      <c r="C44" s="173"/>
      <c r="D44" s="175"/>
      <c r="E44" s="176"/>
    </row>
    <row r="45" spans="2:5" ht="35.1" customHeight="1" x14ac:dyDescent="0.25">
      <c r="B45" s="176"/>
      <c r="C45" s="173"/>
      <c r="D45" s="175"/>
      <c r="E45" s="176"/>
    </row>
    <row r="46" spans="2:5" ht="35.1" customHeight="1" x14ac:dyDescent="0.25">
      <c r="B46" s="176"/>
      <c r="C46" s="173"/>
      <c r="D46" s="175"/>
      <c r="E46" s="176"/>
    </row>
    <row r="47" spans="2:5" ht="35.1" customHeight="1" x14ac:dyDescent="0.25">
      <c r="B47" s="176"/>
      <c r="C47" s="173"/>
      <c r="D47" s="175"/>
      <c r="E47" s="176"/>
    </row>
    <row r="48" spans="2:5" ht="35.1" customHeight="1" x14ac:dyDescent="0.25">
      <c r="B48" s="176"/>
      <c r="C48" s="173"/>
      <c r="D48" s="175"/>
      <c r="E48" s="176"/>
    </row>
    <row r="49" spans="2:5" ht="35.1" customHeight="1" x14ac:dyDescent="0.25">
      <c r="B49" s="176"/>
      <c r="C49" s="173"/>
      <c r="D49" s="175"/>
      <c r="E49" s="176"/>
    </row>
    <row r="50" spans="2:5" ht="35.1" customHeight="1" x14ac:dyDescent="0.25">
      <c r="B50" s="176"/>
      <c r="C50" s="173"/>
      <c r="D50" s="175"/>
      <c r="E50" s="176"/>
    </row>
    <row r="51" spans="2:5" ht="35.1" customHeight="1" x14ac:dyDescent="0.25">
      <c r="B51" s="176"/>
      <c r="C51" s="173"/>
      <c r="D51" s="175"/>
      <c r="E51" s="176"/>
    </row>
    <row r="52" spans="2:5" ht="35.1" customHeight="1" x14ac:dyDescent="0.25">
      <c r="B52" s="176"/>
      <c r="C52" s="173"/>
      <c r="D52" s="175"/>
      <c r="E52" s="176"/>
    </row>
    <row r="53" spans="2:5" ht="35.1" customHeight="1" x14ac:dyDescent="0.25">
      <c r="B53" s="176"/>
      <c r="C53" s="173"/>
      <c r="D53" s="175"/>
      <c r="E53" s="176"/>
    </row>
    <row r="54" spans="2:5" ht="35.1" customHeight="1" x14ac:dyDescent="0.25">
      <c r="B54" s="176"/>
      <c r="C54" s="173"/>
      <c r="D54" s="175"/>
      <c r="E54" s="176"/>
    </row>
    <row r="55" spans="2:5" ht="35.1" customHeight="1" x14ac:dyDescent="0.25">
      <c r="B55" s="176"/>
      <c r="C55" s="173"/>
      <c r="D55" s="175"/>
      <c r="E55" s="176"/>
    </row>
    <row r="56" spans="2:5" ht="35.1" customHeight="1" x14ac:dyDescent="0.25">
      <c r="B56" s="176"/>
      <c r="C56" s="173"/>
      <c r="D56" s="175"/>
      <c r="E56" s="176"/>
    </row>
    <row r="57" spans="2:5" ht="35.1" customHeight="1" x14ac:dyDescent="0.25">
      <c r="B57" s="176"/>
      <c r="C57" s="173"/>
      <c r="D57" s="175"/>
      <c r="E57" s="176"/>
    </row>
    <row r="58" spans="2:5" ht="35.1" customHeight="1" x14ac:dyDescent="0.25">
      <c r="B58" s="176"/>
      <c r="C58" s="173"/>
      <c r="D58" s="175"/>
      <c r="E58" s="176"/>
    </row>
    <row r="59" spans="2:5" ht="35.1" customHeight="1" x14ac:dyDescent="0.25">
      <c r="B59" s="176"/>
      <c r="C59" s="173"/>
      <c r="D59" s="175"/>
      <c r="E59" s="176"/>
    </row>
    <row r="60" spans="2:5" ht="35.1" customHeight="1" x14ac:dyDescent="0.25">
      <c r="B60" s="176"/>
      <c r="C60" s="173"/>
      <c r="D60" s="175"/>
      <c r="E60" s="176"/>
    </row>
    <row r="61" spans="2:5" ht="35.1" customHeight="1" x14ac:dyDescent="0.25">
      <c r="B61" s="176"/>
      <c r="C61" s="173"/>
      <c r="D61" s="175"/>
      <c r="E61" s="176"/>
    </row>
    <row r="62" spans="2:5" ht="35.1" customHeight="1" x14ac:dyDescent="0.25">
      <c r="B62" s="176"/>
      <c r="C62" s="173"/>
      <c r="D62" s="175"/>
      <c r="E62" s="176"/>
    </row>
    <row r="63" spans="2:5" ht="35.1" customHeight="1" x14ac:dyDescent="0.25">
      <c r="B63" s="176"/>
      <c r="C63" s="173"/>
      <c r="D63" s="175"/>
      <c r="E63" s="176"/>
    </row>
    <row r="64" spans="2:5" ht="35.1" customHeight="1" x14ac:dyDescent="0.25">
      <c r="B64" s="176"/>
      <c r="C64" s="173"/>
      <c r="D64" s="175"/>
      <c r="E64" s="176"/>
    </row>
    <row r="65" spans="2:5" ht="35.1" customHeight="1" x14ac:dyDescent="0.25">
      <c r="B65" s="176"/>
      <c r="C65" s="173"/>
      <c r="D65" s="175"/>
      <c r="E65" s="176"/>
    </row>
    <row r="66" spans="2:5" ht="35.1" customHeight="1" x14ac:dyDescent="0.25">
      <c r="B66" s="176"/>
      <c r="C66" s="173"/>
      <c r="D66" s="175"/>
      <c r="E66" s="176"/>
    </row>
    <row r="67" spans="2:5" ht="35.1" customHeight="1" x14ac:dyDescent="0.25">
      <c r="B67" s="176"/>
      <c r="C67" s="173"/>
      <c r="D67" s="175"/>
      <c r="E67" s="176"/>
    </row>
    <row r="68" spans="2:5" ht="35.1" customHeight="1" x14ac:dyDescent="0.25">
      <c r="B68" s="176"/>
      <c r="C68" s="173"/>
      <c r="D68" s="175"/>
      <c r="E68" s="176"/>
    </row>
    <row r="69" spans="2:5" ht="35.1" customHeight="1" x14ac:dyDescent="0.25">
      <c r="B69" s="176"/>
      <c r="C69" s="173"/>
      <c r="D69" s="175"/>
      <c r="E69" s="176"/>
    </row>
    <row r="70" spans="2:5" ht="35.1" customHeight="1" x14ac:dyDescent="0.25">
      <c r="B70" s="176"/>
      <c r="C70" s="173"/>
      <c r="D70" s="175"/>
      <c r="E70" s="176"/>
    </row>
    <row r="71" spans="2:5" ht="35.1" customHeight="1" x14ac:dyDescent="0.25">
      <c r="B71" s="176"/>
      <c r="C71" s="173"/>
      <c r="D71" s="175"/>
      <c r="E71" s="176"/>
    </row>
    <row r="72" spans="2:5" ht="35.1" customHeight="1" x14ac:dyDescent="0.25">
      <c r="B72" s="176"/>
      <c r="C72" s="173"/>
      <c r="D72" s="175"/>
      <c r="E72" s="176"/>
    </row>
    <row r="73" spans="2:5" ht="35.1" customHeight="1" x14ac:dyDescent="0.25">
      <c r="B73" s="176"/>
      <c r="C73" s="173"/>
      <c r="D73" s="175"/>
      <c r="E73" s="176"/>
    </row>
    <row r="74" spans="2:5" ht="35.1" customHeight="1" x14ac:dyDescent="0.25">
      <c r="B74" s="176"/>
      <c r="C74" s="173"/>
      <c r="D74" s="175"/>
      <c r="E74" s="176"/>
    </row>
    <row r="75" spans="2:5" ht="35.1" customHeight="1" x14ac:dyDescent="0.25">
      <c r="B75" s="176"/>
      <c r="C75" s="173"/>
      <c r="D75" s="175"/>
      <c r="E75" s="176"/>
    </row>
    <row r="76" spans="2:5" ht="35.1" customHeight="1" x14ac:dyDescent="0.25">
      <c r="B76" s="176"/>
      <c r="C76" s="173"/>
      <c r="D76" s="175"/>
      <c r="E76" s="176"/>
    </row>
    <row r="77" spans="2:5" ht="35.1" customHeight="1" x14ac:dyDescent="0.25">
      <c r="B77" s="176"/>
      <c r="C77" s="173"/>
      <c r="D77" s="175"/>
      <c r="E77" s="176"/>
    </row>
    <row r="78" spans="2:5" ht="35.1" customHeight="1" x14ac:dyDescent="0.25">
      <c r="B78" s="176"/>
      <c r="C78" s="173"/>
      <c r="D78" s="175"/>
      <c r="E78" s="176"/>
    </row>
    <row r="79" spans="2:5" ht="35.1" customHeight="1" x14ac:dyDescent="0.25">
      <c r="B79" s="176"/>
      <c r="C79" s="173"/>
      <c r="D79" s="175"/>
      <c r="E79" s="176"/>
    </row>
    <row r="80" spans="2:5" ht="35.1" customHeight="1" x14ac:dyDescent="0.25">
      <c r="B80" s="176"/>
      <c r="C80" s="173"/>
      <c r="D80" s="175"/>
      <c r="E80" s="176"/>
    </row>
    <row r="81" spans="2:5" ht="35.1" customHeight="1" x14ac:dyDescent="0.25">
      <c r="B81" s="176"/>
      <c r="C81" s="173"/>
      <c r="D81" s="175"/>
      <c r="E81" s="176"/>
    </row>
    <row r="82" spans="2:5" ht="35.1" customHeight="1" x14ac:dyDescent="0.25">
      <c r="B82" s="176"/>
      <c r="C82" s="173"/>
      <c r="D82" s="175"/>
      <c r="E82" s="176"/>
    </row>
    <row r="83" spans="2:5" ht="35.1" customHeight="1" x14ac:dyDescent="0.25">
      <c r="B83" s="176"/>
      <c r="C83" s="173"/>
      <c r="D83" s="175"/>
      <c r="E83" s="176"/>
    </row>
    <row r="84" spans="2:5" ht="35.1" customHeight="1" x14ac:dyDescent="0.25">
      <c r="B84" s="176"/>
      <c r="C84" s="173"/>
      <c r="D84" s="175"/>
      <c r="E84" s="176"/>
    </row>
    <row r="85" spans="2:5" ht="35.1" customHeight="1" x14ac:dyDescent="0.25">
      <c r="B85" s="176"/>
      <c r="C85" s="173"/>
      <c r="D85" s="175"/>
      <c r="E85" s="176"/>
    </row>
    <row r="86" spans="2:5" ht="35.1" customHeight="1" x14ac:dyDescent="0.25">
      <c r="B86" s="176"/>
      <c r="C86" s="173"/>
      <c r="D86" s="175"/>
      <c r="E86" s="176"/>
    </row>
    <row r="87" spans="2:5" ht="35.1" customHeight="1" x14ac:dyDescent="0.25">
      <c r="B87" s="176"/>
      <c r="C87" s="173"/>
      <c r="D87" s="175"/>
      <c r="E87" s="176"/>
    </row>
    <row r="88" spans="2:5" ht="35.1" customHeight="1" x14ac:dyDescent="0.25">
      <c r="B88" s="176"/>
      <c r="C88" s="173"/>
      <c r="D88" s="175"/>
      <c r="E88" s="176"/>
    </row>
    <row r="89" spans="2:5" ht="35.1" customHeight="1" x14ac:dyDescent="0.25">
      <c r="B89" s="176"/>
      <c r="C89" s="173"/>
      <c r="D89" s="175"/>
      <c r="E89" s="176"/>
    </row>
    <row r="90" spans="2:5" ht="35.1" customHeight="1" x14ac:dyDescent="0.25">
      <c r="B90" s="176"/>
      <c r="C90" s="173"/>
      <c r="D90" s="175"/>
      <c r="E90" s="176"/>
    </row>
    <row r="91" spans="2:5" ht="35.1" customHeight="1" x14ac:dyDescent="0.25">
      <c r="B91" s="176"/>
      <c r="C91" s="173"/>
      <c r="D91" s="175"/>
      <c r="E91" s="176"/>
    </row>
    <row r="92" spans="2:5" ht="35.1" customHeight="1" x14ac:dyDescent="0.25">
      <c r="B92" s="176"/>
      <c r="C92" s="173"/>
      <c r="D92" s="175"/>
      <c r="E92" s="176"/>
    </row>
    <row r="93" spans="2:5" ht="35.1" customHeight="1" x14ac:dyDescent="0.25">
      <c r="B93" s="176"/>
      <c r="C93" s="173"/>
      <c r="D93" s="175"/>
      <c r="E93" s="176"/>
    </row>
    <row r="94" spans="2:5" ht="35.1" customHeight="1" x14ac:dyDescent="0.25">
      <c r="B94" s="176"/>
      <c r="C94" s="173"/>
      <c r="D94" s="175"/>
      <c r="E94" s="176"/>
    </row>
    <row r="95" spans="2:5" ht="35.1" customHeight="1" x14ac:dyDescent="0.25">
      <c r="B95" s="176"/>
      <c r="C95" s="173"/>
      <c r="D95" s="175"/>
      <c r="E95" s="176"/>
    </row>
    <row r="96" spans="2:5" ht="35.1" customHeight="1" x14ac:dyDescent="0.25">
      <c r="B96" s="176"/>
      <c r="C96" s="173"/>
      <c r="D96" s="175"/>
      <c r="E96" s="176"/>
    </row>
    <row r="97" spans="2:5" ht="35.1" customHeight="1" x14ac:dyDescent="0.25">
      <c r="B97" s="176"/>
      <c r="C97" s="173"/>
      <c r="D97" s="175"/>
      <c r="E97" s="176"/>
    </row>
    <row r="98" spans="2:5" ht="35.1" customHeight="1" x14ac:dyDescent="0.25">
      <c r="B98" s="176"/>
      <c r="C98" s="173"/>
      <c r="D98" s="175"/>
      <c r="E98" s="176"/>
    </row>
    <row r="99" spans="2:5" ht="35.1" customHeight="1" x14ac:dyDescent="0.25">
      <c r="B99" s="176"/>
      <c r="C99" s="173"/>
      <c r="D99" s="175"/>
      <c r="E99" s="176"/>
    </row>
    <row r="100" spans="2:5" ht="35.1" customHeight="1" x14ac:dyDescent="0.25">
      <c r="B100" s="176"/>
      <c r="C100" s="173"/>
      <c r="D100" s="175"/>
      <c r="E100" s="176"/>
    </row>
    <row r="101" spans="2:5" ht="35.1" customHeight="1" x14ac:dyDescent="0.25">
      <c r="B101" s="176"/>
      <c r="C101" s="173"/>
      <c r="D101" s="175"/>
      <c r="E101" s="176"/>
    </row>
    <row r="102" spans="2:5" ht="35.1" customHeight="1" x14ac:dyDescent="0.25">
      <c r="B102" s="176"/>
      <c r="C102" s="173"/>
      <c r="D102" s="175"/>
      <c r="E102" s="176"/>
    </row>
    <row r="103" spans="2:5" ht="35.1" customHeight="1" x14ac:dyDescent="0.25">
      <c r="B103" s="176"/>
      <c r="C103" s="173"/>
      <c r="D103" s="175"/>
      <c r="E103" s="176"/>
    </row>
    <row r="104" spans="2:5" ht="35.1" customHeight="1" x14ac:dyDescent="0.25">
      <c r="B104" s="176"/>
      <c r="C104" s="173"/>
      <c r="D104" s="175"/>
      <c r="E104" s="176"/>
    </row>
    <row r="105" spans="2:5" ht="35.1" customHeight="1" x14ac:dyDescent="0.25">
      <c r="B105" s="176"/>
      <c r="C105" s="173"/>
      <c r="D105" s="175"/>
      <c r="E105" s="176"/>
    </row>
    <row r="106" spans="2:5" ht="35.1" customHeight="1" x14ac:dyDescent="0.25">
      <c r="B106" s="176"/>
      <c r="C106" s="173"/>
      <c r="D106" s="175"/>
      <c r="E106" s="176"/>
    </row>
    <row r="107" spans="2:5" ht="35.1" customHeight="1" x14ac:dyDescent="0.25">
      <c r="B107" s="176"/>
      <c r="C107" s="173"/>
      <c r="D107" s="175"/>
      <c r="E107" s="176"/>
    </row>
    <row r="108" spans="2:5" ht="35.1" customHeight="1" x14ac:dyDescent="0.25">
      <c r="B108" s="176"/>
      <c r="C108" s="173"/>
      <c r="D108" s="175"/>
      <c r="E108" s="176"/>
    </row>
    <row r="109" spans="2:5" ht="35.1" customHeight="1" x14ac:dyDescent="0.25">
      <c r="B109" s="176"/>
      <c r="C109" s="173"/>
      <c r="D109" s="175"/>
      <c r="E109" s="176"/>
    </row>
    <row r="110" spans="2:5" ht="35.1" customHeight="1" x14ac:dyDescent="0.25">
      <c r="B110" s="176"/>
      <c r="C110" s="173"/>
      <c r="D110" s="175"/>
      <c r="E110" s="176"/>
    </row>
    <row r="111" spans="2:5" ht="35.1" customHeight="1" x14ac:dyDescent="0.25">
      <c r="B111" s="176"/>
      <c r="C111" s="173"/>
      <c r="D111" s="175"/>
      <c r="E111" s="176"/>
    </row>
    <row r="112" spans="2:5" ht="35.1" customHeight="1" x14ac:dyDescent="0.25">
      <c r="B112" s="176"/>
      <c r="C112" s="173"/>
      <c r="D112" s="175"/>
      <c r="E112" s="176"/>
    </row>
    <row r="113" spans="2:5" ht="35.1" customHeight="1" x14ac:dyDescent="0.25">
      <c r="B113" s="176"/>
      <c r="C113" s="173"/>
      <c r="D113" s="175"/>
      <c r="E113" s="176"/>
    </row>
    <row r="114" spans="2:5" ht="35.1" customHeight="1" x14ac:dyDescent="0.25">
      <c r="B114" s="176"/>
      <c r="C114" s="173"/>
      <c r="D114" s="175"/>
      <c r="E114" s="176"/>
    </row>
    <row r="115" spans="2:5" ht="35.1" customHeight="1" x14ac:dyDescent="0.25">
      <c r="B115" s="176"/>
      <c r="C115" s="173"/>
      <c r="D115" s="175"/>
      <c r="E115" s="176"/>
    </row>
    <row r="116" spans="2:5" ht="35.1" customHeight="1" x14ac:dyDescent="0.25">
      <c r="B116" s="176"/>
      <c r="C116" s="173"/>
      <c r="D116" s="175"/>
      <c r="E116" s="176"/>
    </row>
    <row r="117" spans="2:5" ht="35.1" customHeight="1" x14ac:dyDescent="0.25">
      <c r="B117" s="176"/>
      <c r="C117" s="173"/>
      <c r="D117" s="175"/>
      <c r="E117" s="176"/>
    </row>
    <row r="118" spans="2:5" ht="35.1" customHeight="1" x14ac:dyDescent="0.25">
      <c r="B118" s="176"/>
      <c r="C118" s="173"/>
      <c r="D118" s="175"/>
      <c r="E118" s="176"/>
    </row>
    <row r="119" spans="2:5" ht="35.1" customHeight="1" x14ac:dyDescent="0.25">
      <c r="B119" s="176"/>
      <c r="C119" s="173"/>
      <c r="D119" s="175"/>
      <c r="E119" s="176"/>
    </row>
    <row r="120" spans="2:5" ht="35.1" customHeight="1" x14ac:dyDescent="0.25">
      <c r="B120" s="176"/>
      <c r="C120" s="173"/>
      <c r="D120" s="175"/>
      <c r="E120" s="176"/>
    </row>
    <row r="121" spans="2:5" ht="35.1" customHeight="1" x14ac:dyDescent="0.25">
      <c r="B121" s="176"/>
      <c r="C121" s="173"/>
      <c r="D121" s="175"/>
      <c r="E121" s="176"/>
    </row>
    <row r="122" spans="2:5" ht="35.1" customHeight="1" x14ac:dyDescent="0.25">
      <c r="B122" s="176"/>
      <c r="C122" s="173"/>
      <c r="D122" s="175"/>
      <c r="E122" s="176"/>
    </row>
    <row r="123" spans="2:5" ht="35.1" customHeight="1" x14ac:dyDescent="0.25">
      <c r="B123" s="176"/>
      <c r="C123" s="173"/>
      <c r="D123" s="175"/>
      <c r="E123" s="176"/>
    </row>
    <row r="124" spans="2:5" ht="35.1" customHeight="1" x14ac:dyDescent="0.25">
      <c r="B124" s="176"/>
      <c r="C124" s="173"/>
      <c r="D124" s="175"/>
      <c r="E124" s="176"/>
    </row>
    <row r="125" spans="2:5" ht="35.1" customHeight="1" x14ac:dyDescent="0.25">
      <c r="B125" s="176"/>
      <c r="C125" s="173"/>
      <c r="D125" s="175"/>
      <c r="E125" s="176"/>
    </row>
    <row r="126" spans="2:5" ht="35.1" customHeight="1" x14ac:dyDescent="0.25">
      <c r="B126" s="176"/>
      <c r="C126" s="173"/>
      <c r="D126" s="175"/>
      <c r="E126" s="176"/>
    </row>
    <row r="127" spans="2:5" ht="35.1" customHeight="1" x14ac:dyDescent="0.25">
      <c r="B127" s="176"/>
      <c r="C127" s="173"/>
      <c r="D127" s="175"/>
      <c r="E127" s="176"/>
    </row>
    <row r="128" spans="2:5" ht="35.1" customHeight="1" x14ac:dyDescent="0.25">
      <c r="B128" s="176"/>
      <c r="C128" s="173"/>
      <c r="D128" s="175"/>
      <c r="E128" s="176"/>
    </row>
    <row r="129" spans="2:5" ht="35.1" customHeight="1" x14ac:dyDescent="0.25">
      <c r="B129" s="176"/>
      <c r="C129" s="173"/>
      <c r="D129" s="175"/>
      <c r="E129" s="176"/>
    </row>
    <row r="130" spans="2:5" ht="35.1" customHeight="1" x14ac:dyDescent="0.25">
      <c r="B130" s="176"/>
      <c r="C130" s="173"/>
      <c r="D130" s="175"/>
      <c r="E130" s="176"/>
    </row>
    <row r="131" spans="2:5" ht="35.1" customHeight="1" x14ac:dyDescent="0.25">
      <c r="B131" s="176"/>
      <c r="C131" s="173"/>
      <c r="D131" s="175"/>
      <c r="E131" s="176"/>
    </row>
    <row r="132" spans="2:5" ht="35.1" customHeight="1" x14ac:dyDescent="0.25">
      <c r="B132" s="176"/>
      <c r="C132" s="173"/>
      <c r="D132" s="175"/>
      <c r="E132" s="176"/>
    </row>
    <row r="133" spans="2:5" ht="35.1" customHeight="1" x14ac:dyDescent="0.25">
      <c r="B133" s="176"/>
      <c r="C133" s="173"/>
      <c r="D133" s="175"/>
      <c r="E133" s="176"/>
    </row>
    <row r="134" spans="2:5" ht="35.1" customHeight="1" x14ac:dyDescent="0.25">
      <c r="B134" s="176"/>
      <c r="C134" s="173"/>
      <c r="D134" s="175"/>
      <c r="E134" s="176"/>
    </row>
    <row r="135" spans="2:5" ht="35.1" customHeight="1" x14ac:dyDescent="0.25">
      <c r="B135" s="176"/>
      <c r="C135" s="173"/>
      <c r="D135" s="175"/>
      <c r="E135" s="176"/>
    </row>
    <row r="136" spans="2:5" ht="35.1" customHeight="1" x14ac:dyDescent="0.25">
      <c r="B136" s="176"/>
      <c r="C136" s="173"/>
      <c r="D136" s="175"/>
      <c r="E136" s="176"/>
    </row>
    <row r="137" spans="2:5" ht="35.1" customHeight="1" x14ac:dyDescent="0.25">
      <c r="B137" s="176"/>
      <c r="C137" s="173"/>
      <c r="D137" s="175"/>
      <c r="E137" s="176"/>
    </row>
    <row r="138" spans="2:5" ht="35.1" customHeight="1" x14ac:dyDescent="0.25">
      <c r="B138" s="176"/>
      <c r="C138" s="173"/>
      <c r="D138" s="175"/>
      <c r="E138" s="176"/>
    </row>
    <row r="139" spans="2:5" ht="35.1" customHeight="1" x14ac:dyDescent="0.25">
      <c r="B139" s="176"/>
      <c r="C139" s="173"/>
      <c r="D139" s="175"/>
      <c r="E139" s="176"/>
    </row>
    <row r="140" spans="2:5" ht="35.1" customHeight="1" x14ac:dyDescent="0.25">
      <c r="B140" s="176"/>
      <c r="C140" s="173"/>
      <c r="D140" s="175"/>
      <c r="E140" s="176"/>
    </row>
    <row r="141" spans="2:5" ht="35.1" customHeight="1" x14ac:dyDescent="0.25">
      <c r="B141" s="176"/>
      <c r="C141" s="173"/>
      <c r="D141" s="175"/>
      <c r="E141" s="176"/>
    </row>
    <row r="142" spans="2:5" ht="35.1" customHeight="1" x14ac:dyDescent="0.25">
      <c r="B142" s="176"/>
      <c r="C142" s="173"/>
      <c r="D142" s="175"/>
      <c r="E142" s="176"/>
    </row>
    <row r="143" spans="2:5" ht="35.1" customHeight="1" x14ac:dyDescent="0.25">
      <c r="B143" s="176"/>
      <c r="C143" s="173"/>
      <c r="D143" s="175"/>
      <c r="E143" s="176"/>
    </row>
    <row r="144" spans="2:5" ht="35.1" customHeight="1" x14ac:dyDescent="0.25">
      <c r="B144" s="176"/>
      <c r="C144" s="173"/>
      <c r="D144" s="175"/>
      <c r="E144" s="176"/>
    </row>
    <row r="145" spans="2:5" ht="35.1" customHeight="1" x14ac:dyDescent="0.25">
      <c r="B145" s="176"/>
      <c r="C145" s="173"/>
      <c r="D145" s="175"/>
      <c r="E145" s="176"/>
    </row>
    <row r="146" spans="2:5" ht="35.1" customHeight="1" x14ac:dyDescent="0.25">
      <c r="B146" s="176"/>
      <c r="C146" s="173"/>
      <c r="D146" s="175"/>
      <c r="E146" s="176"/>
    </row>
    <row r="147" spans="2:5" ht="35.1" customHeight="1" x14ac:dyDescent="0.25">
      <c r="B147" s="176"/>
      <c r="C147" s="173"/>
      <c r="D147" s="175"/>
      <c r="E147" s="176"/>
    </row>
    <row r="148" spans="2:5" ht="35.1" customHeight="1" x14ac:dyDescent="0.25">
      <c r="B148" s="176"/>
      <c r="C148" s="173"/>
      <c r="D148" s="175"/>
      <c r="E148" s="176"/>
    </row>
    <row r="149" spans="2:5" ht="35.1" customHeight="1" x14ac:dyDescent="0.25">
      <c r="B149" s="176"/>
      <c r="C149" s="173"/>
      <c r="D149" s="175"/>
      <c r="E149" s="176"/>
    </row>
    <row r="150" spans="2:5" ht="35.1" customHeight="1" x14ac:dyDescent="0.25">
      <c r="B150" s="176"/>
      <c r="C150" s="173"/>
      <c r="D150" s="175"/>
      <c r="E150" s="176"/>
    </row>
    <row r="151" spans="2:5" ht="35.1" customHeight="1" x14ac:dyDescent="0.25">
      <c r="B151" s="176"/>
      <c r="C151" s="173"/>
      <c r="D151" s="175"/>
      <c r="E151" s="176"/>
    </row>
    <row r="152" spans="2:5" ht="35.1" customHeight="1" x14ac:dyDescent="0.25">
      <c r="B152" s="176"/>
      <c r="C152" s="173"/>
      <c r="D152" s="175"/>
      <c r="E152" s="176"/>
    </row>
    <row r="153" spans="2:5" ht="35.1" customHeight="1" x14ac:dyDescent="0.25">
      <c r="B153" s="176"/>
      <c r="C153" s="173"/>
      <c r="D153" s="175"/>
      <c r="E153" s="176"/>
    </row>
    <row r="154" spans="2:5" ht="35.1" customHeight="1" x14ac:dyDescent="0.25">
      <c r="B154" s="176"/>
      <c r="C154" s="173"/>
      <c r="D154" s="175"/>
      <c r="E154" s="176"/>
    </row>
    <row r="155" spans="2:5" ht="35.1" customHeight="1" x14ac:dyDescent="0.25">
      <c r="B155" s="176"/>
      <c r="C155" s="173"/>
      <c r="D155" s="175"/>
      <c r="E155" s="176"/>
    </row>
    <row r="156" spans="2:5" ht="35.1" customHeight="1" x14ac:dyDescent="0.25">
      <c r="B156" s="176"/>
      <c r="C156" s="173"/>
      <c r="D156" s="175"/>
      <c r="E156" s="176"/>
    </row>
    <row r="157" spans="2:5" ht="35.1" customHeight="1" x14ac:dyDescent="0.25">
      <c r="B157" s="176"/>
      <c r="C157" s="173"/>
      <c r="D157" s="175"/>
      <c r="E157" s="176"/>
    </row>
    <row r="158" spans="2:5" ht="35.1" customHeight="1" x14ac:dyDescent="0.25">
      <c r="B158" s="176"/>
      <c r="C158" s="173"/>
      <c r="D158" s="175"/>
      <c r="E158" s="176"/>
    </row>
    <row r="159" spans="2:5" ht="35.1" customHeight="1" x14ac:dyDescent="0.25">
      <c r="B159" s="176"/>
      <c r="C159" s="173"/>
      <c r="D159" s="175"/>
      <c r="E159" s="176"/>
    </row>
    <row r="160" spans="2:5" ht="35.1" customHeight="1" x14ac:dyDescent="0.25">
      <c r="B160" s="176"/>
      <c r="C160" s="173"/>
      <c r="D160" s="175"/>
      <c r="E160" s="176"/>
    </row>
    <row r="161" spans="2:5" ht="35.1" customHeight="1" x14ac:dyDescent="0.25">
      <c r="B161" s="176"/>
      <c r="C161" s="173"/>
      <c r="D161" s="175"/>
      <c r="E161" s="176"/>
    </row>
    <row r="162" spans="2:5" ht="35.1" customHeight="1" x14ac:dyDescent="0.25">
      <c r="B162" s="176"/>
      <c r="C162" s="173"/>
      <c r="D162" s="175"/>
      <c r="E162" s="176"/>
    </row>
    <row r="163" spans="2:5" ht="35.1" customHeight="1" x14ac:dyDescent="0.25">
      <c r="B163" s="176"/>
      <c r="C163" s="173"/>
      <c r="D163" s="175"/>
      <c r="E163" s="176"/>
    </row>
    <row r="164" spans="2:5" ht="35.1" customHeight="1" x14ac:dyDescent="0.25">
      <c r="B164" s="176"/>
      <c r="C164" s="173"/>
      <c r="D164" s="175"/>
      <c r="E164" s="176"/>
    </row>
    <row r="165" spans="2:5" ht="35.1" customHeight="1" x14ac:dyDescent="0.25">
      <c r="B165" s="176"/>
      <c r="C165" s="173"/>
      <c r="D165" s="175"/>
      <c r="E165" s="176"/>
    </row>
    <row r="166" spans="2:5" ht="35.1" customHeight="1" x14ac:dyDescent="0.25">
      <c r="B166" s="176"/>
      <c r="C166" s="173"/>
      <c r="D166" s="175"/>
      <c r="E166" s="176"/>
    </row>
    <row r="167" spans="2:5" ht="35.1" customHeight="1" x14ac:dyDescent="0.25">
      <c r="B167" s="176"/>
      <c r="C167" s="173"/>
      <c r="D167" s="175"/>
      <c r="E167" s="176"/>
    </row>
    <row r="168" spans="2:5" ht="35.1" customHeight="1" x14ac:dyDescent="0.25">
      <c r="B168" s="176"/>
      <c r="C168" s="173"/>
      <c r="D168" s="175"/>
      <c r="E168" s="176"/>
    </row>
    <row r="169" spans="2:5" ht="35.1" customHeight="1" x14ac:dyDescent="0.25">
      <c r="B169" s="176"/>
      <c r="C169" s="173"/>
      <c r="D169" s="175"/>
      <c r="E169" s="176"/>
    </row>
    <row r="170" spans="2:5" ht="35.1" customHeight="1" x14ac:dyDescent="0.25">
      <c r="B170" s="176"/>
      <c r="C170" s="173"/>
      <c r="D170" s="175"/>
      <c r="E170" s="176"/>
    </row>
    <row r="171" spans="2:5" ht="35.1" customHeight="1" x14ac:dyDescent="0.25">
      <c r="B171" s="176"/>
      <c r="C171" s="173"/>
      <c r="D171" s="175"/>
      <c r="E171" s="176"/>
    </row>
    <row r="172" spans="2:5" ht="35.1" customHeight="1" x14ac:dyDescent="0.25">
      <c r="B172" s="176"/>
      <c r="C172" s="173"/>
      <c r="D172" s="175"/>
      <c r="E172" s="176"/>
    </row>
    <row r="173" spans="2:5" ht="35.1" customHeight="1" x14ac:dyDescent="0.25">
      <c r="B173" s="176"/>
      <c r="C173" s="173"/>
      <c r="D173" s="175"/>
      <c r="E173" s="176"/>
    </row>
    <row r="174" spans="2:5" ht="35.1" customHeight="1" x14ac:dyDescent="0.25">
      <c r="B174" s="176"/>
      <c r="C174" s="173"/>
      <c r="D174" s="175"/>
      <c r="E174" s="176"/>
    </row>
    <row r="175" spans="2:5" ht="35.1" customHeight="1" x14ac:dyDescent="0.25">
      <c r="B175" s="176"/>
      <c r="C175" s="173"/>
      <c r="D175" s="175"/>
      <c r="E175" s="176"/>
    </row>
    <row r="176" spans="2:5" ht="35.1" customHeight="1" x14ac:dyDescent="0.25">
      <c r="B176" s="176"/>
      <c r="C176" s="173"/>
      <c r="D176" s="175"/>
      <c r="E176" s="176"/>
    </row>
    <row r="177" spans="2:5" ht="35.1" customHeight="1" x14ac:dyDescent="0.25">
      <c r="B177" s="176"/>
      <c r="C177" s="173"/>
      <c r="D177" s="175"/>
      <c r="E177" s="176"/>
    </row>
    <row r="178" spans="2:5" ht="35.1" customHeight="1" x14ac:dyDescent="0.25">
      <c r="B178" s="176"/>
      <c r="C178" s="173"/>
      <c r="D178" s="175"/>
      <c r="E178" s="176"/>
    </row>
    <row r="179" spans="2:5" ht="35.1" customHeight="1" x14ac:dyDescent="0.25">
      <c r="B179" s="176"/>
      <c r="C179" s="173"/>
      <c r="D179" s="175"/>
      <c r="E179" s="176"/>
    </row>
    <row r="180" spans="2:5" ht="35.1" customHeight="1" x14ac:dyDescent="0.25">
      <c r="B180" s="176"/>
      <c r="C180" s="173"/>
      <c r="D180" s="175"/>
      <c r="E180" s="176"/>
    </row>
    <row r="181" spans="2:5" ht="35.1" customHeight="1" x14ac:dyDescent="0.25">
      <c r="B181" s="176"/>
      <c r="C181" s="173"/>
      <c r="D181" s="175"/>
      <c r="E181" s="176"/>
    </row>
    <row r="182" spans="2:5" ht="35.1" customHeight="1" x14ac:dyDescent="0.25">
      <c r="B182" s="176"/>
      <c r="C182" s="173"/>
      <c r="D182" s="175"/>
      <c r="E182" s="176"/>
    </row>
    <row r="183" spans="2:5" ht="35.1" customHeight="1" x14ac:dyDescent="0.25">
      <c r="B183" s="176"/>
      <c r="C183" s="173"/>
      <c r="D183" s="175"/>
      <c r="E183" s="176"/>
    </row>
    <row r="184" spans="2:5" ht="35.1" customHeight="1" x14ac:dyDescent="0.25">
      <c r="B184" s="176"/>
      <c r="C184" s="173"/>
      <c r="D184" s="175"/>
      <c r="E184" s="176"/>
    </row>
    <row r="185" spans="2:5" ht="35.1" customHeight="1" x14ac:dyDescent="0.25">
      <c r="B185" s="176"/>
      <c r="C185" s="173"/>
      <c r="D185" s="175"/>
      <c r="E185" s="176"/>
    </row>
    <row r="186" spans="2:5" ht="35.1" customHeight="1" x14ac:dyDescent="0.25">
      <c r="B186" s="176"/>
      <c r="C186" s="173"/>
      <c r="D186" s="175"/>
      <c r="E186" s="176"/>
    </row>
    <row r="187" spans="2:5" ht="35.1" customHeight="1" x14ac:dyDescent="0.25">
      <c r="B187" s="176"/>
      <c r="C187" s="173"/>
      <c r="D187" s="175"/>
      <c r="E187" s="176"/>
    </row>
    <row r="188" spans="2:5" ht="35.1" customHeight="1" x14ac:dyDescent="0.25">
      <c r="B188" s="176"/>
      <c r="C188" s="173"/>
      <c r="D188" s="175"/>
      <c r="E188" s="176"/>
    </row>
    <row r="189" spans="2:5" ht="35.1" customHeight="1" x14ac:dyDescent="0.25">
      <c r="B189" s="176"/>
      <c r="C189" s="173"/>
      <c r="D189" s="175"/>
      <c r="E189" s="176"/>
    </row>
    <row r="190" spans="2:5" ht="35.1" customHeight="1" x14ac:dyDescent="0.25">
      <c r="B190" s="176"/>
      <c r="C190" s="173"/>
      <c r="D190" s="175"/>
      <c r="E190" s="176"/>
    </row>
    <row r="191" spans="2:5" ht="35.1" customHeight="1" x14ac:dyDescent="0.25">
      <c r="B191" s="176"/>
      <c r="C191" s="173"/>
      <c r="D191" s="175"/>
      <c r="E191" s="176"/>
    </row>
    <row r="192" spans="2:5" ht="35.1" customHeight="1" x14ac:dyDescent="0.25">
      <c r="B192" s="176"/>
      <c r="C192" s="173"/>
      <c r="D192" s="175"/>
      <c r="E192" s="176"/>
    </row>
    <row r="193" spans="2:5" ht="35.1" customHeight="1" x14ac:dyDescent="0.25">
      <c r="B193" s="176"/>
      <c r="C193" s="173"/>
      <c r="D193" s="175"/>
      <c r="E193" s="176"/>
    </row>
    <row r="194" spans="2:5" ht="35.1" customHeight="1" x14ac:dyDescent="0.25">
      <c r="B194" s="176"/>
      <c r="C194" s="173"/>
      <c r="D194" s="175"/>
      <c r="E194" s="176"/>
    </row>
    <row r="195" spans="2:5" ht="35.1" customHeight="1" x14ac:dyDescent="0.25">
      <c r="B195" s="176"/>
      <c r="C195" s="173"/>
      <c r="D195" s="175"/>
      <c r="E195" s="176"/>
    </row>
    <row r="196" spans="2:5" ht="35.1" customHeight="1" x14ac:dyDescent="0.25">
      <c r="B196" s="176"/>
      <c r="C196" s="173"/>
      <c r="D196" s="175"/>
      <c r="E196" s="176"/>
    </row>
    <row r="197" spans="2:5" ht="35.1" customHeight="1" x14ac:dyDescent="0.25">
      <c r="B197" s="176"/>
      <c r="C197" s="173"/>
      <c r="D197" s="175"/>
      <c r="E197" s="176"/>
    </row>
    <row r="198" spans="2:5" ht="35.1" customHeight="1" x14ac:dyDescent="0.25">
      <c r="B198" s="176"/>
      <c r="C198" s="173"/>
      <c r="D198" s="175"/>
      <c r="E198" s="176"/>
    </row>
    <row r="199" spans="2:5" ht="35.1" customHeight="1" x14ac:dyDescent="0.25">
      <c r="B199" s="176"/>
      <c r="C199" s="173"/>
      <c r="D199" s="175"/>
      <c r="E199" s="176"/>
    </row>
    <row r="200" spans="2:5" ht="35.1" customHeight="1" x14ac:dyDescent="0.25">
      <c r="B200" s="176"/>
      <c r="C200" s="173"/>
      <c r="D200" s="175"/>
      <c r="E200" s="176"/>
    </row>
    <row r="201" spans="2:5" ht="35.1" customHeight="1" x14ac:dyDescent="0.25">
      <c r="B201" s="176"/>
      <c r="C201" s="173"/>
      <c r="D201" s="175"/>
      <c r="E201" s="176"/>
    </row>
    <row r="202" spans="2:5" ht="35.1" customHeight="1" x14ac:dyDescent="0.25">
      <c r="B202" s="176"/>
      <c r="C202" s="173"/>
      <c r="D202" s="175"/>
      <c r="E202" s="176"/>
    </row>
    <row r="203" spans="2:5" ht="35.1" customHeight="1" x14ac:dyDescent="0.25">
      <c r="B203" s="176"/>
      <c r="C203" s="173"/>
      <c r="D203" s="175"/>
      <c r="E203" s="176"/>
    </row>
    <row r="204" spans="2:5" ht="35.1" customHeight="1" x14ac:dyDescent="0.25">
      <c r="B204" s="176"/>
      <c r="C204" s="173"/>
      <c r="D204" s="175"/>
      <c r="E204" s="176"/>
    </row>
    <row r="205" spans="2:5" ht="35.1" customHeight="1" x14ac:dyDescent="0.25">
      <c r="B205" s="176"/>
      <c r="C205" s="173"/>
      <c r="D205" s="175"/>
      <c r="E205" s="176"/>
    </row>
    <row r="206" spans="2:5" ht="35.1" customHeight="1" x14ac:dyDescent="0.25">
      <c r="B206" s="176"/>
      <c r="C206" s="173"/>
      <c r="D206" s="175"/>
      <c r="E206" s="176"/>
    </row>
    <row r="207" spans="2:5" ht="35.1" customHeight="1" x14ac:dyDescent="0.25">
      <c r="B207" s="176"/>
      <c r="C207" s="173"/>
      <c r="D207" s="175"/>
      <c r="E207" s="176"/>
    </row>
    <row r="208" spans="2:5" ht="35.1" customHeight="1" x14ac:dyDescent="0.25">
      <c r="B208" s="176"/>
      <c r="C208" s="173"/>
      <c r="D208" s="175"/>
      <c r="E208" s="176"/>
    </row>
    <row r="209" spans="2:5" ht="35.1" customHeight="1" x14ac:dyDescent="0.25">
      <c r="B209" s="176"/>
      <c r="C209" s="173"/>
      <c r="D209" s="175"/>
      <c r="E209" s="176"/>
    </row>
    <row r="210" spans="2:5" ht="35.1" customHeight="1" x14ac:dyDescent="0.25">
      <c r="B210" s="176"/>
      <c r="C210" s="173"/>
      <c r="D210" s="175"/>
      <c r="E210" s="176"/>
    </row>
    <row r="211" spans="2:5" ht="35.1" customHeight="1" x14ac:dyDescent="0.25">
      <c r="B211" s="176"/>
      <c r="C211" s="173"/>
      <c r="D211" s="175"/>
      <c r="E211" s="176"/>
    </row>
    <row r="212" spans="2:5" ht="35.1" customHeight="1" x14ac:dyDescent="0.25">
      <c r="B212" s="176"/>
      <c r="C212" s="173"/>
      <c r="D212" s="175"/>
      <c r="E212" s="176"/>
    </row>
    <row r="213" spans="2:5" ht="35.1" customHeight="1" x14ac:dyDescent="0.25">
      <c r="B213" s="176"/>
      <c r="C213" s="173"/>
      <c r="D213" s="175"/>
      <c r="E213" s="176"/>
    </row>
    <row r="214" spans="2:5" ht="35.1" customHeight="1" x14ac:dyDescent="0.25">
      <c r="B214" s="176"/>
      <c r="C214" s="173"/>
      <c r="D214" s="175"/>
      <c r="E214" s="176"/>
    </row>
    <row r="215" spans="2:5" ht="35.1" customHeight="1" x14ac:dyDescent="0.25">
      <c r="B215" s="176"/>
      <c r="C215" s="173"/>
      <c r="D215" s="175"/>
      <c r="E215" s="176"/>
    </row>
    <row r="216" spans="2:5" ht="35.1" customHeight="1" x14ac:dyDescent="0.25">
      <c r="B216" s="176"/>
      <c r="C216" s="173"/>
      <c r="D216" s="175"/>
      <c r="E216" s="176"/>
    </row>
    <row r="217" spans="2:5" ht="35.1" customHeight="1" x14ac:dyDescent="0.25">
      <c r="B217" s="176"/>
      <c r="C217" s="173"/>
      <c r="D217" s="175"/>
      <c r="E217" s="176"/>
    </row>
    <row r="218" spans="2:5" ht="35.1" customHeight="1" x14ac:dyDescent="0.25">
      <c r="B218" s="176"/>
      <c r="C218" s="173"/>
      <c r="D218" s="175"/>
      <c r="E218" s="176"/>
    </row>
    <row r="219" spans="2:5" ht="35.1" customHeight="1" x14ac:dyDescent="0.25">
      <c r="B219" s="176"/>
      <c r="C219" s="173"/>
      <c r="D219" s="175"/>
      <c r="E219" s="176"/>
    </row>
    <row r="220" spans="2:5" ht="35.1" customHeight="1" x14ac:dyDescent="0.25">
      <c r="B220" s="176"/>
      <c r="C220" s="173"/>
      <c r="D220" s="175"/>
      <c r="E220" s="176"/>
    </row>
    <row r="221" spans="2:5" ht="35.1" customHeight="1" x14ac:dyDescent="0.25">
      <c r="B221" s="176"/>
      <c r="C221" s="173"/>
      <c r="D221" s="175"/>
      <c r="E221" s="176"/>
    </row>
    <row r="222" spans="2:5" ht="35.1" customHeight="1" x14ac:dyDescent="0.25">
      <c r="B222" s="176"/>
      <c r="C222" s="173"/>
      <c r="D222" s="175"/>
      <c r="E222" s="176"/>
    </row>
    <row r="223" spans="2:5" ht="35.1" customHeight="1" x14ac:dyDescent="0.25">
      <c r="B223" s="176"/>
      <c r="C223" s="173"/>
      <c r="D223" s="175"/>
      <c r="E223" s="176"/>
    </row>
    <row r="224" spans="2:5" ht="35.1" customHeight="1" x14ac:dyDescent="0.25">
      <c r="B224" s="176"/>
      <c r="C224" s="173"/>
      <c r="D224" s="175"/>
      <c r="E224" s="176"/>
    </row>
    <row r="225" spans="2:5" ht="35.1" customHeight="1" x14ac:dyDescent="0.25">
      <c r="B225" s="176"/>
      <c r="C225" s="173"/>
      <c r="D225" s="175"/>
      <c r="E225" s="176"/>
    </row>
    <row r="226" spans="2:5" ht="35.1" customHeight="1" x14ac:dyDescent="0.25">
      <c r="B226" s="176"/>
      <c r="C226" s="173"/>
      <c r="D226" s="175"/>
      <c r="E226" s="176"/>
    </row>
    <row r="227" spans="2:5" ht="35.1" customHeight="1" x14ac:dyDescent="0.25">
      <c r="B227" s="176"/>
      <c r="C227" s="173"/>
      <c r="D227" s="175"/>
      <c r="E227" s="176"/>
    </row>
    <row r="228" spans="2:5" ht="35.1" customHeight="1" x14ac:dyDescent="0.25">
      <c r="B228" s="176"/>
      <c r="C228" s="173"/>
      <c r="D228" s="175"/>
      <c r="E228" s="176"/>
    </row>
    <row r="229" spans="2:5" ht="35.1" customHeight="1" x14ac:dyDescent="0.25">
      <c r="B229" s="176"/>
      <c r="C229" s="173"/>
      <c r="D229" s="175"/>
      <c r="E229" s="176"/>
    </row>
    <row r="230" spans="2:5" ht="35.1" customHeight="1" x14ac:dyDescent="0.25">
      <c r="B230" s="176"/>
      <c r="C230" s="173"/>
      <c r="D230" s="175"/>
      <c r="E230" s="176"/>
    </row>
    <row r="231" spans="2:5" ht="35.1" customHeight="1" x14ac:dyDescent="0.25">
      <c r="B231" s="176"/>
      <c r="C231" s="173"/>
      <c r="D231" s="175"/>
      <c r="E231" s="176"/>
    </row>
    <row r="232" spans="2:5" ht="35.1" customHeight="1" x14ac:dyDescent="0.25">
      <c r="B232" s="176"/>
      <c r="C232" s="173"/>
      <c r="D232" s="175"/>
      <c r="E232" s="176"/>
    </row>
    <row r="233" spans="2:5" ht="35.1" customHeight="1" x14ac:dyDescent="0.25">
      <c r="B233" s="176"/>
      <c r="C233" s="173"/>
      <c r="D233" s="175"/>
      <c r="E233" s="176"/>
    </row>
    <row r="234" spans="2:5" ht="35.1" customHeight="1" x14ac:dyDescent="0.25">
      <c r="B234" s="176"/>
      <c r="C234" s="173"/>
      <c r="D234" s="175"/>
      <c r="E234" s="176"/>
    </row>
    <row r="235" spans="2:5" ht="35.1" customHeight="1" x14ac:dyDescent="0.25">
      <c r="B235" s="176"/>
      <c r="C235" s="173"/>
      <c r="D235" s="175"/>
      <c r="E235" s="176"/>
    </row>
    <row r="236" spans="2:5" ht="35.1" customHeight="1" x14ac:dyDescent="0.25">
      <c r="B236" s="176"/>
      <c r="C236" s="173"/>
      <c r="D236" s="175"/>
      <c r="E236" s="176"/>
    </row>
    <row r="237" spans="2:5" ht="35.1" customHeight="1" x14ac:dyDescent="0.25">
      <c r="B237" s="176"/>
      <c r="C237" s="173"/>
      <c r="D237" s="175"/>
      <c r="E237" s="176"/>
    </row>
    <row r="238" spans="2:5" ht="35.1" customHeight="1" x14ac:dyDescent="0.25">
      <c r="B238" s="176"/>
      <c r="C238" s="173"/>
      <c r="D238" s="175"/>
      <c r="E238" s="176"/>
    </row>
    <row r="239" spans="2:5" ht="35.1" customHeight="1" x14ac:dyDescent="0.25">
      <c r="B239" s="176"/>
      <c r="C239" s="173"/>
      <c r="D239" s="175"/>
      <c r="E239" s="176"/>
    </row>
    <row r="240" spans="2:5" ht="35.1" customHeight="1" x14ac:dyDescent="0.25">
      <c r="B240" s="176"/>
      <c r="C240" s="173"/>
      <c r="D240" s="175"/>
      <c r="E240" s="176"/>
    </row>
    <row r="241" spans="2:5" ht="35.1" customHeight="1" x14ac:dyDescent="0.25">
      <c r="B241" s="176"/>
      <c r="C241" s="173"/>
      <c r="D241" s="175"/>
      <c r="E241" s="176"/>
    </row>
    <row r="242" spans="2:5" ht="35.1" customHeight="1" x14ac:dyDescent="0.25">
      <c r="B242" s="176"/>
      <c r="C242" s="173"/>
      <c r="D242" s="175"/>
      <c r="E242" s="176"/>
    </row>
    <row r="243" spans="2:5" ht="35.1" customHeight="1" x14ac:dyDescent="0.25">
      <c r="B243" s="176"/>
      <c r="C243" s="173"/>
      <c r="D243" s="175"/>
      <c r="E243" s="176"/>
    </row>
    <row r="244" spans="2:5" ht="35.1" customHeight="1" x14ac:dyDescent="0.25">
      <c r="B244" s="176"/>
      <c r="C244" s="173"/>
      <c r="D244" s="175"/>
      <c r="E244" s="176"/>
    </row>
    <row r="245" spans="2:5" ht="35.1" customHeight="1" x14ac:dyDescent="0.25">
      <c r="B245" s="176"/>
      <c r="C245" s="173"/>
      <c r="D245" s="175"/>
      <c r="E245" s="176"/>
    </row>
    <row r="246" spans="2:5" ht="35.1" customHeight="1" x14ac:dyDescent="0.25">
      <c r="B246" s="176"/>
      <c r="C246" s="173"/>
      <c r="D246" s="175"/>
      <c r="E246" s="176"/>
    </row>
    <row r="247" spans="2:5" ht="35.1" customHeight="1" x14ac:dyDescent="0.25">
      <c r="B247" s="176"/>
      <c r="C247" s="173"/>
      <c r="D247" s="175"/>
      <c r="E247" s="176"/>
    </row>
    <row r="248" spans="2:5" ht="35.1" customHeight="1" x14ac:dyDescent="0.25">
      <c r="B248" s="176"/>
      <c r="C248" s="173"/>
      <c r="D248" s="175"/>
      <c r="E248" s="176"/>
    </row>
    <row r="249" spans="2:5" ht="35.1" customHeight="1" x14ac:dyDescent="0.25">
      <c r="B249" s="176"/>
      <c r="C249" s="173"/>
      <c r="D249" s="175"/>
      <c r="E249" s="176"/>
    </row>
    <row r="250" spans="2:5" ht="35.1" customHeight="1" x14ac:dyDescent="0.25">
      <c r="B250" s="176"/>
      <c r="C250" s="173"/>
      <c r="D250" s="175"/>
      <c r="E250" s="176"/>
    </row>
    <row r="251" spans="2:5" ht="35.1" customHeight="1" x14ac:dyDescent="0.25">
      <c r="B251" s="176"/>
      <c r="C251" s="173"/>
      <c r="D251" s="175"/>
      <c r="E251" s="176"/>
    </row>
    <row r="252" spans="2:5" ht="35.1" customHeight="1" x14ac:dyDescent="0.25">
      <c r="B252" s="176"/>
      <c r="C252" s="173"/>
      <c r="D252" s="175"/>
      <c r="E252" s="176"/>
    </row>
    <row r="253" spans="2:5" ht="35.1" customHeight="1" x14ac:dyDescent="0.25">
      <c r="B253" s="176"/>
      <c r="C253" s="173"/>
      <c r="D253" s="175"/>
      <c r="E253" s="176"/>
    </row>
    <row r="254" spans="2:5" ht="35.1" customHeight="1" x14ac:dyDescent="0.25">
      <c r="B254" s="176"/>
      <c r="C254" s="173"/>
      <c r="D254" s="175"/>
      <c r="E254" s="176"/>
    </row>
    <row r="255" spans="2:5" ht="35.1" customHeight="1" x14ac:dyDescent="0.25">
      <c r="B255" s="176"/>
      <c r="C255" s="173"/>
      <c r="D255" s="175"/>
      <c r="E255" s="176"/>
    </row>
    <row r="256" spans="2:5" ht="35.1" customHeight="1" x14ac:dyDescent="0.25">
      <c r="B256" s="176"/>
      <c r="C256" s="173"/>
      <c r="D256" s="175"/>
      <c r="E256" s="176"/>
    </row>
    <row r="257" spans="2:5" ht="35.1" customHeight="1" x14ac:dyDescent="0.25">
      <c r="B257" s="176"/>
      <c r="C257" s="173"/>
      <c r="D257" s="175"/>
      <c r="E257" s="176"/>
    </row>
    <row r="258" spans="2:5" ht="35.1" customHeight="1" x14ac:dyDescent="0.25">
      <c r="B258" s="176"/>
      <c r="C258" s="173"/>
      <c r="D258" s="175"/>
      <c r="E258" s="176"/>
    </row>
    <row r="259" spans="2:5" ht="35.1" customHeight="1" x14ac:dyDescent="0.25">
      <c r="B259" s="176"/>
      <c r="C259" s="173"/>
      <c r="D259" s="175"/>
      <c r="E259" s="176"/>
    </row>
    <row r="260" spans="2:5" ht="35.1" customHeight="1" x14ac:dyDescent="0.25">
      <c r="B260" s="176"/>
      <c r="C260" s="173"/>
      <c r="D260" s="175"/>
      <c r="E260" s="176"/>
    </row>
    <row r="261" spans="2:5" ht="35.1" customHeight="1" x14ac:dyDescent="0.25">
      <c r="B261" s="176"/>
      <c r="C261" s="173"/>
      <c r="D261" s="175"/>
      <c r="E261" s="176"/>
    </row>
    <row r="262" spans="2:5" ht="35.1" customHeight="1" x14ac:dyDescent="0.25">
      <c r="B262" s="176"/>
      <c r="C262" s="173"/>
      <c r="D262" s="175"/>
      <c r="E262" s="176"/>
    </row>
    <row r="263" spans="2:5" ht="35.1" customHeight="1" x14ac:dyDescent="0.25">
      <c r="B263" s="176"/>
      <c r="C263" s="173"/>
      <c r="D263" s="175"/>
      <c r="E263" s="176"/>
    </row>
    <row r="264" spans="2:5" ht="35.1" customHeight="1" x14ac:dyDescent="0.25">
      <c r="B264" s="176"/>
      <c r="C264" s="173"/>
      <c r="D264" s="175"/>
      <c r="E264" s="176"/>
    </row>
    <row r="265" spans="2:5" ht="35.1" customHeight="1" x14ac:dyDescent="0.25">
      <c r="B265" s="176"/>
      <c r="C265" s="173"/>
      <c r="D265" s="175"/>
      <c r="E265" s="176"/>
    </row>
    <row r="266" spans="2:5" ht="35.1" customHeight="1" x14ac:dyDescent="0.25">
      <c r="B266" s="176"/>
      <c r="C266" s="173"/>
      <c r="D266" s="175"/>
      <c r="E266" s="176"/>
    </row>
    <row r="267" spans="2:5" ht="35.1" customHeight="1" x14ac:dyDescent="0.25">
      <c r="B267" s="176"/>
      <c r="C267" s="173"/>
      <c r="D267" s="175"/>
      <c r="E267" s="176"/>
    </row>
    <row r="268" spans="2:5" ht="35.1" customHeight="1" x14ac:dyDescent="0.25">
      <c r="B268" s="176"/>
      <c r="C268" s="173"/>
      <c r="D268" s="175"/>
      <c r="E268" s="176"/>
    </row>
    <row r="269" spans="2:5" ht="35.1" customHeight="1" x14ac:dyDescent="0.25">
      <c r="B269" s="176"/>
      <c r="C269" s="173"/>
      <c r="D269" s="175"/>
      <c r="E269" s="176"/>
    </row>
    <row r="270" spans="2:5" ht="35.1" customHeight="1" x14ac:dyDescent="0.25">
      <c r="B270" s="176"/>
      <c r="C270" s="173"/>
      <c r="D270" s="175"/>
      <c r="E270" s="176"/>
    </row>
    <row r="271" spans="2:5" ht="35.1" customHeight="1" x14ac:dyDescent="0.25">
      <c r="B271" s="176"/>
      <c r="C271" s="173"/>
      <c r="D271" s="175"/>
      <c r="E271" s="176"/>
    </row>
    <row r="272" spans="2:5" ht="35.1" customHeight="1" x14ac:dyDescent="0.25">
      <c r="B272" s="176"/>
      <c r="C272" s="173"/>
      <c r="D272" s="175"/>
      <c r="E272" s="176"/>
    </row>
    <row r="273" spans="2:5" ht="35.1" customHeight="1" x14ac:dyDescent="0.25">
      <c r="B273" s="176"/>
      <c r="C273" s="173"/>
      <c r="D273" s="175"/>
      <c r="E273" s="176"/>
    </row>
    <row r="274" spans="2:5" ht="35.1" customHeight="1" x14ac:dyDescent="0.25">
      <c r="B274" s="176"/>
      <c r="C274" s="173"/>
      <c r="D274" s="175"/>
      <c r="E274" s="176"/>
    </row>
    <row r="275" spans="2:5" ht="35.1" customHeight="1" x14ac:dyDescent="0.25">
      <c r="B275" s="176"/>
      <c r="C275" s="173"/>
      <c r="D275" s="175"/>
      <c r="E275" s="176"/>
    </row>
    <row r="276" spans="2:5" ht="35.1" customHeight="1" x14ac:dyDescent="0.25">
      <c r="B276" s="176"/>
      <c r="C276" s="173"/>
      <c r="D276" s="175"/>
      <c r="E276" s="176"/>
    </row>
    <row r="277" spans="2:5" ht="35.1" customHeight="1" x14ac:dyDescent="0.25">
      <c r="B277" s="176"/>
      <c r="C277" s="173"/>
      <c r="D277" s="175"/>
      <c r="E277" s="176"/>
    </row>
    <row r="278" spans="2:5" ht="35.1" customHeight="1" x14ac:dyDescent="0.25">
      <c r="B278" s="176"/>
      <c r="C278" s="173"/>
      <c r="D278" s="175"/>
      <c r="E278" s="176"/>
    </row>
    <row r="279" spans="2:5" ht="35.1" customHeight="1" x14ac:dyDescent="0.25">
      <c r="B279" s="176"/>
      <c r="C279" s="173"/>
      <c r="D279" s="175"/>
      <c r="E279" s="176"/>
    </row>
    <row r="280" spans="2:5" ht="35.1" customHeight="1" x14ac:dyDescent="0.25">
      <c r="B280" s="176"/>
      <c r="C280" s="173"/>
      <c r="D280" s="175"/>
      <c r="E280" s="176"/>
    </row>
    <row r="281" spans="2:5" ht="35.1" customHeight="1" x14ac:dyDescent="0.25">
      <c r="B281" s="176"/>
      <c r="C281" s="173"/>
      <c r="D281" s="175"/>
      <c r="E281" s="176"/>
    </row>
    <row r="282" spans="2:5" ht="35.1" customHeight="1" x14ac:dyDescent="0.25">
      <c r="B282" s="176"/>
      <c r="C282" s="173"/>
      <c r="D282" s="175"/>
      <c r="E282" s="176"/>
    </row>
    <row r="283" spans="2:5" ht="35.1" customHeight="1" x14ac:dyDescent="0.25">
      <c r="B283" s="176"/>
      <c r="C283" s="173"/>
      <c r="D283" s="175"/>
      <c r="E283" s="176"/>
    </row>
    <row r="284" spans="2:5" ht="35.1" customHeight="1" x14ac:dyDescent="0.25">
      <c r="B284" s="176"/>
      <c r="C284" s="173"/>
      <c r="D284" s="175"/>
      <c r="E284" s="176"/>
    </row>
    <row r="285" spans="2:5" ht="35.1" customHeight="1" x14ac:dyDescent="0.25">
      <c r="B285" s="176"/>
      <c r="C285" s="173"/>
      <c r="D285" s="175"/>
      <c r="E285" s="176"/>
    </row>
    <row r="286" spans="2:5" ht="35.1" customHeight="1" x14ac:dyDescent="0.25">
      <c r="B286" s="176"/>
      <c r="C286" s="173"/>
      <c r="D286" s="175"/>
      <c r="E286" s="176"/>
    </row>
    <row r="287" spans="2:5" ht="35.1" customHeight="1" x14ac:dyDescent="0.25">
      <c r="B287" s="176"/>
      <c r="C287" s="173"/>
      <c r="D287" s="175"/>
      <c r="E287" s="176"/>
    </row>
    <row r="288" spans="2:5" ht="35.1" customHeight="1" x14ac:dyDescent="0.25">
      <c r="B288" s="176"/>
      <c r="C288" s="173"/>
      <c r="D288" s="175"/>
      <c r="E288" s="176"/>
    </row>
    <row r="289" spans="2:5" ht="35.1" customHeight="1" x14ac:dyDescent="0.25">
      <c r="B289" s="176"/>
      <c r="C289" s="173"/>
      <c r="D289" s="175"/>
      <c r="E289" s="176"/>
    </row>
    <row r="290" spans="2:5" ht="35.1" customHeight="1" x14ac:dyDescent="0.25">
      <c r="B290" s="176"/>
      <c r="C290" s="173"/>
      <c r="D290" s="175"/>
      <c r="E290" s="176"/>
    </row>
    <row r="291" spans="2:5" ht="35.1" customHeight="1" x14ac:dyDescent="0.25">
      <c r="B291" s="176"/>
      <c r="C291" s="173"/>
      <c r="D291" s="175"/>
      <c r="E291" s="176"/>
    </row>
    <row r="292" spans="2:5" ht="35.1" customHeight="1" x14ac:dyDescent="0.25">
      <c r="B292" s="176"/>
      <c r="C292" s="173"/>
      <c r="D292" s="175"/>
      <c r="E292" s="176"/>
    </row>
    <row r="293" spans="2:5" ht="35.1" customHeight="1" x14ac:dyDescent="0.25">
      <c r="B293" s="176"/>
      <c r="C293" s="173"/>
      <c r="D293" s="175"/>
      <c r="E293" s="176"/>
    </row>
    <row r="294" spans="2:5" ht="35.1" customHeight="1" x14ac:dyDescent="0.25">
      <c r="B294" s="176"/>
      <c r="C294" s="173"/>
      <c r="D294" s="175"/>
      <c r="E294" s="176"/>
    </row>
    <row r="295" spans="2:5" ht="35.1" customHeight="1" x14ac:dyDescent="0.25">
      <c r="B295" s="176"/>
      <c r="C295" s="173"/>
      <c r="D295" s="175"/>
      <c r="E295" s="176"/>
    </row>
    <row r="296" spans="2:5" ht="35.1" customHeight="1" x14ac:dyDescent="0.25">
      <c r="B296" s="176"/>
      <c r="C296" s="173"/>
      <c r="D296" s="175"/>
      <c r="E296" s="176"/>
    </row>
    <row r="297" spans="2:5" ht="35.1" customHeight="1" x14ac:dyDescent="0.25">
      <c r="B297" s="176"/>
      <c r="C297" s="173"/>
      <c r="D297" s="175"/>
      <c r="E297" s="176"/>
    </row>
    <row r="298" spans="2:5" ht="35.1" customHeight="1" x14ac:dyDescent="0.25">
      <c r="B298" s="176"/>
      <c r="C298" s="173"/>
      <c r="D298" s="175"/>
      <c r="E298" s="176"/>
    </row>
    <row r="299" spans="2:5" ht="35.1" customHeight="1" x14ac:dyDescent="0.25">
      <c r="B299" s="176"/>
      <c r="C299" s="173"/>
      <c r="D299" s="175"/>
      <c r="E299" s="176"/>
    </row>
    <row r="300" spans="2:5" ht="35.1" customHeight="1" x14ac:dyDescent="0.25">
      <c r="B300" s="176"/>
      <c r="C300" s="173"/>
      <c r="D300" s="175"/>
      <c r="E300" s="176"/>
    </row>
    <row r="301" spans="2:5" ht="35.1" customHeight="1" x14ac:dyDescent="0.25">
      <c r="B301" s="176"/>
      <c r="C301" s="173"/>
      <c r="D301" s="175"/>
      <c r="E301" s="176"/>
    </row>
    <row r="302" spans="2:5" ht="35.1" customHeight="1" x14ac:dyDescent="0.25">
      <c r="B302" s="176"/>
      <c r="C302" s="173"/>
      <c r="D302" s="175"/>
      <c r="E302" s="176"/>
    </row>
    <row r="303" spans="2:5" ht="35.1" customHeight="1" x14ac:dyDescent="0.25">
      <c r="B303" s="176"/>
      <c r="C303" s="173"/>
      <c r="D303" s="175"/>
      <c r="E303" s="176"/>
    </row>
    <row r="304" spans="2:5" ht="35.1" customHeight="1" x14ac:dyDescent="0.25">
      <c r="B304" s="176"/>
      <c r="C304" s="173"/>
      <c r="D304" s="175"/>
      <c r="E304" s="176"/>
    </row>
    <row r="305" spans="2:5" ht="35.1" customHeight="1" x14ac:dyDescent="0.25">
      <c r="B305" s="176"/>
      <c r="C305" s="173"/>
      <c r="D305" s="175"/>
      <c r="E305" s="176"/>
    </row>
    <row r="306" spans="2:5" ht="35.1" customHeight="1" x14ac:dyDescent="0.25">
      <c r="B306" s="176"/>
      <c r="C306" s="173"/>
      <c r="D306" s="175"/>
      <c r="E306" s="176"/>
    </row>
    <row r="307" spans="2:5" ht="35.1" customHeight="1" x14ac:dyDescent="0.25">
      <c r="B307" s="176"/>
      <c r="C307" s="173"/>
      <c r="D307" s="175"/>
      <c r="E307" s="176"/>
    </row>
    <row r="308" spans="2:5" ht="35.1" customHeight="1" x14ac:dyDescent="0.25">
      <c r="B308" s="176"/>
      <c r="C308" s="173"/>
      <c r="D308" s="175"/>
      <c r="E308" s="176"/>
    </row>
    <row r="309" spans="2:5" ht="35.1" customHeight="1" x14ac:dyDescent="0.25">
      <c r="B309" s="176"/>
      <c r="C309" s="173"/>
      <c r="D309" s="175"/>
      <c r="E309" s="176"/>
    </row>
    <row r="310" spans="2:5" ht="35.1" customHeight="1" x14ac:dyDescent="0.25">
      <c r="B310" s="176"/>
      <c r="C310" s="173"/>
      <c r="D310" s="175"/>
      <c r="E310" s="176"/>
    </row>
    <row r="311" spans="2:5" ht="35.1" customHeight="1" x14ac:dyDescent="0.25">
      <c r="B311" s="176"/>
      <c r="C311" s="173"/>
      <c r="D311" s="175"/>
      <c r="E311" s="176"/>
    </row>
    <row r="312" spans="2:5" ht="35.1" customHeight="1" x14ac:dyDescent="0.25">
      <c r="B312" s="176"/>
      <c r="C312" s="173"/>
      <c r="D312" s="175"/>
      <c r="E312" s="176"/>
    </row>
    <row r="313" spans="2:5" ht="35.1" customHeight="1" x14ac:dyDescent="0.25">
      <c r="B313" s="176"/>
      <c r="C313" s="173"/>
      <c r="D313" s="175"/>
      <c r="E313" s="176"/>
    </row>
    <row r="314" spans="2:5" ht="35.1" customHeight="1" x14ac:dyDescent="0.25">
      <c r="B314" s="176"/>
      <c r="C314" s="173"/>
      <c r="D314" s="175"/>
      <c r="E314" s="176"/>
    </row>
    <row r="315" spans="2:5" ht="35.1" customHeight="1" x14ac:dyDescent="0.25">
      <c r="B315" s="176"/>
      <c r="C315" s="173"/>
      <c r="D315" s="175"/>
      <c r="E315" s="176"/>
    </row>
    <row r="316" spans="2:5" ht="35.1" customHeight="1" x14ac:dyDescent="0.25">
      <c r="B316" s="176"/>
      <c r="C316" s="173"/>
      <c r="D316" s="175"/>
      <c r="E316" s="176"/>
    </row>
    <row r="317" spans="2:5" ht="35.1" customHeight="1" x14ac:dyDescent="0.25">
      <c r="B317" s="176"/>
      <c r="C317" s="173"/>
      <c r="D317" s="175"/>
      <c r="E317" s="176"/>
    </row>
    <row r="318" spans="2:5" ht="35.1" customHeight="1" x14ac:dyDescent="0.25">
      <c r="B318" s="176"/>
      <c r="C318" s="173"/>
      <c r="D318" s="175"/>
      <c r="E318" s="176"/>
    </row>
    <row r="319" spans="2:5" ht="35.1" customHeight="1" x14ac:dyDescent="0.25">
      <c r="B319" s="176"/>
      <c r="C319" s="173"/>
      <c r="D319" s="175"/>
      <c r="E319" s="176"/>
    </row>
    <row r="320" spans="2:5" ht="35.1" customHeight="1" x14ac:dyDescent="0.25">
      <c r="B320" s="176"/>
      <c r="C320" s="173"/>
      <c r="D320" s="175"/>
      <c r="E320" s="176"/>
    </row>
    <row r="321" spans="2:5" ht="35.1" customHeight="1" x14ac:dyDescent="0.25">
      <c r="B321" s="176"/>
      <c r="C321" s="173"/>
      <c r="D321" s="175"/>
      <c r="E321" s="176"/>
    </row>
    <row r="322" spans="2:5" ht="35.1" customHeight="1" x14ac:dyDescent="0.25">
      <c r="B322" s="176"/>
      <c r="C322" s="173"/>
      <c r="D322" s="175"/>
      <c r="E322" s="176"/>
    </row>
    <row r="323" spans="2:5" ht="35.1" customHeight="1" x14ac:dyDescent="0.25">
      <c r="B323" s="176"/>
      <c r="C323" s="173"/>
      <c r="D323" s="175"/>
      <c r="E323" s="176"/>
    </row>
    <row r="324" spans="2:5" ht="35.1" customHeight="1" x14ac:dyDescent="0.25">
      <c r="B324" s="176"/>
      <c r="C324" s="173"/>
      <c r="D324" s="175"/>
      <c r="E324" s="176"/>
    </row>
    <row r="325" spans="2:5" ht="35.1" customHeight="1" x14ac:dyDescent="0.25">
      <c r="B325" s="176"/>
      <c r="C325" s="173"/>
      <c r="D325" s="175"/>
      <c r="E325" s="176"/>
    </row>
    <row r="326" spans="2:5" ht="35.1" customHeight="1" x14ac:dyDescent="0.25">
      <c r="B326" s="176"/>
      <c r="C326" s="173"/>
      <c r="D326" s="175"/>
      <c r="E326" s="176"/>
    </row>
    <row r="327" spans="2:5" ht="35.1" customHeight="1" x14ac:dyDescent="0.25">
      <c r="B327" s="176"/>
      <c r="C327" s="173"/>
      <c r="D327" s="175"/>
      <c r="E327" s="176"/>
    </row>
    <row r="328" spans="2:5" ht="35.1" customHeight="1" x14ac:dyDescent="0.25">
      <c r="B328" s="176"/>
      <c r="C328" s="173"/>
      <c r="D328" s="175"/>
      <c r="E328" s="176"/>
    </row>
    <row r="329" spans="2:5" ht="35.1" customHeight="1" x14ac:dyDescent="0.25">
      <c r="B329" s="176"/>
      <c r="C329" s="173"/>
      <c r="D329" s="175"/>
      <c r="E329" s="176"/>
    </row>
    <row r="330" spans="2:5" ht="35.1" customHeight="1" x14ac:dyDescent="0.25">
      <c r="B330" s="176"/>
      <c r="C330" s="173"/>
      <c r="D330" s="175"/>
      <c r="E330" s="176"/>
    </row>
    <row r="331" spans="2:5" ht="35.1" customHeight="1" x14ac:dyDescent="0.25">
      <c r="B331" s="176"/>
      <c r="C331" s="173"/>
      <c r="D331" s="175"/>
      <c r="E331" s="176"/>
    </row>
    <row r="332" spans="2:5" ht="35.1" customHeight="1" x14ac:dyDescent="0.25">
      <c r="B332" s="176"/>
      <c r="C332" s="173"/>
      <c r="D332" s="175"/>
      <c r="E332" s="176"/>
    </row>
    <row r="333" spans="2:5" ht="35.1" customHeight="1" x14ac:dyDescent="0.25">
      <c r="B333" s="176"/>
      <c r="C333" s="173"/>
      <c r="D333" s="175"/>
      <c r="E333" s="176"/>
    </row>
    <row r="334" spans="2:5" ht="35.1" customHeight="1" x14ac:dyDescent="0.25">
      <c r="B334" s="176"/>
      <c r="C334" s="173"/>
      <c r="D334" s="175"/>
      <c r="E334" s="176"/>
    </row>
    <row r="335" spans="2:5" ht="35.1" customHeight="1" x14ac:dyDescent="0.25">
      <c r="B335" s="176"/>
      <c r="C335" s="173"/>
      <c r="D335" s="175"/>
      <c r="E335" s="176"/>
    </row>
    <row r="336" spans="2:5" ht="35.1" customHeight="1" x14ac:dyDescent="0.25">
      <c r="B336" s="176"/>
      <c r="C336" s="173"/>
      <c r="D336" s="175"/>
      <c r="E336" s="176"/>
    </row>
    <row r="337" spans="2:5" ht="35.1" customHeight="1" x14ac:dyDescent="0.25">
      <c r="B337" s="176"/>
      <c r="C337" s="173"/>
      <c r="D337" s="175"/>
      <c r="E337" s="176"/>
    </row>
    <row r="338" spans="2:5" ht="35.1" customHeight="1" x14ac:dyDescent="0.25">
      <c r="B338" s="176"/>
      <c r="C338" s="173"/>
      <c r="D338" s="175"/>
      <c r="E338" s="176"/>
    </row>
    <row r="339" spans="2:5" ht="35.1" customHeight="1" x14ac:dyDescent="0.25">
      <c r="B339" s="176"/>
      <c r="C339" s="173"/>
      <c r="D339" s="175"/>
      <c r="E339" s="176"/>
    </row>
    <row r="340" spans="2:5" ht="35.1" customHeight="1" x14ac:dyDescent="0.25">
      <c r="B340" s="176"/>
      <c r="C340" s="173"/>
      <c r="D340" s="175"/>
      <c r="E340" s="176"/>
    </row>
    <row r="341" spans="2:5" ht="35.1" customHeight="1" x14ac:dyDescent="0.25">
      <c r="B341" s="176"/>
      <c r="C341" s="173"/>
      <c r="D341" s="175"/>
      <c r="E341" s="176"/>
    </row>
    <row r="342" spans="2:5" ht="35.1" customHeight="1" x14ac:dyDescent="0.25">
      <c r="B342" s="176"/>
      <c r="C342" s="173"/>
      <c r="D342" s="175"/>
      <c r="E342" s="176"/>
    </row>
    <row r="343" spans="2:5" ht="35.1" customHeight="1" x14ac:dyDescent="0.25">
      <c r="B343" s="176"/>
      <c r="C343" s="173"/>
      <c r="D343" s="175"/>
      <c r="E343" s="176"/>
    </row>
    <row r="344" spans="2:5" ht="35.1" customHeight="1" x14ac:dyDescent="0.25">
      <c r="B344" s="176"/>
      <c r="C344" s="173"/>
      <c r="D344" s="175"/>
      <c r="E344" s="176"/>
    </row>
    <row r="345" spans="2:5" ht="35.1" customHeight="1" x14ac:dyDescent="0.25">
      <c r="B345" s="176"/>
      <c r="C345" s="173"/>
      <c r="D345" s="175"/>
      <c r="E345" s="176"/>
    </row>
    <row r="346" spans="2:5" ht="35.1" customHeight="1" x14ac:dyDescent="0.25">
      <c r="B346" s="176"/>
      <c r="C346" s="173"/>
      <c r="D346" s="175"/>
      <c r="E346" s="176"/>
    </row>
    <row r="347" spans="2:5" ht="35.1" customHeight="1" x14ac:dyDescent="0.25">
      <c r="B347" s="176"/>
      <c r="C347" s="173"/>
      <c r="D347" s="175"/>
      <c r="E347" s="176"/>
    </row>
    <row r="348" spans="2:5" ht="35.1" customHeight="1" x14ac:dyDescent="0.25">
      <c r="B348" s="176"/>
      <c r="C348" s="173"/>
      <c r="D348" s="175"/>
      <c r="E348" s="176"/>
    </row>
    <row r="349" spans="2:5" ht="35.1" customHeight="1" x14ac:dyDescent="0.25">
      <c r="B349" s="176"/>
      <c r="C349" s="173"/>
      <c r="D349" s="175"/>
      <c r="E349" s="176"/>
    </row>
    <row r="350" spans="2:5" ht="35.1" customHeight="1" x14ac:dyDescent="0.25">
      <c r="B350" s="176"/>
      <c r="C350" s="173"/>
      <c r="D350" s="175"/>
      <c r="E350" s="176"/>
    </row>
    <row r="351" spans="2:5" ht="35.1" customHeight="1" x14ac:dyDescent="0.25">
      <c r="B351" s="176"/>
      <c r="C351" s="173"/>
      <c r="D351" s="175"/>
      <c r="E351" s="176"/>
    </row>
    <row r="352" spans="2:5" ht="35.1" customHeight="1" x14ac:dyDescent="0.25">
      <c r="B352" s="176"/>
      <c r="C352" s="173"/>
      <c r="D352" s="175"/>
      <c r="E352" s="176"/>
    </row>
    <row r="353" spans="2:5" ht="35.1" customHeight="1" x14ac:dyDescent="0.25">
      <c r="B353" s="176"/>
      <c r="C353" s="173"/>
      <c r="D353" s="175"/>
      <c r="E353" s="176"/>
    </row>
    <row r="354" spans="2:5" ht="35.1" customHeight="1" x14ac:dyDescent="0.25">
      <c r="B354" s="176"/>
      <c r="C354" s="173"/>
      <c r="D354" s="175"/>
      <c r="E354" s="176"/>
    </row>
    <row r="355" spans="2:5" ht="35.1" customHeight="1" x14ac:dyDescent="0.25">
      <c r="B355" s="176"/>
      <c r="C355" s="173"/>
      <c r="D355" s="175"/>
      <c r="E355" s="176"/>
    </row>
    <row r="356" spans="2:5" ht="35.1" customHeight="1" x14ac:dyDescent="0.25">
      <c r="B356" s="176"/>
      <c r="C356" s="173"/>
      <c r="D356" s="175"/>
      <c r="E356" s="176"/>
    </row>
    <row r="357" spans="2:5" ht="35.1" customHeight="1" x14ac:dyDescent="0.25">
      <c r="B357" s="176"/>
      <c r="C357" s="173"/>
      <c r="D357" s="175"/>
      <c r="E357" s="176"/>
    </row>
    <row r="358" spans="2:5" ht="35.1" customHeight="1" x14ac:dyDescent="0.25">
      <c r="B358" s="176"/>
      <c r="C358" s="173"/>
      <c r="D358" s="175"/>
      <c r="E358" s="176"/>
    </row>
    <row r="359" spans="2:5" ht="35.1" customHeight="1" x14ac:dyDescent="0.25">
      <c r="B359" s="176"/>
      <c r="C359" s="173"/>
      <c r="D359" s="175"/>
      <c r="E359" s="176"/>
    </row>
    <row r="360" spans="2:5" ht="35.1" customHeight="1" x14ac:dyDescent="0.25">
      <c r="B360" s="176"/>
      <c r="C360" s="173"/>
      <c r="D360" s="175"/>
      <c r="E360" s="176"/>
    </row>
    <row r="361" spans="2:5" ht="35.1" customHeight="1" x14ac:dyDescent="0.25">
      <c r="B361" s="176"/>
      <c r="C361" s="173"/>
      <c r="D361" s="175"/>
      <c r="E361" s="176"/>
    </row>
    <row r="362" spans="2:5" ht="35.1" customHeight="1" x14ac:dyDescent="0.25">
      <c r="B362" s="176"/>
      <c r="C362" s="173"/>
      <c r="D362" s="175"/>
      <c r="E362" s="176"/>
    </row>
    <row r="363" spans="2:5" ht="35.1" customHeight="1" x14ac:dyDescent="0.25">
      <c r="B363" s="176"/>
      <c r="C363" s="173"/>
      <c r="D363" s="175"/>
      <c r="E363" s="176"/>
    </row>
    <row r="364" spans="2:5" ht="35.1" customHeight="1" x14ac:dyDescent="0.25">
      <c r="B364" s="176"/>
      <c r="C364" s="173"/>
      <c r="D364" s="175"/>
      <c r="E364" s="176"/>
    </row>
    <row r="365" spans="2:5" ht="35.1" customHeight="1" x14ac:dyDescent="0.25">
      <c r="B365" s="176"/>
      <c r="C365" s="173"/>
      <c r="D365" s="175"/>
      <c r="E365" s="176"/>
    </row>
    <row r="366" spans="2:5" ht="35.1" customHeight="1" x14ac:dyDescent="0.25">
      <c r="B366" s="176"/>
      <c r="C366" s="173"/>
      <c r="D366" s="175"/>
      <c r="E366" s="176"/>
    </row>
    <row r="367" spans="2:5" ht="35.1" customHeight="1" x14ac:dyDescent="0.25">
      <c r="B367" s="176"/>
      <c r="C367" s="173"/>
      <c r="D367" s="175"/>
      <c r="E367" s="176"/>
    </row>
    <row r="368" spans="2:5" ht="35.1" customHeight="1" x14ac:dyDescent="0.25">
      <c r="B368" s="176"/>
      <c r="C368" s="173"/>
      <c r="D368" s="175"/>
      <c r="E368" s="176"/>
    </row>
    <row r="369" spans="2:5" ht="35.1" customHeight="1" x14ac:dyDescent="0.25">
      <c r="B369" s="176"/>
      <c r="C369" s="173"/>
      <c r="D369" s="175"/>
      <c r="E369" s="176"/>
    </row>
    <row r="370" spans="2:5" ht="35.1" customHeight="1" x14ac:dyDescent="0.25">
      <c r="B370" s="176"/>
      <c r="C370" s="173"/>
      <c r="D370" s="175"/>
      <c r="E370" s="176"/>
    </row>
    <row r="371" spans="2:5" ht="35.1" customHeight="1" x14ac:dyDescent="0.25">
      <c r="B371" s="176"/>
      <c r="C371" s="173"/>
      <c r="D371" s="175"/>
      <c r="E371" s="176"/>
    </row>
    <row r="372" spans="2:5" ht="35.1" customHeight="1" x14ac:dyDescent="0.25">
      <c r="B372" s="176"/>
      <c r="C372" s="173"/>
      <c r="D372" s="175"/>
      <c r="E372" s="176"/>
    </row>
    <row r="373" spans="2:5" ht="35.1" customHeight="1" x14ac:dyDescent="0.25">
      <c r="B373" s="176"/>
      <c r="C373" s="173"/>
      <c r="D373" s="175"/>
      <c r="E373" s="176"/>
    </row>
    <row r="374" spans="2:5" ht="35.1" customHeight="1" x14ac:dyDescent="0.25">
      <c r="B374" s="176"/>
      <c r="C374" s="173"/>
      <c r="D374" s="175"/>
      <c r="E374" s="176"/>
    </row>
    <row r="375" spans="2:5" ht="35.1" customHeight="1" x14ac:dyDescent="0.25">
      <c r="B375" s="176"/>
      <c r="C375" s="173"/>
      <c r="D375" s="175"/>
      <c r="E375" s="176"/>
    </row>
    <row r="376" spans="2:5" ht="35.1" customHeight="1" x14ac:dyDescent="0.25">
      <c r="B376" s="176"/>
      <c r="C376" s="173"/>
      <c r="D376" s="175"/>
      <c r="E376" s="176"/>
    </row>
    <row r="377" spans="2:5" ht="35.1" customHeight="1" x14ac:dyDescent="0.25">
      <c r="B377" s="176"/>
      <c r="C377" s="173"/>
      <c r="D377" s="175"/>
      <c r="E377" s="176"/>
    </row>
    <row r="378" spans="2:5" ht="35.1" customHeight="1" x14ac:dyDescent="0.25">
      <c r="B378" s="176"/>
      <c r="C378" s="173"/>
      <c r="D378" s="175"/>
      <c r="E378" s="176"/>
    </row>
    <row r="379" spans="2:5" ht="35.1" customHeight="1" x14ac:dyDescent="0.25">
      <c r="B379" s="176"/>
      <c r="C379" s="173"/>
      <c r="D379" s="175"/>
      <c r="E379" s="176"/>
    </row>
    <row r="380" spans="2:5" ht="35.1" customHeight="1" x14ac:dyDescent="0.25">
      <c r="B380" s="176"/>
      <c r="C380" s="173"/>
      <c r="D380" s="175"/>
      <c r="E380" s="176"/>
    </row>
    <row r="381" spans="2:5" ht="35.1" customHeight="1" x14ac:dyDescent="0.25">
      <c r="B381" s="176"/>
      <c r="C381" s="173"/>
      <c r="D381" s="175"/>
      <c r="E381" s="176"/>
    </row>
    <row r="382" spans="2:5" ht="35.1" customHeight="1" x14ac:dyDescent="0.25">
      <c r="B382" s="176"/>
      <c r="C382" s="173"/>
      <c r="D382" s="175"/>
      <c r="E382" s="176"/>
    </row>
    <row r="383" spans="2:5" ht="35.1" customHeight="1" x14ac:dyDescent="0.25">
      <c r="B383" s="176"/>
      <c r="C383" s="173"/>
      <c r="D383" s="175"/>
      <c r="E383" s="176"/>
    </row>
    <row r="384" spans="2:5" ht="35.1" customHeight="1" x14ac:dyDescent="0.25">
      <c r="B384" s="176"/>
      <c r="C384" s="173"/>
      <c r="D384" s="175"/>
      <c r="E384" s="176"/>
    </row>
    <row r="385" spans="2:5" ht="35.1" customHeight="1" x14ac:dyDescent="0.25">
      <c r="B385" s="176"/>
      <c r="C385" s="173"/>
      <c r="D385" s="175"/>
      <c r="E385" s="176"/>
    </row>
    <row r="386" spans="2:5" ht="35.1" customHeight="1" x14ac:dyDescent="0.25">
      <c r="B386" s="176"/>
      <c r="C386" s="173"/>
      <c r="D386" s="175"/>
      <c r="E386" s="176"/>
    </row>
    <row r="387" spans="2:5" ht="35.1" customHeight="1" x14ac:dyDescent="0.25">
      <c r="B387" s="176"/>
      <c r="C387" s="173"/>
      <c r="D387" s="175"/>
      <c r="E387" s="176"/>
    </row>
    <row r="388" spans="2:5" ht="35.1" customHeight="1" x14ac:dyDescent="0.25">
      <c r="B388" s="176"/>
      <c r="C388" s="173"/>
      <c r="D388" s="175"/>
      <c r="E388" s="176"/>
    </row>
    <row r="389" spans="2:5" ht="35.1" customHeight="1" x14ac:dyDescent="0.25">
      <c r="B389" s="176"/>
      <c r="C389" s="173"/>
      <c r="D389" s="175"/>
      <c r="E389" s="176"/>
    </row>
    <row r="390" spans="2:5" ht="35.1" customHeight="1" x14ac:dyDescent="0.25">
      <c r="B390" s="176"/>
      <c r="C390" s="173"/>
      <c r="D390" s="175"/>
      <c r="E390" s="176"/>
    </row>
    <row r="391" spans="2:5" ht="35.1" customHeight="1" x14ac:dyDescent="0.25">
      <c r="B391" s="176"/>
      <c r="C391" s="173"/>
      <c r="D391" s="175"/>
      <c r="E391" s="176"/>
    </row>
    <row r="392" spans="2:5" ht="35.1" customHeight="1" x14ac:dyDescent="0.25">
      <c r="B392" s="176"/>
      <c r="C392" s="173"/>
      <c r="D392" s="175"/>
      <c r="E392" s="176"/>
    </row>
    <row r="393" spans="2:5" ht="35.1" customHeight="1" x14ac:dyDescent="0.25">
      <c r="B393" s="176"/>
      <c r="C393" s="173"/>
      <c r="D393" s="175"/>
      <c r="E393" s="176"/>
    </row>
    <row r="394" spans="2:5" ht="35.1" customHeight="1" x14ac:dyDescent="0.25">
      <c r="B394" s="176"/>
      <c r="C394" s="173"/>
      <c r="D394" s="175"/>
      <c r="E394" s="176"/>
    </row>
    <row r="395" spans="2:5" ht="35.1" customHeight="1" x14ac:dyDescent="0.25">
      <c r="B395" s="176"/>
      <c r="C395" s="173"/>
      <c r="D395" s="175"/>
      <c r="E395" s="176"/>
    </row>
    <row r="396" spans="2:5" ht="35.1" customHeight="1" x14ac:dyDescent="0.25">
      <c r="B396" s="176"/>
      <c r="C396" s="173"/>
      <c r="D396" s="175"/>
      <c r="E396" s="176"/>
    </row>
    <row r="397" spans="2:5" ht="35.1" customHeight="1" x14ac:dyDescent="0.25">
      <c r="B397" s="176"/>
      <c r="C397" s="173"/>
      <c r="D397" s="175"/>
      <c r="E397" s="176"/>
    </row>
    <row r="398" spans="2:5" ht="35.1" customHeight="1" x14ac:dyDescent="0.25">
      <c r="B398" s="176"/>
      <c r="C398" s="173"/>
      <c r="D398" s="175"/>
      <c r="E398" s="176"/>
    </row>
    <row r="399" spans="2:5" ht="35.1" customHeight="1" x14ac:dyDescent="0.25">
      <c r="B399" s="176"/>
      <c r="C399" s="173"/>
      <c r="D399" s="175"/>
      <c r="E399" s="176"/>
    </row>
    <row r="400" spans="2:5" ht="35.1" customHeight="1" x14ac:dyDescent="0.25">
      <c r="B400" s="176"/>
      <c r="C400" s="173"/>
      <c r="D400" s="175"/>
      <c r="E400" s="176"/>
    </row>
    <row r="401" spans="2:5" ht="35.1" customHeight="1" x14ac:dyDescent="0.25">
      <c r="B401" s="176"/>
      <c r="C401" s="173"/>
      <c r="D401" s="175"/>
      <c r="E401" s="176"/>
    </row>
    <row r="402" spans="2:5" ht="35.1" customHeight="1" x14ac:dyDescent="0.25">
      <c r="B402" s="176"/>
      <c r="C402" s="173"/>
      <c r="D402" s="175"/>
      <c r="E402" s="176"/>
    </row>
    <row r="403" spans="2:5" ht="35.1" customHeight="1" x14ac:dyDescent="0.25">
      <c r="B403" s="176"/>
      <c r="C403" s="173"/>
      <c r="D403" s="175"/>
      <c r="E403" s="176"/>
    </row>
    <row r="404" spans="2:5" ht="35.1" customHeight="1" x14ac:dyDescent="0.25">
      <c r="B404" s="176"/>
      <c r="C404" s="173"/>
      <c r="D404" s="175"/>
      <c r="E404" s="176"/>
    </row>
    <row r="405" spans="2:5" ht="35.1" customHeight="1" x14ac:dyDescent="0.25">
      <c r="B405" s="176"/>
      <c r="C405" s="173"/>
      <c r="D405" s="175"/>
      <c r="E405" s="176"/>
    </row>
    <row r="406" spans="2:5" ht="35.1" customHeight="1" x14ac:dyDescent="0.25">
      <c r="B406" s="176"/>
      <c r="C406" s="173"/>
      <c r="D406" s="175"/>
      <c r="E406" s="176"/>
    </row>
    <row r="407" spans="2:5" ht="35.1" customHeight="1" x14ac:dyDescent="0.25">
      <c r="B407" s="176"/>
      <c r="C407" s="173"/>
      <c r="D407" s="175"/>
      <c r="E407" s="176"/>
    </row>
    <row r="408" spans="2:5" ht="35.1" customHeight="1" x14ac:dyDescent="0.25">
      <c r="B408" s="176"/>
      <c r="C408" s="173"/>
      <c r="D408" s="175"/>
      <c r="E408" s="176"/>
    </row>
    <row r="409" spans="2:5" ht="35.1" customHeight="1" x14ac:dyDescent="0.25">
      <c r="B409" s="176"/>
      <c r="C409" s="173"/>
      <c r="D409" s="175"/>
      <c r="E409" s="176"/>
    </row>
    <row r="410" spans="2:5" ht="35.1" customHeight="1" x14ac:dyDescent="0.25">
      <c r="B410" s="176"/>
      <c r="C410" s="173"/>
      <c r="D410" s="175"/>
      <c r="E410" s="176"/>
    </row>
    <row r="411" spans="2:5" ht="35.1" customHeight="1" x14ac:dyDescent="0.25">
      <c r="B411" s="176"/>
      <c r="C411" s="173"/>
      <c r="D411" s="175"/>
      <c r="E411" s="176"/>
    </row>
    <row r="412" spans="2:5" ht="35.1" customHeight="1" x14ac:dyDescent="0.25">
      <c r="B412" s="176"/>
      <c r="C412" s="173"/>
      <c r="D412" s="175"/>
      <c r="E412" s="176"/>
    </row>
    <row r="413" spans="2:5" ht="35.1" customHeight="1" x14ac:dyDescent="0.25">
      <c r="B413" s="176"/>
      <c r="C413" s="173"/>
      <c r="D413" s="175"/>
      <c r="E413" s="176"/>
    </row>
    <row r="414" spans="2:5" ht="35.1" customHeight="1" x14ac:dyDescent="0.25">
      <c r="B414" s="176"/>
      <c r="C414" s="173"/>
      <c r="D414" s="175"/>
      <c r="E414" s="176"/>
    </row>
    <row r="415" spans="2:5" ht="35.1" customHeight="1" x14ac:dyDescent="0.25">
      <c r="B415" s="176"/>
      <c r="C415" s="173"/>
      <c r="D415" s="175"/>
      <c r="E415" s="176"/>
    </row>
    <row r="416" spans="2:5" ht="35.1" customHeight="1" x14ac:dyDescent="0.25">
      <c r="B416" s="176"/>
      <c r="C416" s="173"/>
      <c r="D416" s="175"/>
      <c r="E416" s="176"/>
    </row>
    <row r="417" spans="2:5" ht="35.1" customHeight="1" x14ac:dyDescent="0.25">
      <c r="B417" s="176"/>
      <c r="C417" s="173"/>
      <c r="D417" s="175"/>
      <c r="E417" s="176"/>
    </row>
    <row r="418" spans="2:5" ht="35.1" customHeight="1" x14ac:dyDescent="0.25">
      <c r="B418" s="176"/>
      <c r="C418" s="173"/>
      <c r="D418" s="175"/>
      <c r="E418" s="176"/>
    </row>
    <row r="419" spans="2:5" ht="35.1" customHeight="1" x14ac:dyDescent="0.25">
      <c r="B419" s="176"/>
      <c r="C419" s="173"/>
      <c r="D419" s="175"/>
      <c r="E419" s="176"/>
    </row>
    <row r="420" spans="2:5" ht="35.1" customHeight="1" x14ac:dyDescent="0.25">
      <c r="B420" s="176"/>
      <c r="C420" s="173"/>
      <c r="D420" s="175"/>
      <c r="E420" s="176"/>
    </row>
    <row r="421" spans="2:5" ht="35.1" customHeight="1" x14ac:dyDescent="0.25">
      <c r="B421" s="176"/>
      <c r="C421" s="173"/>
      <c r="D421" s="175"/>
      <c r="E421" s="176"/>
    </row>
    <row r="422" spans="2:5" ht="35.1" customHeight="1" x14ac:dyDescent="0.25">
      <c r="B422" s="176"/>
      <c r="C422" s="173"/>
      <c r="D422" s="175"/>
      <c r="E422" s="176"/>
    </row>
    <row r="423" spans="2:5" ht="35.1" customHeight="1" x14ac:dyDescent="0.25">
      <c r="B423" s="176"/>
      <c r="C423" s="173"/>
      <c r="D423" s="175"/>
      <c r="E423" s="176"/>
    </row>
    <row r="424" spans="2:5" ht="35.1" customHeight="1" x14ac:dyDescent="0.25">
      <c r="B424" s="176"/>
      <c r="C424" s="173"/>
      <c r="D424" s="175"/>
      <c r="E424" s="176"/>
    </row>
    <row r="425" spans="2:5" ht="35.1" customHeight="1" x14ac:dyDescent="0.25">
      <c r="B425" s="176"/>
      <c r="C425" s="173"/>
      <c r="D425" s="175"/>
      <c r="E425" s="176"/>
    </row>
    <row r="426" spans="2:5" ht="35.1" customHeight="1" x14ac:dyDescent="0.25">
      <c r="B426" s="176"/>
      <c r="C426" s="173"/>
      <c r="D426" s="175"/>
      <c r="E426" s="176"/>
    </row>
    <row r="427" spans="2:5" ht="35.1" customHeight="1" x14ac:dyDescent="0.25">
      <c r="B427" s="176"/>
      <c r="C427" s="173"/>
      <c r="D427" s="175"/>
      <c r="E427" s="176"/>
    </row>
    <row r="428" spans="2:5" ht="35.1" customHeight="1" x14ac:dyDescent="0.25">
      <c r="B428" s="176"/>
      <c r="C428" s="173"/>
      <c r="D428" s="175"/>
      <c r="E428" s="176"/>
    </row>
    <row r="429" spans="2:5" ht="35.1" customHeight="1" x14ac:dyDescent="0.25">
      <c r="B429" s="176"/>
      <c r="C429" s="173"/>
      <c r="D429" s="175"/>
      <c r="E429" s="176"/>
    </row>
    <row r="430" spans="2:5" ht="35.1" customHeight="1" x14ac:dyDescent="0.25">
      <c r="B430" s="176"/>
      <c r="C430" s="173"/>
      <c r="D430" s="175"/>
      <c r="E430" s="176"/>
    </row>
    <row r="431" spans="2:5" ht="35.1" customHeight="1" x14ac:dyDescent="0.25">
      <c r="B431" s="176"/>
      <c r="C431" s="173"/>
      <c r="D431" s="175"/>
      <c r="E431" s="176"/>
    </row>
    <row r="432" spans="2:5" ht="35.1" customHeight="1" x14ac:dyDescent="0.25">
      <c r="B432" s="176"/>
      <c r="C432" s="173"/>
      <c r="D432" s="175"/>
      <c r="E432" s="176"/>
    </row>
    <row r="433" spans="2:5" ht="35.1" customHeight="1" x14ac:dyDescent="0.25">
      <c r="B433" s="176"/>
      <c r="C433" s="173"/>
      <c r="D433" s="175"/>
      <c r="E433" s="176"/>
    </row>
    <row r="434" spans="2:5" ht="35.1" customHeight="1" x14ac:dyDescent="0.25">
      <c r="B434" s="176"/>
      <c r="C434" s="173"/>
      <c r="D434" s="175"/>
      <c r="E434" s="176"/>
    </row>
    <row r="435" spans="2:5" ht="35.1" customHeight="1" x14ac:dyDescent="0.25">
      <c r="B435" s="176"/>
      <c r="C435" s="173"/>
      <c r="D435" s="175"/>
      <c r="E435" s="176"/>
    </row>
    <row r="436" spans="2:5" ht="35.1" customHeight="1" x14ac:dyDescent="0.25">
      <c r="B436" s="176"/>
      <c r="C436" s="173"/>
      <c r="D436" s="175"/>
      <c r="E436" s="176"/>
    </row>
    <row r="437" spans="2:5" ht="35.1" customHeight="1" x14ac:dyDescent="0.25">
      <c r="B437" s="176"/>
      <c r="C437" s="173"/>
      <c r="D437" s="175"/>
      <c r="E437" s="176"/>
    </row>
    <row r="438" spans="2:5" ht="35.1" customHeight="1" x14ac:dyDescent="0.25">
      <c r="B438" s="176"/>
      <c r="C438" s="173"/>
      <c r="D438" s="175"/>
      <c r="E438" s="176"/>
    </row>
    <row r="439" spans="2:5" ht="35.1" customHeight="1" x14ac:dyDescent="0.25">
      <c r="B439" s="176"/>
      <c r="C439" s="173"/>
      <c r="D439" s="175"/>
      <c r="E439" s="176"/>
    </row>
    <row r="440" spans="2:5" ht="35.1" customHeight="1" x14ac:dyDescent="0.25">
      <c r="B440" s="176"/>
      <c r="C440" s="173"/>
      <c r="D440" s="175"/>
      <c r="E440" s="176"/>
    </row>
    <row r="441" spans="2:5" ht="35.1" customHeight="1" x14ac:dyDescent="0.25">
      <c r="B441" s="176"/>
      <c r="C441" s="173"/>
      <c r="D441" s="175"/>
      <c r="E441" s="176"/>
    </row>
    <row r="442" spans="2:5" ht="35.1" customHeight="1" x14ac:dyDescent="0.25">
      <c r="B442" s="176"/>
      <c r="C442" s="173"/>
      <c r="D442" s="175"/>
      <c r="E442" s="176"/>
    </row>
    <row r="443" spans="2:5" ht="35.1" customHeight="1" x14ac:dyDescent="0.25">
      <c r="B443" s="176"/>
      <c r="C443" s="173"/>
      <c r="D443" s="175"/>
      <c r="E443" s="176"/>
    </row>
    <row r="444" spans="2:5" ht="35.1" customHeight="1" x14ac:dyDescent="0.25">
      <c r="B444" s="176"/>
      <c r="C444" s="173"/>
      <c r="D444" s="175"/>
      <c r="E444" s="176"/>
    </row>
    <row r="445" spans="2:5" ht="35.1" customHeight="1" x14ac:dyDescent="0.25">
      <c r="B445" s="176"/>
      <c r="C445" s="173"/>
      <c r="D445" s="175"/>
      <c r="E445" s="176"/>
    </row>
    <row r="446" spans="2:5" ht="35.1" customHeight="1" x14ac:dyDescent="0.25">
      <c r="B446" s="176"/>
      <c r="C446" s="173"/>
      <c r="D446" s="175"/>
      <c r="E446" s="176"/>
    </row>
    <row r="447" spans="2:5" ht="35.1" customHeight="1" x14ac:dyDescent="0.25">
      <c r="B447" s="176"/>
      <c r="C447" s="173"/>
      <c r="D447" s="175"/>
      <c r="E447" s="176"/>
    </row>
    <row r="448" spans="2:5" ht="35.1" customHeight="1" x14ac:dyDescent="0.25">
      <c r="B448" s="176"/>
      <c r="C448" s="173"/>
      <c r="D448" s="175"/>
      <c r="E448" s="176"/>
    </row>
    <row r="449" spans="2:5" ht="35.1" customHeight="1" x14ac:dyDescent="0.25">
      <c r="B449" s="176"/>
      <c r="C449" s="173"/>
      <c r="D449" s="175"/>
      <c r="E449" s="176"/>
    </row>
    <row r="450" spans="2:5" ht="35.1" customHeight="1" x14ac:dyDescent="0.25">
      <c r="B450" s="176"/>
      <c r="C450" s="173"/>
      <c r="D450" s="175"/>
      <c r="E450" s="176"/>
    </row>
    <row r="451" spans="2:5" ht="35.1" customHeight="1" x14ac:dyDescent="0.25">
      <c r="B451" s="176"/>
      <c r="C451" s="173"/>
      <c r="D451" s="175"/>
      <c r="E451" s="176"/>
    </row>
    <row r="452" spans="2:5" ht="35.1" customHeight="1" x14ac:dyDescent="0.25">
      <c r="B452" s="176"/>
      <c r="C452" s="173"/>
      <c r="D452" s="175"/>
      <c r="E452" s="176"/>
    </row>
    <row r="453" spans="2:5" ht="35.1" customHeight="1" x14ac:dyDescent="0.25">
      <c r="B453" s="176"/>
      <c r="C453" s="173"/>
      <c r="D453" s="175"/>
      <c r="E453" s="176"/>
    </row>
    <row r="454" spans="2:5" ht="35.1" customHeight="1" x14ac:dyDescent="0.25">
      <c r="B454" s="176"/>
      <c r="C454" s="173"/>
      <c r="D454" s="175"/>
      <c r="E454" s="176"/>
    </row>
    <row r="455" spans="2:5" ht="35.1" customHeight="1" x14ac:dyDescent="0.25">
      <c r="B455" s="176"/>
      <c r="C455" s="173"/>
      <c r="D455" s="175"/>
      <c r="E455" s="176"/>
    </row>
    <row r="456" spans="2:5" ht="35.1" customHeight="1" x14ac:dyDescent="0.25">
      <c r="B456" s="176"/>
      <c r="C456" s="173"/>
      <c r="D456" s="175"/>
      <c r="E456" s="176"/>
    </row>
    <row r="457" spans="2:5" ht="35.1" customHeight="1" x14ac:dyDescent="0.25">
      <c r="B457" s="176"/>
      <c r="C457" s="173"/>
      <c r="D457" s="175"/>
      <c r="E457" s="176"/>
    </row>
    <row r="458" spans="2:5" ht="35.1" customHeight="1" x14ac:dyDescent="0.25">
      <c r="B458" s="176"/>
      <c r="C458" s="173"/>
      <c r="D458" s="175"/>
      <c r="E458" s="176"/>
    </row>
    <row r="459" spans="2:5" ht="35.1" customHeight="1" x14ac:dyDescent="0.25">
      <c r="B459" s="176"/>
      <c r="C459" s="173"/>
      <c r="D459" s="175"/>
      <c r="E459" s="176"/>
    </row>
    <row r="460" spans="2:5" ht="35.1" customHeight="1" x14ac:dyDescent="0.25">
      <c r="B460" s="176"/>
      <c r="C460" s="173"/>
      <c r="D460" s="175"/>
      <c r="E460" s="176"/>
    </row>
    <row r="461" spans="2:5" ht="35.1" customHeight="1" x14ac:dyDescent="0.25">
      <c r="B461" s="176"/>
      <c r="C461" s="173"/>
      <c r="D461" s="175"/>
      <c r="E461" s="176"/>
    </row>
    <row r="462" spans="2:5" ht="35.1" customHeight="1" x14ac:dyDescent="0.25">
      <c r="B462" s="176"/>
      <c r="C462" s="173"/>
      <c r="D462" s="175"/>
      <c r="E462" s="176"/>
    </row>
    <row r="463" spans="2:5" ht="35.1" customHeight="1" x14ac:dyDescent="0.25">
      <c r="B463" s="176"/>
      <c r="C463" s="173"/>
      <c r="D463" s="175"/>
      <c r="E463" s="176"/>
    </row>
    <row r="464" spans="2:5" ht="35.1" customHeight="1" x14ac:dyDescent="0.25">
      <c r="B464" s="176"/>
      <c r="C464" s="173"/>
      <c r="D464" s="175"/>
      <c r="E464" s="176"/>
    </row>
    <row r="465" spans="2:5" ht="35.1" customHeight="1" x14ac:dyDescent="0.25">
      <c r="B465" s="176"/>
      <c r="C465" s="173"/>
      <c r="D465" s="175"/>
      <c r="E465" s="176"/>
    </row>
    <row r="466" spans="2:5" ht="35.1" customHeight="1" x14ac:dyDescent="0.25">
      <c r="B466" s="176"/>
      <c r="C466" s="173"/>
      <c r="D466" s="175"/>
      <c r="E466" s="176"/>
    </row>
    <row r="467" spans="2:5" ht="35.1" customHeight="1" x14ac:dyDescent="0.25">
      <c r="B467" s="176"/>
      <c r="C467" s="173"/>
      <c r="D467" s="175"/>
      <c r="E467" s="176"/>
    </row>
    <row r="468" spans="2:5" ht="35.1" customHeight="1" x14ac:dyDescent="0.25">
      <c r="B468" s="176"/>
      <c r="C468" s="173"/>
      <c r="D468" s="175"/>
      <c r="E468" s="176"/>
    </row>
    <row r="469" spans="2:5" ht="35.1" customHeight="1" x14ac:dyDescent="0.25">
      <c r="B469" s="176"/>
      <c r="C469" s="173"/>
      <c r="D469" s="175"/>
      <c r="E469" s="176"/>
    </row>
    <row r="470" spans="2:5" ht="35.1" customHeight="1" x14ac:dyDescent="0.25">
      <c r="B470" s="176"/>
      <c r="C470" s="173"/>
      <c r="D470" s="175"/>
      <c r="E470" s="176"/>
    </row>
    <row r="471" spans="2:5" ht="35.1" customHeight="1" x14ac:dyDescent="0.25">
      <c r="B471" s="176"/>
      <c r="C471" s="173"/>
      <c r="D471" s="175"/>
      <c r="E471" s="176"/>
    </row>
    <row r="472" spans="2:5" ht="35.1" customHeight="1" x14ac:dyDescent="0.25">
      <c r="B472" s="176"/>
      <c r="C472" s="173"/>
      <c r="D472" s="175"/>
      <c r="E472" s="176"/>
    </row>
    <row r="473" spans="2:5" ht="35.1" customHeight="1" x14ac:dyDescent="0.25">
      <c r="B473" s="176"/>
      <c r="C473" s="173"/>
      <c r="D473" s="175"/>
      <c r="E473" s="176"/>
    </row>
    <row r="474" spans="2:5" ht="35.1" customHeight="1" x14ac:dyDescent="0.25">
      <c r="B474" s="176"/>
      <c r="C474" s="173"/>
      <c r="D474" s="175"/>
      <c r="E474" s="176"/>
    </row>
    <row r="475" spans="2:5" ht="35.1" customHeight="1" x14ac:dyDescent="0.25">
      <c r="B475" s="176"/>
      <c r="C475" s="173"/>
      <c r="D475" s="175"/>
      <c r="E475" s="176"/>
    </row>
    <row r="476" spans="2:5" ht="35.1" customHeight="1" x14ac:dyDescent="0.25">
      <c r="B476" s="176"/>
      <c r="C476" s="173"/>
      <c r="D476" s="175"/>
      <c r="E476" s="176"/>
    </row>
    <row r="477" spans="2:5" ht="35.1" customHeight="1" x14ac:dyDescent="0.25">
      <c r="B477" s="176"/>
      <c r="C477" s="173"/>
      <c r="D477" s="175"/>
      <c r="E477" s="176"/>
    </row>
    <row r="478" spans="2:5" ht="35.1" customHeight="1" x14ac:dyDescent="0.25">
      <c r="B478" s="176"/>
      <c r="C478" s="173"/>
      <c r="D478" s="175"/>
      <c r="E478" s="176"/>
    </row>
    <row r="479" spans="2:5" ht="35.1" customHeight="1" x14ac:dyDescent="0.25">
      <c r="B479" s="176"/>
      <c r="C479" s="173"/>
      <c r="D479" s="175"/>
      <c r="E479" s="176"/>
    </row>
    <row r="480" spans="2:5" ht="35.1" customHeight="1" x14ac:dyDescent="0.25">
      <c r="B480" s="176"/>
      <c r="C480" s="173"/>
      <c r="D480" s="175"/>
      <c r="E480" s="176"/>
    </row>
    <row r="481" spans="2:5" ht="35.1" customHeight="1" x14ac:dyDescent="0.25">
      <c r="B481" s="176"/>
      <c r="C481" s="173"/>
      <c r="D481" s="175"/>
      <c r="E481" s="176"/>
    </row>
    <row r="482" spans="2:5" ht="35.1" customHeight="1" x14ac:dyDescent="0.25">
      <c r="B482" s="176"/>
      <c r="C482" s="173"/>
      <c r="D482" s="175"/>
      <c r="E482" s="176"/>
    </row>
    <row r="483" spans="2:5" ht="35.1" customHeight="1" x14ac:dyDescent="0.25">
      <c r="B483" s="176"/>
      <c r="C483" s="173"/>
      <c r="D483" s="175"/>
      <c r="E483" s="176"/>
    </row>
    <row r="484" spans="2:5" ht="35.1" customHeight="1" x14ac:dyDescent="0.25">
      <c r="B484" s="176"/>
      <c r="C484" s="173"/>
      <c r="D484" s="175"/>
      <c r="E484" s="176"/>
    </row>
    <row r="485" spans="2:5" ht="35.1" customHeight="1" x14ac:dyDescent="0.25">
      <c r="B485" s="176"/>
      <c r="C485" s="173"/>
      <c r="D485" s="175"/>
      <c r="E485" s="176"/>
    </row>
    <row r="486" spans="2:5" ht="35.1" customHeight="1" x14ac:dyDescent="0.25">
      <c r="B486" s="176"/>
      <c r="C486" s="173"/>
      <c r="D486" s="175"/>
      <c r="E486" s="176"/>
    </row>
    <row r="487" spans="2:5" ht="35.1" customHeight="1" x14ac:dyDescent="0.25">
      <c r="B487" s="176"/>
      <c r="C487" s="173"/>
      <c r="D487" s="175"/>
      <c r="E487" s="176"/>
    </row>
    <row r="488" spans="2:5" ht="35.1" customHeight="1" x14ac:dyDescent="0.25">
      <c r="B488" s="176"/>
      <c r="C488" s="173"/>
      <c r="D488" s="175"/>
      <c r="E488" s="176"/>
    </row>
    <row r="489" spans="2:5" ht="35.1" customHeight="1" x14ac:dyDescent="0.25">
      <c r="B489" s="176"/>
      <c r="C489" s="173"/>
      <c r="D489" s="175"/>
      <c r="E489" s="176"/>
    </row>
    <row r="490" spans="2:5" ht="35.1" customHeight="1" x14ac:dyDescent="0.25">
      <c r="B490" s="176"/>
      <c r="C490" s="173"/>
      <c r="D490" s="175"/>
      <c r="E490" s="176"/>
    </row>
    <row r="491" spans="2:5" ht="35.1" customHeight="1" x14ac:dyDescent="0.25">
      <c r="B491" s="176"/>
      <c r="C491" s="173"/>
      <c r="D491" s="175"/>
      <c r="E491" s="176"/>
    </row>
    <row r="492" spans="2:5" ht="35.1" customHeight="1" x14ac:dyDescent="0.25">
      <c r="B492" s="176"/>
      <c r="C492" s="173"/>
      <c r="D492" s="175"/>
      <c r="E492" s="176"/>
    </row>
    <row r="493" spans="2:5" ht="35.1" customHeight="1" x14ac:dyDescent="0.25">
      <c r="B493" s="176"/>
      <c r="C493" s="173"/>
      <c r="D493" s="175"/>
      <c r="E493" s="176"/>
    </row>
    <row r="494" spans="2:5" ht="35.1" customHeight="1" x14ac:dyDescent="0.25">
      <c r="B494" s="176"/>
      <c r="C494" s="173"/>
      <c r="D494" s="175"/>
      <c r="E494" s="176"/>
    </row>
    <row r="495" spans="2:5" ht="35.1" customHeight="1" x14ac:dyDescent="0.25">
      <c r="B495" s="176"/>
      <c r="C495" s="173"/>
      <c r="D495" s="175"/>
      <c r="E495" s="176"/>
    </row>
    <row r="496" spans="2:5" ht="35.1" customHeight="1" x14ac:dyDescent="0.25">
      <c r="B496" s="176"/>
      <c r="C496" s="173"/>
      <c r="D496" s="175"/>
      <c r="E496" s="176"/>
    </row>
    <row r="497" spans="2:5" ht="35.1" customHeight="1" x14ac:dyDescent="0.25">
      <c r="B497" s="176"/>
      <c r="C497" s="173"/>
      <c r="D497" s="175"/>
      <c r="E497" s="176"/>
    </row>
    <row r="498" spans="2:5" ht="35.1" customHeight="1" x14ac:dyDescent="0.25">
      <c r="B498" s="176"/>
      <c r="C498" s="173"/>
      <c r="D498" s="175"/>
      <c r="E498" s="176"/>
    </row>
    <row r="499" spans="2:5" ht="35.1" customHeight="1" x14ac:dyDescent="0.25">
      <c r="B499" s="176"/>
      <c r="C499" s="173"/>
      <c r="D499" s="175"/>
      <c r="E499" s="176"/>
    </row>
    <row r="500" spans="2:5" ht="35.1" customHeight="1" x14ac:dyDescent="0.25">
      <c r="B500" s="176"/>
      <c r="C500" s="173"/>
      <c r="D500" s="175"/>
      <c r="E500" s="176"/>
    </row>
    <row r="501" spans="2:5" ht="35.1" customHeight="1" x14ac:dyDescent="0.25">
      <c r="B501" s="176"/>
      <c r="C501" s="173"/>
      <c r="D501" s="175"/>
      <c r="E501" s="176"/>
    </row>
    <row r="502" spans="2:5" ht="35.1" customHeight="1" x14ac:dyDescent="0.25">
      <c r="B502" s="176"/>
      <c r="C502" s="173"/>
      <c r="D502" s="175"/>
      <c r="E502" s="176"/>
    </row>
    <row r="503" spans="2:5" ht="35.1" customHeight="1" x14ac:dyDescent="0.25">
      <c r="B503" s="176"/>
      <c r="C503" s="173"/>
      <c r="D503" s="175"/>
      <c r="E503" s="176"/>
    </row>
    <row r="504" spans="2:5" ht="35.1" customHeight="1" x14ac:dyDescent="0.25">
      <c r="B504" s="176"/>
      <c r="C504" s="173"/>
      <c r="D504" s="175"/>
      <c r="E504" s="176"/>
    </row>
    <row r="505" spans="2:5" ht="35.1" customHeight="1" x14ac:dyDescent="0.25">
      <c r="B505" s="176"/>
      <c r="C505" s="173"/>
      <c r="D505" s="175"/>
      <c r="E505" s="176"/>
    </row>
    <row r="506" spans="2:5" ht="35.1" customHeight="1" x14ac:dyDescent="0.25">
      <c r="B506" s="176"/>
      <c r="C506" s="173"/>
      <c r="D506" s="175"/>
      <c r="E506" s="176"/>
    </row>
    <row r="507" spans="2:5" ht="35.1" customHeight="1" x14ac:dyDescent="0.25">
      <c r="B507" s="176"/>
      <c r="C507" s="173"/>
      <c r="D507" s="175"/>
      <c r="E507" s="176"/>
    </row>
    <row r="508" spans="2:5" ht="35.1" customHeight="1" x14ac:dyDescent="0.25">
      <c r="B508" s="176"/>
      <c r="C508" s="173"/>
      <c r="D508" s="175"/>
      <c r="E508" s="176"/>
    </row>
    <row r="509" spans="2:5" ht="35.1" customHeight="1" x14ac:dyDescent="0.25">
      <c r="B509" s="176"/>
      <c r="C509" s="173"/>
      <c r="D509" s="175"/>
      <c r="E509" s="176"/>
    </row>
    <row r="510" spans="2:5" ht="35.1" customHeight="1" x14ac:dyDescent="0.25">
      <c r="B510" s="176"/>
      <c r="C510" s="173"/>
      <c r="D510" s="175"/>
      <c r="E510" s="176"/>
    </row>
    <row r="511" spans="2:5" ht="35.1" customHeight="1" x14ac:dyDescent="0.25">
      <c r="B511" s="176"/>
      <c r="C511" s="173"/>
      <c r="D511" s="175"/>
      <c r="E511" s="176"/>
    </row>
    <row r="512" spans="2:5" ht="35.1" customHeight="1" x14ac:dyDescent="0.25">
      <c r="B512" s="176"/>
      <c r="C512" s="173"/>
      <c r="D512" s="175"/>
      <c r="E512" s="176"/>
    </row>
    <row r="513" spans="2:5" ht="35.1" customHeight="1" x14ac:dyDescent="0.25">
      <c r="B513" s="176"/>
      <c r="C513" s="173"/>
      <c r="D513" s="175"/>
      <c r="E513" s="176"/>
    </row>
    <row r="514" spans="2:5" ht="35.1" customHeight="1" x14ac:dyDescent="0.25">
      <c r="B514" s="176"/>
      <c r="C514" s="173"/>
      <c r="D514" s="175"/>
      <c r="E514" s="176"/>
    </row>
    <row r="515" spans="2:5" ht="35.1" customHeight="1" x14ac:dyDescent="0.25">
      <c r="B515" s="176"/>
      <c r="C515" s="173"/>
      <c r="D515" s="175"/>
      <c r="E515" s="176"/>
    </row>
    <row r="516" spans="2:5" ht="35.1" customHeight="1" x14ac:dyDescent="0.25">
      <c r="B516" s="176"/>
      <c r="C516" s="173"/>
      <c r="D516" s="175"/>
      <c r="E516" s="176"/>
    </row>
    <row r="517" spans="2:5" ht="35.1" customHeight="1" x14ac:dyDescent="0.25">
      <c r="B517" s="176"/>
      <c r="C517" s="173"/>
      <c r="D517" s="175"/>
      <c r="E517" s="176"/>
    </row>
    <row r="518" spans="2:5" ht="35.1" customHeight="1" x14ac:dyDescent="0.25">
      <c r="B518" s="176"/>
      <c r="C518" s="173"/>
      <c r="D518" s="175"/>
      <c r="E518" s="176"/>
    </row>
    <row r="519" spans="2:5" ht="35.1" customHeight="1" x14ac:dyDescent="0.25">
      <c r="B519" s="176"/>
      <c r="C519" s="173"/>
      <c r="D519" s="175"/>
      <c r="E519" s="176"/>
    </row>
    <row r="520" spans="2:5" ht="35.1" customHeight="1" x14ac:dyDescent="0.25">
      <c r="B520" s="176"/>
      <c r="C520" s="173"/>
      <c r="D520" s="175"/>
      <c r="E520" s="176"/>
    </row>
    <row r="521" spans="2:5" ht="35.1" customHeight="1" x14ac:dyDescent="0.25">
      <c r="B521" s="176"/>
      <c r="C521" s="173"/>
      <c r="D521" s="175"/>
      <c r="E521" s="176"/>
    </row>
    <row r="522" spans="2:5" ht="35.1" customHeight="1" x14ac:dyDescent="0.25">
      <c r="B522" s="176"/>
      <c r="C522" s="173"/>
      <c r="D522" s="175"/>
      <c r="E522" s="176"/>
    </row>
    <row r="523" spans="2:5" ht="35.1" customHeight="1" x14ac:dyDescent="0.25">
      <c r="B523" s="176"/>
      <c r="C523" s="173"/>
      <c r="D523" s="175"/>
      <c r="E523" s="176"/>
    </row>
    <row r="524" spans="2:5" ht="35.1" customHeight="1" x14ac:dyDescent="0.25">
      <c r="B524" s="176"/>
      <c r="C524" s="173"/>
      <c r="D524" s="175"/>
      <c r="E524" s="176"/>
    </row>
    <row r="525" spans="2:5" ht="35.1" customHeight="1" x14ac:dyDescent="0.25">
      <c r="B525" s="176"/>
      <c r="C525" s="173"/>
      <c r="D525" s="175"/>
      <c r="E525" s="176"/>
    </row>
    <row r="526" spans="2:5" ht="35.1" customHeight="1" x14ac:dyDescent="0.25">
      <c r="B526" s="176"/>
      <c r="C526" s="173"/>
      <c r="D526" s="175"/>
      <c r="E526" s="176"/>
    </row>
    <row r="527" spans="2:5" ht="35.1" customHeight="1" x14ac:dyDescent="0.25">
      <c r="B527" s="176"/>
      <c r="C527" s="173"/>
      <c r="D527" s="175"/>
      <c r="E527" s="176"/>
    </row>
    <row r="528" spans="2:5" ht="35.1" customHeight="1" x14ac:dyDescent="0.25">
      <c r="B528" s="176"/>
      <c r="C528" s="173"/>
      <c r="D528" s="175"/>
      <c r="E528" s="176"/>
    </row>
    <row r="529" spans="2:5" ht="35.1" customHeight="1" x14ac:dyDescent="0.25">
      <c r="B529" s="176"/>
      <c r="C529" s="173"/>
      <c r="D529" s="175"/>
      <c r="E529" s="176"/>
    </row>
    <row r="530" spans="2:5" ht="35.1" customHeight="1" x14ac:dyDescent="0.25">
      <c r="B530" s="176"/>
      <c r="C530" s="173"/>
      <c r="D530" s="175"/>
      <c r="E530" s="176"/>
    </row>
    <row r="531" spans="2:5" ht="35.1" customHeight="1" x14ac:dyDescent="0.25">
      <c r="B531" s="176"/>
      <c r="C531" s="173"/>
      <c r="D531" s="175"/>
      <c r="E531" s="176"/>
    </row>
    <row r="532" spans="2:5" ht="35.1" customHeight="1" x14ac:dyDescent="0.25">
      <c r="B532" s="176"/>
      <c r="C532" s="173"/>
      <c r="D532" s="175"/>
      <c r="E532" s="176"/>
    </row>
    <row r="533" spans="2:5" ht="35.1" customHeight="1" x14ac:dyDescent="0.25">
      <c r="B533" s="176"/>
      <c r="C533" s="173"/>
      <c r="D533" s="175"/>
      <c r="E533" s="176"/>
    </row>
    <row r="534" spans="2:5" ht="35.1" customHeight="1" x14ac:dyDescent="0.25">
      <c r="B534" s="176"/>
      <c r="C534" s="173"/>
      <c r="D534" s="175"/>
      <c r="E534" s="176"/>
    </row>
    <row r="535" spans="2:5" ht="35.1" customHeight="1" x14ac:dyDescent="0.25">
      <c r="B535" s="176"/>
      <c r="C535" s="173"/>
      <c r="D535" s="175"/>
      <c r="E535" s="176"/>
    </row>
    <row r="536" spans="2:5" ht="35.1" customHeight="1" x14ac:dyDescent="0.25">
      <c r="B536" s="176"/>
      <c r="C536" s="173"/>
      <c r="D536" s="175"/>
      <c r="E536" s="176"/>
    </row>
    <row r="537" spans="2:5" ht="35.1" customHeight="1" x14ac:dyDescent="0.25">
      <c r="B537" s="176"/>
      <c r="C537" s="173"/>
      <c r="D537" s="175"/>
      <c r="E537" s="176"/>
    </row>
    <row r="538" spans="2:5" ht="35.1" customHeight="1" x14ac:dyDescent="0.25">
      <c r="B538" s="176"/>
      <c r="C538" s="173"/>
      <c r="D538" s="175"/>
      <c r="E538" s="176"/>
    </row>
    <row r="539" spans="2:5" ht="35.1" customHeight="1" x14ac:dyDescent="0.25">
      <c r="B539" s="176"/>
      <c r="C539" s="173"/>
      <c r="D539" s="175"/>
      <c r="E539" s="176"/>
    </row>
    <row r="540" spans="2:5" ht="35.1" customHeight="1" x14ac:dyDescent="0.25">
      <c r="B540" s="176"/>
      <c r="C540" s="173"/>
      <c r="D540" s="175"/>
      <c r="E540" s="176"/>
    </row>
    <row r="541" spans="2:5" ht="35.1" customHeight="1" x14ac:dyDescent="0.25">
      <c r="B541" s="176"/>
      <c r="C541" s="173"/>
      <c r="D541" s="175"/>
      <c r="E541" s="176"/>
    </row>
    <row r="542" spans="2:5" ht="35.1" customHeight="1" x14ac:dyDescent="0.25">
      <c r="B542" s="176"/>
      <c r="C542" s="173"/>
      <c r="D542" s="175"/>
      <c r="E542" s="176"/>
    </row>
    <row r="543" spans="2:5" ht="35.1" customHeight="1" x14ac:dyDescent="0.25">
      <c r="B543" s="176"/>
      <c r="C543" s="173"/>
      <c r="D543" s="175"/>
      <c r="E543" s="176"/>
    </row>
    <row r="544" spans="2:5" ht="35.1" customHeight="1" x14ac:dyDescent="0.25">
      <c r="B544" s="176"/>
      <c r="C544" s="173"/>
      <c r="D544" s="175"/>
      <c r="E544" s="176"/>
    </row>
    <row r="545" spans="2:5" ht="35.1" customHeight="1" x14ac:dyDescent="0.25">
      <c r="B545" s="176"/>
      <c r="C545" s="173"/>
      <c r="D545" s="175"/>
      <c r="E545" s="176"/>
    </row>
    <row r="546" spans="2:5" ht="35.1" customHeight="1" x14ac:dyDescent="0.25">
      <c r="B546" s="176"/>
      <c r="C546" s="173"/>
      <c r="D546" s="175"/>
      <c r="E546" s="176"/>
    </row>
    <row r="547" spans="2:5" ht="35.1" customHeight="1" x14ac:dyDescent="0.25">
      <c r="B547" s="176"/>
      <c r="C547" s="173"/>
      <c r="D547" s="175"/>
      <c r="E547" s="176"/>
    </row>
    <row r="548" spans="2:5" ht="35.1" customHeight="1" x14ac:dyDescent="0.25">
      <c r="B548" s="176"/>
      <c r="C548" s="173"/>
      <c r="D548" s="175"/>
      <c r="E548" s="176"/>
    </row>
    <row r="549" spans="2:5" ht="35.1" customHeight="1" x14ac:dyDescent="0.25">
      <c r="B549" s="176"/>
      <c r="C549" s="173"/>
      <c r="D549" s="175"/>
      <c r="E549" s="176"/>
    </row>
    <row r="550" spans="2:5" ht="35.1" customHeight="1" x14ac:dyDescent="0.25">
      <c r="B550" s="176"/>
      <c r="C550" s="173"/>
      <c r="D550" s="175"/>
      <c r="E550" s="176"/>
    </row>
    <row r="551" spans="2:5" ht="35.1" customHeight="1" x14ac:dyDescent="0.25">
      <c r="B551" s="176"/>
      <c r="C551" s="173"/>
      <c r="D551" s="175"/>
      <c r="E551" s="176"/>
    </row>
    <row r="552" spans="2:5" ht="35.1" customHeight="1" x14ac:dyDescent="0.25">
      <c r="B552" s="176"/>
      <c r="C552" s="173"/>
      <c r="D552" s="175"/>
      <c r="E552" s="176"/>
    </row>
    <row r="553" spans="2:5" ht="35.1" customHeight="1" x14ac:dyDescent="0.25">
      <c r="B553" s="176"/>
      <c r="C553" s="173"/>
      <c r="D553" s="175"/>
      <c r="E553" s="176"/>
    </row>
    <row r="554" spans="2:5" ht="35.1" customHeight="1" x14ac:dyDescent="0.25">
      <c r="B554" s="176"/>
      <c r="C554" s="173"/>
      <c r="D554" s="175"/>
      <c r="E554" s="176"/>
    </row>
    <row r="555" spans="2:5" ht="35.1" customHeight="1" x14ac:dyDescent="0.25">
      <c r="B555" s="176"/>
      <c r="C555" s="173"/>
      <c r="D555" s="175"/>
      <c r="E555" s="176"/>
    </row>
    <row r="556" spans="2:5" ht="35.1" customHeight="1" x14ac:dyDescent="0.25">
      <c r="B556" s="176"/>
      <c r="C556" s="173"/>
      <c r="D556" s="175"/>
      <c r="E556" s="176"/>
    </row>
    <row r="557" spans="2:5" ht="35.1" customHeight="1" x14ac:dyDescent="0.25">
      <c r="B557" s="176"/>
      <c r="C557" s="173"/>
      <c r="D557" s="175"/>
      <c r="E557" s="176"/>
    </row>
    <row r="558" spans="2:5" ht="35.1" customHeight="1" x14ac:dyDescent="0.25">
      <c r="B558" s="176"/>
      <c r="C558" s="173"/>
      <c r="D558" s="175"/>
      <c r="E558" s="176"/>
    </row>
    <row r="559" spans="2:5" ht="35.1" customHeight="1" x14ac:dyDescent="0.25">
      <c r="B559" s="176"/>
      <c r="C559" s="173"/>
      <c r="D559" s="175"/>
      <c r="E559" s="176"/>
    </row>
    <row r="560" spans="2:5" ht="35.1" customHeight="1" x14ac:dyDescent="0.25">
      <c r="B560" s="176"/>
      <c r="C560" s="173"/>
      <c r="D560" s="175"/>
      <c r="E560" s="176"/>
    </row>
    <row r="561" spans="2:5" ht="35.1" customHeight="1" x14ac:dyDescent="0.25">
      <c r="B561" s="176"/>
      <c r="C561" s="173"/>
      <c r="D561" s="175"/>
      <c r="E561" s="176"/>
    </row>
    <row r="562" spans="2:5" ht="35.1" customHeight="1" x14ac:dyDescent="0.25">
      <c r="B562" s="176"/>
      <c r="C562" s="173"/>
      <c r="D562" s="175"/>
      <c r="E562" s="176"/>
    </row>
    <row r="563" spans="2:5" ht="35.1" customHeight="1" x14ac:dyDescent="0.25">
      <c r="B563" s="176"/>
      <c r="C563" s="173"/>
      <c r="D563" s="175"/>
      <c r="E563" s="176"/>
    </row>
    <row r="564" spans="2:5" ht="35.1" customHeight="1" x14ac:dyDescent="0.25">
      <c r="B564" s="176"/>
      <c r="C564" s="173"/>
      <c r="D564" s="175"/>
      <c r="E564" s="176"/>
    </row>
    <row r="565" spans="2:5" ht="35.1" customHeight="1" x14ac:dyDescent="0.25">
      <c r="B565" s="176"/>
      <c r="C565" s="173"/>
      <c r="D565" s="175"/>
      <c r="E565" s="176"/>
    </row>
    <row r="566" spans="2:5" ht="35.1" customHeight="1" x14ac:dyDescent="0.25">
      <c r="B566" s="176"/>
      <c r="C566" s="173"/>
      <c r="D566" s="175"/>
      <c r="E566" s="176"/>
    </row>
    <row r="567" spans="2:5" ht="35.1" customHeight="1" x14ac:dyDescent="0.25">
      <c r="B567" s="176"/>
      <c r="C567" s="173"/>
      <c r="D567" s="175"/>
      <c r="E567" s="176"/>
    </row>
    <row r="568" spans="2:5" ht="35.1" customHeight="1" x14ac:dyDescent="0.25">
      <c r="B568" s="176"/>
      <c r="C568" s="173"/>
      <c r="D568" s="175"/>
      <c r="E568" s="176"/>
    </row>
    <row r="569" spans="2:5" ht="35.1" customHeight="1" x14ac:dyDescent="0.25">
      <c r="B569" s="176"/>
      <c r="C569" s="173"/>
      <c r="D569" s="175"/>
      <c r="E569" s="176"/>
    </row>
    <row r="570" spans="2:5" ht="35.1" customHeight="1" x14ac:dyDescent="0.25">
      <c r="B570" s="176"/>
      <c r="C570" s="173"/>
      <c r="D570" s="175"/>
      <c r="E570" s="176"/>
    </row>
    <row r="571" spans="2:5" ht="35.1" customHeight="1" x14ac:dyDescent="0.25">
      <c r="B571" s="176"/>
      <c r="C571" s="173"/>
      <c r="D571" s="175"/>
      <c r="E571" s="176"/>
    </row>
    <row r="572" spans="2:5" ht="35.1" customHeight="1" x14ac:dyDescent="0.25">
      <c r="B572" s="176"/>
      <c r="C572" s="173"/>
      <c r="D572" s="175"/>
      <c r="E572" s="176"/>
    </row>
    <row r="573" spans="2:5" ht="35.1" customHeight="1" x14ac:dyDescent="0.25">
      <c r="B573" s="176"/>
      <c r="C573" s="173"/>
      <c r="D573" s="175"/>
      <c r="E573" s="176"/>
    </row>
    <row r="574" spans="2:5" ht="35.1" customHeight="1" x14ac:dyDescent="0.25">
      <c r="B574" s="176"/>
      <c r="C574" s="173"/>
      <c r="D574" s="175"/>
      <c r="E574" s="176"/>
    </row>
    <row r="575" spans="2:5" ht="35.1" customHeight="1" x14ac:dyDescent="0.25">
      <c r="B575" s="176"/>
      <c r="C575" s="173"/>
      <c r="D575" s="175"/>
      <c r="E575" s="176"/>
    </row>
    <row r="576" spans="2:5" ht="35.1" customHeight="1" x14ac:dyDescent="0.25">
      <c r="B576" s="176"/>
      <c r="C576" s="173"/>
      <c r="D576" s="175"/>
      <c r="E576" s="176"/>
    </row>
    <row r="577" spans="2:5" ht="35.1" customHeight="1" x14ac:dyDescent="0.25">
      <c r="B577" s="176"/>
      <c r="C577" s="173"/>
      <c r="D577" s="175"/>
      <c r="E577" s="176"/>
    </row>
    <row r="578" spans="2:5" ht="35.1" customHeight="1" x14ac:dyDescent="0.25">
      <c r="B578" s="176"/>
      <c r="C578" s="173"/>
      <c r="D578" s="175"/>
      <c r="E578" s="176"/>
    </row>
    <row r="579" spans="2:5" ht="35.1" customHeight="1" x14ac:dyDescent="0.25">
      <c r="B579" s="176"/>
      <c r="C579" s="173"/>
      <c r="D579" s="175"/>
      <c r="E579" s="176"/>
    </row>
    <row r="580" spans="2:5" ht="35.1" customHeight="1" x14ac:dyDescent="0.25">
      <c r="B580" s="176"/>
      <c r="C580" s="173"/>
      <c r="D580" s="175"/>
      <c r="E580" s="176"/>
    </row>
    <row r="581" spans="2:5" ht="35.1" customHeight="1" x14ac:dyDescent="0.25">
      <c r="B581" s="176"/>
      <c r="C581" s="173"/>
      <c r="D581" s="175"/>
      <c r="E581" s="176"/>
    </row>
    <row r="582" spans="2:5" ht="35.1" customHeight="1" x14ac:dyDescent="0.25">
      <c r="B582" s="176"/>
      <c r="C582" s="173"/>
      <c r="D582" s="175"/>
      <c r="E582" s="176"/>
    </row>
    <row r="583" spans="2:5" ht="35.1" customHeight="1" x14ac:dyDescent="0.25">
      <c r="B583" s="176"/>
      <c r="C583" s="173"/>
      <c r="D583" s="175"/>
      <c r="E583" s="176"/>
    </row>
    <row r="584" spans="2:5" ht="35.1" customHeight="1" x14ac:dyDescent="0.25">
      <c r="B584" s="176"/>
      <c r="C584" s="173"/>
      <c r="D584" s="175"/>
      <c r="E584" s="176"/>
    </row>
    <row r="585" spans="2:5" ht="35.1" customHeight="1" x14ac:dyDescent="0.25">
      <c r="B585" s="176"/>
      <c r="C585" s="173"/>
      <c r="D585" s="175"/>
      <c r="E585" s="176"/>
    </row>
    <row r="586" spans="2:5" ht="35.1" customHeight="1" x14ac:dyDescent="0.25">
      <c r="B586" s="176"/>
      <c r="C586" s="173"/>
      <c r="D586" s="175"/>
      <c r="E586" s="176"/>
    </row>
    <row r="587" spans="2:5" ht="35.1" customHeight="1" x14ac:dyDescent="0.25">
      <c r="B587" s="176"/>
      <c r="C587" s="173"/>
      <c r="D587" s="175"/>
      <c r="E587" s="176"/>
    </row>
    <row r="588" spans="2:5" ht="35.1" customHeight="1" x14ac:dyDescent="0.25">
      <c r="B588" s="176"/>
      <c r="C588" s="173"/>
      <c r="D588" s="175"/>
      <c r="E588" s="176"/>
    </row>
    <row r="589" spans="2:5" ht="35.1" customHeight="1" x14ac:dyDescent="0.25">
      <c r="B589" s="176"/>
      <c r="C589" s="173"/>
      <c r="D589" s="175"/>
      <c r="E589" s="176"/>
    </row>
    <row r="590" spans="2:5" ht="35.1" customHeight="1" x14ac:dyDescent="0.25">
      <c r="B590" s="176"/>
      <c r="C590" s="173"/>
      <c r="D590" s="175"/>
      <c r="E590" s="176"/>
    </row>
    <row r="591" spans="2:5" ht="35.1" customHeight="1" x14ac:dyDescent="0.25">
      <c r="B591" s="176"/>
      <c r="C591" s="173"/>
      <c r="D591" s="175"/>
      <c r="E591" s="176"/>
    </row>
    <row r="592" spans="2:5" ht="35.1" customHeight="1" x14ac:dyDescent="0.25">
      <c r="B592" s="176"/>
      <c r="C592" s="173"/>
      <c r="D592" s="175"/>
      <c r="E592" s="176"/>
    </row>
    <row r="593" spans="2:5" ht="35.1" customHeight="1" x14ac:dyDescent="0.25">
      <c r="B593" s="176"/>
      <c r="C593" s="173"/>
      <c r="D593" s="175"/>
      <c r="E593" s="176"/>
    </row>
    <row r="594" spans="2:5" ht="35.1" customHeight="1" x14ac:dyDescent="0.25">
      <c r="B594" s="176"/>
      <c r="C594" s="173"/>
      <c r="D594" s="175"/>
      <c r="E594" s="176"/>
    </row>
    <row r="595" spans="2:5" ht="35.1" customHeight="1" x14ac:dyDescent="0.25">
      <c r="B595" s="176"/>
      <c r="C595" s="173"/>
      <c r="D595" s="175"/>
      <c r="E595" s="176"/>
    </row>
    <row r="596" spans="2:5" ht="35.1" customHeight="1" x14ac:dyDescent="0.25">
      <c r="B596" s="176"/>
      <c r="C596" s="173"/>
      <c r="D596" s="175"/>
      <c r="E596" s="176"/>
    </row>
    <row r="597" spans="2:5" ht="35.1" customHeight="1" x14ac:dyDescent="0.25">
      <c r="B597" s="176"/>
      <c r="C597" s="173"/>
      <c r="D597" s="175"/>
      <c r="E597" s="176"/>
    </row>
    <row r="598" spans="2:5" ht="35.1" customHeight="1" x14ac:dyDescent="0.25">
      <c r="B598" s="176"/>
      <c r="C598" s="173"/>
      <c r="D598" s="175"/>
      <c r="E598" s="176"/>
    </row>
    <row r="599" spans="2:5" ht="35.1" customHeight="1" x14ac:dyDescent="0.25">
      <c r="B599" s="176"/>
      <c r="C599" s="173"/>
      <c r="D599" s="175"/>
      <c r="E599" s="176"/>
    </row>
    <row r="600" spans="2:5" ht="35.1" customHeight="1" x14ac:dyDescent="0.25">
      <c r="B600" s="176"/>
      <c r="C600" s="173"/>
      <c r="D600" s="175"/>
      <c r="E600" s="176"/>
    </row>
    <row r="601" spans="2:5" ht="35.1" customHeight="1" x14ac:dyDescent="0.25">
      <c r="B601" s="176"/>
      <c r="C601" s="173"/>
      <c r="D601" s="175"/>
      <c r="E601" s="176"/>
    </row>
    <row r="602" spans="2:5" ht="35.1" customHeight="1" x14ac:dyDescent="0.25">
      <c r="B602" s="176"/>
      <c r="C602" s="173"/>
      <c r="D602" s="175"/>
      <c r="E602" s="176"/>
    </row>
    <row r="603" spans="2:5" ht="35.1" customHeight="1" x14ac:dyDescent="0.25">
      <c r="B603" s="176"/>
      <c r="C603" s="173"/>
      <c r="D603" s="175"/>
      <c r="E603" s="176"/>
    </row>
    <row r="604" spans="2:5" ht="35.1" customHeight="1" x14ac:dyDescent="0.25">
      <c r="B604" s="176"/>
      <c r="C604" s="173"/>
      <c r="D604" s="175"/>
      <c r="E604" s="176"/>
    </row>
    <row r="605" spans="2:5" ht="35.1" customHeight="1" x14ac:dyDescent="0.25">
      <c r="B605" s="176"/>
      <c r="C605" s="173"/>
      <c r="D605" s="175"/>
      <c r="E605" s="176"/>
    </row>
    <row r="606" spans="2:5" ht="35.1" customHeight="1" x14ac:dyDescent="0.25">
      <c r="B606" s="176"/>
      <c r="C606" s="173"/>
      <c r="D606" s="175"/>
      <c r="E606" s="176"/>
    </row>
    <row r="607" spans="2:5" ht="35.1" customHeight="1" x14ac:dyDescent="0.25">
      <c r="B607" s="176"/>
      <c r="C607" s="173"/>
      <c r="D607" s="175"/>
      <c r="E607" s="176"/>
    </row>
    <row r="608" spans="2:5" ht="35.1" customHeight="1" x14ac:dyDescent="0.25">
      <c r="B608" s="176"/>
      <c r="C608" s="173"/>
      <c r="D608" s="175"/>
      <c r="E608" s="176"/>
    </row>
    <row r="609" spans="2:5" ht="35.1" customHeight="1" x14ac:dyDescent="0.25">
      <c r="B609" s="176"/>
      <c r="C609" s="173"/>
      <c r="D609" s="175"/>
      <c r="E609" s="176"/>
    </row>
    <row r="610" spans="2:5" ht="35.1" customHeight="1" x14ac:dyDescent="0.25">
      <c r="B610" s="176"/>
      <c r="C610" s="173"/>
      <c r="D610" s="175"/>
      <c r="E610" s="176"/>
    </row>
    <row r="611" spans="2:5" ht="35.1" customHeight="1" x14ac:dyDescent="0.25">
      <c r="B611" s="176"/>
      <c r="C611" s="173"/>
      <c r="D611" s="175"/>
      <c r="E611" s="176"/>
    </row>
    <row r="612" spans="2:5" ht="35.1" customHeight="1" x14ac:dyDescent="0.25">
      <c r="B612" s="176"/>
      <c r="C612" s="173"/>
      <c r="D612" s="175"/>
      <c r="E612" s="176"/>
    </row>
    <row r="613" spans="2:5" ht="35.1" customHeight="1" x14ac:dyDescent="0.25">
      <c r="B613" s="176"/>
      <c r="C613" s="173"/>
      <c r="D613" s="175"/>
      <c r="E613" s="176"/>
    </row>
    <row r="614" spans="2:5" ht="35.1" customHeight="1" x14ac:dyDescent="0.25">
      <c r="B614" s="176"/>
      <c r="C614" s="173"/>
      <c r="D614" s="175"/>
      <c r="E614" s="176"/>
    </row>
    <row r="615" spans="2:5" ht="35.1" customHeight="1" x14ac:dyDescent="0.25">
      <c r="B615" s="176"/>
      <c r="C615" s="173"/>
      <c r="D615" s="175"/>
      <c r="E615" s="176"/>
    </row>
    <row r="616" spans="2:5" ht="35.1" customHeight="1" x14ac:dyDescent="0.25">
      <c r="B616" s="176"/>
      <c r="C616" s="173"/>
      <c r="D616" s="175"/>
      <c r="E616" s="176"/>
    </row>
    <row r="617" spans="2:5" ht="35.1" customHeight="1" x14ac:dyDescent="0.25">
      <c r="B617" s="176"/>
      <c r="C617" s="173"/>
      <c r="D617" s="175"/>
      <c r="E617" s="176"/>
    </row>
    <row r="618" spans="2:5" ht="35.1" customHeight="1" x14ac:dyDescent="0.25">
      <c r="B618" s="176"/>
      <c r="C618" s="173"/>
      <c r="D618" s="175"/>
      <c r="E618" s="176"/>
    </row>
    <row r="619" spans="2:5" ht="35.1" customHeight="1" x14ac:dyDescent="0.25">
      <c r="B619" s="176"/>
      <c r="C619" s="173"/>
      <c r="D619" s="175"/>
      <c r="E619" s="176"/>
    </row>
    <row r="620" spans="2:5" ht="35.1" customHeight="1" x14ac:dyDescent="0.25">
      <c r="B620" s="176"/>
      <c r="C620" s="173"/>
      <c r="D620" s="175"/>
      <c r="E620" s="176"/>
    </row>
    <row r="621" spans="2:5" ht="35.1" customHeight="1" x14ac:dyDescent="0.25">
      <c r="B621" s="176"/>
      <c r="C621" s="173"/>
      <c r="D621" s="175"/>
      <c r="E621" s="176"/>
    </row>
    <row r="622" spans="2:5" ht="35.1" customHeight="1" x14ac:dyDescent="0.25">
      <c r="B622" s="176"/>
      <c r="C622" s="173"/>
      <c r="D622" s="175"/>
      <c r="E622" s="176"/>
    </row>
    <row r="623" spans="2:5" ht="35.1" customHeight="1" x14ac:dyDescent="0.25">
      <c r="B623" s="176"/>
      <c r="C623" s="173"/>
      <c r="D623" s="175"/>
      <c r="E623" s="176"/>
    </row>
    <row r="624" spans="2:5" ht="35.1" customHeight="1" x14ac:dyDescent="0.25">
      <c r="B624" s="176"/>
      <c r="C624" s="173"/>
      <c r="D624" s="175"/>
      <c r="E624" s="176"/>
    </row>
    <row r="625" spans="2:5" ht="35.1" customHeight="1" x14ac:dyDescent="0.25">
      <c r="B625" s="176"/>
      <c r="C625" s="173"/>
      <c r="D625" s="175"/>
      <c r="E625" s="176"/>
    </row>
    <row r="626" spans="2:5" ht="35.1" customHeight="1" x14ac:dyDescent="0.25">
      <c r="B626" s="176"/>
      <c r="C626" s="173"/>
      <c r="D626" s="175"/>
      <c r="E626" s="176"/>
    </row>
    <row r="627" spans="2:5" ht="35.1" customHeight="1" x14ac:dyDescent="0.25">
      <c r="B627" s="176"/>
      <c r="C627" s="173"/>
      <c r="D627" s="175"/>
      <c r="E627" s="176"/>
    </row>
    <row r="628" spans="2:5" ht="35.1" customHeight="1" x14ac:dyDescent="0.25">
      <c r="B628" s="176"/>
      <c r="C628" s="173"/>
      <c r="D628" s="175"/>
      <c r="E628" s="176"/>
    </row>
    <row r="629" spans="2:5" ht="35.1" customHeight="1" x14ac:dyDescent="0.25">
      <c r="B629" s="176"/>
      <c r="C629" s="173"/>
      <c r="D629" s="175"/>
      <c r="E629" s="176"/>
    </row>
    <row r="630" spans="2:5" ht="35.1" customHeight="1" x14ac:dyDescent="0.25">
      <c r="B630" s="176"/>
      <c r="C630" s="173"/>
      <c r="D630" s="175"/>
      <c r="E630" s="176"/>
    </row>
    <row r="631" spans="2:5" ht="35.1" customHeight="1" x14ac:dyDescent="0.25">
      <c r="B631" s="176"/>
      <c r="C631" s="173"/>
      <c r="D631" s="175"/>
      <c r="E631" s="176"/>
    </row>
    <row r="632" spans="2:5" ht="35.1" customHeight="1" x14ac:dyDescent="0.25">
      <c r="B632" s="176"/>
      <c r="C632" s="173"/>
      <c r="D632" s="175"/>
      <c r="E632" s="176"/>
    </row>
    <row r="633" spans="2:5" ht="35.1" customHeight="1" x14ac:dyDescent="0.25">
      <c r="B633" s="176"/>
      <c r="C633" s="173"/>
      <c r="D633" s="175"/>
      <c r="E633" s="176"/>
    </row>
    <row r="634" spans="2:5" ht="35.1" customHeight="1" x14ac:dyDescent="0.25">
      <c r="B634" s="176"/>
      <c r="C634" s="173"/>
      <c r="D634" s="175"/>
      <c r="E634" s="176"/>
    </row>
    <row r="635" spans="2:5" ht="35.1" customHeight="1" x14ac:dyDescent="0.25">
      <c r="B635" s="176"/>
      <c r="C635" s="173"/>
      <c r="D635" s="175"/>
      <c r="E635" s="176"/>
    </row>
    <row r="636" spans="2:5" ht="35.1" customHeight="1" x14ac:dyDescent="0.25">
      <c r="B636" s="176"/>
      <c r="C636" s="173"/>
      <c r="D636" s="175"/>
      <c r="E636" s="176"/>
    </row>
    <row r="637" spans="2:5" ht="35.1" customHeight="1" x14ac:dyDescent="0.25">
      <c r="B637" s="176"/>
      <c r="C637" s="173"/>
      <c r="D637" s="175"/>
      <c r="E637" s="176"/>
    </row>
    <row r="638" spans="2:5" ht="35.1" customHeight="1" x14ac:dyDescent="0.25">
      <c r="B638" s="176"/>
      <c r="C638" s="173"/>
      <c r="D638" s="175"/>
      <c r="E638" s="176"/>
    </row>
    <row r="639" spans="2:5" ht="35.1" customHeight="1" x14ac:dyDescent="0.25">
      <c r="B639" s="176"/>
      <c r="C639" s="173"/>
      <c r="D639" s="175"/>
      <c r="E639" s="176"/>
    </row>
    <row r="640" spans="2:5" ht="35.1" customHeight="1" x14ac:dyDescent="0.25">
      <c r="B640" s="176"/>
      <c r="C640" s="173"/>
      <c r="D640" s="175"/>
      <c r="E640" s="176"/>
    </row>
    <row r="641" spans="2:5" ht="35.1" customHeight="1" x14ac:dyDescent="0.25">
      <c r="B641" s="176"/>
      <c r="C641" s="173"/>
      <c r="D641" s="175"/>
      <c r="E641" s="176"/>
    </row>
    <row r="642" spans="2:5" ht="35.1" customHeight="1" x14ac:dyDescent="0.25">
      <c r="B642" s="176"/>
      <c r="C642" s="173"/>
      <c r="D642" s="175"/>
      <c r="E642" s="176"/>
    </row>
    <row r="643" spans="2:5" ht="35.1" customHeight="1" x14ac:dyDescent="0.25">
      <c r="B643" s="176"/>
      <c r="C643" s="173"/>
      <c r="D643" s="175"/>
      <c r="E643" s="176"/>
    </row>
    <row r="644" spans="2:5" ht="35.1" customHeight="1" x14ac:dyDescent="0.25">
      <c r="B644" s="176"/>
      <c r="C644" s="173"/>
      <c r="D644" s="175"/>
      <c r="E644" s="176"/>
    </row>
    <row r="645" spans="2:5" ht="35.1" customHeight="1" x14ac:dyDescent="0.25">
      <c r="B645" s="176"/>
      <c r="C645" s="173"/>
      <c r="D645" s="175"/>
      <c r="E645" s="176"/>
    </row>
    <row r="646" spans="2:5" ht="35.1" customHeight="1" x14ac:dyDescent="0.25">
      <c r="B646" s="176"/>
      <c r="C646" s="173"/>
      <c r="D646" s="175"/>
      <c r="E646" s="176"/>
    </row>
    <row r="647" spans="2:5" ht="35.1" customHeight="1" x14ac:dyDescent="0.25">
      <c r="B647" s="176"/>
      <c r="C647" s="173"/>
      <c r="D647" s="175"/>
      <c r="E647" s="176"/>
    </row>
    <row r="648" spans="2:5" ht="35.1" customHeight="1" x14ac:dyDescent="0.25">
      <c r="B648" s="176"/>
      <c r="C648" s="173"/>
      <c r="D648" s="175"/>
      <c r="E648" s="176"/>
    </row>
    <row r="649" spans="2:5" ht="35.1" customHeight="1" x14ac:dyDescent="0.25">
      <c r="B649" s="176"/>
      <c r="C649" s="173"/>
      <c r="D649" s="175"/>
      <c r="E649" s="176"/>
    </row>
    <row r="650" spans="2:5" ht="35.1" customHeight="1" x14ac:dyDescent="0.25">
      <c r="B650" s="176"/>
      <c r="C650" s="173"/>
      <c r="D650" s="175"/>
      <c r="E650" s="176"/>
    </row>
    <row r="651" spans="2:5" ht="35.1" customHeight="1" x14ac:dyDescent="0.25">
      <c r="B651" s="176"/>
      <c r="C651" s="173"/>
      <c r="D651" s="175"/>
      <c r="E651" s="176"/>
    </row>
    <row r="652" spans="2:5" ht="35.1" customHeight="1" x14ac:dyDescent="0.25">
      <c r="B652" s="176"/>
      <c r="C652" s="173"/>
      <c r="D652" s="175"/>
      <c r="E652" s="176"/>
    </row>
    <row r="653" spans="2:5" ht="35.1" customHeight="1" x14ac:dyDescent="0.25">
      <c r="B653" s="176"/>
      <c r="C653" s="173"/>
      <c r="D653" s="175"/>
      <c r="E653" s="176"/>
    </row>
    <row r="654" spans="2:5" ht="35.1" customHeight="1" x14ac:dyDescent="0.25">
      <c r="B654" s="176"/>
      <c r="C654" s="173"/>
      <c r="D654" s="175"/>
      <c r="E654" s="176"/>
    </row>
    <row r="655" spans="2:5" ht="35.1" customHeight="1" x14ac:dyDescent="0.25">
      <c r="B655" s="176"/>
      <c r="C655" s="173"/>
      <c r="D655" s="175"/>
      <c r="E655" s="176"/>
    </row>
    <row r="656" spans="2:5" ht="35.1" customHeight="1" x14ac:dyDescent="0.25">
      <c r="B656" s="176"/>
      <c r="C656" s="173"/>
      <c r="D656" s="175"/>
      <c r="E656" s="176"/>
    </row>
    <row r="657" spans="2:5" ht="35.1" customHeight="1" x14ac:dyDescent="0.25">
      <c r="B657" s="176"/>
      <c r="C657" s="173"/>
      <c r="D657" s="175"/>
      <c r="E657" s="176"/>
    </row>
    <row r="658" spans="2:5" ht="35.1" customHeight="1" x14ac:dyDescent="0.25">
      <c r="B658" s="176"/>
      <c r="C658" s="173"/>
      <c r="D658" s="175"/>
      <c r="E658" s="176"/>
    </row>
    <row r="659" spans="2:5" ht="35.1" customHeight="1" x14ac:dyDescent="0.25">
      <c r="B659" s="176"/>
      <c r="C659" s="173"/>
      <c r="D659" s="175"/>
      <c r="E659" s="176"/>
    </row>
    <row r="660" spans="2:5" ht="35.1" customHeight="1" x14ac:dyDescent="0.25">
      <c r="B660" s="176"/>
      <c r="C660" s="173"/>
      <c r="D660" s="175"/>
      <c r="E660" s="176"/>
    </row>
    <row r="661" spans="2:5" ht="35.1" customHeight="1" x14ac:dyDescent="0.25">
      <c r="B661" s="176"/>
      <c r="C661" s="173"/>
      <c r="D661" s="175"/>
      <c r="E661" s="176"/>
    </row>
    <row r="662" spans="2:5" ht="35.1" customHeight="1" x14ac:dyDescent="0.25">
      <c r="B662" s="176"/>
      <c r="C662" s="173"/>
      <c r="D662" s="175"/>
      <c r="E662" s="176"/>
    </row>
    <row r="663" spans="2:5" ht="35.1" customHeight="1" x14ac:dyDescent="0.25">
      <c r="B663" s="176"/>
      <c r="C663" s="173"/>
      <c r="D663" s="175"/>
      <c r="E663" s="176"/>
    </row>
    <row r="664" spans="2:5" ht="35.1" customHeight="1" x14ac:dyDescent="0.25">
      <c r="B664" s="176"/>
      <c r="C664" s="173"/>
      <c r="D664" s="175"/>
      <c r="E664" s="176"/>
    </row>
    <row r="665" spans="2:5" ht="35.1" customHeight="1" x14ac:dyDescent="0.25">
      <c r="B665" s="176"/>
      <c r="C665" s="173"/>
      <c r="D665" s="175"/>
      <c r="E665" s="176"/>
    </row>
    <row r="666" spans="2:5" ht="35.1" customHeight="1" x14ac:dyDescent="0.25">
      <c r="B666" s="176"/>
      <c r="C666" s="173"/>
      <c r="D666" s="175"/>
      <c r="E666" s="176"/>
    </row>
    <row r="667" spans="2:5" ht="35.1" customHeight="1" x14ac:dyDescent="0.25">
      <c r="B667" s="176"/>
      <c r="C667" s="173"/>
      <c r="D667" s="175"/>
      <c r="E667" s="176"/>
    </row>
    <row r="668" spans="2:5" ht="35.1" customHeight="1" x14ac:dyDescent="0.25">
      <c r="B668" s="176"/>
      <c r="C668" s="173"/>
      <c r="D668" s="175"/>
      <c r="E668" s="176"/>
    </row>
    <row r="669" spans="2:5" ht="35.1" customHeight="1" x14ac:dyDescent="0.25">
      <c r="B669" s="176"/>
      <c r="C669" s="173"/>
      <c r="D669" s="175"/>
      <c r="E669" s="176"/>
    </row>
    <row r="670" spans="2:5" ht="35.1" customHeight="1" x14ac:dyDescent="0.25">
      <c r="B670" s="176"/>
      <c r="C670" s="173"/>
      <c r="D670" s="175"/>
      <c r="E670" s="176"/>
    </row>
    <row r="671" spans="2:5" ht="35.1" customHeight="1" x14ac:dyDescent="0.25">
      <c r="B671" s="176"/>
      <c r="C671" s="173"/>
      <c r="D671" s="175"/>
      <c r="E671" s="176"/>
    </row>
    <row r="672" spans="2:5" ht="35.1" customHeight="1" x14ac:dyDescent="0.25">
      <c r="B672" s="176"/>
      <c r="C672" s="173"/>
      <c r="D672" s="175"/>
      <c r="E672" s="176"/>
    </row>
    <row r="673" spans="2:5" ht="35.1" customHeight="1" x14ac:dyDescent="0.25">
      <c r="B673" s="176"/>
      <c r="C673" s="173"/>
      <c r="D673" s="175"/>
      <c r="E673" s="176"/>
    </row>
    <row r="674" spans="2:5" ht="35.1" customHeight="1" x14ac:dyDescent="0.25">
      <c r="B674" s="176"/>
      <c r="C674" s="173"/>
      <c r="D674" s="175"/>
      <c r="E674" s="176"/>
    </row>
    <row r="675" spans="2:5" ht="35.1" customHeight="1" x14ac:dyDescent="0.25">
      <c r="B675" s="176"/>
      <c r="C675" s="173"/>
      <c r="D675" s="175"/>
      <c r="E675" s="176"/>
    </row>
    <row r="676" spans="2:5" ht="35.1" customHeight="1" x14ac:dyDescent="0.25">
      <c r="B676" s="176"/>
      <c r="C676" s="173"/>
      <c r="D676" s="175"/>
      <c r="E676" s="176"/>
    </row>
    <row r="677" spans="2:5" ht="35.1" customHeight="1" x14ac:dyDescent="0.25">
      <c r="B677" s="176"/>
      <c r="C677" s="173"/>
      <c r="D677" s="175"/>
      <c r="E677" s="176"/>
    </row>
    <row r="678" spans="2:5" ht="35.1" customHeight="1" x14ac:dyDescent="0.25">
      <c r="B678" s="176"/>
      <c r="C678" s="173"/>
      <c r="D678" s="175"/>
      <c r="E678" s="176"/>
    </row>
    <row r="679" spans="2:5" ht="35.1" customHeight="1" x14ac:dyDescent="0.25">
      <c r="B679" s="176"/>
      <c r="C679" s="173"/>
      <c r="D679" s="175"/>
      <c r="E679" s="176"/>
    </row>
    <row r="680" spans="2:5" ht="35.1" customHeight="1" x14ac:dyDescent="0.25">
      <c r="B680" s="176"/>
      <c r="C680" s="173"/>
      <c r="D680" s="175"/>
      <c r="E680" s="176"/>
    </row>
    <row r="681" spans="2:5" ht="35.1" customHeight="1" x14ac:dyDescent="0.25">
      <c r="B681" s="176"/>
      <c r="C681" s="173"/>
      <c r="D681" s="175"/>
      <c r="E681" s="176"/>
    </row>
    <row r="682" spans="2:5" ht="35.1" customHeight="1" x14ac:dyDescent="0.25">
      <c r="B682" s="176"/>
      <c r="C682" s="173"/>
      <c r="D682" s="175"/>
      <c r="E682" s="176"/>
    </row>
    <row r="683" spans="2:5" ht="35.1" customHeight="1" x14ac:dyDescent="0.25">
      <c r="B683" s="176"/>
      <c r="C683" s="173"/>
      <c r="D683" s="175"/>
      <c r="E683" s="176"/>
    </row>
    <row r="684" spans="2:5" ht="35.1" customHeight="1" x14ac:dyDescent="0.25">
      <c r="B684" s="176"/>
      <c r="C684" s="173"/>
      <c r="D684" s="175"/>
      <c r="E684" s="176"/>
    </row>
    <row r="685" spans="2:5" ht="35.1" customHeight="1" x14ac:dyDescent="0.25">
      <c r="B685" s="176"/>
      <c r="C685" s="173"/>
      <c r="D685" s="175"/>
      <c r="E685" s="176"/>
    </row>
    <row r="686" spans="2:5" ht="35.1" customHeight="1" x14ac:dyDescent="0.25">
      <c r="B686" s="176"/>
      <c r="C686" s="173"/>
      <c r="D686" s="175"/>
      <c r="E686" s="176"/>
    </row>
    <row r="687" spans="2:5" ht="35.1" customHeight="1" x14ac:dyDescent="0.25">
      <c r="B687" s="176"/>
      <c r="C687" s="173"/>
      <c r="D687" s="175"/>
      <c r="E687" s="176"/>
    </row>
    <row r="688" spans="2:5" ht="35.1" customHeight="1" x14ac:dyDescent="0.25">
      <c r="B688" s="176"/>
      <c r="C688" s="173"/>
      <c r="D688" s="175"/>
      <c r="E688" s="176"/>
    </row>
    <row r="689" spans="2:5" ht="35.1" customHeight="1" x14ac:dyDescent="0.25">
      <c r="B689" s="176"/>
      <c r="C689" s="173"/>
      <c r="D689" s="175"/>
      <c r="E689" s="176"/>
    </row>
    <row r="690" spans="2:5" ht="35.1" customHeight="1" x14ac:dyDescent="0.25">
      <c r="B690" s="176"/>
      <c r="C690" s="173"/>
      <c r="D690" s="175"/>
      <c r="E690" s="176"/>
    </row>
    <row r="691" spans="2:5" ht="35.1" customHeight="1" x14ac:dyDescent="0.25">
      <c r="B691" s="176"/>
      <c r="C691" s="173"/>
      <c r="D691" s="175"/>
      <c r="E691" s="176"/>
    </row>
    <row r="692" spans="2:5" ht="35.1" customHeight="1" x14ac:dyDescent="0.25">
      <c r="B692" s="176"/>
      <c r="C692" s="173"/>
      <c r="D692" s="175"/>
      <c r="E692" s="176"/>
    </row>
    <row r="693" spans="2:5" ht="35.1" customHeight="1" x14ac:dyDescent="0.25">
      <c r="B693" s="176"/>
      <c r="C693" s="173"/>
      <c r="D693" s="175"/>
      <c r="E693" s="176"/>
    </row>
    <row r="694" spans="2:5" ht="35.1" customHeight="1" x14ac:dyDescent="0.25">
      <c r="B694" s="176"/>
      <c r="C694" s="173"/>
      <c r="D694" s="175"/>
      <c r="E694" s="176"/>
    </row>
    <row r="695" spans="2:5" ht="35.1" customHeight="1" x14ac:dyDescent="0.25">
      <c r="B695" s="176"/>
      <c r="C695" s="173"/>
      <c r="D695" s="175"/>
      <c r="E695" s="176"/>
    </row>
    <row r="696" spans="2:5" ht="35.1" customHeight="1" x14ac:dyDescent="0.25">
      <c r="B696" s="176"/>
      <c r="C696" s="173"/>
      <c r="D696" s="175"/>
      <c r="E696" s="176"/>
    </row>
    <row r="697" spans="2:5" ht="35.1" customHeight="1" x14ac:dyDescent="0.25">
      <c r="B697" s="176"/>
      <c r="C697" s="173"/>
      <c r="D697" s="175"/>
      <c r="E697" s="176"/>
    </row>
    <row r="698" spans="2:5" ht="35.1" customHeight="1" x14ac:dyDescent="0.25">
      <c r="B698" s="176"/>
      <c r="C698" s="173"/>
      <c r="D698" s="175"/>
      <c r="E698" s="176"/>
    </row>
    <row r="699" spans="2:5" ht="35.1" customHeight="1" x14ac:dyDescent="0.25">
      <c r="B699" s="176"/>
      <c r="C699" s="173"/>
      <c r="D699" s="175"/>
      <c r="E699" s="176"/>
    </row>
    <row r="700" spans="2:5" ht="35.1" customHeight="1" x14ac:dyDescent="0.25">
      <c r="B700" s="176"/>
      <c r="C700" s="173"/>
      <c r="D700" s="175"/>
      <c r="E700" s="176"/>
    </row>
    <row r="701" spans="2:5" ht="35.1" customHeight="1" x14ac:dyDescent="0.25">
      <c r="B701" s="176"/>
      <c r="C701" s="173"/>
      <c r="D701" s="175"/>
      <c r="E701" s="176"/>
    </row>
    <row r="702" spans="2:5" ht="35.1" customHeight="1" x14ac:dyDescent="0.25">
      <c r="B702" s="176"/>
      <c r="C702" s="173"/>
      <c r="D702" s="175"/>
      <c r="E702" s="176"/>
    </row>
    <row r="703" spans="2:5" ht="35.1" customHeight="1" x14ac:dyDescent="0.25">
      <c r="B703" s="176"/>
      <c r="C703" s="173"/>
      <c r="D703" s="175"/>
      <c r="E703" s="176"/>
    </row>
    <row r="704" spans="2:5" ht="35.1" customHeight="1" x14ac:dyDescent="0.25">
      <c r="B704" s="176"/>
      <c r="C704" s="173"/>
      <c r="D704" s="175"/>
      <c r="E704" s="176"/>
    </row>
    <row r="705" spans="2:5" ht="35.1" customHeight="1" x14ac:dyDescent="0.25">
      <c r="B705" s="176"/>
      <c r="C705" s="173"/>
      <c r="D705" s="175"/>
      <c r="E705" s="176"/>
    </row>
    <row r="706" spans="2:5" ht="35.1" customHeight="1" x14ac:dyDescent="0.25">
      <c r="B706" s="176"/>
      <c r="C706" s="173"/>
      <c r="D706" s="175"/>
      <c r="E706" s="176"/>
    </row>
    <row r="707" spans="2:5" ht="35.1" customHeight="1" x14ac:dyDescent="0.25">
      <c r="B707" s="176"/>
      <c r="C707" s="173"/>
      <c r="D707" s="175"/>
      <c r="E707" s="176"/>
    </row>
    <row r="708" spans="2:5" ht="35.1" customHeight="1" x14ac:dyDescent="0.25">
      <c r="B708" s="176"/>
      <c r="C708" s="173"/>
      <c r="D708" s="175"/>
      <c r="E708" s="176"/>
    </row>
    <row r="709" spans="2:5" ht="35.1" customHeight="1" x14ac:dyDescent="0.25">
      <c r="B709" s="176"/>
      <c r="C709" s="173"/>
      <c r="D709" s="175"/>
      <c r="E709" s="176"/>
    </row>
    <row r="710" spans="2:5" ht="35.1" customHeight="1" x14ac:dyDescent="0.25">
      <c r="B710" s="176"/>
      <c r="C710" s="173"/>
      <c r="D710" s="175"/>
      <c r="E710" s="176"/>
    </row>
    <row r="711" spans="2:5" ht="35.1" customHeight="1" x14ac:dyDescent="0.25">
      <c r="B711" s="176"/>
      <c r="C711" s="173"/>
      <c r="D711" s="175"/>
      <c r="E711" s="176"/>
    </row>
    <row r="712" spans="2:5" ht="35.1" customHeight="1" x14ac:dyDescent="0.25">
      <c r="B712" s="176"/>
      <c r="C712" s="173"/>
      <c r="D712" s="175"/>
      <c r="E712" s="176"/>
    </row>
    <row r="713" spans="2:5" ht="35.1" customHeight="1" x14ac:dyDescent="0.25">
      <c r="B713" s="176"/>
      <c r="C713" s="173"/>
      <c r="D713" s="175"/>
      <c r="E713" s="176"/>
    </row>
    <row r="714" spans="2:5" ht="35.1" customHeight="1" x14ac:dyDescent="0.25">
      <c r="B714" s="176"/>
      <c r="C714" s="173"/>
      <c r="D714" s="175"/>
      <c r="E714" s="176"/>
    </row>
    <row r="715" spans="2:5" ht="35.1" customHeight="1" x14ac:dyDescent="0.25">
      <c r="B715" s="176"/>
      <c r="C715" s="173"/>
      <c r="D715" s="175"/>
      <c r="E715" s="176"/>
    </row>
    <row r="716" spans="2:5" ht="35.1" customHeight="1" x14ac:dyDescent="0.25">
      <c r="B716" s="176"/>
      <c r="C716" s="173"/>
      <c r="D716" s="175"/>
      <c r="E716" s="176"/>
    </row>
    <row r="717" spans="2:5" ht="35.1" customHeight="1" x14ac:dyDescent="0.25">
      <c r="B717" s="176"/>
      <c r="C717" s="173"/>
      <c r="D717" s="175"/>
      <c r="E717" s="176"/>
    </row>
    <row r="718" spans="2:5" ht="35.1" customHeight="1" x14ac:dyDescent="0.25">
      <c r="B718" s="176"/>
      <c r="C718" s="173"/>
      <c r="D718" s="175"/>
      <c r="E718" s="176"/>
    </row>
    <row r="719" spans="2:5" ht="35.1" customHeight="1" x14ac:dyDescent="0.25">
      <c r="B719" s="176"/>
      <c r="C719" s="173"/>
      <c r="D719" s="175"/>
      <c r="E719" s="176"/>
    </row>
    <row r="720" spans="2:5" ht="35.1" customHeight="1" x14ac:dyDescent="0.25">
      <c r="B720" s="176"/>
      <c r="C720" s="173"/>
      <c r="D720" s="175"/>
      <c r="E720" s="176"/>
    </row>
    <row r="721" spans="2:5" ht="35.1" customHeight="1" x14ac:dyDescent="0.25">
      <c r="B721" s="176"/>
      <c r="C721" s="173"/>
      <c r="D721" s="175"/>
      <c r="E721" s="176"/>
    </row>
    <row r="722" spans="2:5" ht="35.1" customHeight="1" x14ac:dyDescent="0.25">
      <c r="B722" s="176"/>
      <c r="C722" s="173"/>
      <c r="D722" s="175"/>
      <c r="E722" s="176"/>
    </row>
    <row r="723" spans="2:5" ht="35.1" customHeight="1" x14ac:dyDescent="0.25">
      <c r="B723" s="176"/>
      <c r="C723" s="173"/>
      <c r="D723" s="175"/>
      <c r="E723" s="176"/>
    </row>
    <row r="724" spans="2:5" ht="35.1" customHeight="1" x14ac:dyDescent="0.25">
      <c r="B724" s="176"/>
      <c r="C724" s="173"/>
      <c r="D724" s="175"/>
      <c r="E724" s="176"/>
    </row>
    <row r="725" spans="2:5" ht="35.1" customHeight="1" x14ac:dyDescent="0.25">
      <c r="B725" s="176"/>
      <c r="C725" s="173"/>
      <c r="D725" s="175"/>
      <c r="E725" s="176"/>
    </row>
    <row r="726" spans="2:5" ht="35.1" customHeight="1" x14ac:dyDescent="0.25">
      <c r="B726" s="176"/>
      <c r="C726" s="173"/>
      <c r="D726" s="175"/>
      <c r="E726" s="176"/>
    </row>
    <row r="727" spans="2:5" ht="35.1" customHeight="1" x14ac:dyDescent="0.25">
      <c r="B727" s="176"/>
      <c r="C727" s="173"/>
      <c r="D727" s="175"/>
      <c r="E727" s="176"/>
    </row>
    <row r="728" spans="2:5" ht="35.1" customHeight="1" x14ac:dyDescent="0.25">
      <c r="B728" s="176"/>
      <c r="C728" s="173"/>
      <c r="D728" s="175"/>
      <c r="E728" s="176"/>
    </row>
    <row r="729" spans="2:5" ht="35.1" customHeight="1" x14ac:dyDescent="0.25">
      <c r="B729" s="176"/>
      <c r="C729" s="173"/>
      <c r="D729" s="175"/>
      <c r="E729" s="176"/>
    </row>
    <row r="730" spans="2:5" ht="35.1" customHeight="1" x14ac:dyDescent="0.25">
      <c r="B730" s="176"/>
      <c r="C730" s="173"/>
      <c r="D730" s="175"/>
      <c r="E730" s="176"/>
    </row>
    <row r="731" spans="2:5" ht="35.1" customHeight="1" x14ac:dyDescent="0.25">
      <c r="B731" s="176"/>
      <c r="C731" s="173"/>
      <c r="D731" s="175"/>
      <c r="E731" s="176"/>
    </row>
    <row r="732" spans="2:5" ht="35.1" customHeight="1" x14ac:dyDescent="0.25">
      <c r="B732" s="176"/>
      <c r="C732" s="173"/>
      <c r="D732" s="175"/>
      <c r="E732" s="176"/>
    </row>
    <row r="733" spans="2:5" ht="35.1" customHeight="1" x14ac:dyDescent="0.25">
      <c r="B733" s="176"/>
      <c r="C733" s="173"/>
      <c r="D733" s="175"/>
      <c r="E733" s="176"/>
    </row>
    <row r="734" spans="2:5" ht="35.1" customHeight="1" x14ac:dyDescent="0.25">
      <c r="B734" s="176"/>
      <c r="C734" s="173"/>
      <c r="D734" s="175"/>
      <c r="E734" s="176"/>
    </row>
    <row r="735" spans="2:5" ht="35.1" customHeight="1" x14ac:dyDescent="0.25">
      <c r="B735" s="176"/>
      <c r="C735" s="173"/>
      <c r="D735" s="175"/>
      <c r="E735" s="176"/>
    </row>
    <row r="736" spans="2:5" ht="35.1" customHeight="1" x14ac:dyDescent="0.25">
      <c r="B736" s="176"/>
      <c r="C736" s="173"/>
      <c r="D736" s="175"/>
      <c r="E736" s="176"/>
    </row>
    <row r="737" spans="2:5" ht="35.1" customHeight="1" x14ac:dyDescent="0.25">
      <c r="B737" s="176"/>
      <c r="C737" s="173"/>
      <c r="D737" s="175"/>
      <c r="E737" s="176"/>
    </row>
    <row r="738" spans="2:5" ht="35.1" customHeight="1" x14ac:dyDescent="0.25">
      <c r="B738" s="176"/>
      <c r="C738" s="173"/>
      <c r="D738" s="175"/>
      <c r="E738" s="176"/>
    </row>
    <row r="739" spans="2:5" ht="35.1" customHeight="1" x14ac:dyDescent="0.25">
      <c r="B739" s="176"/>
      <c r="C739" s="173"/>
      <c r="D739" s="175"/>
      <c r="E739" s="176"/>
    </row>
    <row r="740" spans="2:5" ht="35.1" customHeight="1" x14ac:dyDescent="0.25">
      <c r="B740" s="176"/>
      <c r="C740" s="173"/>
      <c r="D740" s="175"/>
      <c r="E740" s="176"/>
    </row>
    <row r="741" spans="2:5" ht="35.1" customHeight="1" x14ac:dyDescent="0.25">
      <c r="B741" s="176"/>
      <c r="C741" s="173"/>
      <c r="D741" s="175"/>
      <c r="E741" s="176"/>
    </row>
    <row r="742" spans="2:5" ht="35.1" customHeight="1" x14ac:dyDescent="0.25">
      <c r="B742" s="176"/>
      <c r="C742" s="173"/>
      <c r="D742" s="175"/>
      <c r="E742" s="176"/>
    </row>
    <row r="743" spans="2:5" ht="35.1" customHeight="1" x14ac:dyDescent="0.25">
      <c r="B743" s="176"/>
      <c r="C743" s="173"/>
      <c r="D743" s="175"/>
      <c r="E743" s="176"/>
    </row>
    <row r="744" spans="2:5" ht="35.1" customHeight="1" x14ac:dyDescent="0.25">
      <c r="B744" s="176"/>
      <c r="C744" s="173"/>
      <c r="D744" s="175"/>
      <c r="E744" s="176"/>
    </row>
    <row r="745" spans="2:5" ht="35.1" customHeight="1" x14ac:dyDescent="0.25">
      <c r="B745" s="176"/>
      <c r="C745" s="173"/>
      <c r="D745" s="175"/>
      <c r="E745" s="176"/>
    </row>
    <row r="746" spans="2:5" ht="35.1" customHeight="1" x14ac:dyDescent="0.25">
      <c r="B746" s="176"/>
      <c r="C746" s="173"/>
      <c r="D746" s="175"/>
      <c r="E746" s="176"/>
    </row>
    <row r="747" spans="2:5" ht="35.1" customHeight="1" x14ac:dyDescent="0.25">
      <c r="B747" s="176"/>
      <c r="C747" s="173"/>
      <c r="D747" s="175"/>
      <c r="E747" s="176"/>
    </row>
    <row r="748" spans="2:5" ht="35.1" customHeight="1" x14ac:dyDescent="0.25">
      <c r="B748" s="176"/>
      <c r="C748" s="173"/>
      <c r="D748" s="175"/>
      <c r="E748" s="176"/>
    </row>
    <row r="749" spans="2:5" ht="35.1" customHeight="1" x14ac:dyDescent="0.25">
      <c r="B749" s="176"/>
      <c r="C749" s="173"/>
      <c r="D749" s="175"/>
      <c r="E749" s="176"/>
    </row>
    <row r="750" spans="2:5" ht="35.1" customHeight="1" x14ac:dyDescent="0.25">
      <c r="B750" s="176"/>
      <c r="C750" s="173"/>
      <c r="D750" s="175"/>
      <c r="E750" s="176"/>
    </row>
    <row r="751" spans="2:5" ht="35.1" customHeight="1" x14ac:dyDescent="0.25">
      <c r="B751" s="176"/>
      <c r="C751" s="173"/>
      <c r="D751" s="175"/>
      <c r="E751" s="176"/>
    </row>
    <row r="752" spans="2:5" ht="35.1" customHeight="1" x14ac:dyDescent="0.25">
      <c r="B752" s="176"/>
      <c r="C752" s="173"/>
      <c r="D752" s="175"/>
      <c r="E752" s="176"/>
    </row>
    <row r="753" spans="2:5" ht="35.1" customHeight="1" x14ac:dyDescent="0.25">
      <c r="B753" s="176"/>
      <c r="C753" s="173"/>
      <c r="D753" s="175"/>
      <c r="E753" s="176"/>
    </row>
    <row r="754" spans="2:5" ht="35.1" customHeight="1" x14ac:dyDescent="0.25">
      <c r="B754" s="176"/>
      <c r="C754" s="173"/>
      <c r="D754" s="175"/>
      <c r="E754" s="176"/>
    </row>
    <row r="755" spans="2:5" ht="35.1" customHeight="1" x14ac:dyDescent="0.25">
      <c r="B755" s="176"/>
      <c r="C755" s="173"/>
      <c r="D755" s="175"/>
      <c r="E755" s="176"/>
    </row>
    <row r="756" spans="2:5" ht="35.1" customHeight="1" x14ac:dyDescent="0.25">
      <c r="B756" s="176"/>
      <c r="C756" s="173"/>
      <c r="D756" s="175"/>
      <c r="E756" s="176"/>
    </row>
    <row r="757" spans="2:5" ht="35.1" customHeight="1" x14ac:dyDescent="0.25">
      <c r="B757" s="176"/>
      <c r="C757" s="173"/>
      <c r="D757" s="175"/>
      <c r="E757" s="176"/>
    </row>
    <row r="758" spans="2:5" ht="35.1" customHeight="1" x14ac:dyDescent="0.25">
      <c r="B758" s="176"/>
      <c r="C758" s="173"/>
      <c r="D758" s="175"/>
      <c r="E758" s="176"/>
    </row>
    <row r="759" spans="2:5" ht="35.1" customHeight="1" x14ac:dyDescent="0.25">
      <c r="B759" s="176"/>
      <c r="C759" s="173"/>
      <c r="D759" s="175"/>
      <c r="E759" s="176"/>
    </row>
    <row r="760" spans="2:5" ht="35.1" customHeight="1" x14ac:dyDescent="0.25">
      <c r="B760" s="176"/>
      <c r="C760" s="173"/>
      <c r="D760" s="175"/>
      <c r="E760" s="176"/>
    </row>
    <row r="761" spans="2:5" ht="35.1" customHeight="1" x14ac:dyDescent="0.25">
      <c r="B761" s="176"/>
      <c r="C761" s="173"/>
      <c r="D761" s="175"/>
      <c r="E761" s="176"/>
    </row>
    <row r="762" spans="2:5" ht="35.1" customHeight="1" x14ac:dyDescent="0.25">
      <c r="B762" s="176"/>
      <c r="C762" s="173"/>
      <c r="D762" s="175"/>
      <c r="E762" s="176"/>
    </row>
    <row r="763" spans="2:5" ht="35.1" customHeight="1" x14ac:dyDescent="0.25">
      <c r="B763" s="176"/>
      <c r="C763" s="173"/>
      <c r="D763" s="175"/>
      <c r="E763" s="176"/>
    </row>
    <row r="764" spans="2:5" ht="35.1" customHeight="1" x14ac:dyDescent="0.25">
      <c r="B764" s="176"/>
      <c r="C764" s="173"/>
      <c r="D764" s="175"/>
      <c r="E764" s="176"/>
    </row>
    <row r="765" spans="2:5" ht="35.1" customHeight="1" x14ac:dyDescent="0.25">
      <c r="B765" s="176"/>
      <c r="C765" s="173"/>
      <c r="D765" s="175"/>
      <c r="E765" s="176"/>
    </row>
    <row r="766" spans="2:5" ht="35.1" customHeight="1" x14ac:dyDescent="0.25">
      <c r="B766" s="176"/>
      <c r="C766" s="173"/>
      <c r="D766" s="175"/>
      <c r="E766" s="176"/>
    </row>
    <row r="767" spans="2:5" ht="35.1" customHeight="1" x14ac:dyDescent="0.25">
      <c r="B767" s="176"/>
      <c r="C767" s="173"/>
      <c r="D767" s="175"/>
      <c r="E767" s="176"/>
    </row>
    <row r="768" spans="2:5" ht="35.1" customHeight="1" x14ac:dyDescent="0.25">
      <c r="B768" s="176"/>
      <c r="C768" s="173"/>
      <c r="D768" s="175"/>
      <c r="E768" s="176"/>
    </row>
    <row r="769" spans="2:5" ht="35.1" customHeight="1" x14ac:dyDescent="0.25">
      <c r="B769" s="176"/>
      <c r="C769" s="173"/>
      <c r="D769" s="175"/>
      <c r="E769" s="176"/>
    </row>
    <row r="770" spans="2:5" ht="35.1" customHeight="1" x14ac:dyDescent="0.25">
      <c r="B770" s="176"/>
      <c r="C770" s="173"/>
      <c r="D770" s="175"/>
      <c r="E770" s="176"/>
    </row>
    <row r="771" spans="2:5" ht="35.1" customHeight="1" x14ac:dyDescent="0.25">
      <c r="B771" s="176"/>
      <c r="C771" s="173"/>
      <c r="D771" s="175"/>
      <c r="E771" s="176"/>
    </row>
    <row r="772" spans="2:5" ht="35.1" customHeight="1" x14ac:dyDescent="0.25">
      <c r="B772" s="176"/>
      <c r="C772" s="173"/>
      <c r="D772" s="175"/>
      <c r="E772" s="176"/>
    </row>
    <row r="773" spans="2:5" ht="35.1" customHeight="1" x14ac:dyDescent="0.25">
      <c r="B773" s="176"/>
      <c r="C773" s="173"/>
      <c r="D773" s="175"/>
      <c r="E773" s="176"/>
    </row>
    <row r="774" spans="2:5" ht="35.1" customHeight="1" x14ac:dyDescent="0.25">
      <c r="B774" s="176"/>
      <c r="C774" s="173"/>
      <c r="D774" s="175"/>
      <c r="E774" s="176"/>
    </row>
    <row r="775" spans="2:5" ht="35.1" customHeight="1" x14ac:dyDescent="0.25">
      <c r="B775" s="176"/>
      <c r="C775" s="173"/>
      <c r="D775" s="175"/>
      <c r="E775" s="176"/>
    </row>
    <row r="776" spans="2:5" ht="35.1" customHeight="1" x14ac:dyDescent="0.25">
      <c r="B776" s="176"/>
      <c r="C776" s="173"/>
      <c r="D776" s="175"/>
      <c r="E776" s="176"/>
    </row>
    <row r="777" spans="2:5" ht="35.1" customHeight="1" x14ac:dyDescent="0.25">
      <c r="B777" s="176"/>
      <c r="C777" s="173"/>
      <c r="D777" s="175"/>
      <c r="E777" s="176"/>
    </row>
    <row r="778" spans="2:5" ht="35.1" customHeight="1" x14ac:dyDescent="0.25">
      <c r="B778" s="176"/>
      <c r="C778" s="173"/>
      <c r="D778" s="175"/>
      <c r="E778" s="176"/>
    </row>
    <row r="779" spans="2:5" ht="35.1" customHeight="1" x14ac:dyDescent="0.25">
      <c r="B779" s="176"/>
      <c r="C779" s="173"/>
      <c r="D779" s="175"/>
      <c r="E779" s="176"/>
    </row>
    <row r="780" spans="2:5" ht="35.1" customHeight="1" x14ac:dyDescent="0.25">
      <c r="B780" s="176"/>
      <c r="C780" s="173"/>
      <c r="D780" s="175"/>
      <c r="E780" s="176"/>
    </row>
    <row r="781" spans="2:5" ht="35.1" customHeight="1" x14ac:dyDescent="0.25">
      <c r="B781" s="176"/>
      <c r="C781" s="173"/>
      <c r="D781" s="175"/>
      <c r="E781" s="176"/>
    </row>
    <row r="782" spans="2:5" ht="35.1" customHeight="1" x14ac:dyDescent="0.25">
      <c r="B782" s="176"/>
      <c r="C782" s="173"/>
      <c r="D782" s="175"/>
      <c r="E782" s="176"/>
    </row>
    <row r="783" spans="2:5" ht="35.1" customHeight="1" x14ac:dyDescent="0.25">
      <c r="B783" s="176"/>
      <c r="C783" s="173"/>
      <c r="D783" s="175"/>
      <c r="E783" s="176"/>
    </row>
    <row r="784" spans="2:5" ht="35.1" customHeight="1" x14ac:dyDescent="0.25">
      <c r="B784" s="176"/>
      <c r="C784" s="173"/>
      <c r="D784" s="175"/>
      <c r="E784" s="176"/>
    </row>
    <row r="785" spans="2:5" ht="35.1" customHeight="1" x14ac:dyDescent="0.25">
      <c r="B785" s="176"/>
      <c r="C785" s="173"/>
      <c r="D785" s="175"/>
      <c r="E785" s="176"/>
    </row>
    <row r="786" spans="2:5" ht="35.1" customHeight="1" x14ac:dyDescent="0.25">
      <c r="B786" s="176"/>
      <c r="C786" s="173"/>
      <c r="D786" s="175"/>
      <c r="E786" s="176"/>
    </row>
    <row r="787" spans="2:5" ht="35.1" customHeight="1" x14ac:dyDescent="0.25">
      <c r="B787" s="176"/>
      <c r="C787" s="173"/>
      <c r="D787" s="175"/>
      <c r="E787" s="176"/>
    </row>
    <row r="788" spans="2:5" ht="35.1" customHeight="1" x14ac:dyDescent="0.25">
      <c r="B788" s="176"/>
      <c r="C788" s="173"/>
      <c r="D788" s="175"/>
      <c r="E788" s="176"/>
    </row>
    <row r="789" spans="2:5" ht="35.1" customHeight="1" x14ac:dyDescent="0.25">
      <c r="B789" s="176"/>
      <c r="C789" s="173"/>
      <c r="D789" s="175"/>
      <c r="E789" s="176"/>
    </row>
    <row r="790" spans="2:5" ht="35.1" customHeight="1" x14ac:dyDescent="0.25">
      <c r="B790" s="176"/>
      <c r="C790" s="173"/>
      <c r="D790" s="175"/>
      <c r="E790" s="176"/>
    </row>
    <row r="791" spans="2:5" ht="35.1" customHeight="1" x14ac:dyDescent="0.25">
      <c r="B791" s="176"/>
      <c r="C791" s="173"/>
      <c r="D791" s="175"/>
      <c r="E791" s="176"/>
    </row>
    <row r="792" spans="2:5" ht="35.1" customHeight="1" x14ac:dyDescent="0.25">
      <c r="B792" s="176"/>
      <c r="C792" s="173"/>
      <c r="D792" s="175"/>
      <c r="E792" s="176"/>
    </row>
    <row r="793" spans="2:5" ht="35.1" customHeight="1" x14ac:dyDescent="0.25">
      <c r="B793" s="176"/>
      <c r="C793" s="173"/>
      <c r="D793" s="175"/>
      <c r="E793" s="176"/>
    </row>
    <row r="794" spans="2:5" ht="35.1" customHeight="1" x14ac:dyDescent="0.25">
      <c r="B794" s="176"/>
      <c r="C794" s="173"/>
      <c r="D794" s="175"/>
      <c r="E794" s="176"/>
    </row>
    <row r="795" spans="2:5" ht="35.1" customHeight="1" x14ac:dyDescent="0.25">
      <c r="B795" s="176"/>
      <c r="C795" s="173"/>
      <c r="D795" s="175"/>
      <c r="E795" s="176"/>
    </row>
    <row r="796" spans="2:5" ht="35.1" customHeight="1" x14ac:dyDescent="0.25">
      <c r="B796" s="176"/>
      <c r="C796" s="173"/>
      <c r="D796" s="175"/>
      <c r="E796" s="176"/>
    </row>
    <row r="797" spans="2:5" ht="35.1" customHeight="1" x14ac:dyDescent="0.25">
      <c r="B797" s="176"/>
      <c r="C797" s="173"/>
      <c r="D797" s="175"/>
      <c r="E797" s="176"/>
    </row>
    <row r="798" spans="2:5" ht="35.1" customHeight="1" x14ac:dyDescent="0.25">
      <c r="B798" s="176"/>
      <c r="C798" s="173"/>
      <c r="D798" s="175"/>
      <c r="E798" s="176"/>
    </row>
    <row r="799" spans="2:5" ht="35.1" customHeight="1" x14ac:dyDescent="0.25">
      <c r="B799" s="176"/>
      <c r="C799" s="173"/>
      <c r="D799" s="175"/>
      <c r="E799" s="176"/>
    </row>
    <row r="800" spans="2:5" ht="35.1" customHeight="1" x14ac:dyDescent="0.25">
      <c r="B800" s="176"/>
      <c r="C800" s="173"/>
      <c r="D800" s="175"/>
      <c r="E800" s="176"/>
    </row>
    <row r="801" spans="2:5" ht="35.1" customHeight="1" x14ac:dyDescent="0.25">
      <c r="B801" s="176"/>
      <c r="C801" s="173"/>
      <c r="D801" s="175"/>
      <c r="E801" s="176"/>
    </row>
    <row r="802" spans="2:5" ht="35.1" customHeight="1" x14ac:dyDescent="0.25">
      <c r="B802" s="176"/>
      <c r="C802" s="173"/>
      <c r="D802" s="175"/>
      <c r="E802" s="176"/>
    </row>
    <row r="803" spans="2:5" ht="35.1" customHeight="1" x14ac:dyDescent="0.25">
      <c r="B803" s="176"/>
      <c r="C803" s="173"/>
      <c r="D803" s="175"/>
      <c r="E803" s="176"/>
    </row>
    <row r="804" spans="2:5" ht="35.1" customHeight="1" x14ac:dyDescent="0.25">
      <c r="B804" s="176"/>
      <c r="C804" s="173"/>
      <c r="D804" s="175"/>
      <c r="E804" s="176"/>
    </row>
    <row r="805" spans="2:5" ht="35.1" customHeight="1" x14ac:dyDescent="0.25">
      <c r="B805" s="176"/>
      <c r="C805" s="173"/>
      <c r="D805" s="175"/>
      <c r="E805" s="176"/>
    </row>
    <row r="806" spans="2:5" ht="35.1" customHeight="1" x14ac:dyDescent="0.25">
      <c r="B806" s="176"/>
      <c r="C806" s="173"/>
      <c r="D806" s="175"/>
      <c r="E806" s="176"/>
    </row>
    <row r="807" spans="2:5" ht="35.1" customHeight="1" x14ac:dyDescent="0.25">
      <c r="B807" s="176"/>
      <c r="C807" s="173"/>
      <c r="D807" s="175"/>
      <c r="E807" s="176"/>
    </row>
    <row r="808" spans="2:5" ht="35.1" customHeight="1" x14ac:dyDescent="0.25">
      <c r="B808" s="176"/>
      <c r="C808" s="173"/>
      <c r="D808" s="175"/>
      <c r="E808" s="176"/>
    </row>
    <row r="809" spans="2:5" ht="35.1" customHeight="1" x14ac:dyDescent="0.25">
      <c r="B809" s="176"/>
      <c r="C809" s="173"/>
      <c r="D809" s="175"/>
      <c r="E809" s="176"/>
    </row>
    <row r="810" spans="2:5" ht="35.1" customHeight="1" x14ac:dyDescent="0.25">
      <c r="B810" s="176"/>
      <c r="C810" s="173"/>
      <c r="D810" s="175"/>
      <c r="E810" s="176"/>
    </row>
    <row r="811" spans="2:5" ht="35.1" customHeight="1" x14ac:dyDescent="0.25">
      <c r="B811" s="176"/>
      <c r="C811" s="173"/>
      <c r="D811" s="175"/>
      <c r="E811" s="176"/>
    </row>
    <row r="812" spans="2:5" ht="35.1" customHeight="1" x14ac:dyDescent="0.25">
      <c r="B812" s="176"/>
      <c r="C812" s="173"/>
      <c r="D812" s="175"/>
      <c r="E812" s="176"/>
    </row>
    <row r="813" spans="2:5" ht="35.1" customHeight="1" x14ac:dyDescent="0.25">
      <c r="B813" s="176"/>
      <c r="C813" s="173"/>
      <c r="D813" s="175"/>
      <c r="E813" s="176"/>
    </row>
    <row r="814" spans="2:5" ht="35.1" customHeight="1" x14ac:dyDescent="0.25">
      <c r="B814" s="176"/>
      <c r="C814" s="173"/>
      <c r="D814" s="175"/>
      <c r="E814" s="176"/>
    </row>
    <row r="815" spans="2:5" ht="35.1" customHeight="1" x14ac:dyDescent="0.25">
      <c r="B815" s="176"/>
      <c r="C815" s="173"/>
      <c r="D815" s="175"/>
      <c r="E815" s="176"/>
    </row>
    <row r="816" spans="2:5" ht="35.1" customHeight="1" x14ac:dyDescent="0.25">
      <c r="B816" s="176"/>
      <c r="C816" s="173"/>
      <c r="D816" s="175"/>
      <c r="E816" s="176"/>
    </row>
    <row r="817" spans="2:5" ht="35.1" customHeight="1" x14ac:dyDescent="0.25">
      <c r="B817" s="176"/>
      <c r="C817" s="173"/>
      <c r="D817" s="175"/>
      <c r="E817" s="176"/>
    </row>
    <row r="818" spans="2:5" ht="35.1" customHeight="1" x14ac:dyDescent="0.25">
      <c r="B818" s="176"/>
      <c r="C818" s="173"/>
      <c r="D818" s="175"/>
      <c r="E818" s="176"/>
    </row>
    <row r="819" spans="2:5" ht="35.1" customHeight="1" x14ac:dyDescent="0.25">
      <c r="B819" s="176"/>
      <c r="C819" s="173"/>
      <c r="D819" s="175"/>
      <c r="E819" s="176"/>
    </row>
    <row r="820" spans="2:5" ht="35.1" customHeight="1" x14ac:dyDescent="0.25">
      <c r="B820" s="176"/>
      <c r="C820" s="173"/>
      <c r="D820" s="175"/>
      <c r="E820" s="176"/>
    </row>
    <row r="821" spans="2:5" ht="35.1" customHeight="1" x14ac:dyDescent="0.25">
      <c r="B821" s="176"/>
      <c r="C821" s="173"/>
      <c r="D821" s="175"/>
      <c r="E821" s="176"/>
    </row>
    <row r="822" spans="2:5" ht="35.1" customHeight="1" x14ac:dyDescent="0.25">
      <c r="B822" s="176"/>
      <c r="C822" s="173"/>
      <c r="D822" s="175"/>
      <c r="E822" s="176"/>
    </row>
    <row r="823" spans="2:5" ht="35.1" customHeight="1" x14ac:dyDescent="0.25">
      <c r="B823" s="176"/>
      <c r="C823" s="173"/>
      <c r="D823" s="175"/>
      <c r="E823" s="176"/>
    </row>
    <row r="824" spans="2:5" ht="35.1" customHeight="1" x14ac:dyDescent="0.25">
      <c r="B824" s="176"/>
      <c r="C824" s="173"/>
      <c r="D824" s="175"/>
      <c r="E824" s="176"/>
    </row>
    <row r="825" spans="2:5" ht="35.1" customHeight="1" x14ac:dyDescent="0.25">
      <c r="B825" s="176"/>
      <c r="C825" s="173"/>
      <c r="D825" s="175"/>
      <c r="E825" s="176"/>
    </row>
    <row r="826" spans="2:5" ht="35.1" customHeight="1" x14ac:dyDescent="0.25">
      <c r="B826" s="176"/>
      <c r="C826" s="173"/>
      <c r="D826" s="175"/>
      <c r="E826" s="176"/>
    </row>
    <row r="827" spans="2:5" ht="35.1" customHeight="1" x14ac:dyDescent="0.25">
      <c r="B827" s="176"/>
      <c r="C827" s="173"/>
      <c r="D827" s="175"/>
      <c r="E827" s="176"/>
    </row>
    <row r="828" spans="2:5" ht="35.1" customHeight="1" x14ac:dyDescent="0.25">
      <c r="B828" s="176"/>
      <c r="C828" s="173"/>
      <c r="D828" s="175"/>
      <c r="E828" s="176"/>
    </row>
    <row r="829" spans="2:5" ht="35.1" customHeight="1" x14ac:dyDescent="0.25">
      <c r="B829" s="176"/>
      <c r="C829" s="173"/>
      <c r="D829" s="175"/>
      <c r="E829" s="176"/>
    </row>
    <row r="830" spans="2:5" ht="35.1" customHeight="1" x14ac:dyDescent="0.25">
      <c r="B830" s="176"/>
      <c r="C830" s="173"/>
      <c r="D830" s="175"/>
      <c r="E830" s="176"/>
    </row>
    <row r="831" spans="2:5" ht="35.1" customHeight="1" x14ac:dyDescent="0.25">
      <c r="B831" s="176"/>
      <c r="C831" s="173"/>
      <c r="D831" s="175"/>
      <c r="E831" s="176"/>
    </row>
    <row r="832" spans="2:5" ht="35.1" customHeight="1" x14ac:dyDescent="0.25">
      <c r="B832" s="176"/>
      <c r="C832" s="173"/>
      <c r="D832" s="175"/>
      <c r="E832" s="176"/>
    </row>
    <row r="833" spans="2:5" ht="35.1" customHeight="1" x14ac:dyDescent="0.25">
      <c r="B833" s="176"/>
      <c r="C833" s="173"/>
      <c r="D833" s="175"/>
      <c r="E833" s="176"/>
    </row>
    <row r="834" spans="2:5" ht="35.1" customHeight="1" x14ac:dyDescent="0.25">
      <c r="B834" s="176"/>
      <c r="C834" s="173"/>
      <c r="D834" s="175"/>
      <c r="E834" s="176"/>
    </row>
    <row r="835" spans="2:5" ht="35.1" customHeight="1" x14ac:dyDescent="0.25">
      <c r="B835" s="176"/>
      <c r="C835" s="173"/>
      <c r="D835" s="175"/>
      <c r="E835" s="176"/>
    </row>
    <row r="836" spans="2:5" ht="35.1" customHeight="1" x14ac:dyDescent="0.25">
      <c r="B836" s="176"/>
      <c r="C836" s="173"/>
      <c r="D836" s="175"/>
      <c r="E836" s="176"/>
    </row>
    <row r="837" spans="2:5" ht="35.1" customHeight="1" x14ac:dyDescent="0.25">
      <c r="B837" s="176"/>
      <c r="C837" s="173"/>
      <c r="D837" s="175"/>
      <c r="E837" s="176"/>
    </row>
    <row r="838" spans="2:5" ht="35.1" customHeight="1" x14ac:dyDescent="0.25">
      <c r="B838" s="176"/>
      <c r="C838" s="173"/>
      <c r="D838" s="175"/>
      <c r="E838" s="176"/>
    </row>
    <row r="839" spans="2:5" ht="35.1" customHeight="1" x14ac:dyDescent="0.25">
      <c r="B839" s="176"/>
      <c r="C839" s="173"/>
      <c r="D839" s="175"/>
      <c r="E839" s="176"/>
    </row>
    <row r="840" spans="2:5" ht="35.1" customHeight="1" x14ac:dyDescent="0.25">
      <c r="B840" s="176"/>
      <c r="C840" s="173"/>
      <c r="D840" s="175"/>
      <c r="E840" s="176"/>
    </row>
    <row r="841" spans="2:5" ht="35.1" customHeight="1" x14ac:dyDescent="0.25">
      <c r="B841" s="176"/>
      <c r="C841" s="173"/>
      <c r="D841" s="175"/>
      <c r="E841" s="176"/>
    </row>
    <row r="842" spans="2:5" ht="35.1" customHeight="1" x14ac:dyDescent="0.25">
      <c r="B842" s="176"/>
      <c r="C842" s="173"/>
      <c r="D842" s="175"/>
      <c r="E842" s="176"/>
    </row>
    <row r="843" spans="2:5" ht="35.1" customHeight="1" x14ac:dyDescent="0.25">
      <c r="B843" s="176"/>
      <c r="C843" s="173"/>
      <c r="D843" s="175"/>
      <c r="E843" s="176"/>
    </row>
    <row r="844" spans="2:5" ht="35.1" customHeight="1" x14ac:dyDescent="0.25">
      <c r="B844" s="176"/>
      <c r="C844" s="173"/>
      <c r="D844" s="175"/>
      <c r="E844" s="176"/>
    </row>
    <row r="845" spans="2:5" ht="35.1" customHeight="1" x14ac:dyDescent="0.25">
      <c r="B845" s="176"/>
      <c r="C845" s="173"/>
      <c r="D845" s="175"/>
      <c r="E845" s="176"/>
    </row>
    <row r="846" spans="2:5" ht="35.1" customHeight="1" x14ac:dyDescent="0.25">
      <c r="B846" s="176"/>
      <c r="C846" s="173"/>
      <c r="D846" s="175"/>
      <c r="E846" s="176"/>
    </row>
    <row r="847" spans="2:5" ht="35.1" customHeight="1" x14ac:dyDescent="0.25">
      <c r="B847" s="176"/>
      <c r="C847" s="173"/>
      <c r="D847" s="175"/>
      <c r="E847" s="176"/>
    </row>
    <row r="848" spans="2:5" ht="35.1" customHeight="1" x14ac:dyDescent="0.25">
      <c r="B848" s="176"/>
      <c r="C848" s="173"/>
      <c r="D848" s="175"/>
      <c r="E848" s="176"/>
    </row>
    <row r="849" spans="2:5" ht="35.1" customHeight="1" x14ac:dyDescent="0.25">
      <c r="B849" s="176"/>
      <c r="C849" s="173"/>
      <c r="D849" s="175"/>
      <c r="E849" s="176"/>
    </row>
    <row r="850" spans="2:5" ht="35.1" customHeight="1" x14ac:dyDescent="0.25">
      <c r="B850" s="176"/>
      <c r="C850" s="173"/>
      <c r="D850" s="175"/>
      <c r="E850" s="176"/>
    </row>
    <row r="851" spans="2:5" ht="35.1" customHeight="1" x14ac:dyDescent="0.25">
      <c r="B851" s="176"/>
      <c r="C851" s="173"/>
      <c r="D851" s="175"/>
      <c r="E851" s="176"/>
    </row>
    <row r="852" spans="2:5" ht="35.1" customHeight="1" x14ac:dyDescent="0.25">
      <c r="B852" s="176"/>
      <c r="C852" s="173"/>
      <c r="D852" s="175"/>
      <c r="E852" s="176"/>
    </row>
    <row r="853" spans="2:5" ht="35.1" customHeight="1" x14ac:dyDescent="0.25">
      <c r="B853" s="176"/>
      <c r="C853" s="173"/>
      <c r="D853" s="175"/>
      <c r="E853" s="176"/>
    </row>
    <row r="854" spans="2:5" ht="35.1" customHeight="1" x14ac:dyDescent="0.25">
      <c r="B854" s="176"/>
      <c r="C854" s="173"/>
      <c r="D854" s="175"/>
      <c r="E854" s="176"/>
    </row>
    <row r="855" spans="2:5" ht="35.1" customHeight="1" x14ac:dyDescent="0.25">
      <c r="B855" s="176"/>
      <c r="C855" s="173"/>
      <c r="D855" s="175"/>
      <c r="E855" s="176"/>
    </row>
    <row r="856" spans="2:5" ht="35.1" customHeight="1" x14ac:dyDescent="0.25">
      <c r="B856" s="176"/>
      <c r="C856" s="173"/>
      <c r="D856" s="175"/>
      <c r="E856" s="176"/>
    </row>
    <row r="857" spans="2:5" ht="35.1" customHeight="1" x14ac:dyDescent="0.25">
      <c r="B857" s="176"/>
      <c r="C857" s="173"/>
      <c r="D857" s="175"/>
      <c r="E857" s="176"/>
    </row>
    <row r="858" spans="2:5" ht="35.1" customHeight="1" x14ac:dyDescent="0.25">
      <c r="B858" s="176"/>
      <c r="C858" s="173"/>
      <c r="D858" s="175"/>
      <c r="E858" s="176"/>
    </row>
    <row r="859" spans="2:5" ht="35.1" customHeight="1" x14ac:dyDescent="0.25">
      <c r="B859" s="176"/>
      <c r="C859" s="173"/>
      <c r="D859" s="175"/>
      <c r="E859" s="176"/>
    </row>
    <row r="860" spans="2:5" ht="35.1" customHeight="1" x14ac:dyDescent="0.25">
      <c r="B860" s="176"/>
      <c r="C860" s="173"/>
      <c r="D860" s="175"/>
      <c r="E860" s="176"/>
    </row>
    <row r="861" spans="2:5" ht="35.1" customHeight="1" x14ac:dyDescent="0.25">
      <c r="B861" s="176"/>
      <c r="C861" s="173"/>
      <c r="D861" s="175"/>
      <c r="E861" s="176"/>
    </row>
    <row r="862" spans="2:5" ht="35.1" customHeight="1" x14ac:dyDescent="0.25">
      <c r="B862" s="176"/>
      <c r="C862" s="173"/>
      <c r="D862" s="175"/>
      <c r="E862" s="176"/>
    </row>
    <row r="863" spans="2:5" ht="35.1" customHeight="1" x14ac:dyDescent="0.25">
      <c r="B863" s="176"/>
      <c r="C863" s="173"/>
      <c r="D863" s="175"/>
      <c r="E863" s="176"/>
    </row>
    <row r="864" spans="2:5" ht="35.1" customHeight="1" x14ac:dyDescent="0.25">
      <c r="B864" s="176"/>
      <c r="C864" s="173"/>
      <c r="D864" s="175"/>
      <c r="E864" s="176"/>
    </row>
    <row r="865" spans="2:5" ht="35.1" customHeight="1" x14ac:dyDescent="0.25">
      <c r="B865" s="176"/>
      <c r="C865" s="173"/>
      <c r="D865" s="175"/>
      <c r="E865" s="176"/>
    </row>
    <row r="866" spans="2:5" ht="35.1" customHeight="1" x14ac:dyDescent="0.25">
      <c r="B866" s="176"/>
      <c r="C866" s="173"/>
      <c r="D866" s="175"/>
      <c r="E866" s="176"/>
    </row>
    <row r="867" spans="2:5" ht="35.1" customHeight="1" x14ac:dyDescent="0.25">
      <c r="B867" s="176"/>
      <c r="C867" s="173"/>
      <c r="D867" s="175"/>
      <c r="E867" s="176"/>
    </row>
    <row r="868" spans="2:5" ht="35.1" customHeight="1" x14ac:dyDescent="0.25">
      <c r="B868" s="176"/>
      <c r="C868" s="173"/>
      <c r="D868" s="175"/>
      <c r="E868" s="176"/>
    </row>
    <row r="869" spans="2:5" ht="35.1" customHeight="1" x14ac:dyDescent="0.25">
      <c r="B869" s="176"/>
      <c r="C869" s="173"/>
      <c r="D869" s="175"/>
      <c r="E869" s="176"/>
    </row>
    <row r="870" spans="2:5" ht="35.1" customHeight="1" x14ac:dyDescent="0.25">
      <c r="B870" s="176"/>
      <c r="C870" s="173"/>
      <c r="D870" s="175"/>
      <c r="E870" s="176"/>
    </row>
    <row r="871" spans="2:5" ht="35.1" customHeight="1" x14ac:dyDescent="0.25">
      <c r="B871" s="176"/>
      <c r="C871" s="173"/>
      <c r="D871" s="175"/>
      <c r="E871" s="176"/>
    </row>
    <row r="872" spans="2:5" ht="35.1" customHeight="1" x14ac:dyDescent="0.25">
      <c r="B872" s="176"/>
      <c r="C872" s="173"/>
      <c r="D872" s="175"/>
      <c r="E872" s="176"/>
    </row>
    <row r="873" spans="2:5" ht="35.1" customHeight="1" x14ac:dyDescent="0.25">
      <c r="B873" s="176"/>
      <c r="C873" s="173"/>
      <c r="D873" s="175"/>
      <c r="E873" s="176"/>
    </row>
    <row r="874" spans="2:5" ht="35.1" customHeight="1" x14ac:dyDescent="0.25">
      <c r="B874" s="176"/>
      <c r="C874" s="173"/>
      <c r="D874" s="175"/>
      <c r="E874" s="176"/>
    </row>
    <row r="875" spans="2:5" ht="35.1" customHeight="1" x14ac:dyDescent="0.25">
      <c r="B875" s="176"/>
      <c r="C875" s="173"/>
      <c r="D875" s="175"/>
      <c r="E875" s="176"/>
    </row>
    <row r="876" spans="2:5" ht="35.1" customHeight="1" x14ac:dyDescent="0.25">
      <c r="B876" s="176"/>
      <c r="C876" s="173"/>
      <c r="D876" s="175"/>
      <c r="E876" s="176"/>
    </row>
    <row r="877" spans="2:5" ht="35.1" customHeight="1" x14ac:dyDescent="0.25">
      <c r="B877" s="176"/>
      <c r="C877" s="173"/>
      <c r="D877" s="175"/>
      <c r="E877" s="176"/>
    </row>
    <row r="878" spans="2:5" ht="35.1" customHeight="1" x14ac:dyDescent="0.25">
      <c r="B878" s="176"/>
      <c r="C878" s="173"/>
      <c r="D878" s="175"/>
      <c r="E878" s="176"/>
    </row>
    <row r="879" spans="2:5" ht="35.1" customHeight="1" x14ac:dyDescent="0.25">
      <c r="B879" s="176"/>
      <c r="C879" s="173"/>
      <c r="D879" s="175"/>
      <c r="E879" s="176"/>
    </row>
    <row r="880" spans="2:5" ht="35.1" customHeight="1" x14ac:dyDescent="0.25">
      <c r="B880" s="176"/>
      <c r="C880" s="173"/>
      <c r="D880" s="175"/>
      <c r="E880" s="176"/>
    </row>
    <row r="881" spans="2:5" ht="35.1" customHeight="1" x14ac:dyDescent="0.25">
      <c r="B881" s="176"/>
      <c r="C881" s="173"/>
      <c r="D881" s="175"/>
      <c r="E881" s="176"/>
    </row>
    <row r="882" spans="2:5" ht="35.1" customHeight="1" x14ac:dyDescent="0.25">
      <c r="B882" s="176"/>
      <c r="C882" s="173"/>
      <c r="D882" s="175"/>
      <c r="E882" s="176"/>
    </row>
    <row r="883" spans="2:5" ht="35.1" customHeight="1" x14ac:dyDescent="0.25">
      <c r="B883" s="176"/>
      <c r="C883" s="173"/>
      <c r="D883" s="175"/>
      <c r="E883" s="176"/>
    </row>
    <row r="884" spans="2:5" ht="35.1" customHeight="1" x14ac:dyDescent="0.25">
      <c r="B884" s="176"/>
      <c r="C884" s="173"/>
      <c r="D884" s="175"/>
      <c r="E884" s="176"/>
    </row>
    <row r="885" spans="2:5" ht="35.1" customHeight="1" x14ac:dyDescent="0.25">
      <c r="B885" s="176"/>
      <c r="C885" s="173"/>
      <c r="D885" s="175"/>
      <c r="E885" s="176"/>
    </row>
    <row r="886" spans="2:5" ht="35.1" customHeight="1" x14ac:dyDescent="0.25">
      <c r="B886" s="176"/>
      <c r="C886" s="173"/>
      <c r="D886" s="175"/>
      <c r="E886" s="176"/>
    </row>
    <row r="887" spans="2:5" ht="35.1" customHeight="1" x14ac:dyDescent="0.25">
      <c r="B887" s="176"/>
      <c r="C887" s="173"/>
      <c r="D887" s="175"/>
      <c r="E887" s="176"/>
    </row>
    <row r="888" spans="2:5" ht="35.1" customHeight="1" x14ac:dyDescent="0.25">
      <c r="B888" s="176"/>
      <c r="C888" s="173"/>
      <c r="D888" s="175"/>
      <c r="E888" s="176"/>
    </row>
    <row r="889" spans="2:5" ht="35.1" customHeight="1" x14ac:dyDescent="0.25">
      <c r="B889" s="176"/>
      <c r="C889" s="173"/>
      <c r="D889" s="175"/>
      <c r="E889" s="176"/>
    </row>
    <row r="890" spans="2:5" ht="35.1" customHeight="1" x14ac:dyDescent="0.25">
      <c r="B890" s="176"/>
      <c r="C890" s="173"/>
      <c r="D890" s="175"/>
      <c r="E890" s="176"/>
    </row>
    <row r="891" spans="2:5" ht="35.1" customHeight="1" x14ac:dyDescent="0.25">
      <c r="B891" s="176"/>
      <c r="C891" s="173"/>
      <c r="D891" s="175"/>
      <c r="E891" s="176"/>
    </row>
    <row r="892" spans="2:5" ht="35.1" customHeight="1" x14ac:dyDescent="0.25">
      <c r="B892" s="176"/>
      <c r="C892" s="173"/>
      <c r="D892" s="175"/>
      <c r="E892" s="176"/>
    </row>
    <row r="893" spans="2:5" ht="35.1" customHeight="1" x14ac:dyDescent="0.25">
      <c r="B893" s="176"/>
      <c r="C893" s="173"/>
      <c r="D893" s="175"/>
      <c r="E893" s="176"/>
    </row>
    <row r="894" spans="2:5" ht="35.1" customHeight="1" x14ac:dyDescent="0.25">
      <c r="B894" s="176"/>
      <c r="C894" s="173"/>
      <c r="D894" s="175"/>
      <c r="E894" s="176"/>
    </row>
    <row r="895" spans="2:5" ht="35.1" customHeight="1" x14ac:dyDescent="0.25">
      <c r="B895" s="176"/>
      <c r="C895" s="173"/>
      <c r="D895" s="175"/>
      <c r="E895" s="176"/>
    </row>
    <row r="896" spans="2:5" ht="35.1" customHeight="1" x14ac:dyDescent="0.25">
      <c r="B896" s="176"/>
      <c r="C896" s="173"/>
      <c r="D896" s="175"/>
      <c r="E896" s="176"/>
    </row>
    <row r="897" spans="2:5" ht="35.1" customHeight="1" x14ac:dyDescent="0.25">
      <c r="B897" s="176"/>
      <c r="C897" s="173"/>
      <c r="D897" s="175"/>
      <c r="E897" s="176"/>
    </row>
    <row r="898" spans="2:5" ht="35.1" customHeight="1" x14ac:dyDescent="0.25">
      <c r="B898" s="176"/>
      <c r="C898" s="173"/>
      <c r="D898" s="175"/>
      <c r="E898" s="176"/>
    </row>
    <row r="899" spans="2:5" ht="35.1" customHeight="1" x14ac:dyDescent="0.25">
      <c r="B899" s="176"/>
      <c r="C899" s="173"/>
      <c r="D899" s="175"/>
      <c r="E899" s="176"/>
    </row>
    <row r="900" spans="2:5" ht="35.1" customHeight="1" x14ac:dyDescent="0.25">
      <c r="B900" s="176"/>
      <c r="C900" s="173"/>
      <c r="D900" s="175"/>
      <c r="E900" s="176"/>
    </row>
    <row r="901" spans="2:5" ht="35.1" customHeight="1" x14ac:dyDescent="0.25">
      <c r="B901" s="176"/>
      <c r="C901" s="173"/>
      <c r="D901" s="175"/>
      <c r="E901" s="176"/>
    </row>
    <row r="902" spans="2:5" ht="35.1" customHeight="1" x14ac:dyDescent="0.25">
      <c r="B902" s="176"/>
      <c r="C902" s="173"/>
      <c r="D902" s="175"/>
      <c r="E902" s="176"/>
    </row>
    <row r="903" spans="2:5" ht="35.1" customHeight="1" x14ac:dyDescent="0.25">
      <c r="B903" s="176"/>
      <c r="C903" s="173"/>
      <c r="D903" s="175"/>
      <c r="E903" s="176"/>
    </row>
    <row r="904" spans="2:5" ht="35.1" customHeight="1" x14ac:dyDescent="0.25">
      <c r="B904" s="176"/>
      <c r="C904" s="173"/>
      <c r="D904" s="175"/>
      <c r="E904" s="176"/>
    </row>
    <row r="905" spans="2:5" ht="35.1" customHeight="1" x14ac:dyDescent="0.25">
      <c r="B905" s="176"/>
      <c r="C905" s="173"/>
      <c r="D905" s="175"/>
      <c r="E905" s="176"/>
    </row>
    <row r="906" spans="2:5" ht="35.1" customHeight="1" x14ac:dyDescent="0.25">
      <c r="B906" s="176"/>
      <c r="C906" s="173"/>
      <c r="D906" s="175"/>
      <c r="E906" s="176"/>
    </row>
    <row r="907" spans="2:5" ht="35.1" customHeight="1" x14ac:dyDescent="0.25">
      <c r="B907" s="176"/>
      <c r="C907" s="173"/>
      <c r="D907" s="175"/>
      <c r="E907" s="176"/>
    </row>
    <row r="908" spans="2:5" ht="35.1" customHeight="1" x14ac:dyDescent="0.25">
      <c r="B908" s="176"/>
      <c r="C908" s="173"/>
      <c r="D908" s="175"/>
      <c r="E908" s="176"/>
    </row>
    <row r="909" spans="2:5" ht="35.1" customHeight="1" x14ac:dyDescent="0.25">
      <c r="B909" s="176"/>
      <c r="C909" s="173"/>
      <c r="D909" s="175"/>
      <c r="E909" s="176"/>
    </row>
    <row r="910" spans="2:5" ht="35.1" customHeight="1" x14ac:dyDescent="0.25">
      <c r="B910" s="176"/>
      <c r="C910" s="173"/>
      <c r="D910" s="175"/>
      <c r="E910" s="176"/>
    </row>
    <row r="911" spans="2:5" ht="35.1" customHeight="1" x14ac:dyDescent="0.25">
      <c r="B911" s="176"/>
      <c r="C911" s="173"/>
      <c r="D911" s="175"/>
      <c r="E911" s="176"/>
    </row>
    <row r="912" spans="2:5" ht="35.1" customHeight="1" x14ac:dyDescent="0.25">
      <c r="B912" s="176"/>
      <c r="C912" s="173"/>
      <c r="D912" s="175"/>
      <c r="E912" s="176"/>
    </row>
    <row r="913" spans="2:5" ht="35.1" customHeight="1" x14ac:dyDescent="0.25">
      <c r="B913" s="176"/>
      <c r="C913" s="173"/>
      <c r="D913" s="175"/>
      <c r="E913" s="176"/>
    </row>
    <row r="914" spans="2:5" ht="35.1" customHeight="1" x14ac:dyDescent="0.25">
      <c r="B914" s="176"/>
      <c r="C914" s="173"/>
      <c r="D914" s="175"/>
      <c r="E914" s="176"/>
    </row>
    <row r="915" spans="2:5" ht="35.1" customHeight="1" x14ac:dyDescent="0.25">
      <c r="B915" s="176"/>
      <c r="C915" s="173"/>
      <c r="D915" s="175"/>
      <c r="E915" s="176"/>
    </row>
    <row r="916" spans="2:5" ht="35.1" customHeight="1" x14ac:dyDescent="0.25">
      <c r="B916" s="176"/>
      <c r="C916" s="173"/>
      <c r="D916" s="175"/>
      <c r="E916" s="176"/>
    </row>
    <row r="917" spans="2:5" ht="35.1" customHeight="1" x14ac:dyDescent="0.25">
      <c r="B917" s="176"/>
      <c r="C917" s="173"/>
      <c r="D917" s="175"/>
      <c r="E917" s="176"/>
    </row>
    <row r="918" spans="2:5" ht="35.1" customHeight="1" x14ac:dyDescent="0.25">
      <c r="B918" s="176"/>
      <c r="C918" s="173"/>
      <c r="D918" s="175"/>
      <c r="E918" s="176"/>
    </row>
    <row r="919" spans="2:5" ht="35.1" customHeight="1" x14ac:dyDescent="0.25">
      <c r="B919" s="176"/>
      <c r="C919" s="173"/>
      <c r="D919" s="175"/>
      <c r="E919" s="176"/>
    </row>
    <row r="920" spans="2:5" ht="35.1" customHeight="1" x14ac:dyDescent="0.25">
      <c r="B920" s="176"/>
      <c r="C920" s="173"/>
      <c r="D920" s="175"/>
      <c r="E920" s="176"/>
    </row>
    <row r="921" spans="2:5" ht="35.1" customHeight="1" x14ac:dyDescent="0.25">
      <c r="B921" s="176"/>
      <c r="C921" s="173"/>
      <c r="D921" s="175"/>
      <c r="E921" s="176"/>
    </row>
    <row r="922" spans="2:5" ht="35.1" customHeight="1" x14ac:dyDescent="0.25">
      <c r="B922" s="176"/>
      <c r="C922" s="173"/>
      <c r="D922" s="175"/>
      <c r="E922" s="176"/>
    </row>
    <row r="923" spans="2:5" ht="35.1" customHeight="1" x14ac:dyDescent="0.25">
      <c r="B923" s="176"/>
      <c r="C923" s="173"/>
      <c r="D923" s="175"/>
      <c r="E923" s="176"/>
    </row>
    <row r="924" spans="2:5" ht="35.1" customHeight="1" x14ac:dyDescent="0.25">
      <c r="B924" s="176"/>
      <c r="C924" s="173"/>
      <c r="D924" s="175"/>
      <c r="E924" s="176"/>
    </row>
    <row r="925" spans="2:5" ht="35.1" customHeight="1" x14ac:dyDescent="0.25">
      <c r="B925" s="176"/>
      <c r="C925" s="173"/>
      <c r="D925" s="175"/>
      <c r="E925" s="176"/>
    </row>
    <row r="926" spans="2:5" ht="35.1" customHeight="1" x14ac:dyDescent="0.25">
      <c r="B926" s="176"/>
      <c r="C926" s="173"/>
      <c r="D926" s="175"/>
      <c r="E926" s="176"/>
    </row>
    <row r="927" spans="2:5" ht="35.1" customHeight="1" x14ac:dyDescent="0.25">
      <c r="B927" s="176"/>
      <c r="C927" s="173"/>
      <c r="D927" s="175"/>
      <c r="E927" s="176"/>
    </row>
    <row r="928" spans="2:5" ht="35.1" customHeight="1" x14ac:dyDescent="0.25">
      <c r="B928" s="176"/>
      <c r="C928" s="173"/>
      <c r="D928" s="175"/>
      <c r="E928" s="176"/>
    </row>
    <row r="929" spans="2:5" ht="35.1" customHeight="1" x14ac:dyDescent="0.25">
      <c r="B929" s="176"/>
      <c r="C929" s="173"/>
      <c r="D929" s="175"/>
      <c r="E929" s="176"/>
    </row>
    <row r="930" spans="2:5" ht="35.1" customHeight="1" x14ac:dyDescent="0.25">
      <c r="B930" s="176"/>
      <c r="C930" s="173"/>
      <c r="D930" s="175"/>
      <c r="E930" s="176"/>
    </row>
    <row r="931" spans="2:5" ht="35.1" customHeight="1" x14ac:dyDescent="0.25">
      <c r="B931" s="176"/>
      <c r="C931" s="173"/>
      <c r="D931" s="175"/>
      <c r="E931" s="176"/>
    </row>
    <row r="932" spans="2:5" ht="35.1" customHeight="1" x14ac:dyDescent="0.25">
      <c r="B932" s="176"/>
      <c r="C932" s="173"/>
      <c r="D932" s="175"/>
      <c r="E932" s="176"/>
    </row>
    <row r="933" spans="2:5" ht="35.1" customHeight="1" x14ac:dyDescent="0.25">
      <c r="B933" s="176"/>
      <c r="C933" s="173"/>
      <c r="D933" s="175"/>
      <c r="E933" s="176"/>
    </row>
    <row r="934" spans="2:5" ht="35.1" customHeight="1" x14ac:dyDescent="0.25">
      <c r="B934" s="176"/>
      <c r="C934" s="173"/>
      <c r="D934" s="175"/>
      <c r="E934" s="176"/>
    </row>
    <row r="935" spans="2:5" ht="35.1" customHeight="1" x14ac:dyDescent="0.25">
      <c r="B935" s="176"/>
      <c r="C935" s="173"/>
      <c r="D935" s="175"/>
      <c r="E935" s="176"/>
    </row>
    <row r="936" spans="2:5" ht="35.1" customHeight="1" x14ac:dyDescent="0.25">
      <c r="B936" s="176"/>
      <c r="C936" s="173"/>
      <c r="D936" s="175"/>
      <c r="E936" s="176"/>
    </row>
    <row r="937" spans="2:5" ht="35.1" customHeight="1" x14ac:dyDescent="0.25">
      <c r="B937" s="176"/>
      <c r="C937" s="173"/>
      <c r="D937" s="175"/>
      <c r="E937" s="176"/>
    </row>
    <row r="938" spans="2:5" ht="35.1" customHeight="1" x14ac:dyDescent="0.25">
      <c r="B938" s="176"/>
      <c r="C938" s="173"/>
      <c r="D938" s="175"/>
      <c r="E938" s="176"/>
    </row>
    <row r="939" spans="2:5" ht="35.1" customHeight="1" x14ac:dyDescent="0.25">
      <c r="B939" s="176"/>
      <c r="C939" s="173"/>
      <c r="D939" s="175"/>
      <c r="E939" s="176"/>
    </row>
    <row r="940" spans="2:5" ht="35.1" customHeight="1" x14ac:dyDescent="0.25">
      <c r="B940" s="176"/>
      <c r="C940" s="173"/>
      <c r="D940" s="175"/>
      <c r="E940" s="176"/>
    </row>
    <row r="941" spans="2:5" ht="35.1" customHeight="1" x14ac:dyDescent="0.25">
      <c r="B941" s="176"/>
      <c r="C941" s="173"/>
      <c r="D941" s="175"/>
      <c r="E941" s="176"/>
    </row>
    <row r="942" spans="2:5" ht="35.1" customHeight="1" x14ac:dyDescent="0.25">
      <c r="B942" s="176"/>
      <c r="C942" s="173"/>
      <c r="D942" s="175"/>
      <c r="E942" s="176"/>
    </row>
    <row r="943" spans="2:5" ht="35.1" customHeight="1" x14ac:dyDescent="0.25">
      <c r="B943" s="176"/>
      <c r="C943" s="173"/>
      <c r="D943" s="175"/>
      <c r="E943" s="176"/>
    </row>
    <row r="944" spans="2:5" ht="35.1" customHeight="1" x14ac:dyDescent="0.25">
      <c r="B944" s="176"/>
      <c r="C944" s="173"/>
      <c r="D944" s="175"/>
      <c r="E944" s="176"/>
    </row>
    <row r="945" spans="2:5" ht="35.1" customHeight="1" x14ac:dyDescent="0.25">
      <c r="B945" s="176"/>
      <c r="C945" s="173"/>
      <c r="D945" s="175"/>
      <c r="E945" s="176"/>
    </row>
    <row r="946" spans="2:5" ht="35.1" customHeight="1" x14ac:dyDescent="0.25">
      <c r="B946" s="176"/>
      <c r="C946" s="173"/>
      <c r="D946" s="175"/>
      <c r="E946" s="176"/>
    </row>
    <row r="947" spans="2:5" ht="35.1" customHeight="1" x14ac:dyDescent="0.25">
      <c r="B947" s="176"/>
      <c r="C947" s="173"/>
      <c r="D947" s="175"/>
      <c r="E947" s="176"/>
    </row>
    <row r="948" spans="2:5" ht="35.1" customHeight="1" x14ac:dyDescent="0.25">
      <c r="B948" s="176"/>
      <c r="C948" s="173"/>
      <c r="D948" s="175"/>
      <c r="E948" s="176"/>
    </row>
    <row r="949" spans="2:5" ht="35.1" customHeight="1" x14ac:dyDescent="0.25">
      <c r="B949" s="176"/>
      <c r="C949" s="173"/>
      <c r="D949" s="175"/>
      <c r="E949" s="176"/>
    </row>
    <row r="950" spans="2:5" ht="35.1" customHeight="1" x14ac:dyDescent="0.25">
      <c r="B950" s="176"/>
      <c r="C950" s="173"/>
      <c r="D950" s="175"/>
      <c r="E950" s="176"/>
    </row>
    <row r="951" spans="2:5" ht="35.1" customHeight="1" x14ac:dyDescent="0.25">
      <c r="B951" s="176"/>
      <c r="C951" s="173"/>
      <c r="D951" s="175"/>
      <c r="E951" s="176"/>
    </row>
    <row r="952" spans="2:5" ht="35.1" customHeight="1" x14ac:dyDescent="0.25">
      <c r="B952" s="176"/>
      <c r="C952" s="173"/>
      <c r="D952" s="175"/>
      <c r="E952" s="176"/>
    </row>
    <row r="953" spans="2:5" ht="35.1" customHeight="1" x14ac:dyDescent="0.25">
      <c r="B953" s="176"/>
      <c r="C953" s="173"/>
      <c r="D953" s="175"/>
      <c r="E953" s="176"/>
    </row>
    <row r="954" spans="2:5" ht="35.1" customHeight="1" x14ac:dyDescent="0.25">
      <c r="B954" s="176"/>
      <c r="C954" s="173"/>
      <c r="D954" s="175"/>
      <c r="E954" s="176"/>
    </row>
    <row r="955" spans="2:5" ht="35.1" customHeight="1" x14ac:dyDescent="0.25">
      <c r="B955" s="176"/>
      <c r="C955" s="173"/>
      <c r="D955" s="175"/>
      <c r="E955" s="176"/>
    </row>
    <row r="956" spans="2:5" ht="35.1" customHeight="1" x14ac:dyDescent="0.25">
      <c r="B956" s="176"/>
      <c r="C956" s="173"/>
      <c r="D956" s="175"/>
      <c r="E956" s="176"/>
    </row>
    <row r="957" spans="2:5" ht="35.1" customHeight="1" x14ac:dyDescent="0.25">
      <c r="B957" s="176"/>
      <c r="C957" s="173"/>
      <c r="D957" s="175"/>
      <c r="E957" s="176"/>
    </row>
    <row r="958" spans="2:5" ht="35.1" customHeight="1" x14ac:dyDescent="0.25">
      <c r="B958" s="176"/>
      <c r="C958" s="173"/>
      <c r="D958" s="175"/>
      <c r="E958" s="176"/>
    </row>
    <row r="959" spans="2:5" ht="35.1" customHeight="1" x14ac:dyDescent="0.25">
      <c r="B959" s="176"/>
      <c r="C959" s="173"/>
      <c r="D959" s="175"/>
      <c r="E959" s="176"/>
    </row>
    <row r="960" spans="2:5" ht="35.1" customHeight="1" x14ac:dyDescent="0.25">
      <c r="B960" s="176"/>
      <c r="C960" s="173"/>
      <c r="D960" s="175"/>
      <c r="E960" s="176"/>
    </row>
    <row r="961" spans="2:5" ht="35.1" customHeight="1" x14ac:dyDescent="0.25">
      <c r="B961" s="176"/>
      <c r="C961" s="173"/>
      <c r="D961" s="175"/>
      <c r="E961" s="176"/>
    </row>
    <row r="962" spans="2:5" ht="35.1" customHeight="1" x14ac:dyDescent="0.25">
      <c r="B962" s="176"/>
      <c r="C962" s="173"/>
      <c r="D962" s="175"/>
      <c r="E962" s="176"/>
    </row>
    <row r="963" spans="2:5" ht="35.1" customHeight="1" x14ac:dyDescent="0.25">
      <c r="B963" s="176"/>
      <c r="C963" s="173"/>
      <c r="D963" s="175"/>
      <c r="E963" s="176"/>
    </row>
    <row r="964" spans="2:5" ht="35.1" customHeight="1" x14ac:dyDescent="0.25">
      <c r="B964" s="176"/>
      <c r="C964" s="173"/>
      <c r="D964" s="175"/>
      <c r="E964" s="176"/>
    </row>
    <row r="965" spans="2:5" ht="35.1" customHeight="1" x14ac:dyDescent="0.25">
      <c r="B965" s="176"/>
      <c r="C965" s="173"/>
      <c r="D965" s="175"/>
      <c r="E965" s="176"/>
    </row>
    <row r="966" spans="2:5" ht="35.1" customHeight="1" x14ac:dyDescent="0.25">
      <c r="B966" s="176"/>
      <c r="C966" s="173"/>
      <c r="D966" s="175"/>
      <c r="E966" s="176"/>
    </row>
    <row r="967" spans="2:5" ht="35.1" customHeight="1" x14ac:dyDescent="0.25">
      <c r="B967" s="176"/>
      <c r="C967" s="173"/>
      <c r="D967" s="175"/>
      <c r="E967" s="176"/>
    </row>
    <row r="968" spans="2:5" ht="35.1" customHeight="1" x14ac:dyDescent="0.25">
      <c r="B968" s="176"/>
      <c r="C968" s="173"/>
      <c r="D968" s="175"/>
      <c r="E968" s="176"/>
    </row>
    <row r="969" spans="2:5" ht="35.1" customHeight="1" x14ac:dyDescent="0.25">
      <c r="B969" s="176"/>
      <c r="C969" s="173"/>
      <c r="D969" s="175"/>
      <c r="E969" s="176"/>
    </row>
    <row r="970" spans="2:5" ht="35.1" customHeight="1" x14ac:dyDescent="0.25">
      <c r="B970" s="176"/>
      <c r="C970" s="173"/>
      <c r="D970" s="175"/>
      <c r="E970" s="176"/>
    </row>
    <row r="971" spans="2:5" ht="35.1" customHeight="1" x14ac:dyDescent="0.25">
      <c r="B971" s="176"/>
      <c r="C971" s="173"/>
      <c r="D971" s="175"/>
      <c r="E971" s="176"/>
    </row>
    <row r="972" spans="2:5" ht="35.1" customHeight="1" x14ac:dyDescent="0.25">
      <c r="B972" s="176"/>
      <c r="C972" s="173"/>
      <c r="D972" s="175"/>
      <c r="E972" s="176"/>
    </row>
    <row r="973" spans="2:5" ht="35.1" customHeight="1" x14ac:dyDescent="0.25">
      <c r="B973" s="176"/>
      <c r="C973" s="173"/>
      <c r="D973" s="175"/>
      <c r="E973" s="176"/>
    </row>
    <row r="974" spans="2:5" ht="35.1" customHeight="1" x14ac:dyDescent="0.25">
      <c r="B974" s="176"/>
      <c r="C974" s="173"/>
      <c r="D974" s="175"/>
      <c r="E974" s="176"/>
    </row>
    <row r="975" spans="2:5" ht="35.1" customHeight="1" x14ac:dyDescent="0.25">
      <c r="B975" s="176"/>
      <c r="C975" s="173"/>
      <c r="D975" s="175"/>
      <c r="E975" s="176"/>
    </row>
    <row r="976" spans="2:5" ht="35.1" customHeight="1" x14ac:dyDescent="0.25">
      <c r="B976" s="176"/>
      <c r="C976" s="173"/>
      <c r="D976" s="175"/>
      <c r="E976" s="176"/>
    </row>
    <row r="977" spans="2:5" ht="35.1" customHeight="1" x14ac:dyDescent="0.25">
      <c r="B977" s="176"/>
      <c r="C977" s="173"/>
      <c r="D977" s="175"/>
      <c r="E977" s="176"/>
    </row>
    <row r="978" spans="2:5" ht="35.1" customHeight="1" x14ac:dyDescent="0.25">
      <c r="B978" s="176"/>
      <c r="C978" s="173"/>
      <c r="D978" s="175"/>
      <c r="E978" s="176"/>
    </row>
    <row r="979" spans="2:5" ht="35.1" customHeight="1" x14ac:dyDescent="0.25">
      <c r="B979" s="176"/>
      <c r="C979" s="173"/>
      <c r="D979" s="175"/>
      <c r="E979" s="176"/>
    </row>
    <row r="980" spans="2:5" ht="35.1" customHeight="1" x14ac:dyDescent="0.25">
      <c r="B980" s="176"/>
      <c r="C980" s="173"/>
      <c r="D980" s="175"/>
      <c r="E980" s="176"/>
    </row>
    <row r="981" spans="2:5" ht="35.1" customHeight="1" x14ac:dyDescent="0.25">
      <c r="B981" s="176"/>
      <c r="C981" s="173"/>
      <c r="D981" s="175"/>
      <c r="E981" s="176"/>
    </row>
    <row r="982" spans="2:5" ht="35.1" customHeight="1" x14ac:dyDescent="0.25">
      <c r="B982" s="176"/>
      <c r="C982" s="173"/>
      <c r="D982" s="175"/>
      <c r="E982" s="176"/>
    </row>
    <row r="983" spans="2:5" ht="35.1" customHeight="1" x14ac:dyDescent="0.25">
      <c r="B983" s="176"/>
      <c r="C983" s="173"/>
      <c r="D983" s="175"/>
      <c r="E983" s="176"/>
    </row>
    <row r="984" spans="2:5" ht="35.1" customHeight="1" x14ac:dyDescent="0.25">
      <c r="B984" s="176"/>
      <c r="C984" s="173"/>
      <c r="D984" s="175"/>
      <c r="E984" s="176"/>
    </row>
    <row r="985" spans="2:5" ht="35.1" customHeight="1" x14ac:dyDescent="0.25">
      <c r="B985" s="176"/>
      <c r="C985" s="173"/>
      <c r="D985" s="175"/>
      <c r="E985" s="176"/>
    </row>
    <row r="986" spans="2:5" ht="35.1" customHeight="1" x14ac:dyDescent="0.25">
      <c r="B986" s="176"/>
      <c r="C986" s="173"/>
      <c r="D986" s="175"/>
      <c r="E986" s="176"/>
    </row>
    <row r="987" spans="2:5" ht="35.1" customHeight="1" x14ac:dyDescent="0.25">
      <c r="B987" s="176"/>
      <c r="C987" s="173"/>
      <c r="D987" s="175"/>
      <c r="E987" s="176"/>
    </row>
    <row r="988" spans="2:5" ht="35.1" customHeight="1" x14ac:dyDescent="0.25">
      <c r="B988" s="176"/>
      <c r="C988" s="173"/>
      <c r="D988" s="175"/>
      <c r="E988" s="176"/>
    </row>
    <row r="989" spans="2:5" ht="35.1" customHeight="1" x14ac:dyDescent="0.25">
      <c r="B989" s="176"/>
      <c r="C989" s="173"/>
      <c r="D989" s="175"/>
      <c r="E989" s="176"/>
    </row>
    <row r="990" spans="2:5" ht="35.1" customHeight="1" x14ac:dyDescent="0.25">
      <c r="B990" s="176"/>
      <c r="C990" s="173"/>
      <c r="D990" s="175"/>
      <c r="E990" s="176"/>
    </row>
    <row r="991" spans="2:5" ht="35.1" customHeight="1" x14ac:dyDescent="0.25">
      <c r="B991" s="176"/>
      <c r="C991" s="173"/>
      <c r="D991" s="175"/>
      <c r="E991" s="176"/>
    </row>
    <row r="992" spans="2:5" ht="35.1" customHeight="1" x14ac:dyDescent="0.25">
      <c r="B992" s="176"/>
      <c r="C992" s="173"/>
      <c r="D992" s="175"/>
      <c r="E992" s="176"/>
    </row>
    <row r="993" spans="2:5" ht="35.1" customHeight="1" x14ac:dyDescent="0.25">
      <c r="B993" s="176"/>
      <c r="C993" s="173"/>
      <c r="D993" s="175"/>
      <c r="E993" s="176"/>
    </row>
    <row r="994" spans="2:5" ht="35.1" customHeight="1" x14ac:dyDescent="0.25">
      <c r="B994" s="176"/>
      <c r="C994" s="173"/>
      <c r="D994" s="175"/>
      <c r="E994" s="176"/>
    </row>
    <row r="995" spans="2:5" ht="35.1" customHeight="1" x14ac:dyDescent="0.25">
      <c r="B995" s="176"/>
      <c r="C995" s="173"/>
      <c r="D995" s="175"/>
      <c r="E995" s="176"/>
    </row>
    <row r="996" spans="2:5" ht="35.1" customHeight="1" x14ac:dyDescent="0.25">
      <c r="B996" s="176"/>
      <c r="C996" s="173"/>
      <c r="D996" s="175"/>
      <c r="E996" s="176"/>
    </row>
    <row r="997" spans="2:5" ht="35.1" customHeight="1" x14ac:dyDescent="0.25">
      <c r="B997" s="176"/>
      <c r="C997" s="173"/>
      <c r="D997" s="175"/>
      <c r="E997" s="176"/>
    </row>
    <row r="998" spans="2:5" ht="35.1" customHeight="1" x14ac:dyDescent="0.25">
      <c r="B998" s="176"/>
      <c r="C998" s="173"/>
      <c r="D998" s="175"/>
      <c r="E998" s="176"/>
    </row>
    <row r="999" spans="2:5" ht="35.1" customHeight="1" x14ac:dyDescent="0.25">
      <c r="B999" s="176"/>
      <c r="C999" s="173"/>
      <c r="D999" s="175"/>
      <c r="E999" s="176"/>
    </row>
    <row r="1000" spans="2:5" ht="35.1" customHeight="1" x14ac:dyDescent="0.25">
      <c r="B1000" s="176"/>
      <c r="C1000" s="173"/>
      <c r="D1000" s="175"/>
      <c r="E1000" s="176"/>
    </row>
    <row r="1001" spans="2:5" ht="35.1" customHeight="1" x14ac:dyDescent="0.25">
      <c r="B1001" s="176"/>
      <c r="C1001" s="173"/>
      <c r="D1001" s="175"/>
      <c r="E1001" s="176"/>
    </row>
    <row r="1002" spans="2:5" ht="35.1" customHeight="1" x14ac:dyDescent="0.25">
      <c r="B1002" s="176"/>
      <c r="C1002" s="173"/>
      <c r="D1002" s="175"/>
      <c r="E1002" s="176"/>
    </row>
    <row r="1003" spans="2:5" ht="35.1" customHeight="1" x14ac:dyDescent="0.25">
      <c r="B1003" s="176"/>
      <c r="C1003" s="173"/>
      <c r="D1003" s="175"/>
      <c r="E1003" s="176"/>
    </row>
    <row r="1004" spans="2:5" ht="35.1" customHeight="1" x14ac:dyDescent="0.25">
      <c r="B1004" s="176"/>
      <c r="C1004" s="173"/>
      <c r="D1004" s="175"/>
      <c r="E1004" s="176"/>
    </row>
    <row r="1005" spans="2:5" ht="35.1" customHeight="1" x14ac:dyDescent="0.25">
      <c r="B1005" s="176"/>
      <c r="C1005" s="173"/>
      <c r="D1005" s="175"/>
      <c r="E1005" s="176"/>
    </row>
    <row r="1006" spans="2:5" ht="35.1" customHeight="1" x14ac:dyDescent="0.25">
      <c r="B1006" s="176"/>
      <c r="C1006" s="173"/>
      <c r="D1006" s="175"/>
      <c r="E1006" s="176"/>
    </row>
    <row r="1007" spans="2:5" ht="35.1" customHeight="1" x14ac:dyDescent="0.25">
      <c r="B1007" s="176"/>
      <c r="C1007" s="173"/>
      <c r="D1007" s="175"/>
      <c r="E1007" s="176"/>
    </row>
    <row r="1008" spans="2:5" ht="35.1" customHeight="1" x14ac:dyDescent="0.25">
      <c r="B1008" s="176"/>
      <c r="C1008" s="173"/>
      <c r="D1008" s="175"/>
      <c r="E1008" s="176"/>
    </row>
    <row r="1009" spans="2:5" ht="35.1" customHeight="1" x14ac:dyDescent="0.25">
      <c r="B1009" s="176"/>
      <c r="C1009" s="173"/>
      <c r="D1009" s="175"/>
      <c r="E1009" s="176"/>
    </row>
    <row r="1010" spans="2:5" ht="35.1" customHeight="1" x14ac:dyDescent="0.25">
      <c r="B1010" s="176"/>
      <c r="C1010" s="173"/>
      <c r="D1010" s="175"/>
      <c r="E1010" s="176"/>
    </row>
    <row r="1011" spans="2:5" ht="35.1" customHeight="1" x14ac:dyDescent="0.25">
      <c r="B1011" s="176"/>
      <c r="C1011" s="173"/>
      <c r="D1011" s="175"/>
      <c r="E1011" s="176"/>
    </row>
    <row r="1012" spans="2:5" ht="35.1" customHeight="1" x14ac:dyDescent="0.25">
      <c r="B1012" s="176"/>
      <c r="C1012" s="173"/>
      <c r="D1012" s="175"/>
      <c r="E1012" s="176"/>
    </row>
    <row r="1013" spans="2:5" ht="35.1" customHeight="1" x14ac:dyDescent="0.25">
      <c r="B1013" s="176"/>
      <c r="C1013" s="173"/>
      <c r="D1013" s="175"/>
      <c r="E1013" s="176"/>
    </row>
    <row r="1014" spans="2:5" ht="35.1" customHeight="1" x14ac:dyDescent="0.25">
      <c r="B1014" s="176"/>
      <c r="C1014" s="173"/>
      <c r="D1014" s="175"/>
      <c r="E1014" s="176"/>
    </row>
    <row r="1015" spans="2:5" ht="35.1" customHeight="1" x14ac:dyDescent="0.25">
      <c r="B1015" s="176"/>
      <c r="C1015" s="173"/>
      <c r="D1015" s="175"/>
      <c r="E1015" s="176"/>
    </row>
    <row r="1016" spans="2:5" ht="35.1" customHeight="1" x14ac:dyDescent="0.25">
      <c r="B1016" s="176"/>
      <c r="C1016" s="173"/>
      <c r="D1016" s="175"/>
      <c r="E1016" s="176"/>
    </row>
    <row r="1017" spans="2:5" ht="35.1" customHeight="1" x14ac:dyDescent="0.25">
      <c r="B1017" s="176"/>
      <c r="C1017" s="173"/>
      <c r="D1017" s="175"/>
      <c r="E1017" s="176"/>
    </row>
    <row r="1018" spans="2:5" ht="35.1" customHeight="1" x14ac:dyDescent="0.25">
      <c r="B1018" s="176"/>
      <c r="C1018" s="173"/>
      <c r="D1018" s="175"/>
      <c r="E1018" s="176"/>
    </row>
    <row r="1019" spans="2:5" ht="35.1" customHeight="1" x14ac:dyDescent="0.25">
      <c r="B1019" s="176"/>
      <c r="C1019" s="173"/>
      <c r="D1019" s="175"/>
      <c r="E1019" s="176"/>
    </row>
    <row r="1020" spans="2:5" ht="35.1" customHeight="1" x14ac:dyDescent="0.25">
      <c r="B1020" s="176"/>
      <c r="C1020" s="173"/>
      <c r="D1020" s="175"/>
      <c r="E1020" s="176"/>
    </row>
    <row r="1021" spans="2:5" ht="35.1" customHeight="1" x14ac:dyDescent="0.25">
      <c r="B1021" s="176"/>
      <c r="C1021" s="173"/>
      <c r="D1021" s="175"/>
      <c r="E1021" s="176"/>
    </row>
    <row r="1022" spans="2:5" ht="35.1" customHeight="1" x14ac:dyDescent="0.25">
      <c r="B1022" s="176"/>
      <c r="C1022" s="173"/>
      <c r="D1022" s="175"/>
      <c r="E1022" s="176"/>
    </row>
    <row r="1023" spans="2:5" ht="35.1" customHeight="1" x14ac:dyDescent="0.25">
      <c r="B1023" s="176"/>
      <c r="C1023" s="173"/>
      <c r="D1023" s="175"/>
      <c r="E1023" s="176"/>
    </row>
    <row r="1024" spans="2:5" ht="35.1" customHeight="1" x14ac:dyDescent="0.25">
      <c r="B1024" s="176"/>
      <c r="C1024" s="173"/>
      <c r="D1024" s="175"/>
      <c r="E1024" s="176"/>
    </row>
    <row r="1025" spans="2:5" ht="35.1" customHeight="1" x14ac:dyDescent="0.25">
      <c r="B1025" s="176"/>
      <c r="C1025" s="173"/>
      <c r="D1025" s="175"/>
      <c r="E1025" s="176"/>
    </row>
    <row r="1026" spans="2:5" ht="35.1" customHeight="1" x14ac:dyDescent="0.25">
      <c r="B1026" s="176"/>
      <c r="C1026" s="173"/>
      <c r="D1026" s="175"/>
      <c r="E1026" s="176"/>
    </row>
    <row r="1027" spans="2:5" ht="35.1" customHeight="1" x14ac:dyDescent="0.25">
      <c r="B1027" s="176"/>
      <c r="C1027" s="173"/>
      <c r="D1027" s="175"/>
      <c r="E1027" s="176"/>
    </row>
    <row r="1028" spans="2:5" ht="35.1" customHeight="1" x14ac:dyDescent="0.25">
      <c r="B1028" s="176"/>
      <c r="C1028" s="173"/>
      <c r="D1028" s="175"/>
      <c r="E1028" s="176"/>
    </row>
    <row r="1029" spans="2:5" ht="35.1" customHeight="1" x14ac:dyDescent="0.25">
      <c r="B1029" s="176"/>
      <c r="C1029" s="173"/>
      <c r="D1029" s="175"/>
      <c r="E1029" s="176"/>
    </row>
    <row r="1030" spans="2:5" ht="35.1" customHeight="1" x14ac:dyDescent="0.25">
      <c r="B1030" s="176"/>
      <c r="C1030" s="173"/>
      <c r="D1030" s="175"/>
      <c r="E1030" s="176"/>
    </row>
    <row r="1031" spans="2:5" ht="35.1" customHeight="1" x14ac:dyDescent="0.25">
      <c r="B1031" s="176"/>
      <c r="C1031" s="173"/>
      <c r="D1031" s="175"/>
      <c r="E1031" s="176"/>
    </row>
    <row r="1032" spans="2:5" ht="35.1" customHeight="1" x14ac:dyDescent="0.25">
      <c r="B1032" s="176"/>
      <c r="C1032" s="173"/>
      <c r="D1032" s="175"/>
      <c r="E1032" s="176"/>
    </row>
    <row r="1033" spans="2:5" ht="35.1" customHeight="1" x14ac:dyDescent="0.25">
      <c r="B1033" s="176"/>
      <c r="C1033" s="173"/>
      <c r="D1033" s="175"/>
      <c r="E1033" s="176"/>
    </row>
    <row r="1034" spans="2:5" ht="35.1" customHeight="1" x14ac:dyDescent="0.25">
      <c r="B1034" s="176"/>
      <c r="C1034" s="173"/>
      <c r="D1034" s="175"/>
      <c r="E1034" s="176"/>
    </row>
    <row r="1035" spans="2:5" ht="35.1" customHeight="1" x14ac:dyDescent="0.25">
      <c r="B1035" s="176"/>
      <c r="C1035" s="173"/>
      <c r="D1035" s="175"/>
      <c r="E1035" s="176"/>
    </row>
    <row r="1036" spans="2:5" ht="35.1" customHeight="1" x14ac:dyDescent="0.25">
      <c r="B1036" s="176"/>
      <c r="C1036" s="173"/>
      <c r="D1036" s="175"/>
      <c r="E1036" s="176"/>
    </row>
    <row r="1037" spans="2:5" ht="35.1" customHeight="1" x14ac:dyDescent="0.25">
      <c r="B1037" s="176"/>
      <c r="C1037" s="173"/>
      <c r="D1037" s="175"/>
      <c r="E1037" s="176"/>
    </row>
    <row r="1038" spans="2:5" ht="35.1" customHeight="1" x14ac:dyDescent="0.25">
      <c r="B1038" s="176"/>
      <c r="C1038" s="173"/>
      <c r="D1038" s="175"/>
      <c r="E1038" s="176"/>
    </row>
    <row r="1039" spans="2:5" ht="35.1" customHeight="1" x14ac:dyDescent="0.25">
      <c r="B1039" s="176"/>
      <c r="C1039" s="173"/>
      <c r="D1039" s="175"/>
      <c r="E1039" s="176"/>
    </row>
    <row r="1040" spans="2:5" ht="35.1" customHeight="1" x14ac:dyDescent="0.25">
      <c r="B1040" s="176"/>
      <c r="C1040" s="173"/>
      <c r="D1040" s="175"/>
      <c r="E1040" s="176"/>
    </row>
    <row r="1041" spans="2:5" ht="35.1" customHeight="1" x14ac:dyDescent="0.25">
      <c r="B1041" s="176"/>
      <c r="C1041" s="173"/>
      <c r="D1041" s="175"/>
      <c r="E1041" s="176"/>
    </row>
    <row r="1042" spans="2:5" ht="35.1" customHeight="1" x14ac:dyDescent="0.25">
      <c r="B1042" s="176"/>
      <c r="C1042" s="173"/>
      <c r="D1042" s="175"/>
      <c r="E1042" s="176"/>
    </row>
    <row r="1043" spans="2:5" ht="35.1" customHeight="1" x14ac:dyDescent="0.25">
      <c r="B1043" s="176"/>
      <c r="C1043" s="173"/>
      <c r="D1043" s="175"/>
      <c r="E1043" s="176"/>
    </row>
    <row r="1044" spans="2:5" ht="35.1" customHeight="1" x14ac:dyDescent="0.25">
      <c r="B1044" s="176"/>
      <c r="C1044" s="173"/>
      <c r="D1044" s="175"/>
      <c r="E1044" s="176"/>
    </row>
    <row r="1045" spans="2:5" ht="35.1" customHeight="1" x14ac:dyDescent="0.25">
      <c r="B1045" s="176"/>
      <c r="C1045" s="173"/>
      <c r="D1045" s="175"/>
      <c r="E1045" s="176"/>
    </row>
    <row r="1046" spans="2:5" ht="35.1" customHeight="1" x14ac:dyDescent="0.25">
      <c r="B1046" s="176"/>
      <c r="C1046" s="173"/>
      <c r="D1046" s="175"/>
      <c r="E1046" s="176"/>
    </row>
    <row r="1047" spans="2:5" ht="35.1" customHeight="1" x14ac:dyDescent="0.25">
      <c r="B1047" s="176"/>
      <c r="C1047" s="173"/>
      <c r="D1047" s="175"/>
      <c r="E1047" s="176"/>
    </row>
    <row r="1048" spans="2:5" ht="35.1" customHeight="1" x14ac:dyDescent="0.25">
      <c r="B1048" s="176"/>
      <c r="C1048" s="173"/>
      <c r="D1048" s="175"/>
      <c r="E1048" s="176"/>
    </row>
    <row r="1049" spans="2:5" ht="35.1" customHeight="1" x14ac:dyDescent="0.25">
      <c r="B1049" s="176"/>
      <c r="C1049" s="173"/>
      <c r="D1049" s="175"/>
      <c r="E1049" s="176"/>
    </row>
    <row r="1050" spans="2:5" ht="35.1" customHeight="1" x14ac:dyDescent="0.25">
      <c r="B1050" s="176"/>
      <c r="C1050" s="173"/>
      <c r="D1050" s="175"/>
      <c r="E1050" s="176"/>
    </row>
    <row r="1051" spans="2:5" ht="35.1" customHeight="1" x14ac:dyDescent="0.25">
      <c r="B1051" s="176"/>
      <c r="C1051" s="173"/>
      <c r="D1051" s="175"/>
      <c r="E1051" s="176"/>
    </row>
    <row r="1052" spans="2:5" ht="35.1" customHeight="1" x14ac:dyDescent="0.25">
      <c r="B1052" s="176"/>
      <c r="C1052" s="173"/>
      <c r="D1052" s="175"/>
      <c r="E1052" s="176"/>
    </row>
    <row r="1053" spans="2:5" ht="35.1" customHeight="1" x14ac:dyDescent="0.25">
      <c r="B1053" s="176"/>
      <c r="C1053" s="173"/>
      <c r="D1053" s="175"/>
      <c r="E1053" s="176"/>
    </row>
    <row r="1054" spans="2:5" ht="35.1" customHeight="1" x14ac:dyDescent="0.25">
      <c r="B1054" s="176"/>
      <c r="C1054" s="173"/>
      <c r="D1054" s="175"/>
      <c r="E1054" s="176"/>
    </row>
    <row r="1055" spans="2:5" ht="35.1" customHeight="1" x14ac:dyDescent="0.25">
      <c r="B1055" s="176"/>
      <c r="C1055" s="173"/>
      <c r="D1055" s="175"/>
      <c r="E1055" s="176"/>
    </row>
    <row r="1056" spans="2:5" ht="35.1" customHeight="1" x14ac:dyDescent="0.25">
      <c r="B1056" s="176"/>
      <c r="C1056" s="173"/>
      <c r="D1056" s="175"/>
      <c r="E1056" s="176"/>
    </row>
    <row r="1057" spans="2:5" ht="35.1" customHeight="1" x14ac:dyDescent="0.25">
      <c r="B1057" s="176"/>
      <c r="C1057" s="173"/>
      <c r="D1057" s="175"/>
      <c r="E1057" s="176"/>
    </row>
    <row r="1058" spans="2:5" ht="35.1" customHeight="1" x14ac:dyDescent="0.25">
      <c r="B1058" s="176"/>
      <c r="C1058" s="173"/>
      <c r="D1058" s="175"/>
      <c r="E1058" s="176"/>
    </row>
    <row r="1059" spans="2:5" ht="35.1" customHeight="1" x14ac:dyDescent="0.25">
      <c r="B1059" s="176"/>
      <c r="C1059" s="173"/>
      <c r="D1059" s="175"/>
      <c r="E1059" s="176"/>
    </row>
    <row r="1060" spans="2:5" ht="35.1" customHeight="1" x14ac:dyDescent="0.25">
      <c r="B1060" s="176"/>
      <c r="C1060" s="173"/>
      <c r="D1060" s="175"/>
      <c r="E1060" s="176"/>
    </row>
    <row r="1061" spans="2:5" ht="35.1" customHeight="1" x14ac:dyDescent="0.25">
      <c r="B1061" s="176"/>
      <c r="C1061" s="173"/>
      <c r="D1061" s="175"/>
      <c r="E1061" s="176"/>
    </row>
    <row r="1062" spans="2:5" ht="35.1" customHeight="1" x14ac:dyDescent="0.25">
      <c r="B1062" s="176"/>
      <c r="C1062" s="173"/>
      <c r="D1062" s="175"/>
      <c r="E1062" s="176"/>
    </row>
    <row r="1063" spans="2:5" ht="35.1" customHeight="1" x14ac:dyDescent="0.25">
      <c r="B1063" s="176"/>
      <c r="C1063" s="173"/>
      <c r="D1063" s="175"/>
      <c r="E1063" s="176"/>
    </row>
    <row r="1064" spans="2:5" ht="35.1" customHeight="1" x14ac:dyDescent="0.25">
      <c r="B1064" s="176"/>
      <c r="C1064" s="173"/>
      <c r="D1064" s="175"/>
      <c r="E1064" s="176"/>
    </row>
    <row r="1065" spans="2:5" ht="35.1" customHeight="1" x14ac:dyDescent="0.25">
      <c r="B1065" s="176"/>
      <c r="C1065" s="173"/>
      <c r="D1065" s="175"/>
      <c r="E1065" s="176"/>
    </row>
    <row r="1066" spans="2:5" ht="35.1" customHeight="1" x14ac:dyDescent="0.25">
      <c r="B1066" s="176"/>
      <c r="C1066" s="173"/>
      <c r="D1066" s="175"/>
      <c r="E1066" s="176"/>
    </row>
    <row r="1067" spans="2:5" ht="35.1" customHeight="1" x14ac:dyDescent="0.25">
      <c r="B1067" s="176"/>
      <c r="C1067" s="173"/>
      <c r="D1067" s="175"/>
      <c r="E1067" s="176"/>
    </row>
    <row r="1068" spans="2:5" ht="35.1" customHeight="1" x14ac:dyDescent="0.25">
      <c r="B1068" s="176"/>
      <c r="C1068" s="173"/>
      <c r="D1068" s="175"/>
      <c r="E1068" s="176"/>
    </row>
    <row r="1069" spans="2:5" ht="35.1" customHeight="1" x14ac:dyDescent="0.25">
      <c r="B1069" s="176"/>
      <c r="C1069" s="173"/>
      <c r="D1069" s="175"/>
      <c r="E1069" s="176"/>
    </row>
    <row r="1070" spans="2:5" ht="35.1" customHeight="1" x14ac:dyDescent="0.25">
      <c r="B1070" s="176"/>
      <c r="C1070" s="173"/>
      <c r="D1070" s="175"/>
      <c r="E1070" s="176"/>
    </row>
    <row r="1071" spans="2:5" ht="35.1" customHeight="1" x14ac:dyDescent="0.25">
      <c r="B1071" s="176"/>
      <c r="C1071" s="173"/>
      <c r="D1071" s="175"/>
      <c r="E1071" s="176"/>
    </row>
    <row r="1072" spans="2:5" ht="35.1" customHeight="1" x14ac:dyDescent="0.25">
      <c r="B1072" s="176"/>
      <c r="C1072" s="173"/>
      <c r="D1072" s="175"/>
      <c r="E1072" s="176"/>
    </row>
    <row r="1073" spans="2:5" ht="35.1" customHeight="1" x14ac:dyDescent="0.25">
      <c r="B1073" s="176"/>
      <c r="C1073" s="173"/>
      <c r="D1073" s="175"/>
      <c r="E1073" s="176"/>
    </row>
    <row r="1074" spans="2:5" ht="35.1" customHeight="1" x14ac:dyDescent="0.25">
      <c r="B1074" s="176"/>
      <c r="C1074" s="173"/>
      <c r="D1074" s="175"/>
      <c r="E1074" s="176"/>
    </row>
    <row r="1075" spans="2:5" ht="35.1" customHeight="1" x14ac:dyDescent="0.25">
      <c r="B1075" s="176"/>
      <c r="C1075" s="173"/>
      <c r="D1075" s="175"/>
      <c r="E1075" s="176"/>
    </row>
    <row r="1076" spans="2:5" ht="35.1" customHeight="1" x14ac:dyDescent="0.25">
      <c r="B1076" s="176"/>
      <c r="C1076" s="173"/>
      <c r="D1076" s="175"/>
      <c r="E1076" s="176"/>
    </row>
    <row r="1077" spans="2:5" ht="35.1" customHeight="1" x14ac:dyDescent="0.25">
      <c r="B1077" s="176"/>
      <c r="C1077" s="173"/>
      <c r="D1077" s="175"/>
      <c r="E1077" s="176"/>
    </row>
    <row r="1078" spans="2:5" ht="35.1" customHeight="1" x14ac:dyDescent="0.25">
      <c r="B1078" s="176"/>
      <c r="C1078" s="173"/>
      <c r="D1078" s="175"/>
      <c r="E1078" s="176"/>
    </row>
    <row r="1079" spans="2:5" ht="35.1" customHeight="1" x14ac:dyDescent="0.25">
      <c r="B1079" s="176"/>
      <c r="C1079" s="173"/>
      <c r="D1079" s="175"/>
      <c r="E1079" s="176"/>
    </row>
    <row r="1080" spans="2:5" ht="35.1" customHeight="1" x14ac:dyDescent="0.25">
      <c r="B1080" s="176"/>
      <c r="C1080" s="173"/>
      <c r="D1080" s="175"/>
      <c r="E1080" s="176"/>
    </row>
    <row r="1081" spans="2:5" ht="35.1" customHeight="1" x14ac:dyDescent="0.25">
      <c r="B1081" s="176"/>
      <c r="C1081" s="173"/>
      <c r="D1081" s="175"/>
      <c r="E1081" s="176"/>
    </row>
    <row r="1082" spans="2:5" ht="35.1" customHeight="1" x14ac:dyDescent="0.25">
      <c r="B1082" s="176"/>
      <c r="C1082" s="173"/>
      <c r="D1082" s="175"/>
      <c r="E1082" s="176"/>
    </row>
    <row r="1083" spans="2:5" ht="35.1" customHeight="1" x14ac:dyDescent="0.25">
      <c r="B1083" s="176"/>
      <c r="C1083" s="173"/>
      <c r="D1083" s="175"/>
      <c r="E1083" s="176"/>
    </row>
    <row r="1084" spans="2:5" ht="35.1" customHeight="1" x14ac:dyDescent="0.25">
      <c r="B1084" s="176"/>
      <c r="C1084" s="173"/>
      <c r="D1084" s="175"/>
      <c r="E1084" s="176"/>
    </row>
    <row r="1085" spans="2:5" ht="35.1" customHeight="1" x14ac:dyDescent="0.25">
      <c r="B1085" s="176"/>
      <c r="C1085" s="173"/>
      <c r="D1085" s="175"/>
      <c r="E1085" s="176"/>
    </row>
    <row r="1086" spans="2:5" ht="35.1" customHeight="1" x14ac:dyDescent="0.25">
      <c r="B1086" s="176"/>
      <c r="C1086" s="173"/>
      <c r="D1086" s="175"/>
      <c r="E1086" s="176"/>
    </row>
    <row r="1087" spans="2:5" ht="35.1" customHeight="1" x14ac:dyDescent="0.25">
      <c r="B1087" s="176"/>
      <c r="C1087" s="173"/>
      <c r="D1087" s="175"/>
      <c r="E1087" s="176"/>
    </row>
    <row r="1088" spans="2:5" ht="35.1" customHeight="1" x14ac:dyDescent="0.25">
      <c r="B1088" s="176"/>
      <c r="C1088" s="173"/>
      <c r="D1088" s="175"/>
      <c r="E1088" s="176"/>
    </row>
    <row r="1089" spans="2:5" ht="35.1" customHeight="1" x14ac:dyDescent="0.25">
      <c r="B1089" s="176"/>
      <c r="C1089" s="173"/>
      <c r="D1089" s="175"/>
      <c r="E1089" s="176"/>
    </row>
    <row r="1090" spans="2:5" ht="35.1" customHeight="1" x14ac:dyDescent="0.25">
      <c r="B1090" s="176"/>
      <c r="C1090" s="173"/>
      <c r="D1090" s="175"/>
      <c r="E1090" s="176"/>
    </row>
    <row r="1091" spans="2:5" ht="35.1" customHeight="1" x14ac:dyDescent="0.25">
      <c r="B1091" s="176"/>
      <c r="C1091" s="173"/>
      <c r="D1091" s="175"/>
      <c r="E1091" s="176"/>
    </row>
    <row r="1092" spans="2:5" ht="35.1" customHeight="1" x14ac:dyDescent="0.25">
      <c r="B1092" s="176"/>
      <c r="C1092" s="173"/>
      <c r="D1092" s="175"/>
      <c r="E1092" s="176"/>
    </row>
    <row r="1093" spans="2:5" ht="35.1" customHeight="1" x14ac:dyDescent="0.25">
      <c r="B1093" s="176"/>
      <c r="C1093" s="173"/>
      <c r="D1093" s="175"/>
      <c r="E1093" s="176"/>
    </row>
    <row r="1094" spans="2:5" ht="35.1" customHeight="1" x14ac:dyDescent="0.25">
      <c r="B1094" s="176"/>
      <c r="C1094" s="173"/>
      <c r="D1094" s="175"/>
      <c r="E1094" s="176"/>
    </row>
    <row r="1095" spans="2:5" ht="35.1" customHeight="1" x14ac:dyDescent="0.25">
      <c r="B1095" s="176"/>
      <c r="C1095" s="173"/>
      <c r="D1095" s="175"/>
      <c r="E1095" s="176"/>
    </row>
    <row r="1096" spans="2:5" ht="35.1" customHeight="1" x14ac:dyDescent="0.25">
      <c r="B1096" s="176"/>
      <c r="C1096" s="173"/>
      <c r="D1096" s="175"/>
      <c r="E1096" s="176"/>
    </row>
    <row r="1097" spans="2:5" ht="35.1" customHeight="1" x14ac:dyDescent="0.25">
      <c r="B1097" s="176"/>
      <c r="C1097" s="173"/>
      <c r="D1097" s="175"/>
      <c r="E1097" s="176"/>
    </row>
    <row r="1098" spans="2:5" ht="35.1" customHeight="1" x14ac:dyDescent="0.25">
      <c r="B1098" s="176"/>
      <c r="C1098" s="173"/>
      <c r="D1098" s="175"/>
      <c r="E1098" s="176"/>
    </row>
    <row r="1099" spans="2:5" ht="35.1" customHeight="1" x14ac:dyDescent="0.25">
      <c r="B1099" s="176"/>
      <c r="C1099" s="173"/>
      <c r="D1099" s="175"/>
      <c r="E1099" s="176"/>
    </row>
    <row r="1100" spans="2:5" ht="35.1" customHeight="1" x14ac:dyDescent="0.25">
      <c r="B1100" s="176"/>
      <c r="C1100" s="173"/>
      <c r="D1100" s="175"/>
      <c r="E1100" s="176"/>
    </row>
    <row r="1101" spans="2:5" ht="35.1" customHeight="1" x14ac:dyDescent="0.25">
      <c r="B1101" s="176"/>
      <c r="C1101" s="173"/>
      <c r="D1101" s="175"/>
      <c r="E1101" s="176"/>
    </row>
    <row r="1102" spans="2:5" ht="35.1" customHeight="1" x14ac:dyDescent="0.25">
      <c r="B1102" s="176"/>
      <c r="C1102" s="173"/>
      <c r="D1102" s="175"/>
      <c r="E1102" s="176"/>
    </row>
    <row r="1103" spans="2:5" ht="35.1" customHeight="1" x14ac:dyDescent="0.25">
      <c r="B1103" s="176"/>
      <c r="C1103" s="173"/>
      <c r="D1103" s="175"/>
      <c r="E1103" s="176"/>
    </row>
    <row r="1104" spans="2:5" ht="35.1" customHeight="1" x14ac:dyDescent="0.25">
      <c r="B1104" s="176"/>
      <c r="C1104" s="173"/>
      <c r="D1104" s="175"/>
      <c r="E1104" s="176"/>
    </row>
    <row r="1105" spans="2:5" ht="35.1" customHeight="1" x14ac:dyDescent="0.25">
      <c r="B1105" s="176"/>
      <c r="C1105" s="173"/>
      <c r="D1105" s="175"/>
      <c r="E1105" s="176"/>
    </row>
    <row r="1106" spans="2:5" ht="35.1" customHeight="1" x14ac:dyDescent="0.25">
      <c r="B1106" s="176"/>
      <c r="C1106" s="173"/>
      <c r="D1106" s="175"/>
      <c r="E1106" s="176"/>
    </row>
    <row r="1107" spans="2:5" ht="35.1" customHeight="1" x14ac:dyDescent="0.25">
      <c r="B1107" s="176"/>
      <c r="C1107" s="173"/>
      <c r="D1107" s="175"/>
      <c r="E1107" s="176"/>
    </row>
    <row r="1108" spans="2:5" ht="35.1" customHeight="1" x14ac:dyDescent="0.25">
      <c r="B1108" s="176"/>
      <c r="C1108" s="173"/>
      <c r="D1108" s="175"/>
      <c r="E1108" s="176"/>
    </row>
    <row r="1109" spans="2:5" ht="35.1" customHeight="1" x14ac:dyDescent="0.25">
      <c r="B1109" s="176"/>
      <c r="C1109" s="173"/>
      <c r="D1109" s="175"/>
      <c r="E1109" s="176"/>
    </row>
    <row r="1110" spans="2:5" ht="35.1" customHeight="1" x14ac:dyDescent="0.25">
      <c r="B1110" s="176"/>
      <c r="C1110" s="173"/>
      <c r="D1110" s="175"/>
      <c r="E1110" s="176"/>
    </row>
    <row r="1111" spans="2:5" ht="35.1" customHeight="1" x14ac:dyDescent="0.25">
      <c r="B1111" s="176"/>
      <c r="C1111" s="173"/>
      <c r="D1111" s="175"/>
      <c r="E1111" s="176"/>
    </row>
    <row r="1112" spans="2:5" ht="35.1" customHeight="1" x14ac:dyDescent="0.25">
      <c r="B1112" s="176"/>
      <c r="C1112" s="173"/>
      <c r="D1112" s="175"/>
      <c r="E1112" s="176"/>
    </row>
    <row r="1113" spans="2:5" ht="35.1" customHeight="1" x14ac:dyDescent="0.25">
      <c r="B1113" s="176"/>
      <c r="C1113" s="173"/>
      <c r="D1113" s="175"/>
      <c r="E1113" s="176"/>
    </row>
    <row r="1114" spans="2:5" ht="35.1" customHeight="1" x14ac:dyDescent="0.25">
      <c r="B1114" s="176"/>
      <c r="C1114" s="173"/>
      <c r="D1114" s="175"/>
      <c r="E1114" s="176"/>
    </row>
    <row r="1115" spans="2:5" ht="35.1" customHeight="1" x14ac:dyDescent="0.25">
      <c r="B1115" s="176"/>
      <c r="C1115" s="173"/>
      <c r="D1115" s="175"/>
      <c r="E1115" s="176"/>
    </row>
    <row r="1116" spans="2:5" ht="35.1" customHeight="1" x14ac:dyDescent="0.25">
      <c r="B1116" s="176"/>
      <c r="C1116" s="173"/>
      <c r="D1116" s="175"/>
      <c r="E1116" s="176"/>
    </row>
    <row r="1117" spans="2:5" ht="35.1" customHeight="1" x14ac:dyDescent="0.25">
      <c r="B1117" s="176"/>
      <c r="C1117" s="173"/>
      <c r="D1117" s="175"/>
      <c r="E1117" s="176"/>
    </row>
    <row r="1118" spans="2:5" ht="35.1" customHeight="1" x14ac:dyDescent="0.25">
      <c r="B1118" s="176"/>
      <c r="C1118" s="173"/>
      <c r="D1118" s="175"/>
      <c r="E1118" s="176"/>
    </row>
    <row r="1119" spans="2:5" ht="35.1" customHeight="1" x14ac:dyDescent="0.25">
      <c r="B1119" s="176"/>
      <c r="C1119" s="173"/>
      <c r="D1119" s="175"/>
      <c r="E1119" s="176"/>
    </row>
    <row r="1120" spans="2:5" ht="35.1" customHeight="1" x14ac:dyDescent="0.25">
      <c r="B1120" s="176"/>
      <c r="C1120" s="173"/>
      <c r="D1120" s="175"/>
      <c r="E1120" s="176"/>
    </row>
    <row r="1121" spans="2:5" ht="35.1" customHeight="1" x14ac:dyDescent="0.25">
      <c r="B1121" s="176"/>
      <c r="C1121" s="173"/>
      <c r="D1121" s="175"/>
      <c r="E1121" s="176"/>
    </row>
    <row r="1122" spans="2:5" ht="35.1" customHeight="1" x14ac:dyDescent="0.25">
      <c r="B1122" s="176"/>
      <c r="C1122" s="173"/>
      <c r="D1122" s="175"/>
      <c r="E1122" s="176"/>
    </row>
    <row r="1123" spans="2:5" ht="35.1" customHeight="1" x14ac:dyDescent="0.25">
      <c r="B1123" s="176"/>
      <c r="C1123" s="173"/>
      <c r="D1123" s="175"/>
      <c r="E1123" s="176"/>
    </row>
    <row r="1124" spans="2:5" ht="35.1" customHeight="1" x14ac:dyDescent="0.25">
      <c r="B1124" s="176"/>
      <c r="C1124" s="173"/>
      <c r="D1124" s="175"/>
      <c r="E1124" s="176"/>
    </row>
    <row r="1125" spans="2:5" ht="35.1" customHeight="1" x14ac:dyDescent="0.25">
      <c r="B1125" s="176"/>
      <c r="C1125" s="173"/>
      <c r="D1125" s="175"/>
      <c r="E1125" s="176"/>
    </row>
    <row r="1126" spans="2:5" ht="35.1" customHeight="1" x14ac:dyDescent="0.25">
      <c r="B1126" s="176"/>
      <c r="C1126" s="173"/>
      <c r="D1126" s="175"/>
      <c r="E1126" s="176"/>
    </row>
    <row r="1127" spans="2:5" ht="35.1" customHeight="1" x14ac:dyDescent="0.25">
      <c r="B1127" s="176"/>
      <c r="C1127" s="173"/>
      <c r="D1127" s="175"/>
      <c r="E1127" s="176"/>
    </row>
    <row r="1128" spans="2:5" ht="35.1" customHeight="1" x14ac:dyDescent="0.25">
      <c r="B1128" s="176"/>
      <c r="C1128" s="173"/>
      <c r="D1128" s="175"/>
      <c r="E1128" s="176"/>
    </row>
    <row r="1129" spans="2:5" ht="35.1" customHeight="1" x14ac:dyDescent="0.25">
      <c r="B1129" s="176"/>
      <c r="C1129" s="173"/>
      <c r="D1129" s="175"/>
      <c r="E1129" s="176"/>
    </row>
    <row r="1130" spans="2:5" ht="35.1" customHeight="1" x14ac:dyDescent="0.25">
      <c r="B1130" s="176"/>
      <c r="C1130" s="173"/>
      <c r="D1130" s="175"/>
      <c r="E1130" s="176"/>
    </row>
    <row r="1131" spans="2:5" ht="35.1" customHeight="1" x14ac:dyDescent="0.25">
      <c r="B1131" s="176"/>
      <c r="C1131" s="173"/>
      <c r="D1131" s="175"/>
      <c r="E1131" s="176"/>
    </row>
    <row r="1132" spans="2:5" ht="35.1" customHeight="1" x14ac:dyDescent="0.25">
      <c r="B1132" s="176"/>
      <c r="C1132" s="173"/>
      <c r="D1132" s="175"/>
      <c r="E1132" s="176"/>
    </row>
    <row r="1133" spans="2:5" ht="35.1" customHeight="1" x14ac:dyDescent="0.25">
      <c r="B1133" s="176"/>
      <c r="C1133" s="173"/>
      <c r="D1133" s="175"/>
      <c r="E1133" s="176"/>
    </row>
    <row r="1134" spans="2:5" ht="35.1" customHeight="1" x14ac:dyDescent="0.25">
      <c r="B1134" s="176"/>
      <c r="C1134" s="173"/>
      <c r="D1134" s="175"/>
      <c r="E1134" s="176"/>
    </row>
    <row r="1135" spans="2:5" ht="35.1" customHeight="1" x14ac:dyDescent="0.25">
      <c r="B1135" s="176"/>
      <c r="C1135" s="173"/>
      <c r="D1135" s="175"/>
      <c r="E1135" s="176"/>
    </row>
    <row r="1136" spans="2:5" ht="35.1" customHeight="1" x14ac:dyDescent="0.25">
      <c r="B1136" s="176"/>
      <c r="C1136" s="173"/>
      <c r="D1136" s="175"/>
      <c r="E1136" s="176"/>
    </row>
    <row r="1137" spans="2:5" ht="35.1" customHeight="1" x14ac:dyDescent="0.25">
      <c r="B1137" s="176"/>
      <c r="C1137" s="173"/>
      <c r="D1137" s="175"/>
      <c r="E1137" s="176"/>
    </row>
    <row r="1138" spans="2:5" ht="35.1" customHeight="1" x14ac:dyDescent="0.25">
      <c r="B1138" s="176"/>
      <c r="C1138" s="173"/>
      <c r="D1138" s="175"/>
      <c r="E1138" s="176"/>
    </row>
    <row r="1139" spans="2:5" ht="35.1" customHeight="1" x14ac:dyDescent="0.25">
      <c r="B1139" s="176"/>
      <c r="C1139" s="173"/>
      <c r="D1139" s="175"/>
      <c r="E1139" s="176"/>
    </row>
    <row r="1140" spans="2:5" ht="35.1" customHeight="1" x14ac:dyDescent="0.25">
      <c r="B1140" s="176"/>
      <c r="C1140" s="173"/>
      <c r="D1140" s="175"/>
      <c r="E1140" s="176"/>
    </row>
    <row r="1141" spans="2:5" ht="35.1" customHeight="1" x14ac:dyDescent="0.25">
      <c r="B1141" s="176"/>
      <c r="C1141" s="173"/>
      <c r="D1141" s="175"/>
      <c r="E1141" s="176"/>
    </row>
    <row r="1142" spans="2:5" ht="35.1" customHeight="1" x14ac:dyDescent="0.25">
      <c r="B1142" s="176"/>
      <c r="C1142" s="173"/>
      <c r="D1142" s="175"/>
      <c r="E1142" s="176"/>
    </row>
    <row r="1143" spans="2:5" ht="35.1" customHeight="1" x14ac:dyDescent="0.25">
      <c r="B1143" s="176"/>
      <c r="C1143" s="173"/>
      <c r="D1143" s="175"/>
      <c r="E1143" s="176"/>
    </row>
    <row r="1144" spans="2:5" ht="35.1" customHeight="1" x14ac:dyDescent="0.25">
      <c r="B1144" s="176"/>
      <c r="C1144" s="173"/>
      <c r="D1144" s="175"/>
      <c r="E1144" s="176"/>
    </row>
    <row r="1145" spans="2:5" ht="35.1" customHeight="1" x14ac:dyDescent="0.25">
      <c r="B1145" s="176"/>
      <c r="C1145" s="173"/>
      <c r="D1145" s="175"/>
      <c r="E1145" s="176"/>
    </row>
    <row r="1146" spans="2:5" ht="35.1" customHeight="1" x14ac:dyDescent="0.25">
      <c r="B1146" s="176"/>
      <c r="C1146" s="173"/>
      <c r="D1146" s="175"/>
      <c r="E1146" s="176"/>
    </row>
    <row r="1147" spans="2:5" ht="35.1" customHeight="1" x14ac:dyDescent="0.25">
      <c r="B1147" s="176"/>
      <c r="C1147" s="173"/>
      <c r="D1147" s="175"/>
      <c r="E1147" s="176"/>
    </row>
    <row r="1148" spans="2:5" ht="35.1" customHeight="1" x14ac:dyDescent="0.25">
      <c r="B1148" s="176"/>
      <c r="C1148" s="173"/>
      <c r="D1148" s="175"/>
      <c r="E1148" s="176"/>
    </row>
    <row r="1149" spans="2:5" ht="35.1" customHeight="1" x14ac:dyDescent="0.25">
      <c r="B1149" s="176"/>
      <c r="C1149" s="173"/>
      <c r="D1149" s="175"/>
      <c r="E1149" s="176"/>
    </row>
    <row r="1150" spans="2:5" ht="35.1" customHeight="1" x14ac:dyDescent="0.25">
      <c r="B1150" s="176"/>
      <c r="C1150" s="173"/>
      <c r="D1150" s="175"/>
      <c r="E1150" s="176"/>
    </row>
    <row r="1151" spans="2:5" ht="35.1" customHeight="1" x14ac:dyDescent="0.25">
      <c r="B1151" s="176"/>
      <c r="C1151" s="173"/>
      <c r="D1151" s="175"/>
      <c r="E1151" s="176"/>
    </row>
    <row r="1152" spans="2:5" ht="35.1" customHeight="1" x14ac:dyDescent="0.25">
      <c r="B1152" s="176"/>
      <c r="C1152" s="173"/>
      <c r="D1152" s="175"/>
      <c r="E1152" s="176"/>
    </row>
    <row r="1153" spans="2:5" ht="35.1" customHeight="1" x14ac:dyDescent="0.25">
      <c r="B1153" s="176"/>
      <c r="C1153" s="173"/>
      <c r="D1153" s="175"/>
      <c r="E1153" s="176"/>
    </row>
    <row r="1154" spans="2:5" ht="35.1" customHeight="1" x14ac:dyDescent="0.25">
      <c r="B1154" s="176"/>
      <c r="C1154" s="173"/>
      <c r="D1154" s="175"/>
      <c r="E1154" s="176"/>
    </row>
    <row r="1155" spans="2:5" ht="35.1" customHeight="1" x14ac:dyDescent="0.25">
      <c r="B1155" s="176"/>
      <c r="C1155" s="173"/>
      <c r="D1155" s="175"/>
      <c r="E1155" s="176"/>
    </row>
    <row r="1156" spans="2:5" ht="35.1" customHeight="1" x14ac:dyDescent="0.25">
      <c r="B1156" s="176"/>
      <c r="C1156" s="173"/>
      <c r="D1156" s="175"/>
      <c r="E1156" s="176"/>
    </row>
    <row r="1157" spans="2:5" ht="35.1" customHeight="1" x14ac:dyDescent="0.25">
      <c r="B1157" s="176"/>
      <c r="C1157" s="173"/>
      <c r="D1157" s="175"/>
      <c r="E1157" s="176"/>
    </row>
    <row r="1158" spans="2:5" ht="35.1" customHeight="1" x14ac:dyDescent="0.25">
      <c r="B1158" s="176"/>
      <c r="C1158" s="173"/>
      <c r="D1158" s="175"/>
      <c r="E1158" s="176"/>
    </row>
    <row r="1159" spans="2:5" ht="35.1" customHeight="1" x14ac:dyDescent="0.25">
      <c r="B1159" s="176"/>
      <c r="C1159" s="173"/>
      <c r="D1159" s="175"/>
      <c r="E1159" s="176"/>
    </row>
    <row r="1160" spans="2:5" ht="35.1" customHeight="1" x14ac:dyDescent="0.25">
      <c r="B1160" s="176"/>
      <c r="C1160" s="173"/>
      <c r="D1160" s="175"/>
      <c r="E1160" s="176"/>
    </row>
    <row r="1161" spans="2:5" ht="35.1" customHeight="1" x14ac:dyDescent="0.25">
      <c r="B1161" s="176"/>
      <c r="C1161" s="173"/>
      <c r="D1161" s="175"/>
      <c r="E1161" s="176"/>
    </row>
    <row r="1162" spans="2:5" ht="35.1" customHeight="1" x14ac:dyDescent="0.25">
      <c r="B1162" s="176"/>
      <c r="C1162" s="173"/>
      <c r="D1162" s="175"/>
      <c r="E1162" s="176"/>
    </row>
    <row r="1163" spans="2:5" ht="35.1" customHeight="1" x14ac:dyDescent="0.25">
      <c r="B1163" s="176"/>
      <c r="C1163" s="173"/>
      <c r="D1163" s="175"/>
      <c r="E1163" s="176"/>
    </row>
    <row r="1164" spans="2:5" ht="35.1" customHeight="1" x14ac:dyDescent="0.25">
      <c r="B1164" s="176"/>
      <c r="C1164" s="173"/>
      <c r="D1164" s="175"/>
      <c r="E1164" s="176"/>
    </row>
    <row r="1165" spans="2:5" ht="35.1" customHeight="1" x14ac:dyDescent="0.25">
      <c r="B1165" s="176"/>
      <c r="C1165" s="173"/>
      <c r="D1165" s="175"/>
      <c r="E1165" s="176"/>
    </row>
    <row r="1166" spans="2:5" ht="35.1" customHeight="1" x14ac:dyDescent="0.25">
      <c r="B1166" s="176"/>
      <c r="C1166" s="173"/>
      <c r="D1166" s="175"/>
      <c r="E1166" s="176"/>
    </row>
    <row r="1167" spans="2:5" ht="35.1" customHeight="1" x14ac:dyDescent="0.25">
      <c r="B1167" s="176"/>
      <c r="C1167" s="173"/>
      <c r="D1167" s="175"/>
      <c r="E1167" s="176"/>
    </row>
    <row r="1168" spans="2:5" ht="35.1" customHeight="1" x14ac:dyDescent="0.25">
      <c r="B1168" s="176"/>
      <c r="C1168" s="173"/>
      <c r="D1168" s="175"/>
      <c r="E1168" s="176"/>
    </row>
    <row r="1169" spans="2:5" ht="35.1" customHeight="1" x14ac:dyDescent="0.25">
      <c r="B1169" s="176"/>
      <c r="C1169" s="173"/>
      <c r="D1169" s="175"/>
      <c r="E1169" s="176"/>
    </row>
    <row r="1170" spans="2:5" ht="35.1" customHeight="1" x14ac:dyDescent="0.25">
      <c r="B1170" s="176"/>
      <c r="C1170" s="173"/>
      <c r="D1170" s="175"/>
      <c r="E1170" s="176"/>
    </row>
    <row r="1171" spans="2:5" ht="35.1" customHeight="1" x14ac:dyDescent="0.25">
      <c r="B1171" s="176"/>
      <c r="C1171" s="173"/>
      <c r="D1171" s="175"/>
      <c r="E1171" s="176"/>
    </row>
    <row r="1172" spans="2:5" ht="35.1" customHeight="1" x14ac:dyDescent="0.25">
      <c r="B1172" s="176"/>
      <c r="C1172" s="173"/>
      <c r="D1172" s="175"/>
      <c r="E1172" s="176"/>
    </row>
    <row r="1173" spans="2:5" ht="35.1" customHeight="1" x14ac:dyDescent="0.25">
      <c r="B1173" s="176"/>
      <c r="C1173" s="173"/>
      <c r="D1173" s="175"/>
      <c r="E1173" s="176"/>
    </row>
    <row r="1174" spans="2:5" ht="35.1" customHeight="1" x14ac:dyDescent="0.25">
      <c r="B1174" s="176"/>
      <c r="C1174" s="173"/>
      <c r="D1174" s="175"/>
      <c r="E1174" s="176"/>
    </row>
    <row r="1175" spans="2:5" ht="35.1" customHeight="1" x14ac:dyDescent="0.25">
      <c r="B1175" s="176"/>
      <c r="C1175" s="173"/>
      <c r="D1175" s="175"/>
      <c r="E1175" s="176"/>
    </row>
    <row r="1176" spans="2:5" ht="35.1" customHeight="1" x14ac:dyDescent="0.25">
      <c r="B1176" s="176"/>
      <c r="C1176" s="173"/>
      <c r="D1176" s="175"/>
      <c r="E1176" s="176"/>
    </row>
    <row r="1177" spans="2:5" ht="35.1" customHeight="1" x14ac:dyDescent="0.25">
      <c r="B1177" s="176"/>
      <c r="C1177" s="173"/>
      <c r="D1177" s="175"/>
      <c r="E1177" s="176"/>
    </row>
    <row r="1178" spans="2:5" ht="35.1" customHeight="1" x14ac:dyDescent="0.25">
      <c r="B1178" s="176"/>
      <c r="C1178" s="173"/>
      <c r="D1178" s="175"/>
      <c r="E1178" s="176"/>
    </row>
    <row r="1179" spans="2:5" ht="35.1" customHeight="1" x14ac:dyDescent="0.25">
      <c r="B1179" s="176"/>
      <c r="C1179" s="173"/>
      <c r="D1179" s="175"/>
      <c r="E1179" s="176"/>
    </row>
    <row r="1180" spans="2:5" ht="35.1" customHeight="1" x14ac:dyDescent="0.25">
      <c r="B1180" s="176"/>
      <c r="C1180" s="173"/>
      <c r="D1180" s="175"/>
      <c r="E1180" s="176"/>
    </row>
    <row r="1181" spans="2:5" ht="35.1" customHeight="1" x14ac:dyDescent="0.25">
      <c r="B1181" s="176"/>
      <c r="C1181" s="173"/>
      <c r="D1181" s="175"/>
      <c r="E1181" s="176"/>
    </row>
    <row r="1182" spans="2:5" ht="35.1" customHeight="1" x14ac:dyDescent="0.25">
      <c r="B1182" s="176"/>
      <c r="C1182" s="173"/>
      <c r="D1182" s="175"/>
      <c r="E1182" s="176"/>
    </row>
    <row r="1183" spans="2:5" ht="35.1" customHeight="1" x14ac:dyDescent="0.25">
      <c r="B1183" s="176"/>
      <c r="C1183" s="173"/>
      <c r="D1183" s="175"/>
      <c r="E1183" s="176"/>
    </row>
    <row r="1184" spans="2:5" ht="35.1" customHeight="1" x14ac:dyDescent="0.25">
      <c r="B1184" s="176"/>
      <c r="C1184" s="173"/>
      <c r="D1184" s="175"/>
      <c r="E1184" s="176"/>
    </row>
    <row r="1185" spans="2:5" ht="35.1" customHeight="1" x14ac:dyDescent="0.25">
      <c r="B1185" s="176"/>
      <c r="C1185" s="173"/>
      <c r="D1185" s="175"/>
      <c r="E1185" s="176"/>
    </row>
    <row r="1186" spans="2:5" ht="35.1" customHeight="1" x14ac:dyDescent="0.25">
      <c r="B1186" s="176"/>
      <c r="C1186" s="173"/>
      <c r="D1186" s="175"/>
      <c r="E1186" s="176"/>
    </row>
    <row r="1187" spans="2:5" ht="35.1" customHeight="1" x14ac:dyDescent="0.25">
      <c r="B1187" s="176"/>
      <c r="C1187" s="173"/>
      <c r="D1187" s="175"/>
      <c r="E1187" s="176"/>
    </row>
    <row r="1188" spans="2:5" ht="35.1" customHeight="1" x14ac:dyDescent="0.25">
      <c r="B1188" s="176"/>
      <c r="C1188" s="173"/>
      <c r="D1188" s="175"/>
      <c r="E1188" s="176"/>
    </row>
    <row r="1189" spans="2:5" ht="35.1" customHeight="1" x14ac:dyDescent="0.25">
      <c r="B1189" s="176"/>
      <c r="C1189" s="173"/>
      <c r="D1189" s="175"/>
      <c r="E1189" s="176"/>
    </row>
    <row r="1190" spans="2:5" ht="35.1" customHeight="1" x14ac:dyDescent="0.25">
      <c r="B1190" s="176"/>
      <c r="C1190" s="173"/>
      <c r="D1190" s="175"/>
      <c r="E1190" s="176"/>
    </row>
    <row r="1191" spans="2:5" ht="35.1" customHeight="1" x14ac:dyDescent="0.25">
      <c r="B1191" s="176"/>
      <c r="C1191" s="173"/>
      <c r="D1191" s="175"/>
      <c r="E1191" s="176"/>
    </row>
    <row r="1192" spans="2:5" ht="35.1" customHeight="1" x14ac:dyDescent="0.25">
      <c r="B1192" s="176"/>
      <c r="C1192" s="173"/>
      <c r="D1192" s="175"/>
      <c r="E1192" s="176"/>
    </row>
    <row r="1193" spans="2:5" ht="35.1" customHeight="1" x14ac:dyDescent="0.25">
      <c r="B1193" s="176"/>
      <c r="C1193" s="173"/>
      <c r="D1193" s="175"/>
      <c r="E1193" s="176"/>
    </row>
    <row r="1194" spans="2:5" ht="35.1" customHeight="1" x14ac:dyDescent="0.25">
      <c r="B1194" s="176"/>
      <c r="C1194" s="173"/>
      <c r="D1194" s="175"/>
      <c r="E1194" s="176"/>
    </row>
    <row r="1195" spans="2:5" ht="35.1" customHeight="1" x14ac:dyDescent="0.25">
      <c r="B1195" s="176"/>
      <c r="C1195" s="173"/>
      <c r="D1195" s="175"/>
      <c r="E1195" s="176"/>
    </row>
    <row r="1196" spans="2:5" ht="35.1" customHeight="1" x14ac:dyDescent="0.25">
      <c r="B1196" s="176"/>
      <c r="C1196" s="173"/>
      <c r="D1196" s="175"/>
      <c r="E1196" s="176"/>
    </row>
    <row r="1197" spans="2:5" ht="35.1" customHeight="1" x14ac:dyDescent="0.25">
      <c r="B1197" s="176"/>
      <c r="C1197" s="173"/>
      <c r="D1197" s="175"/>
      <c r="E1197" s="176"/>
    </row>
    <row r="1198" spans="2:5" ht="35.1" customHeight="1" x14ac:dyDescent="0.25">
      <c r="B1198" s="176"/>
      <c r="C1198" s="173"/>
      <c r="D1198" s="175"/>
      <c r="E1198" s="176"/>
    </row>
    <row r="1199" spans="2:5" ht="35.1" customHeight="1" x14ac:dyDescent="0.25">
      <c r="B1199" s="176"/>
      <c r="C1199" s="173"/>
      <c r="D1199" s="175"/>
      <c r="E1199" s="176"/>
    </row>
    <row r="1200" spans="2:5" ht="35.1" customHeight="1" x14ac:dyDescent="0.25">
      <c r="B1200" s="176"/>
      <c r="C1200" s="173"/>
      <c r="D1200" s="175"/>
      <c r="E1200" s="176"/>
    </row>
    <row r="1201" spans="2:5" ht="35.1" customHeight="1" x14ac:dyDescent="0.25">
      <c r="B1201" s="176"/>
      <c r="C1201" s="173"/>
      <c r="D1201" s="175"/>
      <c r="E1201" s="176"/>
    </row>
    <row r="1202" spans="2:5" ht="35.1" customHeight="1" x14ac:dyDescent="0.25">
      <c r="B1202" s="176"/>
      <c r="C1202" s="173"/>
      <c r="D1202" s="175"/>
      <c r="E1202" s="176"/>
    </row>
    <row r="1203" spans="2:5" ht="35.1" customHeight="1" x14ac:dyDescent="0.25">
      <c r="B1203" s="176"/>
      <c r="C1203" s="173"/>
      <c r="D1203" s="175"/>
      <c r="E1203" s="176"/>
    </row>
    <row r="1204" spans="2:5" ht="35.1" customHeight="1" x14ac:dyDescent="0.25">
      <c r="B1204" s="176"/>
      <c r="C1204" s="173"/>
      <c r="D1204" s="175"/>
      <c r="E1204" s="176"/>
    </row>
    <row r="1205" spans="2:5" ht="35.1" customHeight="1" x14ac:dyDescent="0.25">
      <c r="B1205" s="176"/>
      <c r="C1205" s="173"/>
      <c r="D1205" s="175"/>
      <c r="E1205" s="176"/>
    </row>
    <row r="1206" spans="2:5" ht="35.1" customHeight="1" x14ac:dyDescent="0.25">
      <c r="B1206" s="176"/>
      <c r="C1206" s="173"/>
      <c r="D1206" s="175"/>
      <c r="E1206" s="176"/>
    </row>
    <row r="1207" spans="2:5" ht="35.1" customHeight="1" x14ac:dyDescent="0.25">
      <c r="B1207" s="176"/>
      <c r="C1207" s="173"/>
      <c r="D1207" s="175"/>
      <c r="E1207" s="176"/>
    </row>
    <row r="1208" spans="2:5" ht="35.1" customHeight="1" x14ac:dyDescent="0.25">
      <c r="B1208" s="176"/>
      <c r="C1208" s="173"/>
      <c r="D1208" s="175"/>
      <c r="E1208" s="176"/>
    </row>
    <row r="1209" spans="2:5" ht="35.1" customHeight="1" x14ac:dyDescent="0.25">
      <c r="B1209" s="176"/>
      <c r="C1209" s="173"/>
      <c r="D1209" s="175"/>
      <c r="E1209" s="176"/>
    </row>
    <row r="1210" spans="2:5" ht="35.1" customHeight="1" x14ac:dyDescent="0.25">
      <c r="B1210" s="176"/>
      <c r="C1210" s="173"/>
      <c r="D1210" s="175"/>
      <c r="E1210" s="176"/>
    </row>
    <row r="1211" spans="2:5" ht="35.1" customHeight="1" x14ac:dyDescent="0.25">
      <c r="B1211" s="176"/>
      <c r="C1211" s="173"/>
      <c r="D1211" s="175"/>
      <c r="E1211" s="176"/>
    </row>
    <row r="1212" spans="2:5" ht="35.1" customHeight="1" x14ac:dyDescent="0.25">
      <c r="B1212" s="176"/>
      <c r="C1212" s="173"/>
      <c r="D1212" s="175"/>
      <c r="E1212" s="176"/>
    </row>
    <row r="1213" spans="2:5" ht="35.1" customHeight="1" x14ac:dyDescent="0.25">
      <c r="B1213" s="176"/>
      <c r="C1213" s="173"/>
      <c r="D1213" s="175"/>
      <c r="E1213" s="176"/>
    </row>
    <row r="1214" spans="2:5" ht="35.1" customHeight="1" x14ac:dyDescent="0.25">
      <c r="B1214" s="176"/>
      <c r="C1214" s="173"/>
      <c r="D1214" s="175"/>
      <c r="E1214" s="176"/>
    </row>
    <row r="1215" spans="2:5" ht="35.1" customHeight="1" x14ac:dyDescent="0.25">
      <c r="B1215" s="176"/>
      <c r="C1215" s="173"/>
      <c r="D1215" s="175"/>
      <c r="E1215" s="176"/>
    </row>
    <row r="1216" spans="2:5" ht="35.1" customHeight="1" x14ac:dyDescent="0.25">
      <c r="B1216" s="176"/>
      <c r="C1216" s="173"/>
      <c r="D1216" s="175"/>
      <c r="E1216" s="176"/>
    </row>
    <row r="1217" spans="2:5" ht="35.1" customHeight="1" x14ac:dyDescent="0.25">
      <c r="B1217" s="176"/>
      <c r="C1217" s="173"/>
      <c r="D1217" s="175"/>
      <c r="E1217" s="176"/>
    </row>
    <row r="1218" spans="2:5" ht="35.1" customHeight="1" x14ac:dyDescent="0.25">
      <c r="B1218" s="176"/>
      <c r="C1218" s="173"/>
      <c r="D1218" s="175"/>
      <c r="E1218" s="176"/>
    </row>
    <row r="1219" spans="2:5" ht="35.1" customHeight="1" x14ac:dyDescent="0.25">
      <c r="B1219" s="176"/>
      <c r="C1219" s="173"/>
      <c r="D1219" s="175"/>
      <c r="E1219" s="176"/>
    </row>
    <row r="1220" spans="2:5" ht="35.1" customHeight="1" x14ac:dyDescent="0.25">
      <c r="B1220" s="176"/>
      <c r="C1220" s="173"/>
      <c r="D1220" s="175"/>
      <c r="E1220" s="176"/>
    </row>
    <row r="1221" spans="2:5" ht="35.1" customHeight="1" x14ac:dyDescent="0.25">
      <c r="B1221" s="176"/>
      <c r="C1221" s="173"/>
      <c r="D1221" s="175"/>
      <c r="E1221" s="176"/>
    </row>
    <row r="1222" spans="2:5" ht="35.1" customHeight="1" x14ac:dyDescent="0.25">
      <c r="B1222" s="176"/>
      <c r="C1222" s="173"/>
      <c r="D1222" s="175"/>
      <c r="E1222" s="176"/>
    </row>
    <row r="1223" spans="2:5" ht="35.1" customHeight="1" x14ac:dyDescent="0.25">
      <c r="B1223" s="176"/>
      <c r="C1223" s="173"/>
      <c r="D1223" s="175"/>
      <c r="E1223" s="176"/>
    </row>
    <row r="1224" spans="2:5" ht="35.1" customHeight="1" x14ac:dyDescent="0.25">
      <c r="B1224" s="176"/>
      <c r="C1224" s="173"/>
      <c r="D1224" s="175"/>
      <c r="E1224" s="176"/>
    </row>
    <row r="1225" spans="2:5" ht="35.1" customHeight="1" x14ac:dyDescent="0.25">
      <c r="B1225" s="176"/>
      <c r="C1225" s="173"/>
      <c r="D1225" s="175"/>
      <c r="E1225" s="176"/>
    </row>
    <row r="1226" spans="2:5" ht="35.1" customHeight="1" x14ac:dyDescent="0.25">
      <c r="B1226" s="176"/>
      <c r="C1226" s="173"/>
      <c r="D1226" s="175"/>
      <c r="E1226" s="176"/>
    </row>
    <row r="1227" spans="2:5" ht="35.1" customHeight="1" x14ac:dyDescent="0.25">
      <c r="B1227" s="176"/>
      <c r="C1227" s="173"/>
      <c r="D1227" s="175"/>
      <c r="E1227" s="176"/>
    </row>
    <row r="1228" spans="2:5" ht="35.1" customHeight="1" x14ac:dyDescent="0.25">
      <c r="B1228" s="176"/>
      <c r="C1228" s="173"/>
      <c r="D1228" s="175"/>
      <c r="E1228" s="176"/>
    </row>
    <row r="1229" spans="2:5" ht="35.1" customHeight="1" x14ac:dyDescent="0.25">
      <c r="B1229" s="176"/>
      <c r="C1229" s="173"/>
      <c r="D1229" s="175"/>
      <c r="E1229" s="176"/>
    </row>
    <row r="1230" spans="2:5" ht="35.1" customHeight="1" x14ac:dyDescent="0.25">
      <c r="B1230" s="176"/>
      <c r="C1230" s="173"/>
      <c r="D1230" s="175"/>
      <c r="E1230" s="176"/>
    </row>
    <row r="1231" spans="2:5" ht="35.1" customHeight="1" x14ac:dyDescent="0.25">
      <c r="B1231" s="176"/>
      <c r="C1231" s="173"/>
      <c r="D1231" s="175"/>
      <c r="E1231" s="176"/>
    </row>
    <row r="1232" spans="2:5" ht="35.1" customHeight="1" x14ac:dyDescent="0.25">
      <c r="B1232" s="176"/>
      <c r="C1232" s="173"/>
      <c r="D1232" s="175"/>
      <c r="E1232" s="176"/>
    </row>
    <row r="1233" spans="2:5" ht="35.1" customHeight="1" x14ac:dyDescent="0.25">
      <c r="B1233" s="176"/>
      <c r="C1233" s="173"/>
      <c r="D1233" s="175"/>
      <c r="E1233" s="176"/>
    </row>
    <row r="1234" spans="2:5" ht="35.1" customHeight="1" x14ac:dyDescent="0.25">
      <c r="B1234" s="176"/>
      <c r="C1234" s="173"/>
      <c r="D1234" s="175"/>
      <c r="E1234" s="176"/>
    </row>
    <row r="1235" spans="2:5" ht="35.1" customHeight="1" x14ac:dyDescent="0.25">
      <c r="B1235" s="176"/>
      <c r="C1235" s="173"/>
      <c r="D1235" s="175"/>
      <c r="E1235" s="176"/>
    </row>
    <row r="1236" spans="2:5" ht="35.1" customHeight="1" x14ac:dyDescent="0.25">
      <c r="B1236" s="176"/>
      <c r="C1236" s="173"/>
      <c r="D1236" s="175"/>
      <c r="E1236" s="176"/>
    </row>
    <row r="1237" spans="2:5" ht="35.1" customHeight="1" x14ac:dyDescent="0.25">
      <c r="B1237" s="176"/>
      <c r="C1237" s="173"/>
      <c r="D1237" s="175"/>
      <c r="E1237" s="176"/>
    </row>
    <row r="1238" spans="2:5" ht="35.1" customHeight="1" x14ac:dyDescent="0.25">
      <c r="B1238" s="176"/>
      <c r="C1238" s="173"/>
      <c r="D1238" s="175"/>
      <c r="E1238" s="176"/>
    </row>
    <row r="1239" spans="2:5" ht="35.1" customHeight="1" x14ac:dyDescent="0.25">
      <c r="B1239" s="176"/>
      <c r="C1239" s="173"/>
      <c r="D1239" s="175"/>
      <c r="E1239" s="176"/>
    </row>
    <row r="1240" spans="2:5" ht="35.1" customHeight="1" x14ac:dyDescent="0.25">
      <c r="B1240" s="176"/>
      <c r="C1240" s="173"/>
      <c r="D1240" s="175"/>
      <c r="E1240" s="176"/>
    </row>
    <row r="1241" spans="2:5" ht="35.1" customHeight="1" x14ac:dyDescent="0.25">
      <c r="B1241" s="176"/>
      <c r="C1241" s="173"/>
      <c r="D1241" s="175"/>
      <c r="E1241" s="176"/>
    </row>
    <row r="1242" spans="2:5" ht="35.1" customHeight="1" x14ac:dyDescent="0.25">
      <c r="B1242" s="176"/>
      <c r="C1242" s="173"/>
      <c r="D1242" s="175"/>
      <c r="E1242" s="176"/>
    </row>
    <row r="1243" spans="2:5" ht="35.1" customHeight="1" x14ac:dyDescent="0.25">
      <c r="B1243" s="176"/>
      <c r="C1243" s="173"/>
      <c r="D1243" s="175"/>
      <c r="E1243" s="176"/>
    </row>
    <row r="1244" spans="2:5" ht="35.1" customHeight="1" x14ac:dyDescent="0.25">
      <c r="B1244" s="176"/>
      <c r="C1244" s="173"/>
      <c r="D1244" s="175"/>
      <c r="E1244" s="176"/>
    </row>
    <row r="1245" spans="2:5" ht="35.1" customHeight="1" x14ac:dyDescent="0.25">
      <c r="B1245" s="176"/>
      <c r="C1245" s="173"/>
      <c r="D1245" s="175"/>
      <c r="E1245" s="176"/>
    </row>
    <row r="1246" spans="2:5" ht="35.1" customHeight="1" x14ac:dyDescent="0.25">
      <c r="B1246" s="176"/>
      <c r="C1246" s="173"/>
      <c r="D1246" s="175"/>
      <c r="E1246" s="176"/>
    </row>
    <row r="1247" spans="2:5" ht="35.1" customHeight="1" x14ac:dyDescent="0.25">
      <c r="B1247" s="176"/>
      <c r="C1247" s="173"/>
      <c r="D1247" s="175"/>
      <c r="E1247" s="176"/>
    </row>
    <row r="1248" spans="2:5" ht="35.1" customHeight="1" x14ac:dyDescent="0.25">
      <c r="B1248" s="176"/>
      <c r="C1248" s="173"/>
      <c r="D1248" s="175"/>
      <c r="E1248" s="176"/>
    </row>
    <row r="1249" spans="2:5" ht="35.1" customHeight="1" x14ac:dyDescent="0.25">
      <c r="B1249" s="176"/>
      <c r="C1249" s="173"/>
      <c r="D1249" s="175"/>
      <c r="E1249" s="176"/>
    </row>
    <row r="1250" spans="2:5" ht="35.1" customHeight="1" x14ac:dyDescent="0.25">
      <c r="B1250" s="176"/>
      <c r="C1250" s="173"/>
      <c r="D1250" s="175"/>
      <c r="E1250" s="176"/>
    </row>
    <row r="1251" spans="2:5" ht="35.1" customHeight="1" x14ac:dyDescent="0.25">
      <c r="B1251" s="176"/>
      <c r="C1251" s="173"/>
      <c r="D1251" s="175"/>
      <c r="E1251" s="176"/>
    </row>
    <row r="1252" spans="2:5" ht="35.1" customHeight="1" x14ac:dyDescent="0.25">
      <c r="B1252" s="176"/>
      <c r="C1252" s="173"/>
      <c r="D1252" s="175"/>
      <c r="E1252" s="176"/>
    </row>
    <row r="1253" spans="2:5" ht="35.1" customHeight="1" x14ac:dyDescent="0.25">
      <c r="B1253" s="176"/>
      <c r="C1253" s="173"/>
      <c r="D1253" s="175"/>
      <c r="E1253" s="176"/>
    </row>
    <row r="1254" spans="2:5" ht="35.1" customHeight="1" x14ac:dyDescent="0.25">
      <c r="B1254" s="176"/>
      <c r="C1254" s="173"/>
      <c r="D1254" s="175"/>
      <c r="E1254" s="176"/>
    </row>
    <row r="1255" spans="2:5" ht="35.1" customHeight="1" x14ac:dyDescent="0.25">
      <c r="B1255" s="176"/>
      <c r="C1255" s="173"/>
      <c r="D1255" s="175"/>
      <c r="E1255" s="176"/>
    </row>
    <row r="1256" spans="2:5" ht="35.1" customHeight="1" x14ac:dyDescent="0.25">
      <c r="B1256" s="176"/>
      <c r="C1256" s="173"/>
      <c r="D1256" s="175"/>
      <c r="E1256" s="176"/>
    </row>
    <row r="1257" spans="2:5" ht="35.1" customHeight="1" x14ac:dyDescent="0.25">
      <c r="B1257" s="176"/>
      <c r="C1257" s="173"/>
      <c r="D1257" s="175"/>
      <c r="E1257" s="176"/>
    </row>
    <row r="1258" spans="2:5" ht="35.1" customHeight="1" x14ac:dyDescent="0.25">
      <c r="B1258" s="176"/>
      <c r="C1258" s="173"/>
      <c r="D1258" s="175"/>
      <c r="E1258" s="176"/>
    </row>
    <row r="1259" spans="2:5" ht="35.1" customHeight="1" x14ac:dyDescent="0.25">
      <c r="B1259" s="176"/>
      <c r="C1259" s="173"/>
      <c r="D1259" s="175"/>
      <c r="E1259" s="176"/>
    </row>
    <row r="1260" spans="2:5" ht="35.1" customHeight="1" x14ac:dyDescent="0.25">
      <c r="B1260" s="176"/>
      <c r="C1260" s="173"/>
      <c r="D1260" s="175"/>
      <c r="E1260" s="176"/>
    </row>
    <row r="1261" spans="2:5" ht="35.1" customHeight="1" x14ac:dyDescent="0.25">
      <c r="B1261" s="176"/>
      <c r="C1261" s="173"/>
      <c r="D1261" s="175"/>
      <c r="E1261" s="176"/>
    </row>
    <row r="1262" spans="2:5" ht="35.1" customHeight="1" x14ac:dyDescent="0.25">
      <c r="B1262" s="176"/>
      <c r="C1262" s="173"/>
      <c r="D1262" s="175"/>
      <c r="E1262" s="176"/>
    </row>
    <row r="1263" spans="2:5" ht="35.1" customHeight="1" x14ac:dyDescent="0.25">
      <c r="B1263" s="176"/>
      <c r="C1263" s="173"/>
      <c r="D1263" s="175"/>
      <c r="E1263" s="176"/>
    </row>
    <row r="1264" spans="2:5" ht="35.1" customHeight="1" x14ac:dyDescent="0.25">
      <c r="B1264" s="176"/>
      <c r="C1264" s="173"/>
      <c r="D1264" s="175"/>
      <c r="E1264" s="176"/>
    </row>
    <row r="1265" spans="2:5" ht="35.1" customHeight="1" x14ac:dyDescent="0.25">
      <c r="B1265" s="176"/>
      <c r="C1265" s="173"/>
      <c r="D1265" s="175"/>
      <c r="E1265" s="176"/>
    </row>
    <row r="1266" spans="2:5" ht="35.1" customHeight="1" x14ac:dyDescent="0.25">
      <c r="B1266" s="176"/>
      <c r="C1266" s="173"/>
      <c r="D1266" s="175"/>
      <c r="E1266" s="176"/>
    </row>
    <row r="1267" spans="2:5" ht="35.1" customHeight="1" x14ac:dyDescent="0.25">
      <c r="B1267" s="176"/>
      <c r="C1267" s="173"/>
      <c r="D1267" s="175"/>
      <c r="E1267" s="176"/>
    </row>
    <row r="1268" spans="2:5" ht="35.1" customHeight="1" x14ac:dyDescent="0.25">
      <c r="B1268" s="176"/>
      <c r="C1268" s="173"/>
      <c r="D1268" s="175"/>
      <c r="E1268" s="176"/>
    </row>
    <row r="1269" spans="2:5" ht="35.1" customHeight="1" x14ac:dyDescent="0.25">
      <c r="B1269" s="176"/>
      <c r="C1269" s="173"/>
      <c r="D1269" s="175"/>
      <c r="E1269" s="176"/>
    </row>
    <row r="1270" spans="2:5" ht="35.1" customHeight="1" x14ac:dyDescent="0.25">
      <c r="B1270" s="176"/>
      <c r="C1270" s="173"/>
      <c r="D1270" s="175"/>
      <c r="E1270" s="176"/>
    </row>
    <row r="1271" spans="2:5" ht="35.1" customHeight="1" x14ac:dyDescent="0.25">
      <c r="B1271" s="176"/>
      <c r="C1271" s="173"/>
      <c r="D1271" s="175"/>
      <c r="E1271" s="176"/>
    </row>
    <row r="1272" spans="2:5" ht="35.1" customHeight="1" x14ac:dyDescent="0.25">
      <c r="B1272" s="176"/>
      <c r="C1272" s="173"/>
      <c r="D1272" s="175"/>
      <c r="E1272" s="176"/>
    </row>
    <row r="1273" spans="2:5" ht="35.1" customHeight="1" x14ac:dyDescent="0.25">
      <c r="B1273" s="176"/>
      <c r="C1273" s="173"/>
      <c r="D1273" s="175"/>
      <c r="E1273" s="176"/>
    </row>
    <row r="1274" spans="2:5" ht="35.1" customHeight="1" x14ac:dyDescent="0.25">
      <c r="B1274" s="176"/>
      <c r="C1274" s="173"/>
      <c r="D1274" s="175"/>
      <c r="E1274" s="176"/>
    </row>
    <row r="1275" spans="2:5" ht="35.1" customHeight="1" x14ac:dyDescent="0.25">
      <c r="B1275" s="176"/>
      <c r="C1275" s="173"/>
      <c r="D1275" s="175"/>
      <c r="E1275" s="176"/>
    </row>
    <row r="1276" spans="2:5" ht="35.1" customHeight="1" x14ac:dyDescent="0.25">
      <c r="B1276" s="176"/>
      <c r="C1276" s="173"/>
      <c r="D1276" s="175"/>
      <c r="E1276" s="176"/>
    </row>
    <row r="1277" spans="2:5" ht="35.1" customHeight="1" x14ac:dyDescent="0.25">
      <c r="B1277" s="176"/>
      <c r="C1277" s="173"/>
      <c r="D1277" s="175"/>
      <c r="E1277" s="176"/>
    </row>
    <row r="1278" spans="2:5" ht="35.1" customHeight="1" x14ac:dyDescent="0.25">
      <c r="B1278" s="176"/>
      <c r="C1278" s="173"/>
      <c r="D1278" s="175"/>
      <c r="E1278" s="176"/>
    </row>
    <row r="1279" spans="2:5" ht="35.1" customHeight="1" x14ac:dyDescent="0.25">
      <c r="B1279" s="176"/>
      <c r="C1279" s="173"/>
      <c r="D1279" s="175"/>
      <c r="E1279" s="176"/>
    </row>
    <row r="1280" spans="2:5" ht="35.1" customHeight="1" x14ac:dyDescent="0.25">
      <c r="B1280" s="176"/>
      <c r="C1280" s="173"/>
      <c r="D1280" s="175"/>
      <c r="E1280" s="176"/>
    </row>
    <row r="1281" spans="2:5" ht="35.1" customHeight="1" x14ac:dyDescent="0.25">
      <c r="B1281" s="176"/>
      <c r="C1281" s="173"/>
      <c r="D1281" s="175"/>
      <c r="E1281" s="176"/>
    </row>
    <row r="1282" spans="2:5" ht="35.1" customHeight="1" x14ac:dyDescent="0.25">
      <c r="B1282" s="176"/>
      <c r="C1282" s="173"/>
      <c r="D1282" s="175"/>
      <c r="E1282" s="176"/>
    </row>
    <row r="1283" spans="2:5" ht="35.1" customHeight="1" x14ac:dyDescent="0.25">
      <c r="B1283" s="176"/>
      <c r="C1283" s="173"/>
      <c r="D1283" s="175"/>
      <c r="E1283" s="176"/>
    </row>
    <row r="1284" spans="2:5" ht="35.1" customHeight="1" x14ac:dyDescent="0.25">
      <c r="B1284" s="176"/>
      <c r="C1284" s="173"/>
      <c r="D1284" s="175"/>
      <c r="E1284" s="176"/>
    </row>
    <row r="1285" spans="2:5" ht="35.1" customHeight="1" x14ac:dyDescent="0.25">
      <c r="B1285" s="176"/>
      <c r="C1285" s="173"/>
      <c r="D1285" s="175"/>
      <c r="E1285" s="176"/>
    </row>
    <row r="1286" spans="2:5" ht="35.1" customHeight="1" x14ac:dyDescent="0.25">
      <c r="B1286" s="176"/>
      <c r="C1286" s="173"/>
      <c r="D1286" s="175"/>
      <c r="E1286" s="176"/>
    </row>
    <row r="1287" spans="2:5" ht="35.1" customHeight="1" x14ac:dyDescent="0.25">
      <c r="B1287" s="176"/>
      <c r="C1287" s="173"/>
      <c r="D1287" s="175"/>
      <c r="E1287" s="176"/>
    </row>
    <row r="1288" spans="2:5" ht="35.1" customHeight="1" x14ac:dyDescent="0.25">
      <c r="B1288" s="176"/>
      <c r="C1288" s="173"/>
      <c r="D1288" s="175"/>
      <c r="E1288" s="176"/>
    </row>
    <row r="1289" spans="2:5" ht="35.1" customHeight="1" x14ac:dyDescent="0.25">
      <c r="B1289" s="176"/>
      <c r="C1289" s="173"/>
      <c r="D1289" s="175"/>
      <c r="E1289" s="176"/>
    </row>
    <row r="1290" spans="2:5" ht="35.1" customHeight="1" x14ac:dyDescent="0.25">
      <c r="B1290" s="176"/>
      <c r="C1290" s="173"/>
      <c r="D1290" s="175"/>
      <c r="E1290" s="176"/>
    </row>
    <row r="1291" spans="2:5" ht="35.1" customHeight="1" x14ac:dyDescent="0.25">
      <c r="B1291" s="176"/>
      <c r="C1291" s="173"/>
      <c r="D1291" s="175"/>
      <c r="E1291" s="176"/>
    </row>
    <row r="1292" spans="2:5" ht="35.1" customHeight="1" x14ac:dyDescent="0.25">
      <c r="B1292" s="176"/>
      <c r="C1292" s="173"/>
      <c r="D1292" s="175"/>
      <c r="E1292" s="176"/>
    </row>
    <row r="1293" spans="2:5" ht="35.1" customHeight="1" x14ac:dyDescent="0.25">
      <c r="B1293" s="176"/>
      <c r="C1293" s="173"/>
      <c r="D1293" s="175"/>
      <c r="E1293" s="176"/>
    </row>
    <row r="1294" spans="2:5" ht="35.1" customHeight="1" x14ac:dyDescent="0.25">
      <c r="B1294" s="176"/>
      <c r="C1294" s="173"/>
      <c r="D1294" s="175"/>
      <c r="E1294" s="176"/>
    </row>
    <row r="1295" spans="2:5" ht="35.1" customHeight="1" x14ac:dyDescent="0.25">
      <c r="B1295" s="176"/>
      <c r="C1295" s="173"/>
      <c r="D1295" s="175"/>
      <c r="E1295" s="176"/>
    </row>
    <row r="1296" spans="2:5" ht="35.1" customHeight="1" x14ac:dyDescent="0.25">
      <c r="B1296" s="176"/>
      <c r="C1296" s="173"/>
      <c r="D1296" s="175"/>
      <c r="E1296" s="176"/>
    </row>
    <row r="1297" spans="2:5" ht="35.1" customHeight="1" x14ac:dyDescent="0.25">
      <c r="B1297" s="176"/>
      <c r="C1297" s="173"/>
      <c r="D1297" s="175"/>
      <c r="E1297" s="176"/>
    </row>
    <row r="1298" spans="2:5" ht="35.1" customHeight="1" x14ac:dyDescent="0.25">
      <c r="B1298" s="176"/>
      <c r="C1298" s="173"/>
      <c r="D1298" s="175"/>
      <c r="E1298" s="176"/>
    </row>
    <row r="1299" spans="2:5" ht="35.1" customHeight="1" x14ac:dyDescent="0.25">
      <c r="B1299" s="176"/>
      <c r="C1299" s="173"/>
      <c r="D1299" s="175"/>
      <c r="E1299" s="176"/>
    </row>
    <row r="1300" spans="2:5" ht="35.1" customHeight="1" x14ac:dyDescent="0.25">
      <c r="B1300" s="176"/>
      <c r="C1300" s="173"/>
      <c r="D1300" s="175"/>
      <c r="E1300" s="176"/>
    </row>
    <row r="1301" spans="2:5" ht="35.1" customHeight="1" x14ac:dyDescent="0.25">
      <c r="B1301" s="176"/>
      <c r="C1301" s="173"/>
      <c r="D1301" s="175"/>
      <c r="E1301" s="176"/>
    </row>
    <row r="1302" spans="2:5" ht="35.1" customHeight="1" x14ac:dyDescent="0.25">
      <c r="B1302" s="176"/>
      <c r="C1302" s="173"/>
      <c r="D1302" s="175"/>
      <c r="E1302" s="176"/>
    </row>
    <row r="1303" spans="2:5" ht="35.1" customHeight="1" x14ac:dyDescent="0.25">
      <c r="B1303" s="176"/>
      <c r="C1303" s="173"/>
      <c r="D1303" s="175"/>
      <c r="E1303" s="176"/>
    </row>
    <row r="1304" spans="2:5" ht="35.1" customHeight="1" x14ac:dyDescent="0.25">
      <c r="B1304" s="176"/>
      <c r="C1304" s="173"/>
      <c r="D1304" s="175"/>
      <c r="E1304" s="176"/>
    </row>
    <row r="1305" spans="2:5" ht="35.1" customHeight="1" x14ac:dyDescent="0.25">
      <c r="B1305" s="176"/>
      <c r="C1305" s="173"/>
      <c r="D1305" s="175"/>
      <c r="E1305" s="176"/>
    </row>
    <row r="1306" spans="2:5" ht="35.1" customHeight="1" x14ac:dyDescent="0.25">
      <c r="B1306" s="176"/>
      <c r="C1306" s="173"/>
      <c r="D1306" s="175"/>
      <c r="E1306" s="176"/>
    </row>
    <row r="1307" spans="2:5" ht="35.1" customHeight="1" x14ac:dyDescent="0.25">
      <c r="B1307" s="176"/>
      <c r="C1307" s="173"/>
      <c r="D1307" s="175"/>
      <c r="E1307" s="176"/>
    </row>
    <row r="1308" spans="2:5" ht="35.1" customHeight="1" x14ac:dyDescent="0.25">
      <c r="B1308" s="176"/>
      <c r="C1308" s="173"/>
      <c r="D1308" s="175"/>
      <c r="E1308" s="176"/>
    </row>
    <row r="1309" spans="2:5" ht="35.1" customHeight="1" x14ac:dyDescent="0.25">
      <c r="B1309" s="176"/>
      <c r="C1309" s="173"/>
      <c r="D1309" s="175"/>
      <c r="E1309" s="176"/>
    </row>
    <row r="1310" spans="2:5" ht="35.1" customHeight="1" x14ac:dyDescent="0.25">
      <c r="B1310" s="176"/>
      <c r="C1310" s="173"/>
      <c r="D1310" s="175"/>
      <c r="E1310" s="176"/>
    </row>
    <row r="1311" spans="2:5" ht="35.1" customHeight="1" x14ac:dyDescent="0.25">
      <c r="B1311" s="176"/>
      <c r="C1311" s="173"/>
      <c r="D1311" s="175"/>
      <c r="E1311" s="176"/>
    </row>
    <row r="1312" spans="2:5" ht="35.1" customHeight="1" x14ac:dyDescent="0.25">
      <c r="B1312" s="176"/>
      <c r="C1312" s="173"/>
      <c r="D1312" s="175"/>
      <c r="E1312" s="176"/>
    </row>
    <row r="1313" spans="2:5" ht="35.1" customHeight="1" x14ac:dyDescent="0.25">
      <c r="B1313" s="176"/>
      <c r="C1313" s="173"/>
      <c r="D1313" s="175"/>
      <c r="E1313" s="176"/>
    </row>
    <row r="1314" spans="2:5" ht="35.1" customHeight="1" x14ac:dyDescent="0.25">
      <c r="B1314" s="176"/>
      <c r="C1314" s="173"/>
      <c r="D1314" s="175"/>
      <c r="E1314" s="176"/>
    </row>
    <row r="1315" spans="2:5" ht="35.1" customHeight="1" x14ac:dyDescent="0.25">
      <c r="B1315" s="176"/>
      <c r="C1315" s="173"/>
      <c r="D1315" s="175"/>
      <c r="E1315" s="176"/>
    </row>
    <row r="1316" spans="2:5" ht="35.1" customHeight="1" x14ac:dyDescent="0.25">
      <c r="B1316" s="176"/>
      <c r="C1316" s="173"/>
      <c r="D1316" s="175"/>
      <c r="E1316" s="176"/>
    </row>
    <row r="1317" spans="2:5" ht="35.1" customHeight="1" x14ac:dyDescent="0.25">
      <c r="B1317" s="176"/>
      <c r="C1317" s="173"/>
      <c r="D1317" s="175"/>
      <c r="E1317" s="176"/>
    </row>
    <row r="1318" spans="2:5" ht="35.1" customHeight="1" x14ac:dyDescent="0.25">
      <c r="B1318" s="176"/>
      <c r="C1318" s="173"/>
      <c r="D1318" s="175"/>
      <c r="E1318" s="176"/>
    </row>
    <row r="1319" spans="2:5" ht="35.1" customHeight="1" x14ac:dyDescent="0.25">
      <c r="B1319" s="176"/>
      <c r="C1319" s="173"/>
      <c r="D1319" s="175"/>
      <c r="E1319" s="176"/>
    </row>
    <row r="1320" spans="2:5" ht="35.1" customHeight="1" x14ac:dyDescent="0.25">
      <c r="B1320" s="176"/>
      <c r="C1320" s="173"/>
      <c r="D1320" s="175"/>
      <c r="E1320" s="176"/>
    </row>
    <row r="1321" spans="2:5" ht="35.1" customHeight="1" x14ac:dyDescent="0.25">
      <c r="B1321" s="176"/>
      <c r="C1321" s="173"/>
      <c r="D1321" s="175"/>
      <c r="E1321" s="176"/>
    </row>
    <row r="1322" spans="2:5" ht="35.1" customHeight="1" x14ac:dyDescent="0.25">
      <c r="B1322" s="176"/>
      <c r="C1322" s="173"/>
      <c r="D1322" s="175"/>
      <c r="E1322" s="176"/>
    </row>
    <row r="1323" spans="2:5" ht="35.1" customHeight="1" x14ac:dyDescent="0.25">
      <c r="B1323" s="176"/>
      <c r="C1323" s="173"/>
      <c r="D1323" s="175"/>
      <c r="E1323" s="176"/>
    </row>
    <row r="1324" spans="2:5" ht="35.1" customHeight="1" x14ac:dyDescent="0.25">
      <c r="B1324" s="176"/>
      <c r="C1324" s="173"/>
      <c r="D1324" s="175"/>
      <c r="E1324" s="176"/>
    </row>
    <row r="1325" spans="2:5" ht="35.1" customHeight="1" x14ac:dyDescent="0.25">
      <c r="B1325" s="176"/>
      <c r="C1325" s="173"/>
      <c r="D1325" s="175"/>
      <c r="E1325" s="176"/>
    </row>
    <row r="1326" spans="2:5" ht="35.1" customHeight="1" x14ac:dyDescent="0.25">
      <c r="B1326" s="176"/>
      <c r="C1326" s="173"/>
      <c r="D1326" s="175"/>
      <c r="E1326" s="176"/>
    </row>
    <row r="1327" spans="2:5" ht="35.1" customHeight="1" x14ac:dyDescent="0.25">
      <c r="B1327" s="176"/>
      <c r="C1327" s="173"/>
      <c r="D1327" s="175"/>
      <c r="E1327" s="176"/>
    </row>
    <row r="1328" spans="2:5" ht="35.1" customHeight="1" x14ac:dyDescent="0.25">
      <c r="B1328" s="176"/>
      <c r="C1328" s="173"/>
      <c r="D1328" s="175"/>
      <c r="E1328" s="176"/>
    </row>
    <row r="1329" spans="2:5" ht="35.1" customHeight="1" x14ac:dyDescent="0.25">
      <c r="B1329" s="176"/>
      <c r="C1329" s="173"/>
      <c r="D1329" s="175"/>
      <c r="E1329" s="176"/>
    </row>
    <row r="1330" spans="2:5" ht="35.1" customHeight="1" x14ac:dyDescent="0.25">
      <c r="B1330" s="176"/>
      <c r="C1330" s="173"/>
      <c r="D1330" s="175"/>
      <c r="E1330" s="176"/>
    </row>
    <row r="1331" spans="2:5" ht="35.1" customHeight="1" x14ac:dyDescent="0.25">
      <c r="B1331" s="176"/>
      <c r="C1331" s="173"/>
      <c r="D1331" s="175"/>
      <c r="E1331" s="176"/>
    </row>
    <row r="1332" spans="2:5" ht="35.1" customHeight="1" x14ac:dyDescent="0.25">
      <c r="B1332" s="176"/>
      <c r="C1332" s="173"/>
      <c r="D1332" s="175"/>
      <c r="E1332" s="176"/>
    </row>
    <row r="1333" spans="2:5" ht="35.1" customHeight="1" x14ac:dyDescent="0.25">
      <c r="B1333" s="176"/>
      <c r="C1333" s="173"/>
      <c r="D1333" s="175"/>
      <c r="E1333" s="176"/>
    </row>
    <row r="1334" spans="2:5" ht="35.1" customHeight="1" x14ac:dyDescent="0.25">
      <c r="B1334" s="176"/>
      <c r="C1334" s="173"/>
      <c r="D1334" s="175"/>
      <c r="E1334" s="176"/>
    </row>
    <row r="1335" spans="2:5" ht="35.1" customHeight="1" x14ac:dyDescent="0.25">
      <c r="B1335" s="176"/>
      <c r="C1335" s="173"/>
      <c r="D1335" s="175"/>
      <c r="E1335" s="176"/>
    </row>
    <row r="1336" spans="2:5" ht="35.1" customHeight="1" x14ac:dyDescent="0.25">
      <c r="B1336" s="176"/>
      <c r="C1336" s="173"/>
      <c r="D1336" s="175"/>
      <c r="E1336" s="176"/>
    </row>
    <row r="1337" spans="2:5" ht="35.1" customHeight="1" x14ac:dyDescent="0.25">
      <c r="B1337" s="176"/>
      <c r="C1337" s="173"/>
      <c r="D1337" s="175"/>
      <c r="E1337" s="176"/>
    </row>
    <row r="1338" spans="2:5" ht="35.1" customHeight="1" x14ac:dyDescent="0.25">
      <c r="B1338" s="176"/>
      <c r="C1338" s="173"/>
      <c r="D1338" s="175"/>
      <c r="E1338" s="176"/>
    </row>
    <row r="1339" spans="2:5" ht="35.1" customHeight="1" x14ac:dyDescent="0.25">
      <c r="B1339" s="176"/>
      <c r="C1339" s="173"/>
      <c r="D1339" s="175"/>
      <c r="E1339" s="176"/>
    </row>
    <row r="1340" spans="2:5" ht="35.1" customHeight="1" x14ac:dyDescent="0.25">
      <c r="B1340" s="176"/>
      <c r="C1340" s="173"/>
      <c r="D1340" s="175"/>
      <c r="E1340" s="176"/>
    </row>
    <row r="1341" spans="2:5" ht="35.1" customHeight="1" x14ac:dyDescent="0.25">
      <c r="B1341" s="176"/>
      <c r="C1341" s="173"/>
      <c r="D1341" s="175"/>
      <c r="E1341" s="176"/>
    </row>
    <row r="1342" spans="2:5" ht="35.1" customHeight="1" x14ac:dyDescent="0.25">
      <c r="B1342" s="176"/>
      <c r="C1342" s="173"/>
      <c r="D1342" s="175"/>
      <c r="E1342" s="176"/>
    </row>
    <row r="1343" spans="2:5" ht="35.1" customHeight="1" x14ac:dyDescent="0.25">
      <c r="B1343" s="176"/>
      <c r="C1343" s="173"/>
      <c r="D1343" s="175"/>
      <c r="E1343" s="176"/>
    </row>
    <row r="1344" spans="2:5" ht="35.1" customHeight="1" x14ac:dyDescent="0.25">
      <c r="B1344" s="176"/>
      <c r="C1344" s="173"/>
      <c r="D1344" s="175"/>
      <c r="E1344" s="176"/>
    </row>
    <row r="1345" spans="2:5" ht="35.1" customHeight="1" x14ac:dyDescent="0.25">
      <c r="B1345" s="176"/>
      <c r="C1345" s="173"/>
      <c r="D1345" s="175"/>
      <c r="E1345" s="176"/>
    </row>
    <row r="1346" spans="2:5" ht="35.1" customHeight="1" x14ac:dyDescent="0.25">
      <c r="B1346" s="176"/>
      <c r="C1346" s="173"/>
      <c r="D1346" s="175"/>
      <c r="E1346" s="176"/>
    </row>
    <row r="1347" spans="2:5" ht="35.1" customHeight="1" x14ac:dyDescent="0.25">
      <c r="B1347" s="176"/>
      <c r="C1347" s="173"/>
      <c r="D1347" s="175"/>
      <c r="E1347" s="176"/>
    </row>
    <row r="1348" spans="2:5" ht="35.1" customHeight="1" x14ac:dyDescent="0.25">
      <c r="B1348" s="176"/>
      <c r="C1348" s="173"/>
      <c r="D1348" s="175"/>
      <c r="E1348" s="176"/>
    </row>
    <row r="1349" spans="2:5" ht="35.1" customHeight="1" x14ac:dyDescent="0.25">
      <c r="B1349" s="176"/>
      <c r="C1349" s="173"/>
      <c r="D1349" s="175"/>
      <c r="E1349" s="176"/>
    </row>
    <row r="1350" spans="2:5" ht="35.1" customHeight="1" x14ac:dyDescent="0.25">
      <c r="B1350" s="176"/>
      <c r="C1350" s="173"/>
      <c r="D1350" s="175"/>
      <c r="E1350" s="176"/>
    </row>
    <row r="1351" spans="2:5" ht="35.1" customHeight="1" x14ac:dyDescent="0.25">
      <c r="B1351" s="176"/>
      <c r="C1351" s="173"/>
      <c r="D1351" s="175"/>
      <c r="E1351" s="176"/>
    </row>
    <row r="1352" spans="2:5" ht="35.1" customHeight="1" x14ac:dyDescent="0.25">
      <c r="B1352" s="176"/>
      <c r="C1352" s="173"/>
      <c r="D1352" s="175"/>
      <c r="E1352" s="176"/>
    </row>
    <row r="1353" spans="2:5" ht="35.1" customHeight="1" x14ac:dyDescent="0.25">
      <c r="B1353" s="176"/>
      <c r="C1353" s="173"/>
      <c r="D1353" s="175"/>
      <c r="E1353" s="176"/>
    </row>
    <row r="1354" spans="2:5" ht="35.1" customHeight="1" x14ac:dyDescent="0.25">
      <c r="B1354" s="176"/>
      <c r="C1354" s="173"/>
      <c r="D1354" s="175"/>
      <c r="E1354" s="176"/>
    </row>
    <row r="1355" spans="2:5" ht="35.1" customHeight="1" x14ac:dyDescent="0.25">
      <c r="B1355" s="176"/>
      <c r="C1355" s="173"/>
      <c r="D1355" s="175"/>
      <c r="E1355" s="176"/>
    </row>
    <row r="1356" spans="2:5" ht="35.1" customHeight="1" x14ac:dyDescent="0.25">
      <c r="B1356" s="176"/>
      <c r="C1356" s="173"/>
      <c r="D1356" s="175"/>
      <c r="E1356" s="176"/>
    </row>
    <row r="1357" spans="2:5" ht="35.1" customHeight="1" x14ac:dyDescent="0.25">
      <c r="B1357" s="176"/>
      <c r="C1357" s="173"/>
      <c r="D1357" s="175"/>
      <c r="E1357" s="176"/>
    </row>
    <row r="1358" spans="2:5" ht="35.1" customHeight="1" x14ac:dyDescent="0.25">
      <c r="B1358" s="176"/>
      <c r="C1358" s="173"/>
      <c r="D1358" s="175"/>
      <c r="E1358" s="176"/>
    </row>
    <row r="1359" spans="2:5" ht="35.1" customHeight="1" x14ac:dyDescent="0.25">
      <c r="B1359" s="176"/>
      <c r="C1359" s="173"/>
      <c r="D1359" s="175"/>
      <c r="E1359" s="176"/>
    </row>
    <row r="1360" spans="2:5" ht="35.1" customHeight="1" x14ac:dyDescent="0.25">
      <c r="B1360" s="176"/>
      <c r="C1360" s="173"/>
      <c r="D1360" s="175"/>
      <c r="E1360" s="176"/>
    </row>
    <row r="1361" spans="2:5" ht="35.1" customHeight="1" x14ac:dyDescent="0.25">
      <c r="B1361" s="176"/>
      <c r="C1361" s="173"/>
      <c r="D1361" s="175"/>
      <c r="E1361" s="176"/>
    </row>
    <row r="1362" spans="2:5" ht="35.1" customHeight="1" x14ac:dyDescent="0.25">
      <c r="B1362" s="176"/>
      <c r="C1362" s="173"/>
      <c r="D1362" s="175"/>
      <c r="E1362" s="176"/>
    </row>
    <row r="1363" spans="2:5" ht="35.1" customHeight="1" x14ac:dyDescent="0.25">
      <c r="B1363" s="176"/>
      <c r="C1363" s="173"/>
      <c r="D1363" s="175"/>
      <c r="E1363" s="176"/>
    </row>
    <row r="1364" spans="2:5" ht="35.1" customHeight="1" x14ac:dyDescent="0.25">
      <c r="B1364" s="176"/>
      <c r="C1364" s="173"/>
      <c r="D1364" s="175"/>
      <c r="E1364" s="176"/>
    </row>
    <row r="1365" spans="2:5" ht="35.1" customHeight="1" x14ac:dyDescent="0.25">
      <c r="B1365" s="176"/>
      <c r="C1365" s="173"/>
      <c r="D1365" s="175"/>
      <c r="E1365" s="176"/>
    </row>
    <row r="1366" spans="2:5" ht="35.1" customHeight="1" x14ac:dyDescent="0.25">
      <c r="B1366" s="176"/>
      <c r="C1366" s="173"/>
      <c r="D1366" s="175"/>
      <c r="E1366" s="176"/>
    </row>
    <row r="1367" spans="2:5" ht="35.1" customHeight="1" x14ac:dyDescent="0.25">
      <c r="B1367" s="176"/>
      <c r="C1367" s="173"/>
      <c r="D1367" s="175"/>
      <c r="E1367" s="176"/>
    </row>
    <row r="1368" spans="2:5" ht="35.1" customHeight="1" x14ac:dyDescent="0.25">
      <c r="B1368" s="176"/>
      <c r="C1368" s="173"/>
      <c r="D1368" s="175"/>
      <c r="E1368" s="176"/>
    </row>
    <row r="1369" spans="2:5" ht="35.1" customHeight="1" x14ac:dyDescent="0.25">
      <c r="B1369" s="176"/>
      <c r="C1369" s="173"/>
      <c r="D1369" s="175"/>
      <c r="E1369" s="176"/>
    </row>
    <row r="1370" spans="2:5" ht="35.1" customHeight="1" x14ac:dyDescent="0.25">
      <c r="B1370" s="176"/>
      <c r="C1370" s="173"/>
      <c r="D1370" s="175"/>
      <c r="E1370" s="176"/>
    </row>
    <row r="1371" spans="2:5" ht="35.1" customHeight="1" x14ac:dyDescent="0.25">
      <c r="B1371" s="176"/>
      <c r="C1371" s="173"/>
      <c r="D1371" s="175"/>
      <c r="E1371" s="176"/>
    </row>
    <row r="1372" spans="2:5" ht="35.1" customHeight="1" x14ac:dyDescent="0.25">
      <c r="B1372" s="176"/>
      <c r="C1372" s="173"/>
      <c r="D1372" s="175"/>
      <c r="E1372" s="176"/>
    </row>
    <row r="1373" spans="2:5" ht="35.1" customHeight="1" x14ac:dyDescent="0.25">
      <c r="B1373" s="176"/>
      <c r="C1373" s="173"/>
      <c r="D1373" s="175"/>
      <c r="E1373" s="176"/>
    </row>
    <row r="1374" spans="2:5" ht="35.1" customHeight="1" x14ac:dyDescent="0.25">
      <c r="B1374" s="176"/>
      <c r="C1374" s="173"/>
      <c r="D1374" s="175"/>
      <c r="E1374" s="176"/>
    </row>
    <row r="1375" spans="2:5" ht="35.1" customHeight="1" x14ac:dyDescent="0.25">
      <c r="B1375" s="176"/>
      <c r="C1375" s="173"/>
      <c r="D1375" s="175"/>
      <c r="E1375" s="176"/>
    </row>
    <row r="1376" spans="2:5" ht="35.1" customHeight="1" x14ac:dyDescent="0.25">
      <c r="B1376" s="176"/>
      <c r="C1376" s="173"/>
      <c r="D1376" s="175"/>
      <c r="E1376" s="176"/>
    </row>
    <row r="1377" spans="2:5" ht="35.1" customHeight="1" x14ac:dyDescent="0.25">
      <c r="B1377" s="176"/>
      <c r="C1377" s="173"/>
      <c r="D1377" s="175"/>
      <c r="E1377" s="176"/>
    </row>
    <row r="1378" spans="2:5" ht="35.1" customHeight="1" x14ac:dyDescent="0.25">
      <c r="B1378" s="176"/>
      <c r="C1378" s="173"/>
      <c r="D1378" s="175"/>
      <c r="E1378" s="176"/>
    </row>
    <row r="1379" spans="2:5" ht="35.1" customHeight="1" x14ac:dyDescent="0.25">
      <c r="B1379" s="176"/>
      <c r="C1379" s="173"/>
      <c r="D1379" s="175"/>
      <c r="E1379" s="176"/>
    </row>
    <row r="1380" spans="2:5" ht="35.1" customHeight="1" x14ac:dyDescent="0.25">
      <c r="B1380" s="176"/>
      <c r="C1380" s="173"/>
      <c r="D1380" s="175"/>
      <c r="E1380" s="176"/>
    </row>
    <row r="1381" spans="2:5" ht="35.1" customHeight="1" x14ac:dyDescent="0.25">
      <c r="B1381" s="176"/>
      <c r="C1381" s="173"/>
      <c r="D1381" s="175"/>
      <c r="E1381" s="176"/>
    </row>
    <row r="1382" spans="2:5" ht="35.1" customHeight="1" x14ac:dyDescent="0.25">
      <c r="B1382" s="176"/>
      <c r="C1382" s="173"/>
      <c r="D1382" s="175"/>
      <c r="E1382" s="176"/>
    </row>
    <row r="1383" spans="2:5" ht="35.1" customHeight="1" x14ac:dyDescent="0.25">
      <c r="B1383" s="176"/>
      <c r="C1383" s="173"/>
      <c r="D1383" s="175"/>
      <c r="E1383" s="176"/>
    </row>
    <row r="1384" spans="2:5" ht="35.1" customHeight="1" x14ac:dyDescent="0.25">
      <c r="B1384" s="176"/>
      <c r="C1384" s="173"/>
      <c r="D1384" s="175"/>
      <c r="E1384" s="176"/>
    </row>
    <row r="1385" spans="2:5" ht="35.1" customHeight="1" x14ac:dyDescent="0.25">
      <c r="B1385" s="176"/>
      <c r="C1385" s="173"/>
      <c r="D1385" s="175"/>
      <c r="E1385" s="176"/>
    </row>
    <row r="1386" spans="2:5" ht="35.1" customHeight="1" x14ac:dyDescent="0.25">
      <c r="B1386" s="176"/>
      <c r="C1386" s="173"/>
      <c r="D1386" s="175"/>
      <c r="E1386" s="176"/>
    </row>
    <row r="1387" spans="2:5" ht="35.1" customHeight="1" x14ac:dyDescent="0.25">
      <c r="B1387" s="176"/>
      <c r="C1387" s="173"/>
      <c r="D1387" s="175"/>
      <c r="E1387" s="176"/>
    </row>
    <row r="1388" spans="2:5" ht="35.1" customHeight="1" x14ac:dyDescent="0.25">
      <c r="B1388" s="176"/>
      <c r="C1388" s="173"/>
      <c r="D1388" s="175"/>
      <c r="E1388" s="176"/>
    </row>
    <row r="1389" spans="2:5" ht="35.1" customHeight="1" x14ac:dyDescent="0.25">
      <c r="B1389" s="176"/>
      <c r="C1389" s="173"/>
      <c r="D1389" s="175"/>
      <c r="E1389" s="176"/>
    </row>
    <row r="1390" spans="2:5" ht="35.1" customHeight="1" x14ac:dyDescent="0.25">
      <c r="B1390" s="176"/>
      <c r="C1390" s="173"/>
      <c r="D1390" s="175"/>
      <c r="E1390" s="176"/>
    </row>
    <row r="1391" spans="2:5" ht="35.1" customHeight="1" x14ac:dyDescent="0.25">
      <c r="B1391" s="176"/>
      <c r="C1391" s="173"/>
      <c r="D1391" s="175"/>
      <c r="E1391" s="176"/>
    </row>
    <row r="1392" spans="2:5" ht="35.1" customHeight="1" x14ac:dyDescent="0.25">
      <c r="B1392" s="176"/>
      <c r="C1392" s="173"/>
      <c r="D1392" s="175"/>
      <c r="E1392" s="176"/>
    </row>
    <row r="1393" spans="2:5" ht="35.1" customHeight="1" x14ac:dyDescent="0.25">
      <c r="B1393" s="176"/>
      <c r="C1393" s="173"/>
      <c r="D1393" s="175"/>
      <c r="E1393" s="176"/>
    </row>
    <row r="1394" spans="2:5" ht="35.1" customHeight="1" x14ac:dyDescent="0.25">
      <c r="B1394" s="176"/>
      <c r="C1394" s="173"/>
      <c r="D1394" s="175"/>
      <c r="E1394" s="176"/>
    </row>
    <row r="1395" spans="2:5" ht="35.1" customHeight="1" x14ac:dyDescent="0.25">
      <c r="B1395" s="176"/>
      <c r="C1395" s="173"/>
      <c r="D1395" s="175"/>
      <c r="E1395" s="176"/>
    </row>
    <row r="1396" spans="2:5" ht="35.1" customHeight="1" x14ac:dyDescent="0.25">
      <c r="B1396" s="176"/>
      <c r="C1396" s="173"/>
      <c r="D1396" s="175"/>
      <c r="E1396" s="176"/>
    </row>
    <row r="1397" spans="2:5" ht="35.1" customHeight="1" x14ac:dyDescent="0.25">
      <c r="B1397" s="176"/>
      <c r="C1397" s="173"/>
      <c r="D1397" s="175"/>
      <c r="E1397" s="176"/>
    </row>
    <row r="1398" spans="2:5" ht="35.1" customHeight="1" x14ac:dyDescent="0.25">
      <c r="B1398" s="176"/>
      <c r="C1398" s="173"/>
      <c r="D1398" s="175"/>
      <c r="E1398" s="176"/>
    </row>
    <row r="1399" spans="2:5" ht="35.1" customHeight="1" x14ac:dyDescent="0.25">
      <c r="B1399" s="176"/>
      <c r="C1399" s="173"/>
      <c r="D1399" s="175"/>
      <c r="E1399" s="176"/>
    </row>
    <row r="1400" spans="2:5" ht="35.1" customHeight="1" x14ac:dyDescent="0.25">
      <c r="B1400" s="176"/>
      <c r="C1400" s="173"/>
      <c r="D1400" s="175"/>
      <c r="E1400" s="176"/>
    </row>
    <row r="1401" spans="2:5" ht="35.1" customHeight="1" x14ac:dyDescent="0.25">
      <c r="B1401" s="176"/>
      <c r="C1401" s="173"/>
      <c r="D1401" s="175"/>
      <c r="E1401" s="176"/>
    </row>
    <row r="1402" spans="2:5" ht="35.1" customHeight="1" x14ac:dyDescent="0.25">
      <c r="B1402" s="176"/>
      <c r="C1402" s="173"/>
      <c r="D1402" s="175"/>
      <c r="E1402" s="176"/>
    </row>
    <row r="1403" spans="2:5" ht="35.1" customHeight="1" x14ac:dyDescent="0.25">
      <c r="B1403" s="176"/>
      <c r="C1403" s="173"/>
      <c r="D1403" s="175"/>
      <c r="E1403" s="176"/>
    </row>
    <row r="1404" spans="2:5" ht="35.1" customHeight="1" x14ac:dyDescent="0.25">
      <c r="B1404" s="176"/>
      <c r="C1404" s="173"/>
      <c r="D1404" s="175"/>
      <c r="E1404" s="176"/>
    </row>
    <row r="1405" spans="2:5" ht="35.1" customHeight="1" x14ac:dyDescent="0.25">
      <c r="B1405" s="176"/>
      <c r="C1405" s="173"/>
      <c r="D1405" s="175"/>
      <c r="E1405" s="176"/>
    </row>
    <row r="1406" spans="2:5" ht="35.1" customHeight="1" x14ac:dyDescent="0.25">
      <c r="B1406" s="176"/>
      <c r="C1406" s="173"/>
      <c r="D1406" s="175"/>
      <c r="E1406" s="176"/>
    </row>
    <row r="1407" spans="2:5" ht="35.1" customHeight="1" x14ac:dyDescent="0.25">
      <c r="B1407" s="176"/>
      <c r="C1407" s="173"/>
      <c r="D1407" s="175"/>
      <c r="E1407" s="176"/>
    </row>
    <row r="1408" spans="2:5" ht="35.1" customHeight="1" x14ac:dyDescent="0.25">
      <c r="B1408" s="176"/>
      <c r="C1408" s="173"/>
      <c r="D1408" s="175"/>
      <c r="E1408" s="176"/>
    </row>
    <row r="1409" spans="2:5" ht="35.1" customHeight="1" x14ac:dyDescent="0.25">
      <c r="B1409" s="176"/>
      <c r="C1409" s="173"/>
      <c r="D1409" s="175"/>
      <c r="E1409" s="176"/>
    </row>
    <row r="1410" spans="2:5" ht="35.1" customHeight="1" x14ac:dyDescent="0.25">
      <c r="B1410" s="176"/>
      <c r="C1410" s="173"/>
      <c r="D1410" s="175"/>
      <c r="E1410" s="176"/>
    </row>
    <row r="1411" spans="2:5" ht="35.1" customHeight="1" x14ac:dyDescent="0.25">
      <c r="B1411" s="176"/>
      <c r="C1411" s="173"/>
      <c r="D1411" s="175"/>
      <c r="E1411" s="176"/>
    </row>
    <row r="1412" spans="2:5" ht="35.1" customHeight="1" x14ac:dyDescent="0.25">
      <c r="B1412" s="176"/>
      <c r="C1412" s="173"/>
      <c r="D1412" s="175"/>
      <c r="E1412" s="176"/>
    </row>
    <row r="1413" spans="2:5" ht="35.1" customHeight="1" x14ac:dyDescent="0.25">
      <c r="B1413" s="176"/>
      <c r="C1413" s="173"/>
      <c r="D1413" s="175"/>
      <c r="E1413" s="176"/>
    </row>
    <row r="1414" spans="2:5" ht="35.1" customHeight="1" x14ac:dyDescent="0.25">
      <c r="B1414" s="176"/>
      <c r="C1414" s="173"/>
      <c r="D1414" s="175"/>
      <c r="E1414" s="176"/>
    </row>
    <row r="1415" spans="2:5" ht="35.1" customHeight="1" x14ac:dyDescent="0.25">
      <c r="B1415" s="176"/>
      <c r="C1415" s="173"/>
      <c r="D1415" s="175"/>
      <c r="E1415" s="176"/>
    </row>
    <row r="1416" spans="2:5" ht="35.1" customHeight="1" x14ac:dyDescent="0.25">
      <c r="B1416" s="176"/>
      <c r="C1416" s="173"/>
      <c r="D1416" s="175"/>
      <c r="E1416" s="176"/>
    </row>
    <row r="1417" spans="2:5" ht="35.1" customHeight="1" x14ac:dyDescent="0.25">
      <c r="B1417" s="176"/>
      <c r="C1417" s="173"/>
      <c r="D1417" s="175"/>
      <c r="E1417" s="176"/>
    </row>
    <row r="1418" spans="2:5" ht="35.1" customHeight="1" x14ac:dyDescent="0.25">
      <c r="B1418" s="176"/>
      <c r="C1418" s="173"/>
      <c r="D1418" s="175"/>
      <c r="E1418" s="176"/>
    </row>
    <row r="1419" spans="2:5" ht="35.1" customHeight="1" x14ac:dyDescent="0.25">
      <c r="B1419" s="176"/>
      <c r="C1419" s="173"/>
      <c r="D1419" s="175"/>
      <c r="E1419" s="176"/>
    </row>
    <row r="1420" spans="2:5" ht="35.1" customHeight="1" x14ac:dyDescent="0.25">
      <c r="B1420" s="176"/>
      <c r="C1420" s="173"/>
      <c r="D1420" s="175"/>
      <c r="E1420" s="176"/>
    </row>
    <row r="1421" spans="2:5" ht="35.1" customHeight="1" x14ac:dyDescent="0.25">
      <c r="B1421" s="176"/>
      <c r="C1421" s="173"/>
      <c r="D1421" s="175"/>
      <c r="E1421" s="176"/>
    </row>
    <row r="1422" spans="2:5" ht="35.1" customHeight="1" x14ac:dyDescent="0.25">
      <c r="B1422" s="176"/>
      <c r="C1422" s="173"/>
      <c r="D1422" s="175"/>
      <c r="E1422" s="176"/>
    </row>
    <row r="1423" spans="2:5" ht="35.1" customHeight="1" x14ac:dyDescent="0.25">
      <c r="B1423" s="176"/>
      <c r="C1423" s="173"/>
      <c r="D1423" s="175"/>
      <c r="E1423" s="176"/>
    </row>
    <row r="1424" spans="2:5" ht="35.1" customHeight="1" x14ac:dyDescent="0.25">
      <c r="B1424" s="176"/>
      <c r="C1424" s="173"/>
      <c r="D1424" s="175"/>
      <c r="E1424" s="176"/>
    </row>
    <row r="1425" spans="2:5" ht="35.1" customHeight="1" x14ac:dyDescent="0.25">
      <c r="B1425" s="176"/>
      <c r="C1425" s="173"/>
      <c r="D1425" s="175"/>
      <c r="E1425" s="176"/>
    </row>
    <row r="1426" spans="2:5" ht="35.1" customHeight="1" x14ac:dyDescent="0.25">
      <c r="B1426" s="176"/>
      <c r="C1426" s="173"/>
      <c r="D1426" s="175"/>
      <c r="E1426" s="176"/>
    </row>
    <row r="1427" spans="2:5" ht="35.1" customHeight="1" x14ac:dyDescent="0.25">
      <c r="B1427" s="176"/>
      <c r="C1427" s="173"/>
      <c r="D1427" s="175"/>
      <c r="E1427" s="176"/>
    </row>
    <row r="1428" spans="2:5" ht="35.1" customHeight="1" x14ac:dyDescent="0.25">
      <c r="B1428" s="176"/>
      <c r="C1428" s="173"/>
      <c r="D1428" s="175"/>
      <c r="E1428" s="176"/>
    </row>
    <row r="1429" spans="2:5" ht="35.1" customHeight="1" x14ac:dyDescent="0.25">
      <c r="B1429" s="176"/>
      <c r="C1429" s="173"/>
      <c r="D1429" s="175"/>
      <c r="E1429" s="176"/>
    </row>
    <row r="1430" spans="2:5" ht="35.1" customHeight="1" x14ac:dyDescent="0.25">
      <c r="B1430" s="176"/>
      <c r="C1430" s="173"/>
      <c r="D1430" s="175"/>
      <c r="E1430" s="176"/>
    </row>
    <row r="1431" spans="2:5" ht="35.1" customHeight="1" x14ac:dyDescent="0.25">
      <c r="B1431" s="176"/>
      <c r="C1431" s="173"/>
      <c r="D1431" s="175"/>
      <c r="E1431" s="176"/>
    </row>
    <row r="1432" spans="2:5" ht="35.1" customHeight="1" x14ac:dyDescent="0.25">
      <c r="B1432" s="176"/>
      <c r="C1432" s="173"/>
      <c r="D1432" s="175"/>
      <c r="E1432" s="176"/>
    </row>
    <row r="1433" spans="2:5" ht="35.1" customHeight="1" x14ac:dyDescent="0.25">
      <c r="B1433" s="176"/>
      <c r="C1433" s="173"/>
      <c r="D1433" s="175"/>
      <c r="E1433" s="176"/>
    </row>
    <row r="1434" spans="2:5" ht="35.1" customHeight="1" x14ac:dyDescent="0.25">
      <c r="B1434" s="176"/>
      <c r="C1434" s="173"/>
      <c r="D1434" s="175"/>
      <c r="E1434" s="176"/>
    </row>
    <row r="1435" spans="2:5" ht="35.1" customHeight="1" x14ac:dyDescent="0.25">
      <c r="B1435" s="176"/>
      <c r="C1435" s="173"/>
      <c r="D1435" s="175"/>
      <c r="E1435" s="176"/>
    </row>
    <row r="1436" spans="2:5" ht="35.1" customHeight="1" x14ac:dyDescent="0.25">
      <c r="B1436" s="176"/>
      <c r="C1436" s="173"/>
      <c r="D1436" s="175"/>
      <c r="E1436" s="176"/>
    </row>
    <row r="1437" spans="2:5" ht="35.1" customHeight="1" x14ac:dyDescent="0.25">
      <c r="B1437" s="176"/>
      <c r="C1437" s="173"/>
      <c r="D1437" s="175"/>
      <c r="E1437" s="176"/>
    </row>
    <row r="1438" spans="2:5" ht="35.1" customHeight="1" x14ac:dyDescent="0.25">
      <c r="B1438" s="176"/>
      <c r="C1438" s="173"/>
      <c r="D1438" s="175"/>
      <c r="E1438" s="176"/>
    </row>
    <row r="1439" spans="2:5" ht="35.1" customHeight="1" x14ac:dyDescent="0.25">
      <c r="B1439" s="176"/>
      <c r="C1439" s="173"/>
      <c r="D1439" s="175"/>
      <c r="E1439" s="176"/>
    </row>
    <row r="1440" spans="2:5" ht="35.1" customHeight="1" x14ac:dyDescent="0.25">
      <c r="B1440" s="176"/>
      <c r="C1440" s="173"/>
      <c r="D1440" s="175"/>
      <c r="E1440" s="176"/>
    </row>
    <row r="1441" spans="2:5" ht="35.1" customHeight="1" x14ac:dyDescent="0.25">
      <c r="B1441" s="176"/>
      <c r="C1441" s="173"/>
      <c r="D1441" s="175"/>
      <c r="E1441" s="176"/>
    </row>
    <row r="1442" spans="2:5" ht="35.1" customHeight="1" x14ac:dyDescent="0.25">
      <c r="B1442" s="176"/>
      <c r="C1442" s="173"/>
      <c r="D1442" s="175"/>
      <c r="E1442" s="176"/>
    </row>
    <row r="1443" spans="2:5" ht="35.1" customHeight="1" x14ac:dyDescent="0.25">
      <c r="B1443" s="176"/>
      <c r="C1443" s="173"/>
      <c r="D1443" s="175"/>
      <c r="E1443" s="176"/>
    </row>
    <row r="1444" spans="2:5" ht="35.1" customHeight="1" x14ac:dyDescent="0.25">
      <c r="B1444" s="176"/>
      <c r="C1444" s="173"/>
      <c r="D1444" s="175"/>
      <c r="E1444" s="176"/>
    </row>
    <row r="1445" spans="2:5" ht="35.1" customHeight="1" x14ac:dyDescent="0.25">
      <c r="B1445" s="176"/>
      <c r="C1445" s="173"/>
      <c r="D1445" s="175"/>
      <c r="E1445" s="176"/>
    </row>
    <row r="1446" spans="2:5" ht="35.1" customHeight="1" x14ac:dyDescent="0.25">
      <c r="B1446" s="176"/>
      <c r="C1446" s="173"/>
      <c r="D1446" s="175"/>
      <c r="E1446" s="176"/>
    </row>
    <row r="1447" spans="2:5" ht="35.1" customHeight="1" x14ac:dyDescent="0.25">
      <c r="B1447" s="176"/>
      <c r="C1447" s="173"/>
      <c r="D1447" s="175"/>
      <c r="E1447" s="176"/>
    </row>
    <row r="1448" spans="2:5" ht="35.1" customHeight="1" x14ac:dyDescent="0.25">
      <c r="B1448" s="176"/>
      <c r="C1448" s="173"/>
      <c r="D1448" s="175"/>
      <c r="E1448" s="176"/>
    </row>
    <row r="1449" spans="2:5" ht="35.1" customHeight="1" x14ac:dyDescent="0.25">
      <c r="B1449" s="176"/>
      <c r="C1449" s="173"/>
      <c r="D1449" s="175"/>
      <c r="E1449" s="176"/>
    </row>
    <row r="1450" spans="2:5" ht="35.1" customHeight="1" x14ac:dyDescent="0.25">
      <c r="B1450" s="176"/>
      <c r="C1450" s="173"/>
      <c r="D1450" s="175"/>
      <c r="E1450" s="176"/>
    </row>
    <row r="1451" spans="2:5" ht="35.1" customHeight="1" x14ac:dyDescent="0.25">
      <c r="B1451" s="176"/>
      <c r="C1451" s="173"/>
      <c r="D1451" s="175"/>
      <c r="E1451" s="176"/>
    </row>
    <row r="1452" spans="2:5" ht="35.1" customHeight="1" x14ac:dyDescent="0.25">
      <c r="B1452" s="176"/>
      <c r="C1452" s="173"/>
      <c r="D1452" s="175"/>
      <c r="E1452" s="176"/>
    </row>
    <row r="1453" spans="2:5" ht="35.1" customHeight="1" x14ac:dyDescent="0.25">
      <c r="B1453" s="176"/>
      <c r="C1453" s="173"/>
      <c r="D1453" s="175"/>
      <c r="E1453" s="176"/>
    </row>
    <row r="1454" spans="2:5" ht="35.1" customHeight="1" x14ac:dyDescent="0.25">
      <c r="B1454" s="176"/>
      <c r="C1454" s="173"/>
      <c r="D1454" s="175"/>
      <c r="E1454" s="176"/>
    </row>
    <row r="1455" spans="2:5" ht="35.1" customHeight="1" x14ac:dyDescent="0.25">
      <c r="B1455" s="176"/>
      <c r="C1455" s="173"/>
      <c r="D1455" s="175"/>
      <c r="E1455" s="176"/>
    </row>
    <row r="1456" spans="2:5" ht="35.1" customHeight="1" x14ac:dyDescent="0.25">
      <c r="B1456" s="176"/>
      <c r="C1456" s="173"/>
      <c r="D1456" s="175"/>
      <c r="E1456" s="176"/>
    </row>
    <row r="1457" spans="2:5" ht="35.1" customHeight="1" x14ac:dyDescent="0.25">
      <c r="B1457" s="176"/>
      <c r="C1457" s="173"/>
      <c r="D1457" s="175"/>
      <c r="E1457" s="176"/>
    </row>
    <row r="1458" spans="2:5" ht="35.1" customHeight="1" x14ac:dyDescent="0.25">
      <c r="B1458" s="176"/>
      <c r="C1458" s="173"/>
      <c r="D1458" s="175"/>
      <c r="E1458" s="176"/>
    </row>
    <row r="1459" spans="2:5" ht="35.1" customHeight="1" x14ac:dyDescent="0.25">
      <c r="B1459" s="176"/>
      <c r="C1459" s="173"/>
      <c r="D1459" s="175"/>
      <c r="E1459" s="176"/>
    </row>
    <row r="1460" spans="2:5" ht="35.1" customHeight="1" x14ac:dyDescent="0.25">
      <c r="B1460" s="176"/>
      <c r="C1460" s="173"/>
      <c r="D1460" s="175"/>
      <c r="E1460" s="176"/>
    </row>
    <row r="1461" spans="2:5" ht="35.1" customHeight="1" x14ac:dyDescent="0.25">
      <c r="B1461" s="176"/>
      <c r="C1461" s="173"/>
      <c r="D1461" s="175"/>
      <c r="E1461" s="176"/>
    </row>
    <row r="1462" spans="2:5" ht="35.1" customHeight="1" x14ac:dyDescent="0.25">
      <c r="B1462" s="176"/>
      <c r="C1462" s="173"/>
      <c r="D1462" s="175"/>
      <c r="E1462" s="176"/>
    </row>
    <row r="1463" spans="2:5" ht="35.1" customHeight="1" x14ac:dyDescent="0.25">
      <c r="B1463" s="176"/>
      <c r="C1463" s="173"/>
      <c r="D1463" s="175"/>
      <c r="E1463" s="176"/>
    </row>
    <row r="1464" spans="2:5" ht="35.1" customHeight="1" x14ac:dyDescent="0.25">
      <c r="B1464" s="176"/>
      <c r="C1464" s="173"/>
      <c r="D1464" s="175"/>
      <c r="E1464" s="176"/>
    </row>
    <row r="1465" spans="2:5" ht="35.1" customHeight="1" x14ac:dyDescent="0.25">
      <c r="B1465" s="176"/>
      <c r="C1465" s="173"/>
      <c r="D1465" s="175"/>
      <c r="E1465" s="176"/>
    </row>
    <row r="1466" spans="2:5" ht="35.1" customHeight="1" x14ac:dyDescent="0.25">
      <c r="B1466" s="176"/>
      <c r="C1466" s="173"/>
      <c r="D1466" s="175"/>
      <c r="E1466" s="176"/>
    </row>
    <row r="1467" spans="2:5" ht="35.1" customHeight="1" x14ac:dyDescent="0.25">
      <c r="B1467" s="176"/>
      <c r="C1467" s="173"/>
      <c r="D1467" s="175"/>
      <c r="E1467" s="176"/>
    </row>
    <row r="1468" spans="2:5" ht="35.1" customHeight="1" x14ac:dyDescent="0.25">
      <c r="B1468" s="176"/>
      <c r="C1468" s="173"/>
      <c r="D1468" s="175"/>
      <c r="E1468" s="176"/>
    </row>
    <row r="1469" spans="2:5" ht="35.1" customHeight="1" x14ac:dyDescent="0.25">
      <c r="B1469" s="176"/>
      <c r="C1469" s="173"/>
      <c r="D1469" s="175"/>
      <c r="E1469" s="176"/>
    </row>
    <row r="1470" spans="2:5" ht="35.1" customHeight="1" x14ac:dyDescent="0.25">
      <c r="B1470" s="176"/>
      <c r="C1470" s="173"/>
      <c r="D1470" s="175"/>
      <c r="E1470" s="176"/>
    </row>
    <row r="1471" spans="2:5" ht="35.1" customHeight="1" x14ac:dyDescent="0.25">
      <c r="B1471" s="176"/>
      <c r="C1471" s="173"/>
      <c r="D1471" s="175"/>
      <c r="E1471" s="176"/>
    </row>
    <row r="1472" spans="2:5" ht="35.1" customHeight="1" x14ac:dyDescent="0.25">
      <c r="B1472" s="176"/>
      <c r="C1472" s="173"/>
      <c r="D1472" s="175"/>
      <c r="E1472" s="176"/>
    </row>
    <row r="1473" spans="2:5" ht="35.1" customHeight="1" x14ac:dyDescent="0.25">
      <c r="B1473" s="176"/>
      <c r="C1473" s="173"/>
      <c r="D1473" s="175"/>
      <c r="E1473" s="176"/>
    </row>
    <row r="1474" spans="2:5" ht="35.1" customHeight="1" x14ac:dyDescent="0.25">
      <c r="B1474" s="176"/>
      <c r="C1474" s="173"/>
      <c r="D1474" s="175"/>
      <c r="E1474" s="176"/>
    </row>
    <row r="1475" spans="2:5" ht="35.1" customHeight="1" x14ac:dyDescent="0.25">
      <c r="B1475" s="176"/>
      <c r="C1475" s="173"/>
      <c r="D1475" s="175"/>
      <c r="E1475" s="176"/>
    </row>
    <row r="1476" spans="2:5" ht="35.1" customHeight="1" x14ac:dyDescent="0.25">
      <c r="B1476" s="176"/>
      <c r="C1476" s="173"/>
      <c r="D1476" s="175"/>
      <c r="E1476" s="176"/>
    </row>
    <row r="1477" spans="2:5" ht="35.1" customHeight="1" x14ac:dyDescent="0.25">
      <c r="B1477" s="176"/>
      <c r="C1477" s="173"/>
      <c r="D1477" s="175"/>
      <c r="E1477" s="176"/>
    </row>
    <row r="1478" spans="2:5" ht="35.1" customHeight="1" x14ac:dyDescent="0.25">
      <c r="B1478" s="176"/>
      <c r="C1478" s="173"/>
      <c r="D1478" s="175"/>
      <c r="E1478" s="176"/>
    </row>
    <row r="1479" spans="2:5" ht="35.1" customHeight="1" x14ac:dyDescent="0.25">
      <c r="B1479" s="176"/>
      <c r="C1479" s="173"/>
      <c r="D1479" s="175"/>
      <c r="E1479" s="176"/>
    </row>
    <row r="1480" spans="2:5" ht="35.1" customHeight="1" x14ac:dyDescent="0.25">
      <c r="B1480" s="176"/>
      <c r="C1480" s="173"/>
      <c r="D1480" s="175"/>
      <c r="E1480" s="176"/>
    </row>
    <row r="1481" spans="2:5" ht="35.1" customHeight="1" x14ac:dyDescent="0.25">
      <c r="B1481" s="176"/>
      <c r="C1481" s="173"/>
      <c r="D1481" s="175"/>
      <c r="E1481" s="176"/>
    </row>
    <row r="1482" spans="2:5" ht="35.1" customHeight="1" x14ac:dyDescent="0.25">
      <c r="B1482" s="176"/>
      <c r="C1482" s="173"/>
      <c r="D1482" s="175"/>
      <c r="E1482" s="176"/>
    </row>
    <row r="1483" spans="2:5" ht="35.1" customHeight="1" x14ac:dyDescent="0.25">
      <c r="B1483" s="176"/>
      <c r="C1483" s="173"/>
      <c r="D1483" s="175"/>
      <c r="E1483" s="176"/>
    </row>
    <row r="1484" spans="2:5" ht="35.1" customHeight="1" x14ac:dyDescent="0.25">
      <c r="B1484" s="176"/>
      <c r="C1484" s="173"/>
      <c r="D1484" s="175"/>
      <c r="E1484" s="176"/>
    </row>
    <row r="1485" spans="2:5" ht="35.1" customHeight="1" x14ac:dyDescent="0.25">
      <c r="B1485" s="176"/>
      <c r="C1485" s="173"/>
      <c r="D1485" s="175"/>
      <c r="E1485" s="176"/>
    </row>
    <row r="1486" spans="2:5" ht="35.1" customHeight="1" x14ac:dyDescent="0.25">
      <c r="B1486" s="176"/>
      <c r="C1486" s="173"/>
      <c r="D1486" s="175"/>
      <c r="E1486" s="176"/>
    </row>
    <row r="1487" spans="2:5" ht="35.1" customHeight="1" x14ac:dyDescent="0.25">
      <c r="B1487" s="176"/>
      <c r="C1487" s="173"/>
      <c r="D1487" s="175"/>
      <c r="E1487" s="176"/>
    </row>
    <row r="1488" spans="2:5" ht="35.1" customHeight="1" x14ac:dyDescent="0.25">
      <c r="B1488" s="176"/>
      <c r="C1488" s="173"/>
      <c r="D1488" s="175"/>
      <c r="E1488" s="176"/>
    </row>
    <row r="1489" spans="2:5" ht="35.1" customHeight="1" x14ac:dyDescent="0.25">
      <c r="B1489" s="176"/>
      <c r="C1489" s="173"/>
      <c r="D1489" s="175"/>
      <c r="E1489" s="176"/>
    </row>
    <row r="1490" spans="2:5" ht="35.1" customHeight="1" x14ac:dyDescent="0.25">
      <c r="B1490" s="176"/>
      <c r="C1490" s="173"/>
      <c r="D1490" s="175"/>
      <c r="E1490" s="176"/>
    </row>
    <row r="1491" spans="2:5" ht="35.1" customHeight="1" x14ac:dyDescent="0.25">
      <c r="B1491" s="176"/>
      <c r="C1491" s="173"/>
      <c r="D1491" s="175"/>
      <c r="E1491" s="176"/>
    </row>
    <row r="1492" spans="2:5" ht="35.1" customHeight="1" x14ac:dyDescent="0.25">
      <c r="B1492" s="176"/>
      <c r="C1492" s="173"/>
      <c r="D1492" s="175"/>
      <c r="E1492" s="176"/>
    </row>
    <row r="1493" spans="2:5" ht="35.1" customHeight="1" x14ac:dyDescent="0.25">
      <c r="B1493" s="176"/>
      <c r="C1493" s="173"/>
      <c r="D1493" s="175"/>
      <c r="E1493" s="176"/>
    </row>
    <row r="1494" spans="2:5" ht="35.1" customHeight="1" x14ac:dyDescent="0.25">
      <c r="B1494" s="176"/>
      <c r="C1494" s="173"/>
      <c r="D1494" s="175"/>
      <c r="E1494" s="176"/>
    </row>
    <row r="1495" spans="2:5" ht="35.1" customHeight="1" x14ac:dyDescent="0.25">
      <c r="B1495" s="176"/>
      <c r="C1495" s="173"/>
      <c r="D1495" s="175"/>
      <c r="E1495" s="176"/>
    </row>
    <row r="1496" spans="2:5" ht="35.1" customHeight="1" x14ac:dyDescent="0.25">
      <c r="B1496" s="176"/>
      <c r="C1496" s="173"/>
      <c r="D1496" s="175"/>
      <c r="E1496" s="176"/>
    </row>
    <row r="1497" spans="2:5" ht="35.1" customHeight="1" x14ac:dyDescent="0.25">
      <c r="B1497" s="176"/>
      <c r="C1497" s="173"/>
      <c r="D1497" s="175"/>
      <c r="E1497" s="176"/>
    </row>
    <row r="1498" spans="2:5" ht="35.1" customHeight="1" x14ac:dyDescent="0.25">
      <c r="B1498" s="176"/>
      <c r="C1498" s="173"/>
      <c r="D1498" s="175"/>
      <c r="E1498" s="176"/>
    </row>
    <row r="1499" spans="2:5" ht="35.1" customHeight="1" x14ac:dyDescent="0.25">
      <c r="B1499" s="176"/>
      <c r="C1499" s="173"/>
      <c r="D1499" s="175"/>
      <c r="E1499" s="176"/>
    </row>
    <row r="1500" spans="2:5" ht="35.1" customHeight="1" x14ac:dyDescent="0.25">
      <c r="B1500" s="176"/>
      <c r="C1500" s="173"/>
      <c r="D1500" s="175"/>
      <c r="E1500" s="176"/>
    </row>
    <row r="1501" spans="2:5" ht="35.1" customHeight="1" x14ac:dyDescent="0.25">
      <c r="B1501" s="176"/>
      <c r="C1501" s="173"/>
      <c r="D1501" s="175"/>
      <c r="E1501" s="176"/>
    </row>
    <row r="1502" spans="2:5" ht="35.1" customHeight="1" x14ac:dyDescent="0.25">
      <c r="B1502" s="176"/>
      <c r="C1502" s="173"/>
      <c r="D1502" s="175"/>
      <c r="E1502" s="176"/>
    </row>
    <row r="1503" spans="2:5" ht="35.1" customHeight="1" x14ac:dyDescent="0.25">
      <c r="B1503" s="176"/>
      <c r="C1503" s="173"/>
      <c r="D1503" s="175"/>
      <c r="E1503" s="176"/>
    </row>
    <row r="1504" spans="2:5" ht="35.1" customHeight="1" x14ac:dyDescent="0.25">
      <c r="B1504" s="176"/>
      <c r="C1504" s="173"/>
      <c r="D1504" s="175"/>
      <c r="E1504" s="176"/>
    </row>
    <row r="1505" spans="2:5" ht="35.1" customHeight="1" x14ac:dyDescent="0.25">
      <c r="B1505" s="176"/>
      <c r="C1505" s="173"/>
      <c r="D1505" s="175"/>
      <c r="E1505" s="176"/>
    </row>
    <row r="1506" spans="2:5" ht="35.1" customHeight="1" x14ac:dyDescent="0.25">
      <c r="B1506" s="176"/>
      <c r="C1506" s="173"/>
      <c r="D1506" s="175"/>
      <c r="E1506" s="176"/>
    </row>
    <row r="1507" spans="2:5" ht="35.1" customHeight="1" x14ac:dyDescent="0.25">
      <c r="B1507" s="176"/>
      <c r="C1507" s="173"/>
      <c r="D1507" s="175"/>
      <c r="E1507" s="176"/>
    </row>
    <row r="1508" spans="2:5" ht="35.1" customHeight="1" x14ac:dyDescent="0.25">
      <c r="B1508" s="176"/>
      <c r="C1508" s="173"/>
      <c r="D1508" s="175"/>
      <c r="E1508" s="176"/>
    </row>
    <row r="1509" spans="2:5" ht="35.1" customHeight="1" x14ac:dyDescent="0.25">
      <c r="B1509" s="176"/>
      <c r="C1509" s="173"/>
      <c r="D1509" s="175"/>
      <c r="E1509" s="176"/>
    </row>
    <row r="1510" spans="2:5" ht="35.1" customHeight="1" x14ac:dyDescent="0.25">
      <c r="B1510" s="176"/>
      <c r="C1510" s="173"/>
      <c r="D1510" s="175"/>
      <c r="E1510" s="176"/>
    </row>
    <row r="1511" spans="2:5" ht="35.1" customHeight="1" x14ac:dyDescent="0.25">
      <c r="B1511" s="176"/>
      <c r="C1511" s="173"/>
      <c r="D1511" s="175"/>
      <c r="E1511" s="176"/>
    </row>
    <row r="1512" spans="2:5" ht="35.1" customHeight="1" x14ac:dyDescent="0.25">
      <c r="B1512" s="176"/>
      <c r="C1512" s="173"/>
      <c r="D1512" s="175"/>
      <c r="E1512" s="176"/>
    </row>
    <row r="1513" spans="2:5" ht="35.1" customHeight="1" x14ac:dyDescent="0.25">
      <c r="B1513" s="176"/>
      <c r="C1513" s="173"/>
      <c r="D1513" s="175"/>
      <c r="E1513" s="176"/>
    </row>
    <row r="1514" spans="2:5" ht="35.1" customHeight="1" x14ac:dyDescent="0.25">
      <c r="B1514" s="176"/>
      <c r="C1514" s="173"/>
      <c r="D1514" s="175"/>
      <c r="E1514" s="176"/>
    </row>
    <row r="1515" spans="2:5" ht="35.1" customHeight="1" x14ac:dyDescent="0.25">
      <c r="B1515" s="176"/>
      <c r="C1515" s="173"/>
      <c r="D1515" s="175"/>
      <c r="E1515" s="176"/>
    </row>
    <row r="1516" spans="2:5" ht="35.1" customHeight="1" x14ac:dyDescent="0.25">
      <c r="B1516" s="176"/>
      <c r="C1516" s="173"/>
      <c r="D1516" s="175"/>
      <c r="E1516" s="176"/>
    </row>
    <row r="1517" spans="2:5" ht="35.1" customHeight="1" x14ac:dyDescent="0.25">
      <c r="B1517" s="176"/>
      <c r="C1517" s="173"/>
      <c r="D1517" s="175"/>
      <c r="E1517" s="176"/>
    </row>
    <row r="1518" spans="2:5" ht="35.1" customHeight="1" x14ac:dyDescent="0.25">
      <c r="B1518" s="176"/>
      <c r="C1518" s="173"/>
      <c r="D1518" s="175"/>
      <c r="E1518" s="176"/>
    </row>
    <row r="1519" spans="2:5" ht="35.1" customHeight="1" x14ac:dyDescent="0.25">
      <c r="B1519" s="176"/>
      <c r="C1519" s="173"/>
      <c r="D1519" s="175"/>
      <c r="E1519" s="176"/>
    </row>
    <row r="1520" spans="2:5" ht="35.1" customHeight="1" x14ac:dyDescent="0.25">
      <c r="B1520" s="176"/>
      <c r="C1520" s="173"/>
      <c r="D1520" s="175"/>
      <c r="E1520" s="176"/>
    </row>
    <row r="1521" spans="2:5" ht="35.1" customHeight="1" x14ac:dyDescent="0.25">
      <c r="B1521" s="176"/>
      <c r="C1521" s="173"/>
      <c r="D1521" s="175"/>
      <c r="E1521" s="176"/>
    </row>
    <row r="1522" spans="2:5" ht="35.1" customHeight="1" x14ac:dyDescent="0.25">
      <c r="B1522" s="176"/>
      <c r="C1522" s="173"/>
      <c r="D1522" s="175"/>
      <c r="E1522" s="176"/>
    </row>
    <row r="1523" spans="2:5" ht="35.1" customHeight="1" x14ac:dyDescent="0.25">
      <c r="B1523" s="176"/>
      <c r="C1523" s="173"/>
      <c r="D1523" s="175"/>
      <c r="E1523" s="176"/>
    </row>
    <row r="1524" spans="2:5" ht="35.1" customHeight="1" x14ac:dyDescent="0.25">
      <c r="B1524" s="176"/>
      <c r="C1524" s="173"/>
      <c r="D1524" s="175"/>
      <c r="E1524" s="176"/>
    </row>
    <row r="1525" spans="2:5" ht="35.1" customHeight="1" x14ac:dyDescent="0.25">
      <c r="B1525" s="176"/>
      <c r="C1525" s="173"/>
      <c r="D1525" s="175"/>
      <c r="E1525" s="176"/>
    </row>
    <row r="1526" spans="2:5" ht="35.1" customHeight="1" x14ac:dyDescent="0.25">
      <c r="B1526" s="176"/>
      <c r="C1526" s="173"/>
      <c r="D1526" s="175"/>
      <c r="E1526" s="176"/>
    </row>
    <row r="1527" spans="2:5" ht="35.1" customHeight="1" x14ac:dyDescent="0.25">
      <c r="B1527" s="176"/>
      <c r="C1527" s="173"/>
      <c r="D1527" s="175"/>
      <c r="E1527" s="176"/>
    </row>
    <row r="1528" spans="2:5" ht="35.1" customHeight="1" x14ac:dyDescent="0.25">
      <c r="B1528" s="176"/>
      <c r="C1528" s="173"/>
      <c r="D1528" s="175"/>
      <c r="E1528" s="176"/>
    </row>
    <row r="1529" spans="2:5" ht="35.1" customHeight="1" x14ac:dyDescent="0.25">
      <c r="B1529" s="176"/>
      <c r="C1529" s="173"/>
      <c r="D1529" s="175"/>
      <c r="E1529" s="176"/>
    </row>
    <row r="1530" spans="2:5" ht="35.1" customHeight="1" x14ac:dyDescent="0.25">
      <c r="B1530" s="176"/>
      <c r="C1530" s="173"/>
      <c r="D1530" s="175"/>
      <c r="E1530" s="176"/>
    </row>
    <row r="1531" spans="2:5" ht="35.1" customHeight="1" x14ac:dyDescent="0.25">
      <c r="B1531" s="176"/>
      <c r="C1531" s="173"/>
      <c r="D1531" s="175"/>
      <c r="E1531" s="176"/>
    </row>
    <row r="1532" spans="2:5" ht="35.1" customHeight="1" x14ac:dyDescent="0.25">
      <c r="B1532" s="176"/>
      <c r="C1532" s="173"/>
      <c r="D1532" s="175"/>
      <c r="E1532" s="176"/>
    </row>
    <row r="1533" spans="2:5" ht="35.1" customHeight="1" x14ac:dyDescent="0.25">
      <c r="B1533" s="176"/>
      <c r="C1533" s="173"/>
      <c r="D1533" s="175"/>
      <c r="E1533" s="176"/>
    </row>
    <row r="1534" spans="2:5" ht="35.1" customHeight="1" x14ac:dyDescent="0.25">
      <c r="B1534" s="176"/>
      <c r="C1534" s="173"/>
      <c r="D1534" s="175"/>
      <c r="E1534" s="176"/>
    </row>
    <row r="1535" spans="2:5" ht="35.1" customHeight="1" x14ac:dyDescent="0.25">
      <c r="B1535" s="176"/>
      <c r="C1535" s="173"/>
      <c r="D1535" s="175"/>
      <c r="E1535" s="176"/>
    </row>
    <row r="1536" spans="2:5" ht="35.1" customHeight="1" x14ac:dyDescent="0.25">
      <c r="B1536" s="176"/>
      <c r="C1536" s="173"/>
      <c r="D1536" s="175"/>
      <c r="E1536" s="176"/>
    </row>
    <row r="1537" spans="2:5" ht="35.1" customHeight="1" x14ac:dyDescent="0.25">
      <c r="B1537" s="176"/>
      <c r="C1537" s="173"/>
      <c r="D1537" s="175"/>
      <c r="E1537" s="176"/>
    </row>
    <row r="1538" spans="2:5" ht="35.1" customHeight="1" x14ac:dyDescent="0.25">
      <c r="B1538" s="176"/>
      <c r="C1538" s="173"/>
      <c r="D1538" s="175"/>
      <c r="E1538" s="176"/>
    </row>
    <row r="1539" spans="2:5" ht="35.1" customHeight="1" x14ac:dyDescent="0.25">
      <c r="B1539" s="176"/>
      <c r="C1539" s="173"/>
      <c r="D1539" s="175"/>
      <c r="E1539" s="176"/>
    </row>
    <row r="1540" spans="2:5" ht="35.1" customHeight="1" x14ac:dyDescent="0.25">
      <c r="B1540" s="176"/>
      <c r="C1540" s="173"/>
      <c r="D1540" s="175"/>
      <c r="E1540" s="176"/>
    </row>
    <row r="1541" spans="2:5" ht="35.1" customHeight="1" x14ac:dyDescent="0.25">
      <c r="B1541" s="176"/>
      <c r="C1541" s="173"/>
      <c r="D1541" s="175"/>
      <c r="E1541" s="176"/>
    </row>
    <row r="1542" spans="2:5" ht="35.1" customHeight="1" x14ac:dyDescent="0.25">
      <c r="B1542" s="176"/>
      <c r="C1542" s="173"/>
      <c r="D1542" s="175"/>
      <c r="E1542" s="176"/>
    </row>
    <row r="1543" spans="2:5" ht="35.1" customHeight="1" x14ac:dyDescent="0.25">
      <c r="B1543" s="176"/>
      <c r="C1543" s="173"/>
      <c r="D1543" s="175"/>
      <c r="E1543" s="176"/>
    </row>
    <row r="1544" spans="2:5" ht="35.1" customHeight="1" x14ac:dyDescent="0.25">
      <c r="B1544" s="176"/>
      <c r="C1544" s="173"/>
      <c r="D1544" s="175"/>
      <c r="E1544" s="176"/>
    </row>
    <row r="1545" spans="2:5" ht="35.1" customHeight="1" x14ac:dyDescent="0.25">
      <c r="B1545" s="176"/>
      <c r="C1545" s="173"/>
      <c r="D1545" s="175"/>
      <c r="E1545" s="176"/>
    </row>
    <row r="1546" spans="2:5" ht="35.1" customHeight="1" x14ac:dyDescent="0.25">
      <c r="B1546" s="176"/>
      <c r="C1546" s="173"/>
      <c r="D1546" s="175"/>
      <c r="E1546" s="176"/>
    </row>
    <row r="1547" spans="2:5" ht="35.1" customHeight="1" x14ac:dyDescent="0.25">
      <c r="B1547" s="176"/>
      <c r="C1547" s="173"/>
      <c r="D1547" s="175"/>
      <c r="E1547" s="176"/>
    </row>
    <row r="1548" spans="2:5" ht="35.1" customHeight="1" x14ac:dyDescent="0.25">
      <c r="B1548" s="176"/>
      <c r="C1548" s="173"/>
      <c r="D1548" s="175"/>
      <c r="E1548" s="176"/>
    </row>
    <row r="1549" spans="2:5" ht="35.1" customHeight="1" x14ac:dyDescent="0.25">
      <c r="B1549" s="176"/>
      <c r="C1549" s="173"/>
      <c r="D1549" s="175"/>
      <c r="E1549" s="176"/>
    </row>
    <row r="1550" spans="2:5" ht="35.1" customHeight="1" x14ac:dyDescent="0.25">
      <c r="B1550" s="176"/>
      <c r="C1550" s="173"/>
      <c r="D1550" s="175"/>
      <c r="E1550" s="176"/>
    </row>
    <row r="1551" spans="2:5" ht="35.1" customHeight="1" x14ac:dyDescent="0.25">
      <c r="B1551" s="176"/>
      <c r="C1551" s="173"/>
      <c r="D1551" s="175"/>
      <c r="E1551" s="176"/>
    </row>
    <row r="1552" spans="2:5" ht="35.1" customHeight="1" x14ac:dyDescent="0.25">
      <c r="B1552" s="176"/>
      <c r="C1552" s="173"/>
      <c r="D1552" s="175"/>
      <c r="E1552" s="176"/>
    </row>
    <row r="1553" spans="2:5" ht="35.1" customHeight="1" x14ac:dyDescent="0.25">
      <c r="B1553" s="176"/>
      <c r="C1553" s="173"/>
      <c r="D1553" s="175"/>
      <c r="E1553" s="176"/>
    </row>
    <row r="1554" spans="2:5" ht="35.1" customHeight="1" x14ac:dyDescent="0.25">
      <c r="B1554" s="176"/>
      <c r="C1554" s="173"/>
      <c r="D1554" s="175"/>
      <c r="E1554" s="176"/>
    </row>
    <row r="1555" spans="2:5" ht="35.1" customHeight="1" x14ac:dyDescent="0.25">
      <c r="B1555" s="176"/>
      <c r="C1555" s="173"/>
      <c r="D1555" s="175"/>
      <c r="E1555" s="176"/>
    </row>
    <row r="1556" spans="2:5" ht="35.1" customHeight="1" x14ac:dyDescent="0.25">
      <c r="B1556" s="176"/>
      <c r="C1556" s="173"/>
      <c r="D1556" s="175"/>
      <c r="E1556" s="176"/>
    </row>
    <row r="1557" spans="2:5" ht="35.1" customHeight="1" x14ac:dyDescent="0.25">
      <c r="B1557" s="176"/>
      <c r="C1557" s="173"/>
      <c r="D1557" s="175"/>
      <c r="E1557" s="176"/>
    </row>
    <row r="1558" spans="2:5" ht="35.1" customHeight="1" x14ac:dyDescent="0.25">
      <c r="B1558" s="176"/>
      <c r="C1558" s="173"/>
      <c r="D1558" s="175"/>
      <c r="E1558" s="176"/>
    </row>
    <row r="1559" spans="2:5" ht="35.1" customHeight="1" x14ac:dyDescent="0.25">
      <c r="B1559" s="176"/>
      <c r="C1559" s="173"/>
      <c r="D1559" s="175"/>
      <c r="E1559" s="176"/>
    </row>
    <row r="1560" spans="2:5" ht="35.1" customHeight="1" x14ac:dyDescent="0.25">
      <c r="B1560" s="176"/>
      <c r="C1560" s="173"/>
      <c r="D1560" s="175"/>
      <c r="E1560" s="176"/>
    </row>
    <row r="1561" spans="2:5" ht="35.1" customHeight="1" x14ac:dyDescent="0.25">
      <c r="B1561" s="176"/>
      <c r="C1561" s="173"/>
      <c r="D1561" s="175"/>
      <c r="E1561" s="176"/>
    </row>
    <row r="1562" spans="2:5" ht="35.1" customHeight="1" x14ac:dyDescent="0.25">
      <c r="B1562" s="176"/>
      <c r="C1562" s="173"/>
      <c r="D1562" s="175"/>
      <c r="E1562" s="176"/>
    </row>
    <row r="1563" spans="2:5" ht="35.1" customHeight="1" x14ac:dyDescent="0.25">
      <c r="B1563" s="176"/>
      <c r="C1563" s="173"/>
      <c r="D1563" s="175"/>
      <c r="E1563" s="176"/>
    </row>
    <row r="1564" spans="2:5" ht="35.1" customHeight="1" x14ac:dyDescent="0.25">
      <c r="B1564" s="176"/>
      <c r="C1564" s="173"/>
      <c r="D1564" s="175"/>
      <c r="E1564" s="176"/>
    </row>
    <row r="1565" spans="2:5" ht="35.1" customHeight="1" x14ac:dyDescent="0.25">
      <c r="B1565" s="176"/>
      <c r="C1565" s="173"/>
      <c r="D1565" s="175"/>
      <c r="E1565" s="176"/>
    </row>
    <row r="1566" spans="2:5" ht="35.1" customHeight="1" x14ac:dyDescent="0.25">
      <c r="B1566" s="176"/>
      <c r="C1566" s="173"/>
      <c r="D1566" s="175"/>
      <c r="E1566" s="176"/>
    </row>
    <row r="1567" spans="2:5" ht="35.1" customHeight="1" x14ac:dyDescent="0.25">
      <c r="B1567" s="176"/>
      <c r="C1567" s="173"/>
      <c r="D1567" s="175"/>
      <c r="E1567" s="176"/>
    </row>
    <row r="1568" spans="2:5" ht="35.1" customHeight="1" x14ac:dyDescent="0.25">
      <c r="B1568" s="176"/>
      <c r="C1568" s="173"/>
      <c r="D1568" s="175"/>
      <c r="E1568" s="176"/>
    </row>
    <row r="1569" spans="2:5" ht="35.1" customHeight="1" x14ac:dyDescent="0.25">
      <c r="B1569" s="176"/>
      <c r="C1569" s="173"/>
      <c r="D1569" s="175"/>
      <c r="E1569" s="176"/>
    </row>
    <row r="1570" spans="2:5" ht="35.1" customHeight="1" x14ac:dyDescent="0.25">
      <c r="B1570" s="176"/>
      <c r="C1570" s="173"/>
      <c r="D1570" s="175"/>
      <c r="E1570" s="176"/>
    </row>
    <row r="1571" spans="2:5" ht="35.1" customHeight="1" x14ac:dyDescent="0.25">
      <c r="B1571" s="176"/>
      <c r="C1571" s="173"/>
      <c r="D1571" s="175"/>
      <c r="E1571" s="176"/>
    </row>
    <row r="1572" spans="2:5" ht="35.1" customHeight="1" x14ac:dyDescent="0.25">
      <c r="B1572" s="176"/>
      <c r="C1572" s="173"/>
      <c r="D1572" s="175"/>
      <c r="E1572" s="176"/>
    </row>
    <row r="1573" spans="2:5" ht="35.1" customHeight="1" x14ac:dyDescent="0.25">
      <c r="B1573" s="176"/>
      <c r="C1573" s="173"/>
      <c r="D1573" s="175"/>
      <c r="E1573" s="176"/>
    </row>
    <row r="1574" spans="2:5" ht="35.1" customHeight="1" x14ac:dyDescent="0.25">
      <c r="B1574" s="176"/>
      <c r="C1574" s="173"/>
      <c r="D1574" s="175"/>
      <c r="E1574" s="176"/>
    </row>
    <row r="1575" spans="2:5" ht="35.1" customHeight="1" x14ac:dyDescent="0.25">
      <c r="B1575" s="176"/>
      <c r="C1575" s="173"/>
      <c r="D1575" s="175"/>
      <c r="E1575" s="176"/>
    </row>
    <row r="1576" spans="2:5" ht="35.1" customHeight="1" x14ac:dyDescent="0.25">
      <c r="B1576" s="176"/>
      <c r="C1576" s="173"/>
      <c r="D1576" s="175"/>
      <c r="E1576" s="176"/>
    </row>
    <row r="1577" spans="2:5" ht="35.1" customHeight="1" x14ac:dyDescent="0.25">
      <c r="B1577" s="176"/>
      <c r="C1577" s="173"/>
      <c r="D1577" s="175"/>
      <c r="E1577" s="176"/>
    </row>
    <row r="1578" spans="2:5" ht="35.1" customHeight="1" x14ac:dyDescent="0.25">
      <c r="B1578" s="176"/>
      <c r="C1578" s="173"/>
      <c r="D1578" s="175"/>
      <c r="E1578" s="176"/>
    </row>
    <row r="1579" spans="2:5" ht="35.1" customHeight="1" x14ac:dyDescent="0.25">
      <c r="B1579" s="176"/>
      <c r="C1579" s="173"/>
      <c r="D1579" s="175"/>
      <c r="E1579" s="176"/>
    </row>
    <row r="1580" spans="2:5" ht="35.1" customHeight="1" x14ac:dyDescent="0.25">
      <c r="B1580" s="176"/>
      <c r="C1580" s="173"/>
      <c r="D1580" s="175"/>
      <c r="E1580" s="176"/>
    </row>
    <row r="1581" spans="2:5" ht="35.1" customHeight="1" x14ac:dyDescent="0.25">
      <c r="B1581" s="176"/>
      <c r="C1581" s="173"/>
      <c r="D1581" s="175"/>
      <c r="E1581" s="176"/>
    </row>
    <row r="1582" spans="2:5" ht="35.1" customHeight="1" x14ac:dyDescent="0.25">
      <c r="B1582" s="176"/>
      <c r="C1582" s="173"/>
      <c r="D1582" s="175"/>
      <c r="E1582" s="176"/>
    </row>
    <row r="1583" spans="2:5" ht="35.1" customHeight="1" x14ac:dyDescent="0.25">
      <c r="B1583" s="176"/>
      <c r="C1583" s="173"/>
      <c r="D1583" s="175"/>
      <c r="E1583" s="176"/>
    </row>
    <row r="1584" spans="2:5" ht="35.1" customHeight="1" x14ac:dyDescent="0.25">
      <c r="B1584" s="176"/>
      <c r="C1584" s="173"/>
      <c r="D1584" s="175"/>
      <c r="E1584" s="176"/>
    </row>
    <row r="1585" spans="2:5" ht="35.1" customHeight="1" x14ac:dyDescent="0.25">
      <c r="B1585" s="176"/>
      <c r="C1585" s="173"/>
      <c r="D1585" s="175"/>
      <c r="E1585" s="176"/>
    </row>
    <row r="1586" spans="2:5" ht="35.1" customHeight="1" x14ac:dyDescent="0.25">
      <c r="B1586" s="176"/>
      <c r="C1586" s="173"/>
      <c r="D1586" s="175"/>
      <c r="E1586" s="176"/>
    </row>
    <row r="1587" spans="2:5" ht="35.1" customHeight="1" x14ac:dyDescent="0.25">
      <c r="B1587" s="176"/>
      <c r="C1587" s="173"/>
      <c r="D1587" s="175"/>
      <c r="E1587" s="176"/>
    </row>
    <row r="1588" spans="2:5" ht="35.1" customHeight="1" x14ac:dyDescent="0.25">
      <c r="B1588" s="176"/>
      <c r="C1588" s="173"/>
      <c r="D1588" s="175"/>
      <c r="E1588" s="176"/>
    </row>
    <row r="1589" spans="2:5" ht="35.1" customHeight="1" x14ac:dyDescent="0.25">
      <c r="B1589" s="176"/>
      <c r="C1589" s="173"/>
      <c r="D1589" s="175"/>
      <c r="E1589" s="176"/>
    </row>
    <row r="1590" spans="2:5" ht="35.1" customHeight="1" x14ac:dyDescent="0.25">
      <c r="B1590" s="176"/>
      <c r="C1590" s="173"/>
      <c r="D1590" s="175"/>
      <c r="E1590" s="176"/>
    </row>
    <row r="1591" spans="2:5" ht="35.1" customHeight="1" x14ac:dyDescent="0.25">
      <c r="B1591" s="176"/>
      <c r="C1591" s="173"/>
      <c r="D1591" s="175"/>
      <c r="E1591" s="176"/>
    </row>
    <row r="1592" spans="2:5" ht="35.1" customHeight="1" x14ac:dyDescent="0.25">
      <c r="B1592" s="176"/>
      <c r="C1592" s="173"/>
      <c r="D1592" s="175"/>
      <c r="E1592" s="176"/>
    </row>
    <row r="1593" spans="2:5" ht="35.1" customHeight="1" x14ac:dyDescent="0.25">
      <c r="B1593" s="176"/>
      <c r="C1593" s="173"/>
      <c r="D1593" s="175"/>
      <c r="E1593" s="176"/>
    </row>
    <row r="1594" spans="2:5" ht="35.1" customHeight="1" x14ac:dyDescent="0.25">
      <c r="B1594" s="176"/>
      <c r="C1594" s="173"/>
      <c r="D1594" s="175"/>
      <c r="E1594" s="176"/>
    </row>
    <row r="1595" spans="2:5" ht="35.1" customHeight="1" x14ac:dyDescent="0.25">
      <c r="B1595" s="176"/>
      <c r="C1595" s="173"/>
      <c r="D1595" s="175"/>
      <c r="E1595" s="176"/>
    </row>
    <row r="1596" spans="2:5" ht="35.1" customHeight="1" x14ac:dyDescent="0.25">
      <c r="B1596" s="176"/>
      <c r="C1596" s="173"/>
      <c r="D1596" s="175"/>
      <c r="E1596" s="176"/>
    </row>
    <row r="1597" spans="2:5" ht="35.1" customHeight="1" x14ac:dyDescent="0.25">
      <c r="B1597" s="176"/>
      <c r="C1597" s="173"/>
      <c r="D1597" s="175"/>
      <c r="E1597" s="176"/>
    </row>
    <row r="1598" spans="2:5" ht="35.1" customHeight="1" x14ac:dyDescent="0.25">
      <c r="B1598" s="176"/>
      <c r="C1598" s="173"/>
      <c r="D1598" s="175"/>
      <c r="E1598" s="176"/>
    </row>
    <row r="1599" spans="2:5" ht="35.1" customHeight="1" x14ac:dyDescent="0.25">
      <c r="B1599" s="176"/>
      <c r="C1599" s="173"/>
      <c r="D1599" s="175"/>
      <c r="E1599" s="176"/>
    </row>
    <row r="1600" spans="2:5" ht="35.1" customHeight="1" x14ac:dyDescent="0.25">
      <c r="B1600" s="176"/>
      <c r="C1600" s="173"/>
      <c r="D1600" s="175"/>
      <c r="E1600" s="176"/>
    </row>
    <row r="1601" spans="2:5" ht="35.1" customHeight="1" x14ac:dyDescent="0.25">
      <c r="B1601" s="176"/>
      <c r="C1601" s="173"/>
      <c r="D1601" s="175"/>
      <c r="E1601" s="176"/>
    </row>
    <row r="1602" spans="2:5" ht="35.1" customHeight="1" x14ac:dyDescent="0.25">
      <c r="B1602" s="176"/>
      <c r="C1602" s="173"/>
      <c r="D1602" s="175"/>
      <c r="E1602" s="176"/>
    </row>
    <row r="1603" spans="2:5" ht="35.1" customHeight="1" x14ac:dyDescent="0.25">
      <c r="B1603" s="176"/>
      <c r="C1603" s="173"/>
      <c r="D1603" s="175"/>
      <c r="E1603" s="176"/>
    </row>
    <row r="1604" spans="2:5" ht="35.1" customHeight="1" x14ac:dyDescent="0.25">
      <c r="B1604" s="176"/>
      <c r="C1604" s="173"/>
      <c r="D1604" s="175"/>
      <c r="E1604" s="176"/>
    </row>
    <row r="1605" spans="2:5" ht="35.1" customHeight="1" x14ac:dyDescent="0.25">
      <c r="B1605" s="176"/>
      <c r="C1605" s="173"/>
      <c r="D1605" s="175"/>
      <c r="E1605" s="176"/>
    </row>
    <row r="1606" spans="2:5" ht="35.1" customHeight="1" x14ac:dyDescent="0.25">
      <c r="B1606" s="176"/>
      <c r="C1606" s="173"/>
      <c r="D1606" s="175"/>
      <c r="E1606" s="176"/>
    </row>
    <row r="1607" spans="2:5" ht="35.1" customHeight="1" x14ac:dyDescent="0.25">
      <c r="B1607" s="176"/>
      <c r="C1607" s="173"/>
      <c r="D1607" s="175"/>
      <c r="E1607" s="176"/>
    </row>
    <row r="1608" spans="2:5" ht="35.1" customHeight="1" x14ac:dyDescent="0.25">
      <c r="B1608" s="176"/>
      <c r="C1608" s="173"/>
      <c r="D1608" s="175"/>
      <c r="E1608" s="176"/>
    </row>
    <row r="1609" spans="2:5" ht="35.1" customHeight="1" x14ac:dyDescent="0.25">
      <c r="B1609" s="176"/>
      <c r="C1609" s="173"/>
      <c r="D1609" s="175"/>
      <c r="E1609" s="176"/>
    </row>
    <row r="1610" spans="2:5" ht="35.1" customHeight="1" x14ac:dyDescent="0.25">
      <c r="B1610" s="176"/>
      <c r="C1610" s="173"/>
      <c r="D1610" s="175"/>
      <c r="E1610" s="176"/>
    </row>
    <row r="1611" spans="2:5" ht="35.1" customHeight="1" x14ac:dyDescent="0.25">
      <c r="B1611" s="176"/>
      <c r="C1611" s="173"/>
      <c r="D1611" s="175"/>
      <c r="E1611" s="176"/>
    </row>
    <row r="1612" spans="2:5" ht="35.1" customHeight="1" x14ac:dyDescent="0.25">
      <c r="B1612" s="176"/>
      <c r="C1612" s="173"/>
      <c r="D1612" s="175"/>
      <c r="E1612" s="176"/>
    </row>
    <row r="1613" spans="2:5" ht="35.1" customHeight="1" x14ac:dyDescent="0.25">
      <c r="B1613" s="176"/>
      <c r="C1613" s="173"/>
      <c r="D1613" s="175"/>
      <c r="E1613" s="176"/>
    </row>
    <row r="1614" spans="2:5" ht="35.1" customHeight="1" x14ac:dyDescent="0.25">
      <c r="B1614" s="176"/>
      <c r="C1614" s="173"/>
      <c r="D1614" s="175"/>
      <c r="E1614" s="176"/>
    </row>
    <row r="1615" spans="2:5" ht="35.1" customHeight="1" x14ac:dyDescent="0.25">
      <c r="B1615" s="176"/>
      <c r="C1615" s="173"/>
      <c r="D1615" s="175"/>
      <c r="E1615" s="176"/>
    </row>
    <row r="1616" spans="2:5" ht="35.1" customHeight="1" x14ac:dyDescent="0.25">
      <c r="B1616" s="176"/>
      <c r="C1616" s="173"/>
      <c r="D1616" s="175"/>
      <c r="E1616" s="176"/>
    </row>
    <row r="1617" spans="2:5" ht="35.1" customHeight="1" x14ac:dyDescent="0.25">
      <c r="B1617" s="176"/>
      <c r="C1617" s="173"/>
      <c r="D1617" s="175"/>
      <c r="E1617" s="176"/>
    </row>
    <row r="1618" spans="2:5" ht="35.1" customHeight="1" x14ac:dyDescent="0.25">
      <c r="B1618" s="176"/>
      <c r="C1618" s="173"/>
      <c r="D1618" s="175"/>
      <c r="E1618" s="176"/>
    </row>
    <row r="1619" spans="2:5" ht="35.1" customHeight="1" x14ac:dyDescent="0.25">
      <c r="B1619" s="176"/>
      <c r="C1619" s="173"/>
      <c r="D1619" s="175"/>
      <c r="E1619" s="176"/>
    </row>
    <row r="1620" spans="2:5" ht="35.1" customHeight="1" x14ac:dyDescent="0.25">
      <c r="B1620" s="176"/>
      <c r="C1620" s="173"/>
      <c r="D1620" s="175"/>
      <c r="E1620" s="176"/>
    </row>
    <row r="1621" spans="2:5" ht="35.1" customHeight="1" x14ac:dyDescent="0.25">
      <c r="B1621" s="176"/>
      <c r="C1621" s="173"/>
      <c r="D1621" s="175"/>
      <c r="E1621" s="176"/>
    </row>
    <row r="1622" spans="2:5" ht="35.1" customHeight="1" x14ac:dyDescent="0.25">
      <c r="B1622" s="176"/>
      <c r="C1622" s="173"/>
      <c r="D1622" s="175"/>
      <c r="E1622" s="176"/>
    </row>
    <row r="1623" spans="2:5" ht="35.1" customHeight="1" x14ac:dyDescent="0.25">
      <c r="B1623" s="176"/>
      <c r="C1623" s="173"/>
      <c r="D1623" s="175"/>
      <c r="E1623" s="176"/>
    </row>
    <row r="1624" spans="2:5" ht="35.1" customHeight="1" x14ac:dyDescent="0.25">
      <c r="B1624" s="176"/>
      <c r="C1624" s="173"/>
      <c r="D1624" s="175"/>
      <c r="E1624" s="176"/>
    </row>
    <row r="1625" spans="2:5" ht="35.1" customHeight="1" x14ac:dyDescent="0.25">
      <c r="B1625" s="176"/>
      <c r="C1625" s="173"/>
      <c r="D1625" s="175"/>
      <c r="E1625" s="176"/>
    </row>
    <row r="1626" spans="2:5" ht="35.1" customHeight="1" x14ac:dyDescent="0.25">
      <c r="B1626" s="176"/>
      <c r="C1626" s="173"/>
      <c r="D1626" s="175"/>
      <c r="E1626" s="176"/>
    </row>
    <row r="1627" spans="2:5" ht="35.1" customHeight="1" x14ac:dyDescent="0.25">
      <c r="B1627" s="176"/>
      <c r="C1627" s="173"/>
      <c r="D1627" s="175"/>
      <c r="E1627" s="176"/>
    </row>
    <row r="1628" spans="2:5" ht="35.1" customHeight="1" x14ac:dyDescent="0.25">
      <c r="B1628" s="176"/>
      <c r="C1628" s="173"/>
      <c r="D1628" s="175"/>
      <c r="E1628" s="176"/>
    </row>
    <row r="1629" spans="2:5" ht="35.1" customHeight="1" x14ac:dyDescent="0.25">
      <c r="B1629" s="176"/>
      <c r="C1629" s="173"/>
      <c r="D1629" s="175"/>
      <c r="E1629" s="176"/>
    </row>
    <row r="1630" spans="2:5" ht="35.1" customHeight="1" x14ac:dyDescent="0.25">
      <c r="B1630" s="176"/>
      <c r="C1630" s="173"/>
      <c r="D1630" s="175"/>
      <c r="E1630" s="176"/>
    </row>
    <row r="1631" spans="2:5" ht="35.1" customHeight="1" x14ac:dyDescent="0.25">
      <c r="B1631" s="176"/>
      <c r="C1631" s="173"/>
      <c r="D1631" s="175"/>
      <c r="E1631" s="176"/>
    </row>
    <row r="1632" spans="2:5" ht="35.1" customHeight="1" x14ac:dyDescent="0.25">
      <c r="B1632" s="176"/>
      <c r="C1632" s="173"/>
      <c r="D1632" s="175"/>
      <c r="E1632" s="176"/>
    </row>
    <row r="1633" spans="2:5" ht="35.1" customHeight="1" x14ac:dyDescent="0.25">
      <c r="B1633" s="176"/>
      <c r="C1633" s="173"/>
      <c r="D1633" s="175"/>
      <c r="E1633" s="176"/>
    </row>
    <row r="1634" spans="2:5" ht="35.1" customHeight="1" x14ac:dyDescent="0.25">
      <c r="B1634" s="176"/>
      <c r="C1634" s="173"/>
      <c r="D1634" s="175"/>
      <c r="E1634" s="176"/>
    </row>
    <row r="1635" spans="2:5" ht="35.1" customHeight="1" x14ac:dyDescent="0.25">
      <c r="B1635" s="176"/>
      <c r="C1635" s="173"/>
      <c r="D1635" s="175"/>
      <c r="E1635" s="176"/>
    </row>
    <row r="1636" spans="2:5" ht="35.1" customHeight="1" x14ac:dyDescent="0.25">
      <c r="B1636" s="176"/>
      <c r="C1636" s="173"/>
      <c r="D1636" s="175"/>
      <c r="E1636" s="176"/>
    </row>
    <row r="1637" spans="2:5" ht="35.1" customHeight="1" x14ac:dyDescent="0.25">
      <c r="B1637" s="176"/>
      <c r="C1637" s="173"/>
      <c r="D1637" s="175"/>
      <c r="E1637" s="176"/>
    </row>
    <row r="1638" spans="2:5" ht="35.1" customHeight="1" x14ac:dyDescent="0.25">
      <c r="B1638" s="176"/>
      <c r="C1638" s="173"/>
      <c r="D1638" s="175"/>
      <c r="E1638" s="176"/>
    </row>
    <row r="1639" spans="2:5" ht="35.1" customHeight="1" x14ac:dyDescent="0.25">
      <c r="B1639" s="176"/>
      <c r="C1639" s="173"/>
      <c r="D1639" s="175"/>
      <c r="E1639" s="176"/>
    </row>
    <row r="1640" spans="2:5" ht="35.1" customHeight="1" x14ac:dyDescent="0.25">
      <c r="B1640" s="176"/>
      <c r="C1640" s="173"/>
      <c r="D1640" s="175"/>
      <c r="E1640" s="176"/>
    </row>
    <row r="1641" spans="2:5" ht="35.1" customHeight="1" x14ac:dyDescent="0.25">
      <c r="B1641" s="176"/>
      <c r="C1641" s="173"/>
      <c r="D1641" s="175"/>
      <c r="E1641" s="176"/>
    </row>
    <row r="1642" spans="2:5" ht="35.1" customHeight="1" x14ac:dyDescent="0.25">
      <c r="B1642" s="176"/>
      <c r="C1642" s="173"/>
      <c r="D1642" s="175"/>
      <c r="E1642" s="176"/>
    </row>
    <row r="1643" spans="2:5" ht="35.1" customHeight="1" x14ac:dyDescent="0.25">
      <c r="B1643" s="176"/>
      <c r="C1643" s="173"/>
      <c r="D1643" s="175"/>
      <c r="E1643" s="176"/>
    </row>
    <row r="1644" spans="2:5" ht="35.1" customHeight="1" x14ac:dyDescent="0.25">
      <c r="B1644" s="176"/>
      <c r="C1644" s="173"/>
      <c r="D1644" s="175"/>
      <c r="E1644" s="176"/>
    </row>
    <row r="1645" spans="2:5" ht="35.1" customHeight="1" x14ac:dyDescent="0.25">
      <c r="B1645" s="176"/>
      <c r="C1645" s="173"/>
      <c r="D1645" s="175"/>
      <c r="E1645" s="176"/>
    </row>
    <row r="1646" spans="2:5" ht="35.1" customHeight="1" x14ac:dyDescent="0.25">
      <c r="B1646" s="176"/>
      <c r="C1646" s="173"/>
      <c r="D1646" s="175"/>
      <c r="E1646" s="176"/>
    </row>
    <row r="1647" spans="2:5" ht="35.1" customHeight="1" x14ac:dyDescent="0.25">
      <c r="B1647" s="176"/>
      <c r="C1647" s="173"/>
      <c r="D1647" s="175"/>
      <c r="E1647" s="176"/>
    </row>
    <row r="1648" spans="2:5" ht="35.1" customHeight="1" x14ac:dyDescent="0.25">
      <c r="B1648" s="176"/>
      <c r="C1648" s="173"/>
      <c r="D1648" s="175"/>
      <c r="E1648" s="176"/>
    </row>
    <row r="1649" spans="2:5" ht="35.1" customHeight="1" x14ac:dyDescent="0.25">
      <c r="B1649" s="176"/>
      <c r="C1649" s="173"/>
      <c r="D1649" s="175"/>
      <c r="E1649" s="176"/>
    </row>
    <row r="1650" spans="2:5" ht="35.1" customHeight="1" x14ac:dyDescent="0.25">
      <c r="B1650" s="176"/>
      <c r="C1650" s="173"/>
      <c r="D1650" s="175"/>
      <c r="E1650" s="176"/>
    </row>
    <row r="1651" spans="2:5" ht="35.1" customHeight="1" x14ac:dyDescent="0.25">
      <c r="B1651" s="176"/>
      <c r="C1651" s="173"/>
      <c r="D1651" s="175"/>
      <c r="E1651" s="176"/>
    </row>
    <row r="1652" spans="2:5" ht="35.1" customHeight="1" x14ac:dyDescent="0.25">
      <c r="B1652" s="176"/>
      <c r="C1652" s="173"/>
      <c r="D1652" s="175"/>
      <c r="E1652" s="176"/>
    </row>
    <row r="1653" spans="2:5" ht="35.1" customHeight="1" x14ac:dyDescent="0.25">
      <c r="B1653" s="176"/>
      <c r="C1653" s="173"/>
      <c r="D1653" s="175"/>
      <c r="E1653" s="176"/>
    </row>
    <row r="1654" spans="2:5" ht="35.1" customHeight="1" x14ac:dyDescent="0.25">
      <c r="B1654" s="176"/>
      <c r="C1654" s="173"/>
      <c r="D1654" s="175"/>
      <c r="E1654" s="176"/>
    </row>
    <row r="1655" spans="2:5" ht="35.1" customHeight="1" x14ac:dyDescent="0.25">
      <c r="B1655" s="176"/>
      <c r="C1655" s="173"/>
      <c r="D1655" s="175"/>
      <c r="E1655" s="176"/>
    </row>
    <row r="1656" spans="2:5" ht="35.1" customHeight="1" x14ac:dyDescent="0.25">
      <c r="B1656" s="176"/>
      <c r="C1656" s="173"/>
      <c r="D1656" s="175"/>
      <c r="E1656" s="176"/>
    </row>
    <row r="1657" spans="2:5" ht="35.1" customHeight="1" x14ac:dyDescent="0.25">
      <c r="B1657" s="176"/>
      <c r="C1657" s="173"/>
      <c r="D1657" s="175"/>
      <c r="E1657" s="176"/>
    </row>
    <row r="1658" spans="2:5" ht="35.1" customHeight="1" x14ac:dyDescent="0.25">
      <c r="B1658" s="176"/>
      <c r="C1658" s="173"/>
      <c r="D1658" s="175"/>
      <c r="E1658" s="176"/>
    </row>
    <row r="1659" spans="2:5" ht="35.1" customHeight="1" x14ac:dyDescent="0.25">
      <c r="B1659" s="176"/>
      <c r="C1659" s="173"/>
      <c r="D1659" s="175"/>
      <c r="E1659" s="176"/>
    </row>
    <row r="1660" spans="2:5" ht="35.1" customHeight="1" x14ac:dyDescent="0.25">
      <c r="B1660" s="176"/>
      <c r="C1660" s="173"/>
      <c r="D1660" s="175"/>
      <c r="E1660" s="176"/>
    </row>
    <row r="1661" spans="2:5" ht="35.1" customHeight="1" x14ac:dyDescent="0.25">
      <c r="B1661" s="176"/>
      <c r="C1661" s="173"/>
      <c r="D1661" s="175"/>
      <c r="E1661" s="176"/>
    </row>
    <row r="1662" spans="2:5" ht="35.1" customHeight="1" x14ac:dyDescent="0.25">
      <c r="B1662" s="176"/>
      <c r="C1662" s="173"/>
      <c r="D1662" s="175"/>
      <c r="E1662" s="176"/>
    </row>
    <row r="1663" spans="2:5" ht="35.1" customHeight="1" x14ac:dyDescent="0.25">
      <c r="B1663" s="176"/>
      <c r="C1663" s="173"/>
      <c r="D1663" s="175"/>
      <c r="E1663" s="176"/>
    </row>
    <row r="1664" spans="2:5" ht="35.1" customHeight="1" x14ac:dyDescent="0.25">
      <c r="B1664" s="176"/>
      <c r="C1664" s="173"/>
      <c r="D1664" s="175"/>
      <c r="E1664" s="176"/>
    </row>
    <row r="1665" spans="2:5" ht="35.1" customHeight="1" x14ac:dyDescent="0.25">
      <c r="B1665" s="176"/>
      <c r="C1665" s="173"/>
      <c r="D1665" s="175"/>
      <c r="E1665" s="176"/>
    </row>
    <row r="1666" spans="2:5" ht="35.1" customHeight="1" x14ac:dyDescent="0.25">
      <c r="B1666" s="176"/>
      <c r="C1666" s="173"/>
      <c r="D1666" s="175"/>
      <c r="E1666" s="176"/>
    </row>
    <row r="1667" spans="2:5" ht="35.1" customHeight="1" x14ac:dyDescent="0.25">
      <c r="B1667" s="176"/>
      <c r="C1667" s="173"/>
      <c r="D1667" s="175"/>
      <c r="E1667" s="176"/>
    </row>
    <row r="1668" spans="2:5" ht="35.1" customHeight="1" x14ac:dyDescent="0.25">
      <c r="B1668" s="176"/>
      <c r="C1668" s="173"/>
      <c r="D1668" s="175"/>
      <c r="E1668" s="176"/>
    </row>
    <row r="1669" spans="2:5" ht="35.1" customHeight="1" x14ac:dyDescent="0.25">
      <c r="B1669" s="176"/>
      <c r="C1669" s="173"/>
      <c r="D1669" s="175"/>
      <c r="E1669" s="176"/>
    </row>
    <row r="1670" spans="2:5" ht="35.1" customHeight="1" x14ac:dyDescent="0.25">
      <c r="B1670" s="176"/>
      <c r="C1670" s="173"/>
      <c r="D1670" s="175"/>
      <c r="E1670" s="176"/>
    </row>
    <row r="1671" spans="2:5" ht="35.1" customHeight="1" x14ac:dyDescent="0.25">
      <c r="B1671" s="176"/>
      <c r="C1671" s="173"/>
      <c r="D1671" s="175"/>
      <c r="E1671" s="176"/>
    </row>
    <row r="1672" spans="2:5" ht="35.1" customHeight="1" x14ac:dyDescent="0.25">
      <c r="B1672" s="176"/>
      <c r="C1672" s="173"/>
      <c r="D1672" s="175"/>
      <c r="E1672" s="176"/>
    </row>
    <row r="1673" spans="2:5" ht="35.1" customHeight="1" x14ac:dyDescent="0.25">
      <c r="B1673" s="176"/>
      <c r="C1673" s="173"/>
      <c r="D1673" s="175"/>
      <c r="E1673" s="176"/>
    </row>
    <row r="1674" spans="2:5" ht="35.1" customHeight="1" x14ac:dyDescent="0.25">
      <c r="B1674" s="176"/>
      <c r="C1674" s="173"/>
      <c r="D1674" s="175"/>
      <c r="E1674" s="176"/>
    </row>
    <row r="1675" spans="2:5" ht="35.1" customHeight="1" x14ac:dyDescent="0.25">
      <c r="B1675" s="176"/>
      <c r="C1675" s="173"/>
      <c r="D1675" s="175"/>
      <c r="E1675" s="176"/>
    </row>
    <row r="1676" spans="2:5" ht="35.1" customHeight="1" x14ac:dyDescent="0.25">
      <c r="B1676" s="176"/>
      <c r="C1676" s="173"/>
      <c r="D1676" s="175"/>
      <c r="E1676" s="176"/>
    </row>
    <row r="1677" spans="2:5" ht="35.1" customHeight="1" x14ac:dyDescent="0.25">
      <c r="B1677" s="176"/>
      <c r="C1677" s="173"/>
      <c r="D1677" s="175"/>
      <c r="E1677" s="176"/>
    </row>
    <row r="1678" spans="2:5" ht="35.1" customHeight="1" x14ac:dyDescent="0.25">
      <c r="B1678" s="176"/>
      <c r="C1678" s="173"/>
      <c r="D1678" s="175"/>
      <c r="E1678" s="176"/>
    </row>
    <row r="1679" spans="2:5" ht="35.1" customHeight="1" x14ac:dyDescent="0.25">
      <c r="B1679" s="176"/>
      <c r="C1679" s="173"/>
      <c r="D1679" s="175"/>
      <c r="E1679" s="176"/>
    </row>
    <row r="1680" spans="2:5" ht="35.1" customHeight="1" x14ac:dyDescent="0.25">
      <c r="B1680" s="176"/>
      <c r="C1680" s="173"/>
      <c r="D1680" s="175"/>
      <c r="E1680" s="176"/>
    </row>
    <row r="1681" spans="2:5" ht="35.1" customHeight="1" x14ac:dyDescent="0.25">
      <c r="B1681" s="176"/>
      <c r="C1681" s="173"/>
      <c r="D1681" s="175"/>
      <c r="E1681" s="176"/>
    </row>
    <row r="1682" spans="2:5" ht="35.1" customHeight="1" x14ac:dyDescent="0.25">
      <c r="B1682" s="176"/>
      <c r="C1682" s="173"/>
      <c r="D1682" s="175"/>
      <c r="E1682" s="176"/>
    </row>
    <row r="1683" spans="2:5" ht="35.1" customHeight="1" x14ac:dyDescent="0.25">
      <c r="B1683" s="176"/>
      <c r="C1683" s="173"/>
      <c r="D1683" s="175"/>
      <c r="E1683" s="176"/>
    </row>
    <row r="1684" spans="2:5" ht="35.1" customHeight="1" x14ac:dyDescent="0.25">
      <c r="B1684" s="176"/>
      <c r="C1684" s="173"/>
      <c r="D1684" s="175"/>
      <c r="E1684" s="176"/>
    </row>
    <row r="1685" spans="2:5" ht="35.1" customHeight="1" x14ac:dyDescent="0.25">
      <c r="B1685" s="176"/>
      <c r="C1685" s="173"/>
      <c r="D1685" s="175"/>
      <c r="E1685" s="176"/>
    </row>
    <row r="1686" spans="2:5" ht="35.1" customHeight="1" x14ac:dyDescent="0.25">
      <c r="B1686" s="176"/>
      <c r="C1686" s="173"/>
      <c r="D1686" s="175"/>
      <c r="E1686" s="176"/>
    </row>
    <row r="1687" spans="2:5" ht="35.1" customHeight="1" x14ac:dyDescent="0.25">
      <c r="B1687" s="176"/>
      <c r="C1687" s="173"/>
      <c r="D1687" s="175"/>
      <c r="E1687" s="176"/>
    </row>
    <row r="1688" spans="2:5" ht="35.1" customHeight="1" x14ac:dyDescent="0.25">
      <c r="B1688" s="176"/>
      <c r="C1688" s="173"/>
      <c r="D1688" s="175"/>
      <c r="E1688" s="176"/>
    </row>
    <row r="1689" spans="2:5" ht="35.1" customHeight="1" x14ac:dyDescent="0.25">
      <c r="B1689" s="176"/>
      <c r="C1689" s="173"/>
      <c r="D1689" s="175"/>
      <c r="E1689" s="176"/>
    </row>
    <row r="1690" spans="2:5" ht="35.1" customHeight="1" x14ac:dyDescent="0.25">
      <c r="B1690" s="176"/>
      <c r="C1690" s="173"/>
      <c r="D1690" s="175"/>
      <c r="E1690" s="176"/>
    </row>
    <row r="1691" spans="2:5" ht="35.1" customHeight="1" x14ac:dyDescent="0.25">
      <c r="B1691" s="176"/>
      <c r="C1691" s="173"/>
      <c r="D1691" s="175"/>
      <c r="E1691" s="176"/>
    </row>
    <row r="1692" spans="2:5" ht="35.1" customHeight="1" x14ac:dyDescent="0.25">
      <c r="B1692" s="176"/>
      <c r="C1692" s="173"/>
      <c r="D1692" s="175"/>
      <c r="E1692" s="176"/>
    </row>
    <row r="1693" spans="2:5" ht="35.1" customHeight="1" x14ac:dyDescent="0.25">
      <c r="B1693" s="176"/>
      <c r="C1693" s="173"/>
      <c r="D1693" s="175"/>
      <c r="E1693" s="176"/>
    </row>
    <row r="1694" spans="2:5" ht="35.1" customHeight="1" x14ac:dyDescent="0.25">
      <c r="B1694" s="176"/>
      <c r="C1694" s="173"/>
      <c r="D1694" s="175"/>
      <c r="E1694" s="176"/>
    </row>
    <row r="1695" spans="2:5" ht="35.1" customHeight="1" x14ac:dyDescent="0.25">
      <c r="B1695" s="176"/>
      <c r="C1695" s="173"/>
      <c r="D1695" s="175"/>
      <c r="E1695" s="176"/>
    </row>
    <row r="1696" spans="2:5" ht="35.1" customHeight="1" x14ac:dyDescent="0.25">
      <c r="B1696" s="176"/>
      <c r="C1696" s="173"/>
      <c r="D1696" s="175"/>
      <c r="E1696" s="176"/>
    </row>
    <row r="1697" spans="2:5" ht="35.1" customHeight="1" x14ac:dyDescent="0.25">
      <c r="B1697" s="176"/>
      <c r="C1697" s="173"/>
      <c r="D1697" s="175"/>
      <c r="E1697" s="176"/>
    </row>
    <row r="1698" spans="2:5" ht="35.1" customHeight="1" x14ac:dyDescent="0.25">
      <c r="B1698" s="176"/>
      <c r="C1698" s="173"/>
      <c r="D1698" s="175"/>
      <c r="E1698" s="176"/>
    </row>
    <row r="1699" spans="2:5" ht="35.1" customHeight="1" x14ac:dyDescent="0.25">
      <c r="B1699" s="176"/>
      <c r="C1699" s="173"/>
      <c r="D1699" s="175"/>
      <c r="E1699" s="176"/>
    </row>
    <row r="1700" spans="2:5" ht="35.1" customHeight="1" x14ac:dyDescent="0.25">
      <c r="B1700" s="176"/>
      <c r="C1700" s="173"/>
      <c r="D1700" s="175"/>
      <c r="E1700" s="176"/>
    </row>
    <row r="1701" spans="2:5" ht="35.1" customHeight="1" x14ac:dyDescent="0.25">
      <c r="B1701" s="176"/>
      <c r="C1701" s="173"/>
      <c r="D1701" s="175"/>
      <c r="E1701" s="176"/>
    </row>
    <row r="1702" spans="2:5" ht="35.1" customHeight="1" x14ac:dyDescent="0.25">
      <c r="B1702" s="176"/>
      <c r="C1702" s="173"/>
      <c r="D1702" s="175"/>
      <c r="E1702" s="176"/>
    </row>
    <row r="1703" spans="2:5" ht="35.1" customHeight="1" x14ac:dyDescent="0.25">
      <c r="B1703" s="176"/>
      <c r="C1703" s="173"/>
      <c r="D1703" s="175"/>
      <c r="E1703" s="176"/>
    </row>
    <row r="1704" spans="2:5" ht="35.1" customHeight="1" x14ac:dyDescent="0.25">
      <c r="B1704" s="176"/>
      <c r="C1704" s="173"/>
      <c r="D1704" s="175"/>
      <c r="E1704" s="176"/>
    </row>
    <row r="1705" spans="2:5" ht="35.1" customHeight="1" x14ac:dyDescent="0.25">
      <c r="B1705" s="176"/>
      <c r="C1705" s="173"/>
      <c r="D1705" s="175"/>
      <c r="E1705" s="176"/>
    </row>
    <row r="1706" spans="2:5" ht="35.1" customHeight="1" x14ac:dyDescent="0.25">
      <c r="B1706" s="176"/>
      <c r="C1706" s="173"/>
      <c r="D1706" s="175"/>
      <c r="E1706" s="176"/>
    </row>
    <row r="1707" spans="2:5" ht="35.1" customHeight="1" x14ac:dyDescent="0.25">
      <c r="B1707" s="176"/>
      <c r="C1707" s="173"/>
      <c r="D1707" s="175"/>
      <c r="E1707" s="176"/>
    </row>
    <row r="1708" spans="2:5" ht="35.1" customHeight="1" x14ac:dyDescent="0.25">
      <c r="B1708" s="176"/>
      <c r="C1708" s="173"/>
      <c r="D1708" s="175"/>
      <c r="E1708" s="176"/>
    </row>
    <row r="1709" spans="2:5" ht="35.1" customHeight="1" x14ac:dyDescent="0.25">
      <c r="B1709" s="176"/>
      <c r="C1709" s="173"/>
      <c r="D1709" s="175"/>
      <c r="E1709" s="176"/>
    </row>
    <row r="1710" spans="2:5" ht="35.1" customHeight="1" x14ac:dyDescent="0.25">
      <c r="B1710" s="176"/>
      <c r="C1710" s="173"/>
      <c r="D1710" s="175"/>
      <c r="E1710" s="176"/>
    </row>
    <row r="1711" spans="2:5" ht="35.1" customHeight="1" x14ac:dyDescent="0.25">
      <c r="B1711" s="176"/>
      <c r="C1711" s="173"/>
      <c r="D1711" s="175"/>
      <c r="E1711" s="176"/>
    </row>
    <row r="1712" spans="2:5" ht="35.1" customHeight="1" x14ac:dyDescent="0.25">
      <c r="B1712" s="176"/>
      <c r="C1712" s="173"/>
      <c r="D1712" s="175"/>
      <c r="E1712" s="176"/>
    </row>
    <row r="1713" spans="2:5" ht="35.1" customHeight="1" x14ac:dyDescent="0.25">
      <c r="B1713" s="176"/>
      <c r="C1713" s="173"/>
      <c r="D1713" s="175"/>
      <c r="E1713" s="176"/>
    </row>
    <row r="1714" spans="2:5" ht="35.1" customHeight="1" x14ac:dyDescent="0.25">
      <c r="B1714" s="176"/>
      <c r="C1714" s="173"/>
      <c r="D1714" s="175"/>
      <c r="E1714" s="176"/>
    </row>
    <row r="1715" spans="2:5" ht="35.1" customHeight="1" x14ac:dyDescent="0.25">
      <c r="B1715" s="176"/>
      <c r="C1715" s="173"/>
      <c r="D1715" s="175"/>
      <c r="E1715" s="176"/>
    </row>
    <row r="1716" spans="2:5" ht="35.1" customHeight="1" x14ac:dyDescent="0.25">
      <c r="B1716" s="176"/>
      <c r="C1716" s="173"/>
      <c r="D1716" s="175"/>
      <c r="E1716" s="176"/>
    </row>
    <row r="1717" spans="2:5" ht="35.1" customHeight="1" x14ac:dyDescent="0.25">
      <c r="B1717" s="176"/>
      <c r="C1717" s="173"/>
      <c r="D1717" s="175"/>
      <c r="E1717" s="176"/>
    </row>
    <row r="1718" spans="2:5" ht="35.1" customHeight="1" x14ac:dyDescent="0.25">
      <c r="B1718" s="176"/>
      <c r="C1718" s="173"/>
      <c r="D1718" s="175"/>
      <c r="E1718" s="176"/>
    </row>
    <row r="1719" spans="2:5" ht="35.1" customHeight="1" x14ac:dyDescent="0.25">
      <c r="B1719" s="176"/>
      <c r="C1719" s="173"/>
      <c r="D1719" s="175"/>
      <c r="E1719" s="176"/>
    </row>
    <row r="1720" spans="2:5" ht="35.1" customHeight="1" x14ac:dyDescent="0.25">
      <c r="B1720" s="176"/>
      <c r="C1720" s="173"/>
      <c r="D1720" s="175"/>
      <c r="E1720" s="176"/>
    </row>
    <row r="1721" spans="2:5" ht="35.1" customHeight="1" x14ac:dyDescent="0.25">
      <c r="B1721" s="176"/>
      <c r="C1721" s="173"/>
      <c r="D1721" s="175"/>
      <c r="E1721" s="176"/>
    </row>
    <row r="1722" spans="2:5" ht="35.1" customHeight="1" x14ac:dyDescent="0.25">
      <c r="B1722" s="176"/>
      <c r="C1722" s="173"/>
      <c r="D1722" s="175"/>
      <c r="E1722" s="176"/>
    </row>
    <row r="1723" spans="2:5" ht="35.1" customHeight="1" x14ac:dyDescent="0.25">
      <c r="B1723" s="176"/>
      <c r="C1723" s="173"/>
      <c r="D1723" s="175"/>
      <c r="E1723" s="176"/>
    </row>
    <row r="1724" spans="2:5" ht="35.1" customHeight="1" x14ac:dyDescent="0.25">
      <c r="B1724" s="176"/>
      <c r="C1724" s="173"/>
      <c r="D1724" s="175"/>
      <c r="E1724" s="176"/>
    </row>
    <row r="1725" spans="2:5" ht="35.1" customHeight="1" x14ac:dyDescent="0.25">
      <c r="B1725" s="176"/>
      <c r="C1725" s="173"/>
      <c r="D1725" s="175"/>
      <c r="E1725" s="176"/>
    </row>
    <row r="1726" spans="2:5" ht="35.1" customHeight="1" x14ac:dyDescent="0.25">
      <c r="B1726" s="176"/>
      <c r="C1726" s="173"/>
      <c r="D1726" s="175"/>
      <c r="E1726" s="176"/>
    </row>
    <row r="1727" spans="2:5" ht="35.1" customHeight="1" x14ac:dyDescent="0.25">
      <c r="B1727" s="176"/>
      <c r="C1727" s="173"/>
      <c r="D1727" s="175"/>
      <c r="E1727" s="176"/>
    </row>
    <row r="1728" spans="2:5" ht="35.1" customHeight="1" x14ac:dyDescent="0.25">
      <c r="B1728" s="176"/>
      <c r="C1728" s="173"/>
      <c r="D1728" s="175"/>
      <c r="E1728" s="176"/>
    </row>
    <row r="1729" spans="2:5" ht="35.1" customHeight="1" x14ac:dyDescent="0.25">
      <c r="B1729" s="176"/>
      <c r="C1729" s="173"/>
      <c r="D1729" s="175"/>
      <c r="E1729" s="176"/>
    </row>
    <row r="1730" spans="2:5" ht="35.1" customHeight="1" x14ac:dyDescent="0.25">
      <c r="B1730" s="176"/>
      <c r="C1730" s="173"/>
      <c r="D1730" s="175"/>
      <c r="E1730" s="176"/>
    </row>
    <row r="1731" spans="2:5" ht="35.1" customHeight="1" x14ac:dyDescent="0.25">
      <c r="B1731" s="176"/>
      <c r="C1731" s="173"/>
      <c r="D1731" s="175"/>
      <c r="E1731" s="176"/>
    </row>
    <row r="1732" spans="2:5" ht="35.1" customHeight="1" x14ac:dyDescent="0.25">
      <c r="B1732" s="176"/>
      <c r="C1732" s="173"/>
      <c r="D1732" s="175"/>
      <c r="E1732" s="176"/>
    </row>
    <row r="1733" spans="2:5" ht="35.1" customHeight="1" x14ac:dyDescent="0.25">
      <c r="B1733" s="176"/>
      <c r="C1733" s="173"/>
      <c r="D1733" s="175"/>
      <c r="E1733" s="176"/>
    </row>
    <row r="1734" spans="2:5" ht="35.1" customHeight="1" x14ac:dyDescent="0.25">
      <c r="B1734" s="176"/>
      <c r="C1734" s="173"/>
      <c r="D1734" s="175"/>
      <c r="E1734" s="176"/>
    </row>
    <row r="1735" spans="2:5" ht="35.1" customHeight="1" x14ac:dyDescent="0.25">
      <c r="B1735" s="176"/>
      <c r="C1735" s="173"/>
      <c r="D1735" s="175"/>
      <c r="E1735" s="176"/>
    </row>
    <row r="1736" spans="2:5" ht="35.1" customHeight="1" x14ac:dyDescent="0.25">
      <c r="B1736" s="176"/>
      <c r="C1736" s="173"/>
      <c r="D1736" s="175"/>
      <c r="E1736" s="176"/>
    </row>
    <row r="1737" spans="2:5" ht="35.1" customHeight="1" x14ac:dyDescent="0.25">
      <c r="B1737" s="176"/>
      <c r="C1737" s="173"/>
      <c r="D1737" s="175"/>
      <c r="E1737" s="176"/>
    </row>
    <row r="1738" spans="2:5" ht="35.1" customHeight="1" x14ac:dyDescent="0.25">
      <c r="B1738" s="176"/>
      <c r="C1738" s="173"/>
      <c r="D1738" s="175"/>
      <c r="E1738" s="176"/>
    </row>
    <row r="1739" spans="2:5" ht="35.1" customHeight="1" x14ac:dyDescent="0.25">
      <c r="B1739" s="176"/>
      <c r="C1739" s="173"/>
      <c r="D1739" s="175"/>
      <c r="E1739" s="176"/>
    </row>
    <row r="1740" spans="2:5" ht="35.1" customHeight="1" x14ac:dyDescent="0.25">
      <c r="B1740" s="176"/>
      <c r="C1740" s="173"/>
      <c r="D1740" s="175"/>
      <c r="E1740" s="176"/>
    </row>
    <row r="1741" spans="2:5" ht="35.1" customHeight="1" x14ac:dyDescent="0.25">
      <c r="B1741" s="176"/>
      <c r="C1741" s="173"/>
      <c r="D1741" s="175"/>
      <c r="E1741" s="176"/>
    </row>
    <row r="1742" spans="2:5" ht="35.1" customHeight="1" x14ac:dyDescent="0.25">
      <c r="B1742" s="176"/>
      <c r="C1742" s="173"/>
      <c r="D1742" s="175"/>
      <c r="E1742" s="176"/>
    </row>
    <row r="1743" spans="2:5" ht="35.1" customHeight="1" x14ac:dyDescent="0.25">
      <c r="B1743" s="176"/>
      <c r="C1743" s="173"/>
      <c r="D1743" s="175"/>
      <c r="E1743" s="176"/>
    </row>
    <row r="1744" spans="2:5" ht="35.1" customHeight="1" x14ac:dyDescent="0.25">
      <c r="B1744" s="176"/>
      <c r="C1744" s="173"/>
      <c r="D1744" s="175"/>
      <c r="E1744" s="176"/>
    </row>
    <row r="1745" spans="2:5" ht="35.1" customHeight="1" x14ac:dyDescent="0.25">
      <c r="B1745" s="176"/>
      <c r="C1745" s="173"/>
      <c r="D1745" s="175"/>
      <c r="E1745" s="176"/>
    </row>
    <row r="1746" spans="2:5" ht="35.1" customHeight="1" x14ac:dyDescent="0.25">
      <c r="B1746" s="176"/>
      <c r="C1746" s="173"/>
      <c r="D1746" s="175"/>
      <c r="E1746" s="176"/>
    </row>
    <row r="1747" spans="2:5" ht="35.1" customHeight="1" x14ac:dyDescent="0.25">
      <c r="B1747" s="176"/>
      <c r="C1747" s="173"/>
      <c r="D1747" s="175"/>
      <c r="E1747" s="176"/>
    </row>
    <row r="1748" spans="2:5" ht="35.1" customHeight="1" x14ac:dyDescent="0.25">
      <c r="B1748" s="176"/>
      <c r="C1748" s="173"/>
      <c r="D1748" s="175"/>
      <c r="E1748" s="176"/>
    </row>
    <row r="1749" spans="2:5" ht="35.1" customHeight="1" x14ac:dyDescent="0.25">
      <c r="B1749" s="176"/>
      <c r="C1749" s="173"/>
      <c r="D1749" s="175"/>
      <c r="E1749" s="176"/>
    </row>
    <row r="1750" spans="2:5" ht="35.1" customHeight="1" x14ac:dyDescent="0.25">
      <c r="B1750" s="176"/>
      <c r="C1750" s="173"/>
      <c r="D1750" s="175"/>
      <c r="E1750" s="176"/>
    </row>
    <row r="1751" spans="2:5" ht="35.1" customHeight="1" x14ac:dyDescent="0.25">
      <c r="B1751" s="176"/>
      <c r="C1751" s="173"/>
      <c r="D1751" s="175"/>
      <c r="E1751" s="176"/>
    </row>
    <row r="1752" spans="2:5" ht="35.1" customHeight="1" x14ac:dyDescent="0.25">
      <c r="B1752" s="176"/>
      <c r="C1752" s="173"/>
      <c r="D1752" s="175"/>
      <c r="E1752" s="176"/>
    </row>
    <row r="1753" spans="2:5" ht="35.1" customHeight="1" x14ac:dyDescent="0.25">
      <c r="B1753" s="176"/>
      <c r="C1753" s="173"/>
      <c r="D1753" s="175"/>
      <c r="E1753" s="176"/>
    </row>
    <row r="1754" spans="2:5" ht="35.1" customHeight="1" x14ac:dyDescent="0.25">
      <c r="B1754" s="176"/>
      <c r="C1754" s="173"/>
      <c r="D1754" s="175"/>
      <c r="E1754" s="176"/>
    </row>
    <row r="1755" spans="2:5" ht="35.1" customHeight="1" x14ac:dyDescent="0.25">
      <c r="B1755" s="176"/>
      <c r="C1755" s="173"/>
      <c r="D1755" s="175"/>
      <c r="E1755" s="176"/>
    </row>
    <row r="1756" spans="2:5" ht="35.1" customHeight="1" x14ac:dyDescent="0.25">
      <c r="B1756" s="176"/>
      <c r="C1756" s="173"/>
      <c r="D1756" s="175"/>
      <c r="E1756" s="176"/>
    </row>
    <row r="1757" spans="2:5" ht="35.1" customHeight="1" x14ac:dyDescent="0.25">
      <c r="B1757" s="176"/>
      <c r="C1757" s="173"/>
      <c r="D1757" s="175"/>
      <c r="E1757" s="176"/>
    </row>
    <row r="1758" spans="2:5" ht="35.1" customHeight="1" x14ac:dyDescent="0.25">
      <c r="B1758" s="176"/>
      <c r="C1758" s="173"/>
      <c r="D1758" s="175"/>
      <c r="E1758" s="176"/>
    </row>
    <row r="1759" spans="2:5" ht="35.1" customHeight="1" x14ac:dyDescent="0.25">
      <c r="B1759" s="176"/>
      <c r="C1759" s="173"/>
      <c r="D1759" s="175"/>
      <c r="E1759" s="176"/>
    </row>
    <row r="1760" spans="2:5" ht="35.1" customHeight="1" x14ac:dyDescent="0.25">
      <c r="B1760" s="176"/>
      <c r="C1760" s="173"/>
      <c r="D1760" s="175"/>
      <c r="E1760" s="176"/>
    </row>
    <row r="1761" spans="2:5" ht="35.1" customHeight="1" x14ac:dyDescent="0.25">
      <c r="B1761" s="176"/>
      <c r="C1761" s="173"/>
      <c r="D1761" s="175"/>
      <c r="E1761" s="176"/>
    </row>
    <row r="1762" spans="2:5" ht="35.1" customHeight="1" x14ac:dyDescent="0.25">
      <c r="B1762" s="176"/>
      <c r="C1762" s="173"/>
      <c r="D1762" s="175"/>
      <c r="E1762" s="176"/>
    </row>
    <row r="1763" spans="2:5" ht="35.1" customHeight="1" x14ac:dyDescent="0.25">
      <c r="B1763" s="176"/>
      <c r="C1763" s="173"/>
      <c r="D1763" s="175"/>
      <c r="E1763" s="176"/>
    </row>
    <row r="1764" spans="2:5" ht="35.1" customHeight="1" x14ac:dyDescent="0.25">
      <c r="B1764" s="176"/>
      <c r="C1764" s="173"/>
      <c r="D1764" s="175"/>
      <c r="E1764" s="176"/>
    </row>
    <row r="1765" spans="2:5" ht="35.1" customHeight="1" x14ac:dyDescent="0.25">
      <c r="B1765" s="176"/>
      <c r="C1765" s="173"/>
      <c r="D1765" s="175"/>
      <c r="E1765" s="176"/>
    </row>
    <row r="1766" spans="2:5" ht="35.1" customHeight="1" x14ac:dyDescent="0.25">
      <c r="B1766" s="176"/>
      <c r="C1766" s="173"/>
      <c r="D1766" s="175"/>
      <c r="E1766" s="176"/>
    </row>
    <row r="1767" spans="2:5" ht="35.1" customHeight="1" x14ac:dyDescent="0.25">
      <c r="B1767" s="176"/>
      <c r="C1767" s="173"/>
      <c r="D1767" s="175"/>
      <c r="E1767" s="176"/>
    </row>
    <row r="1768" spans="2:5" ht="35.1" customHeight="1" x14ac:dyDescent="0.25">
      <c r="B1768" s="176"/>
      <c r="C1768" s="173"/>
      <c r="D1768" s="175"/>
      <c r="E1768" s="176"/>
    </row>
    <row r="1769" spans="2:5" ht="35.1" customHeight="1" x14ac:dyDescent="0.25">
      <c r="B1769" s="176"/>
      <c r="C1769" s="173"/>
      <c r="D1769" s="175"/>
      <c r="E1769" s="176"/>
    </row>
    <row r="1770" spans="2:5" ht="35.1" customHeight="1" x14ac:dyDescent="0.25">
      <c r="B1770" s="176"/>
      <c r="C1770" s="173"/>
      <c r="D1770" s="175"/>
      <c r="E1770" s="176"/>
    </row>
    <row r="1771" spans="2:5" ht="35.1" customHeight="1" x14ac:dyDescent="0.25">
      <c r="B1771" s="176"/>
      <c r="C1771" s="173"/>
      <c r="D1771" s="175"/>
      <c r="E1771" s="176"/>
    </row>
    <row r="1772" spans="2:5" ht="35.1" customHeight="1" x14ac:dyDescent="0.25">
      <c r="B1772" s="176"/>
      <c r="C1772" s="173"/>
      <c r="D1772" s="175"/>
      <c r="E1772" s="176"/>
    </row>
    <row r="1773" spans="2:5" ht="35.1" customHeight="1" x14ac:dyDescent="0.25">
      <c r="B1773" s="176"/>
      <c r="C1773" s="173"/>
      <c r="D1773" s="175"/>
      <c r="E1773" s="176"/>
    </row>
    <row r="1774" spans="2:5" ht="35.1" customHeight="1" x14ac:dyDescent="0.25">
      <c r="B1774" s="176"/>
      <c r="C1774" s="173"/>
      <c r="D1774" s="175"/>
      <c r="E1774" s="176"/>
    </row>
    <row r="1775" spans="2:5" ht="35.1" customHeight="1" x14ac:dyDescent="0.25">
      <c r="B1775" s="176"/>
      <c r="C1775" s="173"/>
      <c r="D1775" s="175"/>
      <c r="E1775" s="176"/>
    </row>
    <row r="1776" spans="2:5" ht="35.1" customHeight="1" x14ac:dyDescent="0.25">
      <c r="B1776" s="176"/>
      <c r="C1776" s="173"/>
      <c r="D1776" s="175"/>
      <c r="E1776" s="176"/>
    </row>
    <row r="1777" spans="2:5" ht="35.1" customHeight="1" x14ac:dyDescent="0.25">
      <c r="B1777" s="176"/>
      <c r="C1777" s="173"/>
      <c r="D1777" s="175"/>
      <c r="E1777" s="176"/>
    </row>
    <row r="1778" spans="2:5" ht="35.1" customHeight="1" x14ac:dyDescent="0.25">
      <c r="B1778" s="176"/>
      <c r="C1778" s="173"/>
      <c r="D1778" s="175"/>
      <c r="E1778" s="176"/>
    </row>
    <row r="1779" spans="2:5" ht="35.1" customHeight="1" x14ac:dyDescent="0.25">
      <c r="B1779" s="176"/>
      <c r="C1779" s="173"/>
      <c r="D1779" s="175"/>
      <c r="E1779" s="176"/>
    </row>
    <row r="1780" spans="2:5" ht="35.1" customHeight="1" x14ac:dyDescent="0.25">
      <c r="B1780" s="176"/>
      <c r="C1780" s="173"/>
      <c r="D1780" s="175"/>
      <c r="E1780" s="176"/>
    </row>
    <row r="1781" spans="2:5" ht="35.1" customHeight="1" x14ac:dyDescent="0.25">
      <c r="B1781" s="176"/>
      <c r="C1781" s="173"/>
      <c r="D1781" s="175"/>
      <c r="E1781" s="176"/>
    </row>
    <row r="1782" spans="2:5" ht="35.1" customHeight="1" x14ac:dyDescent="0.25">
      <c r="B1782" s="176"/>
      <c r="C1782" s="173"/>
      <c r="D1782" s="175"/>
      <c r="E1782" s="176"/>
    </row>
    <row r="1783" spans="2:5" ht="35.1" customHeight="1" x14ac:dyDescent="0.25">
      <c r="B1783" s="176"/>
      <c r="C1783" s="173"/>
      <c r="D1783" s="175"/>
      <c r="E1783" s="176"/>
    </row>
    <row r="1784" spans="2:5" ht="35.1" customHeight="1" x14ac:dyDescent="0.25">
      <c r="B1784" s="176"/>
      <c r="C1784" s="173"/>
      <c r="D1784" s="175"/>
      <c r="E1784" s="176"/>
    </row>
    <row r="1785" spans="2:5" ht="35.1" customHeight="1" x14ac:dyDescent="0.25">
      <c r="B1785" s="176"/>
      <c r="C1785" s="173"/>
      <c r="D1785" s="175"/>
      <c r="E1785" s="176"/>
    </row>
    <row r="1786" spans="2:5" ht="35.1" customHeight="1" x14ac:dyDescent="0.25">
      <c r="B1786" s="176"/>
      <c r="C1786" s="173"/>
      <c r="D1786" s="175"/>
      <c r="E1786" s="176"/>
    </row>
    <row r="1787" spans="2:5" ht="35.1" customHeight="1" x14ac:dyDescent="0.25">
      <c r="B1787" s="176"/>
      <c r="C1787" s="173"/>
      <c r="D1787" s="175"/>
      <c r="E1787" s="176"/>
    </row>
    <row r="1788" spans="2:5" ht="35.1" customHeight="1" x14ac:dyDescent="0.25">
      <c r="B1788" s="176"/>
      <c r="C1788" s="173"/>
      <c r="D1788" s="175"/>
      <c r="E1788" s="176"/>
    </row>
    <row r="1789" spans="2:5" ht="35.1" customHeight="1" x14ac:dyDescent="0.25">
      <c r="B1789" s="176"/>
      <c r="C1789" s="173"/>
      <c r="D1789" s="175"/>
      <c r="E1789" s="176"/>
    </row>
    <row r="1790" spans="2:5" ht="35.1" customHeight="1" x14ac:dyDescent="0.25">
      <c r="B1790" s="176"/>
      <c r="C1790" s="173"/>
      <c r="D1790" s="175"/>
      <c r="E1790" s="176"/>
    </row>
    <row r="1791" spans="2:5" ht="35.1" customHeight="1" x14ac:dyDescent="0.25">
      <c r="B1791" s="176"/>
      <c r="C1791" s="173"/>
      <c r="D1791" s="175"/>
      <c r="E1791" s="176"/>
    </row>
    <row r="1792" spans="2:5" ht="35.1" customHeight="1" x14ac:dyDescent="0.25">
      <c r="B1792" s="176"/>
      <c r="C1792" s="173"/>
      <c r="D1792" s="175"/>
      <c r="E1792" s="176"/>
    </row>
    <row r="1793" spans="2:5" ht="35.1" customHeight="1" x14ac:dyDescent="0.25">
      <c r="B1793" s="176"/>
      <c r="C1793" s="173"/>
      <c r="D1793" s="175"/>
      <c r="E1793" s="176"/>
    </row>
    <row r="1794" spans="2:5" ht="35.1" customHeight="1" x14ac:dyDescent="0.25">
      <c r="B1794" s="176"/>
      <c r="C1794" s="173"/>
      <c r="D1794" s="175"/>
      <c r="E1794" s="176"/>
    </row>
    <row r="1795" spans="2:5" ht="35.1" customHeight="1" x14ac:dyDescent="0.25">
      <c r="B1795" s="176"/>
      <c r="C1795" s="173"/>
      <c r="D1795" s="175"/>
      <c r="E1795" s="176"/>
    </row>
    <row r="1796" spans="2:5" ht="35.1" customHeight="1" x14ac:dyDescent="0.25">
      <c r="B1796" s="176"/>
      <c r="C1796" s="173"/>
      <c r="D1796" s="175"/>
      <c r="E1796" s="176"/>
    </row>
    <row r="1797" spans="2:5" ht="35.1" customHeight="1" x14ac:dyDescent="0.25">
      <c r="B1797" s="176"/>
      <c r="C1797" s="173"/>
      <c r="D1797" s="175"/>
      <c r="E1797" s="176"/>
    </row>
    <row r="1798" spans="2:5" ht="35.1" customHeight="1" x14ac:dyDescent="0.25">
      <c r="B1798" s="176"/>
      <c r="C1798" s="173"/>
      <c r="D1798" s="175"/>
      <c r="E1798" s="176"/>
    </row>
    <row r="1799" spans="2:5" ht="35.1" customHeight="1" x14ac:dyDescent="0.25">
      <c r="B1799" s="176"/>
      <c r="C1799" s="173"/>
      <c r="D1799" s="175"/>
      <c r="E1799" s="176"/>
    </row>
    <row r="1800" spans="2:5" ht="35.1" customHeight="1" x14ac:dyDescent="0.25">
      <c r="B1800" s="176"/>
      <c r="C1800" s="173"/>
      <c r="D1800" s="175"/>
      <c r="E1800" s="176"/>
    </row>
    <row r="1801" spans="2:5" ht="35.1" customHeight="1" x14ac:dyDescent="0.25">
      <c r="B1801" s="176"/>
      <c r="C1801" s="173"/>
      <c r="D1801" s="175"/>
      <c r="E1801" s="176"/>
    </row>
    <row r="1802" spans="2:5" ht="35.1" customHeight="1" x14ac:dyDescent="0.25">
      <c r="B1802" s="176"/>
      <c r="C1802" s="173"/>
      <c r="D1802" s="175"/>
      <c r="E1802" s="176"/>
    </row>
    <row r="1803" spans="2:5" ht="35.1" customHeight="1" x14ac:dyDescent="0.25">
      <c r="B1803" s="176"/>
      <c r="C1803" s="173"/>
      <c r="D1803" s="175"/>
      <c r="E1803" s="176"/>
    </row>
    <row r="1804" spans="2:5" ht="35.1" customHeight="1" x14ac:dyDescent="0.25">
      <c r="B1804" s="176"/>
      <c r="C1804" s="173"/>
      <c r="D1804" s="175"/>
      <c r="E1804" s="176"/>
    </row>
    <row r="1805" spans="2:5" ht="35.1" customHeight="1" x14ac:dyDescent="0.25">
      <c r="B1805" s="176"/>
      <c r="C1805" s="173"/>
      <c r="D1805" s="175"/>
      <c r="E1805" s="176"/>
    </row>
    <row r="1806" spans="2:5" ht="35.1" customHeight="1" x14ac:dyDescent="0.25">
      <c r="B1806" s="176"/>
      <c r="C1806" s="173"/>
      <c r="D1806" s="175"/>
      <c r="E1806" s="176"/>
    </row>
    <row r="1807" spans="2:5" ht="35.1" customHeight="1" x14ac:dyDescent="0.25">
      <c r="B1807" s="176"/>
      <c r="C1807" s="173"/>
      <c r="D1807" s="175"/>
      <c r="E1807" s="176"/>
    </row>
    <row r="1808" spans="2:5" ht="35.1" customHeight="1" x14ac:dyDescent="0.25">
      <c r="B1808" s="176"/>
      <c r="C1808" s="173"/>
      <c r="D1808" s="175"/>
      <c r="E1808" s="176"/>
    </row>
    <row r="1809" spans="2:5" ht="35.1" customHeight="1" x14ac:dyDescent="0.25">
      <c r="B1809" s="176"/>
      <c r="C1809" s="173"/>
      <c r="D1809" s="175"/>
      <c r="E1809" s="176"/>
    </row>
    <row r="1810" spans="2:5" ht="35.1" customHeight="1" x14ac:dyDescent="0.25">
      <c r="B1810" s="176"/>
      <c r="C1810" s="173"/>
      <c r="D1810" s="175"/>
      <c r="E1810" s="176"/>
    </row>
    <row r="1811" spans="2:5" ht="35.1" customHeight="1" x14ac:dyDescent="0.25">
      <c r="B1811" s="176"/>
      <c r="C1811" s="173"/>
      <c r="D1811" s="175"/>
      <c r="E1811" s="176"/>
    </row>
    <row r="1812" spans="2:5" ht="35.1" customHeight="1" x14ac:dyDescent="0.25">
      <c r="B1812" s="176"/>
      <c r="C1812" s="173"/>
      <c r="D1812" s="175"/>
      <c r="E1812" s="176"/>
    </row>
    <row r="1813" spans="2:5" ht="35.1" customHeight="1" x14ac:dyDescent="0.25">
      <c r="B1813" s="176"/>
      <c r="C1813" s="173"/>
      <c r="D1813" s="175"/>
      <c r="E1813" s="176"/>
    </row>
    <row r="1814" spans="2:5" ht="35.1" customHeight="1" x14ac:dyDescent="0.25">
      <c r="B1814" s="176"/>
      <c r="C1814" s="173"/>
      <c r="D1814" s="175"/>
      <c r="E1814" s="176"/>
    </row>
    <row r="1815" spans="2:5" ht="35.1" customHeight="1" x14ac:dyDescent="0.25">
      <c r="B1815" s="176"/>
      <c r="C1815" s="173"/>
      <c r="D1815" s="175"/>
      <c r="E1815" s="176"/>
    </row>
    <row r="1816" spans="2:5" ht="35.1" customHeight="1" x14ac:dyDescent="0.25">
      <c r="B1816" s="176"/>
      <c r="C1816" s="173"/>
      <c r="D1816" s="175"/>
      <c r="E1816" s="176"/>
    </row>
    <row r="1817" spans="2:5" ht="35.1" customHeight="1" x14ac:dyDescent="0.25">
      <c r="B1817" s="176"/>
      <c r="C1817" s="173"/>
      <c r="D1817" s="175"/>
      <c r="E1817" s="176"/>
    </row>
    <row r="1818" spans="2:5" ht="35.1" customHeight="1" x14ac:dyDescent="0.25">
      <c r="B1818" s="176"/>
      <c r="C1818" s="173"/>
      <c r="D1818" s="175"/>
      <c r="E1818" s="176"/>
    </row>
    <row r="1819" spans="2:5" ht="35.1" customHeight="1" x14ac:dyDescent="0.25">
      <c r="B1819" s="176"/>
      <c r="C1819" s="173"/>
      <c r="D1819" s="175"/>
      <c r="E1819" s="176"/>
    </row>
    <row r="1820" spans="2:5" ht="35.1" customHeight="1" x14ac:dyDescent="0.25">
      <c r="B1820" s="176"/>
      <c r="C1820" s="173"/>
      <c r="D1820" s="175"/>
      <c r="E1820" s="176"/>
    </row>
    <row r="1821" spans="2:5" ht="35.1" customHeight="1" x14ac:dyDescent="0.25">
      <c r="B1821" s="176"/>
      <c r="C1821" s="173"/>
      <c r="D1821" s="175"/>
      <c r="E1821" s="176"/>
    </row>
    <row r="1822" spans="2:5" ht="35.1" customHeight="1" x14ac:dyDescent="0.25">
      <c r="B1822" s="176"/>
      <c r="C1822" s="173"/>
      <c r="D1822" s="175"/>
      <c r="E1822" s="176"/>
    </row>
    <row r="1823" spans="2:5" ht="35.1" customHeight="1" x14ac:dyDescent="0.25">
      <c r="B1823" s="176"/>
      <c r="C1823" s="173"/>
      <c r="D1823" s="175"/>
      <c r="E1823" s="176"/>
    </row>
    <row r="1824" spans="2:5" ht="35.1" customHeight="1" x14ac:dyDescent="0.25">
      <c r="B1824" s="176"/>
      <c r="C1824" s="173"/>
      <c r="D1824" s="175"/>
      <c r="E1824" s="176"/>
    </row>
    <row r="1825" spans="2:5" ht="35.1" customHeight="1" x14ac:dyDescent="0.25">
      <c r="B1825" s="176"/>
      <c r="C1825" s="173"/>
      <c r="D1825" s="175"/>
      <c r="E1825" s="176"/>
    </row>
    <row r="1826" spans="2:5" ht="35.1" customHeight="1" x14ac:dyDescent="0.25">
      <c r="B1826" s="176"/>
      <c r="C1826" s="173"/>
      <c r="D1826" s="175"/>
      <c r="E1826" s="176"/>
    </row>
    <row r="1827" spans="2:5" ht="35.1" customHeight="1" x14ac:dyDescent="0.25">
      <c r="B1827" s="176"/>
      <c r="C1827" s="173"/>
      <c r="D1827" s="175"/>
      <c r="E1827" s="176"/>
    </row>
    <row r="1828" spans="2:5" ht="35.1" customHeight="1" x14ac:dyDescent="0.25">
      <c r="B1828" s="176"/>
      <c r="C1828" s="173"/>
      <c r="D1828" s="175"/>
      <c r="E1828" s="176"/>
    </row>
    <row r="1829" spans="2:5" ht="35.1" customHeight="1" x14ac:dyDescent="0.25">
      <c r="B1829" s="176"/>
      <c r="C1829" s="173"/>
      <c r="D1829" s="175"/>
      <c r="E1829" s="176"/>
    </row>
    <row r="1830" spans="2:5" ht="35.1" customHeight="1" x14ac:dyDescent="0.25">
      <c r="B1830" s="176"/>
      <c r="C1830" s="173"/>
      <c r="D1830" s="175"/>
      <c r="E1830" s="176"/>
    </row>
    <row r="1831" spans="2:5" ht="35.1" customHeight="1" x14ac:dyDescent="0.25">
      <c r="B1831" s="176"/>
      <c r="C1831" s="173"/>
      <c r="D1831" s="175"/>
      <c r="E1831" s="176"/>
    </row>
    <row r="1832" spans="2:5" ht="35.1" customHeight="1" x14ac:dyDescent="0.25">
      <c r="B1832" s="176"/>
      <c r="C1832" s="173"/>
      <c r="D1832" s="175"/>
      <c r="E1832" s="176"/>
    </row>
    <row r="1833" spans="2:5" ht="35.1" customHeight="1" x14ac:dyDescent="0.25">
      <c r="B1833" s="176"/>
      <c r="C1833" s="173"/>
      <c r="D1833" s="175"/>
      <c r="E1833" s="176"/>
    </row>
    <row r="1834" spans="2:5" ht="35.1" customHeight="1" x14ac:dyDescent="0.25">
      <c r="B1834" s="176"/>
      <c r="C1834" s="173"/>
      <c r="D1834" s="175"/>
      <c r="E1834" s="176"/>
    </row>
    <row r="1835" spans="2:5" ht="35.1" customHeight="1" x14ac:dyDescent="0.25">
      <c r="B1835" s="176"/>
      <c r="C1835" s="173"/>
      <c r="D1835" s="175"/>
      <c r="E1835" s="176"/>
    </row>
    <row r="1836" spans="2:5" ht="35.1" customHeight="1" x14ac:dyDescent="0.25">
      <c r="B1836" s="176"/>
      <c r="C1836" s="173"/>
      <c r="D1836" s="175"/>
      <c r="E1836" s="176"/>
    </row>
    <row r="1837" spans="2:5" ht="35.1" customHeight="1" x14ac:dyDescent="0.25">
      <c r="B1837" s="176"/>
      <c r="C1837" s="173"/>
      <c r="D1837" s="175"/>
      <c r="E1837" s="176"/>
    </row>
    <row r="1838" spans="2:5" ht="35.1" customHeight="1" x14ac:dyDescent="0.25">
      <c r="B1838" s="176"/>
      <c r="C1838" s="173"/>
      <c r="D1838" s="175"/>
      <c r="E1838" s="176"/>
    </row>
    <row r="1839" spans="2:5" ht="35.1" customHeight="1" x14ac:dyDescent="0.25">
      <c r="B1839" s="176"/>
      <c r="C1839" s="173"/>
      <c r="D1839" s="175"/>
      <c r="E1839" s="176"/>
    </row>
    <row r="1840" spans="2:5" ht="35.1" customHeight="1" x14ac:dyDescent="0.25">
      <c r="B1840" s="176"/>
      <c r="C1840" s="173"/>
      <c r="D1840" s="175"/>
      <c r="E1840" s="176"/>
    </row>
    <row r="1841" spans="2:5" ht="35.1" customHeight="1" x14ac:dyDescent="0.25">
      <c r="B1841" s="176"/>
      <c r="C1841" s="173"/>
      <c r="D1841" s="175"/>
      <c r="E1841" s="176"/>
    </row>
    <row r="1842" spans="2:5" ht="35.1" customHeight="1" x14ac:dyDescent="0.25">
      <c r="B1842" s="176"/>
      <c r="C1842" s="173"/>
      <c r="D1842" s="175"/>
      <c r="E1842" s="176"/>
    </row>
    <row r="1843" spans="2:5" ht="35.1" customHeight="1" x14ac:dyDescent="0.25">
      <c r="B1843" s="176"/>
      <c r="C1843" s="173"/>
      <c r="D1843" s="175"/>
      <c r="E1843" s="176"/>
    </row>
    <row r="1844" spans="2:5" ht="35.1" customHeight="1" x14ac:dyDescent="0.25">
      <c r="B1844" s="176"/>
      <c r="C1844" s="173"/>
      <c r="D1844" s="175"/>
      <c r="E1844" s="176"/>
    </row>
    <row r="1845" spans="2:5" ht="35.1" customHeight="1" x14ac:dyDescent="0.25">
      <c r="B1845" s="176"/>
      <c r="C1845" s="173"/>
      <c r="D1845" s="175"/>
      <c r="E1845" s="176"/>
    </row>
    <row r="1846" spans="2:5" ht="35.1" customHeight="1" x14ac:dyDescent="0.25">
      <c r="B1846" s="176"/>
      <c r="C1846" s="173"/>
      <c r="D1846" s="175"/>
      <c r="E1846" s="176"/>
    </row>
    <row r="1847" spans="2:5" ht="35.1" customHeight="1" x14ac:dyDescent="0.25">
      <c r="B1847" s="176"/>
      <c r="C1847" s="173"/>
      <c r="D1847" s="175"/>
      <c r="E1847" s="176"/>
    </row>
    <row r="1848" spans="2:5" ht="35.1" customHeight="1" x14ac:dyDescent="0.25">
      <c r="B1848" s="176"/>
      <c r="C1848" s="173"/>
      <c r="D1848" s="175"/>
      <c r="E1848" s="176"/>
    </row>
    <row r="1849" spans="2:5" ht="35.1" customHeight="1" x14ac:dyDescent="0.25">
      <c r="B1849" s="176"/>
      <c r="C1849" s="173"/>
      <c r="D1849" s="175"/>
      <c r="E1849" s="176"/>
    </row>
    <row r="1850" spans="2:5" ht="35.1" customHeight="1" x14ac:dyDescent="0.25">
      <c r="B1850" s="176"/>
      <c r="C1850" s="173"/>
      <c r="D1850" s="175"/>
      <c r="E1850" s="176"/>
    </row>
    <row r="1851" spans="2:5" ht="35.1" customHeight="1" x14ac:dyDescent="0.25">
      <c r="B1851" s="176"/>
      <c r="C1851" s="173"/>
      <c r="D1851" s="175"/>
      <c r="E1851" s="176"/>
    </row>
    <row r="1852" spans="2:5" ht="35.1" customHeight="1" x14ac:dyDescent="0.25">
      <c r="B1852" s="176"/>
      <c r="C1852" s="173"/>
      <c r="D1852" s="175"/>
      <c r="E1852" s="176"/>
    </row>
    <row r="1853" spans="2:5" ht="35.1" customHeight="1" x14ac:dyDescent="0.25">
      <c r="B1853" s="176"/>
      <c r="C1853" s="173"/>
      <c r="D1853" s="175"/>
      <c r="E1853" s="176"/>
    </row>
    <row r="1854" spans="2:5" ht="35.1" customHeight="1" x14ac:dyDescent="0.25">
      <c r="B1854" s="176"/>
      <c r="C1854" s="173"/>
      <c r="D1854" s="175"/>
      <c r="E1854" s="176"/>
    </row>
    <row r="1855" spans="2:5" ht="35.1" customHeight="1" x14ac:dyDescent="0.25">
      <c r="B1855" s="176"/>
      <c r="C1855" s="173"/>
      <c r="D1855" s="175"/>
      <c r="E1855" s="176"/>
    </row>
    <row r="1856" spans="2:5" ht="35.1" customHeight="1" x14ac:dyDescent="0.25">
      <c r="B1856" s="176"/>
      <c r="C1856" s="173"/>
      <c r="D1856" s="175"/>
      <c r="E1856" s="176"/>
    </row>
    <row r="1857" spans="2:5" ht="35.1" customHeight="1" x14ac:dyDescent="0.25">
      <c r="B1857" s="176"/>
      <c r="C1857" s="173"/>
      <c r="D1857" s="175"/>
      <c r="E1857" s="176"/>
    </row>
    <row r="1858" spans="2:5" ht="35.1" customHeight="1" x14ac:dyDescent="0.25">
      <c r="B1858" s="176"/>
      <c r="C1858" s="173"/>
      <c r="D1858" s="175"/>
      <c r="E1858" s="176"/>
    </row>
    <row r="1859" spans="2:5" ht="35.1" customHeight="1" x14ac:dyDescent="0.25">
      <c r="B1859" s="176"/>
      <c r="C1859" s="173"/>
      <c r="D1859" s="175"/>
      <c r="E1859" s="176"/>
    </row>
    <row r="1860" spans="2:5" ht="35.1" customHeight="1" x14ac:dyDescent="0.25">
      <c r="B1860" s="176"/>
      <c r="C1860" s="173"/>
      <c r="D1860" s="175"/>
      <c r="E1860" s="176"/>
    </row>
    <row r="1861" spans="2:5" ht="35.1" customHeight="1" x14ac:dyDescent="0.25">
      <c r="B1861" s="176"/>
      <c r="C1861" s="173"/>
      <c r="D1861" s="175"/>
      <c r="E1861" s="176"/>
    </row>
    <row r="1862" spans="2:5" ht="35.1" customHeight="1" x14ac:dyDescent="0.25">
      <c r="B1862" s="176"/>
      <c r="C1862" s="173"/>
      <c r="D1862" s="175"/>
      <c r="E1862" s="176"/>
    </row>
    <row r="1863" spans="2:5" ht="35.1" customHeight="1" x14ac:dyDescent="0.25">
      <c r="B1863" s="176"/>
      <c r="C1863" s="173"/>
      <c r="D1863" s="175"/>
      <c r="E1863" s="176"/>
    </row>
    <row r="1864" spans="2:5" ht="35.1" customHeight="1" x14ac:dyDescent="0.25">
      <c r="B1864" s="176"/>
      <c r="C1864" s="173"/>
      <c r="D1864" s="175"/>
      <c r="E1864" s="176"/>
    </row>
    <row r="1865" spans="2:5" ht="35.1" customHeight="1" x14ac:dyDescent="0.25">
      <c r="B1865" s="176"/>
      <c r="C1865" s="173"/>
      <c r="D1865" s="175"/>
      <c r="E1865" s="176"/>
    </row>
    <row r="1866" spans="2:5" ht="35.1" customHeight="1" x14ac:dyDescent="0.25">
      <c r="B1866" s="176"/>
      <c r="C1866" s="173"/>
      <c r="D1866" s="175"/>
      <c r="E1866" s="176"/>
    </row>
    <row r="1867" spans="2:5" ht="35.1" customHeight="1" x14ac:dyDescent="0.25">
      <c r="B1867" s="176"/>
      <c r="C1867" s="173"/>
      <c r="D1867" s="175"/>
      <c r="E1867" s="176"/>
    </row>
    <row r="1868" spans="2:5" ht="35.1" customHeight="1" x14ac:dyDescent="0.25">
      <c r="B1868" s="176"/>
      <c r="C1868" s="173"/>
      <c r="D1868" s="175"/>
      <c r="E1868" s="176"/>
    </row>
    <row r="1869" spans="2:5" ht="35.1" customHeight="1" x14ac:dyDescent="0.25">
      <c r="B1869" s="176"/>
      <c r="C1869" s="173"/>
      <c r="D1869" s="175"/>
      <c r="E1869" s="176"/>
    </row>
    <row r="1870" spans="2:5" ht="35.1" customHeight="1" x14ac:dyDescent="0.25">
      <c r="B1870" s="176"/>
      <c r="C1870" s="173"/>
      <c r="D1870" s="175"/>
      <c r="E1870" s="176"/>
    </row>
    <row r="1871" spans="2:5" ht="35.1" customHeight="1" x14ac:dyDescent="0.25">
      <c r="B1871" s="176"/>
      <c r="C1871" s="173"/>
      <c r="D1871" s="175"/>
      <c r="E1871" s="176"/>
    </row>
    <row r="1872" spans="2:5" ht="35.1" customHeight="1" x14ac:dyDescent="0.25">
      <c r="B1872" s="176"/>
      <c r="C1872" s="173"/>
      <c r="D1872" s="175"/>
      <c r="E1872" s="176"/>
    </row>
    <row r="1873" spans="2:5" ht="35.1" customHeight="1" x14ac:dyDescent="0.25">
      <c r="B1873" s="176"/>
      <c r="C1873" s="173"/>
      <c r="D1873" s="175"/>
      <c r="E1873" s="176"/>
    </row>
    <row r="1874" spans="2:5" ht="35.1" customHeight="1" x14ac:dyDescent="0.25">
      <c r="B1874" s="176"/>
      <c r="C1874" s="173"/>
      <c r="D1874" s="175"/>
      <c r="E1874" s="176"/>
    </row>
    <row r="1875" spans="2:5" ht="35.1" customHeight="1" x14ac:dyDescent="0.25">
      <c r="B1875" s="176"/>
      <c r="C1875" s="173"/>
      <c r="D1875" s="175"/>
      <c r="E1875" s="176"/>
    </row>
    <row r="1876" spans="2:5" ht="35.1" customHeight="1" x14ac:dyDescent="0.25">
      <c r="B1876" s="176"/>
      <c r="C1876" s="173"/>
      <c r="D1876" s="175"/>
      <c r="E1876" s="176"/>
    </row>
    <row r="1877" spans="2:5" ht="35.1" customHeight="1" x14ac:dyDescent="0.25">
      <c r="B1877" s="176"/>
      <c r="C1877" s="173"/>
      <c r="D1877" s="175"/>
      <c r="E1877" s="176"/>
    </row>
    <row r="1878" spans="2:5" ht="35.1" customHeight="1" x14ac:dyDescent="0.25">
      <c r="B1878" s="176"/>
      <c r="C1878" s="173"/>
      <c r="D1878" s="175"/>
      <c r="E1878" s="176"/>
    </row>
    <row r="1879" spans="2:5" ht="35.1" customHeight="1" x14ac:dyDescent="0.25">
      <c r="B1879" s="176"/>
      <c r="C1879" s="173"/>
      <c r="D1879" s="175"/>
      <c r="E1879" s="176"/>
    </row>
    <row r="1880" spans="2:5" ht="35.1" customHeight="1" x14ac:dyDescent="0.25">
      <c r="B1880" s="176"/>
      <c r="C1880" s="173"/>
      <c r="D1880" s="175"/>
      <c r="E1880" s="176"/>
    </row>
    <row r="1881" spans="2:5" ht="35.1" customHeight="1" x14ac:dyDescent="0.25">
      <c r="B1881" s="176"/>
      <c r="C1881" s="173"/>
      <c r="D1881" s="175"/>
      <c r="E1881" s="176"/>
    </row>
    <row r="1882" spans="2:5" ht="35.1" customHeight="1" x14ac:dyDescent="0.25">
      <c r="B1882" s="176"/>
      <c r="C1882" s="173"/>
      <c r="D1882" s="175"/>
      <c r="E1882" s="176"/>
    </row>
    <row r="1883" spans="2:5" ht="35.1" customHeight="1" x14ac:dyDescent="0.25">
      <c r="B1883" s="176"/>
      <c r="C1883" s="173"/>
      <c r="D1883" s="175"/>
      <c r="E1883" s="176"/>
    </row>
    <row r="1884" spans="2:5" ht="35.1" customHeight="1" x14ac:dyDescent="0.25">
      <c r="B1884" s="176"/>
      <c r="C1884" s="173"/>
      <c r="D1884" s="175"/>
      <c r="E1884" s="176"/>
    </row>
    <row r="1885" spans="2:5" ht="35.1" customHeight="1" x14ac:dyDescent="0.25">
      <c r="B1885" s="176"/>
      <c r="C1885" s="173"/>
      <c r="D1885" s="175"/>
      <c r="E1885" s="176"/>
    </row>
    <row r="1886" spans="2:5" ht="35.1" customHeight="1" x14ac:dyDescent="0.25">
      <c r="B1886" s="176"/>
      <c r="C1886" s="173"/>
      <c r="D1886" s="175"/>
      <c r="E1886" s="176"/>
    </row>
    <row r="1887" spans="2:5" ht="35.1" customHeight="1" x14ac:dyDescent="0.25">
      <c r="B1887" s="176"/>
      <c r="C1887" s="173"/>
      <c r="D1887" s="175"/>
      <c r="E1887" s="176"/>
    </row>
    <row r="1888" spans="2:5" ht="35.1" customHeight="1" x14ac:dyDescent="0.25">
      <c r="B1888" s="176"/>
      <c r="C1888" s="173"/>
      <c r="D1888" s="175"/>
      <c r="E1888" s="176"/>
    </row>
    <row r="1889" spans="2:5" ht="35.1" customHeight="1" x14ac:dyDescent="0.25">
      <c r="B1889" s="176"/>
      <c r="C1889" s="173"/>
      <c r="D1889" s="175"/>
      <c r="E1889" s="176"/>
    </row>
    <row r="1890" spans="2:5" ht="35.1" customHeight="1" x14ac:dyDescent="0.25">
      <c r="B1890" s="176"/>
      <c r="C1890" s="173"/>
      <c r="D1890" s="175"/>
      <c r="E1890" s="176"/>
    </row>
    <row r="1891" spans="2:5" ht="35.1" customHeight="1" x14ac:dyDescent="0.25">
      <c r="B1891" s="176"/>
      <c r="C1891" s="173"/>
      <c r="D1891" s="175"/>
      <c r="E1891" s="176"/>
    </row>
    <row r="1892" spans="2:5" ht="35.1" customHeight="1" x14ac:dyDescent="0.25">
      <c r="B1892" s="176"/>
      <c r="C1892" s="173"/>
      <c r="D1892" s="175"/>
      <c r="E1892" s="176"/>
    </row>
    <row r="1893" spans="2:5" ht="35.1" customHeight="1" x14ac:dyDescent="0.25">
      <c r="B1893" s="176"/>
      <c r="C1893" s="173"/>
      <c r="D1893" s="175"/>
      <c r="E1893" s="176"/>
    </row>
    <row r="1894" spans="2:5" ht="35.1" customHeight="1" x14ac:dyDescent="0.25">
      <c r="B1894" s="176"/>
      <c r="C1894" s="173"/>
      <c r="D1894" s="175"/>
      <c r="E1894" s="176"/>
    </row>
    <row r="1895" spans="2:5" ht="35.1" customHeight="1" x14ac:dyDescent="0.25">
      <c r="B1895" s="176"/>
      <c r="C1895" s="173"/>
      <c r="D1895" s="175"/>
      <c r="E1895" s="176"/>
    </row>
    <row r="1896" spans="2:5" ht="35.1" customHeight="1" x14ac:dyDescent="0.25">
      <c r="B1896" s="176"/>
      <c r="C1896" s="173"/>
      <c r="D1896" s="175"/>
      <c r="E1896" s="176"/>
    </row>
    <row r="1897" spans="2:5" ht="35.1" customHeight="1" x14ac:dyDescent="0.25">
      <c r="B1897" s="176"/>
      <c r="C1897" s="173"/>
      <c r="D1897" s="175"/>
      <c r="E1897" s="176"/>
    </row>
    <row r="1898" spans="2:5" ht="35.1" customHeight="1" x14ac:dyDescent="0.25">
      <c r="B1898" s="176"/>
      <c r="C1898" s="173"/>
      <c r="D1898" s="175"/>
      <c r="E1898" s="176"/>
    </row>
    <row r="1899" spans="2:5" ht="35.1" customHeight="1" x14ac:dyDescent="0.25">
      <c r="B1899" s="176"/>
      <c r="C1899" s="173"/>
      <c r="D1899" s="175"/>
      <c r="E1899" s="176"/>
    </row>
    <row r="1900" spans="2:5" ht="35.1" customHeight="1" x14ac:dyDescent="0.25">
      <c r="B1900" s="176"/>
      <c r="C1900" s="173"/>
      <c r="D1900" s="175"/>
      <c r="E1900" s="176"/>
    </row>
    <row r="1901" spans="2:5" ht="35.1" customHeight="1" x14ac:dyDescent="0.25">
      <c r="B1901" s="176"/>
      <c r="C1901" s="173"/>
      <c r="D1901" s="175"/>
      <c r="E1901" s="176"/>
    </row>
    <row r="1902" spans="2:5" ht="35.1" customHeight="1" x14ac:dyDescent="0.25">
      <c r="B1902" s="176"/>
      <c r="C1902" s="173"/>
      <c r="D1902" s="175"/>
      <c r="E1902" s="176"/>
    </row>
    <row r="1903" spans="2:5" ht="35.1" customHeight="1" x14ac:dyDescent="0.25">
      <c r="B1903" s="176"/>
      <c r="C1903" s="173"/>
      <c r="D1903" s="175"/>
      <c r="E1903" s="176"/>
    </row>
    <row r="1904" spans="2:5" ht="35.1" customHeight="1" x14ac:dyDescent="0.25">
      <c r="B1904" s="176"/>
      <c r="C1904" s="173"/>
      <c r="D1904" s="175"/>
      <c r="E1904" s="176"/>
    </row>
    <row r="1905" spans="2:5" ht="35.1" customHeight="1" x14ac:dyDescent="0.25">
      <c r="B1905" s="176"/>
      <c r="C1905" s="173"/>
      <c r="D1905" s="175"/>
      <c r="E1905" s="176"/>
    </row>
    <row r="1906" spans="2:5" ht="35.1" customHeight="1" x14ac:dyDescent="0.25">
      <c r="B1906" s="176"/>
      <c r="C1906" s="173"/>
      <c r="D1906" s="175"/>
      <c r="E1906" s="176"/>
    </row>
    <row r="1907" spans="2:5" ht="35.1" customHeight="1" x14ac:dyDescent="0.25">
      <c r="B1907" s="176"/>
      <c r="C1907" s="173"/>
      <c r="D1907" s="175"/>
      <c r="E1907" s="176"/>
    </row>
    <row r="1908" spans="2:5" ht="35.1" customHeight="1" x14ac:dyDescent="0.25">
      <c r="B1908" s="176"/>
      <c r="C1908" s="173"/>
      <c r="D1908" s="175"/>
      <c r="E1908" s="176"/>
    </row>
    <row r="1909" spans="2:5" ht="35.1" customHeight="1" x14ac:dyDescent="0.25">
      <c r="B1909" s="176"/>
      <c r="C1909" s="173"/>
      <c r="D1909" s="175"/>
      <c r="E1909" s="176"/>
    </row>
    <row r="1910" spans="2:5" ht="35.1" customHeight="1" x14ac:dyDescent="0.25">
      <c r="B1910" s="176"/>
      <c r="C1910" s="173"/>
      <c r="D1910" s="175"/>
      <c r="E1910" s="176"/>
    </row>
    <row r="1911" spans="2:5" ht="35.1" customHeight="1" x14ac:dyDescent="0.25">
      <c r="B1911" s="176"/>
      <c r="C1911" s="173"/>
      <c r="D1911" s="175"/>
      <c r="E1911" s="176"/>
    </row>
    <row r="1912" spans="2:5" ht="35.1" customHeight="1" x14ac:dyDescent="0.25">
      <c r="B1912" s="176"/>
      <c r="C1912" s="173"/>
      <c r="D1912" s="175"/>
      <c r="E1912" s="176"/>
    </row>
    <row r="1913" spans="2:5" ht="35.1" customHeight="1" x14ac:dyDescent="0.25">
      <c r="B1913" s="176"/>
      <c r="C1913" s="173"/>
      <c r="D1913" s="175"/>
      <c r="E1913" s="176"/>
    </row>
    <row r="1914" spans="2:5" ht="35.1" customHeight="1" x14ac:dyDescent="0.25">
      <c r="B1914" s="176"/>
      <c r="C1914" s="173"/>
      <c r="D1914" s="175"/>
      <c r="E1914" s="176"/>
    </row>
    <row r="1915" spans="2:5" ht="35.1" customHeight="1" x14ac:dyDescent="0.25">
      <c r="B1915" s="176"/>
      <c r="C1915" s="173"/>
      <c r="D1915" s="175"/>
      <c r="E1915" s="176"/>
    </row>
    <row r="1916" spans="2:5" ht="35.1" customHeight="1" x14ac:dyDescent="0.25">
      <c r="B1916" s="176"/>
      <c r="C1916" s="173"/>
      <c r="D1916" s="175"/>
      <c r="E1916" s="176"/>
    </row>
    <row r="1917" spans="2:5" ht="35.1" customHeight="1" x14ac:dyDescent="0.25">
      <c r="B1917" s="176"/>
      <c r="C1917" s="173"/>
      <c r="D1917" s="175"/>
      <c r="E1917" s="176"/>
    </row>
    <row r="1918" spans="2:5" ht="35.1" customHeight="1" x14ac:dyDescent="0.25">
      <c r="B1918" s="176"/>
      <c r="C1918" s="173"/>
      <c r="D1918" s="175"/>
      <c r="E1918" s="176"/>
    </row>
    <row r="1919" spans="2:5" ht="35.1" customHeight="1" x14ac:dyDescent="0.25">
      <c r="B1919" s="176"/>
      <c r="C1919" s="173"/>
      <c r="D1919" s="175"/>
      <c r="E1919" s="176"/>
    </row>
    <row r="1920" spans="2:5" ht="35.1" customHeight="1" x14ac:dyDescent="0.25">
      <c r="B1920" s="176"/>
      <c r="C1920" s="173"/>
      <c r="D1920" s="175"/>
      <c r="E1920" s="176"/>
    </row>
    <row r="1921" spans="2:5" ht="35.1" customHeight="1" x14ac:dyDescent="0.25">
      <c r="B1921" s="176"/>
      <c r="C1921" s="173"/>
      <c r="D1921" s="175"/>
      <c r="E1921" s="176"/>
    </row>
    <row r="1922" spans="2:5" ht="35.1" customHeight="1" x14ac:dyDescent="0.25">
      <c r="B1922" s="176"/>
      <c r="C1922" s="173"/>
      <c r="D1922" s="175"/>
      <c r="E1922" s="176"/>
    </row>
    <row r="1923" spans="2:5" ht="35.1" customHeight="1" x14ac:dyDescent="0.25">
      <c r="B1923" s="176"/>
      <c r="C1923" s="173"/>
      <c r="D1923" s="175"/>
      <c r="E1923" s="176"/>
    </row>
    <row r="1924" spans="2:5" ht="35.1" customHeight="1" x14ac:dyDescent="0.25">
      <c r="B1924" s="176"/>
      <c r="C1924" s="173"/>
      <c r="D1924" s="175"/>
      <c r="E1924" s="176"/>
    </row>
    <row r="1925" spans="2:5" ht="35.1" customHeight="1" x14ac:dyDescent="0.25">
      <c r="B1925" s="176"/>
      <c r="C1925" s="173"/>
      <c r="D1925" s="175"/>
      <c r="E1925" s="176"/>
    </row>
    <row r="1926" spans="2:5" ht="35.1" customHeight="1" x14ac:dyDescent="0.25">
      <c r="B1926" s="176"/>
      <c r="C1926" s="173"/>
      <c r="D1926" s="175"/>
      <c r="E1926" s="176"/>
    </row>
    <row r="1927" spans="2:5" ht="35.1" customHeight="1" x14ac:dyDescent="0.25">
      <c r="B1927" s="176"/>
      <c r="C1927" s="173"/>
      <c r="D1927" s="175"/>
      <c r="E1927" s="176"/>
    </row>
    <row r="1928" spans="2:5" ht="35.1" customHeight="1" x14ac:dyDescent="0.25">
      <c r="B1928" s="176"/>
      <c r="C1928" s="173"/>
      <c r="D1928" s="175"/>
      <c r="E1928" s="176"/>
    </row>
    <row r="1929" spans="2:5" ht="35.1" customHeight="1" x14ac:dyDescent="0.25">
      <c r="B1929" s="176"/>
      <c r="C1929" s="173"/>
      <c r="D1929" s="175"/>
      <c r="E1929" s="176"/>
    </row>
    <row r="1930" spans="2:5" ht="35.1" customHeight="1" x14ac:dyDescent="0.25">
      <c r="B1930" s="176"/>
      <c r="C1930" s="173"/>
      <c r="D1930" s="175"/>
      <c r="E1930" s="176"/>
    </row>
    <row r="1931" spans="2:5" ht="35.1" customHeight="1" x14ac:dyDescent="0.25">
      <c r="B1931" s="176"/>
      <c r="C1931" s="173"/>
      <c r="D1931" s="175"/>
      <c r="E1931" s="176"/>
    </row>
    <row r="1932" spans="2:5" ht="35.1" customHeight="1" x14ac:dyDescent="0.25">
      <c r="B1932" s="176"/>
      <c r="C1932" s="173"/>
      <c r="D1932" s="175"/>
      <c r="E1932" s="176"/>
    </row>
    <row r="1933" spans="2:5" ht="35.1" customHeight="1" x14ac:dyDescent="0.25">
      <c r="B1933" s="176"/>
      <c r="C1933" s="173"/>
      <c r="D1933" s="175"/>
      <c r="E1933" s="176"/>
    </row>
    <row r="1934" spans="2:5" ht="35.1" customHeight="1" x14ac:dyDescent="0.25">
      <c r="B1934" s="176"/>
      <c r="C1934" s="173"/>
      <c r="D1934" s="175"/>
      <c r="E1934" s="176"/>
    </row>
    <row r="1935" spans="2:5" ht="35.1" customHeight="1" x14ac:dyDescent="0.25">
      <c r="B1935" s="176"/>
      <c r="C1935" s="173"/>
      <c r="D1935" s="175"/>
      <c r="E1935" s="176"/>
    </row>
    <row r="1936" spans="2:5" ht="35.1" customHeight="1" x14ac:dyDescent="0.25">
      <c r="B1936" s="176"/>
      <c r="C1936" s="173"/>
      <c r="D1936" s="175"/>
      <c r="E1936" s="176"/>
    </row>
    <row r="1937" spans="2:5" ht="35.1" customHeight="1" x14ac:dyDescent="0.25">
      <c r="B1937" s="176"/>
      <c r="C1937" s="173"/>
      <c r="D1937" s="175"/>
      <c r="E1937" s="176"/>
    </row>
    <row r="1938" spans="2:5" ht="35.1" customHeight="1" x14ac:dyDescent="0.25">
      <c r="B1938" s="176"/>
      <c r="C1938" s="173"/>
      <c r="D1938" s="175"/>
      <c r="E1938" s="176"/>
    </row>
    <row r="1939" spans="2:5" ht="35.1" customHeight="1" x14ac:dyDescent="0.25">
      <c r="B1939" s="176"/>
      <c r="C1939" s="173"/>
      <c r="D1939" s="175"/>
      <c r="E1939" s="176"/>
    </row>
    <row r="1940" spans="2:5" ht="35.1" customHeight="1" x14ac:dyDescent="0.25">
      <c r="B1940" s="176"/>
      <c r="C1940" s="173"/>
      <c r="D1940" s="175"/>
      <c r="E1940" s="176"/>
    </row>
    <row r="1941" spans="2:5" ht="35.1" customHeight="1" x14ac:dyDescent="0.25">
      <c r="B1941" s="176"/>
      <c r="C1941" s="173"/>
      <c r="D1941" s="175"/>
      <c r="E1941" s="176"/>
    </row>
    <row r="1942" spans="2:5" ht="35.1" customHeight="1" x14ac:dyDescent="0.25">
      <c r="B1942" s="176"/>
      <c r="C1942" s="173"/>
      <c r="D1942" s="175"/>
      <c r="E1942" s="176"/>
    </row>
    <row r="1943" spans="2:5" ht="35.1" customHeight="1" x14ac:dyDescent="0.25">
      <c r="B1943" s="176"/>
      <c r="C1943" s="173"/>
      <c r="D1943" s="175"/>
      <c r="E1943" s="176"/>
    </row>
    <row r="1944" spans="2:5" ht="35.1" customHeight="1" x14ac:dyDescent="0.25">
      <c r="B1944" s="176"/>
      <c r="C1944" s="173"/>
      <c r="D1944" s="175"/>
      <c r="E1944" s="176"/>
    </row>
    <row r="1945" spans="2:5" ht="35.1" customHeight="1" x14ac:dyDescent="0.25">
      <c r="B1945" s="176"/>
      <c r="C1945" s="173"/>
      <c r="D1945" s="175"/>
      <c r="E1945" s="176"/>
    </row>
    <row r="1946" spans="2:5" ht="35.1" customHeight="1" x14ac:dyDescent="0.25">
      <c r="B1946" s="176"/>
      <c r="C1946" s="173"/>
      <c r="D1946" s="175"/>
      <c r="E1946" s="176"/>
    </row>
    <row r="1947" spans="2:5" ht="35.1" customHeight="1" x14ac:dyDescent="0.25">
      <c r="B1947" s="176"/>
      <c r="C1947" s="173"/>
      <c r="D1947" s="175"/>
      <c r="E1947" s="176"/>
    </row>
    <row r="1948" spans="2:5" ht="35.1" customHeight="1" x14ac:dyDescent="0.25">
      <c r="B1948" s="176"/>
      <c r="C1948" s="173"/>
      <c r="D1948" s="175"/>
      <c r="E1948" s="176"/>
    </row>
    <row r="1949" spans="2:5" ht="35.1" customHeight="1" x14ac:dyDescent="0.25">
      <c r="B1949" s="176"/>
      <c r="C1949" s="173"/>
      <c r="D1949" s="175"/>
      <c r="E1949" s="176"/>
    </row>
    <row r="1950" spans="2:5" ht="35.1" customHeight="1" x14ac:dyDescent="0.25">
      <c r="B1950" s="176"/>
      <c r="C1950" s="173"/>
      <c r="D1950" s="175"/>
      <c r="E1950" s="176"/>
    </row>
    <row r="1951" spans="2:5" ht="35.1" customHeight="1" x14ac:dyDescent="0.25">
      <c r="B1951" s="176"/>
      <c r="C1951" s="173"/>
      <c r="D1951" s="175"/>
      <c r="E1951" s="176"/>
    </row>
    <row r="1952" spans="2:5" ht="35.1" customHeight="1" x14ac:dyDescent="0.25">
      <c r="B1952" s="176"/>
      <c r="C1952" s="173"/>
      <c r="D1952" s="175"/>
      <c r="E1952" s="176"/>
    </row>
    <row r="1953" spans="2:5" ht="35.1" customHeight="1" x14ac:dyDescent="0.25">
      <c r="B1953" s="176"/>
      <c r="C1953" s="173"/>
      <c r="D1953" s="175"/>
      <c r="E1953" s="176"/>
    </row>
    <row r="1954" spans="2:5" ht="35.1" customHeight="1" x14ac:dyDescent="0.25">
      <c r="B1954" s="176"/>
      <c r="C1954" s="173"/>
      <c r="D1954" s="175"/>
      <c r="E1954" s="176"/>
    </row>
    <row r="1955" spans="2:5" ht="35.1" customHeight="1" x14ac:dyDescent="0.25">
      <c r="B1955" s="176"/>
      <c r="C1955" s="173"/>
      <c r="D1955" s="175"/>
      <c r="E1955" s="176"/>
    </row>
    <row r="1956" spans="2:5" ht="35.1" customHeight="1" x14ac:dyDescent="0.25">
      <c r="B1956" s="176"/>
      <c r="C1956" s="173"/>
      <c r="D1956" s="175"/>
      <c r="E1956" s="176"/>
    </row>
    <row r="1957" spans="2:5" ht="35.1" customHeight="1" x14ac:dyDescent="0.25">
      <c r="B1957" s="176"/>
      <c r="C1957" s="173"/>
      <c r="D1957" s="175"/>
      <c r="E1957" s="176"/>
    </row>
    <row r="1958" spans="2:5" ht="35.1" customHeight="1" x14ac:dyDescent="0.25">
      <c r="B1958" s="176"/>
      <c r="C1958" s="173"/>
      <c r="D1958" s="175"/>
      <c r="E1958" s="176"/>
    </row>
    <row r="1959" spans="2:5" ht="35.1" customHeight="1" x14ac:dyDescent="0.25">
      <c r="B1959" s="176"/>
      <c r="C1959" s="173"/>
      <c r="D1959" s="175"/>
      <c r="E1959" s="176"/>
    </row>
    <row r="1960" spans="2:5" ht="35.1" customHeight="1" x14ac:dyDescent="0.25">
      <c r="B1960" s="176"/>
      <c r="C1960" s="173"/>
      <c r="D1960" s="175"/>
      <c r="E1960" s="176"/>
    </row>
    <row r="1961" spans="2:5" ht="35.1" customHeight="1" x14ac:dyDescent="0.25">
      <c r="B1961" s="176"/>
      <c r="C1961" s="173"/>
      <c r="D1961" s="175"/>
      <c r="E1961" s="176"/>
    </row>
    <row r="1962" spans="2:5" ht="35.1" customHeight="1" x14ac:dyDescent="0.25">
      <c r="B1962" s="176"/>
      <c r="C1962" s="173"/>
      <c r="D1962" s="175"/>
      <c r="E1962" s="176"/>
    </row>
    <row r="1963" spans="2:5" ht="35.1" customHeight="1" x14ac:dyDescent="0.25">
      <c r="B1963" s="176"/>
      <c r="C1963" s="173"/>
      <c r="D1963" s="175"/>
      <c r="E1963" s="176"/>
    </row>
    <row r="1964" spans="2:5" ht="35.1" customHeight="1" x14ac:dyDescent="0.25">
      <c r="B1964" s="176"/>
      <c r="C1964" s="173"/>
      <c r="D1964" s="175"/>
      <c r="E1964" s="176"/>
    </row>
    <row r="1965" spans="2:5" ht="35.1" customHeight="1" x14ac:dyDescent="0.25">
      <c r="B1965" s="176"/>
      <c r="C1965" s="173"/>
      <c r="D1965" s="175"/>
      <c r="E1965" s="176"/>
    </row>
    <row r="1966" spans="2:5" ht="35.1" customHeight="1" x14ac:dyDescent="0.25">
      <c r="B1966" s="176"/>
      <c r="C1966" s="173"/>
      <c r="D1966" s="175"/>
      <c r="E1966" s="176"/>
    </row>
    <row r="1967" spans="2:5" ht="35.1" customHeight="1" x14ac:dyDescent="0.25">
      <c r="B1967" s="176"/>
      <c r="C1967" s="173"/>
      <c r="D1967" s="175"/>
      <c r="E1967" s="176"/>
    </row>
    <row r="1968" spans="2:5" ht="35.1" customHeight="1" x14ac:dyDescent="0.25">
      <c r="B1968" s="176"/>
      <c r="C1968" s="173"/>
      <c r="D1968" s="175"/>
      <c r="E1968" s="176"/>
    </row>
    <row r="1969" spans="2:5" ht="35.1" customHeight="1" x14ac:dyDescent="0.25">
      <c r="B1969" s="176"/>
      <c r="C1969" s="173"/>
      <c r="D1969" s="175"/>
      <c r="E1969" s="176"/>
    </row>
    <row r="1970" spans="2:5" ht="35.1" customHeight="1" x14ac:dyDescent="0.25">
      <c r="B1970" s="176"/>
      <c r="C1970" s="173"/>
      <c r="D1970" s="175"/>
      <c r="E1970" s="176"/>
    </row>
    <row r="1971" spans="2:5" ht="35.1" customHeight="1" x14ac:dyDescent="0.25">
      <c r="B1971" s="176"/>
      <c r="C1971" s="173"/>
      <c r="D1971" s="175"/>
      <c r="E1971" s="176"/>
    </row>
    <row r="1972" spans="2:5" ht="35.1" customHeight="1" x14ac:dyDescent="0.25">
      <c r="B1972" s="176"/>
      <c r="C1972" s="173"/>
      <c r="D1972" s="175"/>
      <c r="E1972" s="176"/>
    </row>
    <row r="1973" spans="2:5" ht="35.1" customHeight="1" x14ac:dyDescent="0.25">
      <c r="B1973" s="176"/>
      <c r="C1973" s="173"/>
      <c r="D1973" s="175"/>
      <c r="E1973" s="176"/>
    </row>
    <row r="1974" spans="2:5" ht="35.1" customHeight="1" x14ac:dyDescent="0.25">
      <c r="B1974" s="176"/>
      <c r="C1974" s="173"/>
      <c r="D1974" s="175"/>
      <c r="E1974" s="176"/>
    </row>
    <row r="1975" spans="2:5" ht="35.1" customHeight="1" x14ac:dyDescent="0.25">
      <c r="B1975" s="176"/>
      <c r="C1975" s="173"/>
      <c r="D1975" s="175"/>
      <c r="E1975" s="176"/>
    </row>
    <row r="1976" spans="2:5" ht="35.1" customHeight="1" x14ac:dyDescent="0.25">
      <c r="B1976" s="176"/>
      <c r="C1976" s="173"/>
      <c r="D1976" s="175"/>
      <c r="E1976" s="176"/>
    </row>
    <row r="1977" spans="2:5" ht="35.1" customHeight="1" x14ac:dyDescent="0.25">
      <c r="B1977" s="176"/>
      <c r="C1977" s="173"/>
      <c r="D1977" s="175"/>
      <c r="E1977" s="176"/>
    </row>
    <row r="1978" spans="2:5" ht="35.1" customHeight="1" x14ac:dyDescent="0.25">
      <c r="B1978" s="176"/>
      <c r="C1978" s="173"/>
      <c r="D1978" s="175"/>
      <c r="E1978" s="176"/>
    </row>
    <row r="1979" spans="2:5" ht="35.1" customHeight="1" x14ac:dyDescent="0.25">
      <c r="B1979" s="176"/>
      <c r="C1979" s="173"/>
      <c r="D1979" s="175"/>
      <c r="E1979" s="176"/>
    </row>
    <row r="1980" spans="2:5" ht="35.1" customHeight="1" x14ac:dyDescent="0.25">
      <c r="B1980" s="176"/>
      <c r="C1980" s="173"/>
      <c r="D1980" s="175"/>
      <c r="E1980" s="176"/>
    </row>
    <row r="1981" spans="2:5" ht="35.1" customHeight="1" x14ac:dyDescent="0.25">
      <c r="B1981" s="176"/>
      <c r="C1981" s="173"/>
      <c r="D1981" s="175"/>
      <c r="E1981" s="176"/>
    </row>
    <row r="1982" spans="2:5" ht="35.1" customHeight="1" x14ac:dyDescent="0.25">
      <c r="B1982" s="176"/>
      <c r="C1982" s="173"/>
      <c r="D1982" s="175"/>
      <c r="E1982" s="176"/>
    </row>
    <row r="1983" spans="2:5" ht="35.1" customHeight="1" x14ac:dyDescent="0.25">
      <c r="B1983" s="176"/>
      <c r="C1983" s="173"/>
      <c r="D1983" s="175"/>
      <c r="E1983" s="176"/>
    </row>
    <row r="1984" spans="2:5" ht="35.1" customHeight="1" x14ac:dyDescent="0.25">
      <c r="B1984" s="176"/>
      <c r="C1984" s="173"/>
      <c r="D1984" s="175"/>
      <c r="E1984" s="176"/>
    </row>
    <row r="1985" spans="2:5" ht="35.1" customHeight="1" x14ac:dyDescent="0.25">
      <c r="B1985" s="176"/>
      <c r="C1985" s="173"/>
      <c r="D1985" s="175"/>
      <c r="E1985" s="176"/>
    </row>
    <row r="1986" spans="2:5" ht="35.1" customHeight="1" x14ac:dyDescent="0.25">
      <c r="B1986" s="176"/>
      <c r="C1986" s="173"/>
      <c r="D1986" s="175"/>
      <c r="E1986" s="176"/>
    </row>
    <row r="1987" spans="2:5" ht="35.1" customHeight="1" x14ac:dyDescent="0.25">
      <c r="B1987" s="176"/>
      <c r="C1987" s="173"/>
      <c r="D1987" s="175"/>
      <c r="E1987" s="176"/>
    </row>
    <row r="1988" spans="2:5" ht="35.1" customHeight="1" x14ac:dyDescent="0.25">
      <c r="B1988" s="176"/>
      <c r="C1988" s="173"/>
      <c r="D1988" s="175"/>
      <c r="E1988" s="176"/>
    </row>
    <row r="1989" spans="2:5" ht="35.1" customHeight="1" x14ac:dyDescent="0.25">
      <c r="B1989" s="176"/>
      <c r="C1989" s="173"/>
      <c r="D1989" s="175"/>
      <c r="E1989" s="176"/>
    </row>
    <row r="1990" spans="2:5" ht="35.1" customHeight="1" x14ac:dyDescent="0.25">
      <c r="B1990" s="176"/>
      <c r="C1990" s="173"/>
      <c r="D1990" s="175"/>
      <c r="E1990" s="176"/>
    </row>
    <row r="1991" spans="2:5" ht="35.1" customHeight="1" x14ac:dyDescent="0.25">
      <c r="B1991" s="176"/>
      <c r="C1991" s="173"/>
      <c r="D1991" s="175"/>
      <c r="E1991" s="176"/>
    </row>
    <row r="1992" spans="2:5" ht="35.1" customHeight="1" x14ac:dyDescent="0.25">
      <c r="B1992" s="176"/>
      <c r="C1992" s="173"/>
      <c r="D1992" s="175"/>
      <c r="E1992" s="176"/>
    </row>
    <row r="1993" spans="2:5" ht="35.1" customHeight="1" x14ac:dyDescent="0.25">
      <c r="B1993" s="176"/>
      <c r="C1993" s="173"/>
      <c r="D1993" s="175"/>
      <c r="E1993" s="176"/>
    </row>
    <row r="1994" spans="2:5" ht="35.1" customHeight="1" x14ac:dyDescent="0.25">
      <c r="B1994" s="176"/>
      <c r="C1994" s="173"/>
      <c r="D1994" s="175"/>
      <c r="E1994" s="176"/>
    </row>
    <row r="1995" spans="2:5" ht="35.1" customHeight="1" x14ac:dyDescent="0.25">
      <c r="B1995" s="176"/>
      <c r="C1995" s="173"/>
      <c r="D1995" s="175"/>
      <c r="E1995" s="176"/>
    </row>
    <row r="1996" spans="2:5" ht="35.1" customHeight="1" x14ac:dyDescent="0.25">
      <c r="B1996" s="176"/>
      <c r="C1996" s="173"/>
      <c r="D1996" s="175"/>
      <c r="E1996" s="176"/>
    </row>
    <row r="1997" spans="2:5" ht="35.1" customHeight="1" x14ac:dyDescent="0.25">
      <c r="B1997" s="176"/>
      <c r="C1997" s="173"/>
      <c r="D1997" s="175"/>
      <c r="E1997" s="176"/>
    </row>
    <row r="1998" spans="2:5" ht="35.1" customHeight="1" x14ac:dyDescent="0.25">
      <c r="B1998" s="176"/>
      <c r="C1998" s="173"/>
      <c r="D1998" s="175"/>
      <c r="E1998" s="176"/>
    </row>
    <row r="1999" spans="2:5" ht="35.1" customHeight="1" x14ac:dyDescent="0.25">
      <c r="B1999" s="176"/>
      <c r="C1999" s="173"/>
      <c r="D1999" s="175"/>
      <c r="E1999" s="176"/>
    </row>
    <row r="2000" spans="2:5" ht="35.1" customHeight="1" x14ac:dyDescent="0.25">
      <c r="B2000" s="176"/>
      <c r="C2000" s="173"/>
      <c r="D2000" s="175"/>
      <c r="E2000" s="176"/>
    </row>
    <row r="2001" spans="2:5" ht="35.1" customHeight="1" x14ac:dyDescent="0.25">
      <c r="B2001" s="176"/>
      <c r="C2001" s="173"/>
      <c r="D2001" s="175"/>
      <c r="E2001" s="176"/>
    </row>
    <row r="2002" spans="2:5" ht="35.1" customHeight="1" x14ac:dyDescent="0.25">
      <c r="B2002" s="176"/>
      <c r="C2002" s="173"/>
      <c r="D2002" s="175"/>
      <c r="E2002" s="176"/>
    </row>
    <row r="2003" spans="2:5" ht="35.1" customHeight="1" x14ac:dyDescent="0.25">
      <c r="B2003" s="176"/>
      <c r="C2003" s="173"/>
      <c r="D2003" s="175"/>
      <c r="E2003" s="176"/>
    </row>
    <row r="2004" spans="2:5" ht="35.1" customHeight="1" x14ac:dyDescent="0.25">
      <c r="B2004" s="176"/>
      <c r="C2004" s="173"/>
      <c r="D2004" s="175"/>
      <c r="E2004" s="176"/>
    </row>
    <row r="2005" spans="2:5" ht="35.1" customHeight="1" x14ac:dyDescent="0.25">
      <c r="B2005" s="176"/>
      <c r="C2005" s="173"/>
      <c r="D2005" s="175"/>
      <c r="E2005" s="176"/>
    </row>
    <row r="2006" spans="2:5" ht="35.1" customHeight="1" x14ac:dyDescent="0.25">
      <c r="B2006" s="176"/>
      <c r="C2006" s="173"/>
      <c r="D2006" s="175"/>
      <c r="E2006" s="176"/>
    </row>
    <row r="2007" spans="2:5" ht="35.1" customHeight="1" x14ac:dyDescent="0.25">
      <c r="B2007" s="176"/>
      <c r="C2007" s="173"/>
      <c r="D2007" s="175"/>
      <c r="E2007" s="176"/>
    </row>
    <row r="2008" spans="2:5" ht="15" customHeight="1" x14ac:dyDescent="0.25"/>
    <row r="2009" spans="2:5" ht="15" customHeight="1" x14ac:dyDescent="0.25"/>
    <row r="2010" spans="2:5" ht="15" customHeight="1" x14ac:dyDescent="0.25"/>
    <row r="2011" spans="2:5" ht="15" customHeight="1" x14ac:dyDescent="0.25"/>
    <row r="2012" spans="2:5" ht="15" customHeight="1" x14ac:dyDescent="0.25"/>
    <row r="2013" spans="2:5" ht="15" customHeight="1" x14ac:dyDescent="0.25"/>
    <row r="2014" spans="2:5" ht="15" customHeight="1" x14ac:dyDescent="0.25"/>
    <row r="2015" spans="2:5" ht="15" customHeight="1" x14ac:dyDescent="0.25"/>
    <row r="2016" spans="2:5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</sheetData>
  <sheetProtection password="9004" sheet="1" objects="1" scenarios="1" selectLockedCells="1"/>
  <mergeCells count="1">
    <mergeCell ref="B6:E6"/>
  </mergeCells>
  <hyperlinks>
    <hyperlink ref="C8" r:id="rId1"/>
  </hyperlinks>
  <pageMargins left="0.25" right="0.25" top="0.75" bottom="0.75" header="0.3" footer="0.3"/>
  <pageSetup paperSize="9" scale="84" orientation="portrait" r:id="rId2"/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"/>
  <dimension ref="A1:AB250"/>
  <sheetViews>
    <sheetView showGridLines="0" zoomScaleNormal="100" workbookViewId="0">
      <selection activeCell="B8" sqref="B8:E12"/>
    </sheetView>
  </sheetViews>
  <sheetFormatPr defaultColWidth="9.140625" defaultRowHeight="0" customHeight="1" zeroHeight="1" x14ac:dyDescent="0.25"/>
  <cols>
    <col min="1" max="1" width="3.85546875" style="106" customWidth="1"/>
    <col min="2" max="2" width="36.85546875" style="106" bestFit="1" customWidth="1"/>
    <col min="3" max="3" width="35.7109375" style="106" customWidth="1"/>
    <col min="4" max="4" width="20.7109375" style="106" customWidth="1"/>
    <col min="5" max="5" width="35.7109375" style="106" customWidth="1"/>
    <col min="6" max="25" width="9.140625" style="24" customWidth="1"/>
    <col min="26" max="16384" width="9.140625" style="24"/>
  </cols>
  <sheetData>
    <row r="1" spans="1:28" s="99" customFormat="1" ht="32.25" customHeight="1" x14ac:dyDescent="0.25"/>
    <row r="2" spans="1:28" s="101" customFormat="1" ht="22.5" customHeight="1" x14ac:dyDescent="0.25"/>
    <row r="3" spans="1:28" s="103" customFormat="1" ht="15" x14ac:dyDescent="0.25"/>
    <row r="4" spans="1:28" ht="23.25" x14ac:dyDescent="0.35">
      <c r="A4" s="105"/>
      <c r="B4" s="20" t="s">
        <v>7</v>
      </c>
      <c r="C4" s="105"/>
      <c r="D4" s="105"/>
      <c r="E4" s="105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23"/>
      <c r="AA4" s="23"/>
      <c r="AB4" s="23"/>
    </row>
    <row r="5" spans="1:28" ht="15.75" thickBot="1" x14ac:dyDescent="0.3"/>
    <row r="6" spans="1:28" ht="30" customHeight="1" thickTop="1" thickBot="1" x14ac:dyDescent="0.3">
      <c r="B6" s="198" t="s">
        <v>37</v>
      </c>
      <c r="C6" s="199"/>
      <c r="D6" s="199"/>
      <c r="E6" s="200"/>
    </row>
    <row r="7" spans="1:28" ht="30" customHeight="1" thickTop="1" thickBot="1" x14ac:dyDescent="0.3">
      <c r="B7" s="108" t="s">
        <v>159</v>
      </c>
      <c r="C7" s="109" t="s">
        <v>33</v>
      </c>
      <c r="D7" s="109" t="s">
        <v>38</v>
      </c>
      <c r="E7" s="108" t="s">
        <v>35</v>
      </c>
    </row>
    <row r="8" spans="1:28" ht="30" customHeight="1" thickTop="1" x14ac:dyDescent="0.25">
      <c r="B8" s="116" t="s">
        <v>133</v>
      </c>
      <c r="C8" s="117" t="s">
        <v>134</v>
      </c>
      <c r="D8" s="118" t="s">
        <v>135</v>
      </c>
      <c r="E8" s="116"/>
    </row>
    <row r="9" spans="1:28" ht="30" customHeight="1" x14ac:dyDescent="0.25">
      <c r="B9" s="119"/>
      <c r="C9" s="120"/>
      <c r="D9" s="118"/>
      <c r="E9" s="119"/>
    </row>
    <row r="10" spans="1:28" ht="30" customHeight="1" x14ac:dyDescent="0.25">
      <c r="B10" s="119"/>
      <c r="C10" s="120"/>
      <c r="D10" s="118"/>
      <c r="E10" s="119"/>
    </row>
    <row r="11" spans="1:28" ht="30" customHeight="1" x14ac:dyDescent="0.25">
      <c r="B11" s="119"/>
      <c r="C11" s="120"/>
      <c r="D11" s="118"/>
      <c r="E11" s="119"/>
    </row>
    <row r="12" spans="1:28" ht="30" customHeight="1" x14ac:dyDescent="0.25">
      <c r="B12" s="119"/>
      <c r="C12" s="161"/>
      <c r="D12" s="118"/>
      <c r="E12" s="119"/>
    </row>
    <row r="13" spans="1:28" ht="30" customHeight="1" x14ac:dyDescent="0.25">
      <c r="B13" s="177"/>
      <c r="C13" s="178"/>
      <c r="D13" s="175"/>
      <c r="E13" s="177"/>
    </row>
    <row r="14" spans="1:28" ht="30" customHeight="1" x14ac:dyDescent="0.25">
      <c r="B14" s="177"/>
      <c r="C14" s="178"/>
      <c r="D14" s="175"/>
      <c r="E14" s="177"/>
    </row>
    <row r="15" spans="1:28" ht="30" customHeight="1" x14ac:dyDescent="0.25">
      <c r="B15" s="177"/>
      <c r="C15" s="178"/>
      <c r="D15" s="175"/>
      <c r="E15" s="177"/>
    </row>
    <row r="16" spans="1:28" ht="30" customHeight="1" x14ac:dyDescent="0.25">
      <c r="B16" s="177"/>
      <c r="C16" s="178"/>
      <c r="D16" s="175"/>
      <c r="E16" s="177"/>
    </row>
    <row r="17" spans="2:5" ht="30" customHeight="1" x14ac:dyDescent="0.25">
      <c r="B17" s="177"/>
      <c r="C17" s="178"/>
      <c r="D17" s="175"/>
      <c r="E17" s="177"/>
    </row>
    <row r="18" spans="2:5" ht="30" customHeight="1" x14ac:dyDescent="0.25">
      <c r="B18" s="177"/>
      <c r="C18" s="178"/>
      <c r="D18" s="175"/>
      <c r="E18" s="177"/>
    </row>
    <row r="19" spans="2:5" ht="30" customHeight="1" x14ac:dyDescent="0.25">
      <c r="B19" s="177"/>
      <c r="C19" s="178"/>
      <c r="D19" s="175"/>
      <c r="E19" s="177"/>
    </row>
    <row r="20" spans="2:5" ht="30" customHeight="1" x14ac:dyDescent="0.25">
      <c r="B20" s="177"/>
      <c r="C20" s="178"/>
      <c r="D20" s="175"/>
      <c r="E20" s="177"/>
    </row>
    <row r="21" spans="2:5" ht="30" customHeight="1" x14ac:dyDescent="0.25">
      <c r="B21" s="177"/>
      <c r="C21" s="178"/>
      <c r="D21" s="175"/>
      <c r="E21" s="177"/>
    </row>
    <row r="22" spans="2:5" ht="30" customHeight="1" x14ac:dyDescent="0.25">
      <c r="B22" s="177"/>
      <c r="C22" s="178"/>
      <c r="D22" s="175"/>
      <c r="E22" s="177"/>
    </row>
    <row r="23" spans="2:5" ht="30" customHeight="1" x14ac:dyDescent="0.25">
      <c r="B23" s="177"/>
      <c r="C23" s="178"/>
      <c r="D23" s="175"/>
      <c r="E23" s="177"/>
    </row>
    <row r="24" spans="2:5" ht="30" customHeight="1" x14ac:dyDescent="0.25">
      <c r="B24" s="177"/>
      <c r="C24" s="178"/>
      <c r="D24" s="175"/>
      <c r="E24" s="177"/>
    </row>
    <row r="25" spans="2:5" ht="30" customHeight="1" x14ac:dyDescent="0.25">
      <c r="B25" s="177"/>
      <c r="C25" s="178"/>
      <c r="D25" s="175"/>
      <c r="E25" s="177"/>
    </row>
    <row r="26" spans="2:5" ht="30" customHeight="1" x14ac:dyDescent="0.25">
      <c r="B26" s="177"/>
      <c r="C26" s="178"/>
      <c r="D26" s="175"/>
      <c r="E26" s="177"/>
    </row>
    <row r="27" spans="2:5" ht="30" customHeight="1" x14ac:dyDescent="0.25">
      <c r="B27" s="177"/>
      <c r="C27" s="178"/>
      <c r="D27" s="175"/>
      <c r="E27" s="177"/>
    </row>
    <row r="28" spans="2:5" ht="30" customHeight="1" x14ac:dyDescent="0.25">
      <c r="B28" s="177"/>
      <c r="C28" s="178"/>
      <c r="D28" s="175"/>
      <c r="E28" s="177"/>
    </row>
    <row r="29" spans="2:5" ht="30" customHeight="1" x14ac:dyDescent="0.25">
      <c r="B29" s="177"/>
      <c r="C29" s="178"/>
      <c r="D29" s="175"/>
      <c r="E29" s="177"/>
    </row>
    <row r="30" spans="2:5" ht="30" customHeight="1" x14ac:dyDescent="0.25">
      <c r="B30" s="177"/>
      <c r="C30" s="178"/>
      <c r="D30" s="175"/>
      <c r="E30" s="177"/>
    </row>
    <row r="31" spans="2:5" ht="30" customHeight="1" x14ac:dyDescent="0.25">
      <c r="B31" s="177"/>
      <c r="C31" s="178"/>
      <c r="D31" s="175"/>
      <c r="E31" s="177"/>
    </row>
    <row r="32" spans="2:5" ht="30" customHeight="1" x14ac:dyDescent="0.25">
      <c r="B32" s="177"/>
      <c r="C32" s="178"/>
      <c r="D32" s="175"/>
      <c r="E32" s="177"/>
    </row>
    <row r="33" spans="2:5" ht="30" customHeight="1" x14ac:dyDescent="0.25">
      <c r="B33" s="177"/>
      <c r="C33" s="178"/>
      <c r="D33" s="175"/>
      <c r="E33" s="177"/>
    </row>
    <row r="34" spans="2:5" ht="30" customHeight="1" x14ac:dyDescent="0.25">
      <c r="B34" s="177"/>
      <c r="C34" s="178"/>
      <c r="D34" s="175"/>
      <c r="E34" s="177"/>
    </row>
    <row r="35" spans="2:5" ht="30" customHeight="1" x14ac:dyDescent="0.25">
      <c r="B35" s="177"/>
      <c r="C35" s="178"/>
      <c r="D35" s="175"/>
      <c r="E35" s="177"/>
    </row>
    <row r="36" spans="2:5" ht="30" customHeight="1" x14ac:dyDescent="0.25">
      <c r="B36" s="177"/>
      <c r="C36" s="178"/>
      <c r="D36" s="175"/>
      <c r="E36" s="177"/>
    </row>
    <row r="37" spans="2:5" ht="30" customHeight="1" x14ac:dyDescent="0.25">
      <c r="B37" s="177"/>
      <c r="C37" s="178"/>
      <c r="D37" s="175"/>
      <c r="E37" s="177"/>
    </row>
    <row r="38" spans="2:5" ht="30" customHeight="1" x14ac:dyDescent="0.25">
      <c r="B38" s="177"/>
      <c r="C38" s="178"/>
      <c r="D38" s="175"/>
      <c r="E38" s="177"/>
    </row>
    <row r="39" spans="2:5" ht="30" customHeight="1" x14ac:dyDescent="0.25">
      <c r="B39" s="177"/>
      <c r="C39" s="178"/>
      <c r="D39" s="175"/>
      <c r="E39" s="177"/>
    </row>
    <row r="40" spans="2:5" ht="30" customHeight="1" x14ac:dyDescent="0.25">
      <c r="B40" s="177"/>
      <c r="C40" s="178"/>
      <c r="D40" s="175"/>
      <c r="E40" s="177"/>
    </row>
    <row r="41" spans="2:5" ht="30" customHeight="1" x14ac:dyDescent="0.25">
      <c r="B41" s="177"/>
      <c r="C41" s="178"/>
      <c r="D41" s="175"/>
      <c r="E41" s="177"/>
    </row>
    <row r="42" spans="2:5" ht="30" customHeight="1" x14ac:dyDescent="0.25">
      <c r="B42" s="177"/>
      <c r="C42" s="178"/>
      <c r="D42" s="175"/>
      <c r="E42" s="177"/>
    </row>
    <row r="43" spans="2:5" ht="30" customHeight="1" x14ac:dyDescent="0.25">
      <c r="B43" s="177"/>
      <c r="C43" s="178"/>
      <c r="D43" s="175"/>
      <c r="E43" s="177"/>
    </row>
    <row r="44" spans="2:5" ht="30" customHeight="1" x14ac:dyDescent="0.25">
      <c r="B44" s="177"/>
      <c r="C44" s="178"/>
      <c r="D44" s="175"/>
      <c r="E44" s="177"/>
    </row>
    <row r="45" spans="2:5" ht="30" customHeight="1" x14ac:dyDescent="0.25">
      <c r="B45" s="177"/>
      <c r="C45" s="178"/>
      <c r="D45" s="175"/>
      <c r="E45" s="177"/>
    </row>
    <row r="46" spans="2:5" ht="30" customHeight="1" x14ac:dyDescent="0.25">
      <c r="B46" s="177"/>
      <c r="C46" s="178"/>
      <c r="D46" s="175"/>
      <c r="E46" s="177"/>
    </row>
    <row r="47" spans="2:5" ht="30" customHeight="1" x14ac:dyDescent="0.25">
      <c r="B47" s="177"/>
      <c r="C47" s="178"/>
      <c r="D47" s="175"/>
      <c r="E47" s="177"/>
    </row>
    <row r="48" spans="2:5" ht="30" customHeight="1" x14ac:dyDescent="0.25">
      <c r="B48" s="177"/>
      <c r="C48" s="178"/>
      <c r="D48" s="175"/>
      <c r="E48" s="177"/>
    </row>
    <row r="49" spans="2:5" ht="30" customHeight="1" x14ac:dyDescent="0.25">
      <c r="B49" s="177"/>
      <c r="C49" s="178"/>
      <c r="D49" s="175"/>
      <c r="E49" s="177"/>
    </row>
    <row r="50" spans="2:5" ht="30" customHeight="1" x14ac:dyDescent="0.25">
      <c r="B50" s="177"/>
      <c r="C50" s="178"/>
      <c r="D50" s="175"/>
      <c r="E50" s="177"/>
    </row>
    <row r="51" spans="2:5" ht="30" customHeight="1" x14ac:dyDescent="0.25">
      <c r="B51" s="177"/>
      <c r="C51" s="178"/>
      <c r="D51" s="175"/>
      <c r="E51" s="177"/>
    </row>
    <row r="52" spans="2:5" ht="30" customHeight="1" x14ac:dyDescent="0.25">
      <c r="B52" s="177"/>
      <c r="C52" s="178"/>
      <c r="D52" s="175"/>
      <c r="E52" s="177"/>
    </row>
    <row r="53" spans="2:5" ht="30" customHeight="1" x14ac:dyDescent="0.25">
      <c r="B53" s="177"/>
      <c r="C53" s="178"/>
      <c r="D53" s="175"/>
      <c r="E53" s="177"/>
    </row>
    <row r="54" spans="2:5" ht="30" customHeight="1" x14ac:dyDescent="0.25">
      <c r="B54" s="177"/>
      <c r="C54" s="178"/>
      <c r="D54" s="175"/>
      <c r="E54" s="177"/>
    </row>
    <row r="55" spans="2:5" ht="30" customHeight="1" x14ac:dyDescent="0.25">
      <c r="B55" s="177"/>
      <c r="C55" s="178"/>
      <c r="D55" s="175"/>
      <c r="E55" s="177"/>
    </row>
    <row r="56" spans="2:5" ht="30" customHeight="1" x14ac:dyDescent="0.25">
      <c r="B56" s="177"/>
      <c r="C56" s="178"/>
      <c r="D56" s="175"/>
      <c r="E56" s="177"/>
    </row>
    <row r="57" spans="2:5" ht="30" customHeight="1" x14ac:dyDescent="0.25">
      <c r="B57" s="177"/>
      <c r="C57" s="178"/>
      <c r="D57" s="175"/>
      <c r="E57" s="177"/>
    </row>
    <row r="58" spans="2:5" ht="30" customHeight="1" x14ac:dyDescent="0.25">
      <c r="B58" s="177"/>
      <c r="C58" s="178"/>
      <c r="D58" s="175"/>
      <c r="E58" s="177"/>
    </row>
    <row r="59" spans="2:5" ht="30" customHeight="1" x14ac:dyDescent="0.25">
      <c r="B59" s="177"/>
      <c r="C59" s="178"/>
      <c r="D59" s="175"/>
      <c r="E59" s="177"/>
    </row>
    <row r="60" spans="2:5" ht="30" customHeight="1" x14ac:dyDescent="0.25">
      <c r="B60" s="177"/>
      <c r="C60" s="178"/>
      <c r="D60" s="175"/>
      <c r="E60" s="177"/>
    </row>
    <row r="61" spans="2:5" ht="30" customHeight="1" x14ac:dyDescent="0.25">
      <c r="B61" s="177"/>
      <c r="C61" s="178"/>
      <c r="D61" s="175"/>
      <c r="E61" s="177"/>
    </row>
    <row r="62" spans="2:5" ht="30" customHeight="1" x14ac:dyDescent="0.25">
      <c r="B62" s="177"/>
      <c r="C62" s="178"/>
      <c r="D62" s="175"/>
      <c r="E62" s="177"/>
    </row>
    <row r="63" spans="2:5" ht="30" customHeight="1" x14ac:dyDescent="0.25">
      <c r="B63" s="177"/>
      <c r="C63" s="178"/>
      <c r="D63" s="175"/>
      <c r="E63" s="177"/>
    </row>
    <row r="64" spans="2:5" ht="30" customHeight="1" x14ac:dyDescent="0.25">
      <c r="B64" s="177"/>
      <c r="C64" s="178"/>
      <c r="D64" s="175"/>
      <c r="E64" s="177"/>
    </row>
    <row r="65" spans="2:5" ht="30" customHeight="1" x14ac:dyDescent="0.25">
      <c r="B65" s="177"/>
      <c r="C65" s="178"/>
      <c r="D65" s="175"/>
      <c r="E65" s="177"/>
    </row>
    <row r="66" spans="2:5" ht="30" customHeight="1" x14ac:dyDescent="0.25">
      <c r="B66" s="177"/>
      <c r="C66" s="178"/>
      <c r="D66" s="175"/>
      <c r="E66" s="177"/>
    </row>
    <row r="67" spans="2:5" ht="30" customHeight="1" x14ac:dyDescent="0.25">
      <c r="B67" s="177"/>
      <c r="C67" s="178"/>
      <c r="D67" s="175"/>
      <c r="E67" s="177"/>
    </row>
    <row r="68" spans="2:5" ht="30" customHeight="1" x14ac:dyDescent="0.25">
      <c r="B68" s="177"/>
      <c r="C68" s="178"/>
      <c r="D68" s="175"/>
      <c r="E68" s="177"/>
    </row>
    <row r="69" spans="2:5" ht="30" customHeight="1" x14ac:dyDescent="0.25">
      <c r="B69" s="177"/>
      <c r="C69" s="178"/>
      <c r="D69" s="175"/>
      <c r="E69" s="177"/>
    </row>
    <row r="70" spans="2:5" ht="30" customHeight="1" x14ac:dyDescent="0.25">
      <c r="B70" s="177"/>
      <c r="C70" s="178"/>
      <c r="D70" s="175"/>
      <c r="E70" s="177"/>
    </row>
    <row r="71" spans="2:5" ht="30" customHeight="1" x14ac:dyDescent="0.25">
      <c r="B71" s="177"/>
      <c r="C71" s="178"/>
      <c r="D71" s="175"/>
      <c r="E71" s="177"/>
    </row>
    <row r="72" spans="2:5" ht="30" customHeight="1" x14ac:dyDescent="0.25">
      <c r="B72" s="177"/>
      <c r="C72" s="178"/>
      <c r="D72" s="175"/>
      <c r="E72" s="177"/>
    </row>
    <row r="73" spans="2:5" ht="30" customHeight="1" x14ac:dyDescent="0.25">
      <c r="B73" s="177"/>
      <c r="C73" s="178"/>
      <c r="D73" s="175"/>
      <c r="E73" s="177"/>
    </row>
    <row r="74" spans="2:5" ht="30" customHeight="1" x14ac:dyDescent="0.25">
      <c r="B74" s="177"/>
      <c r="C74" s="178"/>
      <c r="D74" s="175"/>
      <c r="E74" s="177"/>
    </row>
    <row r="75" spans="2:5" ht="30" customHeight="1" x14ac:dyDescent="0.25">
      <c r="B75" s="177"/>
      <c r="C75" s="178"/>
      <c r="D75" s="175"/>
      <c r="E75" s="177"/>
    </row>
    <row r="76" spans="2:5" ht="30" customHeight="1" x14ac:dyDescent="0.25">
      <c r="B76" s="177"/>
      <c r="C76" s="178"/>
      <c r="D76" s="175"/>
      <c r="E76" s="177"/>
    </row>
    <row r="77" spans="2:5" ht="30" customHeight="1" x14ac:dyDescent="0.25">
      <c r="B77" s="177"/>
      <c r="C77" s="178"/>
      <c r="D77" s="175"/>
      <c r="E77" s="177"/>
    </row>
    <row r="78" spans="2:5" ht="30" customHeight="1" x14ac:dyDescent="0.25">
      <c r="B78" s="177"/>
      <c r="C78" s="178"/>
      <c r="D78" s="175"/>
      <c r="E78" s="177"/>
    </row>
    <row r="79" spans="2:5" ht="30" customHeight="1" x14ac:dyDescent="0.25">
      <c r="B79" s="177"/>
      <c r="C79" s="178"/>
      <c r="D79" s="175"/>
      <c r="E79" s="177"/>
    </row>
    <row r="80" spans="2:5" ht="30" customHeight="1" x14ac:dyDescent="0.25">
      <c r="B80" s="177"/>
      <c r="C80" s="178"/>
      <c r="D80" s="175"/>
      <c r="E80" s="177"/>
    </row>
    <row r="81" spans="2:5" ht="30" customHeight="1" x14ac:dyDescent="0.25">
      <c r="B81" s="177"/>
      <c r="C81" s="178"/>
      <c r="D81" s="175"/>
      <c r="E81" s="177"/>
    </row>
    <row r="82" spans="2:5" ht="30" customHeight="1" x14ac:dyDescent="0.25">
      <c r="B82" s="177"/>
      <c r="C82" s="178"/>
      <c r="D82" s="175"/>
      <c r="E82" s="177"/>
    </row>
    <row r="83" spans="2:5" ht="30" customHeight="1" x14ac:dyDescent="0.25">
      <c r="B83" s="177"/>
      <c r="C83" s="178"/>
      <c r="D83" s="175"/>
      <c r="E83" s="177"/>
    </row>
    <row r="84" spans="2:5" ht="30" customHeight="1" x14ac:dyDescent="0.25">
      <c r="B84" s="177"/>
      <c r="C84" s="178"/>
      <c r="D84" s="175"/>
      <c r="E84" s="177"/>
    </row>
    <row r="85" spans="2:5" ht="30" customHeight="1" x14ac:dyDescent="0.25">
      <c r="B85" s="177"/>
      <c r="C85" s="178"/>
      <c r="D85" s="175"/>
      <c r="E85" s="177"/>
    </row>
    <row r="86" spans="2:5" ht="30" customHeight="1" x14ac:dyDescent="0.25">
      <c r="B86" s="177"/>
      <c r="C86" s="178"/>
      <c r="D86" s="175"/>
      <c r="E86" s="177"/>
    </row>
    <row r="87" spans="2:5" ht="30" customHeight="1" x14ac:dyDescent="0.25">
      <c r="B87" s="177"/>
      <c r="C87" s="178"/>
      <c r="D87" s="175"/>
      <c r="E87" s="177"/>
    </row>
    <row r="88" spans="2:5" ht="30" customHeight="1" x14ac:dyDescent="0.25">
      <c r="B88" s="177"/>
      <c r="C88" s="178"/>
      <c r="D88" s="175"/>
      <c r="E88" s="177"/>
    </row>
    <row r="89" spans="2:5" ht="30" customHeight="1" x14ac:dyDescent="0.25">
      <c r="B89" s="177"/>
      <c r="C89" s="178"/>
      <c r="D89" s="175"/>
      <c r="E89" s="177"/>
    </row>
    <row r="90" spans="2:5" ht="30" customHeight="1" x14ac:dyDescent="0.25">
      <c r="B90" s="177"/>
      <c r="C90" s="178"/>
      <c r="D90" s="175"/>
      <c r="E90" s="177"/>
    </row>
    <row r="91" spans="2:5" ht="30" customHeight="1" x14ac:dyDescent="0.25">
      <c r="B91" s="177"/>
      <c r="C91" s="178"/>
      <c r="D91" s="175"/>
      <c r="E91" s="177"/>
    </row>
    <row r="92" spans="2:5" ht="30" customHeight="1" x14ac:dyDescent="0.25">
      <c r="B92" s="177"/>
      <c r="C92" s="178"/>
      <c r="D92" s="175"/>
      <c r="E92" s="177"/>
    </row>
    <row r="93" spans="2:5" ht="30" customHeight="1" x14ac:dyDescent="0.25">
      <c r="B93" s="177"/>
      <c r="C93" s="178"/>
      <c r="D93" s="175"/>
      <c r="E93" s="177"/>
    </row>
    <row r="94" spans="2:5" ht="30" customHeight="1" x14ac:dyDescent="0.25">
      <c r="B94" s="177"/>
      <c r="C94" s="178"/>
      <c r="D94" s="175"/>
      <c r="E94" s="177"/>
    </row>
    <row r="95" spans="2:5" ht="30" customHeight="1" x14ac:dyDescent="0.25">
      <c r="B95" s="177"/>
      <c r="C95" s="178"/>
      <c r="D95" s="175"/>
      <c r="E95" s="177"/>
    </row>
    <row r="96" spans="2:5" ht="30" customHeight="1" x14ac:dyDescent="0.25">
      <c r="B96" s="177"/>
      <c r="C96" s="178"/>
      <c r="D96" s="175"/>
      <c r="E96" s="177"/>
    </row>
    <row r="97" spans="2:5" ht="30" customHeight="1" x14ac:dyDescent="0.25">
      <c r="B97" s="177"/>
      <c r="C97" s="178"/>
      <c r="D97" s="175"/>
      <c r="E97" s="177"/>
    </row>
    <row r="98" spans="2:5" ht="30" customHeight="1" x14ac:dyDescent="0.25">
      <c r="B98" s="177"/>
      <c r="C98" s="178"/>
      <c r="D98" s="175"/>
      <c r="E98" s="177"/>
    </row>
    <row r="99" spans="2:5" ht="30" customHeight="1" x14ac:dyDescent="0.25">
      <c r="B99" s="177"/>
      <c r="C99" s="178"/>
      <c r="D99" s="175"/>
      <c r="E99" s="177"/>
    </row>
    <row r="100" spans="2:5" ht="30" customHeight="1" x14ac:dyDescent="0.25">
      <c r="B100" s="177"/>
      <c r="C100" s="178"/>
      <c r="D100" s="175"/>
      <c r="E100" s="177"/>
    </row>
    <row r="101" spans="2:5" ht="30" customHeight="1" x14ac:dyDescent="0.25">
      <c r="B101" s="177"/>
      <c r="C101" s="178"/>
      <c r="D101" s="175"/>
      <c r="E101" s="177"/>
    </row>
    <row r="102" spans="2:5" ht="30" customHeight="1" x14ac:dyDescent="0.25">
      <c r="B102" s="177"/>
      <c r="C102" s="178"/>
      <c r="D102" s="175"/>
      <c r="E102" s="177"/>
    </row>
    <row r="103" spans="2:5" ht="30" customHeight="1" x14ac:dyDescent="0.25">
      <c r="B103" s="177"/>
      <c r="C103" s="178"/>
      <c r="D103" s="175"/>
      <c r="E103" s="177"/>
    </row>
    <row r="104" spans="2:5" ht="30" customHeight="1" x14ac:dyDescent="0.25">
      <c r="B104" s="177"/>
      <c r="C104" s="178"/>
      <c r="D104" s="175"/>
      <c r="E104" s="177"/>
    </row>
    <row r="105" spans="2:5" ht="30" customHeight="1" x14ac:dyDescent="0.25">
      <c r="B105" s="177"/>
      <c r="C105" s="178"/>
      <c r="D105" s="175"/>
      <c r="E105" s="177"/>
    </row>
    <row r="106" spans="2:5" ht="30" customHeight="1" x14ac:dyDescent="0.25">
      <c r="B106" s="177"/>
      <c r="C106" s="178"/>
      <c r="D106" s="175"/>
      <c r="E106" s="177"/>
    </row>
    <row r="107" spans="2:5" ht="30" customHeight="1" x14ac:dyDescent="0.25">
      <c r="B107" s="177"/>
      <c r="C107" s="178"/>
      <c r="D107" s="175"/>
      <c r="E107" s="177"/>
    </row>
    <row r="108" spans="2:5" ht="30" customHeight="1" x14ac:dyDescent="0.25">
      <c r="B108" s="177"/>
      <c r="C108" s="178"/>
      <c r="D108" s="175"/>
      <c r="E108" s="177"/>
    </row>
    <row r="109" spans="2:5" ht="30" customHeight="1" x14ac:dyDescent="0.25">
      <c r="B109" s="177"/>
      <c r="C109" s="178"/>
      <c r="D109" s="175"/>
      <c r="E109" s="177"/>
    </row>
    <row r="110" spans="2:5" ht="30" customHeight="1" x14ac:dyDescent="0.25">
      <c r="B110" s="177"/>
      <c r="C110" s="178"/>
      <c r="D110" s="175"/>
      <c r="E110" s="177"/>
    </row>
    <row r="111" spans="2:5" ht="30" customHeight="1" x14ac:dyDescent="0.25">
      <c r="B111" s="177"/>
      <c r="C111" s="178"/>
      <c r="D111" s="175"/>
      <c r="E111" s="177"/>
    </row>
    <row r="112" spans="2:5" ht="30" customHeight="1" x14ac:dyDescent="0.25">
      <c r="B112" s="177"/>
      <c r="C112" s="178"/>
      <c r="D112" s="175"/>
      <c r="E112" s="177"/>
    </row>
    <row r="113" spans="2:5" ht="30" customHeight="1" x14ac:dyDescent="0.25">
      <c r="B113" s="177"/>
      <c r="C113" s="178"/>
      <c r="D113" s="175"/>
      <c r="E113" s="177"/>
    </row>
    <row r="114" spans="2:5" ht="30" customHeight="1" x14ac:dyDescent="0.25">
      <c r="B114" s="177"/>
      <c r="C114" s="178"/>
      <c r="D114" s="175"/>
      <c r="E114" s="177"/>
    </row>
    <row r="115" spans="2:5" ht="30" customHeight="1" x14ac:dyDescent="0.25">
      <c r="B115" s="177"/>
      <c r="C115" s="178"/>
      <c r="D115" s="175"/>
      <c r="E115" s="177"/>
    </row>
    <row r="116" spans="2:5" ht="30" customHeight="1" x14ac:dyDescent="0.25">
      <c r="B116" s="177"/>
      <c r="C116" s="178"/>
      <c r="D116" s="175"/>
      <c r="E116" s="177"/>
    </row>
    <row r="117" spans="2:5" ht="30" customHeight="1" x14ac:dyDescent="0.25">
      <c r="B117" s="177"/>
      <c r="C117" s="178"/>
      <c r="D117" s="175"/>
      <c r="E117" s="177"/>
    </row>
    <row r="118" spans="2:5" ht="30" customHeight="1" x14ac:dyDescent="0.25">
      <c r="B118" s="177"/>
      <c r="C118" s="178"/>
      <c r="D118" s="175"/>
      <c r="E118" s="177"/>
    </row>
    <row r="119" spans="2:5" ht="30" customHeight="1" x14ac:dyDescent="0.25">
      <c r="B119" s="177"/>
      <c r="C119" s="178"/>
      <c r="D119" s="175"/>
      <c r="E119" s="177"/>
    </row>
    <row r="120" spans="2:5" ht="30" customHeight="1" x14ac:dyDescent="0.25">
      <c r="B120" s="177"/>
      <c r="C120" s="178"/>
      <c r="D120" s="175"/>
      <c r="E120" s="177"/>
    </row>
    <row r="121" spans="2:5" ht="30" customHeight="1" x14ac:dyDescent="0.25">
      <c r="B121" s="177"/>
      <c r="C121" s="178"/>
      <c r="D121" s="175"/>
      <c r="E121" s="177"/>
    </row>
    <row r="122" spans="2:5" ht="30" customHeight="1" x14ac:dyDescent="0.25">
      <c r="B122" s="177"/>
      <c r="C122" s="178"/>
      <c r="D122" s="175"/>
      <c r="E122" s="177"/>
    </row>
    <row r="123" spans="2:5" ht="30" customHeight="1" x14ac:dyDescent="0.25">
      <c r="B123" s="177"/>
      <c r="C123" s="178"/>
      <c r="D123" s="175"/>
      <c r="E123" s="177"/>
    </row>
    <row r="124" spans="2:5" ht="30" customHeight="1" x14ac:dyDescent="0.25">
      <c r="B124" s="177"/>
      <c r="C124" s="178"/>
      <c r="D124" s="175"/>
      <c r="E124" s="177"/>
    </row>
    <row r="125" spans="2:5" ht="30" customHeight="1" x14ac:dyDescent="0.25">
      <c r="B125" s="177"/>
      <c r="C125" s="178"/>
      <c r="D125" s="175"/>
      <c r="E125" s="177"/>
    </row>
    <row r="126" spans="2:5" ht="30" customHeight="1" x14ac:dyDescent="0.25">
      <c r="B126" s="177"/>
      <c r="C126" s="178"/>
      <c r="D126" s="175"/>
      <c r="E126" s="177"/>
    </row>
    <row r="127" spans="2:5" ht="30" customHeight="1" x14ac:dyDescent="0.25">
      <c r="B127" s="177"/>
      <c r="C127" s="178"/>
      <c r="D127" s="175"/>
      <c r="E127" s="177"/>
    </row>
    <row r="128" spans="2:5" ht="30" customHeight="1" x14ac:dyDescent="0.25">
      <c r="B128" s="177"/>
      <c r="C128" s="178"/>
      <c r="D128" s="175"/>
      <c r="E128" s="177"/>
    </row>
    <row r="129" spans="2:5" ht="30" customHeight="1" x14ac:dyDescent="0.25">
      <c r="B129" s="177"/>
      <c r="C129" s="178"/>
      <c r="D129" s="175"/>
      <c r="E129" s="177"/>
    </row>
    <row r="130" spans="2:5" ht="30" customHeight="1" x14ac:dyDescent="0.25">
      <c r="B130" s="177"/>
      <c r="C130" s="178"/>
      <c r="D130" s="175"/>
      <c r="E130" s="177"/>
    </row>
    <row r="131" spans="2:5" ht="30" customHeight="1" x14ac:dyDescent="0.25">
      <c r="B131" s="177"/>
      <c r="C131" s="178"/>
      <c r="D131" s="175"/>
      <c r="E131" s="177"/>
    </row>
    <row r="132" spans="2:5" ht="30" customHeight="1" x14ac:dyDescent="0.25">
      <c r="B132" s="177"/>
      <c r="C132" s="178"/>
      <c r="D132" s="175"/>
      <c r="E132" s="177"/>
    </row>
    <row r="133" spans="2:5" ht="30" customHeight="1" x14ac:dyDescent="0.25">
      <c r="B133" s="177"/>
      <c r="C133" s="178"/>
      <c r="D133" s="175"/>
      <c r="E133" s="177"/>
    </row>
    <row r="134" spans="2:5" ht="30" customHeight="1" x14ac:dyDescent="0.25">
      <c r="B134" s="177"/>
      <c r="C134" s="178"/>
      <c r="D134" s="175"/>
      <c r="E134" s="177"/>
    </row>
    <row r="135" spans="2:5" ht="30" customHeight="1" x14ac:dyDescent="0.25">
      <c r="B135" s="177"/>
      <c r="C135" s="178"/>
      <c r="D135" s="175"/>
      <c r="E135" s="177"/>
    </row>
    <row r="136" spans="2:5" ht="30" customHeight="1" x14ac:dyDescent="0.25">
      <c r="B136" s="177"/>
      <c r="C136" s="178"/>
      <c r="D136" s="175"/>
      <c r="E136" s="177"/>
    </row>
    <row r="137" spans="2:5" ht="30" customHeight="1" x14ac:dyDescent="0.25">
      <c r="B137" s="177"/>
      <c r="C137" s="178"/>
      <c r="D137" s="175"/>
      <c r="E137" s="177"/>
    </row>
    <row r="138" spans="2:5" ht="30" customHeight="1" x14ac:dyDescent="0.25">
      <c r="B138" s="177"/>
      <c r="C138" s="178"/>
      <c r="D138" s="175"/>
      <c r="E138" s="177"/>
    </row>
    <row r="139" spans="2:5" ht="30" customHeight="1" x14ac:dyDescent="0.25">
      <c r="B139" s="177"/>
      <c r="C139" s="178"/>
      <c r="D139" s="175"/>
      <c r="E139" s="177"/>
    </row>
    <row r="140" spans="2:5" ht="30" customHeight="1" x14ac:dyDescent="0.25">
      <c r="B140" s="177"/>
      <c r="C140" s="178"/>
      <c r="D140" s="175"/>
      <c r="E140" s="177"/>
    </row>
    <row r="141" spans="2:5" ht="30" customHeight="1" x14ac:dyDescent="0.25">
      <c r="B141" s="177"/>
      <c r="C141" s="178"/>
      <c r="D141" s="175"/>
      <c r="E141" s="177"/>
    </row>
    <row r="142" spans="2:5" ht="30" customHeight="1" x14ac:dyDescent="0.25">
      <c r="B142" s="177"/>
      <c r="C142" s="178"/>
      <c r="D142" s="175"/>
      <c r="E142" s="177"/>
    </row>
    <row r="143" spans="2:5" ht="30" customHeight="1" x14ac:dyDescent="0.25">
      <c r="B143" s="177"/>
      <c r="C143" s="178"/>
      <c r="D143" s="175"/>
      <c r="E143" s="177"/>
    </row>
    <row r="144" spans="2:5" ht="30" customHeight="1" x14ac:dyDescent="0.25">
      <c r="B144" s="177"/>
      <c r="C144" s="178"/>
      <c r="D144" s="175"/>
      <c r="E144" s="177"/>
    </row>
    <row r="145" spans="2:5" ht="30" customHeight="1" x14ac:dyDescent="0.25">
      <c r="B145" s="177"/>
      <c r="C145" s="178"/>
      <c r="D145" s="175"/>
      <c r="E145" s="177"/>
    </row>
    <row r="146" spans="2:5" ht="30" customHeight="1" x14ac:dyDescent="0.25">
      <c r="B146" s="177"/>
      <c r="C146" s="178"/>
      <c r="D146" s="175"/>
      <c r="E146" s="177"/>
    </row>
    <row r="147" spans="2:5" ht="30" customHeight="1" x14ac:dyDescent="0.25">
      <c r="B147" s="177"/>
      <c r="C147" s="178"/>
      <c r="D147" s="175"/>
      <c r="E147" s="177"/>
    </row>
    <row r="148" spans="2:5" ht="30" customHeight="1" x14ac:dyDescent="0.25">
      <c r="B148" s="177"/>
      <c r="C148" s="178"/>
      <c r="D148" s="175"/>
      <c r="E148" s="177"/>
    </row>
    <row r="149" spans="2:5" ht="30" customHeight="1" x14ac:dyDescent="0.25">
      <c r="B149" s="177"/>
      <c r="C149" s="178"/>
      <c r="D149" s="175"/>
      <c r="E149" s="177"/>
    </row>
    <row r="150" spans="2:5" ht="30" customHeight="1" x14ac:dyDescent="0.25">
      <c r="B150" s="177"/>
      <c r="C150" s="178"/>
      <c r="D150" s="175"/>
      <c r="E150" s="177"/>
    </row>
    <row r="151" spans="2:5" ht="30" customHeight="1" x14ac:dyDescent="0.25">
      <c r="B151" s="177"/>
      <c r="C151" s="178"/>
      <c r="D151" s="175"/>
      <c r="E151" s="177"/>
    </row>
    <row r="152" spans="2:5" ht="30" customHeight="1" x14ac:dyDescent="0.25">
      <c r="B152" s="177"/>
      <c r="C152" s="178"/>
      <c r="D152" s="175"/>
      <c r="E152" s="177"/>
    </row>
    <row r="153" spans="2:5" ht="30" customHeight="1" x14ac:dyDescent="0.25">
      <c r="B153" s="177"/>
      <c r="C153" s="178"/>
      <c r="D153" s="175"/>
      <c r="E153" s="177"/>
    </row>
    <row r="154" spans="2:5" ht="30" customHeight="1" x14ac:dyDescent="0.25">
      <c r="B154" s="177"/>
      <c r="C154" s="178"/>
      <c r="D154" s="175"/>
      <c r="E154" s="177"/>
    </row>
    <row r="155" spans="2:5" ht="30" customHeight="1" x14ac:dyDescent="0.25">
      <c r="B155" s="177"/>
      <c r="C155" s="178"/>
      <c r="D155" s="175"/>
      <c r="E155" s="177"/>
    </row>
    <row r="156" spans="2:5" ht="30" customHeight="1" x14ac:dyDescent="0.25">
      <c r="B156" s="177"/>
      <c r="C156" s="178"/>
      <c r="D156" s="175"/>
      <c r="E156" s="177"/>
    </row>
    <row r="157" spans="2:5" ht="30" customHeight="1" x14ac:dyDescent="0.25">
      <c r="B157" s="177"/>
      <c r="C157" s="178"/>
      <c r="D157" s="175"/>
      <c r="E157" s="177"/>
    </row>
    <row r="158" spans="2:5" ht="30" customHeight="1" x14ac:dyDescent="0.25">
      <c r="B158" s="177"/>
      <c r="C158" s="178"/>
      <c r="D158" s="175"/>
      <c r="E158" s="177"/>
    </row>
    <row r="159" spans="2:5" ht="30" customHeight="1" x14ac:dyDescent="0.25">
      <c r="B159" s="177"/>
      <c r="C159" s="178"/>
      <c r="D159" s="175"/>
      <c r="E159" s="177"/>
    </row>
    <row r="160" spans="2:5" ht="30" customHeight="1" x14ac:dyDescent="0.25">
      <c r="B160" s="177"/>
      <c r="C160" s="178"/>
      <c r="D160" s="175"/>
      <c r="E160" s="177"/>
    </row>
    <row r="161" spans="2:5" ht="30" customHeight="1" x14ac:dyDescent="0.25">
      <c r="B161" s="177"/>
      <c r="C161" s="178"/>
      <c r="D161" s="175"/>
      <c r="E161" s="177"/>
    </row>
    <row r="162" spans="2:5" ht="30" customHeight="1" x14ac:dyDescent="0.25">
      <c r="B162" s="177"/>
      <c r="C162" s="178"/>
      <c r="D162" s="175"/>
      <c r="E162" s="177"/>
    </row>
    <row r="163" spans="2:5" ht="30" customHeight="1" x14ac:dyDescent="0.25">
      <c r="B163" s="177"/>
      <c r="C163" s="178"/>
      <c r="D163" s="175"/>
      <c r="E163" s="177"/>
    </row>
    <row r="164" spans="2:5" ht="30" customHeight="1" x14ac:dyDescent="0.25">
      <c r="B164" s="177"/>
      <c r="C164" s="178"/>
      <c r="D164" s="175"/>
      <c r="E164" s="177"/>
    </row>
    <row r="165" spans="2:5" ht="30" customHeight="1" x14ac:dyDescent="0.25">
      <c r="B165" s="177"/>
      <c r="C165" s="178"/>
      <c r="D165" s="175"/>
      <c r="E165" s="177"/>
    </row>
    <row r="166" spans="2:5" ht="30" customHeight="1" x14ac:dyDescent="0.25">
      <c r="B166" s="177"/>
      <c r="C166" s="178"/>
      <c r="D166" s="175"/>
      <c r="E166" s="177"/>
    </row>
    <row r="167" spans="2:5" ht="30" customHeight="1" x14ac:dyDescent="0.25">
      <c r="B167" s="177"/>
      <c r="C167" s="178"/>
      <c r="D167" s="175"/>
      <c r="E167" s="177"/>
    </row>
    <row r="168" spans="2:5" ht="30" customHeight="1" x14ac:dyDescent="0.25">
      <c r="B168" s="177"/>
      <c r="C168" s="178"/>
      <c r="D168" s="175"/>
      <c r="E168" s="177"/>
    </row>
    <row r="169" spans="2:5" ht="30" customHeight="1" x14ac:dyDescent="0.25">
      <c r="B169" s="177"/>
      <c r="C169" s="178"/>
      <c r="D169" s="175"/>
      <c r="E169" s="177"/>
    </row>
    <row r="170" spans="2:5" ht="30" customHeight="1" x14ac:dyDescent="0.25">
      <c r="B170" s="177"/>
      <c r="C170" s="178"/>
      <c r="D170" s="175"/>
      <c r="E170" s="177"/>
    </row>
    <row r="171" spans="2:5" ht="30" customHeight="1" x14ac:dyDescent="0.25">
      <c r="B171" s="177"/>
      <c r="C171" s="178"/>
      <c r="D171" s="175"/>
      <c r="E171" s="177"/>
    </row>
    <row r="172" spans="2:5" ht="30" customHeight="1" x14ac:dyDescent="0.25">
      <c r="B172" s="177"/>
      <c r="C172" s="178"/>
      <c r="D172" s="175"/>
      <c r="E172" s="177"/>
    </row>
    <row r="173" spans="2:5" ht="30" customHeight="1" x14ac:dyDescent="0.25">
      <c r="B173" s="177"/>
      <c r="C173" s="178"/>
      <c r="D173" s="175"/>
      <c r="E173" s="177"/>
    </row>
    <row r="174" spans="2:5" ht="30" customHeight="1" x14ac:dyDescent="0.25">
      <c r="B174" s="177"/>
      <c r="C174" s="178"/>
      <c r="D174" s="175"/>
      <c r="E174" s="177"/>
    </row>
    <row r="175" spans="2:5" ht="30" customHeight="1" x14ac:dyDescent="0.25">
      <c r="B175" s="177"/>
      <c r="C175" s="178"/>
      <c r="D175" s="175"/>
      <c r="E175" s="177"/>
    </row>
    <row r="176" spans="2:5" ht="30" customHeight="1" x14ac:dyDescent="0.25">
      <c r="B176" s="177"/>
      <c r="C176" s="178"/>
      <c r="D176" s="175"/>
      <c r="E176" s="177"/>
    </row>
    <row r="177" spans="2:5" ht="30" customHeight="1" x14ac:dyDescent="0.25">
      <c r="B177" s="177"/>
      <c r="C177" s="178"/>
      <c r="D177" s="175"/>
      <c r="E177" s="177"/>
    </row>
    <row r="178" spans="2:5" ht="30" customHeight="1" x14ac:dyDescent="0.25">
      <c r="B178" s="177"/>
      <c r="C178" s="178"/>
      <c r="D178" s="175"/>
      <c r="E178" s="177"/>
    </row>
    <row r="179" spans="2:5" ht="30" customHeight="1" x14ac:dyDescent="0.25">
      <c r="B179" s="177"/>
      <c r="C179" s="178"/>
      <c r="D179" s="175"/>
      <c r="E179" s="177"/>
    </row>
    <row r="180" spans="2:5" ht="30" customHeight="1" x14ac:dyDescent="0.25">
      <c r="B180" s="177"/>
      <c r="C180" s="178"/>
      <c r="D180" s="175"/>
      <c r="E180" s="177"/>
    </row>
    <row r="181" spans="2:5" ht="30" customHeight="1" x14ac:dyDescent="0.25">
      <c r="B181" s="177"/>
      <c r="C181" s="178"/>
      <c r="D181" s="175"/>
      <c r="E181" s="177"/>
    </row>
    <row r="182" spans="2:5" ht="30" customHeight="1" x14ac:dyDescent="0.25">
      <c r="B182" s="177"/>
      <c r="C182" s="178"/>
      <c r="D182" s="175"/>
      <c r="E182" s="177"/>
    </row>
    <row r="183" spans="2:5" ht="30" customHeight="1" x14ac:dyDescent="0.25">
      <c r="B183" s="177"/>
      <c r="C183" s="178"/>
      <c r="D183" s="175"/>
      <c r="E183" s="177"/>
    </row>
    <row r="184" spans="2:5" ht="30" customHeight="1" x14ac:dyDescent="0.25">
      <c r="B184" s="177"/>
      <c r="C184" s="178"/>
      <c r="D184" s="175"/>
      <c r="E184" s="177"/>
    </row>
    <row r="185" spans="2:5" ht="30" customHeight="1" x14ac:dyDescent="0.25">
      <c r="B185" s="177"/>
      <c r="C185" s="178"/>
      <c r="D185" s="175"/>
      <c r="E185" s="177"/>
    </row>
    <row r="186" spans="2:5" ht="30" customHeight="1" x14ac:dyDescent="0.25">
      <c r="B186" s="177"/>
      <c r="C186" s="178"/>
      <c r="D186" s="175"/>
      <c r="E186" s="177"/>
    </row>
    <row r="187" spans="2:5" ht="30" customHeight="1" x14ac:dyDescent="0.25">
      <c r="B187" s="177"/>
      <c r="C187" s="178"/>
      <c r="D187" s="175"/>
      <c r="E187" s="177"/>
    </row>
    <row r="188" spans="2:5" ht="30" customHeight="1" x14ac:dyDescent="0.25">
      <c r="B188" s="177"/>
      <c r="C188" s="178"/>
      <c r="D188" s="175"/>
      <c r="E188" s="177"/>
    </row>
    <row r="189" spans="2:5" ht="30" customHeight="1" x14ac:dyDescent="0.25">
      <c r="B189" s="177"/>
      <c r="C189" s="178"/>
      <c r="D189" s="175"/>
      <c r="E189" s="177"/>
    </row>
    <row r="190" spans="2:5" ht="30" customHeight="1" x14ac:dyDescent="0.25">
      <c r="B190" s="177"/>
      <c r="C190" s="178"/>
      <c r="D190" s="175"/>
      <c r="E190" s="177"/>
    </row>
    <row r="191" spans="2:5" ht="30" customHeight="1" x14ac:dyDescent="0.25">
      <c r="B191" s="177"/>
      <c r="C191" s="178"/>
      <c r="D191" s="175"/>
      <c r="E191" s="177"/>
    </row>
    <row r="192" spans="2:5" ht="30" customHeight="1" x14ac:dyDescent="0.25">
      <c r="B192" s="177"/>
      <c r="C192" s="178"/>
      <c r="D192" s="175"/>
      <c r="E192" s="177"/>
    </row>
    <row r="193" spans="2:5" ht="30" customHeight="1" x14ac:dyDescent="0.25">
      <c r="B193" s="177"/>
      <c r="C193" s="178"/>
      <c r="D193" s="175"/>
      <c r="E193" s="177"/>
    </row>
    <row r="194" spans="2:5" ht="30" customHeight="1" x14ac:dyDescent="0.25">
      <c r="B194" s="177"/>
      <c r="C194" s="178"/>
      <c r="D194" s="175"/>
      <c r="E194" s="177"/>
    </row>
    <row r="195" spans="2:5" ht="30" customHeight="1" x14ac:dyDescent="0.25">
      <c r="B195" s="177"/>
      <c r="C195" s="178"/>
      <c r="D195" s="175"/>
      <c r="E195" s="177"/>
    </row>
    <row r="196" spans="2:5" ht="30" customHeight="1" x14ac:dyDescent="0.25">
      <c r="B196" s="177"/>
      <c r="C196" s="178"/>
      <c r="D196" s="175"/>
      <c r="E196" s="177"/>
    </row>
    <row r="197" spans="2:5" ht="30" customHeight="1" x14ac:dyDescent="0.25">
      <c r="B197" s="177"/>
      <c r="C197" s="178"/>
      <c r="D197" s="175"/>
      <c r="E197" s="177"/>
    </row>
    <row r="198" spans="2:5" ht="30" customHeight="1" x14ac:dyDescent="0.25">
      <c r="B198" s="177"/>
      <c r="C198" s="178"/>
      <c r="D198" s="175"/>
      <c r="E198" s="177"/>
    </row>
    <row r="199" spans="2:5" ht="30" customHeight="1" x14ac:dyDescent="0.25">
      <c r="B199" s="177"/>
      <c r="C199" s="178"/>
      <c r="D199" s="175"/>
      <c r="E199" s="177"/>
    </row>
    <row r="200" spans="2:5" ht="30" customHeight="1" x14ac:dyDescent="0.25">
      <c r="B200" s="177"/>
      <c r="C200" s="178"/>
      <c r="D200" s="175"/>
      <c r="E200" s="177"/>
    </row>
    <row r="201" spans="2:5" ht="30" customHeight="1" x14ac:dyDescent="0.25">
      <c r="B201" s="177"/>
      <c r="C201" s="178"/>
      <c r="D201" s="175"/>
      <c r="E201" s="177"/>
    </row>
    <row r="202" spans="2:5" ht="30" customHeight="1" x14ac:dyDescent="0.25">
      <c r="B202" s="177"/>
      <c r="C202" s="178"/>
      <c r="D202" s="175"/>
      <c r="E202" s="177"/>
    </row>
    <row r="203" spans="2:5" ht="30" customHeight="1" x14ac:dyDescent="0.25">
      <c r="B203" s="177"/>
      <c r="C203" s="178"/>
      <c r="D203" s="175"/>
      <c r="E203" s="177"/>
    </row>
    <row r="204" spans="2:5" ht="30" customHeight="1" x14ac:dyDescent="0.25">
      <c r="B204" s="177"/>
      <c r="C204" s="178"/>
      <c r="D204" s="175"/>
      <c r="E204" s="177"/>
    </row>
    <row r="205" spans="2:5" ht="30" customHeight="1" x14ac:dyDescent="0.25">
      <c r="B205" s="177"/>
      <c r="C205" s="178"/>
      <c r="D205" s="175"/>
      <c r="E205" s="177"/>
    </row>
    <row r="206" spans="2:5" ht="30" customHeight="1" x14ac:dyDescent="0.25">
      <c r="B206" s="177"/>
      <c r="C206" s="178"/>
      <c r="D206" s="175"/>
      <c r="E206" s="177"/>
    </row>
    <row r="207" spans="2:5" ht="30" customHeight="1" thickBot="1" x14ac:dyDescent="0.3">
      <c r="B207" s="179"/>
      <c r="C207" s="180"/>
      <c r="D207" s="181"/>
      <c r="E207" s="179"/>
    </row>
    <row r="208" spans="2:5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</sheetData>
  <sheetProtection password="9004" sheet="1" objects="1" scenarios="1" selectLockedCells="1"/>
  <mergeCells count="1">
    <mergeCell ref="B6:E6"/>
  </mergeCells>
  <hyperlinks>
    <hyperlink ref="C8" r:id="rId1"/>
  </hyperlinks>
  <pageMargins left="0.25" right="0.25" top="0.75" bottom="0.75" header="0.3" footer="0.3"/>
  <pageSetup paperSize="9" scale="76" orientation="portrait" r:id="rId2"/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"/>
  <dimension ref="A1:AB3050"/>
  <sheetViews>
    <sheetView showGridLines="0" zoomScaleNormal="100" workbookViewId="0">
      <selection activeCell="E9" sqref="E9"/>
    </sheetView>
  </sheetViews>
  <sheetFormatPr defaultColWidth="9.140625" defaultRowHeight="15" x14ac:dyDescent="0.25"/>
  <cols>
    <col min="1" max="1" width="3.85546875" style="24" customWidth="1"/>
    <col min="2" max="2" width="15.7109375" style="106" customWidth="1"/>
    <col min="3" max="4" width="30.7109375" style="106" customWidth="1"/>
    <col min="5" max="5" width="15.7109375" style="106" customWidth="1"/>
    <col min="6" max="6" width="10.7109375" style="106" customWidth="1"/>
    <col min="7" max="7" width="30.7109375" style="106" customWidth="1"/>
    <col min="8" max="8" width="20.7109375" style="106" customWidth="1"/>
    <col min="9" max="9" width="10.7109375" style="106" customWidth="1"/>
    <col min="10" max="10" width="20.7109375" style="106" customWidth="1"/>
    <col min="11" max="11" width="2.5703125" style="106" customWidth="1"/>
    <col min="12" max="12" width="15.7109375" style="24" customWidth="1"/>
    <col min="13" max="13" width="19.28515625" style="24" bestFit="1" customWidth="1"/>
    <col min="14" max="14" width="9.140625" style="24" customWidth="1"/>
    <col min="15" max="18" width="8.85546875" style="24" customWidth="1"/>
    <col min="19" max="25" width="9.140625" style="24" customWidth="1"/>
    <col min="26" max="16384" width="9.140625" style="24"/>
  </cols>
  <sheetData>
    <row r="1" spans="1:28" s="99" customFormat="1" ht="32.25" customHeight="1" x14ac:dyDescent="0.25">
      <c r="N1" s="125"/>
      <c r="O1" s="125"/>
      <c r="P1" s="125"/>
      <c r="Q1" s="125"/>
      <c r="R1" s="125"/>
      <c r="S1" s="125"/>
      <c r="T1" s="125"/>
    </row>
    <row r="2" spans="1:28" s="101" customFormat="1" ht="22.5" customHeight="1" x14ac:dyDescent="0.25">
      <c r="N2" s="126"/>
      <c r="O2" s="126"/>
      <c r="P2" s="126"/>
      <c r="Q2" s="126"/>
      <c r="R2" s="126"/>
      <c r="S2" s="126"/>
      <c r="T2" s="126"/>
    </row>
    <row r="3" spans="1:28" s="103" customFormat="1" x14ac:dyDescent="0.25">
      <c r="N3" s="127"/>
      <c r="O3" s="127"/>
      <c r="P3" s="127"/>
      <c r="Q3" s="127"/>
      <c r="R3" s="127"/>
      <c r="S3" s="127"/>
      <c r="T3" s="127"/>
    </row>
    <row r="4" spans="1:28" ht="23.25" x14ac:dyDescent="0.35">
      <c r="A4" s="19"/>
      <c r="B4" s="20" t="s">
        <v>8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23"/>
      <c r="AA4" s="23"/>
      <c r="AB4" s="23"/>
    </row>
    <row r="5" spans="1:28" ht="15.75" thickBot="1" x14ac:dyDescent="0.3">
      <c r="L5" s="106"/>
      <c r="M5" s="106"/>
    </row>
    <row r="6" spans="1:28" ht="30" customHeight="1" thickTop="1" thickBot="1" x14ac:dyDescent="0.3">
      <c r="B6" s="201" t="s">
        <v>39</v>
      </c>
      <c r="C6" s="201"/>
      <c r="D6" s="201"/>
      <c r="E6" s="201"/>
      <c r="F6" s="201"/>
      <c r="G6" s="201"/>
      <c r="H6" s="201"/>
      <c r="I6" s="201"/>
      <c r="J6" s="201"/>
      <c r="L6" s="198" t="s">
        <v>107</v>
      </c>
      <c r="M6" s="200"/>
    </row>
    <row r="7" spans="1:28" ht="35.1" customHeight="1" thickTop="1" thickBot="1" x14ac:dyDescent="0.3">
      <c r="A7" s="26" t="s">
        <v>162</v>
      </c>
      <c r="B7" s="107" t="s">
        <v>40</v>
      </c>
      <c r="C7" s="108" t="s">
        <v>41</v>
      </c>
      <c r="D7" s="109" t="s">
        <v>42</v>
      </c>
      <c r="E7" s="107" t="s">
        <v>43</v>
      </c>
      <c r="F7" s="109" t="s">
        <v>44</v>
      </c>
      <c r="G7" s="108" t="s">
        <v>45</v>
      </c>
      <c r="H7" s="107" t="s">
        <v>46</v>
      </c>
      <c r="I7" s="107" t="s">
        <v>47</v>
      </c>
      <c r="J7" s="107" t="s">
        <v>48</v>
      </c>
      <c r="L7" s="107" t="s">
        <v>103</v>
      </c>
      <c r="M7" s="129">
        <f>SUM(PG!O8:O1007)</f>
        <v>50</v>
      </c>
    </row>
    <row r="8" spans="1:28" ht="35.1" customHeight="1" thickTop="1" thickBot="1" x14ac:dyDescent="0.3">
      <c r="A8" s="28">
        <f>IF(B8="","",MONTH(B8))</f>
        <v>9</v>
      </c>
      <c r="B8" s="110">
        <v>44441</v>
      </c>
      <c r="C8" s="111" t="s">
        <v>123</v>
      </c>
      <c r="D8" s="112" t="s">
        <v>125</v>
      </c>
      <c r="E8" s="113">
        <v>2.5</v>
      </c>
      <c r="F8" s="114">
        <v>5</v>
      </c>
      <c r="G8" s="111" t="s">
        <v>124</v>
      </c>
      <c r="H8" s="115">
        <v>15</v>
      </c>
      <c r="I8" s="128">
        <f>IFERROR(VLOOKUP(C8,PG!$C$8:$M$1007,11,FALSE),"")</f>
        <v>20</v>
      </c>
      <c r="J8" s="129">
        <f>IFERROR(E8*F8,0)</f>
        <v>12.5</v>
      </c>
      <c r="L8" s="107" t="s">
        <v>104</v>
      </c>
      <c r="M8" s="129">
        <f>SUM(J8:J3007)</f>
        <v>12.5</v>
      </c>
    </row>
    <row r="9" spans="1:28" ht="35.1" customHeight="1" thickTop="1" thickBot="1" x14ac:dyDescent="0.3">
      <c r="A9" s="28" t="str">
        <f t="shared" ref="A9:A72" si="0">IF(B9="","",MONTH(B9))</f>
        <v/>
      </c>
      <c r="B9" s="110"/>
      <c r="C9" s="111"/>
      <c r="D9" s="112"/>
      <c r="E9" s="113"/>
      <c r="F9" s="114"/>
      <c r="G9" s="111"/>
      <c r="H9" s="115"/>
      <c r="I9" s="128" t="str">
        <f>IFERROR(VLOOKUP(C9,PG!$C$8:$M$1007,11,FALSE),"")</f>
        <v/>
      </c>
      <c r="J9" s="129">
        <f t="shared" ref="J9:J18" si="1">IFERROR(E9*F9,0)</f>
        <v>0</v>
      </c>
      <c r="L9" s="107" t="s">
        <v>126</v>
      </c>
      <c r="M9" s="129">
        <f>Saída!J9</f>
        <v>12.5</v>
      </c>
    </row>
    <row r="10" spans="1:28" ht="35.1" customHeight="1" thickTop="1" thickBot="1" x14ac:dyDescent="0.3">
      <c r="A10" s="28" t="str">
        <f t="shared" si="0"/>
        <v/>
      </c>
      <c r="B10" s="110"/>
      <c r="C10" s="111"/>
      <c r="D10" s="112"/>
      <c r="E10" s="113"/>
      <c r="F10" s="114"/>
      <c r="G10" s="111"/>
      <c r="H10" s="115"/>
      <c r="I10" s="128" t="str">
        <f>IFERROR(VLOOKUP(C10,PG!$C$8:$M$1007,11,FALSE),"")</f>
        <v/>
      </c>
      <c r="J10" s="129">
        <f t="shared" si="1"/>
        <v>0</v>
      </c>
      <c r="L10" s="107" t="s">
        <v>105</v>
      </c>
      <c r="M10" s="129">
        <f>M7+M8-Saída!J9</f>
        <v>50</v>
      </c>
    </row>
    <row r="11" spans="1:28" ht="35.1" customHeight="1" thickTop="1" thickBot="1" x14ac:dyDescent="0.3">
      <c r="A11" s="28" t="str">
        <f t="shared" si="0"/>
        <v/>
      </c>
      <c r="B11" s="110"/>
      <c r="C11" s="111"/>
      <c r="D11" s="112"/>
      <c r="E11" s="113"/>
      <c r="F11" s="114"/>
      <c r="G11" s="111"/>
      <c r="H11" s="115"/>
      <c r="I11" s="130" t="str">
        <f>IFERROR(VLOOKUP(C11,PG!$C$8:$M$1007,11,FALSE),"")</f>
        <v/>
      </c>
      <c r="J11" s="131">
        <f t="shared" si="1"/>
        <v>0</v>
      </c>
    </row>
    <row r="12" spans="1:28" ht="35.1" customHeight="1" thickTop="1" thickBot="1" x14ac:dyDescent="0.3">
      <c r="A12" s="28" t="str">
        <f t="shared" si="0"/>
        <v/>
      </c>
      <c r="B12" s="110"/>
      <c r="C12" s="111"/>
      <c r="D12" s="112"/>
      <c r="E12" s="113"/>
      <c r="F12" s="114"/>
      <c r="G12" s="111"/>
      <c r="H12" s="115"/>
      <c r="I12" s="132" t="str">
        <f>IFERROR(VLOOKUP(C12,PG!$C$8:$M$1007,11,FALSE),"")</f>
        <v/>
      </c>
      <c r="J12" s="133">
        <f t="shared" si="1"/>
        <v>0</v>
      </c>
    </row>
    <row r="13" spans="1:28" ht="35.1" customHeight="1" thickTop="1" thickBot="1" x14ac:dyDescent="0.3">
      <c r="A13" s="28" t="str">
        <f t="shared" si="0"/>
        <v/>
      </c>
      <c r="B13" s="110"/>
      <c r="C13" s="111"/>
      <c r="D13" s="112"/>
      <c r="E13" s="113"/>
      <c r="F13" s="114"/>
      <c r="G13" s="111"/>
      <c r="H13" s="115"/>
      <c r="I13" s="132" t="str">
        <f>IFERROR(VLOOKUP(C13,PG!$C$8:$M$1007,11,FALSE),"")</f>
        <v/>
      </c>
      <c r="J13" s="133">
        <f t="shared" si="1"/>
        <v>0</v>
      </c>
    </row>
    <row r="14" spans="1:28" ht="35.1" customHeight="1" thickTop="1" thickBot="1" x14ac:dyDescent="0.3">
      <c r="A14" s="28" t="str">
        <f t="shared" si="0"/>
        <v/>
      </c>
      <c r="B14" s="110"/>
      <c r="C14" s="111"/>
      <c r="D14" s="112"/>
      <c r="E14" s="113"/>
      <c r="F14" s="114"/>
      <c r="G14" s="111"/>
      <c r="H14" s="115"/>
      <c r="I14" s="132" t="str">
        <f>IFERROR(VLOOKUP(C14,PG!$C$8:$M$1007,11,FALSE),"")</f>
        <v/>
      </c>
      <c r="J14" s="133">
        <f t="shared" si="1"/>
        <v>0</v>
      </c>
    </row>
    <row r="15" spans="1:28" ht="35.1" customHeight="1" thickTop="1" thickBot="1" x14ac:dyDescent="0.3">
      <c r="A15" s="28" t="str">
        <f t="shared" si="0"/>
        <v/>
      </c>
      <c r="B15" s="110"/>
      <c r="C15" s="111"/>
      <c r="D15" s="112"/>
      <c r="E15" s="113"/>
      <c r="F15" s="114"/>
      <c r="G15" s="111"/>
      <c r="H15" s="115"/>
      <c r="I15" s="132" t="str">
        <f>IFERROR(VLOOKUP(C15,PG!$C$8:$M$1007,11,FALSE),"")</f>
        <v/>
      </c>
      <c r="J15" s="133">
        <f t="shared" si="1"/>
        <v>0</v>
      </c>
    </row>
    <row r="16" spans="1:28" ht="35.1" customHeight="1" thickTop="1" thickBot="1" x14ac:dyDescent="0.3">
      <c r="A16" s="28" t="str">
        <f t="shared" si="0"/>
        <v/>
      </c>
      <c r="B16" s="110"/>
      <c r="C16" s="111"/>
      <c r="D16" s="112"/>
      <c r="E16" s="113"/>
      <c r="F16" s="114"/>
      <c r="G16" s="111"/>
      <c r="H16" s="115"/>
      <c r="I16" s="132" t="str">
        <f>IFERROR(VLOOKUP(C16,PG!$C$8:$M$1007,11,FALSE),"")</f>
        <v/>
      </c>
      <c r="J16" s="133">
        <f t="shared" si="1"/>
        <v>0</v>
      </c>
    </row>
    <row r="17" spans="1:10" ht="35.1" customHeight="1" thickTop="1" thickBot="1" x14ac:dyDescent="0.3">
      <c r="A17" s="28" t="str">
        <f t="shared" si="0"/>
        <v/>
      </c>
      <c r="B17" s="110"/>
      <c r="C17" s="111"/>
      <c r="D17" s="112"/>
      <c r="E17" s="113"/>
      <c r="F17" s="114"/>
      <c r="G17" s="111"/>
      <c r="H17" s="115"/>
      <c r="I17" s="132" t="str">
        <f>IFERROR(VLOOKUP(C17,PG!$C$8:$M$1007,11,FALSE),"")</f>
        <v/>
      </c>
      <c r="J17" s="133">
        <f t="shared" si="1"/>
        <v>0</v>
      </c>
    </row>
    <row r="18" spans="1:10" ht="35.1" customHeight="1" thickTop="1" thickBot="1" x14ac:dyDescent="0.3">
      <c r="A18" s="28" t="str">
        <f t="shared" si="0"/>
        <v/>
      </c>
      <c r="B18" s="171"/>
      <c r="C18" s="169"/>
      <c r="D18" s="182"/>
      <c r="E18" s="172"/>
      <c r="F18" s="170"/>
      <c r="G18" s="169"/>
      <c r="H18" s="183"/>
      <c r="I18" s="132" t="str">
        <f>IFERROR(VLOOKUP(C18,PG!$C$8:$M$1007,11,FALSE),"")</f>
        <v/>
      </c>
      <c r="J18" s="133">
        <f t="shared" si="1"/>
        <v>0</v>
      </c>
    </row>
    <row r="19" spans="1:10" ht="35.1" customHeight="1" thickTop="1" thickBot="1" x14ac:dyDescent="0.3">
      <c r="A19" s="28" t="str">
        <f t="shared" si="0"/>
        <v/>
      </c>
      <c r="B19" s="171"/>
      <c r="C19" s="169"/>
      <c r="D19" s="182"/>
      <c r="E19" s="172"/>
      <c r="F19" s="170"/>
      <c r="G19" s="169"/>
      <c r="H19" s="183"/>
      <c r="I19" s="132" t="str">
        <f>IFERROR(VLOOKUP(C19,PG!$C$8:$M$1007,11,FALSE),"")</f>
        <v/>
      </c>
      <c r="J19" s="133">
        <f t="shared" ref="J19:J82" si="2">IFERROR(E19*F19,0)</f>
        <v>0</v>
      </c>
    </row>
    <row r="20" spans="1:10" ht="35.1" customHeight="1" thickTop="1" thickBot="1" x14ac:dyDescent="0.3">
      <c r="A20" s="28" t="str">
        <f t="shared" si="0"/>
        <v/>
      </c>
      <c r="B20" s="171"/>
      <c r="C20" s="169"/>
      <c r="D20" s="182"/>
      <c r="E20" s="172"/>
      <c r="F20" s="170"/>
      <c r="G20" s="169"/>
      <c r="H20" s="183"/>
      <c r="I20" s="132" t="str">
        <f>IFERROR(VLOOKUP(C20,PG!$C$8:$M$1007,11,FALSE),"")</f>
        <v/>
      </c>
      <c r="J20" s="133">
        <f t="shared" si="2"/>
        <v>0</v>
      </c>
    </row>
    <row r="21" spans="1:10" ht="35.1" customHeight="1" thickTop="1" thickBot="1" x14ac:dyDescent="0.3">
      <c r="A21" s="28" t="str">
        <f t="shared" si="0"/>
        <v/>
      </c>
      <c r="B21" s="171"/>
      <c r="C21" s="169"/>
      <c r="D21" s="182"/>
      <c r="E21" s="172"/>
      <c r="F21" s="170"/>
      <c r="G21" s="169"/>
      <c r="H21" s="183"/>
      <c r="I21" s="132" t="str">
        <f>IFERROR(VLOOKUP(C21,PG!$C$8:$M$1007,11,FALSE),"")</f>
        <v/>
      </c>
      <c r="J21" s="133">
        <f t="shared" si="2"/>
        <v>0</v>
      </c>
    </row>
    <row r="22" spans="1:10" ht="35.1" customHeight="1" thickTop="1" thickBot="1" x14ac:dyDescent="0.3">
      <c r="A22" s="28" t="str">
        <f t="shared" si="0"/>
        <v/>
      </c>
      <c r="B22" s="171"/>
      <c r="C22" s="169"/>
      <c r="D22" s="182"/>
      <c r="E22" s="172"/>
      <c r="F22" s="170"/>
      <c r="G22" s="169"/>
      <c r="H22" s="183"/>
      <c r="I22" s="132" t="str">
        <f>IFERROR(VLOOKUP(C22,PG!$C$8:$M$1007,11,FALSE),"")</f>
        <v/>
      </c>
      <c r="J22" s="133">
        <f t="shared" si="2"/>
        <v>0</v>
      </c>
    </row>
    <row r="23" spans="1:10" ht="35.1" customHeight="1" thickTop="1" thickBot="1" x14ac:dyDescent="0.3">
      <c r="A23" s="28" t="str">
        <f t="shared" si="0"/>
        <v/>
      </c>
      <c r="B23" s="171"/>
      <c r="C23" s="169"/>
      <c r="D23" s="182"/>
      <c r="E23" s="172"/>
      <c r="F23" s="170"/>
      <c r="G23" s="169"/>
      <c r="H23" s="183"/>
      <c r="I23" s="132" t="str">
        <f>IFERROR(VLOOKUP(C23,PG!$C$8:$M$1007,11,FALSE),"")</f>
        <v/>
      </c>
      <c r="J23" s="133">
        <f t="shared" si="2"/>
        <v>0</v>
      </c>
    </row>
    <row r="24" spans="1:10" ht="35.1" customHeight="1" thickTop="1" thickBot="1" x14ac:dyDescent="0.3">
      <c r="A24" s="28" t="str">
        <f t="shared" si="0"/>
        <v/>
      </c>
      <c r="B24" s="171"/>
      <c r="C24" s="169"/>
      <c r="D24" s="182"/>
      <c r="E24" s="172"/>
      <c r="F24" s="170"/>
      <c r="G24" s="169"/>
      <c r="H24" s="183"/>
      <c r="I24" s="132" t="str">
        <f>IFERROR(VLOOKUP(C24,PG!$C$8:$M$1007,11,FALSE),"")</f>
        <v/>
      </c>
      <c r="J24" s="133">
        <f t="shared" si="2"/>
        <v>0</v>
      </c>
    </row>
    <row r="25" spans="1:10" ht="35.1" customHeight="1" thickTop="1" thickBot="1" x14ac:dyDescent="0.3">
      <c r="A25" s="28" t="str">
        <f t="shared" si="0"/>
        <v/>
      </c>
      <c r="B25" s="171"/>
      <c r="C25" s="169"/>
      <c r="D25" s="182"/>
      <c r="E25" s="172"/>
      <c r="F25" s="170"/>
      <c r="G25" s="169"/>
      <c r="H25" s="183"/>
      <c r="I25" s="132" t="str">
        <f>IFERROR(VLOOKUP(C25,PG!$C$8:$M$1007,11,FALSE),"")</f>
        <v/>
      </c>
      <c r="J25" s="133">
        <f t="shared" si="2"/>
        <v>0</v>
      </c>
    </row>
    <row r="26" spans="1:10" ht="35.1" customHeight="1" thickTop="1" thickBot="1" x14ac:dyDescent="0.3">
      <c r="A26" s="28" t="str">
        <f t="shared" si="0"/>
        <v/>
      </c>
      <c r="B26" s="171"/>
      <c r="C26" s="169"/>
      <c r="D26" s="182"/>
      <c r="E26" s="172"/>
      <c r="F26" s="170"/>
      <c r="G26" s="169"/>
      <c r="H26" s="183"/>
      <c r="I26" s="132" t="str">
        <f>IFERROR(VLOOKUP(C26,PG!$C$8:$M$1007,11,FALSE),"")</f>
        <v/>
      </c>
      <c r="J26" s="133">
        <f t="shared" si="2"/>
        <v>0</v>
      </c>
    </row>
    <row r="27" spans="1:10" ht="35.1" customHeight="1" thickTop="1" thickBot="1" x14ac:dyDescent="0.3">
      <c r="A27" s="28" t="str">
        <f t="shared" si="0"/>
        <v/>
      </c>
      <c r="B27" s="171"/>
      <c r="C27" s="169"/>
      <c r="D27" s="182"/>
      <c r="E27" s="172"/>
      <c r="F27" s="170"/>
      <c r="G27" s="169"/>
      <c r="H27" s="183"/>
      <c r="I27" s="132" t="str">
        <f>IFERROR(VLOOKUP(C27,PG!$C$8:$M$1007,11,FALSE),"")</f>
        <v/>
      </c>
      <c r="J27" s="133">
        <f t="shared" si="2"/>
        <v>0</v>
      </c>
    </row>
    <row r="28" spans="1:10" ht="35.1" customHeight="1" thickTop="1" thickBot="1" x14ac:dyDescent="0.3">
      <c r="A28" s="28" t="str">
        <f t="shared" si="0"/>
        <v/>
      </c>
      <c r="B28" s="171"/>
      <c r="C28" s="169"/>
      <c r="D28" s="182"/>
      <c r="E28" s="172"/>
      <c r="F28" s="170"/>
      <c r="G28" s="169"/>
      <c r="H28" s="183"/>
      <c r="I28" s="132" t="str">
        <f>IFERROR(VLOOKUP(C28,PG!$C$8:$M$1007,11,FALSE),"")</f>
        <v/>
      </c>
      <c r="J28" s="133">
        <f t="shared" si="2"/>
        <v>0</v>
      </c>
    </row>
    <row r="29" spans="1:10" ht="35.1" customHeight="1" thickTop="1" thickBot="1" x14ac:dyDescent="0.3">
      <c r="A29" s="28" t="str">
        <f t="shared" si="0"/>
        <v/>
      </c>
      <c r="B29" s="171"/>
      <c r="C29" s="169"/>
      <c r="D29" s="182"/>
      <c r="E29" s="172"/>
      <c r="F29" s="170"/>
      <c r="G29" s="169"/>
      <c r="H29" s="183"/>
      <c r="I29" s="132" t="str">
        <f>IFERROR(VLOOKUP(C29,PG!$C$8:$M$1007,11,FALSE),"")</f>
        <v/>
      </c>
      <c r="J29" s="133">
        <f t="shared" si="2"/>
        <v>0</v>
      </c>
    </row>
    <row r="30" spans="1:10" ht="35.1" customHeight="1" thickTop="1" thickBot="1" x14ac:dyDescent="0.3">
      <c r="A30" s="28" t="str">
        <f t="shared" si="0"/>
        <v/>
      </c>
      <c r="B30" s="171"/>
      <c r="C30" s="169"/>
      <c r="D30" s="182"/>
      <c r="E30" s="172"/>
      <c r="F30" s="170"/>
      <c r="G30" s="169"/>
      <c r="H30" s="183"/>
      <c r="I30" s="132" t="str">
        <f>IFERROR(VLOOKUP(C30,PG!$C$8:$M$1007,11,FALSE),"")</f>
        <v/>
      </c>
      <c r="J30" s="133">
        <f t="shared" si="2"/>
        <v>0</v>
      </c>
    </row>
    <row r="31" spans="1:10" ht="35.1" customHeight="1" thickTop="1" thickBot="1" x14ac:dyDescent="0.3">
      <c r="A31" s="28" t="str">
        <f t="shared" si="0"/>
        <v/>
      </c>
      <c r="B31" s="171"/>
      <c r="C31" s="169"/>
      <c r="D31" s="182"/>
      <c r="E31" s="172"/>
      <c r="F31" s="170"/>
      <c r="G31" s="169"/>
      <c r="H31" s="183"/>
      <c r="I31" s="132" t="str">
        <f>IFERROR(VLOOKUP(C31,PG!$C$8:$M$1007,11,FALSE),"")</f>
        <v/>
      </c>
      <c r="J31" s="133">
        <f t="shared" si="2"/>
        <v>0</v>
      </c>
    </row>
    <row r="32" spans="1:10" ht="35.1" customHeight="1" thickTop="1" thickBot="1" x14ac:dyDescent="0.3">
      <c r="A32" s="28" t="str">
        <f t="shared" si="0"/>
        <v/>
      </c>
      <c r="B32" s="171"/>
      <c r="C32" s="169"/>
      <c r="D32" s="182"/>
      <c r="E32" s="172"/>
      <c r="F32" s="170"/>
      <c r="G32" s="169"/>
      <c r="H32" s="183"/>
      <c r="I32" s="132" t="str">
        <f>IFERROR(VLOOKUP(C32,PG!$C$8:$M$1007,11,FALSE),"")</f>
        <v/>
      </c>
      <c r="J32" s="133">
        <f t="shared" si="2"/>
        <v>0</v>
      </c>
    </row>
    <row r="33" spans="1:10" ht="35.1" customHeight="1" thickTop="1" thickBot="1" x14ac:dyDescent="0.3">
      <c r="A33" s="28" t="str">
        <f t="shared" si="0"/>
        <v/>
      </c>
      <c r="B33" s="171"/>
      <c r="C33" s="169"/>
      <c r="D33" s="182"/>
      <c r="E33" s="172"/>
      <c r="F33" s="170"/>
      <c r="G33" s="169"/>
      <c r="H33" s="183"/>
      <c r="I33" s="132" t="str">
        <f>IFERROR(VLOOKUP(C33,PG!$C$8:$M$1007,11,FALSE),"")</f>
        <v/>
      </c>
      <c r="J33" s="133">
        <f t="shared" si="2"/>
        <v>0</v>
      </c>
    </row>
    <row r="34" spans="1:10" ht="35.1" customHeight="1" thickTop="1" thickBot="1" x14ac:dyDescent="0.3">
      <c r="A34" s="28" t="str">
        <f t="shared" si="0"/>
        <v/>
      </c>
      <c r="B34" s="171"/>
      <c r="C34" s="169"/>
      <c r="D34" s="182"/>
      <c r="E34" s="172"/>
      <c r="F34" s="170"/>
      <c r="G34" s="169"/>
      <c r="H34" s="183"/>
      <c r="I34" s="132" t="str">
        <f>IFERROR(VLOOKUP(C34,PG!$C$8:$M$1007,11,FALSE),"")</f>
        <v/>
      </c>
      <c r="J34" s="133">
        <f t="shared" si="2"/>
        <v>0</v>
      </c>
    </row>
    <row r="35" spans="1:10" ht="35.1" customHeight="1" thickTop="1" thickBot="1" x14ac:dyDescent="0.3">
      <c r="A35" s="28" t="str">
        <f t="shared" si="0"/>
        <v/>
      </c>
      <c r="B35" s="171"/>
      <c r="C35" s="169"/>
      <c r="D35" s="182"/>
      <c r="E35" s="172"/>
      <c r="F35" s="170"/>
      <c r="G35" s="169"/>
      <c r="H35" s="183"/>
      <c r="I35" s="132" t="str">
        <f>IFERROR(VLOOKUP(C35,PG!$C$8:$M$1007,11,FALSE),"")</f>
        <v/>
      </c>
      <c r="J35" s="133">
        <f t="shared" si="2"/>
        <v>0</v>
      </c>
    </row>
    <row r="36" spans="1:10" ht="35.1" customHeight="1" thickTop="1" thickBot="1" x14ac:dyDescent="0.3">
      <c r="A36" s="28" t="str">
        <f t="shared" si="0"/>
        <v/>
      </c>
      <c r="B36" s="171"/>
      <c r="C36" s="169"/>
      <c r="D36" s="182"/>
      <c r="E36" s="172"/>
      <c r="F36" s="170"/>
      <c r="G36" s="169"/>
      <c r="H36" s="183"/>
      <c r="I36" s="132" t="str">
        <f>IFERROR(VLOOKUP(C36,PG!$C$8:$M$1007,11,FALSE),"")</f>
        <v/>
      </c>
      <c r="J36" s="133">
        <f t="shared" si="2"/>
        <v>0</v>
      </c>
    </row>
    <row r="37" spans="1:10" ht="35.1" customHeight="1" thickTop="1" thickBot="1" x14ac:dyDescent="0.3">
      <c r="A37" s="28" t="str">
        <f t="shared" si="0"/>
        <v/>
      </c>
      <c r="B37" s="171"/>
      <c r="C37" s="169"/>
      <c r="D37" s="182"/>
      <c r="E37" s="172"/>
      <c r="F37" s="170"/>
      <c r="G37" s="169"/>
      <c r="H37" s="183"/>
      <c r="I37" s="132" t="str">
        <f>IFERROR(VLOOKUP(C37,PG!$C$8:$M$1007,11,FALSE),"")</f>
        <v/>
      </c>
      <c r="J37" s="133">
        <f t="shared" si="2"/>
        <v>0</v>
      </c>
    </row>
    <row r="38" spans="1:10" ht="35.1" customHeight="1" thickTop="1" thickBot="1" x14ac:dyDescent="0.3">
      <c r="A38" s="28" t="str">
        <f t="shared" si="0"/>
        <v/>
      </c>
      <c r="B38" s="171"/>
      <c r="C38" s="169"/>
      <c r="D38" s="182"/>
      <c r="E38" s="172"/>
      <c r="F38" s="170"/>
      <c r="G38" s="169"/>
      <c r="H38" s="183"/>
      <c r="I38" s="132" t="str">
        <f>IFERROR(VLOOKUP(C38,PG!$C$8:$M$1007,11,FALSE),"")</f>
        <v/>
      </c>
      <c r="J38" s="133">
        <f t="shared" si="2"/>
        <v>0</v>
      </c>
    </row>
    <row r="39" spans="1:10" ht="35.1" customHeight="1" thickTop="1" thickBot="1" x14ac:dyDescent="0.3">
      <c r="A39" s="28" t="str">
        <f t="shared" si="0"/>
        <v/>
      </c>
      <c r="B39" s="171"/>
      <c r="C39" s="169"/>
      <c r="D39" s="182"/>
      <c r="E39" s="172"/>
      <c r="F39" s="170"/>
      <c r="G39" s="169"/>
      <c r="H39" s="183"/>
      <c r="I39" s="132" t="str">
        <f>IFERROR(VLOOKUP(C39,PG!$C$8:$M$1007,11,FALSE),"")</f>
        <v/>
      </c>
      <c r="J39" s="133">
        <f t="shared" si="2"/>
        <v>0</v>
      </c>
    </row>
    <row r="40" spans="1:10" ht="35.1" customHeight="1" thickTop="1" thickBot="1" x14ac:dyDescent="0.3">
      <c r="A40" s="28" t="str">
        <f t="shared" si="0"/>
        <v/>
      </c>
      <c r="B40" s="171"/>
      <c r="C40" s="169"/>
      <c r="D40" s="182"/>
      <c r="E40" s="172"/>
      <c r="F40" s="170"/>
      <c r="G40" s="169"/>
      <c r="H40" s="183"/>
      <c r="I40" s="132" t="str">
        <f>IFERROR(VLOOKUP(C40,PG!$C$8:$M$1007,11,FALSE),"")</f>
        <v/>
      </c>
      <c r="J40" s="133">
        <f t="shared" si="2"/>
        <v>0</v>
      </c>
    </row>
    <row r="41" spans="1:10" ht="35.1" customHeight="1" thickTop="1" thickBot="1" x14ac:dyDescent="0.3">
      <c r="A41" s="28" t="str">
        <f t="shared" si="0"/>
        <v/>
      </c>
      <c r="B41" s="171"/>
      <c r="C41" s="169"/>
      <c r="D41" s="182"/>
      <c r="E41" s="172"/>
      <c r="F41" s="170"/>
      <c r="G41" s="169"/>
      <c r="H41" s="183"/>
      <c r="I41" s="132" t="str">
        <f>IFERROR(VLOOKUP(C41,PG!$C$8:$M$1007,11,FALSE),"")</f>
        <v/>
      </c>
      <c r="J41" s="133">
        <f t="shared" si="2"/>
        <v>0</v>
      </c>
    </row>
    <row r="42" spans="1:10" ht="35.1" customHeight="1" thickTop="1" thickBot="1" x14ac:dyDescent="0.3">
      <c r="A42" s="28" t="str">
        <f t="shared" si="0"/>
        <v/>
      </c>
      <c r="B42" s="171"/>
      <c r="C42" s="169"/>
      <c r="D42" s="182"/>
      <c r="E42" s="172"/>
      <c r="F42" s="170"/>
      <c r="G42" s="169"/>
      <c r="H42" s="183"/>
      <c r="I42" s="132" t="str">
        <f>IFERROR(VLOOKUP(C42,PG!$C$8:$M$1007,11,FALSE),"")</f>
        <v/>
      </c>
      <c r="J42" s="133">
        <f t="shared" si="2"/>
        <v>0</v>
      </c>
    </row>
    <row r="43" spans="1:10" ht="35.1" customHeight="1" thickTop="1" thickBot="1" x14ac:dyDescent="0.3">
      <c r="A43" s="28" t="str">
        <f t="shared" si="0"/>
        <v/>
      </c>
      <c r="B43" s="171"/>
      <c r="C43" s="169"/>
      <c r="D43" s="182"/>
      <c r="E43" s="172"/>
      <c r="F43" s="170"/>
      <c r="G43" s="169"/>
      <c r="H43" s="183"/>
      <c r="I43" s="132" t="str">
        <f>IFERROR(VLOOKUP(C43,PG!$C$8:$M$1007,11,FALSE),"")</f>
        <v/>
      </c>
      <c r="J43" s="133">
        <f t="shared" si="2"/>
        <v>0</v>
      </c>
    </row>
    <row r="44" spans="1:10" ht="35.1" customHeight="1" thickTop="1" thickBot="1" x14ac:dyDescent="0.3">
      <c r="A44" s="28" t="str">
        <f t="shared" si="0"/>
        <v/>
      </c>
      <c r="B44" s="171"/>
      <c r="C44" s="169"/>
      <c r="D44" s="182"/>
      <c r="E44" s="172"/>
      <c r="F44" s="170"/>
      <c r="G44" s="169"/>
      <c r="H44" s="183"/>
      <c r="I44" s="132" t="str">
        <f>IFERROR(VLOOKUP(C44,PG!$C$8:$M$1007,11,FALSE),"")</f>
        <v/>
      </c>
      <c r="J44" s="133">
        <f t="shared" si="2"/>
        <v>0</v>
      </c>
    </row>
    <row r="45" spans="1:10" ht="35.1" customHeight="1" thickTop="1" thickBot="1" x14ac:dyDescent="0.3">
      <c r="A45" s="28" t="str">
        <f t="shared" si="0"/>
        <v/>
      </c>
      <c r="B45" s="171"/>
      <c r="C45" s="169"/>
      <c r="D45" s="182"/>
      <c r="E45" s="172"/>
      <c r="F45" s="170"/>
      <c r="G45" s="169"/>
      <c r="H45" s="183"/>
      <c r="I45" s="132" t="str">
        <f>IFERROR(VLOOKUP(C45,PG!$C$8:$M$1007,11,FALSE),"")</f>
        <v/>
      </c>
      <c r="J45" s="133">
        <f t="shared" si="2"/>
        <v>0</v>
      </c>
    </row>
    <row r="46" spans="1:10" ht="35.1" customHeight="1" thickTop="1" thickBot="1" x14ac:dyDescent="0.3">
      <c r="A46" s="28" t="str">
        <f t="shared" si="0"/>
        <v/>
      </c>
      <c r="B46" s="171"/>
      <c r="C46" s="169"/>
      <c r="D46" s="182"/>
      <c r="E46" s="172"/>
      <c r="F46" s="170"/>
      <c r="G46" s="169"/>
      <c r="H46" s="183"/>
      <c r="I46" s="132" t="str">
        <f>IFERROR(VLOOKUP(C46,PG!$C$8:$M$1007,11,FALSE),"")</f>
        <v/>
      </c>
      <c r="J46" s="133">
        <f t="shared" si="2"/>
        <v>0</v>
      </c>
    </row>
    <row r="47" spans="1:10" ht="35.1" customHeight="1" thickTop="1" thickBot="1" x14ac:dyDescent="0.3">
      <c r="A47" s="28" t="str">
        <f t="shared" si="0"/>
        <v/>
      </c>
      <c r="B47" s="171"/>
      <c r="C47" s="169"/>
      <c r="D47" s="182"/>
      <c r="E47" s="172"/>
      <c r="F47" s="170"/>
      <c r="G47" s="169"/>
      <c r="H47" s="183"/>
      <c r="I47" s="132" t="str">
        <f>IFERROR(VLOOKUP(C47,PG!$C$8:$M$1007,11,FALSE),"")</f>
        <v/>
      </c>
      <c r="J47" s="133">
        <f t="shared" si="2"/>
        <v>0</v>
      </c>
    </row>
    <row r="48" spans="1:10" ht="35.1" customHeight="1" thickTop="1" thickBot="1" x14ac:dyDescent="0.3">
      <c r="A48" s="28" t="str">
        <f t="shared" si="0"/>
        <v/>
      </c>
      <c r="B48" s="171"/>
      <c r="C48" s="169"/>
      <c r="D48" s="182"/>
      <c r="E48" s="172"/>
      <c r="F48" s="170"/>
      <c r="G48" s="169"/>
      <c r="H48" s="183"/>
      <c r="I48" s="132" t="str">
        <f>IFERROR(VLOOKUP(C48,PG!$C$8:$M$1007,11,FALSE),"")</f>
        <v/>
      </c>
      <c r="J48" s="133">
        <f t="shared" si="2"/>
        <v>0</v>
      </c>
    </row>
    <row r="49" spans="1:10" ht="35.1" customHeight="1" thickTop="1" thickBot="1" x14ac:dyDescent="0.3">
      <c r="A49" s="28" t="str">
        <f t="shared" si="0"/>
        <v/>
      </c>
      <c r="B49" s="171"/>
      <c r="C49" s="169"/>
      <c r="D49" s="182"/>
      <c r="E49" s="172"/>
      <c r="F49" s="170"/>
      <c r="G49" s="169"/>
      <c r="H49" s="183"/>
      <c r="I49" s="132" t="str">
        <f>IFERROR(VLOOKUP(C49,PG!$C$8:$M$1007,11,FALSE),"")</f>
        <v/>
      </c>
      <c r="J49" s="133">
        <f t="shared" si="2"/>
        <v>0</v>
      </c>
    </row>
    <row r="50" spans="1:10" ht="35.1" customHeight="1" thickTop="1" thickBot="1" x14ac:dyDescent="0.3">
      <c r="A50" s="28" t="str">
        <f t="shared" si="0"/>
        <v/>
      </c>
      <c r="B50" s="171"/>
      <c r="C50" s="169"/>
      <c r="D50" s="182"/>
      <c r="E50" s="172"/>
      <c r="F50" s="170"/>
      <c r="G50" s="169"/>
      <c r="H50" s="183"/>
      <c r="I50" s="132" t="str">
        <f>IFERROR(VLOOKUP(C50,PG!$C$8:$M$1007,11,FALSE),"")</f>
        <v/>
      </c>
      <c r="J50" s="133">
        <f t="shared" si="2"/>
        <v>0</v>
      </c>
    </row>
    <row r="51" spans="1:10" ht="35.1" customHeight="1" thickTop="1" thickBot="1" x14ac:dyDescent="0.3">
      <c r="A51" s="28" t="str">
        <f t="shared" si="0"/>
        <v/>
      </c>
      <c r="B51" s="171"/>
      <c r="C51" s="169"/>
      <c r="D51" s="182"/>
      <c r="E51" s="172"/>
      <c r="F51" s="170"/>
      <c r="G51" s="169"/>
      <c r="H51" s="183"/>
      <c r="I51" s="132" t="str">
        <f>IFERROR(VLOOKUP(C51,PG!$C$8:$M$1007,11,FALSE),"")</f>
        <v/>
      </c>
      <c r="J51" s="133">
        <f t="shared" si="2"/>
        <v>0</v>
      </c>
    </row>
    <row r="52" spans="1:10" ht="35.1" customHeight="1" thickTop="1" thickBot="1" x14ac:dyDescent="0.3">
      <c r="A52" s="28" t="str">
        <f t="shared" si="0"/>
        <v/>
      </c>
      <c r="B52" s="171"/>
      <c r="C52" s="169"/>
      <c r="D52" s="182"/>
      <c r="E52" s="172"/>
      <c r="F52" s="170"/>
      <c r="G52" s="169"/>
      <c r="H52" s="183"/>
      <c r="I52" s="132" t="str">
        <f>IFERROR(VLOOKUP(C52,PG!$C$8:$M$1007,11,FALSE),"")</f>
        <v/>
      </c>
      <c r="J52" s="133">
        <f t="shared" si="2"/>
        <v>0</v>
      </c>
    </row>
    <row r="53" spans="1:10" ht="35.1" customHeight="1" thickTop="1" thickBot="1" x14ac:dyDescent="0.3">
      <c r="A53" s="28" t="str">
        <f t="shared" si="0"/>
        <v/>
      </c>
      <c r="B53" s="171"/>
      <c r="C53" s="169"/>
      <c r="D53" s="182"/>
      <c r="E53" s="172"/>
      <c r="F53" s="170"/>
      <c r="G53" s="169"/>
      <c r="H53" s="183"/>
      <c r="I53" s="132" t="str">
        <f>IFERROR(VLOOKUP(C53,PG!$C$8:$M$1007,11,FALSE),"")</f>
        <v/>
      </c>
      <c r="J53" s="133">
        <f t="shared" si="2"/>
        <v>0</v>
      </c>
    </row>
    <row r="54" spans="1:10" ht="35.1" customHeight="1" thickTop="1" thickBot="1" x14ac:dyDescent="0.3">
      <c r="A54" s="28" t="str">
        <f t="shared" si="0"/>
        <v/>
      </c>
      <c r="B54" s="171"/>
      <c r="C54" s="169"/>
      <c r="D54" s="182"/>
      <c r="E54" s="172"/>
      <c r="F54" s="170"/>
      <c r="G54" s="169"/>
      <c r="H54" s="183"/>
      <c r="I54" s="132" t="str">
        <f>IFERROR(VLOOKUP(C54,PG!$C$8:$M$1007,11,FALSE),"")</f>
        <v/>
      </c>
      <c r="J54" s="133">
        <f t="shared" si="2"/>
        <v>0</v>
      </c>
    </row>
    <row r="55" spans="1:10" ht="35.1" customHeight="1" thickTop="1" thickBot="1" x14ac:dyDescent="0.3">
      <c r="A55" s="28" t="str">
        <f t="shared" si="0"/>
        <v/>
      </c>
      <c r="B55" s="171"/>
      <c r="C55" s="169"/>
      <c r="D55" s="182"/>
      <c r="E55" s="172"/>
      <c r="F55" s="170"/>
      <c r="G55" s="169"/>
      <c r="H55" s="183"/>
      <c r="I55" s="132" t="str">
        <f>IFERROR(VLOOKUP(C55,PG!$C$8:$M$1007,11,FALSE),"")</f>
        <v/>
      </c>
      <c r="J55" s="133">
        <f t="shared" si="2"/>
        <v>0</v>
      </c>
    </row>
    <row r="56" spans="1:10" ht="35.1" customHeight="1" thickTop="1" thickBot="1" x14ac:dyDescent="0.3">
      <c r="A56" s="28" t="str">
        <f t="shared" si="0"/>
        <v/>
      </c>
      <c r="B56" s="171"/>
      <c r="C56" s="169"/>
      <c r="D56" s="182"/>
      <c r="E56" s="172"/>
      <c r="F56" s="170"/>
      <c r="G56" s="169"/>
      <c r="H56" s="183"/>
      <c r="I56" s="132" t="str">
        <f>IFERROR(VLOOKUP(C56,PG!$C$8:$M$1007,11,FALSE),"")</f>
        <v/>
      </c>
      <c r="J56" s="133">
        <f t="shared" si="2"/>
        <v>0</v>
      </c>
    </row>
    <row r="57" spans="1:10" ht="35.1" customHeight="1" thickTop="1" thickBot="1" x14ac:dyDescent="0.3">
      <c r="A57" s="28" t="str">
        <f t="shared" si="0"/>
        <v/>
      </c>
      <c r="B57" s="171"/>
      <c r="C57" s="169"/>
      <c r="D57" s="182"/>
      <c r="E57" s="172"/>
      <c r="F57" s="170"/>
      <c r="G57" s="169"/>
      <c r="H57" s="183"/>
      <c r="I57" s="132" t="str">
        <f>IFERROR(VLOOKUP(C57,PG!$C$8:$M$1007,11,FALSE),"")</f>
        <v/>
      </c>
      <c r="J57" s="133">
        <f t="shared" si="2"/>
        <v>0</v>
      </c>
    </row>
    <row r="58" spans="1:10" ht="35.1" customHeight="1" thickTop="1" thickBot="1" x14ac:dyDescent="0.3">
      <c r="A58" s="28" t="str">
        <f t="shared" si="0"/>
        <v/>
      </c>
      <c r="B58" s="171"/>
      <c r="C58" s="169"/>
      <c r="D58" s="182"/>
      <c r="E58" s="172"/>
      <c r="F58" s="170"/>
      <c r="G58" s="169"/>
      <c r="H58" s="183"/>
      <c r="I58" s="132" t="str">
        <f>IFERROR(VLOOKUP(C58,PG!$C$8:$M$1007,11,FALSE),"")</f>
        <v/>
      </c>
      <c r="J58" s="133">
        <f t="shared" si="2"/>
        <v>0</v>
      </c>
    </row>
    <row r="59" spans="1:10" ht="35.1" customHeight="1" thickTop="1" thickBot="1" x14ac:dyDescent="0.3">
      <c r="A59" s="28" t="str">
        <f t="shared" si="0"/>
        <v/>
      </c>
      <c r="B59" s="171"/>
      <c r="C59" s="169"/>
      <c r="D59" s="182"/>
      <c r="E59" s="172"/>
      <c r="F59" s="170"/>
      <c r="G59" s="169"/>
      <c r="H59" s="183"/>
      <c r="I59" s="132" t="str">
        <f>IFERROR(VLOOKUP(C59,PG!$C$8:$M$1007,11,FALSE),"")</f>
        <v/>
      </c>
      <c r="J59" s="133">
        <f t="shared" si="2"/>
        <v>0</v>
      </c>
    </row>
    <row r="60" spans="1:10" ht="35.1" customHeight="1" thickTop="1" thickBot="1" x14ac:dyDescent="0.3">
      <c r="A60" s="28" t="str">
        <f t="shared" si="0"/>
        <v/>
      </c>
      <c r="B60" s="171"/>
      <c r="C60" s="169"/>
      <c r="D60" s="182"/>
      <c r="E60" s="172"/>
      <c r="F60" s="170"/>
      <c r="G60" s="169"/>
      <c r="H60" s="183"/>
      <c r="I60" s="132" t="str">
        <f>IFERROR(VLOOKUP(C60,PG!$C$8:$M$1007,11,FALSE),"")</f>
        <v/>
      </c>
      <c r="J60" s="133">
        <f t="shared" si="2"/>
        <v>0</v>
      </c>
    </row>
    <row r="61" spans="1:10" ht="35.1" customHeight="1" thickTop="1" thickBot="1" x14ac:dyDescent="0.3">
      <c r="A61" s="28" t="str">
        <f t="shared" si="0"/>
        <v/>
      </c>
      <c r="B61" s="171"/>
      <c r="C61" s="169"/>
      <c r="D61" s="182"/>
      <c r="E61" s="172"/>
      <c r="F61" s="170"/>
      <c r="G61" s="169"/>
      <c r="H61" s="183"/>
      <c r="I61" s="132" t="str">
        <f>IFERROR(VLOOKUP(C61,PG!$C$8:$M$1007,11,FALSE),"")</f>
        <v/>
      </c>
      <c r="J61" s="133">
        <f t="shared" si="2"/>
        <v>0</v>
      </c>
    </row>
    <row r="62" spans="1:10" ht="35.1" customHeight="1" thickTop="1" thickBot="1" x14ac:dyDescent="0.3">
      <c r="A62" s="28" t="str">
        <f t="shared" si="0"/>
        <v/>
      </c>
      <c r="B62" s="171"/>
      <c r="C62" s="169"/>
      <c r="D62" s="182"/>
      <c r="E62" s="172"/>
      <c r="F62" s="170"/>
      <c r="G62" s="169"/>
      <c r="H62" s="183"/>
      <c r="I62" s="132" t="str">
        <f>IFERROR(VLOOKUP(C62,PG!$C$8:$M$1007,11,FALSE),"")</f>
        <v/>
      </c>
      <c r="J62" s="133">
        <f t="shared" si="2"/>
        <v>0</v>
      </c>
    </row>
    <row r="63" spans="1:10" ht="35.1" customHeight="1" thickTop="1" thickBot="1" x14ac:dyDescent="0.3">
      <c r="A63" s="28" t="str">
        <f t="shared" si="0"/>
        <v/>
      </c>
      <c r="B63" s="171"/>
      <c r="C63" s="169"/>
      <c r="D63" s="182"/>
      <c r="E63" s="172"/>
      <c r="F63" s="170"/>
      <c r="G63" s="169"/>
      <c r="H63" s="183"/>
      <c r="I63" s="132" t="str">
        <f>IFERROR(VLOOKUP(C63,PG!$C$8:$M$1007,11,FALSE),"")</f>
        <v/>
      </c>
      <c r="J63" s="133">
        <f t="shared" si="2"/>
        <v>0</v>
      </c>
    </row>
    <row r="64" spans="1:10" ht="35.1" customHeight="1" thickTop="1" thickBot="1" x14ac:dyDescent="0.3">
      <c r="A64" s="28" t="str">
        <f t="shared" si="0"/>
        <v/>
      </c>
      <c r="B64" s="171"/>
      <c r="C64" s="169"/>
      <c r="D64" s="182"/>
      <c r="E64" s="172"/>
      <c r="F64" s="170"/>
      <c r="G64" s="169"/>
      <c r="H64" s="183"/>
      <c r="I64" s="132" t="str">
        <f>IFERROR(VLOOKUP(C64,PG!$C$8:$M$1007,11,FALSE),"")</f>
        <v/>
      </c>
      <c r="J64" s="133">
        <f t="shared" si="2"/>
        <v>0</v>
      </c>
    </row>
    <row r="65" spans="1:10" ht="35.1" customHeight="1" thickTop="1" thickBot="1" x14ac:dyDescent="0.3">
      <c r="A65" s="28" t="str">
        <f t="shared" si="0"/>
        <v/>
      </c>
      <c r="B65" s="171"/>
      <c r="C65" s="169"/>
      <c r="D65" s="182"/>
      <c r="E65" s="172"/>
      <c r="F65" s="170"/>
      <c r="G65" s="169"/>
      <c r="H65" s="183"/>
      <c r="I65" s="132" t="str">
        <f>IFERROR(VLOOKUP(C65,PG!$C$8:$M$1007,11,FALSE),"")</f>
        <v/>
      </c>
      <c r="J65" s="133">
        <f t="shared" si="2"/>
        <v>0</v>
      </c>
    </row>
    <row r="66" spans="1:10" ht="35.1" customHeight="1" thickTop="1" thickBot="1" x14ac:dyDescent="0.3">
      <c r="A66" s="28" t="str">
        <f t="shared" si="0"/>
        <v/>
      </c>
      <c r="B66" s="171"/>
      <c r="C66" s="169"/>
      <c r="D66" s="182"/>
      <c r="E66" s="172"/>
      <c r="F66" s="170"/>
      <c r="G66" s="169"/>
      <c r="H66" s="183"/>
      <c r="I66" s="132" t="str">
        <f>IFERROR(VLOOKUP(C66,PG!$C$8:$M$1007,11,FALSE),"")</f>
        <v/>
      </c>
      <c r="J66" s="133">
        <f t="shared" si="2"/>
        <v>0</v>
      </c>
    </row>
    <row r="67" spans="1:10" ht="35.1" customHeight="1" thickTop="1" thickBot="1" x14ac:dyDescent="0.3">
      <c r="A67" s="28" t="str">
        <f t="shared" si="0"/>
        <v/>
      </c>
      <c r="B67" s="171"/>
      <c r="C67" s="169"/>
      <c r="D67" s="182"/>
      <c r="E67" s="172"/>
      <c r="F67" s="170"/>
      <c r="G67" s="169"/>
      <c r="H67" s="183"/>
      <c r="I67" s="132" t="str">
        <f>IFERROR(VLOOKUP(C67,PG!$C$8:$M$1007,11,FALSE),"")</f>
        <v/>
      </c>
      <c r="J67" s="133">
        <f t="shared" si="2"/>
        <v>0</v>
      </c>
    </row>
    <row r="68" spans="1:10" ht="35.1" customHeight="1" thickTop="1" thickBot="1" x14ac:dyDescent="0.3">
      <c r="A68" s="28" t="str">
        <f t="shared" si="0"/>
        <v/>
      </c>
      <c r="B68" s="171"/>
      <c r="C68" s="169"/>
      <c r="D68" s="182"/>
      <c r="E68" s="172"/>
      <c r="F68" s="170"/>
      <c r="G68" s="169"/>
      <c r="H68" s="183"/>
      <c r="I68" s="132" t="str">
        <f>IFERROR(VLOOKUP(C68,PG!$C$8:$M$1007,11,FALSE),"")</f>
        <v/>
      </c>
      <c r="J68" s="133">
        <f t="shared" si="2"/>
        <v>0</v>
      </c>
    </row>
    <row r="69" spans="1:10" ht="35.1" customHeight="1" thickTop="1" thickBot="1" x14ac:dyDescent="0.3">
      <c r="A69" s="28" t="str">
        <f t="shared" si="0"/>
        <v/>
      </c>
      <c r="B69" s="171"/>
      <c r="C69" s="169"/>
      <c r="D69" s="182"/>
      <c r="E69" s="172"/>
      <c r="F69" s="170"/>
      <c r="G69" s="169"/>
      <c r="H69" s="183"/>
      <c r="I69" s="132" t="str">
        <f>IFERROR(VLOOKUP(C69,PG!$C$8:$M$1007,11,FALSE),"")</f>
        <v/>
      </c>
      <c r="J69" s="133">
        <f t="shared" si="2"/>
        <v>0</v>
      </c>
    </row>
    <row r="70" spans="1:10" ht="35.1" customHeight="1" thickTop="1" thickBot="1" x14ac:dyDescent="0.3">
      <c r="A70" s="28" t="str">
        <f t="shared" si="0"/>
        <v/>
      </c>
      <c r="B70" s="171"/>
      <c r="C70" s="169"/>
      <c r="D70" s="182"/>
      <c r="E70" s="172"/>
      <c r="F70" s="170"/>
      <c r="G70" s="169"/>
      <c r="H70" s="183"/>
      <c r="I70" s="132" t="str">
        <f>IFERROR(VLOOKUP(C70,PG!$C$8:$M$1007,11,FALSE),"")</f>
        <v/>
      </c>
      <c r="J70" s="133">
        <f t="shared" si="2"/>
        <v>0</v>
      </c>
    </row>
    <row r="71" spans="1:10" ht="35.1" customHeight="1" thickTop="1" thickBot="1" x14ac:dyDescent="0.3">
      <c r="A71" s="28" t="str">
        <f t="shared" si="0"/>
        <v/>
      </c>
      <c r="B71" s="171"/>
      <c r="C71" s="169"/>
      <c r="D71" s="182"/>
      <c r="E71" s="172"/>
      <c r="F71" s="170"/>
      <c r="G71" s="169"/>
      <c r="H71" s="183"/>
      <c r="I71" s="132" t="str">
        <f>IFERROR(VLOOKUP(C71,PG!$C$8:$M$1007,11,FALSE),"")</f>
        <v/>
      </c>
      <c r="J71" s="133">
        <f t="shared" si="2"/>
        <v>0</v>
      </c>
    </row>
    <row r="72" spans="1:10" ht="35.1" customHeight="1" thickTop="1" thickBot="1" x14ac:dyDescent="0.3">
      <c r="A72" s="28" t="str">
        <f t="shared" si="0"/>
        <v/>
      </c>
      <c r="B72" s="171"/>
      <c r="C72" s="169"/>
      <c r="D72" s="182"/>
      <c r="E72" s="172"/>
      <c r="F72" s="170"/>
      <c r="G72" s="169"/>
      <c r="H72" s="183"/>
      <c r="I72" s="132" t="str">
        <f>IFERROR(VLOOKUP(C72,PG!$C$8:$M$1007,11,FALSE),"")</f>
        <v/>
      </c>
      <c r="J72" s="133">
        <f t="shared" si="2"/>
        <v>0</v>
      </c>
    </row>
    <row r="73" spans="1:10" ht="35.1" customHeight="1" thickTop="1" thickBot="1" x14ac:dyDescent="0.3">
      <c r="A73" s="28" t="str">
        <f t="shared" ref="A73:A136" si="3">IF(B73="","",MONTH(B73))</f>
        <v/>
      </c>
      <c r="B73" s="171"/>
      <c r="C73" s="169"/>
      <c r="D73" s="182"/>
      <c r="E73" s="172"/>
      <c r="F73" s="170"/>
      <c r="G73" s="169"/>
      <c r="H73" s="183"/>
      <c r="I73" s="132" t="str">
        <f>IFERROR(VLOOKUP(C73,PG!$C$8:$M$1007,11,FALSE),"")</f>
        <v/>
      </c>
      <c r="J73" s="133">
        <f t="shared" si="2"/>
        <v>0</v>
      </c>
    </row>
    <row r="74" spans="1:10" ht="35.1" customHeight="1" thickTop="1" thickBot="1" x14ac:dyDescent="0.3">
      <c r="A74" s="28" t="str">
        <f t="shared" si="3"/>
        <v/>
      </c>
      <c r="B74" s="171"/>
      <c r="C74" s="169"/>
      <c r="D74" s="182"/>
      <c r="E74" s="172"/>
      <c r="F74" s="170"/>
      <c r="G74" s="169"/>
      <c r="H74" s="183"/>
      <c r="I74" s="132" t="str">
        <f>IFERROR(VLOOKUP(C74,PG!$C$8:$M$1007,11,FALSE),"")</f>
        <v/>
      </c>
      <c r="J74" s="133">
        <f t="shared" si="2"/>
        <v>0</v>
      </c>
    </row>
    <row r="75" spans="1:10" ht="35.1" customHeight="1" thickTop="1" thickBot="1" x14ac:dyDescent="0.3">
      <c r="A75" s="28" t="str">
        <f t="shared" si="3"/>
        <v/>
      </c>
      <c r="B75" s="171"/>
      <c r="C75" s="169"/>
      <c r="D75" s="182"/>
      <c r="E75" s="172"/>
      <c r="F75" s="170"/>
      <c r="G75" s="169"/>
      <c r="H75" s="183"/>
      <c r="I75" s="132" t="str">
        <f>IFERROR(VLOOKUP(C75,PG!$C$8:$M$1007,11,FALSE),"")</f>
        <v/>
      </c>
      <c r="J75" s="133">
        <f t="shared" si="2"/>
        <v>0</v>
      </c>
    </row>
    <row r="76" spans="1:10" ht="35.1" customHeight="1" thickTop="1" thickBot="1" x14ac:dyDescent="0.3">
      <c r="A76" s="28" t="str">
        <f t="shared" si="3"/>
        <v/>
      </c>
      <c r="B76" s="171"/>
      <c r="C76" s="169"/>
      <c r="D76" s="182"/>
      <c r="E76" s="172"/>
      <c r="F76" s="170"/>
      <c r="G76" s="169"/>
      <c r="H76" s="183"/>
      <c r="I76" s="132" t="str">
        <f>IFERROR(VLOOKUP(C76,PG!$C$8:$M$1007,11,FALSE),"")</f>
        <v/>
      </c>
      <c r="J76" s="133">
        <f t="shared" si="2"/>
        <v>0</v>
      </c>
    </row>
    <row r="77" spans="1:10" ht="35.1" customHeight="1" thickTop="1" thickBot="1" x14ac:dyDescent="0.3">
      <c r="A77" s="28" t="str">
        <f t="shared" si="3"/>
        <v/>
      </c>
      <c r="B77" s="171"/>
      <c r="C77" s="169"/>
      <c r="D77" s="182"/>
      <c r="E77" s="172"/>
      <c r="F77" s="170"/>
      <c r="G77" s="169"/>
      <c r="H77" s="183"/>
      <c r="I77" s="132" t="str">
        <f>IFERROR(VLOOKUP(C77,PG!$C$8:$M$1007,11,FALSE),"")</f>
        <v/>
      </c>
      <c r="J77" s="133">
        <f t="shared" si="2"/>
        <v>0</v>
      </c>
    </row>
    <row r="78" spans="1:10" ht="35.1" customHeight="1" thickTop="1" thickBot="1" x14ac:dyDescent="0.3">
      <c r="A78" s="28" t="str">
        <f t="shared" si="3"/>
        <v/>
      </c>
      <c r="B78" s="171"/>
      <c r="C78" s="169"/>
      <c r="D78" s="182"/>
      <c r="E78" s="172"/>
      <c r="F78" s="170"/>
      <c r="G78" s="169"/>
      <c r="H78" s="183"/>
      <c r="I78" s="132" t="str">
        <f>IFERROR(VLOOKUP(C78,PG!$C$8:$M$1007,11,FALSE),"")</f>
        <v/>
      </c>
      <c r="J78" s="133">
        <f t="shared" si="2"/>
        <v>0</v>
      </c>
    </row>
    <row r="79" spans="1:10" ht="35.1" customHeight="1" thickTop="1" thickBot="1" x14ac:dyDescent="0.3">
      <c r="A79" s="28" t="str">
        <f t="shared" si="3"/>
        <v/>
      </c>
      <c r="B79" s="171"/>
      <c r="C79" s="169"/>
      <c r="D79" s="182"/>
      <c r="E79" s="172"/>
      <c r="F79" s="170"/>
      <c r="G79" s="169"/>
      <c r="H79" s="183"/>
      <c r="I79" s="132" t="str">
        <f>IFERROR(VLOOKUP(C79,PG!$C$8:$M$1007,11,FALSE),"")</f>
        <v/>
      </c>
      <c r="J79" s="133">
        <f t="shared" si="2"/>
        <v>0</v>
      </c>
    </row>
    <row r="80" spans="1:10" ht="35.1" customHeight="1" thickTop="1" thickBot="1" x14ac:dyDescent="0.3">
      <c r="A80" s="28" t="str">
        <f t="shared" si="3"/>
        <v/>
      </c>
      <c r="B80" s="171"/>
      <c r="C80" s="169"/>
      <c r="D80" s="182"/>
      <c r="E80" s="172"/>
      <c r="F80" s="170"/>
      <c r="G80" s="169"/>
      <c r="H80" s="183"/>
      <c r="I80" s="132" t="str">
        <f>IFERROR(VLOOKUP(C80,PG!$C$8:$M$1007,11,FALSE),"")</f>
        <v/>
      </c>
      <c r="J80" s="133">
        <f t="shared" si="2"/>
        <v>0</v>
      </c>
    </row>
    <row r="81" spans="1:10" ht="35.1" customHeight="1" thickTop="1" thickBot="1" x14ac:dyDescent="0.3">
      <c r="A81" s="28" t="str">
        <f t="shared" si="3"/>
        <v/>
      </c>
      <c r="B81" s="171"/>
      <c r="C81" s="169"/>
      <c r="D81" s="182"/>
      <c r="E81" s="172"/>
      <c r="F81" s="170"/>
      <c r="G81" s="169"/>
      <c r="H81" s="183"/>
      <c r="I81" s="132" t="str">
        <f>IFERROR(VLOOKUP(C81,PG!$C$8:$M$1007,11,FALSE),"")</f>
        <v/>
      </c>
      <c r="J81" s="133">
        <f t="shared" si="2"/>
        <v>0</v>
      </c>
    </row>
    <row r="82" spans="1:10" ht="35.1" customHeight="1" thickTop="1" thickBot="1" x14ac:dyDescent="0.3">
      <c r="A82" s="28" t="str">
        <f t="shared" si="3"/>
        <v/>
      </c>
      <c r="B82" s="171"/>
      <c r="C82" s="169"/>
      <c r="D82" s="182"/>
      <c r="E82" s="172"/>
      <c r="F82" s="170"/>
      <c r="G82" s="169"/>
      <c r="H82" s="183"/>
      <c r="I82" s="132" t="str">
        <f>IFERROR(VLOOKUP(C82,PG!$C$8:$M$1007,11,FALSE),"")</f>
        <v/>
      </c>
      <c r="J82" s="133">
        <f t="shared" si="2"/>
        <v>0</v>
      </c>
    </row>
    <row r="83" spans="1:10" ht="35.1" customHeight="1" thickTop="1" thickBot="1" x14ac:dyDescent="0.3">
      <c r="A83" s="28" t="str">
        <f t="shared" si="3"/>
        <v/>
      </c>
      <c r="B83" s="171"/>
      <c r="C83" s="169"/>
      <c r="D83" s="182"/>
      <c r="E83" s="172"/>
      <c r="F83" s="170"/>
      <c r="G83" s="169"/>
      <c r="H83" s="183"/>
      <c r="I83" s="132" t="str">
        <f>IFERROR(VLOOKUP(C83,PG!$C$8:$M$1007,11,FALSE),"")</f>
        <v/>
      </c>
      <c r="J83" s="133">
        <f t="shared" ref="J83:J146" si="4">IFERROR(E83*F83,0)</f>
        <v>0</v>
      </c>
    </row>
    <row r="84" spans="1:10" ht="35.1" customHeight="1" thickTop="1" thickBot="1" x14ac:dyDescent="0.3">
      <c r="A84" s="28" t="str">
        <f t="shared" si="3"/>
        <v/>
      </c>
      <c r="B84" s="171"/>
      <c r="C84" s="169"/>
      <c r="D84" s="182"/>
      <c r="E84" s="172"/>
      <c r="F84" s="170"/>
      <c r="G84" s="169"/>
      <c r="H84" s="183"/>
      <c r="I84" s="132" t="str">
        <f>IFERROR(VLOOKUP(C84,PG!$C$8:$M$1007,11,FALSE),"")</f>
        <v/>
      </c>
      <c r="J84" s="133">
        <f t="shared" si="4"/>
        <v>0</v>
      </c>
    </row>
    <row r="85" spans="1:10" ht="35.1" customHeight="1" thickTop="1" thickBot="1" x14ac:dyDescent="0.3">
      <c r="A85" s="28" t="str">
        <f t="shared" si="3"/>
        <v/>
      </c>
      <c r="B85" s="171"/>
      <c r="C85" s="169"/>
      <c r="D85" s="182"/>
      <c r="E85" s="172"/>
      <c r="F85" s="170"/>
      <c r="G85" s="169"/>
      <c r="H85" s="183"/>
      <c r="I85" s="132" t="str">
        <f>IFERROR(VLOOKUP(C85,PG!$C$8:$M$1007,11,FALSE),"")</f>
        <v/>
      </c>
      <c r="J85" s="133">
        <f t="shared" si="4"/>
        <v>0</v>
      </c>
    </row>
    <row r="86" spans="1:10" ht="35.1" customHeight="1" thickTop="1" thickBot="1" x14ac:dyDescent="0.3">
      <c r="A86" s="28" t="str">
        <f t="shared" si="3"/>
        <v/>
      </c>
      <c r="B86" s="171"/>
      <c r="C86" s="169"/>
      <c r="D86" s="182"/>
      <c r="E86" s="172"/>
      <c r="F86" s="170"/>
      <c r="G86" s="169"/>
      <c r="H86" s="183"/>
      <c r="I86" s="132" t="str">
        <f>IFERROR(VLOOKUP(C86,PG!$C$8:$M$1007,11,FALSE),"")</f>
        <v/>
      </c>
      <c r="J86" s="133">
        <f t="shared" si="4"/>
        <v>0</v>
      </c>
    </row>
    <row r="87" spans="1:10" ht="35.1" customHeight="1" thickTop="1" thickBot="1" x14ac:dyDescent="0.3">
      <c r="A87" s="28" t="str">
        <f t="shared" si="3"/>
        <v/>
      </c>
      <c r="B87" s="171"/>
      <c r="C87" s="169"/>
      <c r="D87" s="182"/>
      <c r="E87" s="172"/>
      <c r="F87" s="170"/>
      <c r="G87" s="169"/>
      <c r="H87" s="183"/>
      <c r="I87" s="132" t="str">
        <f>IFERROR(VLOOKUP(C87,PG!$C$8:$M$1007,11,FALSE),"")</f>
        <v/>
      </c>
      <c r="J87" s="133">
        <f t="shared" si="4"/>
        <v>0</v>
      </c>
    </row>
    <row r="88" spans="1:10" ht="35.1" customHeight="1" thickTop="1" thickBot="1" x14ac:dyDescent="0.3">
      <c r="A88" s="28" t="str">
        <f t="shared" si="3"/>
        <v/>
      </c>
      <c r="B88" s="171"/>
      <c r="C88" s="169"/>
      <c r="D88" s="182"/>
      <c r="E88" s="172"/>
      <c r="F88" s="170"/>
      <c r="G88" s="169"/>
      <c r="H88" s="183"/>
      <c r="I88" s="132" t="str">
        <f>IFERROR(VLOOKUP(C88,PG!$C$8:$M$1007,11,FALSE),"")</f>
        <v/>
      </c>
      <c r="J88" s="133">
        <f t="shared" si="4"/>
        <v>0</v>
      </c>
    </row>
    <row r="89" spans="1:10" ht="35.1" customHeight="1" thickTop="1" thickBot="1" x14ac:dyDescent="0.3">
      <c r="A89" s="28" t="str">
        <f t="shared" si="3"/>
        <v/>
      </c>
      <c r="B89" s="171"/>
      <c r="C89" s="169"/>
      <c r="D89" s="182"/>
      <c r="E89" s="172"/>
      <c r="F89" s="170"/>
      <c r="G89" s="169"/>
      <c r="H89" s="183"/>
      <c r="I89" s="132" t="str">
        <f>IFERROR(VLOOKUP(C89,PG!$C$8:$M$1007,11,FALSE),"")</f>
        <v/>
      </c>
      <c r="J89" s="133">
        <f t="shared" si="4"/>
        <v>0</v>
      </c>
    </row>
    <row r="90" spans="1:10" ht="35.1" customHeight="1" thickTop="1" thickBot="1" x14ac:dyDescent="0.3">
      <c r="A90" s="28" t="str">
        <f t="shared" si="3"/>
        <v/>
      </c>
      <c r="B90" s="171"/>
      <c r="C90" s="169"/>
      <c r="D90" s="182"/>
      <c r="E90" s="172"/>
      <c r="F90" s="170"/>
      <c r="G90" s="169"/>
      <c r="H90" s="183"/>
      <c r="I90" s="132" t="str">
        <f>IFERROR(VLOOKUP(C90,PG!$C$8:$M$1007,11,FALSE),"")</f>
        <v/>
      </c>
      <c r="J90" s="133">
        <f t="shared" si="4"/>
        <v>0</v>
      </c>
    </row>
    <row r="91" spans="1:10" ht="35.1" customHeight="1" thickTop="1" thickBot="1" x14ac:dyDescent="0.3">
      <c r="A91" s="28" t="str">
        <f t="shared" si="3"/>
        <v/>
      </c>
      <c r="B91" s="171"/>
      <c r="C91" s="169"/>
      <c r="D91" s="182"/>
      <c r="E91" s="172"/>
      <c r="F91" s="170"/>
      <c r="G91" s="169"/>
      <c r="H91" s="183"/>
      <c r="I91" s="132" t="str">
        <f>IFERROR(VLOOKUP(C91,PG!$C$8:$M$1007,11,FALSE),"")</f>
        <v/>
      </c>
      <c r="J91" s="133">
        <f t="shared" si="4"/>
        <v>0</v>
      </c>
    </row>
    <row r="92" spans="1:10" ht="35.1" customHeight="1" thickTop="1" thickBot="1" x14ac:dyDescent="0.3">
      <c r="A92" s="28" t="str">
        <f t="shared" si="3"/>
        <v/>
      </c>
      <c r="B92" s="171"/>
      <c r="C92" s="169"/>
      <c r="D92" s="182"/>
      <c r="E92" s="172"/>
      <c r="F92" s="170"/>
      <c r="G92" s="169"/>
      <c r="H92" s="183"/>
      <c r="I92" s="132" t="str">
        <f>IFERROR(VLOOKUP(C92,PG!$C$8:$M$1007,11,FALSE),"")</f>
        <v/>
      </c>
      <c r="J92" s="133">
        <f t="shared" si="4"/>
        <v>0</v>
      </c>
    </row>
    <row r="93" spans="1:10" ht="35.1" customHeight="1" thickTop="1" thickBot="1" x14ac:dyDescent="0.3">
      <c r="A93" s="28" t="str">
        <f t="shared" si="3"/>
        <v/>
      </c>
      <c r="B93" s="171"/>
      <c r="C93" s="169"/>
      <c r="D93" s="182"/>
      <c r="E93" s="172"/>
      <c r="F93" s="170"/>
      <c r="G93" s="169"/>
      <c r="H93" s="183"/>
      <c r="I93" s="132" t="str">
        <f>IFERROR(VLOOKUP(C93,PG!$C$8:$M$1007,11,FALSE),"")</f>
        <v/>
      </c>
      <c r="J93" s="133">
        <f t="shared" si="4"/>
        <v>0</v>
      </c>
    </row>
    <row r="94" spans="1:10" ht="35.1" customHeight="1" thickTop="1" thickBot="1" x14ac:dyDescent="0.3">
      <c r="A94" s="28" t="str">
        <f t="shared" si="3"/>
        <v/>
      </c>
      <c r="B94" s="171"/>
      <c r="C94" s="169"/>
      <c r="D94" s="182"/>
      <c r="E94" s="172"/>
      <c r="F94" s="170"/>
      <c r="G94" s="169"/>
      <c r="H94" s="183"/>
      <c r="I94" s="132" t="str">
        <f>IFERROR(VLOOKUP(C94,PG!$C$8:$M$1007,11,FALSE),"")</f>
        <v/>
      </c>
      <c r="J94" s="133">
        <f t="shared" si="4"/>
        <v>0</v>
      </c>
    </row>
    <row r="95" spans="1:10" ht="35.1" customHeight="1" thickTop="1" thickBot="1" x14ac:dyDescent="0.3">
      <c r="A95" s="28" t="str">
        <f t="shared" si="3"/>
        <v/>
      </c>
      <c r="B95" s="171"/>
      <c r="C95" s="169"/>
      <c r="D95" s="182"/>
      <c r="E95" s="172"/>
      <c r="F95" s="170"/>
      <c r="G95" s="169"/>
      <c r="H95" s="183"/>
      <c r="I95" s="132" t="str">
        <f>IFERROR(VLOOKUP(C95,PG!$C$8:$M$1007,11,FALSE),"")</f>
        <v/>
      </c>
      <c r="J95" s="133">
        <f t="shared" si="4"/>
        <v>0</v>
      </c>
    </row>
    <row r="96" spans="1:10" ht="35.1" customHeight="1" thickTop="1" thickBot="1" x14ac:dyDescent="0.3">
      <c r="A96" s="28" t="str">
        <f t="shared" si="3"/>
        <v/>
      </c>
      <c r="B96" s="171"/>
      <c r="C96" s="169"/>
      <c r="D96" s="182"/>
      <c r="E96" s="172"/>
      <c r="F96" s="170"/>
      <c r="G96" s="169"/>
      <c r="H96" s="183"/>
      <c r="I96" s="132" t="str">
        <f>IFERROR(VLOOKUP(C96,PG!$C$8:$M$1007,11,FALSE),"")</f>
        <v/>
      </c>
      <c r="J96" s="133">
        <f t="shared" si="4"/>
        <v>0</v>
      </c>
    </row>
    <row r="97" spans="1:10" ht="35.1" customHeight="1" thickTop="1" thickBot="1" x14ac:dyDescent="0.3">
      <c r="A97" s="28" t="str">
        <f t="shared" si="3"/>
        <v/>
      </c>
      <c r="B97" s="171"/>
      <c r="C97" s="169"/>
      <c r="D97" s="182"/>
      <c r="E97" s="172"/>
      <c r="F97" s="170"/>
      <c r="G97" s="169"/>
      <c r="H97" s="183"/>
      <c r="I97" s="132" t="str">
        <f>IFERROR(VLOOKUP(C97,PG!$C$8:$M$1007,11,FALSE),"")</f>
        <v/>
      </c>
      <c r="J97" s="133">
        <f t="shared" si="4"/>
        <v>0</v>
      </c>
    </row>
    <row r="98" spans="1:10" ht="35.1" customHeight="1" thickTop="1" thickBot="1" x14ac:dyDescent="0.3">
      <c r="A98" s="28" t="str">
        <f t="shared" si="3"/>
        <v/>
      </c>
      <c r="B98" s="171"/>
      <c r="C98" s="169"/>
      <c r="D98" s="182"/>
      <c r="E98" s="172"/>
      <c r="F98" s="170"/>
      <c r="G98" s="169"/>
      <c r="H98" s="183"/>
      <c r="I98" s="132" t="str">
        <f>IFERROR(VLOOKUP(C98,PG!$C$8:$M$1007,11,FALSE),"")</f>
        <v/>
      </c>
      <c r="J98" s="133">
        <f t="shared" si="4"/>
        <v>0</v>
      </c>
    </row>
    <row r="99" spans="1:10" ht="35.1" customHeight="1" thickTop="1" thickBot="1" x14ac:dyDescent="0.3">
      <c r="A99" s="28" t="str">
        <f t="shared" si="3"/>
        <v/>
      </c>
      <c r="B99" s="171"/>
      <c r="C99" s="169"/>
      <c r="D99" s="182"/>
      <c r="E99" s="172"/>
      <c r="F99" s="170"/>
      <c r="G99" s="169"/>
      <c r="H99" s="183"/>
      <c r="I99" s="132" t="str">
        <f>IFERROR(VLOOKUP(C99,PG!$C$8:$M$1007,11,FALSE),"")</f>
        <v/>
      </c>
      <c r="J99" s="133">
        <f t="shared" si="4"/>
        <v>0</v>
      </c>
    </row>
    <row r="100" spans="1:10" ht="35.1" customHeight="1" thickTop="1" thickBot="1" x14ac:dyDescent="0.3">
      <c r="A100" s="28" t="str">
        <f t="shared" si="3"/>
        <v/>
      </c>
      <c r="B100" s="171"/>
      <c r="C100" s="169"/>
      <c r="D100" s="182"/>
      <c r="E100" s="172"/>
      <c r="F100" s="170"/>
      <c r="G100" s="169"/>
      <c r="H100" s="183"/>
      <c r="I100" s="132" t="str">
        <f>IFERROR(VLOOKUP(C100,PG!$C$8:$M$1007,11,FALSE),"")</f>
        <v/>
      </c>
      <c r="J100" s="133">
        <f t="shared" si="4"/>
        <v>0</v>
      </c>
    </row>
    <row r="101" spans="1:10" ht="35.1" customHeight="1" thickTop="1" thickBot="1" x14ac:dyDescent="0.3">
      <c r="A101" s="28" t="str">
        <f t="shared" si="3"/>
        <v/>
      </c>
      <c r="B101" s="171"/>
      <c r="C101" s="169"/>
      <c r="D101" s="182"/>
      <c r="E101" s="172"/>
      <c r="F101" s="170"/>
      <c r="G101" s="169"/>
      <c r="H101" s="183"/>
      <c r="I101" s="132" t="str">
        <f>IFERROR(VLOOKUP(C101,PG!$C$8:$M$1007,11,FALSE),"")</f>
        <v/>
      </c>
      <c r="J101" s="133">
        <f t="shared" si="4"/>
        <v>0</v>
      </c>
    </row>
    <row r="102" spans="1:10" ht="35.1" customHeight="1" thickTop="1" thickBot="1" x14ac:dyDescent="0.3">
      <c r="A102" s="28" t="str">
        <f t="shared" si="3"/>
        <v/>
      </c>
      <c r="B102" s="171"/>
      <c r="C102" s="169"/>
      <c r="D102" s="182"/>
      <c r="E102" s="172"/>
      <c r="F102" s="170"/>
      <c r="G102" s="169"/>
      <c r="H102" s="183"/>
      <c r="I102" s="132" t="str">
        <f>IFERROR(VLOOKUP(C102,PG!$C$8:$M$1007,11,FALSE),"")</f>
        <v/>
      </c>
      <c r="J102" s="133">
        <f t="shared" si="4"/>
        <v>0</v>
      </c>
    </row>
    <row r="103" spans="1:10" ht="35.1" customHeight="1" thickTop="1" thickBot="1" x14ac:dyDescent="0.3">
      <c r="A103" s="28" t="str">
        <f t="shared" si="3"/>
        <v/>
      </c>
      <c r="B103" s="171"/>
      <c r="C103" s="169"/>
      <c r="D103" s="182"/>
      <c r="E103" s="172"/>
      <c r="F103" s="170"/>
      <c r="G103" s="169"/>
      <c r="H103" s="183"/>
      <c r="I103" s="132" t="str">
        <f>IFERROR(VLOOKUP(C103,PG!$C$8:$M$1007,11,FALSE),"")</f>
        <v/>
      </c>
      <c r="J103" s="133">
        <f t="shared" si="4"/>
        <v>0</v>
      </c>
    </row>
    <row r="104" spans="1:10" ht="35.1" customHeight="1" thickTop="1" thickBot="1" x14ac:dyDescent="0.3">
      <c r="A104" s="28" t="str">
        <f t="shared" si="3"/>
        <v/>
      </c>
      <c r="B104" s="171"/>
      <c r="C104" s="169"/>
      <c r="D104" s="182"/>
      <c r="E104" s="172"/>
      <c r="F104" s="170"/>
      <c r="G104" s="169"/>
      <c r="H104" s="183"/>
      <c r="I104" s="132" t="str">
        <f>IFERROR(VLOOKUP(C104,PG!$C$8:$M$1007,11,FALSE),"")</f>
        <v/>
      </c>
      <c r="J104" s="133">
        <f t="shared" si="4"/>
        <v>0</v>
      </c>
    </row>
    <row r="105" spans="1:10" ht="35.1" customHeight="1" thickTop="1" thickBot="1" x14ac:dyDescent="0.3">
      <c r="A105" s="28" t="str">
        <f t="shared" si="3"/>
        <v/>
      </c>
      <c r="B105" s="171"/>
      <c r="C105" s="169"/>
      <c r="D105" s="182"/>
      <c r="E105" s="172"/>
      <c r="F105" s="170"/>
      <c r="G105" s="169"/>
      <c r="H105" s="183"/>
      <c r="I105" s="132" t="str">
        <f>IFERROR(VLOOKUP(C105,PG!$C$8:$M$1007,11,FALSE),"")</f>
        <v/>
      </c>
      <c r="J105" s="133">
        <f t="shared" si="4"/>
        <v>0</v>
      </c>
    </row>
    <row r="106" spans="1:10" ht="35.1" customHeight="1" thickTop="1" thickBot="1" x14ac:dyDescent="0.3">
      <c r="A106" s="28" t="str">
        <f t="shared" si="3"/>
        <v/>
      </c>
      <c r="B106" s="171"/>
      <c r="C106" s="169"/>
      <c r="D106" s="182"/>
      <c r="E106" s="172"/>
      <c r="F106" s="170"/>
      <c r="G106" s="169"/>
      <c r="H106" s="183"/>
      <c r="I106" s="132" t="str">
        <f>IFERROR(VLOOKUP(C106,PG!$C$8:$M$1007,11,FALSE),"")</f>
        <v/>
      </c>
      <c r="J106" s="133">
        <f t="shared" si="4"/>
        <v>0</v>
      </c>
    </row>
    <row r="107" spans="1:10" ht="35.1" customHeight="1" thickTop="1" thickBot="1" x14ac:dyDescent="0.3">
      <c r="A107" s="28" t="str">
        <f t="shared" si="3"/>
        <v/>
      </c>
      <c r="B107" s="171"/>
      <c r="C107" s="169"/>
      <c r="D107" s="182"/>
      <c r="E107" s="172"/>
      <c r="F107" s="170"/>
      <c r="G107" s="169"/>
      <c r="H107" s="183"/>
      <c r="I107" s="132" t="str">
        <f>IFERROR(VLOOKUP(C107,PG!$C$8:$M$1007,11,FALSE),"")</f>
        <v/>
      </c>
      <c r="J107" s="133">
        <f t="shared" si="4"/>
        <v>0</v>
      </c>
    </row>
    <row r="108" spans="1:10" ht="35.1" customHeight="1" thickTop="1" thickBot="1" x14ac:dyDescent="0.3">
      <c r="A108" s="28" t="str">
        <f t="shared" si="3"/>
        <v/>
      </c>
      <c r="B108" s="171"/>
      <c r="C108" s="169"/>
      <c r="D108" s="182"/>
      <c r="E108" s="172"/>
      <c r="F108" s="170"/>
      <c r="G108" s="169"/>
      <c r="H108" s="183"/>
      <c r="I108" s="132" t="str">
        <f>IFERROR(VLOOKUP(C108,PG!$C$8:$M$1007,11,FALSE),"")</f>
        <v/>
      </c>
      <c r="J108" s="133">
        <f t="shared" si="4"/>
        <v>0</v>
      </c>
    </row>
    <row r="109" spans="1:10" ht="35.1" customHeight="1" thickTop="1" thickBot="1" x14ac:dyDescent="0.3">
      <c r="A109" s="28" t="str">
        <f t="shared" si="3"/>
        <v/>
      </c>
      <c r="B109" s="171"/>
      <c r="C109" s="169"/>
      <c r="D109" s="182"/>
      <c r="E109" s="172"/>
      <c r="F109" s="170"/>
      <c r="G109" s="169"/>
      <c r="H109" s="183"/>
      <c r="I109" s="132" t="str">
        <f>IFERROR(VLOOKUP(C109,PG!$C$8:$M$1007,11,FALSE),"")</f>
        <v/>
      </c>
      <c r="J109" s="133">
        <f t="shared" si="4"/>
        <v>0</v>
      </c>
    </row>
    <row r="110" spans="1:10" ht="35.1" customHeight="1" thickTop="1" thickBot="1" x14ac:dyDescent="0.3">
      <c r="A110" s="28" t="str">
        <f t="shared" si="3"/>
        <v/>
      </c>
      <c r="B110" s="171"/>
      <c r="C110" s="169"/>
      <c r="D110" s="182"/>
      <c r="E110" s="172"/>
      <c r="F110" s="170"/>
      <c r="G110" s="169"/>
      <c r="H110" s="183"/>
      <c r="I110" s="132" t="str">
        <f>IFERROR(VLOOKUP(C110,PG!$C$8:$M$1007,11,FALSE),"")</f>
        <v/>
      </c>
      <c r="J110" s="133">
        <f t="shared" si="4"/>
        <v>0</v>
      </c>
    </row>
    <row r="111" spans="1:10" ht="35.1" customHeight="1" thickTop="1" thickBot="1" x14ac:dyDescent="0.3">
      <c r="A111" s="28" t="str">
        <f t="shared" si="3"/>
        <v/>
      </c>
      <c r="B111" s="171"/>
      <c r="C111" s="169"/>
      <c r="D111" s="182"/>
      <c r="E111" s="172"/>
      <c r="F111" s="170"/>
      <c r="G111" s="169"/>
      <c r="H111" s="183"/>
      <c r="I111" s="132" t="str">
        <f>IFERROR(VLOOKUP(C111,PG!$C$8:$M$1007,11,FALSE),"")</f>
        <v/>
      </c>
      <c r="J111" s="133">
        <f t="shared" si="4"/>
        <v>0</v>
      </c>
    </row>
    <row r="112" spans="1:10" ht="35.1" customHeight="1" thickTop="1" thickBot="1" x14ac:dyDescent="0.3">
      <c r="A112" s="28" t="str">
        <f t="shared" si="3"/>
        <v/>
      </c>
      <c r="B112" s="171"/>
      <c r="C112" s="169"/>
      <c r="D112" s="182"/>
      <c r="E112" s="172"/>
      <c r="F112" s="170"/>
      <c r="G112" s="169"/>
      <c r="H112" s="183"/>
      <c r="I112" s="132" t="str">
        <f>IFERROR(VLOOKUP(C112,PG!$C$8:$M$1007,11,FALSE),"")</f>
        <v/>
      </c>
      <c r="J112" s="133">
        <f t="shared" si="4"/>
        <v>0</v>
      </c>
    </row>
    <row r="113" spans="1:10" ht="35.1" customHeight="1" thickTop="1" thickBot="1" x14ac:dyDescent="0.3">
      <c r="A113" s="28" t="str">
        <f t="shared" si="3"/>
        <v/>
      </c>
      <c r="B113" s="171"/>
      <c r="C113" s="169"/>
      <c r="D113" s="182"/>
      <c r="E113" s="172"/>
      <c r="F113" s="170"/>
      <c r="G113" s="169"/>
      <c r="H113" s="183"/>
      <c r="I113" s="132" t="str">
        <f>IFERROR(VLOOKUP(C113,PG!$C$8:$M$1007,11,FALSE),"")</f>
        <v/>
      </c>
      <c r="J113" s="133">
        <f t="shared" si="4"/>
        <v>0</v>
      </c>
    </row>
    <row r="114" spans="1:10" ht="35.1" customHeight="1" thickTop="1" thickBot="1" x14ac:dyDescent="0.3">
      <c r="A114" s="28" t="str">
        <f t="shared" si="3"/>
        <v/>
      </c>
      <c r="B114" s="171"/>
      <c r="C114" s="169"/>
      <c r="D114" s="182"/>
      <c r="E114" s="172"/>
      <c r="F114" s="170"/>
      <c r="G114" s="169"/>
      <c r="H114" s="183"/>
      <c r="I114" s="132" t="str">
        <f>IFERROR(VLOOKUP(C114,PG!$C$8:$M$1007,11,FALSE),"")</f>
        <v/>
      </c>
      <c r="J114" s="133">
        <f t="shared" si="4"/>
        <v>0</v>
      </c>
    </row>
    <row r="115" spans="1:10" ht="35.1" customHeight="1" thickTop="1" thickBot="1" x14ac:dyDescent="0.3">
      <c r="A115" s="28" t="str">
        <f t="shared" si="3"/>
        <v/>
      </c>
      <c r="B115" s="171"/>
      <c r="C115" s="169"/>
      <c r="D115" s="182"/>
      <c r="E115" s="172"/>
      <c r="F115" s="170"/>
      <c r="G115" s="169"/>
      <c r="H115" s="183"/>
      <c r="I115" s="132" t="str">
        <f>IFERROR(VLOOKUP(C115,PG!$C$8:$M$1007,11,FALSE),"")</f>
        <v/>
      </c>
      <c r="J115" s="133">
        <f t="shared" si="4"/>
        <v>0</v>
      </c>
    </row>
    <row r="116" spans="1:10" ht="35.1" customHeight="1" thickTop="1" thickBot="1" x14ac:dyDescent="0.3">
      <c r="A116" s="28" t="str">
        <f t="shared" si="3"/>
        <v/>
      </c>
      <c r="B116" s="171"/>
      <c r="C116" s="169"/>
      <c r="D116" s="182"/>
      <c r="E116" s="172"/>
      <c r="F116" s="170"/>
      <c r="G116" s="169"/>
      <c r="H116" s="183"/>
      <c r="I116" s="132" t="str">
        <f>IFERROR(VLOOKUP(C116,PG!$C$8:$M$1007,11,FALSE),"")</f>
        <v/>
      </c>
      <c r="J116" s="133">
        <f t="shared" si="4"/>
        <v>0</v>
      </c>
    </row>
    <row r="117" spans="1:10" ht="35.1" customHeight="1" thickTop="1" thickBot="1" x14ac:dyDescent="0.3">
      <c r="A117" s="28" t="str">
        <f t="shared" si="3"/>
        <v/>
      </c>
      <c r="B117" s="171"/>
      <c r="C117" s="169"/>
      <c r="D117" s="182"/>
      <c r="E117" s="172"/>
      <c r="F117" s="170"/>
      <c r="G117" s="169"/>
      <c r="H117" s="183"/>
      <c r="I117" s="132" t="str">
        <f>IFERROR(VLOOKUP(C117,PG!$C$8:$M$1007,11,FALSE),"")</f>
        <v/>
      </c>
      <c r="J117" s="133">
        <f t="shared" si="4"/>
        <v>0</v>
      </c>
    </row>
    <row r="118" spans="1:10" ht="35.1" customHeight="1" thickTop="1" thickBot="1" x14ac:dyDescent="0.3">
      <c r="A118" s="28" t="str">
        <f t="shared" si="3"/>
        <v/>
      </c>
      <c r="B118" s="171"/>
      <c r="C118" s="169"/>
      <c r="D118" s="182"/>
      <c r="E118" s="172"/>
      <c r="F118" s="170"/>
      <c r="G118" s="169"/>
      <c r="H118" s="183"/>
      <c r="I118" s="132" t="str">
        <f>IFERROR(VLOOKUP(C118,PG!$C$8:$M$1007,11,FALSE),"")</f>
        <v/>
      </c>
      <c r="J118" s="133">
        <f t="shared" si="4"/>
        <v>0</v>
      </c>
    </row>
    <row r="119" spans="1:10" ht="35.1" customHeight="1" thickTop="1" thickBot="1" x14ac:dyDescent="0.3">
      <c r="A119" s="28" t="str">
        <f t="shared" si="3"/>
        <v/>
      </c>
      <c r="B119" s="171"/>
      <c r="C119" s="169"/>
      <c r="D119" s="182"/>
      <c r="E119" s="172"/>
      <c r="F119" s="170"/>
      <c r="G119" s="169"/>
      <c r="H119" s="183"/>
      <c r="I119" s="132" t="str">
        <f>IFERROR(VLOOKUP(C119,PG!$C$8:$M$1007,11,FALSE),"")</f>
        <v/>
      </c>
      <c r="J119" s="133">
        <f t="shared" si="4"/>
        <v>0</v>
      </c>
    </row>
    <row r="120" spans="1:10" ht="35.1" customHeight="1" thickTop="1" thickBot="1" x14ac:dyDescent="0.3">
      <c r="A120" s="28" t="str">
        <f t="shared" si="3"/>
        <v/>
      </c>
      <c r="B120" s="171"/>
      <c r="C120" s="169"/>
      <c r="D120" s="182"/>
      <c r="E120" s="172"/>
      <c r="F120" s="170"/>
      <c r="G120" s="169"/>
      <c r="H120" s="183"/>
      <c r="I120" s="132" t="str">
        <f>IFERROR(VLOOKUP(C120,PG!$C$8:$M$1007,11,FALSE),"")</f>
        <v/>
      </c>
      <c r="J120" s="133">
        <f t="shared" si="4"/>
        <v>0</v>
      </c>
    </row>
    <row r="121" spans="1:10" ht="35.1" customHeight="1" thickTop="1" thickBot="1" x14ac:dyDescent="0.3">
      <c r="A121" s="28" t="str">
        <f t="shared" si="3"/>
        <v/>
      </c>
      <c r="B121" s="171"/>
      <c r="C121" s="169"/>
      <c r="D121" s="182"/>
      <c r="E121" s="172"/>
      <c r="F121" s="170"/>
      <c r="G121" s="169"/>
      <c r="H121" s="183"/>
      <c r="I121" s="132" t="str">
        <f>IFERROR(VLOOKUP(C121,PG!$C$8:$M$1007,11,FALSE),"")</f>
        <v/>
      </c>
      <c r="J121" s="133">
        <f t="shared" si="4"/>
        <v>0</v>
      </c>
    </row>
    <row r="122" spans="1:10" ht="35.1" customHeight="1" thickTop="1" thickBot="1" x14ac:dyDescent="0.3">
      <c r="A122" s="28" t="str">
        <f t="shared" si="3"/>
        <v/>
      </c>
      <c r="B122" s="171"/>
      <c r="C122" s="169"/>
      <c r="D122" s="182"/>
      <c r="E122" s="172"/>
      <c r="F122" s="170"/>
      <c r="G122" s="169"/>
      <c r="H122" s="183"/>
      <c r="I122" s="132" t="str">
        <f>IFERROR(VLOOKUP(C122,PG!$C$8:$M$1007,11,FALSE),"")</f>
        <v/>
      </c>
      <c r="J122" s="133">
        <f t="shared" si="4"/>
        <v>0</v>
      </c>
    </row>
    <row r="123" spans="1:10" ht="35.1" customHeight="1" thickTop="1" thickBot="1" x14ac:dyDescent="0.3">
      <c r="A123" s="28" t="str">
        <f t="shared" si="3"/>
        <v/>
      </c>
      <c r="B123" s="171"/>
      <c r="C123" s="169"/>
      <c r="D123" s="182"/>
      <c r="E123" s="172"/>
      <c r="F123" s="170"/>
      <c r="G123" s="169"/>
      <c r="H123" s="183"/>
      <c r="I123" s="132" t="str">
        <f>IFERROR(VLOOKUP(C123,PG!$C$8:$M$1007,11,FALSE),"")</f>
        <v/>
      </c>
      <c r="J123" s="133">
        <f t="shared" si="4"/>
        <v>0</v>
      </c>
    </row>
    <row r="124" spans="1:10" ht="35.1" customHeight="1" thickTop="1" thickBot="1" x14ac:dyDescent="0.3">
      <c r="A124" s="28" t="str">
        <f t="shared" si="3"/>
        <v/>
      </c>
      <c r="B124" s="171"/>
      <c r="C124" s="169"/>
      <c r="D124" s="182"/>
      <c r="E124" s="172"/>
      <c r="F124" s="170"/>
      <c r="G124" s="169"/>
      <c r="H124" s="183"/>
      <c r="I124" s="132" t="str">
        <f>IFERROR(VLOOKUP(C124,PG!$C$8:$M$1007,11,FALSE),"")</f>
        <v/>
      </c>
      <c r="J124" s="133">
        <f t="shared" si="4"/>
        <v>0</v>
      </c>
    </row>
    <row r="125" spans="1:10" ht="35.1" customHeight="1" thickTop="1" thickBot="1" x14ac:dyDescent="0.3">
      <c r="A125" s="28" t="str">
        <f t="shared" si="3"/>
        <v/>
      </c>
      <c r="B125" s="171"/>
      <c r="C125" s="169"/>
      <c r="D125" s="182"/>
      <c r="E125" s="172"/>
      <c r="F125" s="170"/>
      <c r="G125" s="169"/>
      <c r="H125" s="183"/>
      <c r="I125" s="132" t="str">
        <f>IFERROR(VLOOKUP(C125,PG!$C$8:$M$1007,11,FALSE),"")</f>
        <v/>
      </c>
      <c r="J125" s="133">
        <f t="shared" si="4"/>
        <v>0</v>
      </c>
    </row>
    <row r="126" spans="1:10" ht="35.1" customHeight="1" thickTop="1" thickBot="1" x14ac:dyDescent="0.3">
      <c r="A126" s="28" t="str">
        <f t="shared" si="3"/>
        <v/>
      </c>
      <c r="B126" s="171"/>
      <c r="C126" s="169"/>
      <c r="D126" s="182"/>
      <c r="E126" s="172"/>
      <c r="F126" s="170"/>
      <c r="G126" s="169"/>
      <c r="H126" s="183"/>
      <c r="I126" s="132" t="str">
        <f>IFERROR(VLOOKUP(C126,PG!$C$8:$M$1007,11,FALSE),"")</f>
        <v/>
      </c>
      <c r="J126" s="133">
        <f t="shared" si="4"/>
        <v>0</v>
      </c>
    </row>
    <row r="127" spans="1:10" ht="35.1" customHeight="1" thickTop="1" thickBot="1" x14ac:dyDescent="0.3">
      <c r="A127" s="28" t="str">
        <f t="shared" si="3"/>
        <v/>
      </c>
      <c r="B127" s="171"/>
      <c r="C127" s="169"/>
      <c r="D127" s="182"/>
      <c r="E127" s="172"/>
      <c r="F127" s="170"/>
      <c r="G127" s="169"/>
      <c r="H127" s="183"/>
      <c r="I127" s="132" t="str">
        <f>IFERROR(VLOOKUP(C127,PG!$C$8:$M$1007,11,FALSE),"")</f>
        <v/>
      </c>
      <c r="J127" s="133">
        <f t="shared" si="4"/>
        <v>0</v>
      </c>
    </row>
    <row r="128" spans="1:10" ht="35.1" customHeight="1" thickTop="1" thickBot="1" x14ac:dyDescent="0.3">
      <c r="A128" s="28" t="str">
        <f t="shared" si="3"/>
        <v/>
      </c>
      <c r="B128" s="171"/>
      <c r="C128" s="169"/>
      <c r="D128" s="182"/>
      <c r="E128" s="172"/>
      <c r="F128" s="170"/>
      <c r="G128" s="169"/>
      <c r="H128" s="183"/>
      <c r="I128" s="132" t="str">
        <f>IFERROR(VLOOKUP(C128,PG!$C$8:$M$1007,11,FALSE),"")</f>
        <v/>
      </c>
      <c r="J128" s="133">
        <f t="shared" si="4"/>
        <v>0</v>
      </c>
    </row>
    <row r="129" spans="1:10" ht="35.1" customHeight="1" thickTop="1" thickBot="1" x14ac:dyDescent="0.3">
      <c r="A129" s="28" t="str">
        <f t="shared" si="3"/>
        <v/>
      </c>
      <c r="B129" s="171"/>
      <c r="C129" s="169"/>
      <c r="D129" s="182"/>
      <c r="E129" s="172"/>
      <c r="F129" s="170"/>
      <c r="G129" s="169"/>
      <c r="H129" s="183"/>
      <c r="I129" s="132" t="str">
        <f>IFERROR(VLOOKUP(C129,PG!$C$8:$M$1007,11,FALSE),"")</f>
        <v/>
      </c>
      <c r="J129" s="133">
        <f t="shared" si="4"/>
        <v>0</v>
      </c>
    </row>
    <row r="130" spans="1:10" ht="35.1" customHeight="1" thickTop="1" thickBot="1" x14ac:dyDescent="0.3">
      <c r="A130" s="28" t="str">
        <f t="shared" si="3"/>
        <v/>
      </c>
      <c r="B130" s="171"/>
      <c r="C130" s="169"/>
      <c r="D130" s="182"/>
      <c r="E130" s="172"/>
      <c r="F130" s="170"/>
      <c r="G130" s="169"/>
      <c r="H130" s="183"/>
      <c r="I130" s="132" t="str">
        <f>IFERROR(VLOOKUP(C130,PG!$C$8:$M$1007,11,FALSE),"")</f>
        <v/>
      </c>
      <c r="J130" s="133">
        <f t="shared" si="4"/>
        <v>0</v>
      </c>
    </row>
    <row r="131" spans="1:10" ht="35.1" customHeight="1" thickTop="1" thickBot="1" x14ac:dyDescent="0.3">
      <c r="A131" s="28" t="str">
        <f t="shared" si="3"/>
        <v/>
      </c>
      <c r="B131" s="171"/>
      <c r="C131" s="169"/>
      <c r="D131" s="182"/>
      <c r="E131" s="172"/>
      <c r="F131" s="170"/>
      <c r="G131" s="169"/>
      <c r="H131" s="183"/>
      <c r="I131" s="132" t="str">
        <f>IFERROR(VLOOKUP(C131,PG!$C$8:$M$1007,11,FALSE),"")</f>
        <v/>
      </c>
      <c r="J131" s="133">
        <f t="shared" si="4"/>
        <v>0</v>
      </c>
    </row>
    <row r="132" spans="1:10" ht="35.1" customHeight="1" thickTop="1" thickBot="1" x14ac:dyDescent="0.3">
      <c r="A132" s="28" t="str">
        <f t="shared" si="3"/>
        <v/>
      </c>
      <c r="B132" s="171"/>
      <c r="C132" s="169"/>
      <c r="D132" s="182"/>
      <c r="E132" s="172"/>
      <c r="F132" s="170"/>
      <c r="G132" s="169"/>
      <c r="H132" s="183"/>
      <c r="I132" s="132" t="str">
        <f>IFERROR(VLOOKUP(C132,PG!$C$8:$M$1007,11,FALSE),"")</f>
        <v/>
      </c>
      <c r="J132" s="133">
        <f t="shared" si="4"/>
        <v>0</v>
      </c>
    </row>
    <row r="133" spans="1:10" ht="35.1" customHeight="1" thickTop="1" thickBot="1" x14ac:dyDescent="0.3">
      <c r="A133" s="28" t="str">
        <f t="shared" si="3"/>
        <v/>
      </c>
      <c r="B133" s="171"/>
      <c r="C133" s="169"/>
      <c r="D133" s="182"/>
      <c r="E133" s="172"/>
      <c r="F133" s="170"/>
      <c r="G133" s="169"/>
      <c r="H133" s="183"/>
      <c r="I133" s="132" t="str">
        <f>IFERROR(VLOOKUP(C133,PG!$C$8:$M$1007,11,FALSE),"")</f>
        <v/>
      </c>
      <c r="J133" s="133">
        <f t="shared" si="4"/>
        <v>0</v>
      </c>
    </row>
    <row r="134" spans="1:10" ht="35.1" customHeight="1" thickTop="1" thickBot="1" x14ac:dyDescent="0.3">
      <c r="A134" s="28" t="str">
        <f t="shared" si="3"/>
        <v/>
      </c>
      <c r="B134" s="171"/>
      <c r="C134" s="169"/>
      <c r="D134" s="182"/>
      <c r="E134" s="172"/>
      <c r="F134" s="170"/>
      <c r="G134" s="169"/>
      <c r="H134" s="183"/>
      <c r="I134" s="132" t="str">
        <f>IFERROR(VLOOKUP(C134,PG!$C$8:$M$1007,11,FALSE),"")</f>
        <v/>
      </c>
      <c r="J134" s="133">
        <f t="shared" si="4"/>
        <v>0</v>
      </c>
    </row>
    <row r="135" spans="1:10" ht="35.1" customHeight="1" thickTop="1" thickBot="1" x14ac:dyDescent="0.3">
      <c r="A135" s="28" t="str">
        <f t="shared" si="3"/>
        <v/>
      </c>
      <c r="B135" s="171"/>
      <c r="C135" s="169"/>
      <c r="D135" s="182"/>
      <c r="E135" s="172"/>
      <c r="F135" s="170"/>
      <c r="G135" s="169"/>
      <c r="H135" s="183"/>
      <c r="I135" s="132" t="str">
        <f>IFERROR(VLOOKUP(C135,PG!$C$8:$M$1007,11,FALSE),"")</f>
        <v/>
      </c>
      <c r="J135" s="133">
        <f t="shared" si="4"/>
        <v>0</v>
      </c>
    </row>
    <row r="136" spans="1:10" ht="35.1" customHeight="1" thickTop="1" thickBot="1" x14ac:dyDescent="0.3">
      <c r="A136" s="28" t="str">
        <f t="shared" si="3"/>
        <v/>
      </c>
      <c r="B136" s="171"/>
      <c r="C136" s="169"/>
      <c r="D136" s="182"/>
      <c r="E136" s="172"/>
      <c r="F136" s="170"/>
      <c r="G136" s="169"/>
      <c r="H136" s="183"/>
      <c r="I136" s="132" t="str">
        <f>IFERROR(VLOOKUP(C136,PG!$C$8:$M$1007,11,FALSE),"")</f>
        <v/>
      </c>
      <c r="J136" s="133">
        <f t="shared" si="4"/>
        <v>0</v>
      </c>
    </row>
    <row r="137" spans="1:10" ht="35.1" customHeight="1" thickTop="1" thickBot="1" x14ac:dyDescent="0.3">
      <c r="A137" s="28" t="str">
        <f t="shared" ref="A137:A200" si="5">IF(B137="","",MONTH(B137))</f>
        <v/>
      </c>
      <c r="B137" s="171"/>
      <c r="C137" s="169"/>
      <c r="D137" s="182"/>
      <c r="E137" s="172"/>
      <c r="F137" s="170"/>
      <c r="G137" s="169"/>
      <c r="H137" s="183"/>
      <c r="I137" s="132" t="str">
        <f>IFERROR(VLOOKUP(C137,PG!$C$8:$M$1007,11,FALSE),"")</f>
        <v/>
      </c>
      <c r="J137" s="133">
        <f t="shared" si="4"/>
        <v>0</v>
      </c>
    </row>
    <row r="138" spans="1:10" ht="35.1" customHeight="1" thickTop="1" thickBot="1" x14ac:dyDescent="0.3">
      <c r="A138" s="28" t="str">
        <f t="shared" si="5"/>
        <v/>
      </c>
      <c r="B138" s="171"/>
      <c r="C138" s="169"/>
      <c r="D138" s="182"/>
      <c r="E138" s="172"/>
      <c r="F138" s="170"/>
      <c r="G138" s="169"/>
      <c r="H138" s="183"/>
      <c r="I138" s="132" t="str">
        <f>IFERROR(VLOOKUP(C138,PG!$C$8:$M$1007,11,FALSE),"")</f>
        <v/>
      </c>
      <c r="J138" s="133">
        <f t="shared" si="4"/>
        <v>0</v>
      </c>
    </row>
    <row r="139" spans="1:10" ht="35.1" customHeight="1" thickTop="1" thickBot="1" x14ac:dyDescent="0.3">
      <c r="A139" s="28" t="str">
        <f t="shared" si="5"/>
        <v/>
      </c>
      <c r="B139" s="171"/>
      <c r="C139" s="169"/>
      <c r="D139" s="182"/>
      <c r="E139" s="172"/>
      <c r="F139" s="170"/>
      <c r="G139" s="169"/>
      <c r="H139" s="183"/>
      <c r="I139" s="132" t="str">
        <f>IFERROR(VLOOKUP(C139,PG!$C$8:$M$1007,11,FALSE),"")</f>
        <v/>
      </c>
      <c r="J139" s="133">
        <f t="shared" si="4"/>
        <v>0</v>
      </c>
    </row>
    <row r="140" spans="1:10" ht="35.1" customHeight="1" thickTop="1" thickBot="1" x14ac:dyDescent="0.3">
      <c r="A140" s="28" t="str">
        <f t="shared" si="5"/>
        <v/>
      </c>
      <c r="B140" s="171"/>
      <c r="C140" s="169"/>
      <c r="D140" s="182"/>
      <c r="E140" s="172"/>
      <c r="F140" s="170"/>
      <c r="G140" s="169"/>
      <c r="H140" s="183"/>
      <c r="I140" s="132" t="str">
        <f>IFERROR(VLOOKUP(C140,PG!$C$8:$M$1007,11,FALSE),"")</f>
        <v/>
      </c>
      <c r="J140" s="133">
        <f t="shared" si="4"/>
        <v>0</v>
      </c>
    </row>
    <row r="141" spans="1:10" ht="35.1" customHeight="1" thickTop="1" thickBot="1" x14ac:dyDescent="0.3">
      <c r="A141" s="28" t="str">
        <f t="shared" si="5"/>
        <v/>
      </c>
      <c r="B141" s="171"/>
      <c r="C141" s="169"/>
      <c r="D141" s="182"/>
      <c r="E141" s="172"/>
      <c r="F141" s="170"/>
      <c r="G141" s="169"/>
      <c r="H141" s="183"/>
      <c r="I141" s="132" t="str">
        <f>IFERROR(VLOOKUP(C141,PG!$C$8:$M$1007,11,FALSE),"")</f>
        <v/>
      </c>
      <c r="J141" s="133">
        <f t="shared" si="4"/>
        <v>0</v>
      </c>
    </row>
    <row r="142" spans="1:10" ht="35.1" customHeight="1" thickTop="1" thickBot="1" x14ac:dyDescent="0.3">
      <c r="A142" s="28" t="str">
        <f t="shared" si="5"/>
        <v/>
      </c>
      <c r="B142" s="171"/>
      <c r="C142" s="169"/>
      <c r="D142" s="182"/>
      <c r="E142" s="172"/>
      <c r="F142" s="170"/>
      <c r="G142" s="169"/>
      <c r="H142" s="183"/>
      <c r="I142" s="132" t="str">
        <f>IFERROR(VLOOKUP(C142,PG!$C$8:$M$1007,11,FALSE),"")</f>
        <v/>
      </c>
      <c r="J142" s="133">
        <f t="shared" si="4"/>
        <v>0</v>
      </c>
    </row>
    <row r="143" spans="1:10" ht="35.1" customHeight="1" thickTop="1" thickBot="1" x14ac:dyDescent="0.3">
      <c r="A143" s="28" t="str">
        <f t="shared" si="5"/>
        <v/>
      </c>
      <c r="B143" s="171"/>
      <c r="C143" s="169"/>
      <c r="D143" s="182"/>
      <c r="E143" s="172"/>
      <c r="F143" s="170"/>
      <c r="G143" s="169"/>
      <c r="H143" s="183"/>
      <c r="I143" s="132" t="str">
        <f>IFERROR(VLOOKUP(C143,PG!$C$8:$M$1007,11,FALSE),"")</f>
        <v/>
      </c>
      <c r="J143" s="133">
        <f t="shared" si="4"/>
        <v>0</v>
      </c>
    </row>
    <row r="144" spans="1:10" ht="35.1" customHeight="1" thickTop="1" thickBot="1" x14ac:dyDescent="0.3">
      <c r="A144" s="28" t="str">
        <f t="shared" si="5"/>
        <v/>
      </c>
      <c r="B144" s="171"/>
      <c r="C144" s="169"/>
      <c r="D144" s="182"/>
      <c r="E144" s="172"/>
      <c r="F144" s="170"/>
      <c r="G144" s="169"/>
      <c r="H144" s="183"/>
      <c r="I144" s="132" t="str">
        <f>IFERROR(VLOOKUP(C144,PG!$C$8:$M$1007,11,FALSE),"")</f>
        <v/>
      </c>
      <c r="J144" s="133">
        <f t="shared" si="4"/>
        <v>0</v>
      </c>
    </row>
    <row r="145" spans="1:10" ht="35.1" customHeight="1" thickTop="1" thickBot="1" x14ac:dyDescent="0.3">
      <c r="A145" s="28" t="str">
        <f t="shared" si="5"/>
        <v/>
      </c>
      <c r="B145" s="171"/>
      <c r="C145" s="169"/>
      <c r="D145" s="182"/>
      <c r="E145" s="172"/>
      <c r="F145" s="170"/>
      <c r="G145" s="169"/>
      <c r="H145" s="183"/>
      <c r="I145" s="132" t="str">
        <f>IFERROR(VLOOKUP(C145,PG!$C$8:$M$1007,11,FALSE),"")</f>
        <v/>
      </c>
      <c r="J145" s="133">
        <f t="shared" si="4"/>
        <v>0</v>
      </c>
    </row>
    <row r="146" spans="1:10" ht="35.1" customHeight="1" thickTop="1" thickBot="1" x14ac:dyDescent="0.3">
      <c r="A146" s="28" t="str">
        <f t="shared" si="5"/>
        <v/>
      </c>
      <c r="B146" s="171"/>
      <c r="C146" s="169"/>
      <c r="D146" s="182"/>
      <c r="E146" s="172"/>
      <c r="F146" s="170"/>
      <c r="G146" s="169"/>
      <c r="H146" s="183"/>
      <c r="I146" s="132" t="str">
        <f>IFERROR(VLOOKUP(C146,PG!$C$8:$M$1007,11,FALSE),"")</f>
        <v/>
      </c>
      <c r="J146" s="133">
        <f t="shared" si="4"/>
        <v>0</v>
      </c>
    </row>
    <row r="147" spans="1:10" ht="35.1" customHeight="1" thickTop="1" thickBot="1" x14ac:dyDescent="0.3">
      <c r="A147" s="28" t="str">
        <f t="shared" si="5"/>
        <v/>
      </c>
      <c r="B147" s="171"/>
      <c r="C147" s="169"/>
      <c r="D147" s="182"/>
      <c r="E147" s="172"/>
      <c r="F147" s="170"/>
      <c r="G147" s="169"/>
      <c r="H147" s="183"/>
      <c r="I147" s="132" t="str">
        <f>IFERROR(VLOOKUP(C147,PG!$C$8:$M$1007,11,FALSE),"")</f>
        <v/>
      </c>
      <c r="J147" s="133">
        <f t="shared" ref="J147:J210" si="6">IFERROR(E147*F147,0)</f>
        <v>0</v>
      </c>
    </row>
    <row r="148" spans="1:10" ht="35.1" customHeight="1" thickTop="1" thickBot="1" x14ac:dyDescent="0.3">
      <c r="A148" s="28" t="str">
        <f t="shared" si="5"/>
        <v/>
      </c>
      <c r="B148" s="171"/>
      <c r="C148" s="169"/>
      <c r="D148" s="182"/>
      <c r="E148" s="172"/>
      <c r="F148" s="170"/>
      <c r="G148" s="169"/>
      <c r="H148" s="183"/>
      <c r="I148" s="132" t="str">
        <f>IFERROR(VLOOKUP(C148,PG!$C$8:$M$1007,11,FALSE),"")</f>
        <v/>
      </c>
      <c r="J148" s="133">
        <f t="shared" si="6"/>
        <v>0</v>
      </c>
    </row>
    <row r="149" spans="1:10" ht="35.1" customHeight="1" thickTop="1" thickBot="1" x14ac:dyDescent="0.3">
      <c r="A149" s="28" t="str">
        <f t="shared" si="5"/>
        <v/>
      </c>
      <c r="B149" s="171"/>
      <c r="C149" s="169"/>
      <c r="D149" s="182"/>
      <c r="E149" s="172"/>
      <c r="F149" s="170"/>
      <c r="G149" s="169"/>
      <c r="H149" s="183"/>
      <c r="I149" s="132" t="str">
        <f>IFERROR(VLOOKUP(C149,PG!$C$8:$M$1007,11,FALSE),"")</f>
        <v/>
      </c>
      <c r="J149" s="133">
        <f t="shared" si="6"/>
        <v>0</v>
      </c>
    </row>
    <row r="150" spans="1:10" ht="35.1" customHeight="1" thickTop="1" thickBot="1" x14ac:dyDescent="0.3">
      <c r="A150" s="28" t="str">
        <f t="shared" si="5"/>
        <v/>
      </c>
      <c r="B150" s="171"/>
      <c r="C150" s="169"/>
      <c r="D150" s="182"/>
      <c r="E150" s="172"/>
      <c r="F150" s="170"/>
      <c r="G150" s="169"/>
      <c r="H150" s="183"/>
      <c r="I150" s="132" t="str">
        <f>IFERROR(VLOOKUP(C150,PG!$C$8:$M$1007,11,FALSE),"")</f>
        <v/>
      </c>
      <c r="J150" s="133">
        <f t="shared" si="6"/>
        <v>0</v>
      </c>
    </row>
    <row r="151" spans="1:10" ht="35.1" customHeight="1" thickTop="1" thickBot="1" x14ac:dyDescent="0.3">
      <c r="A151" s="28" t="str">
        <f t="shared" si="5"/>
        <v/>
      </c>
      <c r="B151" s="171"/>
      <c r="C151" s="169"/>
      <c r="D151" s="182"/>
      <c r="E151" s="172"/>
      <c r="F151" s="170"/>
      <c r="G151" s="169"/>
      <c r="H151" s="183"/>
      <c r="I151" s="132" t="str">
        <f>IFERROR(VLOOKUP(C151,PG!$C$8:$M$1007,11,FALSE),"")</f>
        <v/>
      </c>
      <c r="J151" s="133">
        <f t="shared" si="6"/>
        <v>0</v>
      </c>
    </row>
    <row r="152" spans="1:10" ht="35.1" customHeight="1" thickTop="1" thickBot="1" x14ac:dyDescent="0.3">
      <c r="A152" s="28" t="str">
        <f t="shared" si="5"/>
        <v/>
      </c>
      <c r="B152" s="171"/>
      <c r="C152" s="169"/>
      <c r="D152" s="182"/>
      <c r="E152" s="172"/>
      <c r="F152" s="170"/>
      <c r="G152" s="169"/>
      <c r="H152" s="183"/>
      <c r="I152" s="132" t="str">
        <f>IFERROR(VLOOKUP(C152,PG!$C$8:$M$1007,11,FALSE),"")</f>
        <v/>
      </c>
      <c r="J152" s="133">
        <f t="shared" si="6"/>
        <v>0</v>
      </c>
    </row>
    <row r="153" spans="1:10" ht="35.1" customHeight="1" thickTop="1" thickBot="1" x14ac:dyDescent="0.3">
      <c r="A153" s="28" t="str">
        <f t="shared" si="5"/>
        <v/>
      </c>
      <c r="B153" s="171"/>
      <c r="C153" s="169"/>
      <c r="D153" s="182"/>
      <c r="E153" s="172"/>
      <c r="F153" s="170"/>
      <c r="G153" s="169"/>
      <c r="H153" s="183"/>
      <c r="I153" s="132" t="str">
        <f>IFERROR(VLOOKUP(C153,PG!$C$8:$M$1007,11,FALSE),"")</f>
        <v/>
      </c>
      <c r="J153" s="133">
        <f t="shared" si="6"/>
        <v>0</v>
      </c>
    </row>
    <row r="154" spans="1:10" ht="35.1" customHeight="1" thickTop="1" thickBot="1" x14ac:dyDescent="0.3">
      <c r="A154" s="28" t="str">
        <f t="shared" si="5"/>
        <v/>
      </c>
      <c r="B154" s="171"/>
      <c r="C154" s="169"/>
      <c r="D154" s="182"/>
      <c r="E154" s="172"/>
      <c r="F154" s="170"/>
      <c r="G154" s="169"/>
      <c r="H154" s="183"/>
      <c r="I154" s="132" t="str">
        <f>IFERROR(VLOOKUP(C154,PG!$C$8:$M$1007,11,FALSE),"")</f>
        <v/>
      </c>
      <c r="J154" s="133">
        <f t="shared" si="6"/>
        <v>0</v>
      </c>
    </row>
    <row r="155" spans="1:10" ht="35.1" customHeight="1" thickTop="1" thickBot="1" x14ac:dyDescent="0.3">
      <c r="A155" s="28" t="str">
        <f t="shared" si="5"/>
        <v/>
      </c>
      <c r="B155" s="171"/>
      <c r="C155" s="169"/>
      <c r="D155" s="182"/>
      <c r="E155" s="172"/>
      <c r="F155" s="170"/>
      <c r="G155" s="169"/>
      <c r="H155" s="183"/>
      <c r="I155" s="132" t="str">
        <f>IFERROR(VLOOKUP(C155,PG!$C$8:$M$1007,11,FALSE),"")</f>
        <v/>
      </c>
      <c r="J155" s="133">
        <f t="shared" si="6"/>
        <v>0</v>
      </c>
    </row>
    <row r="156" spans="1:10" ht="35.1" customHeight="1" thickTop="1" thickBot="1" x14ac:dyDescent="0.3">
      <c r="A156" s="28" t="str">
        <f t="shared" si="5"/>
        <v/>
      </c>
      <c r="B156" s="171"/>
      <c r="C156" s="169"/>
      <c r="D156" s="182"/>
      <c r="E156" s="172"/>
      <c r="F156" s="170"/>
      <c r="G156" s="169"/>
      <c r="H156" s="183"/>
      <c r="I156" s="132" t="str">
        <f>IFERROR(VLOOKUP(C156,PG!$C$8:$M$1007,11,FALSE),"")</f>
        <v/>
      </c>
      <c r="J156" s="133">
        <f t="shared" si="6"/>
        <v>0</v>
      </c>
    </row>
    <row r="157" spans="1:10" ht="35.1" customHeight="1" thickTop="1" thickBot="1" x14ac:dyDescent="0.3">
      <c r="A157" s="28" t="str">
        <f t="shared" si="5"/>
        <v/>
      </c>
      <c r="B157" s="171"/>
      <c r="C157" s="169"/>
      <c r="D157" s="182"/>
      <c r="E157" s="172"/>
      <c r="F157" s="170"/>
      <c r="G157" s="169"/>
      <c r="H157" s="183"/>
      <c r="I157" s="132" t="str">
        <f>IFERROR(VLOOKUP(C157,PG!$C$8:$M$1007,11,FALSE),"")</f>
        <v/>
      </c>
      <c r="J157" s="133">
        <f t="shared" si="6"/>
        <v>0</v>
      </c>
    </row>
    <row r="158" spans="1:10" ht="35.1" customHeight="1" thickTop="1" thickBot="1" x14ac:dyDescent="0.3">
      <c r="A158" s="28" t="str">
        <f t="shared" si="5"/>
        <v/>
      </c>
      <c r="B158" s="171"/>
      <c r="C158" s="169"/>
      <c r="D158" s="182"/>
      <c r="E158" s="172"/>
      <c r="F158" s="170"/>
      <c r="G158" s="169"/>
      <c r="H158" s="183"/>
      <c r="I158" s="132" t="str">
        <f>IFERROR(VLOOKUP(C158,PG!$C$8:$M$1007,11,FALSE),"")</f>
        <v/>
      </c>
      <c r="J158" s="133">
        <f t="shared" si="6"/>
        <v>0</v>
      </c>
    </row>
    <row r="159" spans="1:10" ht="35.1" customHeight="1" thickTop="1" thickBot="1" x14ac:dyDescent="0.3">
      <c r="A159" s="28" t="str">
        <f t="shared" si="5"/>
        <v/>
      </c>
      <c r="B159" s="171"/>
      <c r="C159" s="169"/>
      <c r="D159" s="182"/>
      <c r="E159" s="172"/>
      <c r="F159" s="170"/>
      <c r="G159" s="169"/>
      <c r="H159" s="183"/>
      <c r="I159" s="132" t="str">
        <f>IFERROR(VLOOKUP(C159,PG!$C$8:$M$1007,11,FALSE),"")</f>
        <v/>
      </c>
      <c r="J159" s="133">
        <f t="shared" si="6"/>
        <v>0</v>
      </c>
    </row>
    <row r="160" spans="1:10" ht="35.1" customHeight="1" thickTop="1" thickBot="1" x14ac:dyDescent="0.3">
      <c r="A160" s="28" t="str">
        <f t="shared" si="5"/>
        <v/>
      </c>
      <c r="B160" s="171"/>
      <c r="C160" s="169"/>
      <c r="D160" s="182"/>
      <c r="E160" s="172"/>
      <c r="F160" s="170"/>
      <c r="G160" s="169"/>
      <c r="H160" s="183"/>
      <c r="I160" s="132" t="str">
        <f>IFERROR(VLOOKUP(C160,PG!$C$8:$M$1007,11,FALSE),"")</f>
        <v/>
      </c>
      <c r="J160" s="133">
        <f t="shared" si="6"/>
        <v>0</v>
      </c>
    </row>
    <row r="161" spans="1:10" ht="35.1" customHeight="1" thickTop="1" thickBot="1" x14ac:dyDescent="0.3">
      <c r="A161" s="28" t="str">
        <f t="shared" si="5"/>
        <v/>
      </c>
      <c r="B161" s="171"/>
      <c r="C161" s="169"/>
      <c r="D161" s="182"/>
      <c r="E161" s="172"/>
      <c r="F161" s="170"/>
      <c r="G161" s="169"/>
      <c r="H161" s="183"/>
      <c r="I161" s="132" t="str">
        <f>IFERROR(VLOOKUP(C161,PG!$C$8:$M$1007,11,FALSE),"")</f>
        <v/>
      </c>
      <c r="J161" s="133">
        <f t="shared" si="6"/>
        <v>0</v>
      </c>
    </row>
    <row r="162" spans="1:10" ht="35.1" customHeight="1" thickTop="1" thickBot="1" x14ac:dyDescent="0.3">
      <c r="A162" s="28" t="str">
        <f t="shared" si="5"/>
        <v/>
      </c>
      <c r="B162" s="171"/>
      <c r="C162" s="169"/>
      <c r="D162" s="182"/>
      <c r="E162" s="172"/>
      <c r="F162" s="170"/>
      <c r="G162" s="169"/>
      <c r="H162" s="183"/>
      <c r="I162" s="132" t="str">
        <f>IFERROR(VLOOKUP(C162,PG!$C$8:$M$1007,11,FALSE),"")</f>
        <v/>
      </c>
      <c r="J162" s="133">
        <f t="shared" si="6"/>
        <v>0</v>
      </c>
    </row>
    <row r="163" spans="1:10" ht="35.1" customHeight="1" thickTop="1" thickBot="1" x14ac:dyDescent="0.3">
      <c r="A163" s="28" t="str">
        <f t="shared" si="5"/>
        <v/>
      </c>
      <c r="B163" s="171"/>
      <c r="C163" s="169"/>
      <c r="D163" s="182"/>
      <c r="E163" s="172"/>
      <c r="F163" s="170"/>
      <c r="G163" s="169"/>
      <c r="H163" s="183"/>
      <c r="I163" s="132" t="str">
        <f>IFERROR(VLOOKUP(C163,PG!$C$8:$M$1007,11,FALSE),"")</f>
        <v/>
      </c>
      <c r="J163" s="133">
        <f t="shared" si="6"/>
        <v>0</v>
      </c>
    </row>
    <row r="164" spans="1:10" ht="35.1" customHeight="1" thickTop="1" thickBot="1" x14ac:dyDescent="0.3">
      <c r="A164" s="28" t="str">
        <f t="shared" si="5"/>
        <v/>
      </c>
      <c r="B164" s="171"/>
      <c r="C164" s="169"/>
      <c r="D164" s="182"/>
      <c r="E164" s="172"/>
      <c r="F164" s="170"/>
      <c r="G164" s="169"/>
      <c r="H164" s="183"/>
      <c r="I164" s="132" t="str">
        <f>IFERROR(VLOOKUP(C164,PG!$C$8:$M$1007,11,FALSE),"")</f>
        <v/>
      </c>
      <c r="J164" s="133">
        <f t="shared" si="6"/>
        <v>0</v>
      </c>
    </row>
    <row r="165" spans="1:10" ht="35.1" customHeight="1" thickTop="1" thickBot="1" x14ac:dyDescent="0.3">
      <c r="A165" s="28" t="str">
        <f t="shared" si="5"/>
        <v/>
      </c>
      <c r="B165" s="171"/>
      <c r="C165" s="169"/>
      <c r="D165" s="182"/>
      <c r="E165" s="172"/>
      <c r="F165" s="170"/>
      <c r="G165" s="169"/>
      <c r="H165" s="183"/>
      <c r="I165" s="132" t="str">
        <f>IFERROR(VLOOKUP(C165,PG!$C$8:$M$1007,11,FALSE),"")</f>
        <v/>
      </c>
      <c r="J165" s="133">
        <f t="shared" si="6"/>
        <v>0</v>
      </c>
    </row>
    <row r="166" spans="1:10" ht="35.1" customHeight="1" thickTop="1" thickBot="1" x14ac:dyDescent="0.3">
      <c r="A166" s="28" t="str">
        <f t="shared" si="5"/>
        <v/>
      </c>
      <c r="B166" s="171"/>
      <c r="C166" s="169"/>
      <c r="D166" s="182"/>
      <c r="E166" s="172"/>
      <c r="F166" s="170"/>
      <c r="G166" s="169"/>
      <c r="H166" s="183"/>
      <c r="I166" s="132" t="str">
        <f>IFERROR(VLOOKUP(C166,PG!$C$8:$M$1007,11,FALSE),"")</f>
        <v/>
      </c>
      <c r="J166" s="133">
        <f t="shared" si="6"/>
        <v>0</v>
      </c>
    </row>
    <row r="167" spans="1:10" ht="35.1" customHeight="1" thickTop="1" thickBot="1" x14ac:dyDescent="0.3">
      <c r="A167" s="28" t="str">
        <f t="shared" si="5"/>
        <v/>
      </c>
      <c r="B167" s="171"/>
      <c r="C167" s="169"/>
      <c r="D167" s="182"/>
      <c r="E167" s="172"/>
      <c r="F167" s="170"/>
      <c r="G167" s="169"/>
      <c r="H167" s="183"/>
      <c r="I167" s="132" t="str">
        <f>IFERROR(VLOOKUP(C167,PG!$C$8:$M$1007,11,FALSE),"")</f>
        <v/>
      </c>
      <c r="J167" s="133">
        <f t="shared" si="6"/>
        <v>0</v>
      </c>
    </row>
    <row r="168" spans="1:10" ht="35.1" customHeight="1" thickTop="1" thickBot="1" x14ac:dyDescent="0.3">
      <c r="A168" s="28" t="str">
        <f t="shared" si="5"/>
        <v/>
      </c>
      <c r="B168" s="171"/>
      <c r="C168" s="169"/>
      <c r="D168" s="182"/>
      <c r="E168" s="172"/>
      <c r="F168" s="170"/>
      <c r="G168" s="169"/>
      <c r="H168" s="183"/>
      <c r="I168" s="132" t="str">
        <f>IFERROR(VLOOKUP(C168,PG!$C$8:$M$1007,11,FALSE),"")</f>
        <v/>
      </c>
      <c r="J168" s="133">
        <f t="shared" si="6"/>
        <v>0</v>
      </c>
    </row>
    <row r="169" spans="1:10" ht="35.1" customHeight="1" thickTop="1" thickBot="1" x14ac:dyDescent="0.3">
      <c r="A169" s="28" t="str">
        <f t="shared" si="5"/>
        <v/>
      </c>
      <c r="B169" s="171"/>
      <c r="C169" s="169"/>
      <c r="D169" s="182"/>
      <c r="E169" s="172"/>
      <c r="F169" s="170"/>
      <c r="G169" s="169"/>
      <c r="H169" s="183"/>
      <c r="I169" s="132" t="str">
        <f>IFERROR(VLOOKUP(C169,PG!$C$8:$M$1007,11,FALSE),"")</f>
        <v/>
      </c>
      <c r="J169" s="133">
        <f t="shared" si="6"/>
        <v>0</v>
      </c>
    </row>
    <row r="170" spans="1:10" ht="35.1" customHeight="1" thickTop="1" thickBot="1" x14ac:dyDescent="0.3">
      <c r="A170" s="28" t="str">
        <f t="shared" si="5"/>
        <v/>
      </c>
      <c r="B170" s="171"/>
      <c r="C170" s="169"/>
      <c r="D170" s="182"/>
      <c r="E170" s="172"/>
      <c r="F170" s="170"/>
      <c r="G170" s="169"/>
      <c r="H170" s="183"/>
      <c r="I170" s="132" t="str">
        <f>IFERROR(VLOOKUP(C170,PG!$C$8:$M$1007,11,FALSE),"")</f>
        <v/>
      </c>
      <c r="J170" s="133">
        <f t="shared" si="6"/>
        <v>0</v>
      </c>
    </row>
    <row r="171" spans="1:10" ht="35.1" customHeight="1" thickTop="1" thickBot="1" x14ac:dyDescent="0.3">
      <c r="A171" s="28" t="str">
        <f t="shared" si="5"/>
        <v/>
      </c>
      <c r="B171" s="171"/>
      <c r="C171" s="169"/>
      <c r="D171" s="182"/>
      <c r="E171" s="172"/>
      <c r="F171" s="170"/>
      <c r="G171" s="169"/>
      <c r="H171" s="183"/>
      <c r="I171" s="132" t="str">
        <f>IFERROR(VLOOKUP(C171,PG!$C$8:$M$1007,11,FALSE),"")</f>
        <v/>
      </c>
      <c r="J171" s="133">
        <f t="shared" si="6"/>
        <v>0</v>
      </c>
    </row>
    <row r="172" spans="1:10" ht="35.1" customHeight="1" thickTop="1" thickBot="1" x14ac:dyDescent="0.3">
      <c r="A172" s="28" t="str">
        <f t="shared" si="5"/>
        <v/>
      </c>
      <c r="B172" s="171"/>
      <c r="C172" s="169"/>
      <c r="D172" s="182"/>
      <c r="E172" s="172"/>
      <c r="F172" s="170"/>
      <c r="G172" s="169"/>
      <c r="H172" s="183"/>
      <c r="I172" s="132" t="str">
        <f>IFERROR(VLOOKUP(C172,PG!$C$8:$M$1007,11,FALSE),"")</f>
        <v/>
      </c>
      <c r="J172" s="133">
        <f t="shared" si="6"/>
        <v>0</v>
      </c>
    </row>
    <row r="173" spans="1:10" ht="35.1" customHeight="1" thickTop="1" thickBot="1" x14ac:dyDescent="0.3">
      <c r="A173" s="28" t="str">
        <f t="shared" si="5"/>
        <v/>
      </c>
      <c r="B173" s="171"/>
      <c r="C173" s="169"/>
      <c r="D173" s="182"/>
      <c r="E173" s="172"/>
      <c r="F173" s="170"/>
      <c r="G173" s="169"/>
      <c r="H173" s="183"/>
      <c r="I173" s="132" t="str">
        <f>IFERROR(VLOOKUP(C173,PG!$C$8:$M$1007,11,FALSE),"")</f>
        <v/>
      </c>
      <c r="J173" s="133">
        <f t="shared" si="6"/>
        <v>0</v>
      </c>
    </row>
    <row r="174" spans="1:10" ht="35.1" customHeight="1" thickTop="1" thickBot="1" x14ac:dyDescent="0.3">
      <c r="A174" s="28" t="str">
        <f t="shared" si="5"/>
        <v/>
      </c>
      <c r="B174" s="171"/>
      <c r="C174" s="169"/>
      <c r="D174" s="182"/>
      <c r="E174" s="172"/>
      <c r="F174" s="170"/>
      <c r="G174" s="169"/>
      <c r="H174" s="183"/>
      <c r="I174" s="132" t="str">
        <f>IFERROR(VLOOKUP(C174,PG!$C$8:$M$1007,11,FALSE),"")</f>
        <v/>
      </c>
      <c r="J174" s="133">
        <f t="shared" si="6"/>
        <v>0</v>
      </c>
    </row>
    <row r="175" spans="1:10" ht="35.1" customHeight="1" thickTop="1" thickBot="1" x14ac:dyDescent="0.3">
      <c r="A175" s="28" t="str">
        <f t="shared" si="5"/>
        <v/>
      </c>
      <c r="B175" s="171"/>
      <c r="C175" s="169"/>
      <c r="D175" s="182"/>
      <c r="E175" s="172"/>
      <c r="F175" s="170"/>
      <c r="G175" s="169"/>
      <c r="H175" s="183"/>
      <c r="I175" s="132" t="str">
        <f>IFERROR(VLOOKUP(C175,PG!$C$8:$M$1007,11,FALSE),"")</f>
        <v/>
      </c>
      <c r="J175" s="133">
        <f t="shared" si="6"/>
        <v>0</v>
      </c>
    </row>
    <row r="176" spans="1:10" ht="35.1" customHeight="1" thickTop="1" thickBot="1" x14ac:dyDescent="0.3">
      <c r="A176" s="28" t="str">
        <f t="shared" si="5"/>
        <v/>
      </c>
      <c r="B176" s="171"/>
      <c r="C176" s="169"/>
      <c r="D176" s="182"/>
      <c r="E176" s="172"/>
      <c r="F176" s="170"/>
      <c r="G176" s="169"/>
      <c r="H176" s="183"/>
      <c r="I176" s="132" t="str">
        <f>IFERROR(VLOOKUP(C176,PG!$C$8:$M$1007,11,FALSE),"")</f>
        <v/>
      </c>
      <c r="J176" s="133">
        <f t="shared" si="6"/>
        <v>0</v>
      </c>
    </row>
    <row r="177" spans="1:10" ht="35.1" customHeight="1" thickTop="1" thickBot="1" x14ac:dyDescent="0.3">
      <c r="A177" s="28" t="str">
        <f t="shared" si="5"/>
        <v/>
      </c>
      <c r="B177" s="171"/>
      <c r="C177" s="169"/>
      <c r="D177" s="182"/>
      <c r="E177" s="172"/>
      <c r="F177" s="170"/>
      <c r="G177" s="169"/>
      <c r="H177" s="183"/>
      <c r="I177" s="132" t="str">
        <f>IFERROR(VLOOKUP(C177,PG!$C$8:$M$1007,11,FALSE),"")</f>
        <v/>
      </c>
      <c r="J177" s="133">
        <f t="shared" si="6"/>
        <v>0</v>
      </c>
    </row>
    <row r="178" spans="1:10" ht="35.1" customHeight="1" thickTop="1" thickBot="1" x14ac:dyDescent="0.3">
      <c r="A178" s="28" t="str">
        <f t="shared" si="5"/>
        <v/>
      </c>
      <c r="B178" s="171"/>
      <c r="C178" s="169"/>
      <c r="D178" s="182"/>
      <c r="E178" s="172"/>
      <c r="F178" s="170"/>
      <c r="G178" s="169"/>
      <c r="H178" s="183"/>
      <c r="I178" s="132" t="str">
        <f>IFERROR(VLOOKUP(C178,PG!$C$8:$M$1007,11,FALSE),"")</f>
        <v/>
      </c>
      <c r="J178" s="133">
        <f t="shared" si="6"/>
        <v>0</v>
      </c>
    </row>
    <row r="179" spans="1:10" ht="35.1" customHeight="1" thickTop="1" thickBot="1" x14ac:dyDescent="0.3">
      <c r="A179" s="28" t="str">
        <f t="shared" si="5"/>
        <v/>
      </c>
      <c r="B179" s="171"/>
      <c r="C179" s="169"/>
      <c r="D179" s="182"/>
      <c r="E179" s="172"/>
      <c r="F179" s="170"/>
      <c r="G179" s="169"/>
      <c r="H179" s="183"/>
      <c r="I179" s="132" t="str">
        <f>IFERROR(VLOOKUP(C179,PG!$C$8:$M$1007,11,FALSE),"")</f>
        <v/>
      </c>
      <c r="J179" s="133">
        <f t="shared" si="6"/>
        <v>0</v>
      </c>
    </row>
    <row r="180" spans="1:10" ht="35.1" customHeight="1" thickTop="1" thickBot="1" x14ac:dyDescent="0.3">
      <c r="A180" s="28" t="str">
        <f t="shared" si="5"/>
        <v/>
      </c>
      <c r="B180" s="171"/>
      <c r="C180" s="169"/>
      <c r="D180" s="182"/>
      <c r="E180" s="172"/>
      <c r="F180" s="170"/>
      <c r="G180" s="169"/>
      <c r="H180" s="183"/>
      <c r="I180" s="132" t="str">
        <f>IFERROR(VLOOKUP(C180,PG!$C$8:$M$1007,11,FALSE),"")</f>
        <v/>
      </c>
      <c r="J180" s="133">
        <f t="shared" si="6"/>
        <v>0</v>
      </c>
    </row>
    <row r="181" spans="1:10" ht="35.1" customHeight="1" thickTop="1" thickBot="1" x14ac:dyDescent="0.3">
      <c r="A181" s="28" t="str">
        <f t="shared" si="5"/>
        <v/>
      </c>
      <c r="B181" s="171"/>
      <c r="C181" s="169"/>
      <c r="D181" s="182"/>
      <c r="E181" s="172"/>
      <c r="F181" s="170"/>
      <c r="G181" s="169"/>
      <c r="H181" s="183"/>
      <c r="I181" s="132" t="str">
        <f>IFERROR(VLOOKUP(C181,PG!$C$8:$M$1007,11,FALSE),"")</f>
        <v/>
      </c>
      <c r="J181" s="133">
        <f t="shared" si="6"/>
        <v>0</v>
      </c>
    </row>
    <row r="182" spans="1:10" ht="35.1" customHeight="1" thickTop="1" thickBot="1" x14ac:dyDescent="0.3">
      <c r="A182" s="28" t="str">
        <f t="shared" si="5"/>
        <v/>
      </c>
      <c r="B182" s="171"/>
      <c r="C182" s="169"/>
      <c r="D182" s="182"/>
      <c r="E182" s="172"/>
      <c r="F182" s="170"/>
      <c r="G182" s="169"/>
      <c r="H182" s="183"/>
      <c r="I182" s="132" t="str">
        <f>IFERROR(VLOOKUP(C182,PG!$C$8:$M$1007,11,FALSE),"")</f>
        <v/>
      </c>
      <c r="J182" s="133">
        <f t="shared" si="6"/>
        <v>0</v>
      </c>
    </row>
    <row r="183" spans="1:10" ht="35.1" customHeight="1" thickTop="1" thickBot="1" x14ac:dyDescent="0.3">
      <c r="A183" s="28" t="str">
        <f t="shared" si="5"/>
        <v/>
      </c>
      <c r="B183" s="171"/>
      <c r="C183" s="169"/>
      <c r="D183" s="182"/>
      <c r="E183" s="172"/>
      <c r="F183" s="170"/>
      <c r="G183" s="169"/>
      <c r="H183" s="183"/>
      <c r="I183" s="132" t="str">
        <f>IFERROR(VLOOKUP(C183,PG!$C$8:$M$1007,11,FALSE),"")</f>
        <v/>
      </c>
      <c r="J183" s="133">
        <f t="shared" si="6"/>
        <v>0</v>
      </c>
    </row>
    <row r="184" spans="1:10" ht="35.1" customHeight="1" thickTop="1" thickBot="1" x14ac:dyDescent="0.3">
      <c r="A184" s="28" t="str">
        <f t="shared" si="5"/>
        <v/>
      </c>
      <c r="B184" s="171"/>
      <c r="C184" s="169"/>
      <c r="D184" s="182"/>
      <c r="E184" s="172"/>
      <c r="F184" s="170"/>
      <c r="G184" s="169"/>
      <c r="H184" s="183"/>
      <c r="I184" s="132" t="str">
        <f>IFERROR(VLOOKUP(C184,PG!$C$8:$M$1007,11,FALSE),"")</f>
        <v/>
      </c>
      <c r="J184" s="133">
        <f t="shared" si="6"/>
        <v>0</v>
      </c>
    </row>
    <row r="185" spans="1:10" ht="35.1" customHeight="1" thickTop="1" thickBot="1" x14ac:dyDescent="0.3">
      <c r="A185" s="28" t="str">
        <f t="shared" si="5"/>
        <v/>
      </c>
      <c r="B185" s="171"/>
      <c r="C185" s="169"/>
      <c r="D185" s="182"/>
      <c r="E185" s="172"/>
      <c r="F185" s="170"/>
      <c r="G185" s="169"/>
      <c r="H185" s="183"/>
      <c r="I185" s="132" t="str">
        <f>IFERROR(VLOOKUP(C185,PG!$C$8:$M$1007,11,FALSE),"")</f>
        <v/>
      </c>
      <c r="J185" s="133">
        <f t="shared" si="6"/>
        <v>0</v>
      </c>
    </row>
    <row r="186" spans="1:10" ht="35.1" customHeight="1" thickTop="1" thickBot="1" x14ac:dyDescent="0.3">
      <c r="A186" s="28" t="str">
        <f t="shared" si="5"/>
        <v/>
      </c>
      <c r="B186" s="171"/>
      <c r="C186" s="169"/>
      <c r="D186" s="182"/>
      <c r="E186" s="172"/>
      <c r="F186" s="170"/>
      <c r="G186" s="169"/>
      <c r="H186" s="183"/>
      <c r="I186" s="132" t="str">
        <f>IFERROR(VLOOKUP(C186,PG!$C$8:$M$1007,11,FALSE),"")</f>
        <v/>
      </c>
      <c r="J186" s="133">
        <f t="shared" si="6"/>
        <v>0</v>
      </c>
    </row>
    <row r="187" spans="1:10" ht="35.1" customHeight="1" thickTop="1" thickBot="1" x14ac:dyDescent="0.3">
      <c r="A187" s="28" t="str">
        <f t="shared" si="5"/>
        <v/>
      </c>
      <c r="B187" s="171"/>
      <c r="C187" s="169"/>
      <c r="D187" s="182"/>
      <c r="E187" s="172"/>
      <c r="F187" s="170"/>
      <c r="G187" s="169"/>
      <c r="H187" s="183"/>
      <c r="I187" s="132" t="str">
        <f>IFERROR(VLOOKUP(C187,PG!$C$8:$M$1007,11,FALSE),"")</f>
        <v/>
      </c>
      <c r="J187" s="133">
        <f t="shared" si="6"/>
        <v>0</v>
      </c>
    </row>
    <row r="188" spans="1:10" ht="35.1" customHeight="1" thickTop="1" thickBot="1" x14ac:dyDescent="0.3">
      <c r="A188" s="28" t="str">
        <f t="shared" si="5"/>
        <v/>
      </c>
      <c r="B188" s="171"/>
      <c r="C188" s="169"/>
      <c r="D188" s="182"/>
      <c r="E188" s="172"/>
      <c r="F188" s="170"/>
      <c r="G188" s="169"/>
      <c r="H188" s="183"/>
      <c r="I188" s="132" t="str">
        <f>IFERROR(VLOOKUP(C188,PG!$C$8:$M$1007,11,FALSE),"")</f>
        <v/>
      </c>
      <c r="J188" s="133">
        <f t="shared" si="6"/>
        <v>0</v>
      </c>
    </row>
    <row r="189" spans="1:10" ht="35.1" customHeight="1" thickTop="1" thickBot="1" x14ac:dyDescent="0.3">
      <c r="A189" s="28" t="str">
        <f t="shared" si="5"/>
        <v/>
      </c>
      <c r="B189" s="171"/>
      <c r="C189" s="169"/>
      <c r="D189" s="182"/>
      <c r="E189" s="172"/>
      <c r="F189" s="170"/>
      <c r="G189" s="169"/>
      <c r="H189" s="183"/>
      <c r="I189" s="132" t="str">
        <f>IFERROR(VLOOKUP(C189,PG!$C$8:$M$1007,11,FALSE),"")</f>
        <v/>
      </c>
      <c r="J189" s="133">
        <f t="shared" si="6"/>
        <v>0</v>
      </c>
    </row>
    <row r="190" spans="1:10" ht="35.1" customHeight="1" thickTop="1" thickBot="1" x14ac:dyDescent="0.3">
      <c r="A190" s="28" t="str">
        <f t="shared" si="5"/>
        <v/>
      </c>
      <c r="B190" s="171"/>
      <c r="C190" s="169"/>
      <c r="D190" s="182"/>
      <c r="E190" s="172"/>
      <c r="F190" s="170"/>
      <c r="G190" s="169"/>
      <c r="H190" s="183"/>
      <c r="I190" s="132" t="str">
        <f>IFERROR(VLOOKUP(C190,PG!$C$8:$M$1007,11,FALSE),"")</f>
        <v/>
      </c>
      <c r="J190" s="133">
        <f t="shared" si="6"/>
        <v>0</v>
      </c>
    </row>
    <row r="191" spans="1:10" ht="35.1" customHeight="1" thickTop="1" thickBot="1" x14ac:dyDescent="0.3">
      <c r="A191" s="28" t="str">
        <f t="shared" si="5"/>
        <v/>
      </c>
      <c r="B191" s="171"/>
      <c r="C191" s="169"/>
      <c r="D191" s="182"/>
      <c r="E191" s="172"/>
      <c r="F191" s="170"/>
      <c r="G191" s="169"/>
      <c r="H191" s="183"/>
      <c r="I191" s="132" t="str">
        <f>IFERROR(VLOOKUP(C191,PG!$C$8:$M$1007,11,FALSE),"")</f>
        <v/>
      </c>
      <c r="J191" s="133">
        <f t="shared" si="6"/>
        <v>0</v>
      </c>
    </row>
    <row r="192" spans="1:10" ht="35.1" customHeight="1" thickTop="1" thickBot="1" x14ac:dyDescent="0.3">
      <c r="A192" s="28" t="str">
        <f t="shared" si="5"/>
        <v/>
      </c>
      <c r="B192" s="171"/>
      <c r="C192" s="169"/>
      <c r="D192" s="182"/>
      <c r="E192" s="172"/>
      <c r="F192" s="170"/>
      <c r="G192" s="169"/>
      <c r="H192" s="183"/>
      <c r="I192" s="132" t="str">
        <f>IFERROR(VLOOKUP(C192,PG!$C$8:$M$1007,11,FALSE),"")</f>
        <v/>
      </c>
      <c r="J192" s="133">
        <f t="shared" si="6"/>
        <v>0</v>
      </c>
    </row>
    <row r="193" spans="1:10" ht="35.1" customHeight="1" thickTop="1" thickBot="1" x14ac:dyDescent="0.3">
      <c r="A193" s="28" t="str">
        <f t="shared" si="5"/>
        <v/>
      </c>
      <c r="B193" s="171"/>
      <c r="C193" s="169"/>
      <c r="D193" s="182"/>
      <c r="E193" s="172"/>
      <c r="F193" s="170"/>
      <c r="G193" s="169"/>
      <c r="H193" s="183"/>
      <c r="I193" s="132" t="str">
        <f>IFERROR(VLOOKUP(C193,PG!$C$8:$M$1007,11,FALSE),"")</f>
        <v/>
      </c>
      <c r="J193" s="133">
        <f t="shared" si="6"/>
        <v>0</v>
      </c>
    </row>
    <row r="194" spans="1:10" ht="35.1" customHeight="1" thickTop="1" thickBot="1" x14ac:dyDescent="0.3">
      <c r="A194" s="28" t="str">
        <f t="shared" si="5"/>
        <v/>
      </c>
      <c r="B194" s="171"/>
      <c r="C194" s="169"/>
      <c r="D194" s="182"/>
      <c r="E194" s="172"/>
      <c r="F194" s="170"/>
      <c r="G194" s="169"/>
      <c r="H194" s="183"/>
      <c r="I194" s="132" t="str">
        <f>IFERROR(VLOOKUP(C194,PG!$C$8:$M$1007,11,FALSE),"")</f>
        <v/>
      </c>
      <c r="J194" s="133">
        <f t="shared" si="6"/>
        <v>0</v>
      </c>
    </row>
    <row r="195" spans="1:10" ht="35.1" customHeight="1" thickTop="1" thickBot="1" x14ac:dyDescent="0.3">
      <c r="A195" s="28" t="str">
        <f t="shared" si="5"/>
        <v/>
      </c>
      <c r="B195" s="171"/>
      <c r="C195" s="169"/>
      <c r="D195" s="182"/>
      <c r="E195" s="172"/>
      <c r="F195" s="170"/>
      <c r="G195" s="169"/>
      <c r="H195" s="183"/>
      <c r="I195" s="132" t="str">
        <f>IFERROR(VLOOKUP(C195,PG!$C$8:$M$1007,11,FALSE),"")</f>
        <v/>
      </c>
      <c r="J195" s="133">
        <f t="shared" si="6"/>
        <v>0</v>
      </c>
    </row>
    <row r="196" spans="1:10" ht="35.1" customHeight="1" thickTop="1" thickBot="1" x14ac:dyDescent="0.3">
      <c r="A196" s="28" t="str">
        <f t="shared" si="5"/>
        <v/>
      </c>
      <c r="B196" s="171"/>
      <c r="C196" s="169"/>
      <c r="D196" s="182"/>
      <c r="E196" s="172"/>
      <c r="F196" s="170"/>
      <c r="G196" s="169"/>
      <c r="H196" s="183"/>
      <c r="I196" s="132" t="str">
        <f>IFERROR(VLOOKUP(C196,PG!$C$8:$M$1007,11,FALSE),"")</f>
        <v/>
      </c>
      <c r="J196" s="133">
        <f t="shared" si="6"/>
        <v>0</v>
      </c>
    </row>
    <row r="197" spans="1:10" ht="35.1" customHeight="1" thickTop="1" thickBot="1" x14ac:dyDescent="0.3">
      <c r="A197" s="28" t="str">
        <f t="shared" si="5"/>
        <v/>
      </c>
      <c r="B197" s="171"/>
      <c r="C197" s="169"/>
      <c r="D197" s="182"/>
      <c r="E197" s="172"/>
      <c r="F197" s="170"/>
      <c r="G197" s="169"/>
      <c r="H197" s="183"/>
      <c r="I197" s="132" t="str">
        <f>IFERROR(VLOOKUP(C197,PG!$C$8:$M$1007,11,FALSE),"")</f>
        <v/>
      </c>
      <c r="J197" s="133">
        <f t="shared" si="6"/>
        <v>0</v>
      </c>
    </row>
    <row r="198" spans="1:10" ht="35.1" customHeight="1" thickTop="1" thickBot="1" x14ac:dyDescent="0.3">
      <c r="A198" s="28" t="str">
        <f t="shared" si="5"/>
        <v/>
      </c>
      <c r="B198" s="171"/>
      <c r="C198" s="169"/>
      <c r="D198" s="182"/>
      <c r="E198" s="172"/>
      <c r="F198" s="170"/>
      <c r="G198" s="169"/>
      <c r="H198" s="183"/>
      <c r="I198" s="132" t="str">
        <f>IFERROR(VLOOKUP(C198,PG!$C$8:$M$1007,11,FALSE),"")</f>
        <v/>
      </c>
      <c r="J198" s="133">
        <f t="shared" si="6"/>
        <v>0</v>
      </c>
    </row>
    <row r="199" spans="1:10" ht="35.1" customHeight="1" thickTop="1" thickBot="1" x14ac:dyDescent="0.3">
      <c r="A199" s="28" t="str">
        <f t="shared" si="5"/>
        <v/>
      </c>
      <c r="B199" s="171"/>
      <c r="C199" s="169"/>
      <c r="D199" s="182"/>
      <c r="E199" s="172"/>
      <c r="F199" s="170"/>
      <c r="G199" s="169"/>
      <c r="H199" s="183"/>
      <c r="I199" s="132" t="str">
        <f>IFERROR(VLOOKUP(C199,PG!$C$8:$M$1007,11,FALSE),"")</f>
        <v/>
      </c>
      <c r="J199" s="133">
        <f t="shared" si="6"/>
        <v>0</v>
      </c>
    </row>
    <row r="200" spans="1:10" ht="35.1" customHeight="1" thickTop="1" thickBot="1" x14ac:dyDescent="0.3">
      <c r="A200" s="28" t="str">
        <f t="shared" si="5"/>
        <v/>
      </c>
      <c r="B200" s="171"/>
      <c r="C200" s="169"/>
      <c r="D200" s="182"/>
      <c r="E200" s="172"/>
      <c r="F200" s="170"/>
      <c r="G200" s="169"/>
      <c r="H200" s="183"/>
      <c r="I200" s="132" t="str">
        <f>IFERROR(VLOOKUP(C200,PG!$C$8:$M$1007,11,FALSE),"")</f>
        <v/>
      </c>
      <c r="J200" s="133">
        <f t="shared" si="6"/>
        <v>0</v>
      </c>
    </row>
    <row r="201" spans="1:10" ht="35.1" customHeight="1" thickTop="1" thickBot="1" x14ac:dyDescent="0.3">
      <c r="A201" s="28" t="str">
        <f t="shared" ref="A201:A264" si="7">IF(B201="","",MONTH(B201))</f>
        <v/>
      </c>
      <c r="B201" s="171"/>
      <c r="C201" s="169"/>
      <c r="D201" s="182"/>
      <c r="E201" s="172"/>
      <c r="F201" s="170"/>
      <c r="G201" s="169"/>
      <c r="H201" s="183"/>
      <c r="I201" s="132" t="str">
        <f>IFERROR(VLOOKUP(C201,PG!$C$8:$M$1007,11,FALSE),"")</f>
        <v/>
      </c>
      <c r="J201" s="133">
        <f t="shared" si="6"/>
        <v>0</v>
      </c>
    </row>
    <row r="202" spans="1:10" ht="35.1" customHeight="1" thickTop="1" thickBot="1" x14ac:dyDescent="0.3">
      <c r="A202" s="28" t="str">
        <f t="shared" si="7"/>
        <v/>
      </c>
      <c r="B202" s="171"/>
      <c r="C202" s="169"/>
      <c r="D202" s="182"/>
      <c r="E202" s="172"/>
      <c r="F202" s="170"/>
      <c r="G202" s="169"/>
      <c r="H202" s="183"/>
      <c r="I202" s="132" t="str">
        <f>IFERROR(VLOOKUP(C202,PG!$C$8:$M$1007,11,FALSE),"")</f>
        <v/>
      </c>
      <c r="J202" s="133">
        <f t="shared" si="6"/>
        <v>0</v>
      </c>
    </row>
    <row r="203" spans="1:10" ht="35.1" customHeight="1" thickTop="1" thickBot="1" x14ac:dyDescent="0.3">
      <c r="A203" s="28" t="str">
        <f t="shared" si="7"/>
        <v/>
      </c>
      <c r="B203" s="171"/>
      <c r="C203" s="169"/>
      <c r="D203" s="182"/>
      <c r="E203" s="172"/>
      <c r="F203" s="170"/>
      <c r="G203" s="169"/>
      <c r="H203" s="183"/>
      <c r="I203" s="132" t="str">
        <f>IFERROR(VLOOKUP(C203,PG!$C$8:$M$1007,11,FALSE),"")</f>
        <v/>
      </c>
      <c r="J203" s="133">
        <f t="shared" si="6"/>
        <v>0</v>
      </c>
    </row>
    <row r="204" spans="1:10" ht="35.1" customHeight="1" thickTop="1" thickBot="1" x14ac:dyDescent="0.3">
      <c r="A204" s="28" t="str">
        <f t="shared" si="7"/>
        <v/>
      </c>
      <c r="B204" s="171"/>
      <c r="C204" s="169"/>
      <c r="D204" s="182"/>
      <c r="E204" s="172"/>
      <c r="F204" s="170"/>
      <c r="G204" s="169"/>
      <c r="H204" s="183"/>
      <c r="I204" s="132" t="str">
        <f>IFERROR(VLOOKUP(C204,PG!$C$8:$M$1007,11,FALSE),"")</f>
        <v/>
      </c>
      <c r="J204" s="133">
        <f t="shared" si="6"/>
        <v>0</v>
      </c>
    </row>
    <row r="205" spans="1:10" ht="35.1" customHeight="1" thickTop="1" thickBot="1" x14ac:dyDescent="0.3">
      <c r="A205" s="28" t="str">
        <f t="shared" si="7"/>
        <v/>
      </c>
      <c r="B205" s="171"/>
      <c r="C205" s="169"/>
      <c r="D205" s="182"/>
      <c r="E205" s="172"/>
      <c r="F205" s="170"/>
      <c r="G205" s="169"/>
      <c r="H205" s="183"/>
      <c r="I205" s="132" t="str">
        <f>IFERROR(VLOOKUP(C205,PG!$C$8:$M$1007,11,FALSE),"")</f>
        <v/>
      </c>
      <c r="J205" s="133">
        <f t="shared" si="6"/>
        <v>0</v>
      </c>
    </row>
    <row r="206" spans="1:10" ht="35.1" customHeight="1" thickTop="1" thickBot="1" x14ac:dyDescent="0.3">
      <c r="A206" s="28" t="str">
        <f t="shared" si="7"/>
        <v/>
      </c>
      <c r="B206" s="171"/>
      <c r="C206" s="169"/>
      <c r="D206" s="182"/>
      <c r="E206" s="172"/>
      <c r="F206" s="170"/>
      <c r="G206" s="169"/>
      <c r="H206" s="183"/>
      <c r="I206" s="132" t="str">
        <f>IFERROR(VLOOKUP(C206,PG!$C$8:$M$1007,11,FALSE),"")</f>
        <v/>
      </c>
      <c r="J206" s="133">
        <f t="shared" si="6"/>
        <v>0</v>
      </c>
    </row>
    <row r="207" spans="1:10" ht="35.1" customHeight="1" thickTop="1" thickBot="1" x14ac:dyDescent="0.3">
      <c r="A207" s="28" t="str">
        <f t="shared" si="7"/>
        <v/>
      </c>
      <c r="B207" s="171"/>
      <c r="C207" s="169"/>
      <c r="D207" s="182"/>
      <c r="E207" s="172"/>
      <c r="F207" s="170"/>
      <c r="G207" s="169"/>
      <c r="H207" s="183"/>
      <c r="I207" s="132" t="str">
        <f>IFERROR(VLOOKUP(C207,PG!$C$8:$M$1007,11,FALSE),"")</f>
        <v/>
      </c>
      <c r="J207" s="133">
        <f t="shared" si="6"/>
        <v>0</v>
      </c>
    </row>
    <row r="208" spans="1:10" ht="35.1" customHeight="1" thickTop="1" thickBot="1" x14ac:dyDescent="0.3">
      <c r="A208" s="28" t="str">
        <f t="shared" si="7"/>
        <v/>
      </c>
      <c r="B208" s="171"/>
      <c r="C208" s="169"/>
      <c r="D208" s="182"/>
      <c r="E208" s="172"/>
      <c r="F208" s="170"/>
      <c r="G208" s="169"/>
      <c r="H208" s="183"/>
      <c r="I208" s="132" t="str">
        <f>IFERROR(VLOOKUP(C208,PG!$C$8:$M$1007,11,FALSE),"")</f>
        <v/>
      </c>
      <c r="J208" s="133">
        <f t="shared" si="6"/>
        <v>0</v>
      </c>
    </row>
    <row r="209" spans="1:10" ht="35.1" customHeight="1" thickTop="1" thickBot="1" x14ac:dyDescent="0.3">
      <c r="A209" s="28" t="str">
        <f t="shared" si="7"/>
        <v/>
      </c>
      <c r="B209" s="171"/>
      <c r="C209" s="169"/>
      <c r="D209" s="182"/>
      <c r="E209" s="172"/>
      <c r="F209" s="170"/>
      <c r="G209" s="169"/>
      <c r="H209" s="183"/>
      <c r="I209" s="132" t="str">
        <f>IFERROR(VLOOKUP(C209,PG!$C$8:$M$1007,11,FALSE),"")</f>
        <v/>
      </c>
      <c r="J209" s="133">
        <f t="shared" si="6"/>
        <v>0</v>
      </c>
    </row>
    <row r="210" spans="1:10" ht="35.1" customHeight="1" thickTop="1" thickBot="1" x14ac:dyDescent="0.3">
      <c r="A210" s="28" t="str">
        <f t="shared" si="7"/>
        <v/>
      </c>
      <c r="B210" s="171"/>
      <c r="C210" s="169"/>
      <c r="D210" s="182"/>
      <c r="E210" s="172"/>
      <c r="F210" s="170"/>
      <c r="G210" s="169"/>
      <c r="H210" s="183"/>
      <c r="I210" s="132" t="str">
        <f>IFERROR(VLOOKUP(C210,PG!$C$8:$M$1007,11,FALSE),"")</f>
        <v/>
      </c>
      <c r="J210" s="133">
        <f t="shared" si="6"/>
        <v>0</v>
      </c>
    </row>
    <row r="211" spans="1:10" ht="35.1" customHeight="1" thickTop="1" thickBot="1" x14ac:dyDescent="0.3">
      <c r="A211" s="28" t="str">
        <f t="shared" si="7"/>
        <v/>
      </c>
      <c r="B211" s="171"/>
      <c r="C211" s="169"/>
      <c r="D211" s="182"/>
      <c r="E211" s="172"/>
      <c r="F211" s="170"/>
      <c r="G211" s="169"/>
      <c r="H211" s="183"/>
      <c r="I211" s="132" t="str">
        <f>IFERROR(VLOOKUP(C211,PG!$C$8:$M$1007,11,FALSE),"")</f>
        <v/>
      </c>
      <c r="J211" s="133">
        <f t="shared" ref="J211:J274" si="8">IFERROR(E211*F211,0)</f>
        <v>0</v>
      </c>
    </row>
    <row r="212" spans="1:10" ht="35.1" customHeight="1" thickTop="1" thickBot="1" x14ac:dyDescent="0.3">
      <c r="A212" s="28" t="str">
        <f t="shared" si="7"/>
        <v/>
      </c>
      <c r="B212" s="171"/>
      <c r="C212" s="169"/>
      <c r="D212" s="182"/>
      <c r="E212" s="172"/>
      <c r="F212" s="170"/>
      <c r="G212" s="169"/>
      <c r="H212" s="183"/>
      <c r="I212" s="132" t="str">
        <f>IFERROR(VLOOKUP(C212,PG!$C$8:$M$1007,11,FALSE),"")</f>
        <v/>
      </c>
      <c r="J212" s="133">
        <f t="shared" si="8"/>
        <v>0</v>
      </c>
    </row>
    <row r="213" spans="1:10" ht="35.1" customHeight="1" thickTop="1" thickBot="1" x14ac:dyDescent="0.3">
      <c r="A213" s="28" t="str">
        <f t="shared" si="7"/>
        <v/>
      </c>
      <c r="B213" s="171"/>
      <c r="C213" s="169"/>
      <c r="D213" s="182"/>
      <c r="E213" s="172"/>
      <c r="F213" s="170"/>
      <c r="G213" s="169"/>
      <c r="H213" s="183"/>
      <c r="I213" s="132" t="str">
        <f>IFERROR(VLOOKUP(C213,PG!$C$8:$M$1007,11,FALSE),"")</f>
        <v/>
      </c>
      <c r="J213" s="133">
        <f t="shared" si="8"/>
        <v>0</v>
      </c>
    </row>
    <row r="214" spans="1:10" ht="35.1" customHeight="1" thickTop="1" thickBot="1" x14ac:dyDescent="0.3">
      <c r="A214" s="28" t="str">
        <f t="shared" si="7"/>
        <v/>
      </c>
      <c r="B214" s="171"/>
      <c r="C214" s="169"/>
      <c r="D214" s="182"/>
      <c r="E214" s="172"/>
      <c r="F214" s="170"/>
      <c r="G214" s="169"/>
      <c r="H214" s="183"/>
      <c r="I214" s="132" t="str">
        <f>IFERROR(VLOOKUP(C214,PG!$C$8:$M$1007,11,FALSE),"")</f>
        <v/>
      </c>
      <c r="J214" s="133">
        <f t="shared" si="8"/>
        <v>0</v>
      </c>
    </row>
    <row r="215" spans="1:10" ht="35.1" customHeight="1" thickTop="1" thickBot="1" x14ac:dyDescent="0.3">
      <c r="A215" s="28" t="str">
        <f t="shared" si="7"/>
        <v/>
      </c>
      <c r="B215" s="171"/>
      <c r="C215" s="169"/>
      <c r="D215" s="182"/>
      <c r="E215" s="172"/>
      <c r="F215" s="170"/>
      <c r="G215" s="169"/>
      <c r="H215" s="183"/>
      <c r="I215" s="132" t="str">
        <f>IFERROR(VLOOKUP(C215,PG!$C$8:$M$1007,11,FALSE),"")</f>
        <v/>
      </c>
      <c r="J215" s="133">
        <f t="shared" si="8"/>
        <v>0</v>
      </c>
    </row>
    <row r="216" spans="1:10" ht="35.1" customHeight="1" thickTop="1" thickBot="1" x14ac:dyDescent="0.3">
      <c r="A216" s="28" t="str">
        <f t="shared" si="7"/>
        <v/>
      </c>
      <c r="B216" s="171"/>
      <c r="C216" s="169"/>
      <c r="D216" s="182"/>
      <c r="E216" s="172"/>
      <c r="F216" s="170"/>
      <c r="G216" s="169"/>
      <c r="H216" s="183"/>
      <c r="I216" s="132" t="str">
        <f>IFERROR(VLOOKUP(C216,PG!$C$8:$M$1007,11,FALSE),"")</f>
        <v/>
      </c>
      <c r="J216" s="133">
        <f t="shared" si="8"/>
        <v>0</v>
      </c>
    </row>
    <row r="217" spans="1:10" ht="35.1" customHeight="1" thickTop="1" thickBot="1" x14ac:dyDescent="0.3">
      <c r="A217" s="28" t="str">
        <f t="shared" si="7"/>
        <v/>
      </c>
      <c r="B217" s="171"/>
      <c r="C217" s="169"/>
      <c r="D217" s="182"/>
      <c r="E217" s="172"/>
      <c r="F217" s="170"/>
      <c r="G217" s="169"/>
      <c r="H217" s="183"/>
      <c r="I217" s="132" t="str">
        <f>IFERROR(VLOOKUP(C217,PG!$C$8:$M$1007,11,FALSE),"")</f>
        <v/>
      </c>
      <c r="J217" s="133">
        <f t="shared" si="8"/>
        <v>0</v>
      </c>
    </row>
    <row r="218" spans="1:10" ht="35.1" customHeight="1" thickTop="1" thickBot="1" x14ac:dyDescent="0.3">
      <c r="A218" s="28" t="str">
        <f t="shared" si="7"/>
        <v/>
      </c>
      <c r="B218" s="171"/>
      <c r="C218" s="169"/>
      <c r="D218" s="182"/>
      <c r="E218" s="172"/>
      <c r="F218" s="170"/>
      <c r="G218" s="169"/>
      <c r="H218" s="183"/>
      <c r="I218" s="132" t="str">
        <f>IFERROR(VLOOKUP(C218,PG!$C$8:$M$1007,11,FALSE),"")</f>
        <v/>
      </c>
      <c r="J218" s="133">
        <f t="shared" si="8"/>
        <v>0</v>
      </c>
    </row>
    <row r="219" spans="1:10" ht="35.1" customHeight="1" thickTop="1" thickBot="1" x14ac:dyDescent="0.3">
      <c r="A219" s="28" t="str">
        <f t="shared" si="7"/>
        <v/>
      </c>
      <c r="B219" s="171"/>
      <c r="C219" s="169"/>
      <c r="D219" s="182"/>
      <c r="E219" s="172"/>
      <c r="F219" s="170"/>
      <c r="G219" s="169"/>
      <c r="H219" s="183"/>
      <c r="I219" s="132" t="str">
        <f>IFERROR(VLOOKUP(C219,PG!$C$8:$M$1007,11,FALSE),"")</f>
        <v/>
      </c>
      <c r="J219" s="133">
        <f t="shared" si="8"/>
        <v>0</v>
      </c>
    </row>
    <row r="220" spans="1:10" ht="35.1" customHeight="1" thickTop="1" thickBot="1" x14ac:dyDescent="0.3">
      <c r="A220" s="28" t="str">
        <f t="shared" si="7"/>
        <v/>
      </c>
      <c r="B220" s="171"/>
      <c r="C220" s="169"/>
      <c r="D220" s="182"/>
      <c r="E220" s="172"/>
      <c r="F220" s="170"/>
      <c r="G220" s="169"/>
      <c r="H220" s="183"/>
      <c r="I220" s="132" t="str">
        <f>IFERROR(VLOOKUP(C220,PG!$C$8:$M$1007,11,FALSE),"")</f>
        <v/>
      </c>
      <c r="J220" s="133">
        <f t="shared" si="8"/>
        <v>0</v>
      </c>
    </row>
    <row r="221" spans="1:10" ht="35.1" customHeight="1" thickTop="1" thickBot="1" x14ac:dyDescent="0.3">
      <c r="A221" s="28" t="str">
        <f t="shared" si="7"/>
        <v/>
      </c>
      <c r="B221" s="171"/>
      <c r="C221" s="169"/>
      <c r="D221" s="182"/>
      <c r="E221" s="172"/>
      <c r="F221" s="170"/>
      <c r="G221" s="169"/>
      <c r="H221" s="183"/>
      <c r="I221" s="132" t="str">
        <f>IFERROR(VLOOKUP(C221,PG!$C$8:$M$1007,11,FALSE),"")</f>
        <v/>
      </c>
      <c r="J221" s="133">
        <f t="shared" si="8"/>
        <v>0</v>
      </c>
    </row>
    <row r="222" spans="1:10" ht="35.1" customHeight="1" thickTop="1" thickBot="1" x14ac:dyDescent="0.3">
      <c r="A222" s="28" t="str">
        <f t="shared" si="7"/>
        <v/>
      </c>
      <c r="B222" s="171"/>
      <c r="C222" s="169"/>
      <c r="D222" s="182"/>
      <c r="E222" s="172"/>
      <c r="F222" s="170"/>
      <c r="G222" s="169"/>
      <c r="H222" s="183"/>
      <c r="I222" s="132" t="str">
        <f>IFERROR(VLOOKUP(C222,PG!$C$8:$M$1007,11,FALSE),"")</f>
        <v/>
      </c>
      <c r="J222" s="133">
        <f t="shared" si="8"/>
        <v>0</v>
      </c>
    </row>
    <row r="223" spans="1:10" ht="35.1" customHeight="1" thickTop="1" thickBot="1" x14ac:dyDescent="0.3">
      <c r="A223" s="28" t="str">
        <f t="shared" si="7"/>
        <v/>
      </c>
      <c r="B223" s="171"/>
      <c r="C223" s="169"/>
      <c r="D223" s="182"/>
      <c r="E223" s="172"/>
      <c r="F223" s="170"/>
      <c r="G223" s="169"/>
      <c r="H223" s="183"/>
      <c r="I223" s="132" t="str">
        <f>IFERROR(VLOOKUP(C223,PG!$C$8:$M$1007,11,FALSE),"")</f>
        <v/>
      </c>
      <c r="J223" s="133">
        <f t="shared" si="8"/>
        <v>0</v>
      </c>
    </row>
    <row r="224" spans="1:10" ht="35.1" customHeight="1" thickTop="1" thickBot="1" x14ac:dyDescent="0.3">
      <c r="A224" s="28" t="str">
        <f t="shared" si="7"/>
        <v/>
      </c>
      <c r="B224" s="171"/>
      <c r="C224" s="169"/>
      <c r="D224" s="182"/>
      <c r="E224" s="172"/>
      <c r="F224" s="170"/>
      <c r="G224" s="169"/>
      <c r="H224" s="183"/>
      <c r="I224" s="132" t="str">
        <f>IFERROR(VLOOKUP(C224,PG!$C$8:$M$1007,11,FALSE),"")</f>
        <v/>
      </c>
      <c r="J224" s="133">
        <f t="shared" si="8"/>
        <v>0</v>
      </c>
    </row>
    <row r="225" spans="1:10" ht="35.1" customHeight="1" thickTop="1" thickBot="1" x14ac:dyDescent="0.3">
      <c r="A225" s="28" t="str">
        <f t="shared" si="7"/>
        <v/>
      </c>
      <c r="B225" s="171"/>
      <c r="C225" s="169"/>
      <c r="D225" s="182"/>
      <c r="E225" s="172"/>
      <c r="F225" s="170"/>
      <c r="G225" s="169"/>
      <c r="H225" s="183"/>
      <c r="I225" s="132" t="str">
        <f>IFERROR(VLOOKUP(C225,PG!$C$8:$M$1007,11,FALSE),"")</f>
        <v/>
      </c>
      <c r="J225" s="133">
        <f t="shared" si="8"/>
        <v>0</v>
      </c>
    </row>
    <row r="226" spans="1:10" ht="35.1" customHeight="1" thickTop="1" thickBot="1" x14ac:dyDescent="0.3">
      <c r="A226" s="28" t="str">
        <f t="shared" si="7"/>
        <v/>
      </c>
      <c r="B226" s="171"/>
      <c r="C226" s="169"/>
      <c r="D226" s="182"/>
      <c r="E226" s="172"/>
      <c r="F226" s="170"/>
      <c r="G226" s="169"/>
      <c r="H226" s="183"/>
      <c r="I226" s="132" t="str">
        <f>IFERROR(VLOOKUP(C226,PG!$C$8:$M$1007,11,FALSE),"")</f>
        <v/>
      </c>
      <c r="J226" s="133">
        <f t="shared" si="8"/>
        <v>0</v>
      </c>
    </row>
    <row r="227" spans="1:10" ht="35.1" customHeight="1" thickTop="1" thickBot="1" x14ac:dyDescent="0.3">
      <c r="A227" s="28" t="str">
        <f t="shared" si="7"/>
        <v/>
      </c>
      <c r="B227" s="171"/>
      <c r="C227" s="169"/>
      <c r="D227" s="182"/>
      <c r="E227" s="172"/>
      <c r="F227" s="170"/>
      <c r="G227" s="169"/>
      <c r="H227" s="183"/>
      <c r="I227" s="132" t="str">
        <f>IFERROR(VLOOKUP(C227,PG!$C$8:$M$1007,11,FALSE),"")</f>
        <v/>
      </c>
      <c r="J227" s="133">
        <f t="shared" si="8"/>
        <v>0</v>
      </c>
    </row>
    <row r="228" spans="1:10" ht="35.1" customHeight="1" thickTop="1" thickBot="1" x14ac:dyDescent="0.3">
      <c r="A228" s="28" t="str">
        <f t="shared" si="7"/>
        <v/>
      </c>
      <c r="B228" s="171"/>
      <c r="C228" s="169"/>
      <c r="D228" s="182"/>
      <c r="E228" s="172"/>
      <c r="F228" s="170"/>
      <c r="G228" s="169"/>
      <c r="H228" s="183"/>
      <c r="I228" s="132" t="str">
        <f>IFERROR(VLOOKUP(C228,PG!$C$8:$M$1007,11,FALSE),"")</f>
        <v/>
      </c>
      <c r="J228" s="133">
        <f t="shared" si="8"/>
        <v>0</v>
      </c>
    </row>
    <row r="229" spans="1:10" ht="35.1" customHeight="1" thickTop="1" thickBot="1" x14ac:dyDescent="0.3">
      <c r="A229" s="28" t="str">
        <f t="shared" si="7"/>
        <v/>
      </c>
      <c r="B229" s="171"/>
      <c r="C229" s="169"/>
      <c r="D229" s="182"/>
      <c r="E229" s="172"/>
      <c r="F229" s="170"/>
      <c r="G229" s="169"/>
      <c r="H229" s="183"/>
      <c r="I229" s="132" t="str">
        <f>IFERROR(VLOOKUP(C229,PG!$C$8:$M$1007,11,FALSE),"")</f>
        <v/>
      </c>
      <c r="J229" s="133">
        <f t="shared" si="8"/>
        <v>0</v>
      </c>
    </row>
    <row r="230" spans="1:10" ht="35.1" customHeight="1" thickTop="1" thickBot="1" x14ac:dyDescent="0.3">
      <c r="A230" s="28" t="str">
        <f t="shared" si="7"/>
        <v/>
      </c>
      <c r="B230" s="171"/>
      <c r="C230" s="169"/>
      <c r="D230" s="182"/>
      <c r="E230" s="172"/>
      <c r="F230" s="170"/>
      <c r="G230" s="169"/>
      <c r="H230" s="183"/>
      <c r="I230" s="132" t="str">
        <f>IFERROR(VLOOKUP(C230,PG!$C$8:$M$1007,11,FALSE),"")</f>
        <v/>
      </c>
      <c r="J230" s="133">
        <f t="shared" si="8"/>
        <v>0</v>
      </c>
    </row>
    <row r="231" spans="1:10" ht="35.1" customHeight="1" thickTop="1" thickBot="1" x14ac:dyDescent="0.3">
      <c r="A231" s="28" t="str">
        <f t="shared" si="7"/>
        <v/>
      </c>
      <c r="B231" s="171"/>
      <c r="C231" s="169"/>
      <c r="D231" s="182"/>
      <c r="E231" s="172"/>
      <c r="F231" s="170"/>
      <c r="G231" s="169"/>
      <c r="H231" s="183"/>
      <c r="I231" s="132" t="str">
        <f>IFERROR(VLOOKUP(C231,PG!$C$8:$M$1007,11,FALSE),"")</f>
        <v/>
      </c>
      <c r="J231" s="133">
        <f t="shared" si="8"/>
        <v>0</v>
      </c>
    </row>
    <row r="232" spans="1:10" ht="35.1" customHeight="1" thickTop="1" thickBot="1" x14ac:dyDescent="0.3">
      <c r="A232" s="28" t="str">
        <f t="shared" si="7"/>
        <v/>
      </c>
      <c r="B232" s="171"/>
      <c r="C232" s="169"/>
      <c r="D232" s="182"/>
      <c r="E232" s="172"/>
      <c r="F232" s="170"/>
      <c r="G232" s="169"/>
      <c r="H232" s="183"/>
      <c r="I232" s="132" t="str">
        <f>IFERROR(VLOOKUP(C232,PG!$C$8:$M$1007,11,FALSE),"")</f>
        <v/>
      </c>
      <c r="J232" s="133">
        <f t="shared" si="8"/>
        <v>0</v>
      </c>
    </row>
    <row r="233" spans="1:10" ht="35.1" customHeight="1" thickTop="1" thickBot="1" x14ac:dyDescent="0.3">
      <c r="A233" s="28" t="str">
        <f t="shared" si="7"/>
        <v/>
      </c>
      <c r="B233" s="171"/>
      <c r="C233" s="169"/>
      <c r="D233" s="182"/>
      <c r="E233" s="172"/>
      <c r="F233" s="170"/>
      <c r="G233" s="169"/>
      <c r="H233" s="183"/>
      <c r="I233" s="132" t="str">
        <f>IFERROR(VLOOKUP(C233,PG!$C$8:$M$1007,11,FALSE),"")</f>
        <v/>
      </c>
      <c r="J233" s="133">
        <f t="shared" si="8"/>
        <v>0</v>
      </c>
    </row>
    <row r="234" spans="1:10" ht="35.1" customHeight="1" thickTop="1" thickBot="1" x14ac:dyDescent="0.3">
      <c r="A234" s="28" t="str">
        <f t="shared" si="7"/>
        <v/>
      </c>
      <c r="B234" s="171"/>
      <c r="C234" s="169"/>
      <c r="D234" s="182"/>
      <c r="E234" s="172"/>
      <c r="F234" s="170"/>
      <c r="G234" s="169"/>
      <c r="H234" s="183"/>
      <c r="I234" s="132" t="str">
        <f>IFERROR(VLOOKUP(C234,PG!$C$8:$M$1007,11,FALSE),"")</f>
        <v/>
      </c>
      <c r="J234" s="133">
        <f t="shared" si="8"/>
        <v>0</v>
      </c>
    </row>
    <row r="235" spans="1:10" ht="35.1" customHeight="1" thickTop="1" thickBot="1" x14ac:dyDescent="0.3">
      <c r="A235" s="28" t="str">
        <f t="shared" si="7"/>
        <v/>
      </c>
      <c r="B235" s="171"/>
      <c r="C235" s="169"/>
      <c r="D235" s="182"/>
      <c r="E235" s="172"/>
      <c r="F235" s="170"/>
      <c r="G235" s="169"/>
      <c r="H235" s="183"/>
      <c r="I235" s="132" t="str">
        <f>IFERROR(VLOOKUP(C235,PG!$C$8:$M$1007,11,FALSE),"")</f>
        <v/>
      </c>
      <c r="J235" s="133">
        <f t="shared" si="8"/>
        <v>0</v>
      </c>
    </row>
    <row r="236" spans="1:10" ht="35.1" customHeight="1" thickTop="1" thickBot="1" x14ac:dyDescent="0.3">
      <c r="A236" s="28" t="str">
        <f t="shared" si="7"/>
        <v/>
      </c>
      <c r="B236" s="171"/>
      <c r="C236" s="169"/>
      <c r="D236" s="182"/>
      <c r="E236" s="172"/>
      <c r="F236" s="170"/>
      <c r="G236" s="169"/>
      <c r="H236" s="183"/>
      <c r="I236" s="132" t="str">
        <f>IFERROR(VLOOKUP(C236,PG!$C$8:$M$1007,11,FALSE),"")</f>
        <v/>
      </c>
      <c r="J236" s="133">
        <f t="shared" si="8"/>
        <v>0</v>
      </c>
    </row>
    <row r="237" spans="1:10" ht="35.1" customHeight="1" thickTop="1" thickBot="1" x14ac:dyDescent="0.3">
      <c r="A237" s="28" t="str">
        <f t="shared" si="7"/>
        <v/>
      </c>
      <c r="B237" s="171"/>
      <c r="C237" s="169"/>
      <c r="D237" s="182"/>
      <c r="E237" s="172"/>
      <c r="F237" s="170"/>
      <c r="G237" s="169"/>
      <c r="H237" s="183"/>
      <c r="I237" s="132" t="str">
        <f>IFERROR(VLOOKUP(C237,PG!$C$8:$M$1007,11,FALSE),"")</f>
        <v/>
      </c>
      <c r="J237" s="133">
        <f t="shared" si="8"/>
        <v>0</v>
      </c>
    </row>
    <row r="238" spans="1:10" ht="35.1" customHeight="1" thickTop="1" thickBot="1" x14ac:dyDescent="0.3">
      <c r="A238" s="28" t="str">
        <f t="shared" si="7"/>
        <v/>
      </c>
      <c r="B238" s="171"/>
      <c r="C238" s="169"/>
      <c r="D238" s="182"/>
      <c r="E238" s="172"/>
      <c r="F238" s="170"/>
      <c r="G238" s="169"/>
      <c r="H238" s="183"/>
      <c r="I238" s="132" t="str">
        <f>IFERROR(VLOOKUP(C238,PG!$C$8:$M$1007,11,FALSE),"")</f>
        <v/>
      </c>
      <c r="J238" s="133">
        <f t="shared" si="8"/>
        <v>0</v>
      </c>
    </row>
    <row r="239" spans="1:10" ht="35.1" customHeight="1" thickTop="1" thickBot="1" x14ac:dyDescent="0.3">
      <c r="A239" s="28" t="str">
        <f t="shared" si="7"/>
        <v/>
      </c>
      <c r="B239" s="171"/>
      <c r="C239" s="169"/>
      <c r="D239" s="182"/>
      <c r="E239" s="172"/>
      <c r="F239" s="170"/>
      <c r="G239" s="169"/>
      <c r="H239" s="183"/>
      <c r="I239" s="132" t="str">
        <f>IFERROR(VLOOKUP(C239,PG!$C$8:$M$1007,11,FALSE),"")</f>
        <v/>
      </c>
      <c r="J239" s="133">
        <f t="shared" si="8"/>
        <v>0</v>
      </c>
    </row>
    <row r="240" spans="1:10" ht="35.1" customHeight="1" thickTop="1" thickBot="1" x14ac:dyDescent="0.3">
      <c r="A240" s="28" t="str">
        <f t="shared" si="7"/>
        <v/>
      </c>
      <c r="B240" s="171"/>
      <c r="C240" s="169"/>
      <c r="D240" s="182"/>
      <c r="E240" s="172"/>
      <c r="F240" s="170"/>
      <c r="G240" s="169"/>
      <c r="H240" s="183"/>
      <c r="I240" s="132" t="str">
        <f>IFERROR(VLOOKUP(C240,PG!$C$8:$M$1007,11,FALSE),"")</f>
        <v/>
      </c>
      <c r="J240" s="133">
        <f t="shared" si="8"/>
        <v>0</v>
      </c>
    </row>
    <row r="241" spans="1:10" ht="35.1" customHeight="1" thickTop="1" thickBot="1" x14ac:dyDescent="0.3">
      <c r="A241" s="28" t="str">
        <f t="shared" si="7"/>
        <v/>
      </c>
      <c r="B241" s="171"/>
      <c r="C241" s="169"/>
      <c r="D241" s="182"/>
      <c r="E241" s="172"/>
      <c r="F241" s="170"/>
      <c r="G241" s="169"/>
      <c r="H241" s="183"/>
      <c r="I241" s="132" t="str">
        <f>IFERROR(VLOOKUP(C241,PG!$C$8:$M$1007,11,FALSE),"")</f>
        <v/>
      </c>
      <c r="J241" s="133">
        <f t="shared" si="8"/>
        <v>0</v>
      </c>
    </row>
    <row r="242" spans="1:10" ht="35.1" customHeight="1" thickTop="1" thickBot="1" x14ac:dyDescent="0.3">
      <c r="A242" s="28" t="str">
        <f t="shared" si="7"/>
        <v/>
      </c>
      <c r="B242" s="171"/>
      <c r="C242" s="169"/>
      <c r="D242" s="182"/>
      <c r="E242" s="172"/>
      <c r="F242" s="170"/>
      <c r="G242" s="169"/>
      <c r="H242" s="183"/>
      <c r="I242" s="132" t="str">
        <f>IFERROR(VLOOKUP(C242,PG!$C$8:$M$1007,11,FALSE),"")</f>
        <v/>
      </c>
      <c r="J242" s="133">
        <f t="shared" si="8"/>
        <v>0</v>
      </c>
    </row>
    <row r="243" spans="1:10" ht="35.1" customHeight="1" thickTop="1" thickBot="1" x14ac:dyDescent="0.3">
      <c r="A243" s="28" t="str">
        <f t="shared" si="7"/>
        <v/>
      </c>
      <c r="B243" s="171"/>
      <c r="C243" s="169"/>
      <c r="D243" s="182"/>
      <c r="E243" s="172"/>
      <c r="F243" s="170"/>
      <c r="G243" s="169"/>
      <c r="H243" s="183"/>
      <c r="I243" s="132" t="str">
        <f>IFERROR(VLOOKUP(C243,PG!$C$8:$M$1007,11,FALSE),"")</f>
        <v/>
      </c>
      <c r="J243" s="133">
        <f t="shared" si="8"/>
        <v>0</v>
      </c>
    </row>
    <row r="244" spans="1:10" ht="35.1" customHeight="1" thickTop="1" thickBot="1" x14ac:dyDescent="0.3">
      <c r="A244" s="28" t="str">
        <f t="shared" si="7"/>
        <v/>
      </c>
      <c r="B244" s="171"/>
      <c r="C244" s="169"/>
      <c r="D244" s="182"/>
      <c r="E244" s="172"/>
      <c r="F244" s="170"/>
      <c r="G244" s="169"/>
      <c r="H244" s="183"/>
      <c r="I244" s="132" t="str">
        <f>IFERROR(VLOOKUP(C244,PG!$C$8:$M$1007,11,FALSE),"")</f>
        <v/>
      </c>
      <c r="J244" s="133">
        <f t="shared" si="8"/>
        <v>0</v>
      </c>
    </row>
    <row r="245" spans="1:10" ht="35.1" customHeight="1" thickTop="1" thickBot="1" x14ac:dyDescent="0.3">
      <c r="A245" s="28" t="str">
        <f t="shared" si="7"/>
        <v/>
      </c>
      <c r="B245" s="171"/>
      <c r="C245" s="169"/>
      <c r="D245" s="182"/>
      <c r="E245" s="172"/>
      <c r="F245" s="170"/>
      <c r="G245" s="169"/>
      <c r="H245" s="183"/>
      <c r="I245" s="132" t="str">
        <f>IFERROR(VLOOKUP(C245,PG!$C$8:$M$1007,11,FALSE),"")</f>
        <v/>
      </c>
      <c r="J245" s="133">
        <f t="shared" si="8"/>
        <v>0</v>
      </c>
    </row>
    <row r="246" spans="1:10" ht="35.1" customHeight="1" thickTop="1" thickBot="1" x14ac:dyDescent="0.3">
      <c r="A246" s="28" t="str">
        <f t="shared" si="7"/>
        <v/>
      </c>
      <c r="B246" s="171"/>
      <c r="C246" s="169"/>
      <c r="D246" s="182"/>
      <c r="E246" s="172"/>
      <c r="F246" s="170"/>
      <c r="G246" s="169"/>
      <c r="H246" s="183"/>
      <c r="I246" s="132" t="str">
        <f>IFERROR(VLOOKUP(C246,PG!$C$8:$M$1007,11,FALSE),"")</f>
        <v/>
      </c>
      <c r="J246" s="133">
        <f t="shared" si="8"/>
        <v>0</v>
      </c>
    </row>
    <row r="247" spans="1:10" ht="35.1" customHeight="1" thickTop="1" thickBot="1" x14ac:dyDescent="0.3">
      <c r="A247" s="28" t="str">
        <f t="shared" si="7"/>
        <v/>
      </c>
      <c r="B247" s="171"/>
      <c r="C247" s="169"/>
      <c r="D247" s="182"/>
      <c r="E247" s="172"/>
      <c r="F247" s="170"/>
      <c r="G247" s="169"/>
      <c r="H247" s="183"/>
      <c r="I247" s="132" t="str">
        <f>IFERROR(VLOOKUP(C247,PG!$C$8:$M$1007,11,FALSE),"")</f>
        <v/>
      </c>
      <c r="J247" s="133">
        <f t="shared" si="8"/>
        <v>0</v>
      </c>
    </row>
    <row r="248" spans="1:10" ht="35.1" customHeight="1" thickTop="1" thickBot="1" x14ac:dyDescent="0.3">
      <c r="A248" s="28" t="str">
        <f t="shared" si="7"/>
        <v/>
      </c>
      <c r="B248" s="171"/>
      <c r="C248" s="169"/>
      <c r="D248" s="182"/>
      <c r="E248" s="172"/>
      <c r="F248" s="170"/>
      <c r="G248" s="169"/>
      <c r="H248" s="183"/>
      <c r="I248" s="132" t="str">
        <f>IFERROR(VLOOKUP(C248,PG!$C$8:$M$1007,11,FALSE),"")</f>
        <v/>
      </c>
      <c r="J248" s="133">
        <f t="shared" si="8"/>
        <v>0</v>
      </c>
    </row>
    <row r="249" spans="1:10" ht="35.1" customHeight="1" thickTop="1" thickBot="1" x14ac:dyDescent="0.3">
      <c r="A249" s="28" t="str">
        <f t="shared" si="7"/>
        <v/>
      </c>
      <c r="B249" s="171"/>
      <c r="C249" s="169"/>
      <c r="D249" s="182"/>
      <c r="E249" s="172"/>
      <c r="F249" s="170"/>
      <c r="G249" s="169"/>
      <c r="H249" s="183"/>
      <c r="I249" s="132" t="str">
        <f>IFERROR(VLOOKUP(C249,PG!$C$8:$M$1007,11,FALSE),"")</f>
        <v/>
      </c>
      <c r="J249" s="133">
        <f t="shared" si="8"/>
        <v>0</v>
      </c>
    </row>
    <row r="250" spans="1:10" ht="35.1" customHeight="1" thickTop="1" thickBot="1" x14ac:dyDescent="0.3">
      <c r="A250" s="28" t="str">
        <f t="shared" si="7"/>
        <v/>
      </c>
      <c r="B250" s="171"/>
      <c r="C250" s="169"/>
      <c r="D250" s="182"/>
      <c r="E250" s="172"/>
      <c r="F250" s="170"/>
      <c r="G250" s="169"/>
      <c r="H250" s="183"/>
      <c r="I250" s="132" t="str">
        <f>IFERROR(VLOOKUP(C250,PG!$C$8:$M$1007,11,FALSE),"")</f>
        <v/>
      </c>
      <c r="J250" s="133">
        <f t="shared" si="8"/>
        <v>0</v>
      </c>
    </row>
    <row r="251" spans="1:10" ht="35.1" customHeight="1" thickTop="1" thickBot="1" x14ac:dyDescent="0.3">
      <c r="A251" s="28" t="str">
        <f t="shared" si="7"/>
        <v/>
      </c>
      <c r="B251" s="171"/>
      <c r="C251" s="169"/>
      <c r="D251" s="182"/>
      <c r="E251" s="172"/>
      <c r="F251" s="170"/>
      <c r="G251" s="169"/>
      <c r="H251" s="183"/>
      <c r="I251" s="132" t="str">
        <f>IFERROR(VLOOKUP(C251,PG!$C$8:$M$1007,11,FALSE),"")</f>
        <v/>
      </c>
      <c r="J251" s="133">
        <f t="shared" si="8"/>
        <v>0</v>
      </c>
    </row>
    <row r="252" spans="1:10" ht="35.1" customHeight="1" thickTop="1" thickBot="1" x14ac:dyDescent="0.3">
      <c r="A252" s="28" t="str">
        <f t="shared" si="7"/>
        <v/>
      </c>
      <c r="B252" s="171"/>
      <c r="C252" s="169"/>
      <c r="D252" s="182"/>
      <c r="E252" s="172"/>
      <c r="F252" s="170"/>
      <c r="G252" s="169"/>
      <c r="H252" s="183"/>
      <c r="I252" s="132" t="str">
        <f>IFERROR(VLOOKUP(C252,PG!$C$8:$M$1007,11,FALSE),"")</f>
        <v/>
      </c>
      <c r="J252" s="133">
        <f t="shared" si="8"/>
        <v>0</v>
      </c>
    </row>
    <row r="253" spans="1:10" ht="35.1" customHeight="1" thickTop="1" thickBot="1" x14ac:dyDescent="0.3">
      <c r="A253" s="28" t="str">
        <f t="shared" si="7"/>
        <v/>
      </c>
      <c r="B253" s="171"/>
      <c r="C253" s="169"/>
      <c r="D253" s="182"/>
      <c r="E253" s="172"/>
      <c r="F253" s="170"/>
      <c r="G253" s="169"/>
      <c r="H253" s="183"/>
      <c r="I253" s="132" t="str">
        <f>IFERROR(VLOOKUP(C253,PG!$C$8:$M$1007,11,FALSE),"")</f>
        <v/>
      </c>
      <c r="J253" s="133">
        <f t="shared" si="8"/>
        <v>0</v>
      </c>
    </row>
    <row r="254" spans="1:10" ht="35.1" customHeight="1" thickTop="1" thickBot="1" x14ac:dyDescent="0.3">
      <c r="A254" s="28" t="str">
        <f t="shared" si="7"/>
        <v/>
      </c>
      <c r="B254" s="171"/>
      <c r="C254" s="169"/>
      <c r="D254" s="182"/>
      <c r="E254" s="172"/>
      <c r="F254" s="170"/>
      <c r="G254" s="169"/>
      <c r="H254" s="183"/>
      <c r="I254" s="132" t="str">
        <f>IFERROR(VLOOKUP(C254,PG!$C$8:$M$1007,11,FALSE),"")</f>
        <v/>
      </c>
      <c r="J254" s="133">
        <f t="shared" si="8"/>
        <v>0</v>
      </c>
    </row>
    <row r="255" spans="1:10" ht="35.1" customHeight="1" thickTop="1" thickBot="1" x14ac:dyDescent="0.3">
      <c r="A255" s="28" t="str">
        <f t="shared" si="7"/>
        <v/>
      </c>
      <c r="B255" s="171"/>
      <c r="C255" s="169"/>
      <c r="D255" s="182"/>
      <c r="E255" s="172"/>
      <c r="F255" s="170"/>
      <c r="G255" s="169"/>
      <c r="H255" s="183"/>
      <c r="I255" s="132" t="str">
        <f>IFERROR(VLOOKUP(C255,PG!$C$8:$M$1007,11,FALSE),"")</f>
        <v/>
      </c>
      <c r="J255" s="133">
        <f t="shared" si="8"/>
        <v>0</v>
      </c>
    </row>
    <row r="256" spans="1:10" ht="35.1" customHeight="1" thickTop="1" thickBot="1" x14ac:dyDescent="0.3">
      <c r="A256" s="28" t="str">
        <f t="shared" si="7"/>
        <v/>
      </c>
      <c r="B256" s="171"/>
      <c r="C256" s="169"/>
      <c r="D256" s="182"/>
      <c r="E256" s="172"/>
      <c r="F256" s="170"/>
      <c r="G256" s="169"/>
      <c r="H256" s="183"/>
      <c r="I256" s="132" t="str">
        <f>IFERROR(VLOOKUP(C256,PG!$C$8:$M$1007,11,FALSE),"")</f>
        <v/>
      </c>
      <c r="J256" s="133">
        <f t="shared" si="8"/>
        <v>0</v>
      </c>
    </row>
    <row r="257" spans="1:10" ht="35.1" customHeight="1" thickTop="1" thickBot="1" x14ac:dyDescent="0.3">
      <c r="A257" s="28" t="str">
        <f t="shared" si="7"/>
        <v/>
      </c>
      <c r="B257" s="171"/>
      <c r="C257" s="169"/>
      <c r="D257" s="182"/>
      <c r="E257" s="172"/>
      <c r="F257" s="170"/>
      <c r="G257" s="169"/>
      <c r="H257" s="183"/>
      <c r="I257" s="132" t="str">
        <f>IFERROR(VLOOKUP(C257,PG!$C$8:$M$1007,11,FALSE),"")</f>
        <v/>
      </c>
      <c r="J257" s="133">
        <f t="shared" si="8"/>
        <v>0</v>
      </c>
    </row>
    <row r="258" spans="1:10" ht="35.1" customHeight="1" thickTop="1" thickBot="1" x14ac:dyDescent="0.3">
      <c r="A258" s="28" t="str">
        <f t="shared" si="7"/>
        <v/>
      </c>
      <c r="B258" s="171"/>
      <c r="C258" s="169"/>
      <c r="D258" s="182"/>
      <c r="E258" s="172"/>
      <c r="F258" s="170"/>
      <c r="G258" s="169"/>
      <c r="H258" s="183"/>
      <c r="I258" s="132" t="str">
        <f>IFERROR(VLOOKUP(C258,PG!$C$8:$M$1007,11,FALSE),"")</f>
        <v/>
      </c>
      <c r="J258" s="133">
        <f t="shared" si="8"/>
        <v>0</v>
      </c>
    </row>
    <row r="259" spans="1:10" ht="35.1" customHeight="1" thickTop="1" thickBot="1" x14ac:dyDescent="0.3">
      <c r="A259" s="28" t="str">
        <f t="shared" si="7"/>
        <v/>
      </c>
      <c r="B259" s="171"/>
      <c r="C259" s="169"/>
      <c r="D259" s="182"/>
      <c r="E259" s="172"/>
      <c r="F259" s="170"/>
      <c r="G259" s="169"/>
      <c r="H259" s="183"/>
      <c r="I259" s="132" t="str">
        <f>IFERROR(VLOOKUP(C259,PG!$C$8:$M$1007,11,FALSE),"")</f>
        <v/>
      </c>
      <c r="J259" s="133">
        <f t="shared" si="8"/>
        <v>0</v>
      </c>
    </row>
    <row r="260" spans="1:10" ht="35.1" customHeight="1" thickTop="1" thickBot="1" x14ac:dyDescent="0.3">
      <c r="A260" s="28" t="str">
        <f t="shared" si="7"/>
        <v/>
      </c>
      <c r="B260" s="171"/>
      <c r="C260" s="169"/>
      <c r="D260" s="182"/>
      <c r="E260" s="172"/>
      <c r="F260" s="170"/>
      <c r="G260" s="169"/>
      <c r="H260" s="183"/>
      <c r="I260" s="132" t="str">
        <f>IFERROR(VLOOKUP(C260,PG!$C$8:$M$1007,11,FALSE),"")</f>
        <v/>
      </c>
      <c r="J260" s="133">
        <f t="shared" si="8"/>
        <v>0</v>
      </c>
    </row>
    <row r="261" spans="1:10" ht="35.1" customHeight="1" thickTop="1" thickBot="1" x14ac:dyDescent="0.3">
      <c r="A261" s="28" t="str">
        <f t="shared" si="7"/>
        <v/>
      </c>
      <c r="B261" s="171"/>
      <c r="C261" s="169"/>
      <c r="D261" s="182"/>
      <c r="E261" s="172"/>
      <c r="F261" s="170"/>
      <c r="G261" s="169"/>
      <c r="H261" s="183"/>
      <c r="I261" s="132" t="str">
        <f>IFERROR(VLOOKUP(C261,PG!$C$8:$M$1007,11,FALSE),"")</f>
        <v/>
      </c>
      <c r="J261" s="133">
        <f t="shared" si="8"/>
        <v>0</v>
      </c>
    </row>
    <row r="262" spans="1:10" ht="35.1" customHeight="1" thickTop="1" thickBot="1" x14ac:dyDescent="0.3">
      <c r="A262" s="28" t="str">
        <f t="shared" si="7"/>
        <v/>
      </c>
      <c r="B262" s="171"/>
      <c r="C262" s="169"/>
      <c r="D262" s="182"/>
      <c r="E262" s="172"/>
      <c r="F262" s="170"/>
      <c r="G262" s="169"/>
      <c r="H262" s="183"/>
      <c r="I262" s="132" t="str">
        <f>IFERROR(VLOOKUP(C262,PG!$C$8:$M$1007,11,FALSE),"")</f>
        <v/>
      </c>
      <c r="J262" s="133">
        <f t="shared" si="8"/>
        <v>0</v>
      </c>
    </row>
    <row r="263" spans="1:10" ht="35.1" customHeight="1" thickTop="1" thickBot="1" x14ac:dyDescent="0.3">
      <c r="A263" s="28" t="str">
        <f t="shared" si="7"/>
        <v/>
      </c>
      <c r="B263" s="171"/>
      <c r="C263" s="169"/>
      <c r="D263" s="182"/>
      <c r="E263" s="172"/>
      <c r="F263" s="170"/>
      <c r="G263" s="169"/>
      <c r="H263" s="183"/>
      <c r="I263" s="132" t="str">
        <f>IFERROR(VLOOKUP(C263,PG!$C$8:$M$1007,11,FALSE),"")</f>
        <v/>
      </c>
      <c r="J263" s="133">
        <f t="shared" si="8"/>
        <v>0</v>
      </c>
    </row>
    <row r="264" spans="1:10" ht="35.1" customHeight="1" thickTop="1" thickBot="1" x14ac:dyDescent="0.3">
      <c r="A264" s="28" t="str">
        <f t="shared" si="7"/>
        <v/>
      </c>
      <c r="B264" s="171"/>
      <c r="C264" s="169"/>
      <c r="D264" s="182"/>
      <c r="E264" s="172"/>
      <c r="F264" s="170"/>
      <c r="G264" s="169"/>
      <c r="H264" s="183"/>
      <c r="I264" s="132" t="str">
        <f>IFERROR(VLOOKUP(C264,PG!$C$8:$M$1007,11,FALSE),"")</f>
        <v/>
      </c>
      <c r="J264" s="133">
        <f t="shared" si="8"/>
        <v>0</v>
      </c>
    </row>
    <row r="265" spans="1:10" ht="35.1" customHeight="1" thickTop="1" thickBot="1" x14ac:dyDescent="0.3">
      <c r="A265" s="28" t="str">
        <f t="shared" ref="A265:A328" si="9">IF(B265="","",MONTH(B265))</f>
        <v/>
      </c>
      <c r="B265" s="171"/>
      <c r="C265" s="169"/>
      <c r="D265" s="182"/>
      <c r="E265" s="172"/>
      <c r="F265" s="170"/>
      <c r="G265" s="169"/>
      <c r="H265" s="183"/>
      <c r="I265" s="132" t="str">
        <f>IFERROR(VLOOKUP(C265,PG!$C$8:$M$1007,11,FALSE),"")</f>
        <v/>
      </c>
      <c r="J265" s="133">
        <f t="shared" si="8"/>
        <v>0</v>
      </c>
    </row>
    <row r="266" spans="1:10" ht="35.1" customHeight="1" thickTop="1" thickBot="1" x14ac:dyDescent="0.3">
      <c r="A266" s="28" t="str">
        <f t="shared" si="9"/>
        <v/>
      </c>
      <c r="B266" s="171"/>
      <c r="C266" s="169"/>
      <c r="D266" s="182"/>
      <c r="E266" s="172"/>
      <c r="F266" s="170"/>
      <c r="G266" s="169"/>
      <c r="H266" s="183"/>
      <c r="I266" s="132" t="str">
        <f>IFERROR(VLOOKUP(C266,PG!$C$8:$M$1007,11,FALSE),"")</f>
        <v/>
      </c>
      <c r="J266" s="133">
        <f t="shared" si="8"/>
        <v>0</v>
      </c>
    </row>
    <row r="267" spans="1:10" ht="35.1" customHeight="1" thickTop="1" thickBot="1" x14ac:dyDescent="0.3">
      <c r="A267" s="28" t="str">
        <f t="shared" si="9"/>
        <v/>
      </c>
      <c r="B267" s="171"/>
      <c r="C267" s="169"/>
      <c r="D267" s="182"/>
      <c r="E267" s="172"/>
      <c r="F267" s="170"/>
      <c r="G267" s="169"/>
      <c r="H267" s="183"/>
      <c r="I267" s="132" t="str">
        <f>IFERROR(VLOOKUP(C267,PG!$C$8:$M$1007,11,FALSE),"")</f>
        <v/>
      </c>
      <c r="J267" s="133">
        <f t="shared" si="8"/>
        <v>0</v>
      </c>
    </row>
    <row r="268" spans="1:10" ht="35.1" customHeight="1" thickTop="1" thickBot="1" x14ac:dyDescent="0.3">
      <c r="A268" s="28" t="str">
        <f t="shared" si="9"/>
        <v/>
      </c>
      <c r="B268" s="171"/>
      <c r="C268" s="169"/>
      <c r="D268" s="182"/>
      <c r="E268" s="172"/>
      <c r="F268" s="170"/>
      <c r="G268" s="169"/>
      <c r="H268" s="183"/>
      <c r="I268" s="132" t="str">
        <f>IFERROR(VLOOKUP(C268,PG!$C$8:$M$1007,11,FALSE),"")</f>
        <v/>
      </c>
      <c r="J268" s="133">
        <f t="shared" si="8"/>
        <v>0</v>
      </c>
    </row>
    <row r="269" spans="1:10" ht="35.1" customHeight="1" thickTop="1" thickBot="1" x14ac:dyDescent="0.3">
      <c r="A269" s="28" t="str">
        <f t="shared" si="9"/>
        <v/>
      </c>
      <c r="B269" s="171"/>
      <c r="C269" s="169"/>
      <c r="D269" s="182"/>
      <c r="E269" s="172"/>
      <c r="F269" s="170"/>
      <c r="G269" s="169"/>
      <c r="H269" s="183"/>
      <c r="I269" s="132" t="str">
        <f>IFERROR(VLOOKUP(C269,PG!$C$8:$M$1007,11,FALSE),"")</f>
        <v/>
      </c>
      <c r="J269" s="133">
        <f t="shared" si="8"/>
        <v>0</v>
      </c>
    </row>
    <row r="270" spans="1:10" ht="35.1" customHeight="1" thickTop="1" thickBot="1" x14ac:dyDescent="0.3">
      <c r="A270" s="28" t="str">
        <f t="shared" si="9"/>
        <v/>
      </c>
      <c r="B270" s="171"/>
      <c r="C270" s="169"/>
      <c r="D270" s="182"/>
      <c r="E270" s="172"/>
      <c r="F270" s="170"/>
      <c r="G270" s="169"/>
      <c r="H270" s="183"/>
      <c r="I270" s="132" t="str">
        <f>IFERROR(VLOOKUP(C270,PG!$C$8:$M$1007,11,FALSE),"")</f>
        <v/>
      </c>
      <c r="J270" s="133">
        <f t="shared" si="8"/>
        <v>0</v>
      </c>
    </row>
    <row r="271" spans="1:10" ht="35.1" customHeight="1" thickTop="1" thickBot="1" x14ac:dyDescent="0.3">
      <c r="A271" s="28" t="str">
        <f t="shared" si="9"/>
        <v/>
      </c>
      <c r="B271" s="171"/>
      <c r="C271" s="169"/>
      <c r="D271" s="182"/>
      <c r="E271" s="172"/>
      <c r="F271" s="170"/>
      <c r="G271" s="169"/>
      <c r="H271" s="183"/>
      <c r="I271" s="132" t="str">
        <f>IFERROR(VLOOKUP(C271,PG!$C$8:$M$1007,11,FALSE),"")</f>
        <v/>
      </c>
      <c r="J271" s="133">
        <f t="shared" si="8"/>
        <v>0</v>
      </c>
    </row>
    <row r="272" spans="1:10" ht="35.1" customHeight="1" thickTop="1" thickBot="1" x14ac:dyDescent="0.3">
      <c r="A272" s="28" t="str">
        <f t="shared" si="9"/>
        <v/>
      </c>
      <c r="B272" s="171"/>
      <c r="C272" s="169"/>
      <c r="D272" s="182"/>
      <c r="E272" s="172"/>
      <c r="F272" s="170"/>
      <c r="G272" s="169"/>
      <c r="H272" s="183"/>
      <c r="I272" s="132" t="str">
        <f>IFERROR(VLOOKUP(C272,PG!$C$8:$M$1007,11,FALSE),"")</f>
        <v/>
      </c>
      <c r="J272" s="133">
        <f t="shared" si="8"/>
        <v>0</v>
      </c>
    </row>
    <row r="273" spans="1:10" ht="35.1" customHeight="1" thickTop="1" thickBot="1" x14ac:dyDescent="0.3">
      <c r="A273" s="28" t="str">
        <f t="shared" si="9"/>
        <v/>
      </c>
      <c r="B273" s="171"/>
      <c r="C273" s="169"/>
      <c r="D273" s="182"/>
      <c r="E273" s="172"/>
      <c r="F273" s="170"/>
      <c r="G273" s="169"/>
      <c r="H273" s="183"/>
      <c r="I273" s="132" t="str">
        <f>IFERROR(VLOOKUP(C273,PG!$C$8:$M$1007,11,FALSE),"")</f>
        <v/>
      </c>
      <c r="J273" s="133">
        <f t="shared" si="8"/>
        <v>0</v>
      </c>
    </row>
    <row r="274" spans="1:10" ht="35.1" customHeight="1" thickTop="1" thickBot="1" x14ac:dyDescent="0.3">
      <c r="A274" s="28" t="str">
        <f t="shared" si="9"/>
        <v/>
      </c>
      <c r="B274" s="171"/>
      <c r="C274" s="169"/>
      <c r="D274" s="182"/>
      <c r="E274" s="172"/>
      <c r="F274" s="170"/>
      <c r="G274" s="169"/>
      <c r="H274" s="183"/>
      <c r="I274" s="132" t="str">
        <f>IFERROR(VLOOKUP(C274,PG!$C$8:$M$1007,11,FALSE),"")</f>
        <v/>
      </c>
      <c r="J274" s="133">
        <f t="shared" si="8"/>
        <v>0</v>
      </c>
    </row>
    <row r="275" spans="1:10" ht="35.1" customHeight="1" thickTop="1" thickBot="1" x14ac:dyDescent="0.3">
      <c r="A275" s="28" t="str">
        <f t="shared" si="9"/>
        <v/>
      </c>
      <c r="B275" s="171"/>
      <c r="C275" s="169"/>
      <c r="D275" s="182"/>
      <c r="E275" s="172"/>
      <c r="F275" s="170"/>
      <c r="G275" s="169"/>
      <c r="H275" s="183"/>
      <c r="I275" s="132" t="str">
        <f>IFERROR(VLOOKUP(C275,PG!$C$8:$M$1007,11,FALSE),"")</f>
        <v/>
      </c>
      <c r="J275" s="133">
        <f t="shared" ref="J275:J338" si="10">IFERROR(E275*F275,0)</f>
        <v>0</v>
      </c>
    </row>
    <row r="276" spans="1:10" ht="35.1" customHeight="1" thickTop="1" thickBot="1" x14ac:dyDescent="0.3">
      <c r="A276" s="28" t="str">
        <f t="shared" si="9"/>
        <v/>
      </c>
      <c r="B276" s="171"/>
      <c r="C276" s="169"/>
      <c r="D276" s="182"/>
      <c r="E276" s="172"/>
      <c r="F276" s="170"/>
      <c r="G276" s="169"/>
      <c r="H276" s="183"/>
      <c r="I276" s="132" t="str">
        <f>IFERROR(VLOOKUP(C276,PG!$C$8:$M$1007,11,FALSE),"")</f>
        <v/>
      </c>
      <c r="J276" s="133">
        <f t="shared" si="10"/>
        <v>0</v>
      </c>
    </row>
    <row r="277" spans="1:10" ht="35.1" customHeight="1" thickTop="1" thickBot="1" x14ac:dyDescent="0.3">
      <c r="A277" s="28" t="str">
        <f t="shared" si="9"/>
        <v/>
      </c>
      <c r="B277" s="171"/>
      <c r="C277" s="169"/>
      <c r="D277" s="182"/>
      <c r="E277" s="172"/>
      <c r="F277" s="170"/>
      <c r="G277" s="169"/>
      <c r="H277" s="183"/>
      <c r="I277" s="132" t="str">
        <f>IFERROR(VLOOKUP(C277,PG!$C$8:$M$1007,11,FALSE),"")</f>
        <v/>
      </c>
      <c r="J277" s="133">
        <f t="shared" si="10"/>
        <v>0</v>
      </c>
    </row>
    <row r="278" spans="1:10" ht="35.1" customHeight="1" thickTop="1" thickBot="1" x14ac:dyDescent="0.3">
      <c r="A278" s="28" t="str">
        <f t="shared" si="9"/>
        <v/>
      </c>
      <c r="B278" s="171"/>
      <c r="C278" s="169"/>
      <c r="D278" s="182"/>
      <c r="E278" s="172"/>
      <c r="F278" s="170"/>
      <c r="G278" s="169"/>
      <c r="H278" s="183"/>
      <c r="I278" s="132" t="str">
        <f>IFERROR(VLOOKUP(C278,PG!$C$8:$M$1007,11,FALSE),"")</f>
        <v/>
      </c>
      <c r="J278" s="133">
        <f t="shared" si="10"/>
        <v>0</v>
      </c>
    </row>
    <row r="279" spans="1:10" ht="35.1" customHeight="1" thickTop="1" thickBot="1" x14ac:dyDescent="0.3">
      <c r="A279" s="28" t="str">
        <f t="shared" si="9"/>
        <v/>
      </c>
      <c r="B279" s="171"/>
      <c r="C279" s="169"/>
      <c r="D279" s="182"/>
      <c r="E279" s="172"/>
      <c r="F279" s="170"/>
      <c r="G279" s="169"/>
      <c r="H279" s="183"/>
      <c r="I279" s="132" t="str">
        <f>IFERROR(VLOOKUP(C279,PG!$C$8:$M$1007,11,FALSE),"")</f>
        <v/>
      </c>
      <c r="J279" s="133">
        <f t="shared" si="10"/>
        <v>0</v>
      </c>
    </row>
    <row r="280" spans="1:10" ht="35.1" customHeight="1" thickTop="1" thickBot="1" x14ac:dyDescent="0.3">
      <c r="A280" s="28" t="str">
        <f t="shared" si="9"/>
        <v/>
      </c>
      <c r="B280" s="171"/>
      <c r="C280" s="169"/>
      <c r="D280" s="182"/>
      <c r="E280" s="172"/>
      <c r="F280" s="170"/>
      <c r="G280" s="169"/>
      <c r="H280" s="183"/>
      <c r="I280" s="132" t="str">
        <f>IFERROR(VLOOKUP(C280,PG!$C$8:$M$1007,11,FALSE),"")</f>
        <v/>
      </c>
      <c r="J280" s="133">
        <f t="shared" si="10"/>
        <v>0</v>
      </c>
    </row>
    <row r="281" spans="1:10" ht="35.1" customHeight="1" thickTop="1" thickBot="1" x14ac:dyDescent="0.3">
      <c r="A281" s="28" t="str">
        <f t="shared" si="9"/>
        <v/>
      </c>
      <c r="B281" s="171"/>
      <c r="C281" s="169"/>
      <c r="D281" s="182"/>
      <c r="E281" s="172"/>
      <c r="F281" s="170"/>
      <c r="G281" s="169"/>
      <c r="H281" s="183"/>
      <c r="I281" s="132" t="str">
        <f>IFERROR(VLOOKUP(C281,PG!$C$8:$M$1007,11,FALSE),"")</f>
        <v/>
      </c>
      <c r="J281" s="133">
        <f t="shared" si="10"/>
        <v>0</v>
      </c>
    </row>
    <row r="282" spans="1:10" ht="35.1" customHeight="1" thickTop="1" thickBot="1" x14ac:dyDescent="0.3">
      <c r="A282" s="28" t="str">
        <f t="shared" si="9"/>
        <v/>
      </c>
      <c r="B282" s="171"/>
      <c r="C282" s="169"/>
      <c r="D282" s="182"/>
      <c r="E282" s="172"/>
      <c r="F282" s="170"/>
      <c r="G282" s="169"/>
      <c r="H282" s="183"/>
      <c r="I282" s="132" t="str">
        <f>IFERROR(VLOOKUP(C282,PG!$C$8:$M$1007,11,FALSE),"")</f>
        <v/>
      </c>
      <c r="J282" s="133">
        <f t="shared" si="10"/>
        <v>0</v>
      </c>
    </row>
    <row r="283" spans="1:10" ht="35.1" customHeight="1" thickTop="1" thickBot="1" x14ac:dyDescent="0.3">
      <c r="A283" s="28" t="str">
        <f t="shared" si="9"/>
        <v/>
      </c>
      <c r="B283" s="171"/>
      <c r="C283" s="169"/>
      <c r="D283" s="182"/>
      <c r="E283" s="172"/>
      <c r="F283" s="170"/>
      <c r="G283" s="169"/>
      <c r="H283" s="183"/>
      <c r="I283" s="132" t="str">
        <f>IFERROR(VLOOKUP(C283,PG!$C$8:$M$1007,11,FALSE),"")</f>
        <v/>
      </c>
      <c r="J283" s="133">
        <f t="shared" si="10"/>
        <v>0</v>
      </c>
    </row>
    <row r="284" spans="1:10" ht="35.1" customHeight="1" thickTop="1" thickBot="1" x14ac:dyDescent="0.3">
      <c r="A284" s="28" t="str">
        <f t="shared" si="9"/>
        <v/>
      </c>
      <c r="B284" s="171"/>
      <c r="C284" s="169"/>
      <c r="D284" s="182"/>
      <c r="E284" s="172"/>
      <c r="F284" s="170"/>
      <c r="G284" s="169"/>
      <c r="H284" s="183"/>
      <c r="I284" s="132" t="str">
        <f>IFERROR(VLOOKUP(C284,PG!$C$8:$M$1007,11,FALSE),"")</f>
        <v/>
      </c>
      <c r="J284" s="133">
        <f t="shared" si="10"/>
        <v>0</v>
      </c>
    </row>
    <row r="285" spans="1:10" ht="35.1" customHeight="1" thickTop="1" thickBot="1" x14ac:dyDescent="0.3">
      <c r="A285" s="28" t="str">
        <f t="shared" si="9"/>
        <v/>
      </c>
      <c r="B285" s="171"/>
      <c r="C285" s="169"/>
      <c r="D285" s="182"/>
      <c r="E285" s="172"/>
      <c r="F285" s="170"/>
      <c r="G285" s="169"/>
      <c r="H285" s="183"/>
      <c r="I285" s="132" t="str">
        <f>IFERROR(VLOOKUP(C285,PG!$C$8:$M$1007,11,FALSE),"")</f>
        <v/>
      </c>
      <c r="J285" s="133">
        <f t="shared" si="10"/>
        <v>0</v>
      </c>
    </row>
    <row r="286" spans="1:10" ht="35.1" customHeight="1" thickTop="1" thickBot="1" x14ac:dyDescent="0.3">
      <c r="A286" s="28" t="str">
        <f t="shared" si="9"/>
        <v/>
      </c>
      <c r="B286" s="171"/>
      <c r="C286" s="169"/>
      <c r="D286" s="182"/>
      <c r="E286" s="172"/>
      <c r="F286" s="170"/>
      <c r="G286" s="169"/>
      <c r="H286" s="183"/>
      <c r="I286" s="132" t="str">
        <f>IFERROR(VLOOKUP(C286,PG!$C$8:$M$1007,11,FALSE),"")</f>
        <v/>
      </c>
      <c r="J286" s="133">
        <f t="shared" si="10"/>
        <v>0</v>
      </c>
    </row>
    <row r="287" spans="1:10" ht="35.1" customHeight="1" thickTop="1" thickBot="1" x14ac:dyDescent="0.3">
      <c r="A287" s="28" t="str">
        <f t="shared" si="9"/>
        <v/>
      </c>
      <c r="B287" s="171"/>
      <c r="C287" s="169"/>
      <c r="D287" s="182"/>
      <c r="E287" s="172"/>
      <c r="F287" s="170"/>
      <c r="G287" s="169"/>
      <c r="H287" s="183"/>
      <c r="I287" s="132" t="str">
        <f>IFERROR(VLOOKUP(C287,PG!$C$8:$M$1007,11,FALSE),"")</f>
        <v/>
      </c>
      <c r="J287" s="133">
        <f t="shared" si="10"/>
        <v>0</v>
      </c>
    </row>
    <row r="288" spans="1:10" ht="35.1" customHeight="1" thickTop="1" thickBot="1" x14ac:dyDescent="0.3">
      <c r="A288" s="28" t="str">
        <f t="shared" si="9"/>
        <v/>
      </c>
      <c r="B288" s="171"/>
      <c r="C288" s="169"/>
      <c r="D288" s="182"/>
      <c r="E288" s="172"/>
      <c r="F288" s="170"/>
      <c r="G288" s="169"/>
      <c r="H288" s="183"/>
      <c r="I288" s="132" t="str">
        <f>IFERROR(VLOOKUP(C288,PG!$C$8:$M$1007,11,FALSE),"")</f>
        <v/>
      </c>
      <c r="J288" s="133">
        <f t="shared" si="10"/>
        <v>0</v>
      </c>
    </row>
    <row r="289" spans="1:10" ht="35.1" customHeight="1" thickTop="1" thickBot="1" x14ac:dyDescent="0.3">
      <c r="A289" s="28" t="str">
        <f t="shared" si="9"/>
        <v/>
      </c>
      <c r="B289" s="171"/>
      <c r="C289" s="169"/>
      <c r="D289" s="182"/>
      <c r="E289" s="172"/>
      <c r="F289" s="170"/>
      <c r="G289" s="169"/>
      <c r="H289" s="183"/>
      <c r="I289" s="132" t="str">
        <f>IFERROR(VLOOKUP(C289,PG!$C$8:$M$1007,11,FALSE),"")</f>
        <v/>
      </c>
      <c r="J289" s="133">
        <f t="shared" si="10"/>
        <v>0</v>
      </c>
    </row>
    <row r="290" spans="1:10" ht="35.1" customHeight="1" thickTop="1" thickBot="1" x14ac:dyDescent="0.3">
      <c r="A290" s="28" t="str">
        <f t="shared" si="9"/>
        <v/>
      </c>
      <c r="B290" s="171"/>
      <c r="C290" s="169"/>
      <c r="D290" s="182"/>
      <c r="E290" s="172"/>
      <c r="F290" s="170"/>
      <c r="G290" s="169"/>
      <c r="H290" s="183"/>
      <c r="I290" s="132" t="str">
        <f>IFERROR(VLOOKUP(C290,PG!$C$8:$M$1007,11,FALSE),"")</f>
        <v/>
      </c>
      <c r="J290" s="133">
        <f t="shared" si="10"/>
        <v>0</v>
      </c>
    </row>
    <row r="291" spans="1:10" ht="35.1" customHeight="1" thickTop="1" thickBot="1" x14ac:dyDescent="0.3">
      <c r="A291" s="28" t="str">
        <f t="shared" si="9"/>
        <v/>
      </c>
      <c r="B291" s="171"/>
      <c r="C291" s="169"/>
      <c r="D291" s="182"/>
      <c r="E291" s="172"/>
      <c r="F291" s="170"/>
      <c r="G291" s="169"/>
      <c r="H291" s="183"/>
      <c r="I291" s="132" t="str">
        <f>IFERROR(VLOOKUP(C291,PG!$C$8:$M$1007,11,FALSE),"")</f>
        <v/>
      </c>
      <c r="J291" s="133">
        <f t="shared" si="10"/>
        <v>0</v>
      </c>
    </row>
    <row r="292" spans="1:10" ht="35.1" customHeight="1" thickTop="1" thickBot="1" x14ac:dyDescent="0.3">
      <c r="A292" s="28" t="str">
        <f t="shared" si="9"/>
        <v/>
      </c>
      <c r="B292" s="171"/>
      <c r="C292" s="169"/>
      <c r="D292" s="182"/>
      <c r="E292" s="172"/>
      <c r="F292" s="170"/>
      <c r="G292" s="169"/>
      <c r="H292" s="183"/>
      <c r="I292" s="132" t="str">
        <f>IFERROR(VLOOKUP(C292,PG!$C$8:$M$1007,11,FALSE),"")</f>
        <v/>
      </c>
      <c r="J292" s="133">
        <f t="shared" si="10"/>
        <v>0</v>
      </c>
    </row>
    <row r="293" spans="1:10" ht="35.1" customHeight="1" thickTop="1" thickBot="1" x14ac:dyDescent="0.3">
      <c r="A293" s="28" t="str">
        <f t="shared" si="9"/>
        <v/>
      </c>
      <c r="B293" s="171"/>
      <c r="C293" s="169"/>
      <c r="D293" s="182"/>
      <c r="E293" s="172"/>
      <c r="F293" s="170"/>
      <c r="G293" s="169"/>
      <c r="H293" s="183"/>
      <c r="I293" s="132" t="str">
        <f>IFERROR(VLOOKUP(C293,PG!$C$8:$M$1007,11,FALSE),"")</f>
        <v/>
      </c>
      <c r="J293" s="133">
        <f t="shared" si="10"/>
        <v>0</v>
      </c>
    </row>
    <row r="294" spans="1:10" ht="35.1" customHeight="1" thickTop="1" thickBot="1" x14ac:dyDescent="0.3">
      <c r="A294" s="28" t="str">
        <f t="shared" si="9"/>
        <v/>
      </c>
      <c r="B294" s="171"/>
      <c r="C294" s="169"/>
      <c r="D294" s="182"/>
      <c r="E294" s="172"/>
      <c r="F294" s="170"/>
      <c r="G294" s="169"/>
      <c r="H294" s="183"/>
      <c r="I294" s="132" t="str">
        <f>IFERROR(VLOOKUP(C294,PG!$C$8:$M$1007,11,FALSE),"")</f>
        <v/>
      </c>
      <c r="J294" s="133">
        <f t="shared" si="10"/>
        <v>0</v>
      </c>
    </row>
    <row r="295" spans="1:10" ht="35.1" customHeight="1" thickTop="1" thickBot="1" x14ac:dyDescent="0.3">
      <c r="A295" s="28" t="str">
        <f t="shared" si="9"/>
        <v/>
      </c>
      <c r="B295" s="171"/>
      <c r="C295" s="169"/>
      <c r="D295" s="182"/>
      <c r="E295" s="172"/>
      <c r="F295" s="170"/>
      <c r="G295" s="169"/>
      <c r="H295" s="183"/>
      <c r="I295" s="132" t="str">
        <f>IFERROR(VLOOKUP(C295,PG!$C$8:$M$1007,11,FALSE),"")</f>
        <v/>
      </c>
      <c r="J295" s="133">
        <f t="shared" si="10"/>
        <v>0</v>
      </c>
    </row>
    <row r="296" spans="1:10" ht="35.1" customHeight="1" thickTop="1" thickBot="1" x14ac:dyDescent="0.3">
      <c r="A296" s="28" t="str">
        <f t="shared" si="9"/>
        <v/>
      </c>
      <c r="B296" s="171"/>
      <c r="C296" s="169"/>
      <c r="D296" s="182"/>
      <c r="E296" s="172"/>
      <c r="F296" s="170"/>
      <c r="G296" s="169"/>
      <c r="H296" s="183"/>
      <c r="I296" s="132" t="str">
        <f>IFERROR(VLOOKUP(C296,PG!$C$8:$M$1007,11,FALSE),"")</f>
        <v/>
      </c>
      <c r="J296" s="133">
        <f t="shared" si="10"/>
        <v>0</v>
      </c>
    </row>
    <row r="297" spans="1:10" ht="35.1" customHeight="1" thickTop="1" thickBot="1" x14ac:dyDescent="0.3">
      <c r="A297" s="28" t="str">
        <f t="shared" si="9"/>
        <v/>
      </c>
      <c r="B297" s="171"/>
      <c r="C297" s="169"/>
      <c r="D297" s="182"/>
      <c r="E297" s="172"/>
      <c r="F297" s="170"/>
      <c r="G297" s="169"/>
      <c r="H297" s="183"/>
      <c r="I297" s="132" t="str">
        <f>IFERROR(VLOOKUP(C297,PG!$C$8:$M$1007,11,FALSE),"")</f>
        <v/>
      </c>
      <c r="J297" s="133">
        <f t="shared" si="10"/>
        <v>0</v>
      </c>
    </row>
    <row r="298" spans="1:10" ht="35.1" customHeight="1" thickTop="1" thickBot="1" x14ac:dyDescent="0.3">
      <c r="A298" s="28" t="str">
        <f t="shared" si="9"/>
        <v/>
      </c>
      <c r="B298" s="171"/>
      <c r="C298" s="169"/>
      <c r="D298" s="182"/>
      <c r="E298" s="172"/>
      <c r="F298" s="170"/>
      <c r="G298" s="169"/>
      <c r="H298" s="183"/>
      <c r="I298" s="132" t="str">
        <f>IFERROR(VLOOKUP(C298,PG!$C$8:$M$1007,11,FALSE),"")</f>
        <v/>
      </c>
      <c r="J298" s="133">
        <f t="shared" si="10"/>
        <v>0</v>
      </c>
    </row>
    <row r="299" spans="1:10" ht="35.1" customHeight="1" thickTop="1" thickBot="1" x14ac:dyDescent="0.3">
      <c r="A299" s="28" t="str">
        <f t="shared" si="9"/>
        <v/>
      </c>
      <c r="B299" s="171"/>
      <c r="C299" s="169"/>
      <c r="D299" s="182"/>
      <c r="E299" s="172"/>
      <c r="F299" s="170"/>
      <c r="G299" s="169"/>
      <c r="H299" s="183"/>
      <c r="I299" s="132" t="str">
        <f>IFERROR(VLOOKUP(C299,PG!$C$8:$M$1007,11,FALSE),"")</f>
        <v/>
      </c>
      <c r="J299" s="133">
        <f t="shared" si="10"/>
        <v>0</v>
      </c>
    </row>
    <row r="300" spans="1:10" ht="35.1" customHeight="1" thickTop="1" thickBot="1" x14ac:dyDescent="0.3">
      <c r="A300" s="28" t="str">
        <f t="shared" si="9"/>
        <v/>
      </c>
      <c r="B300" s="171"/>
      <c r="C300" s="169"/>
      <c r="D300" s="182"/>
      <c r="E300" s="172"/>
      <c r="F300" s="170"/>
      <c r="G300" s="169"/>
      <c r="H300" s="183"/>
      <c r="I300" s="132" t="str">
        <f>IFERROR(VLOOKUP(C300,PG!$C$8:$M$1007,11,FALSE),"")</f>
        <v/>
      </c>
      <c r="J300" s="133">
        <f t="shared" si="10"/>
        <v>0</v>
      </c>
    </row>
    <row r="301" spans="1:10" ht="35.1" customHeight="1" thickTop="1" thickBot="1" x14ac:dyDescent="0.3">
      <c r="A301" s="28" t="str">
        <f t="shared" si="9"/>
        <v/>
      </c>
      <c r="B301" s="171"/>
      <c r="C301" s="169"/>
      <c r="D301" s="182"/>
      <c r="E301" s="172"/>
      <c r="F301" s="170"/>
      <c r="G301" s="169"/>
      <c r="H301" s="183"/>
      <c r="I301" s="132" t="str">
        <f>IFERROR(VLOOKUP(C301,PG!$C$8:$M$1007,11,FALSE),"")</f>
        <v/>
      </c>
      <c r="J301" s="133">
        <f t="shared" si="10"/>
        <v>0</v>
      </c>
    </row>
    <row r="302" spans="1:10" ht="35.1" customHeight="1" thickTop="1" thickBot="1" x14ac:dyDescent="0.3">
      <c r="A302" s="28" t="str">
        <f t="shared" si="9"/>
        <v/>
      </c>
      <c r="B302" s="171"/>
      <c r="C302" s="169"/>
      <c r="D302" s="182"/>
      <c r="E302" s="172"/>
      <c r="F302" s="170"/>
      <c r="G302" s="169"/>
      <c r="H302" s="183"/>
      <c r="I302" s="132" t="str">
        <f>IFERROR(VLOOKUP(C302,PG!$C$8:$M$1007,11,FALSE),"")</f>
        <v/>
      </c>
      <c r="J302" s="133">
        <f t="shared" si="10"/>
        <v>0</v>
      </c>
    </row>
    <row r="303" spans="1:10" ht="35.1" customHeight="1" thickTop="1" thickBot="1" x14ac:dyDescent="0.3">
      <c r="A303" s="28" t="str">
        <f t="shared" si="9"/>
        <v/>
      </c>
      <c r="B303" s="171"/>
      <c r="C303" s="169"/>
      <c r="D303" s="182"/>
      <c r="E303" s="172"/>
      <c r="F303" s="170"/>
      <c r="G303" s="169"/>
      <c r="H303" s="183"/>
      <c r="I303" s="132" t="str">
        <f>IFERROR(VLOOKUP(C303,PG!$C$8:$M$1007,11,FALSE),"")</f>
        <v/>
      </c>
      <c r="J303" s="133">
        <f t="shared" si="10"/>
        <v>0</v>
      </c>
    </row>
    <row r="304" spans="1:10" ht="35.1" customHeight="1" thickTop="1" thickBot="1" x14ac:dyDescent="0.3">
      <c r="A304" s="28" t="str">
        <f t="shared" si="9"/>
        <v/>
      </c>
      <c r="B304" s="171"/>
      <c r="C304" s="169"/>
      <c r="D304" s="182"/>
      <c r="E304" s="172"/>
      <c r="F304" s="170"/>
      <c r="G304" s="169"/>
      <c r="H304" s="183"/>
      <c r="I304" s="132" t="str">
        <f>IFERROR(VLOOKUP(C304,PG!$C$8:$M$1007,11,FALSE),"")</f>
        <v/>
      </c>
      <c r="J304" s="133">
        <f t="shared" si="10"/>
        <v>0</v>
      </c>
    </row>
    <row r="305" spans="1:10" ht="35.1" customHeight="1" thickTop="1" thickBot="1" x14ac:dyDescent="0.3">
      <c r="A305" s="28" t="str">
        <f t="shared" si="9"/>
        <v/>
      </c>
      <c r="B305" s="171"/>
      <c r="C305" s="169"/>
      <c r="D305" s="182"/>
      <c r="E305" s="172"/>
      <c r="F305" s="170"/>
      <c r="G305" s="169"/>
      <c r="H305" s="183"/>
      <c r="I305" s="132" t="str">
        <f>IFERROR(VLOOKUP(C305,PG!$C$8:$M$1007,11,FALSE),"")</f>
        <v/>
      </c>
      <c r="J305" s="133">
        <f t="shared" si="10"/>
        <v>0</v>
      </c>
    </row>
    <row r="306" spans="1:10" ht="35.1" customHeight="1" thickTop="1" thickBot="1" x14ac:dyDescent="0.3">
      <c r="A306" s="28" t="str">
        <f t="shared" si="9"/>
        <v/>
      </c>
      <c r="B306" s="171"/>
      <c r="C306" s="169"/>
      <c r="D306" s="182"/>
      <c r="E306" s="172"/>
      <c r="F306" s="170"/>
      <c r="G306" s="169"/>
      <c r="H306" s="183"/>
      <c r="I306" s="132" t="str">
        <f>IFERROR(VLOOKUP(C306,PG!$C$8:$M$1007,11,FALSE),"")</f>
        <v/>
      </c>
      <c r="J306" s="133">
        <f t="shared" si="10"/>
        <v>0</v>
      </c>
    </row>
    <row r="307" spans="1:10" ht="35.1" customHeight="1" thickTop="1" thickBot="1" x14ac:dyDescent="0.3">
      <c r="A307" s="28" t="str">
        <f t="shared" si="9"/>
        <v/>
      </c>
      <c r="B307" s="171"/>
      <c r="C307" s="169"/>
      <c r="D307" s="182"/>
      <c r="E307" s="172"/>
      <c r="F307" s="170"/>
      <c r="G307" s="169"/>
      <c r="H307" s="183"/>
      <c r="I307" s="132" t="str">
        <f>IFERROR(VLOOKUP(C307,PG!$C$8:$M$1007,11,FALSE),"")</f>
        <v/>
      </c>
      <c r="J307" s="133">
        <f t="shared" si="10"/>
        <v>0</v>
      </c>
    </row>
    <row r="308" spans="1:10" ht="35.1" customHeight="1" thickTop="1" thickBot="1" x14ac:dyDescent="0.3">
      <c r="A308" s="28" t="str">
        <f t="shared" si="9"/>
        <v/>
      </c>
      <c r="B308" s="171"/>
      <c r="C308" s="169"/>
      <c r="D308" s="182"/>
      <c r="E308" s="172"/>
      <c r="F308" s="170"/>
      <c r="G308" s="169"/>
      <c r="H308" s="183"/>
      <c r="I308" s="132" t="str">
        <f>IFERROR(VLOOKUP(C308,PG!$C$8:$M$1007,11,FALSE),"")</f>
        <v/>
      </c>
      <c r="J308" s="133">
        <f t="shared" si="10"/>
        <v>0</v>
      </c>
    </row>
    <row r="309" spans="1:10" ht="35.1" customHeight="1" thickTop="1" thickBot="1" x14ac:dyDescent="0.3">
      <c r="A309" s="28" t="str">
        <f t="shared" si="9"/>
        <v/>
      </c>
      <c r="B309" s="171"/>
      <c r="C309" s="169"/>
      <c r="D309" s="182"/>
      <c r="E309" s="172"/>
      <c r="F309" s="170"/>
      <c r="G309" s="169"/>
      <c r="H309" s="183"/>
      <c r="I309" s="132" t="str">
        <f>IFERROR(VLOOKUP(C309,PG!$C$8:$M$1007,11,FALSE),"")</f>
        <v/>
      </c>
      <c r="J309" s="133">
        <f t="shared" si="10"/>
        <v>0</v>
      </c>
    </row>
    <row r="310" spans="1:10" ht="35.1" customHeight="1" thickTop="1" thickBot="1" x14ac:dyDescent="0.3">
      <c r="A310" s="28" t="str">
        <f t="shared" si="9"/>
        <v/>
      </c>
      <c r="B310" s="171"/>
      <c r="C310" s="169"/>
      <c r="D310" s="182"/>
      <c r="E310" s="172"/>
      <c r="F310" s="170"/>
      <c r="G310" s="169"/>
      <c r="H310" s="183"/>
      <c r="I310" s="132" t="str">
        <f>IFERROR(VLOOKUP(C310,PG!$C$8:$M$1007,11,FALSE),"")</f>
        <v/>
      </c>
      <c r="J310" s="133">
        <f t="shared" si="10"/>
        <v>0</v>
      </c>
    </row>
    <row r="311" spans="1:10" ht="35.1" customHeight="1" thickTop="1" thickBot="1" x14ac:dyDescent="0.3">
      <c r="A311" s="28" t="str">
        <f t="shared" si="9"/>
        <v/>
      </c>
      <c r="B311" s="171"/>
      <c r="C311" s="169"/>
      <c r="D311" s="182"/>
      <c r="E311" s="172"/>
      <c r="F311" s="170"/>
      <c r="G311" s="169"/>
      <c r="H311" s="183"/>
      <c r="I311" s="132" t="str">
        <f>IFERROR(VLOOKUP(C311,PG!$C$8:$M$1007,11,FALSE),"")</f>
        <v/>
      </c>
      <c r="J311" s="133">
        <f t="shared" si="10"/>
        <v>0</v>
      </c>
    </row>
    <row r="312" spans="1:10" ht="35.1" customHeight="1" thickTop="1" thickBot="1" x14ac:dyDescent="0.3">
      <c r="A312" s="28" t="str">
        <f t="shared" si="9"/>
        <v/>
      </c>
      <c r="B312" s="171"/>
      <c r="C312" s="169"/>
      <c r="D312" s="182"/>
      <c r="E312" s="172"/>
      <c r="F312" s="170"/>
      <c r="G312" s="169"/>
      <c r="H312" s="183"/>
      <c r="I312" s="132" t="str">
        <f>IFERROR(VLOOKUP(C312,PG!$C$8:$M$1007,11,FALSE),"")</f>
        <v/>
      </c>
      <c r="J312" s="133">
        <f t="shared" si="10"/>
        <v>0</v>
      </c>
    </row>
    <row r="313" spans="1:10" ht="35.1" customHeight="1" thickTop="1" thickBot="1" x14ac:dyDescent="0.3">
      <c r="A313" s="28" t="str">
        <f t="shared" si="9"/>
        <v/>
      </c>
      <c r="B313" s="171"/>
      <c r="C313" s="169"/>
      <c r="D313" s="182"/>
      <c r="E313" s="172"/>
      <c r="F313" s="170"/>
      <c r="G313" s="169"/>
      <c r="H313" s="183"/>
      <c r="I313" s="132" t="str">
        <f>IFERROR(VLOOKUP(C313,PG!$C$8:$M$1007,11,FALSE),"")</f>
        <v/>
      </c>
      <c r="J313" s="133">
        <f t="shared" si="10"/>
        <v>0</v>
      </c>
    </row>
    <row r="314" spans="1:10" ht="35.1" customHeight="1" thickTop="1" thickBot="1" x14ac:dyDescent="0.3">
      <c r="A314" s="28" t="str">
        <f t="shared" si="9"/>
        <v/>
      </c>
      <c r="B314" s="171"/>
      <c r="C314" s="169"/>
      <c r="D314" s="182"/>
      <c r="E314" s="172"/>
      <c r="F314" s="170"/>
      <c r="G314" s="169"/>
      <c r="H314" s="183"/>
      <c r="I314" s="132" t="str">
        <f>IFERROR(VLOOKUP(C314,PG!$C$8:$M$1007,11,FALSE),"")</f>
        <v/>
      </c>
      <c r="J314" s="133">
        <f t="shared" si="10"/>
        <v>0</v>
      </c>
    </row>
    <row r="315" spans="1:10" ht="35.1" customHeight="1" thickTop="1" thickBot="1" x14ac:dyDescent="0.3">
      <c r="A315" s="28" t="str">
        <f t="shared" si="9"/>
        <v/>
      </c>
      <c r="B315" s="171"/>
      <c r="C315" s="169"/>
      <c r="D315" s="182"/>
      <c r="E315" s="172"/>
      <c r="F315" s="170"/>
      <c r="G315" s="169"/>
      <c r="H315" s="183"/>
      <c r="I315" s="132" t="str">
        <f>IFERROR(VLOOKUP(C315,PG!$C$8:$M$1007,11,FALSE),"")</f>
        <v/>
      </c>
      <c r="J315" s="133">
        <f t="shared" si="10"/>
        <v>0</v>
      </c>
    </row>
    <row r="316" spans="1:10" ht="35.1" customHeight="1" thickTop="1" thickBot="1" x14ac:dyDescent="0.3">
      <c r="A316" s="28" t="str">
        <f t="shared" si="9"/>
        <v/>
      </c>
      <c r="B316" s="171"/>
      <c r="C316" s="169"/>
      <c r="D316" s="182"/>
      <c r="E316" s="172"/>
      <c r="F316" s="170"/>
      <c r="G316" s="169"/>
      <c r="H316" s="183"/>
      <c r="I316" s="132" t="str">
        <f>IFERROR(VLOOKUP(C316,PG!$C$8:$M$1007,11,FALSE),"")</f>
        <v/>
      </c>
      <c r="J316" s="133">
        <f t="shared" si="10"/>
        <v>0</v>
      </c>
    </row>
    <row r="317" spans="1:10" ht="35.1" customHeight="1" thickTop="1" thickBot="1" x14ac:dyDescent="0.3">
      <c r="A317" s="28" t="str">
        <f t="shared" si="9"/>
        <v/>
      </c>
      <c r="B317" s="171"/>
      <c r="C317" s="169"/>
      <c r="D317" s="182"/>
      <c r="E317" s="172"/>
      <c r="F317" s="170"/>
      <c r="G317" s="169"/>
      <c r="H317" s="183"/>
      <c r="I317" s="132" t="str">
        <f>IFERROR(VLOOKUP(C317,PG!$C$8:$M$1007,11,FALSE),"")</f>
        <v/>
      </c>
      <c r="J317" s="133">
        <f t="shared" si="10"/>
        <v>0</v>
      </c>
    </row>
    <row r="318" spans="1:10" ht="35.1" customHeight="1" thickTop="1" thickBot="1" x14ac:dyDescent="0.3">
      <c r="A318" s="28" t="str">
        <f t="shared" si="9"/>
        <v/>
      </c>
      <c r="B318" s="171"/>
      <c r="C318" s="169"/>
      <c r="D318" s="182"/>
      <c r="E318" s="172"/>
      <c r="F318" s="170"/>
      <c r="G318" s="169"/>
      <c r="H318" s="183"/>
      <c r="I318" s="132" t="str">
        <f>IFERROR(VLOOKUP(C318,PG!$C$8:$M$1007,11,FALSE),"")</f>
        <v/>
      </c>
      <c r="J318" s="133">
        <f t="shared" si="10"/>
        <v>0</v>
      </c>
    </row>
    <row r="319" spans="1:10" ht="35.1" customHeight="1" thickTop="1" thickBot="1" x14ac:dyDescent="0.3">
      <c r="A319" s="28" t="str">
        <f t="shared" si="9"/>
        <v/>
      </c>
      <c r="B319" s="171"/>
      <c r="C319" s="169"/>
      <c r="D319" s="182"/>
      <c r="E319" s="172"/>
      <c r="F319" s="170"/>
      <c r="G319" s="169"/>
      <c r="H319" s="183"/>
      <c r="I319" s="132" t="str">
        <f>IFERROR(VLOOKUP(C319,PG!$C$8:$M$1007,11,FALSE),"")</f>
        <v/>
      </c>
      <c r="J319" s="133">
        <f t="shared" si="10"/>
        <v>0</v>
      </c>
    </row>
    <row r="320" spans="1:10" ht="35.1" customHeight="1" thickTop="1" thickBot="1" x14ac:dyDescent="0.3">
      <c r="A320" s="28" t="str">
        <f t="shared" si="9"/>
        <v/>
      </c>
      <c r="B320" s="171"/>
      <c r="C320" s="169"/>
      <c r="D320" s="182"/>
      <c r="E320" s="172"/>
      <c r="F320" s="170"/>
      <c r="G320" s="169"/>
      <c r="H320" s="183"/>
      <c r="I320" s="132" t="str">
        <f>IFERROR(VLOOKUP(C320,PG!$C$8:$M$1007,11,FALSE),"")</f>
        <v/>
      </c>
      <c r="J320" s="133">
        <f t="shared" si="10"/>
        <v>0</v>
      </c>
    </row>
    <row r="321" spans="1:10" ht="35.1" customHeight="1" thickTop="1" thickBot="1" x14ac:dyDescent="0.3">
      <c r="A321" s="28" t="str">
        <f t="shared" si="9"/>
        <v/>
      </c>
      <c r="B321" s="171"/>
      <c r="C321" s="169"/>
      <c r="D321" s="182"/>
      <c r="E321" s="172"/>
      <c r="F321" s="170"/>
      <c r="G321" s="169"/>
      <c r="H321" s="183"/>
      <c r="I321" s="132" t="str">
        <f>IFERROR(VLOOKUP(C321,PG!$C$8:$M$1007,11,FALSE),"")</f>
        <v/>
      </c>
      <c r="J321" s="133">
        <f t="shared" si="10"/>
        <v>0</v>
      </c>
    </row>
    <row r="322" spans="1:10" ht="35.1" customHeight="1" thickTop="1" thickBot="1" x14ac:dyDescent="0.3">
      <c r="A322" s="28" t="str">
        <f t="shared" si="9"/>
        <v/>
      </c>
      <c r="B322" s="171"/>
      <c r="C322" s="169"/>
      <c r="D322" s="182"/>
      <c r="E322" s="172"/>
      <c r="F322" s="170"/>
      <c r="G322" s="169"/>
      <c r="H322" s="183"/>
      <c r="I322" s="132" t="str">
        <f>IFERROR(VLOOKUP(C322,PG!$C$8:$M$1007,11,FALSE),"")</f>
        <v/>
      </c>
      <c r="J322" s="133">
        <f t="shared" si="10"/>
        <v>0</v>
      </c>
    </row>
    <row r="323" spans="1:10" ht="35.1" customHeight="1" thickTop="1" thickBot="1" x14ac:dyDescent="0.3">
      <c r="A323" s="28" t="str">
        <f t="shared" si="9"/>
        <v/>
      </c>
      <c r="B323" s="171"/>
      <c r="C323" s="169"/>
      <c r="D323" s="182"/>
      <c r="E323" s="172"/>
      <c r="F323" s="170"/>
      <c r="G323" s="169"/>
      <c r="H323" s="183"/>
      <c r="I323" s="132" t="str">
        <f>IFERROR(VLOOKUP(C323,PG!$C$8:$M$1007,11,FALSE),"")</f>
        <v/>
      </c>
      <c r="J323" s="133">
        <f t="shared" si="10"/>
        <v>0</v>
      </c>
    </row>
    <row r="324" spans="1:10" ht="35.1" customHeight="1" thickTop="1" thickBot="1" x14ac:dyDescent="0.3">
      <c r="A324" s="28" t="str">
        <f t="shared" si="9"/>
        <v/>
      </c>
      <c r="B324" s="171"/>
      <c r="C324" s="169"/>
      <c r="D324" s="182"/>
      <c r="E324" s="172"/>
      <c r="F324" s="170"/>
      <c r="G324" s="169"/>
      <c r="H324" s="183"/>
      <c r="I324" s="132" t="str">
        <f>IFERROR(VLOOKUP(C324,PG!$C$8:$M$1007,11,FALSE),"")</f>
        <v/>
      </c>
      <c r="J324" s="133">
        <f t="shared" si="10"/>
        <v>0</v>
      </c>
    </row>
    <row r="325" spans="1:10" ht="35.1" customHeight="1" thickTop="1" thickBot="1" x14ac:dyDescent="0.3">
      <c r="A325" s="28" t="str">
        <f t="shared" si="9"/>
        <v/>
      </c>
      <c r="B325" s="171"/>
      <c r="C325" s="169"/>
      <c r="D325" s="182"/>
      <c r="E325" s="172"/>
      <c r="F325" s="170"/>
      <c r="G325" s="169"/>
      <c r="H325" s="183"/>
      <c r="I325" s="132" t="str">
        <f>IFERROR(VLOOKUP(C325,PG!$C$8:$M$1007,11,FALSE),"")</f>
        <v/>
      </c>
      <c r="J325" s="133">
        <f t="shared" si="10"/>
        <v>0</v>
      </c>
    </row>
    <row r="326" spans="1:10" ht="35.1" customHeight="1" thickTop="1" thickBot="1" x14ac:dyDescent="0.3">
      <c r="A326" s="28" t="str">
        <f t="shared" si="9"/>
        <v/>
      </c>
      <c r="B326" s="171"/>
      <c r="C326" s="169"/>
      <c r="D326" s="182"/>
      <c r="E326" s="172"/>
      <c r="F326" s="170"/>
      <c r="G326" s="169"/>
      <c r="H326" s="183"/>
      <c r="I326" s="132" t="str">
        <f>IFERROR(VLOOKUP(C326,PG!$C$8:$M$1007,11,FALSE),"")</f>
        <v/>
      </c>
      <c r="J326" s="133">
        <f t="shared" si="10"/>
        <v>0</v>
      </c>
    </row>
    <row r="327" spans="1:10" ht="35.1" customHeight="1" thickTop="1" thickBot="1" x14ac:dyDescent="0.3">
      <c r="A327" s="28" t="str">
        <f t="shared" si="9"/>
        <v/>
      </c>
      <c r="B327" s="171"/>
      <c r="C327" s="169"/>
      <c r="D327" s="182"/>
      <c r="E327" s="172"/>
      <c r="F327" s="170"/>
      <c r="G327" s="169"/>
      <c r="H327" s="183"/>
      <c r="I327" s="132" t="str">
        <f>IFERROR(VLOOKUP(C327,PG!$C$8:$M$1007,11,FALSE),"")</f>
        <v/>
      </c>
      <c r="J327" s="133">
        <f t="shared" si="10"/>
        <v>0</v>
      </c>
    </row>
    <row r="328" spans="1:10" ht="35.1" customHeight="1" thickTop="1" thickBot="1" x14ac:dyDescent="0.3">
      <c r="A328" s="28" t="str">
        <f t="shared" si="9"/>
        <v/>
      </c>
      <c r="B328" s="171"/>
      <c r="C328" s="169"/>
      <c r="D328" s="182"/>
      <c r="E328" s="172"/>
      <c r="F328" s="170"/>
      <c r="G328" s="169"/>
      <c r="H328" s="183"/>
      <c r="I328" s="132" t="str">
        <f>IFERROR(VLOOKUP(C328,PG!$C$8:$M$1007,11,FALSE),"")</f>
        <v/>
      </c>
      <c r="J328" s="133">
        <f t="shared" si="10"/>
        <v>0</v>
      </c>
    </row>
    <row r="329" spans="1:10" ht="35.1" customHeight="1" thickTop="1" thickBot="1" x14ac:dyDescent="0.3">
      <c r="A329" s="28" t="str">
        <f t="shared" ref="A329:A392" si="11">IF(B329="","",MONTH(B329))</f>
        <v/>
      </c>
      <c r="B329" s="171"/>
      <c r="C329" s="169"/>
      <c r="D329" s="182"/>
      <c r="E329" s="172"/>
      <c r="F329" s="170"/>
      <c r="G329" s="169"/>
      <c r="H329" s="183"/>
      <c r="I329" s="132" t="str">
        <f>IFERROR(VLOOKUP(C329,PG!$C$8:$M$1007,11,FALSE),"")</f>
        <v/>
      </c>
      <c r="J329" s="133">
        <f t="shared" si="10"/>
        <v>0</v>
      </c>
    </row>
    <row r="330" spans="1:10" ht="35.1" customHeight="1" thickTop="1" thickBot="1" x14ac:dyDescent="0.3">
      <c r="A330" s="28" t="str">
        <f t="shared" si="11"/>
        <v/>
      </c>
      <c r="B330" s="171"/>
      <c r="C330" s="169"/>
      <c r="D330" s="182"/>
      <c r="E330" s="172"/>
      <c r="F330" s="170"/>
      <c r="G330" s="169"/>
      <c r="H330" s="183"/>
      <c r="I330" s="132" t="str">
        <f>IFERROR(VLOOKUP(C330,PG!$C$8:$M$1007,11,FALSE),"")</f>
        <v/>
      </c>
      <c r="J330" s="133">
        <f t="shared" si="10"/>
        <v>0</v>
      </c>
    </row>
    <row r="331" spans="1:10" ht="35.1" customHeight="1" thickTop="1" thickBot="1" x14ac:dyDescent="0.3">
      <c r="A331" s="28" t="str">
        <f t="shared" si="11"/>
        <v/>
      </c>
      <c r="B331" s="171"/>
      <c r="C331" s="169"/>
      <c r="D331" s="182"/>
      <c r="E331" s="172"/>
      <c r="F331" s="170"/>
      <c r="G331" s="169"/>
      <c r="H331" s="183"/>
      <c r="I331" s="132" t="str">
        <f>IFERROR(VLOOKUP(C331,PG!$C$8:$M$1007,11,FALSE),"")</f>
        <v/>
      </c>
      <c r="J331" s="133">
        <f t="shared" si="10"/>
        <v>0</v>
      </c>
    </row>
    <row r="332" spans="1:10" ht="35.1" customHeight="1" thickTop="1" thickBot="1" x14ac:dyDescent="0.3">
      <c r="A332" s="28" t="str">
        <f t="shared" si="11"/>
        <v/>
      </c>
      <c r="B332" s="171"/>
      <c r="C332" s="169"/>
      <c r="D332" s="182"/>
      <c r="E332" s="172"/>
      <c r="F332" s="170"/>
      <c r="G332" s="169"/>
      <c r="H332" s="183"/>
      <c r="I332" s="132" t="str">
        <f>IFERROR(VLOOKUP(C332,PG!$C$8:$M$1007,11,FALSE),"")</f>
        <v/>
      </c>
      <c r="J332" s="133">
        <f t="shared" si="10"/>
        <v>0</v>
      </c>
    </row>
    <row r="333" spans="1:10" ht="35.1" customHeight="1" thickTop="1" thickBot="1" x14ac:dyDescent="0.3">
      <c r="A333" s="28" t="str">
        <f t="shared" si="11"/>
        <v/>
      </c>
      <c r="B333" s="171"/>
      <c r="C333" s="169"/>
      <c r="D333" s="182"/>
      <c r="E333" s="172"/>
      <c r="F333" s="170"/>
      <c r="G333" s="169"/>
      <c r="H333" s="183"/>
      <c r="I333" s="132" t="str">
        <f>IFERROR(VLOOKUP(C333,PG!$C$8:$M$1007,11,FALSE),"")</f>
        <v/>
      </c>
      <c r="J333" s="133">
        <f t="shared" si="10"/>
        <v>0</v>
      </c>
    </row>
    <row r="334" spans="1:10" ht="35.1" customHeight="1" thickTop="1" thickBot="1" x14ac:dyDescent="0.3">
      <c r="A334" s="28" t="str">
        <f t="shared" si="11"/>
        <v/>
      </c>
      <c r="B334" s="171"/>
      <c r="C334" s="169"/>
      <c r="D334" s="182"/>
      <c r="E334" s="172"/>
      <c r="F334" s="170"/>
      <c r="G334" s="169"/>
      <c r="H334" s="183"/>
      <c r="I334" s="132" t="str">
        <f>IFERROR(VLOOKUP(C334,PG!$C$8:$M$1007,11,FALSE),"")</f>
        <v/>
      </c>
      <c r="J334" s="133">
        <f t="shared" si="10"/>
        <v>0</v>
      </c>
    </row>
    <row r="335" spans="1:10" ht="35.1" customHeight="1" thickTop="1" thickBot="1" x14ac:dyDescent="0.3">
      <c r="A335" s="28" t="str">
        <f t="shared" si="11"/>
        <v/>
      </c>
      <c r="B335" s="171"/>
      <c r="C335" s="169"/>
      <c r="D335" s="182"/>
      <c r="E335" s="172"/>
      <c r="F335" s="170"/>
      <c r="G335" s="169"/>
      <c r="H335" s="183"/>
      <c r="I335" s="132" t="str">
        <f>IFERROR(VLOOKUP(C335,PG!$C$8:$M$1007,11,FALSE),"")</f>
        <v/>
      </c>
      <c r="J335" s="133">
        <f t="shared" si="10"/>
        <v>0</v>
      </c>
    </row>
    <row r="336" spans="1:10" ht="35.1" customHeight="1" thickTop="1" thickBot="1" x14ac:dyDescent="0.3">
      <c r="A336" s="28" t="str">
        <f t="shared" si="11"/>
        <v/>
      </c>
      <c r="B336" s="171"/>
      <c r="C336" s="169"/>
      <c r="D336" s="182"/>
      <c r="E336" s="172"/>
      <c r="F336" s="170"/>
      <c r="G336" s="169"/>
      <c r="H336" s="183"/>
      <c r="I336" s="132" t="str">
        <f>IFERROR(VLOOKUP(C336,PG!$C$8:$M$1007,11,FALSE),"")</f>
        <v/>
      </c>
      <c r="J336" s="133">
        <f t="shared" si="10"/>
        <v>0</v>
      </c>
    </row>
    <row r="337" spans="1:10" ht="35.1" customHeight="1" thickTop="1" thickBot="1" x14ac:dyDescent="0.3">
      <c r="A337" s="28" t="str">
        <f t="shared" si="11"/>
        <v/>
      </c>
      <c r="B337" s="171"/>
      <c r="C337" s="169"/>
      <c r="D337" s="182"/>
      <c r="E337" s="172"/>
      <c r="F337" s="170"/>
      <c r="G337" s="169"/>
      <c r="H337" s="183"/>
      <c r="I337" s="132" t="str">
        <f>IFERROR(VLOOKUP(C337,PG!$C$8:$M$1007,11,FALSE),"")</f>
        <v/>
      </c>
      <c r="J337" s="133">
        <f t="shared" si="10"/>
        <v>0</v>
      </c>
    </row>
    <row r="338" spans="1:10" ht="35.1" customHeight="1" thickTop="1" thickBot="1" x14ac:dyDescent="0.3">
      <c r="A338" s="28" t="str">
        <f t="shared" si="11"/>
        <v/>
      </c>
      <c r="B338" s="171"/>
      <c r="C338" s="169"/>
      <c r="D338" s="182"/>
      <c r="E338" s="172"/>
      <c r="F338" s="170"/>
      <c r="G338" s="169"/>
      <c r="H338" s="183"/>
      <c r="I338" s="132" t="str">
        <f>IFERROR(VLOOKUP(C338,PG!$C$8:$M$1007,11,FALSE),"")</f>
        <v/>
      </c>
      <c r="J338" s="133">
        <f t="shared" si="10"/>
        <v>0</v>
      </c>
    </row>
    <row r="339" spans="1:10" ht="35.1" customHeight="1" thickTop="1" thickBot="1" x14ac:dyDescent="0.3">
      <c r="A339" s="28" t="str">
        <f t="shared" si="11"/>
        <v/>
      </c>
      <c r="B339" s="171"/>
      <c r="C339" s="169"/>
      <c r="D339" s="182"/>
      <c r="E339" s="172"/>
      <c r="F339" s="170"/>
      <c r="G339" s="169"/>
      <c r="H339" s="183"/>
      <c r="I339" s="132" t="str">
        <f>IFERROR(VLOOKUP(C339,PG!$C$8:$M$1007,11,FALSE),"")</f>
        <v/>
      </c>
      <c r="J339" s="133">
        <f t="shared" ref="J339:J402" si="12">IFERROR(E339*F339,0)</f>
        <v>0</v>
      </c>
    </row>
    <row r="340" spans="1:10" ht="35.1" customHeight="1" thickTop="1" thickBot="1" x14ac:dyDescent="0.3">
      <c r="A340" s="28" t="str">
        <f t="shared" si="11"/>
        <v/>
      </c>
      <c r="B340" s="171"/>
      <c r="C340" s="169"/>
      <c r="D340" s="182"/>
      <c r="E340" s="172"/>
      <c r="F340" s="170"/>
      <c r="G340" s="169"/>
      <c r="H340" s="183"/>
      <c r="I340" s="132" t="str">
        <f>IFERROR(VLOOKUP(C340,PG!$C$8:$M$1007,11,FALSE),"")</f>
        <v/>
      </c>
      <c r="J340" s="133">
        <f t="shared" si="12"/>
        <v>0</v>
      </c>
    </row>
    <row r="341" spans="1:10" ht="35.1" customHeight="1" thickTop="1" thickBot="1" x14ac:dyDescent="0.3">
      <c r="A341" s="28" t="str">
        <f t="shared" si="11"/>
        <v/>
      </c>
      <c r="B341" s="171"/>
      <c r="C341" s="169"/>
      <c r="D341" s="182"/>
      <c r="E341" s="172"/>
      <c r="F341" s="170"/>
      <c r="G341" s="169"/>
      <c r="H341" s="183"/>
      <c r="I341" s="132" t="str">
        <f>IFERROR(VLOOKUP(C341,PG!$C$8:$M$1007,11,FALSE),"")</f>
        <v/>
      </c>
      <c r="J341" s="133">
        <f t="shared" si="12"/>
        <v>0</v>
      </c>
    </row>
    <row r="342" spans="1:10" ht="35.1" customHeight="1" thickTop="1" thickBot="1" x14ac:dyDescent="0.3">
      <c r="A342" s="28" t="str">
        <f t="shared" si="11"/>
        <v/>
      </c>
      <c r="B342" s="171"/>
      <c r="C342" s="169"/>
      <c r="D342" s="182"/>
      <c r="E342" s="172"/>
      <c r="F342" s="170"/>
      <c r="G342" s="169"/>
      <c r="H342" s="183"/>
      <c r="I342" s="132" t="str">
        <f>IFERROR(VLOOKUP(C342,PG!$C$8:$M$1007,11,FALSE),"")</f>
        <v/>
      </c>
      <c r="J342" s="133">
        <f t="shared" si="12"/>
        <v>0</v>
      </c>
    </row>
    <row r="343" spans="1:10" ht="35.1" customHeight="1" thickTop="1" thickBot="1" x14ac:dyDescent="0.3">
      <c r="A343" s="28" t="str">
        <f t="shared" si="11"/>
        <v/>
      </c>
      <c r="B343" s="171"/>
      <c r="C343" s="169"/>
      <c r="D343" s="182"/>
      <c r="E343" s="172"/>
      <c r="F343" s="170"/>
      <c r="G343" s="169"/>
      <c r="H343" s="183"/>
      <c r="I343" s="132" t="str">
        <f>IFERROR(VLOOKUP(C343,PG!$C$8:$M$1007,11,FALSE),"")</f>
        <v/>
      </c>
      <c r="J343" s="133">
        <f t="shared" si="12"/>
        <v>0</v>
      </c>
    </row>
    <row r="344" spans="1:10" ht="35.1" customHeight="1" thickTop="1" thickBot="1" x14ac:dyDescent="0.3">
      <c r="A344" s="28" t="str">
        <f t="shared" si="11"/>
        <v/>
      </c>
      <c r="B344" s="171"/>
      <c r="C344" s="169"/>
      <c r="D344" s="182"/>
      <c r="E344" s="172"/>
      <c r="F344" s="170"/>
      <c r="G344" s="169"/>
      <c r="H344" s="183"/>
      <c r="I344" s="132" t="str">
        <f>IFERROR(VLOOKUP(C344,PG!$C$8:$M$1007,11,FALSE),"")</f>
        <v/>
      </c>
      <c r="J344" s="133">
        <f t="shared" si="12"/>
        <v>0</v>
      </c>
    </row>
    <row r="345" spans="1:10" ht="35.1" customHeight="1" thickTop="1" thickBot="1" x14ac:dyDescent="0.3">
      <c r="A345" s="28" t="str">
        <f t="shared" si="11"/>
        <v/>
      </c>
      <c r="B345" s="171"/>
      <c r="C345" s="169"/>
      <c r="D345" s="182"/>
      <c r="E345" s="172"/>
      <c r="F345" s="170"/>
      <c r="G345" s="169"/>
      <c r="H345" s="183"/>
      <c r="I345" s="132" t="str">
        <f>IFERROR(VLOOKUP(C345,PG!$C$8:$M$1007,11,FALSE),"")</f>
        <v/>
      </c>
      <c r="J345" s="133">
        <f t="shared" si="12"/>
        <v>0</v>
      </c>
    </row>
    <row r="346" spans="1:10" ht="35.1" customHeight="1" thickTop="1" thickBot="1" x14ac:dyDescent="0.3">
      <c r="A346" s="28" t="str">
        <f t="shared" si="11"/>
        <v/>
      </c>
      <c r="B346" s="171"/>
      <c r="C346" s="169"/>
      <c r="D346" s="182"/>
      <c r="E346" s="172"/>
      <c r="F346" s="170"/>
      <c r="G346" s="169"/>
      <c r="H346" s="183"/>
      <c r="I346" s="132" t="str">
        <f>IFERROR(VLOOKUP(C346,PG!$C$8:$M$1007,11,FALSE),"")</f>
        <v/>
      </c>
      <c r="J346" s="133">
        <f t="shared" si="12"/>
        <v>0</v>
      </c>
    </row>
    <row r="347" spans="1:10" ht="35.1" customHeight="1" thickTop="1" thickBot="1" x14ac:dyDescent="0.3">
      <c r="A347" s="28" t="str">
        <f t="shared" si="11"/>
        <v/>
      </c>
      <c r="B347" s="171"/>
      <c r="C347" s="169"/>
      <c r="D347" s="182"/>
      <c r="E347" s="172"/>
      <c r="F347" s="170"/>
      <c r="G347" s="169"/>
      <c r="H347" s="183"/>
      <c r="I347" s="132" t="str">
        <f>IFERROR(VLOOKUP(C347,PG!$C$8:$M$1007,11,FALSE),"")</f>
        <v/>
      </c>
      <c r="J347" s="133">
        <f t="shared" si="12"/>
        <v>0</v>
      </c>
    </row>
    <row r="348" spans="1:10" ht="35.1" customHeight="1" thickTop="1" thickBot="1" x14ac:dyDescent="0.3">
      <c r="A348" s="28" t="str">
        <f t="shared" si="11"/>
        <v/>
      </c>
      <c r="B348" s="171"/>
      <c r="C348" s="169"/>
      <c r="D348" s="182"/>
      <c r="E348" s="172"/>
      <c r="F348" s="170"/>
      <c r="G348" s="169"/>
      <c r="H348" s="183"/>
      <c r="I348" s="132" t="str">
        <f>IFERROR(VLOOKUP(C348,PG!$C$8:$M$1007,11,FALSE),"")</f>
        <v/>
      </c>
      <c r="J348" s="133">
        <f t="shared" si="12"/>
        <v>0</v>
      </c>
    </row>
    <row r="349" spans="1:10" ht="35.1" customHeight="1" thickTop="1" thickBot="1" x14ac:dyDescent="0.3">
      <c r="A349" s="28" t="str">
        <f t="shared" si="11"/>
        <v/>
      </c>
      <c r="B349" s="171"/>
      <c r="C349" s="169"/>
      <c r="D349" s="182"/>
      <c r="E349" s="172"/>
      <c r="F349" s="170"/>
      <c r="G349" s="169"/>
      <c r="H349" s="183"/>
      <c r="I349" s="132" t="str">
        <f>IFERROR(VLOOKUP(C349,PG!$C$8:$M$1007,11,FALSE),"")</f>
        <v/>
      </c>
      <c r="J349" s="133">
        <f t="shared" si="12"/>
        <v>0</v>
      </c>
    </row>
    <row r="350" spans="1:10" ht="35.1" customHeight="1" thickTop="1" thickBot="1" x14ac:dyDescent="0.3">
      <c r="A350" s="28" t="str">
        <f t="shared" si="11"/>
        <v/>
      </c>
      <c r="B350" s="171"/>
      <c r="C350" s="169"/>
      <c r="D350" s="182"/>
      <c r="E350" s="172"/>
      <c r="F350" s="170"/>
      <c r="G350" s="169"/>
      <c r="H350" s="183"/>
      <c r="I350" s="132" t="str">
        <f>IFERROR(VLOOKUP(C350,PG!$C$8:$M$1007,11,FALSE),"")</f>
        <v/>
      </c>
      <c r="J350" s="133">
        <f t="shared" si="12"/>
        <v>0</v>
      </c>
    </row>
    <row r="351" spans="1:10" ht="35.1" customHeight="1" thickTop="1" thickBot="1" x14ac:dyDescent="0.3">
      <c r="A351" s="28" t="str">
        <f t="shared" si="11"/>
        <v/>
      </c>
      <c r="B351" s="171"/>
      <c r="C351" s="169"/>
      <c r="D351" s="182"/>
      <c r="E351" s="172"/>
      <c r="F351" s="170"/>
      <c r="G351" s="169"/>
      <c r="H351" s="183"/>
      <c r="I351" s="132" t="str">
        <f>IFERROR(VLOOKUP(C351,PG!$C$8:$M$1007,11,FALSE),"")</f>
        <v/>
      </c>
      <c r="J351" s="133">
        <f t="shared" si="12"/>
        <v>0</v>
      </c>
    </row>
    <row r="352" spans="1:10" ht="35.1" customHeight="1" thickTop="1" thickBot="1" x14ac:dyDescent="0.3">
      <c r="A352" s="28" t="str">
        <f t="shared" si="11"/>
        <v/>
      </c>
      <c r="B352" s="171"/>
      <c r="C352" s="169"/>
      <c r="D352" s="182"/>
      <c r="E352" s="172"/>
      <c r="F352" s="170"/>
      <c r="G352" s="169"/>
      <c r="H352" s="183"/>
      <c r="I352" s="132" t="str">
        <f>IFERROR(VLOOKUP(C352,PG!$C$8:$M$1007,11,FALSE),"")</f>
        <v/>
      </c>
      <c r="J352" s="133">
        <f t="shared" si="12"/>
        <v>0</v>
      </c>
    </row>
    <row r="353" spans="1:10" ht="35.1" customHeight="1" thickTop="1" thickBot="1" x14ac:dyDescent="0.3">
      <c r="A353" s="28" t="str">
        <f t="shared" si="11"/>
        <v/>
      </c>
      <c r="B353" s="171"/>
      <c r="C353" s="169"/>
      <c r="D353" s="182"/>
      <c r="E353" s="172"/>
      <c r="F353" s="170"/>
      <c r="G353" s="169"/>
      <c r="H353" s="183"/>
      <c r="I353" s="132" t="str">
        <f>IFERROR(VLOOKUP(C353,PG!$C$8:$M$1007,11,FALSE),"")</f>
        <v/>
      </c>
      <c r="J353" s="133">
        <f t="shared" si="12"/>
        <v>0</v>
      </c>
    </row>
    <row r="354" spans="1:10" ht="35.1" customHeight="1" thickTop="1" thickBot="1" x14ac:dyDescent="0.3">
      <c r="A354" s="28" t="str">
        <f t="shared" si="11"/>
        <v/>
      </c>
      <c r="B354" s="171"/>
      <c r="C354" s="169"/>
      <c r="D354" s="182"/>
      <c r="E354" s="172"/>
      <c r="F354" s="170"/>
      <c r="G354" s="169"/>
      <c r="H354" s="183"/>
      <c r="I354" s="132" t="str">
        <f>IFERROR(VLOOKUP(C354,PG!$C$8:$M$1007,11,FALSE),"")</f>
        <v/>
      </c>
      <c r="J354" s="133">
        <f t="shared" si="12"/>
        <v>0</v>
      </c>
    </row>
    <row r="355" spans="1:10" ht="35.1" customHeight="1" thickTop="1" thickBot="1" x14ac:dyDescent="0.3">
      <c r="A355" s="28" t="str">
        <f t="shared" si="11"/>
        <v/>
      </c>
      <c r="B355" s="171"/>
      <c r="C355" s="169"/>
      <c r="D355" s="182"/>
      <c r="E355" s="172"/>
      <c r="F355" s="170"/>
      <c r="G355" s="169"/>
      <c r="H355" s="183"/>
      <c r="I355" s="132" t="str">
        <f>IFERROR(VLOOKUP(C355,PG!$C$8:$M$1007,11,FALSE),"")</f>
        <v/>
      </c>
      <c r="J355" s="133">
        <f t="shared" si="12"/>
        <v>0</v>
      </c>
    </row>
    <row r="356" spans="1:10" ht="35.1" customHeight="1" thickTop="1" thickBot="1" x14ac:dyDescent="0.3">
      <c r="A356" s="28" t="str">
        <f t="shared" si="11"/>
        <v/>
      </c>
      <c r="B356" s="171"/>
      <c r="C356" s="169"/>
      <c r="D356" s="182"/>
      <c r="E356" s="172"/>
      <c r="F356" s="170"/>
      <c r="G356" s="169"/>
      <c r="H356" s="183"/>
      <c r="I356" s="132" t="str">
        <f>IFERROR(VLOOKUP(C356,PG!$C$8:$M$1007,11,FALSE),"")</f>
        <v/>
      </c>
      <c r="J356" s="133">
        <f t="shared" si="12"/>
        <v>0</v>
      </c>
    </row>
    <row r="357" spans="1:10" ht="35.1" customHeight="1" thickTop="1" thickBot="1" x14ac:dyDescent="0.3">
      <c r="A357" s="28" t="str">
        <f t="shared" si="11"/>
        <v/>
      </c>
      <c r="B357" s="171"/>
      <c r="C357" s="169"/>
      <c r="D357" s="182"/>
      <c r="E357" s="172"/>
      <c r="F357" s="170"/>
      <c r="G357" s="169"/>
      <c r="H357" s="183"/>
      <c r="I357" s="132" t="str">
        <f>IFERROR(VLOOKUP(C357,PG!$C$8:$M$1007,11,FALSE),"")</f>
        <v/>
      </c>
      <c r="J357" s="133">
        <f t="shared" si="12"/>
        <v>0</v>
      </c>
    </row>
    <row r="358" spans="1:10" ht="35.1" customHeight="1" thickTop="1" thickBot="1" x14ac:dyDescent="0.3">
      <c r="A358" s="28" t="str">
        <f t="shared" si="11"/>
        <v/>
      </c>
      <c r="B358" s="171"/>
      <c r="C358" s="169"/>
      <c r="D358" s="182"/>
      <c r="E358" s="172"/>
      <c r="F358" s="170"/>
      <c r="G358" s="169"/>
      <c r="H358" s="183"/>
      <c r="I358" s="132" t="str">
        <f>IFERROR(VLOOKUP(C358,PG!$C$8:$M$1007,11,FALSE),"")</f>
        <v/>
      </c>
      <c r="J358" s="133">
        <f t="shared" si="12"/>
        <v>0</v>
      </c>
    </row>
    <row r="359" spans="1:10" ht="35.1" customHeight="1" thickTop="1" thickBot="1" x14ac:dyDescent="0.3">
      <c r="A359" s="28" t="str">
        <f t="shared" si="11"/>
        <v/>
      </c>
      <c r="B359" s="171"/>
      <c r="C359" s="169"/>
      <c r="D359" s="182"/>
      <c r="E359" s="172"/>
      <c r="F359" s="170"/>
      <c r="G359" s="169"/>
      <c r="H359" s="183"/>
      <c r="I359" s="132" t="str">
        <f>IFERROR(VLOOKUP(C359,PG!$C$8:$M$1007,11,FALSE),"")</f>
        <v/>
      </c>
      <c r="J359" s="133">
        <f t="shared" si="12"/>
        <v>0</v>
      </c>
    </row>
    <row r="360" spans="1:10" ht="35.1" customHeight="1" thickTop="1" thickBot="1" x14ac:dyDescent="0.3">
      <c r="A360" s="28" t="str">
        <f t="shared" si="11"/>
        <v/>
      </c>
      <c r="B360" s="171"/>
      <c r="C360" s="169"/>
      <c r="D360" s="182"/>
      <c r="E360" s="172"/>
      <c r="F360" s="170"/>
      <c r="G360" s="169"/>
      <c r="H360" s="183"/>
      <c r="I360" s="132" t="str">
        <f>IFERROR(VLOOKUP(C360,PG!$C$8:$M$1007,11,FALSE),"")</f>
        <v/>
      </c>
      <c r="J360" s="133">
        <f t="shared" si="12"/>
        <v>0</v>
      </c>
    </row>
    <row r="361" spans="1:10" ht="35.1" customHeight="1" thickTop="1" thickBot="1" x14ac:dyDescent="0.3">
      <c r="A361" s="28" t="str">
        <f t="shared" si="11"/>
        <v/>
      </c>
      <c r="B361" s="171"/>
      <c r="C361" s="169"/>
      <c r="D361" s="182"/>
      <c r="E361" s="172"/>
      <c r="F361" s="170"/>
      <c r="G361" s="169"/>
      <c r="H361" s="183"/>
      <c r="I361" s="132" t="str">
        <f>IFERROR(VLOOKUP(C361,PG!$C$8:$M$1007,11,FALSE),"")</f>
        <v/>
      </c>
      <c r="J361" s="133">
        <f t="shared" si="12"/>
        <v>0</v>
      </c>
    </row>
    <row r="362" spans="1:10" ht="35.1" customHeight="1" thickTop="1" thickBot="1" x14ac:dyDescent="0.3">
      <c r="A362" s="28" t="str">
        <f t="shared" si="11"/>
        <v/>
      </c>
      <c r="B362" s="171"/>
      <c r="C362" s="169"/>
      <c r="D362" s="182"/>
      <c r="E362" s="172"/>
      <c r="F362" s="170"/>
      <c r="G362" s="169"/>
      <c r="H362" s="183"/>
      <c r="I362" s="132" t="str">
        <f>IFERROR(VLOOKUP(C362,PG!$C$8:$M$1007,11,FALSE),"")</f>
        <v/>
      </c>
      <c r="J362" s="133">
        <f t="shared" si="12"/>
        <v>0</v>
      </c>
    </row>
    <row r="363" spans="1:10" ht="35.1" customHeight="1" thickTop="1" thickBot="1" x14ac:dyDescent="0.3">
      <c r="A363" s="28" t="str">
        <f t="shared" si="11"/>
        <v/>
      </c>
      <c r="B363" s="171"/>
      <c r="C363" s="169"/>
      <c r="D363" s="182"/>
      <c r="E363" s="172"/>
      <c r="F363" s="170"/>
      <c r="G363" s="169"/>
      <c r="H363" s="183"/>
      <c r="I363" s="132" t="str">
        <f>IFERROR(VLOOKUP(C363,PG!$C$8:$M$1007,11,FALSE),"")</f>
        <v/>
      </c>
      <c r="J363" s="133">
        <f t="shared" si="12"/>
        <v>0</v>
      </c>
    </row>
    <row r="364" spans="1:10" ht="35.1" customHeight="1" thickTop="1" thickBot="1" x14ac:dyDescent="0.3">
      <c r="A364" s="28" t="str">
        <f t="shared" si="11"/>
        <v/>
      </c>
      <c r="B364" s="171"/>
      <c r="C364" s="169"/>
      <c r="D364" s="182"/>
      <c r="E364" s="172"/>
      <c r="F364" s="170"/>
      <c r="G364" s="169"/>
      <c r="H364" s="183"/>
      <c r="I364" s="132" t="str">
        <f>IFERROR(VLOOKUP(C364,PG!$C$8:$M$1007,11,FALSE),"")</f>
        <v/>
      </c>
      <c r="J364" s="133">
        <f t="shared" si="12"/>
        <v>0</v>
      </c>
    </row>
    <row r="365" spans="1:10" ht="35.1" customHeight="1" thickTop="1" thickBot="1" x14ac:dyDescent="0.3">
      <c r="A365" s="28" t="str">
        <f t="shared" si="11"/>
        <v/>
      </c>
      <c r="B365" s="171"/>
      <c r="C365" s="169"/>
      <c r="D365" s="182"/>
      <c r="E365" s="172"/>
      <c r="F365" s="170"/>
      <c r="G365" s="169"/>
      <c r="H365" s="183"/>
      <c r="I365" s="132" t="str">
        <f>IFERROR(VLOOKUP(C365,PG!$C$8:$M$1007,11,FALSE),"")</f>
        <v/>
      </c>
      <c r="J365" s="133">
        <f t="shared" si="12"/>
        <v>0</v>
      </c>
    </row>
    <row r="366" spans="1:10" ht="35.1" customHeight="1" thickTop="1" thickBot="1" x14ac:dyDescent="0.3">
      <c r="A366" s="28" t="str">
        <f t="shared" si="11"/>
        <v/>
      </c>
      <c r="B366" s="171"/>
      <c r="C366" s="169"/>
      <c r="D366" s="182"/>
      <c r="E366" s="172"/>
      <c r="F366" s="170"/>
      <c r="G366" s="169"/>
      <c r="H366" s="183"/>
      <c r="I366" s="132" t="str">
        <f>IFERROR(VLOOKUP(C366,PG!$C$8:$M$1007,11,FALSE),"")</f>
        <v/>
      </c>
      <c r="J366" s="133">
        <f t="shared" si="12"/>
        <v>0</v>
      </c>
    </row>
    <row r="367" spans="1:10" ht="35.1" customHeight="1" thickTop="1" thickBot="1" x14ac:dyDescent="0.3">
      <c r="A367" s="28" t="str">
        <f t="shared" si="11"/>
        <v/>
      </c>
      <c r="B367" s="171"/>
      <c r="C367" s="169"/>
      <c r="D367" s="182"/>
      <c r="E367" s="172"/>
      <c r="F367" s="170"/>
      <c r="G367" s="169"/>
      <c r="H367" s="183"/>
      <c r="I367" s="132" t="str">
        <f>IFERROR(VLOOKUP(C367,PG!$C$8:$M$1007,11,FALSE),"")</f>
        <v/>
      </c>
      <c r="J367" s="133">
        <f t="shared" si="12"/>
        <v>0</v>
      </c>
    </row>
    <row r="368" spans="1:10" ht="35.1" customHeight="1" thickTop="1" thickBot="1" x14ac:dyDescent="0.3">
      <c r="A368" s="28" t="str">
        <f t="shared" si="11"/>
        <v/>
      </c>
      <c r="B368" s="171"/>
      <c r="C368" s="169"/>
      <c r="D368" s="182"/>
      <c r="E368" s="172"/>
      <c r="F368" s="170"/>
      <c r="G368" s="169"/>
      <c r="H368" s="183"/>
      <c r="I368" s="132" t="str">
        <f>IFERROR(VLOOKUP(C368,PG!$C$8:$M$1007,11,FALSE),"")</f>
        <v/>
      </c>
      <c r="J368" s="133">
        <f t="shared" si="12"/>
        <v>0</v>
      </c>
    </row>
    <row r="369" spans="1:10" ht="35.1" customHeight="1" thickTop="1" thickBot="1" x14ac:dyDescent="0.3">
      <c r="A369" s="28" t="str">
        <f t="shared" si="11"/>
        <v/>
      </c>
      <c r="B369" s="171"/>
      <c r="C369" s="169"/>
      <c r="D369" s="182"/>
      <c r="E369" s="172"/>
      <c r="F369" s="170"/>
      <c r="G369" s="169"/>
      <c r="H369" s="183"/>
      <c r="I369" s="132" t="str">
        <f>IFERROR(VLOOKUP(C369,PG!$C$8:$M$1007,11,FALSE),"")</f>
        <v/>
      </c>
      <c r="J369" s="133">
        <f t="shared" si="12"/>
        <v>0</v>
      </c>
    </row>
    <row r="370" spans="1:10" ht="35.1" customHeight="1" thickTop="1" thickBot="1" x14ac:dyDescent="0.3">
      <c r="A370" s="28" t="str">
        <f t="shared" si="11"/>
        <v/>
      </c>
      <c r="B370" s="171"/>
      <c r="C370" s="169"/>
      <c r="D370" s="182"/>
      <c r="E370" s="172"/>
      <c r="F370" s="170"/>
      <c r="G370" s="169"/>
      <c r="H370" s="183"/>
      <c r="I370" s="132" t="str">
        <f>IFERROR(VLOOKUP(C370,PG!$C$8:$M$1007,11,FALSE),"")</f>
        <v/>
      </c>
      <c r="J370" s="133">
        <f t="shared" si="12"/>
        <v>0</v>
      </c>
    </row>
    <row r="371" spans="1:10" ht="35.1" customHeight="1" thickTop="1" thickBot="1" x14ac:dyDescent="0.3">
      <c r="A371" s="28" t="str">
        <f t="shared" si="11"/>
        <v/>
      </c>
      <c r="B371" s="171"/>
      <c r="C371" s="169"/>
      <c r="D371" s="182"/>
      <c r="E371" s="172"/>
      <c r="F371" s="170"/>
      <c r="G371" s="169"/>
      <c r="H371" s="183"/>
      <c r="I371" s="132" t="str">
        <f>IFERROR(VLOOKUP(C371,PG!$C$8:$M$1007,11,FALSE),"")</f>
        <v/>
      </c>
      <c r="J371" s="133">
        <f t="shared" si="12"/>
        <v>0</v>
      </c>
    </row>
    <row r="372" spans="1:10" ht="35.1" customHeight="1" thickTop="1" thickBot="1" x14ac:dyDescent="0.3">
      <c r="A372" s="28" t="str">
        <f t="shared" si="11"/>
        <v/>
      </c>
      <c r="B372" s="171"/>
      <c r="C372" s="169"/>
      <c r="D372" s="182"/>
      <c r="E372" s="172"/>
      <c r="F372" s="170"/>
      <c r="G372" s="169"/>
      <c r="H372" s="183"/>
      <c r="I372" s="132" t="str">
        <f>IFERROR(VLOOKUP(C372,PG!$C$8:$M$1007,11,FALSE),"")</f>
        <v/>
      </c>
      <c r="J372" s="133">
        <f t="shared" si="12"/>
        <v>0</v>
      </c>
    </row>
    <row r="373" spans="1:10" ht="35.1" customHeight="1" thickTop="1" thickBot="1" x14ac:dyDescent="0.3">
      <c r="A373" s="28" t="str">
        <f t="shared" si="11"/>
        <v/>
      </c>
      <c r="B373" s="171"/>
      <c r="C373" s="169"/>
      <c r="D373" s="182"/>
      <c r="E373" s="172"/>
      <c r="F373" s="170"/>
      <c r="G373" s="169"/>
      <c r="H373" s="183"/>
      <c r="I373" s="132" t="str">
        <f>IFERROR(VLOOKUP(C373,PG!$C$8:$M$1007,11,FALSE),"")</f>
        <v/>
      </c>
      <c r="J373" s="133">
        <f t="shared" si="12"/>
        <v>0</v>
      </c>
    </row>
    <row r="374" spans="1:10" ht="35.1" customHeight="1" thickTop="1" thickBot="1" x14ac:dyDescent="0.3">
      <c r="A374" s="28" t="str">
        <f t="shared" si="11"/>
        <v/>
      </c>
      <c r="B374" s="171"/>
      <c r="C374" s="169"/>
      <c r="D374" s="182"/>
      <c r="E374" s="172"/>
      <c r="F374" s="170"/>
      <c r="G374" s="169"/>
      <c r="H374" s="183"/>
      <c r="I374" s="132" t="str">
        <f>IFERROR(VLOOKUP(C374,PG!$C$8:$M$1007,11,FALSE),"")</f>
        <v/>
      </c>
      <c r="J374" s="133">
        <f t="shared" si="12"/>
        <v>0</v>
      </c>
    </row>
    <row r="375" spans="1:10" ht="35.1" customHeight="1" thickTop="1" thickBot="1" x14ac:dyDescent="0.3">
      <c r="A375" s="28" t="str">
        <f t="shared" si="11"/>
        <v/>
      </c>
      <c r="B375" s="171"/>
      <c r="C375" s="169"/>
      <c r="D375" s="182"/>
      <c r="E375" s="172"/>
      <c r="F375" s="170"/>
      <c r="G375" s="169"/>
      <c r="H375" s="183"/>
      <c r="I375" s="132" t="str">
        <f>IFERROR(VLOOKUP(C375,PG!$C$8:$M$1007,11,FALSE),"")</f>
        <v/>
      </c>
      <c r="J375" s="133">
        <f t="shared" si="12"/>
        <v>0</v>
      </c>
    </row>
    <row r="376" spans="1:10" ht="35.1" customHeight="1" thickTop="1" thickBot="1" x14ac:dyDescent="0.3">
      <c r="A376" s="28" t="str">
        <f t="shared" si="11"/>
        <v/>
      </c>
      <c r="B376" s="171"/>
      <c r="C376" s="169"/>
      <c r="D376" s="182"/>
      <c r="E376" s="172"/>
      <c r="F376" s="170"/>
      <c r="G376" s="169"/>
      <c r="H376" s="183"/>
      <c r="I376" s="132" t="str">
        <f>IFERROR(VLOOKUP(C376,PG!$C$8:$M$1007,11,FALSE),"")</f>
        <v/>
      </c>
      <c r="J376" s="133">
        <f t="shared" si="12"/>
        <v>0</v>
      </c>
    </row>
    <row r="377" spans="1:10" ht="35.1" customHeight="1" thickTop="1" thickBot="1" x14ac:dyDescent="0.3">
      <c r="A377" s="28" t="str">
        <f t="shared" si="11"/>
        <v/>
      </c>
      <c r="B377" s="171"/>
      <c r="C377" s="169"/>
      <c r="D377" s="182"/>
      <c r="E377" s="172"/>
      <c r="F377" s="170"/>
      <c r="G377" s="169"/>
      <c r="H377" s="183"/>
      <c r="I377" s="132" t="str">
        <f>IFERROR(VLOOKUP(C377,PG!$C$8:$M$1007,11,FALSE),"")</f>
        <v/>
      </c>
      <c r="J377" s="133">
        <f t="shared" si="12"/>
        <v>0</v>
      </c>
    </row>
    <row r="378" spans="1:10" ht="35.1" customHeight="1" thickTop="1" thickBot="1" x14ac:dyDescent="0.3">
      <c r="A378" s="28" t="str">
        <f t="shared" si="11"/>
        <v/>
      </c>
      <c r="B378" s="171"/>
      <c r="C378" s="169"/>
      <c r="D378" s="182"/>
      <c r="E378" s="172"/>
      <c r="F378" s="170"/>
      <c r="G378" s="169"/>
      <c r="H378" s="183"/>
      <c r="I378" s="132" t="str">
        <f>IFERROR(VLOOKUP(C378,PG!$C$8:$M$1007,11,FALSE),"")</f>
        <v/>
      </c>
      <c r="J378" s="133">
        <f t="shared" si="12"/>
        <v>0</v>
      </c>
    </row>
    <row r="379" spans="1:10" ht="35.1" customHeight="1" thickTop="1" thickBot="1" x14ac:dyDescent="0.3">
      <c r="A379" s="28" t="str">
        <f t="shared" si="11"/>
        <v/>
      </c>
      <c r="B379" s="171"/>
      <c r="C379" s="169"/>
      <c r="D379" s="182"/>
      <c r="E379" s="172"/>
      <c r="F379" s="170"/>
      <c r="G379" s="169"/>
      <c r="H379" s="183"/>
      <c r="I379" s="132" t="str">
        <f>IFERROR(VLOOKUP(C379,PG!$C$8:$M$1007,11,FALSE),"")</f>
        <v/>
      </c>
      <c r="J379" s="133">
        <f t="shared" si="12"/>
        <v>0</v>
      </c>
    </row>
    <row r="380" spans="1:10" ht="35.1" customHeight="1" thickTop="1" thickBot="1" x14ac:dyDescent="0.3">
      <c r="A380" s="28" t="str">
        <f t="shared" si="11"/>
        <v/>
      </c>
      <c r="B380" s="171"/>
      <c r="C380" s="169"/>
      <c r="D380" s="182"/>
      <c r="E380" s="172"/>
      <c r="F380" s="170"/>
      <c r="G380" s="169"/>
      <c r="H380" s="183"/>
      <c r="I380" s="132" t="str">
        <f>IFERROR(VLOOKUP(C380,PG!$C$8:$M$1007,11,FALSE),"")</f>
        <v/>
      </c>
      <c r="J380" s="133">
        <f t="shared" si="12"/>
        <v>0</v>
      </c>
    </row>
    <row r="381" spans="1:10" ht="35.1" customHeight="1" thickTop="1" thickBot="1" x14ac:dyDescent="0.3">
      <c r="A381" s="28" t="str">
        <f t="shared" si="11"/>
        <v/>
      </c>
      <c r="B381" s="171"/>
      <c r="C381" s="169"/>
      <c r="D381" s="182"/>
      <c r="E381" s="172"/>
      <c r="F381" s="170"/>
      <c r="G381" s="169"/>
      <c r="H381" s="183"/>
      <c r="I381" s="132" t="str">
        <f>IFERROR(VLOOKUP(C381,PG!$C$8:$M$1007,11,FALSE),"")</f>
        <v/>
      </c>
      <c r="J381" s="133">
        <f t="shared" si="12"/>
        <v>0</v>
      </c>
    </row>
    <row r="382" spans="1:10" ht="35.1" customHeight="1" thickTop="1" thickBot="1" x14ac:dyDescent="0.3">
      <c r="A382" s="28" t="str">
        <f t="shared" si="11"/>
        <v/>
      </c>
      <c r="B382" s="171"/>
      <c r="C382" s="169"/>
      <c r="D382" s="182"/>
      <c r="E382" s="172"/>
      <c r="F382" s="170"/>
      <c r="G382" s="169"/>
      <c r="H382" s="183"/>
      <c r="I382" s="132" t="str">
        <f>IFERROR(VLOOKUP(C382,PG!$C$8:$M$1007,11,FALSE),"")</f>
        <v/>
      </c>
      <c r="J382" s="133">
        <f t="shared" si="12"/>
        <v>0</v>
      </c>
    </row>
    <row r="383" spans="1:10" ht="35.1" customHeight="1" thickTop="1" thickBot="1" x14ac:dyDescent="0.3">
      <c r="A383" s="28" t="str">
        <f t="shared" si="11"/>
        <v/>
      </c>
      <c r="B383" s="171"/>
      <c r="C383" s="169"/>
      <c r="D383" s="182"/>
      <c r="E383" s="172"/>
      <c r="F383" s="170"/>
      <c r="G383" s="169"/>
      <c r="H383" s="183"/>
      <c r="I383" s="132" t="str">
        <f>IFERROR(VLOOKUP(C383,PG!$C$8:$M$1007,11,FALSE),"")</f>
        <v/>
      </c>
      <c r="J383" s="133">
        <f t="shared" si="12"/>
        <v>0</v>
      </c>
    </row>
    <row r="384" spans="1:10" ht="35.1" customHeight="1" thickTop="1" thickBot="1" x14ac:dyDescent="0.3">
      <c r="A384" s="28" t="str">
        <f t="shared" si="11"/>
        <v/>
      </c>
      <c r="B384" s="171"/>
      <c r="C384" s="169"/>
      <c r="D384" s="182"/>
      <c r="E384" s="172"/>
      <c r="F384" s="170"/>
      <c r="G384" s="169"/>
      <c r="H384" s="183"/>
      <c r="I384" s="132" t="str">
        <f>IFERROR(VLOOKUP(C384,PG!$C$8:$M$1007,11,FALSE),"")</f>
        <v/>
      </c>
      <c r="J384" s="133">
        <f t="shared" si="12"/>
        <v>0</v>
      </c>
    </row>
    <row r="385" spans="1:10" ht="35.1" customHeight="1" thickTop="1" thickBot="1" x14ac:dyDescent="0.3">
      <c r="A385" s="28" t="str">
        <f t="shared" si="11"/>
        <v/>
      </c>
      <c r="B385" s="171"/>
      <c r="C385" s="169"/>
      <c r="D385" s="182"/>
      <c r="E385" s="172"/>
      <c r="F385" s="170"/>
      <c r="G385" s="169"/>
      <c r="H385" s="183"/>
      <c r="I385" s="132" t="str">
        <f>IFERROR(VLOOKUP(C385,PG!$C$8:$M$1007,11,FALSE),"")</f>
        <v/>
      </c>
      <c r="J385" s="133">
        <f t="shared" si="12"/>
        <v>0</v>
      </c>
    </row>
    <row r="386" spans="1:10" ht="35.1" customHeight="1" thickTop="1" thickBot="1" x14ac:dyDescent="0.3">
      <c r="A386" s="28" t="str">
        <f t="shared" si="11"/>
        <v/>
      </c>
      <c r="B386" s="171"/>
      <c r="C386" s="169"/>
      <c r="D386" s="182"/>
      <c r="E386" s="172"/>
      <c r="F386" s="170"/>
      <c r="G386" s="169"/>
      <c r="H386" s="183"/>
      <c r="I386" s="132" t="str">
        <f>IFERROR(VLOOKUP(C386,PG!$C$8:$M$1007,11,FALSE),"")</f>
        <v/>
      </c>
      <c r="J386" s="133">
        <f t="shared" si="12"/>
        <v>0</v>
      </c>
    </row>
    <row r="387" spans="1:10" ht="35.1" customHeight="1" thickTop="1" thickBot="1" x14ac:dyDescent="0.3">
      <c r="A387" s="28" t="str">
        <f t="shared" si="11"/>
        <v/>
      </c>
      <c r="B387" s="171"/>
      <c r="C387" s="169"/>
      <c r="D387" s="182"/>
      <c r="E387" s="172"/>
      <c r="F387" s="170"/>
      <c r="G387" s="169"/>
      <c r="H387" s="183"/>
      <c r="I387" s="132" t="str">
        <f>IFERROR(VLOOKUP(C387,PG!$C$8:$M$1007,11,FALSE),"")</f>
        <v/>
      </c>
      <c r="J387" s="133">
        <f t="shared" si="12"/>
        <v>0</v>
      </c>
    </row>
    <row r="388" spans="1:10" ht="35.1" customHeight="1" thickTop="1" thickBot="1" x14ac:dyDescent="0.3">
      <c r="A388" s="28" t="str">
        <f t="shared" si="11"/>
        <v/>
      </c>
      <c r="B388" s="171"/>
      <c r="C388" s="169"/>
      <c r="D388" s="182"/>
      <c r="E388" s="172"/>
      <c r="F388" s="170"/>
      <c r="G388" s="169"/>
      <c r="H388" s="183"/>
      <c r="I388" s="132" t="str">
        <f>IFERROR(VLOOKUP(C388,PG!$C$8:$M$1007,11,FALSE),"")</f>
        <v/>
      </c>
      <c r="J388" s="133">
        <f t="shared" si="12"/>
        <v>0</v>
      </c>
    </row>
    <row r="389" spans="1:10" ht="35.1" customHeight="1" thickTop="1" thickBot="1" x14ac:dyDescent="0.3">
      <c r="A389" s="28" t="str">
        <f t="shared" si="11"/>
        <v/>
      </c>
      <c r="B389" s="171"/>
      <c r="C389" s="169"/>
      <c r="D389" s="182"/>
      <c r="E389" s="172"/>
      <c r="F389" s="170"/>
      <c r="G389" s="169"/>
      <c r="H389" s="183"/>
      <c r="I389" s="132" t="str">
        <f>IFERROR(VLOOKUP(C389,PG!$C$8:$M$1007,11,FALSE),"")</f>
        <v/>
      </c>
      <c r="J389" s="133">
        <f t="shared" si="12"/>
        <v>0</v>
      </c>
    </row>
    <row r="390" spans="1:10" ht="35.1" customHeight="1" thickTop="1" thickBot="1" x14ac:dyDescent="0.3">
      <c r="A390" s="28" t="str">
        <f t="shared" si="11"/>
        <v/>
      </c>
      <c r="B390" s="171"/>
      <c r="C390" s="169"/>
      <c r="D390" s="182"/>
      <c r="E390" s="172"/>
      <c r="F390" s="170"/>
      <c r="G390" s="169"/>
      <c r="H390" s="183"/>
      <c r="I390" s="132" t="str">
        <f>IFERROR(VLOOKUP(C390,PG!$C$8:$M$1007,11,FALSE),"")</f>
        <v/>
      </c>
      <c r="J390" s="133">
        <f t="shared" si="12"/>
        <v>0</v>
      </c>
    </row>
    <row r="391" spans="1:10" ht="35.1" customHeight="1" thickTop="1" thickBot="1" x14ac:dyDescent="0.3">
      <c r="A391" s="28" t="str">
        <f t="shared" si="11"/>
        <v/>
      </c>
      <c r="B391" s="171"/>
      <c r="C391" s="169"/>
      <c r="D391" s="182"/>
      <c r="E391" s="172"/>
      <c r="F391" s="170"/>
      <c r="G391" s="169"/>
      <c r="H391" s="183"/>
      <c r="I391" s="132" t="str">
        <f>IFERROR(VLOOKUP(C391,PG!$C$8:$M$1007,11,FALSE),"")</f>
        <v/>
      </c>
      <c r="J391" s="133">
        <f t="shared" si="12"/>
        <v>0</v>
      </c>
    </row>
    <row r="392" spans="1:10" ht="35.1" customHeight="1" thickTop="1" thickBot="1" x14ac:dyDescent="0.3">
      <c r="A392" s="28" t="str">
        <f t="shared" si="11"/>
        <v/>
      </c>
      <c r="B392" s="171"/>
      <c r="C392" s="169"/>
      <c r="D392" s="182"/>
      <c r="E392" s="172"/>
      <c r="F392" s="170"/>
      <c r="G392" s="169"/>
      <c r="H392" s="183"/>
      <c r="I392" s="132" t="str">
        <f>IFERROR(VLOOKUP(C392,PG!$C$8:$M$1007,11,FALSE),"")</f>
        <v/>
      </c>
      <c r="J392" s="133">
        <f t="shared" si="12"/>
        <v>0</v>
      </c>
    </row>
    <row r="393" spans="1:10" ht="35.1" customHeight="1" thickTop="1" thickBot="1" x14ac:dyDescent="0.3">
      <c r="A393" s="28" t="str">
        <f t="shared" ref="A393:A456" si="13">IF(B393="","",MONTH(B393))</f>
        <v/>
      </c>
      <c r="B393" s="171"/>
      <c r="C393" s="169"/>
      <c r="D393" s="182"/>
      <c r="E393" s="172"/>
      <c r="F393" s="170"/>
      <c r="G393" s="169"/>
      <c r="H393" s="183"/>
      <c r="I393" s="132" t="str">
        <f>IFERROR(VLOOKUP(C393,PG!$C$8:$M$1007,11,FALSE),"")</f>
        <v/>
      </c>
      <c r="J393" s="133">
        <f t="shared" si="12"/>
        <v>0</v>
      </c>
    </row>
    <row r="394" spans="1:10" ht="35.1" customHeight="1" thickTop="1" thickBot="1" x14ac:dyDescent="0.3">
      <c r="A394" s="28" t="str">
        <f t="shared" si="13"/>
        <v/>
      </c>
      <c r="B394" s="171"/>
      <c r="C394" s="169"/>
      <c r="D394" s="182"/>
      <c r="E394" s="172"/>
      <c r="F394" s="170"/>
      <c r="G394" s="169"/>
      <c r="H394" s="183"/>
      <c r="I394" s="132" t="str">
        <f>IFERROR(VLOOKUP(C394,PG!$C$8:$M$1007,11,FALSE),"")</f>
        <v/>
      </c>
      <c r="J394" s="133">
        <f t="shared" si="12"/>
        <v>0</v>
      </c>
    </row>
    <row r="395" spans="1:10" ht="35.1" customHeight="1" thickTop="1" thickBot="1" x14ac:dyDescent="0.3">
      <c r="A395" s="28" t="str">
        <f t="shared" si="13"/>
        <v/>
      </c>
      <c r="B395" s="171"/>
      <c r="C395" s="169"/>
      <c r="D395" s="182"/>
      <c r="E395" s="172"/>
      <c r="F395" s="170"/>
      <c r="G395" s="169"/>
      <c r="H395" s="183"/>
      <c r="I395" s="132" t="str">
        <f>IFERROR(VLOOKUP(C395,PG!$C$8:$M$1007,11,FALSE),"")</f>
        <v/>
      </c>
      <c r="J395" s="133">
        <f t="shared" si="12"/>
        <v>0</v>
      </c>
    </row>
    <row r="396" spans="1:10" ht="35.1" customHeight="1" thickTop="1" thickBot="1" x14ac:dyDescent="0.3">
      <c r="A396" s="28" t="str">
        <f t="shared" si="13"/>
        <v/>
      </c>
      <c r="B396" s="171"/>
      <c r="C396" s="169"/>
      <c r="D396" s="182"/>
      <c r="E396" s="172"/>
      <c r="F396" s="170"/>
      <c r="G396" s="169"/>
      <c r="H396" s="183"/>
      <c r="I396" s="132" t="str">
        <f>IFERROR(VLOOKUP(C396,PG!$C$8:$M$1007,11,FALSE),"")</f>
        <v/>
      </c>
      <c r="J396" s="133">
        <f t="shared" si="12"/>
        <v>0</v>
      </c>
    </row>
    <row r="397" spans="1:10" ht="35.1" customHeight="1" thickTop="1" thickBot="1" x14ac:dyDescent="0.3">
      <c r="A397" s="28" t="str">
        <f t="shared" si="13"/>
        <v/>
      </c>
      <c r="B397" s="171"/>
      <c r="C397" s="169"/>
      <c r="D397" s="182"/>
      <c r="E397" s="172"/>
      <c r="F397" s="170"/>
      <c r="G397" s="169"/>
      <c r="H397" s="183"/>
      <c r="I397" s="132" t="str">
        <f>IFERROR(VLOOKUP(C397,PG!$C$8:$M$1007,11,FALSE),"")</f>
        <v/>
      </c>
      <c r="J397" s="133">
        <f t="shared" si="12"/>
        <v>0</v>
      </c>
    </row>
    <row r="398" spans="1:10" ht="35.1" customHeight="1" thickTop="1" thickBot="1" x14ac:dyDescent="0.3">
      <c r="A398" s="28" t="str">
        <f t="shared" si="13"/>
        <v/>
      </c>
      <c r="B398" s="171"/>
      <c r="C398" s="169"/>
      <c r="D398" s="182"/>
      <c r="E398" s="172"/>
      <c r="F398" s="170"/>
      <c r="G398" s="169"/>
      <c r="H398" s="183"/>
      <c r="I398" s="132" t="str">
        <f>IFERROR(VLOOKUP(C398,PG!$C$8:$M$1007,11,FALSE),"")</f>
        <v/>
      </c>
      <c r="J398" s="133">
        <f t="shared" si="12"/>
        <v>0</v>
      </c>
    </row>
    <row r="399" spans="1:10" ht="35.1" customHeight="1" thickTop="1" thickBot="1" x14ac:dyDescent="0.3">
      <c r="A399" s="28" t="str">
        <f t="shared" si="13"/>
        <v/>
      </c>
      <c r="B399" s="171"/>
      <c r="C399" s="169"/>
      <c r="D399" s="182"/>
      <c r="E399" s="172"/>
      <c r="F399" s="170"/>
      <c r="G399" s="169"/>
      <c r="H399" s="183"/>
      <c r="I399" s="132" t="str">
        <f>IFERROR(VLOOKUP(C399,PG!$C$8:$M$1007,11,FALSE),"")</f>
        <v/>
      </c>
      <c r="J399" s="133">
        <f t="shared" si="12"/>
        <v>0</v>
      </c>
    </row>
    <row r="400" spans="1:10" ht="35.1" customHeight="1" thickTop="1" thickBot="1" x14ac:dyDescent="0.3">
      <c r="A400" s="28" t="str">
        <f t="shared" si="13"/>
        <v/>
      </c>
      <c r="B400" s="171"/>
      <c r="C400" s="169"/>
      <c r="D400" s="182"/>
      <c r="E400" s="172"/>
      <c r="F400" s="170"/>
      <c r="G400" s="169"/>
      <c r="H400" s="183"/>
      <c r="I400" s="132" t="str">
        <f>IFERROR(VLOOKUP(C400,PG!$C$8:$M$1007,11,FALSE),"")</f>
        <v/>
      </c>
      <c r="J400" s="133">
        <f t="shared" si="12"/>
        <v>0</v>
      </c>
    </row>
    <row r="401" spans="1:10" ht="35.1" customHeight="1" thickTop="1" thickBot="1" x14ac:dyDescent="0.3">
      <c r="A401" s="28" t="str">
        <f t="shared" si="13"/>
        <v/>
      </c>
      <c r="B401" s="171"/>
      <c r="C401" s="169"/>
      <c r="D401" s="182"/>
      <c r="E401" s="172"/>
      <c r="F401" s="170"/>
      <c r="G401" s="169"/>
      <c r="H401" s="183"/>
      <c r="I401" s="132" t="str">
        <f>IFERROR(VLOOKUP(C401,PG!$C$8:$M$1007,11,FALSE),"")</f>
        <v/>
      </c>
      <c r="J401" s="133">
        <f t="shared" si="12"/>
        <v>0</v>
      </c>
    </row>
    <row r="402" spans="1:10" ht="35.1" customHeight="1" thickTop="1" thickBot="1" x14ac:dyDescent="0.3">
      <c r="A402" s="28" t="str">
        <f t="shared" si="13"/>
        <v/>
      </c>
      <c r="B402" s="171"/>
      <c r="C402" s="169"/>
      <c r="D402" s="182"/>
      <c r="E402" s="172"/>
      <c r="F402" s="170"/>
      <c r="G402" s="169"/>
      <c r="H402" s="183"/>
      <c r="I402" s="132" t="str">
        <f>IFERROR(VLOOKUP(C402,PG!$C$8:$M$1007,11,FALSE),"")</f>
        <v/>
      </c>
      <c r="J402" s="133">
        <f t="shared" si="12"/>
        <v>0</v>
      </c>
    </row>
    <row r="403" spans="1:10" ht="35.1" customHeight="1" thickTop="1" thickBot="1" x14ac:dyDescent="0.3">
      <c r="A403" s="28" t="str">
        <f t="shared" si="13"/>
        <v/>
      </c>
      <c r="B403" s="171"/>
      <c r="C403" s="169"/>
      <c r="D403" s="182"/>
      <c r="E403" s="172"/>
      <c r="F403" s="170"/>
      <c r="G403" s="169"/>
      <c r="H403" s="183"/>
      <c r="I403" s="132" t="str">
        <f>IFERROR(VLOOKUP(C403,PG!$C$8:$M$1007,11,FALSE),"")</f>
        <v/>
      </c>
      <c r="J403" s="133">
        <f t="shared" ref="J403:J466" si="14">IFERROR(E403*F403,0)</f>
        <v>0</v>
      </c>
    </row>
    <row r="404" spans="1:10" ht="35.1" customHeight="1" thickTop="1" thickBot="1" x14ac:dyDescent="0.3">
      <c r="A404" s="28" t="str">
        <f t="shared" si="13"/>
        <v/>
      </c>
      <c r="B404" s="171"/>
      <c r="C404" s="169"/>
      <c r="D404" s="182"/>
      <c r="E404" s="172"/>
      <c r="F404" s="170"/>
      <c r="G404" s="169"/>
      <c r="H404" s="183"/>
      <c r="I404" s="132" t="str">
        <f>IFERROR(VLOOKUP(C404,PG!$C$8:$M$1007,11,FALSE),"")</f>
        <v/>
      </c>
      <c r="J404" s="133">
        <f t="shared" si="14"/>
        <v>0</v>
      </c>
    </row>
    <row r="405" spans="1:10" ht="35.1" customHeight="1" thickTop="1" thickBot="1" x14ac:dyDescent="0.3">
      <c r="A405" s="28" t="str">
        <f t="shared" si="13"/>
        <v/>
      </c>
      <c r="B405" s="171"/>
      <c r="C405" s="169"/>
      <c r="D405" s="182"/>
      <c r="E405" s="172"/>
      <c r="F405" s="170"/>
      <c r="G405" s="169"/>
      <c r="H405" s="183"/>
      <c r="I405" s="132" t="str">
        <f>IFERROR(VLOOKUP(C405,PG!$C$8:$M$1007,11,FALSE),"")</f>
        <v/>
      </c>
      <c r="J405" s="133">
        <f t="shared" si="14"/>
        <v>0</v>
      </c>
    </row>
    <row r="406" spans="1:10" ht="35.1" customHeight="1" thickTop="1" thickBot="1" x14ac:dyDescent="0.3">
      <c r="A406" s="28" t="str">
        <f t="shared" si="13"/>
        <v/>
      </c>
      <c r="B406" s="171"/>
      <c r="C406" s="169"/>
      <c r="D406" s="182"/>
      <c r="E406" s="172"/>
      <c r="F406" s="170"/>
      <c r="G406" s="169"/>
      <c r="H406" s="183"/>
      <c r="I406" s="132" t="str">
        <f>IFERROR(VLOOKUP(C406,PG!$C$8:$M$1007,11,FALSE),"")</f>
        <v/>
      </c>
      <c r="J406" s="133">
        <f t="shared" si="14"/>
        <v>0</v>
      </c>
    </row>
    <row r="407" spans="1:10" ht="35.1" customHeight="1" thickTop="1" thickBot="1" x14ac:dyDescent="0.3">
      <c r="A407" s="28" t="str">
        <f t="shared" si="13"/>
        <v/>
      </c>
      <c r="B407" s="171"/>
      <c r="C407" s="169"/>
      <c r="D407" s="182"/>
      <c r="E407" s="172"/>
      <c r="F407" s="170"/>
      <c r="G407" s="169"/>
      <c r="H407" s="183"/>
      <c r="I407" s="132" t="str">
        <f>IFERROR(VLOOKUP(C407,PG!$C$8:$M$1007,11,FALSE),"")</f>
        <v/>
      </c>
      <c r="J407" s="133">
        <f t="shared" si="14"/>
        <v>0</v>
      </c>
    </row>
    <row r="408" spans="1:10" ht="35.1" customHeight="1" thickTop="1" thickBot="1" x14ac:dyDescent="0.3">
      <c r="A408" s="28" t="str">
        <f t="shared" si="13"/>
        <v/>
      </c>
      <c r="B408" s="171"/>
      <c r="C408" s="169"/>
      <c r="D408" s="182"/>
      <c r="E408" s="172"/>
      <c r="F408" s="170"/>
      <c r="G408" s="169"/>
      <c r="H408" s="183"/>
      <c r="I408" s="132" t="str">
        <f>IFERROR(VLOOKUP(C408,PG!$C$8:$M$1007,11,FALSE),"")</f>
        <v/>
      </c>
      <c r="J408" s="133">
        <f t="shared" si="14"/>
        <v>0</v>
      </c>
    </row>
    <row r="409" spans="1:10" ht="35.1" customHeight="1" thickTop="1" thickBot="1" x14ac:dyDescent="0.3">
      <c r="A409" s="28" t="str">
        <f t="shared" si="13"/>
        <v/>
      </c>
      <c r="B409" s="171"/>
      <c r="C409" s="169"/>
      <c r="D409" s="182"/>
      <c r="E409" s="172"/>
      <c r="F409" s="170"/>
      <c r="G409" s="169"/>
      <c r="H409" s="183"/>
      <c r="I409" s="132" t="str">
        <f>IFERROR(VLOOKUP(C409,PG!$C$8:$M$1007,11,FALSE),"")</f>
        <v/>
      </c>
      <c r="J409" s="133">
        <f t="shared" si="14"/>
        <v>0</v>
      </c>
    </row>
    <row r="410" spans="1:10" ht="35.1" customHeight="1" thickTop="1" thickBot="1" x14ac:dyDescent="0.3">
      <c r="A410" s="28" t="str">
        <f t="shared" si="13"/>
        <v/>
      </c>
      <c r="B410" s="171"/>
      <c r="C410" s="169"/>
      <c r="D410" s="182"/>
      <c r="E410" s="172"/>
      <c r="F410" s="170"/>
      <c r="G410" s="169"/>
      <c r="H410" s="183"/>
      <c r="I410" s="132" t="str">
        <f>IFERROR(VLOOKUP(C410,PG!$C$8:$M$1007,11,FALSE),"")</f>
        <v/>
      </c>
      <c r="J410" s="133">
        <f t="shared" si="14"/>
        <v>0</v>
      </c>
    </row>
    <row r="411" spans="1:10" ht="35.1" customHeight="1" thickTop="1" thickBot="1" x14ac:dyDescent="0.3">
      <c r="A411" s="28" t="str">
        <f t="shared" si="13"/>
        <v/>
      </c>
      <c r="B411" s="171"/>
      <c r="C411" s="169"/>
      <c r="D411" s="182"/>
      <c r="E411" s="172"/>
      <c r="F411" s="170"/>
      <c r="G411" s="169"/>
      <c r="H411" s="183"/>
      <c r="I411" s="132" t="str">
        <f>IFERROR(VLOOKUP(C411,PG!$C$8:$M$1007,11,FALSE),"")</f>
        <v/>
      </c>
      <c r="J411" s="133">
        <f t="shared" si="14"/>
        <v>0</v>
      </c>
    </row>
    <row r="412" spans="1:10" ht="35.1" customHeight="1" thickTop="1" thickBot="1" x14ac:dyDescent="0.3">
      <c r="A412" s="28" t="str">
        <f t="shared" si="13"/>
        <v/>
      </c>
      <c r="B412" s="171"/>
      <c r="C412" s="169"/>
      <c r="D412" s="182"/>
      <c r="E412" s="172"/>
      <c r="F412" s="170"/>
      <c r="G412" s="169"/>
      <c r="H412" s="183"/>
      <c r="I412" s="132" t="str">
        <f>IFERROR(VLOOKUP(C412,PG!$C$8:$M$1007,11,FALSE),"")</f>
        <v/>
      </c>
      <c r="J412" s="133">
        <f t="shared" si="14"/>
        <v>0</v>
      </c>
    </row>
    <row r="413" spans="1:10" ht="35.1" customHeight="1" thickTop="1" thickBot="1" x14ac:dyDescent="0.3">
      <c r="A413" s="28" t="str">
        <f t="shared" si="13"/>
        <v/>
      </c>
      <c r="B413" s="171"/>
      <c r="C413" s="169"/>
      <c r="D413" s="182"/>
      <c r="E413" s="172"/>
      <c r="F413" s="170"/>
      <c r="G413" s="169"/>
      <c r="H413" s="183"/>
      <c r="I413" s="132" t="str">
        <f>IFERROR(VLOOKUP(C413,PG!$C$8:$M$1007,11,FALSE),"")</f>
        <v/>
      </c>
      <c r="J413" s="133">
        <f t="shared" si="14"/>
        <v>0</v>
      </c>
    </row>
    <row r="414" spans="1:10" ht="35.1" customHeight="1" thickTop="1" thickBot="1" x14ac:dyDescent="0.3">
      <c r="A414" s="28" t="str">
        <f t="shared" si="13"/>
        <v/>
      </c>
      <c r="B414" s="171"/>
      <c r="C414" s="169"/>
      <c r="D414" s="182"/>
      <c r="E414" s="172"/>
      <c r="F414" s="170"/>
      <c r="G414" s="169"/>
      <c r="H414" s="183"/>
      <c r="I414" s="132" t="str">
        <f>IFERROR(VLOOKUP(C414,PG!$C$8:$M$1007,11,FALSE),"")</f>
        <v/>
      </c>
      <c r="J414" s="133">
        <f t="shared" si="14"/>
        <v>0</v>
      </c>
    </row>
    <row r="415" spans="1:10" ht="35.1" customHeight="1" thickTop="1" thickBot="1" x14ac:dyDescent="0.3">
      <c r="A415" s="28" t="str">
        <f t="shared" si="13"/>
        <v/>
      </c>
      <c r="B415" s="171"/>
      <c r="C415" s="169"/>
      <c r="D415" s="182"/>
      <c r="E415" s="172"/>
      <c r="F415" s="170"/>
      <c r="G415" s="169"/>
      <c r="H415" s="183"/>
      <c r="I415" s="132" t="str">
        <f>IFERROR(VLOOKUP(C415,PG!$C$8:$M$1007,11,FALSE),"")</f>
        <v/>
      </c>
      <c r="J415" s="133">
        <f t="shared" si="14"/>
        <v>0</v>
      </c>
    </row>
    <row r="416" spans="1:10" ht="35.1" customHeight="1" thickTop="1" thickBot="1" x14ac:dyDescent="0.3">
      <c r="A416" s="28" t="str">
        <f t="shared" si="13"/>
        <v/>
      </c>
      <c r="B416" s="171"/>
      <c r="C416" s="169"/>
      <c r="D416" s="182"/>
      <c r="E416" s="172"/>
      <c r="F416" s="170"/>
      <c r="G416" s="169"/>
      <c r="H416" s="183"/>
      <c r="I416" s="132" t="str">
        <f>IFERROR(VLOOKUP(C416,PG!$C$8:$M$1007,11,FALSE),"")</f>
        <v/>
      </c>
      <c r="J416" s="133">
        <f t="shared" si="14"/>
        <v>0</v>
      </c>
    </row>
    <row r="417" spans="1:10" ht="35.1" customHeight="1" thickTop="1" thickBot="1" x14ac:dyDescent="0.3">
      <c r="A417" s="28" t="str">
        <f t="shared" si="13"/>
        <v/>
      </c>
      <c r="B417" s="171"/>
      <c r="C417" s="169"/>
      <c r="D417" s="182"/>
      <c r="E417" s="172"/>
      <c r="F417" s="170"/>
      <c r="G417" s="169"/>
      <c r="H417" s="183"/>
      <c r="I417" s="132" t="str">
        <f>IFERROR(VLOOKUP(C417,PG!$C$8:$M$1007,11,FALSE),"")</f>
        <v/>
      </c>
      <c r="J417" s="133">
        <f t="shared" si="14"/>
        <v>0</v>
      </c>
    </row>
    <row r="418" spans="1:10" ht="35.1" customHeight="1" thickTop="1" thickBot="1" x14ac:dyDescent="0.3">
      <c r="A418" s="28" t="str">
        <f t="shared" si="13"/>
        <v/>
      </c>
      <c r="B418" s="171"/>
      <c r="C418" s="169"/>
      <c r="D418" s="182"/>
      <c r="E418" s="172"/>
      <c r="F418" s="170"/>
      <c r="G418" s="169"/>
      <c r="H418" s="183"/>
      <c r="I418" s="132" t="str">
        <f>IFERROR(VLOOKUP(C418,PG!$C$8:$M$1007,11,FALSE),"")</f>
        <v/>
      </c>
      <c r="J418" s="133">
        <f t="shared" si="14"/>
        <v>0</v>
      </c>
    </row>
    <row r="419" spans="1:10" ht="35.1" customHeight="1" thickTop="1" thickBot="1" x14ac:dyDescent="0.3">
      <c r="A419" s="28" t="str">
        <f t="shared" si="13"/>
        <v/>
      </c>
      <c r="B419" s="171"/>
      <c r="C419" s="169"/>
      <c r="D419" s="182"/>
      <c r="E419" s="172"/>
      <c r="F419" s="170"/>
      <c r="G419" s="169"/>
      <c r="H419" s="183"/>
      <c r="I419" s="132" t="str">
        <f>IFERROR(VLOOKUP(C419,PG!$C$8:$M$1007,11,FALSE),"")</f>
        <v/>
      </c>
      <c r="J419" s="133">
        <f t="shared" si="14"/>
        <v>0</v>
      </c>
    </row>
    <row r="420" spans="1:10" ht="35.1" customHeight="1" thickTop="1" thickBot="1" x14ac:dyDescent="0.3">
      <c r="A420" s="28" t="str">
        <f t="shared" si="13"/>
        <v/>
      </c>
      <c r="B420" s="171"/>
      <c r="C420" s="169"/>
      <c r="D420" s="182"/>
      <c r="E420" s="172"/>
      <c r="F420" s="170"/>
      <c r="G420" s="169"/>
      <c r="H420" s="183"/>
      <c r="I420" s="132" t="str">
        <f>IFERROR(VLOOKUP(C420,PG!$C$8:$M$1007,11,FALSE),"")</f>
        <v/>
      </c>
      <c r="J420" s="133">
        <f t="shared" si="14"/>
        <v>0</v>
      </c>
    </row>
    <row r="421" spans="1:10" ht="35.1" customHeight="1" thickTop="1" thickBot="1" x14ac:dyDescent="0.3">
      <c r="A421" s="28" t="str">
        <f t="shared" si="13"/>
        <v/>
      </c>
      <c r="B421" s="171"/>
      <c r="C421" s="169"/>
      <c r="D421" s="182"/>
      <c r="E421" s="172"/>
      <c r="F421" s="170"/>
      <c r="G421" s="169"/>
      <c r="H421" s="183"/>
      <c r="I421" s="132" t="str">
        <f>IFERROR(VLOOKUP(C421,PG!$C$8:$M$1007,11,FALSE),"")</f>
        <v/>
      </c>
      <c r="J421" s="133">
        <f t="shared" si="14"/>
        <v>0</v>
      </c>
    </row>
    <row r="422" spans="1:10" ht="35.1" customHeight="1" thickTop="1" thickBot="1" x14ac:dyDescent="0.3">
      <c r="A422" s="28" t="str">
        <f t="shared" si="13"/>
        <v/>
      </c>
      <c r="B422" s="171"/>
      <c r="C422" s="169"/>
      <c r="D422" s="182"/>
      <c r="E422" s="172"/>
      <c r="F422" s="170"/>
      <c r="G422" s="169"/>
      <c r="H422" s="183"/>
      <c r="I422" s="132" t="str">
        <f>IFERROR(VLOOKUP(C422,PG!$C$8:$M$1007,11,FALSE),"")</f>
        <v/>
      </c>
      <c r="J422" s="133">
        <f t="shared" si="14"/>
        <v>0</v>
      </c>
    </row>
    <row r="423" spans="1:10" ht="35.1" customHeight="1" thickTop="1" thickBot="1" x14ac:dyDescent="0.3">
      <c r="A423" s="28" t="str">
        <f t="shared" si="13"/>
        <v/>
      </c>
      <c r="B423" s="171"/>
      <c r="C423" s="169"/>
      <c r="D423" s="182"/>
      <c r="E423" s="172"/>
      <c r="F423" s="170"/>
      <c r="G423" s="169"/>
      <c r="H423" s="183"/>
      <c r="I423" s="132" t="str">
        <f>IFERROR(VLOOKUP(C423,PG!$C$8:$M$1007,11,FALSE),"")</f>
        <v/>
      </c>
      <c r="J423" s="133">
        <f t="shared" si="14"/>
        <v>0</v>
      </c>
    </row>
    <row r="424" spans="1:10" ht="35.1" customHeight="1" thickTop="1" thickBot="1" x14ac:dyDescent="0.3">
      <c r="A424" s="28" t="str">
        <f t="shared" si="13"/>
        <v/>
      </c>
      <c r="B424" s="171"/>
      <c r="C424" s="169"/>
      <c r="D424" s="182"/>
      <c r="E424" s="172"/>
      <c r="F424" s="170"/>
      <c r="G424" s="169"/>
      <c r="H424" s="183"/>
      <c r="I424" s="132" t="str">
        <f>IFERROR(VLOOKUP(C424,PG!$C$8:$M$1007,11,FALSE),"")</f>
        <v/>
      </c>
      <c r="J424" s="133">
        <f t="shared" si="14"/>
        <v>0</v>
      </c>
    </row>
    <row r="425" spans="1:10" ht="35.1" customHeight="1" thickTop="1" thickBot="1" x14ac:dyDescent="0.3">
      <c r="A425" s="28" t="str">
        <f t="shared" si="13"/>
        <v/>
      </c>
      <c r="B425" s="171"/>
      <c r="C425" s="169"/>
      <c r="D425" s="182"/>
      <c r="E425" s="172"/>
      <c r="F425" s="170"/>
      <c r="G425" s="169"/>
      <c r="H425" s="183"/>
      <c r="I425" s="132" t="str">
        <f>IFERROR(VLOOKUP(C425,PG!$C$8:$M$1007,11,FALSE),"")</f>
        <v/>
      </c>
      <c r="J425" s="133">
        <f t="shared" si="14"/>
        <v>0</v>
      </c>
    </row>
    <row r="426" spans="1:10" ht="35.1" customHeight="1" thickTop="1" thickBot="1" x14ac:dyDescent="0.3">
      <c r="A426" s="28" t="str">
        <f t="shared" si="13"/>
        <v/>
      </c>
      <c r="B426" s="171"/>
      <c r="C426" s="169"/>
      <c r="D426" s="182"/>
      <c r="E426" s="172"/>
      <c r="F426" s="170"/>
      <c r="G426" s="169"/>
      <c r="H426" s="183"/>
      <c r="I426" s="132" t="str">
        <f>IFERROR(VLOOKUP(C426,PG!$C$8:$M$1007,11,FALSE),"")</f>
        <v/>
      </c>
      <c r="J426" s="133">
        <f t="shared" si="14"/>
        <v>0</v>
      </c>
    </row>
    <row r="427" spans="1:10" ht="35.1" customHeight="1" thickTop="1" thickBot="1" x14ac:dyDescent="0.3">
      <c r="A427" s="28" t="str">
        <f t="shared" si="13"/>
        <v/>
      </c>
      <c r="B427" s="171"/>
      <c r="C427" s="169"/>
      <c r="D427" s="182"/>
      <c r="E427" s="172"/>
      <c r="F427" s="170"/>
      <c r="G427" s="169"/>
      <c r="H427" s="183"/>
      <c r="I427" s="132" t="str">
        <f>IFERROR(VLOOKUP(C427,PG!$C$8:$M$1007,11,FALSE),"")</f>
        <v/>
      </c>
      <c r="J427" s="133">
        <f t="shared" si="14"/>
        <v>0</v>
      </c>
    </row>
    <row r="428" spans="1:10" ht="35.1" customHeight="1" thickTop="1" thickBot="1" x14ac:dyDescent="0.3">
      <c r="A428" s="28" t="str">
        <f t="shared" si="13"/>
        <v/>
      </c>
      <c r="B428" s="171"/>
      <c r="C428" s="169"/>
      <c r="D428" s="182"/>
      <c r="E428" s="172"/>
      <c r="F428" s="170"/>
      <c r="G428" s="169"/>
      <c r="H428" s="183"/>
      <c r="I428" s="132" t="str">
        <f>IFERROR(VLOOKUP(C428,PG!$C$8:$M$1007,11,FALSE),"")</f>
        <v/>
      </c>
      <c r="J428" s="133">
        <f t="shared" si="14"/>
        <v>0</v>
      </c>
    </row>
    <row r="429" spans="1:10" ht="35.1" customHeight="1" thickTop="1" thickBot="1" x14ac:dyDescent="0.3">
      <c r="A429" s="28" t="str">
        <f t="shared" si="13"/>
        <v/>
      </c>
      <c r="B429" s="171"/>
      <c r="C429" s="169"/>
      <c r="D429" s="182"/>
      <c r="E429" s="172"/>
      <c r="F429" s="170"/>
      <c r="G429" s="169"/>
      <c r="H429" s="183"/>
      <c r="I429" s="132" t="str">
        <f>IFERROR(VLOOKUP(C429,PG!$C$8:$M$1007,11,FALSE),"")</f>
        <v/>
      </c>
      <c r="J429" s="133">
        <f t="shared" si="14"/>
        <v>0</v>
      </c>
    </row>
    <row r="430" spans="1:10" ht="35.1" customHeight="1" thickTop="1" thickBot="1" x14ac:dyDescent="0.3">
      <c r="A430" s="28" t="str">
        <f t="shared" si="13"/>
        <v/>
      </c>
      <c r="B430" s="171"/>
      <c r="C430" s="169"/>
      <c r="D430" s="182"/>
      <c r="E430" s="172"/>
      <c r="F430" s="170"/>
      <c r="G430" s="169"/>
      <c r="H430" s="183"/>
      <c r="I430" s="132" t="str">
        <f>IFERROR(VLOOKUP(C430,PG!$C$8:$M$1007,11,FALSE),"")</f>
        <v/>
      </c>
      <c r="J430" s="133">
        <f t="shared" si="14"/>
        <v>0</v>
      </c>
    </row>
    <row r="431" spans="1:10" ht="35.1" customHeight="1" thickTop="1" thickBot="1" x14ac:dyDescent="0.3">
      <c r="A431" s="28" t="str">
        <f t="shared" si="13"/>
        <v/>
      </c>
      <c r="B431" s="171"/>
      <c r="C431" s="169"/>
      <c r="D431" s="182"/>
      <c r="E431" s="172"/>
      <c r="F431" s="170"/>
      <c r="G431" s="169"/>
      <c r="H431" s="183"/>
      <c r="I431" s="132" t="str">
        <f>IFERROR(VLOOKUP(C431,PG!$C$8:$M$1007,11,FALSE),"")</f>
        <v/>
      </c>
      <c r="J431" s="133">
        <f t="shared" si="14"/>
        <v>0</v>
      </c>
    </row>
    <row r="432" spans="1:10" ht="35.1" customHeight="1" thickTop="1" thickBot="1" x14ac:dyDescent="0.3">
      <c r="A432" s="28" t="str">
        <f t="shared" si="13"/>
        <v/>
      </c>
      <c r="B432" s="171"/>
      <c r="C432" s="169"/>
      <c r="D432" s="182"/>
      <c r="E432" s="172"/>
      <c r="F432" s="170"/>
      <c r="G432" s="169"/>
      <c r="H432" s="183"/>
      <c r="I432" s="132" t="str">
        <f>IFERROR(VLOOKUP(C432,PG!$C$8:$M$1007,11,FALSE),"")</f>
        <v/>
      </c>
      <c r="J432" s="133">
        <f t="shared" si="14"/>
        <v>0</v>
      </c>
    </row>
    <row r="433" spans="1:10" ht="35.1" customHeight="1" thickTop="1" thickBot="1" x14ac:dyDescent="0.3">
      <c r="A433" s="28" t="str">
        <f t="shared" si="13"/>
        <v/>
      </c>
      <c r="B433" s="171"/>
      <c r="C433" s="169"/>
      <c r="D433" s="182"/>
      <c r="E433" s="172"/>
      <c r="F433" s="170"/>
      <c r="G433" s="169"/>
      <c r="H433" s="183"/>
      <c r="I433" s="132" t="str">
        <f>IFERROR(VLOOKUP(C433,PG!$C$8:$M$1007,11,FALSE),"")</f>
        <v/>
      </c>
      <c r="J433" s="133">
        <f t="shared" si="14"/>
        <v>0</v>
      </c>
    </row>
    <row r="434" spans="1:10" ht="35.1" customHeight="1" thickTop="1" thickBot="1" x14ac:dyDescent="0.3">
      <c r="A434" s="28" t="str">
        <f t="shared" si="13"/>
        <v/>
      </c>
      <c r="B434" s="171"/>
      <c r="C434" s="169"/>
      <c r="D434" s="182"/>
      <c r="E434" s="172"/>
      <c r="F434" s="170"/>
      <c r="G434" s="169"/>
      <c r="H434" s="183"/>
      <c r="I434" s="132" t="str">
        <f>IFERROR(VLOOKUP(C434,PG!$C$8:$M$1007,11,FALSE),"")</f>
        <v/>
      </c>
      <c r="J434" s="133">
        <f t="shared" si="14"/>
        <v>0</v>
      </c>
    </row>
    <row r="435" spans="1:10" ht="35.1" customHeight="1" thickTop="1" thickBot="1" x14ac:dyDescent="0.3">
      <c r="A435" s="28" t="str">
        <f t="shared" si="13"/>
        <v/>
      </c>
      <c r="B435" s="171"/>
      <c r="C435" s="169"/>
      <c r="D435" s="182"/>
      <c r="E435" s="172"/>
      <c r="F435" s="170"/>
      <c r="G435" s="169"/>
      <c r="H435" s="183"/>
      <c r="I435" s="132" t="str">
        <f>IFERROR(VLOOKUP(C435,PG!$C$8:$M$1007,11,FALSE),"")</f>
        <v/>
      </c>
      <c r="J435" s="133">
        <f t="shared" si="14"/>
        <v>0</v>
      </c>
    </row>
    <row r="436" spans="1:10" ht="35.1" customHeight="1" thickTop="1" thickBot="1" x14ac:dyDescent="0.3">
      <c r="A436" s="28" t="str">
        <f t="shared" si="13"/>
        <v/>
      </c>
      <c r="B436" s="171"/>
      <c r="C436" s="169"/>
      <c r="D436" s="182"/>
      <c r="E436" s="172"/>
      <c r="F436" s="170"/>
      <c r="G436" s="169"/>
      <c r="H436" s="183"/>
      <c r="I436" s="132" t="str">
        <f>IFERROR(VLOOKUP(C436,PG!$C$8:$M$1007,11,FALSE),"")</f>
        <v/>
      </c>
      <c r="J436" s="133">
        <f t="shared" si="14"/>
        <v>0</v>
      </c>
    </row>
    <row r="437" spans="1:10" ht="35.1" customHeight="1" thickTop="1" thickBot="1" x14ac:dyDescent="0.3">
      <c r="A437" s="28" t="str">
        <f t="shared" si="13"/>
        <v/>
      </c>
      <c r="B437" s="171"/>
      <c r="C437" s="169"/>
      <c r="D437" s="182"/>
      <c r="E437" s="172"/>
      <c r="F437" s="170"/>
      <c r="G437" s="169"/>
      <c r="H437" s="183"/>
      <c r="I437" s="132" t="str">
        <f>IFERROR(VLOOKUP(C437,PG!$C$8:$M$1007,11,FALSE),"")</f>
        <v/>
      </c>
      <c r="J437" s="133">
        <f t="shared" si="14"/>
        <v>0</v>
      </c>
    </row>
    <row r="438" spans="1:10" ht="35.1" customHeight="1" thickTop="1" thickBot="1" x14ac:dyDescent="0.3">
      <c r="A438" s="28" t="str">
        <f t="shared" si="13"/>
        <v/>
      </c>
      <c r="B438" s="171"/>
      <c r="C438" s="169"/>
      <c r="D438" s="182"/>
      <c r="E438" s="172"/>
      <c r="F438" s="170"/>
      <c r="G438" s="169"/>
      <c r="H438" s="183"/>
      <c r="I438" s="132" t="str">
        <f>IFERROR(VLOOKUP(C438,PG!$C$8:$M$1007,11,FALSE),"")</f>
        <v/>
      </c>
      <c r="J438" s="133">
        <f t="shared" si="14"/>
        <v>0</v>
      </c>
    </row>
    <row r="439" spans="1:10" ht="35.1" customHeight="1" thickTop="1" thickBot="1" x14ac:dyDescent="0.3">
      <c r="A439" s="28" t="str">
        <f t="shared" si="13"/>
        <v/>
      </c>
      <c r="B439" s="171"/>
      <c r="C439" s="169"/>
      <c r="D439" s="182"/>
      <c r="E439" s="172"/>
      <c r="F439" s="170"/>
      <c r="G439" s="169"/>
      <c r="H439" s="183"/>
      <c r="I439" s="132" t="str">
        <f>IFERROR(VLOOKUP(C439,PG!$C$8:$M$1007,11,FALSE),"")</f>
        <v/>
      </c>
      <c r="J439" s="133">
        <f t="shared" si="14"/>
        <v>0</v>
      </c>
    </row>
    <row r="440" spans="1:10" ht="35.1" customHeight="1" thickTop="1" thickBot="1" x14ac:dyDescent="0.3">
      <c r="A440" s="28" t="str">
        <f t="shared" si="13"/>
        <v/>
      </c>
      <c r="B440" s="171"/>
      <c r="C440" s="169"/>
      <c r="D440" s="182"/>
      <c r="E440" s="172"/>
      <c r="F440" s="170"/>
      <c r="G440" s="169"/>
      <c r="H440" s="183"/>
      <c r="I440" s="132" t="str">
        <f>IFERROR(VLOOKUP(C440,PG!$C$8:$M$1007,11,FALSE),"")</f>
        <v/>
      </c>
      <c r="J440" s="133">
        <f t="shared" si="14"/>
        <v>0</v>
      </c>
    </row>
    <row r="441" spans="1:10" ht="35.1" customHeight="1" thickTop="1" thickBot="1" x14ac:dyDescent="0.3">
      <c r="A441" s="28" t="str">
        <f t="shared" si="13"/>
        <v/>
      </c>
      <c r="B441" s="171"/>
      <c r="C441" s="169"/>
      <c r="D441" s="182"/>
      <c r="E441" s="172"/>
      <c r="F441" s="170"/>
      <c r="G441" s="169"/>
      <c r="H441" s="183"/>
      <c r="I441" s="132" t="str">
        <f>IFERROR(VLOOKUP(C441,PG!$C$8:$M$1007,11,FALSE),"")</f>
        <v/>
      </c>
      <c r="J441" s="133">
        <f t="shared" si="14"/>
        <v>0</v>
      </c>
    </row>
    <row r="442" spans="1:10" ht="35.1" customHeight="1" thickTop="1" thickBot="1" x14ac:dyDescent="0.3">
      <c r="A442" s="28" t="str">
        <f t="shared" si="13"/>
        <v/>
      </c>
      <c r="B442" s="171"/>
      <c r="C442" s="169"/>
      <c r="D442" s="182"/>
      <c r="E442" s="172"/>
      <c r="F442" s="170"/>
      <c r="G442" s="169"/>
      <c r="H442" s="183"/>
      <c r="I442" s="132" t="str">
        <f>IFERROR(VLOOKUP(C442,PG!$C$8:$M$1007,11,FALSE),"")</f>
        <v/>
      </c>
      <c r="J442" s="133">
        <f t="shared" si="14"/>
        <v>0</v>
      </c>
    </row>
    <row r="443" spans="1:10" ht="35.1" customHeight="1" thickTop="1" thickBot="1" x14ac:dyDescent="0.3">
      <c r="A443" s="28" t="str">
        <f t="shared" si="13"/>
        <v/>
      </c>
      <c r="B443" s="171"/>
      <c r="C443" s="169"/>
      <c r="D443" s="182"/>
      <c r="E443" s="172"/>
      <c r="F443" s="170"/>
      <c r="G443" s="169"/>
      <c r="H443" s="183"/>
      <c r="I443" s="132" t="str">
        <f>IFERROR(VLOOKUP(C443,PG!$C$8:$M$1007,11,FALSE),"")</f>
        <v/>
      </c>
      <c r="J443" s="133">
        <f t="shared" si="14"/>
        <v>0</v>
      </c>
    </row>
    <row r="444" spans="1:10" ht="35.1" customHeight="1" thickTop="1" thickBot="1" x14ac:dyDescent="0.3">
      <c r="A444" s="28" t="str">
        <f t="shared" si="13"/>
        <v/>
      </c>
      <c r="B444" s="171"/>
      <c r="C444" s="169"/>
      <c r="D444" s="182"/>
      <c r="E444" s="172"/>
      <c r="F444" s="170"/>
      <c r="G444" s="169"/>
      <c r="H444" s="183"/>
      <c r="I444" s="132" t="str">
        <f>IFERROR(VLOOKUP(C444,PG!$C$8:$M$1007,11,FALSE),"")</f>
        <v/>
      </c>
      <c r="J444" s="133">
        <f t="shared" si="14"/>
        <v>0</v>
      </c>
    </row>
    <row r="445" spans="1:10" ht="35.1" customHeight="1" thickTop="1" thickBot="1" x14ac:dyDescent="0.3">
      <c r="A445" s="28" t="str">
        <f t="shared" si="13"/>
        <v/>
      </c>
      <c r="B445" s="171"/>
      <c r="C445" s="169"/>
      <c r="D445" s="182"/>
      <c r="E445" s="172"/>
      <c r="F445" s="170"/>
      <c r="G445" s="169"/>
      <c r="H445" s="183"/>
      <c r="I445" s="132" t="str">
        <f>IFERROR(VLOOKUP(C445,PG!$C$8:$M$1007,11,FALSE),"")</f>
        <v/>
      </c>
      <c r="J445" s="133">
        <f t="shared" si="14"/>
        <v>0</v>
      </c>
    </row>
    <row r="446" spans="1:10" ht="35.1" customHeight="1" thickTop="1" thickBot="1" x14ac:dyDescent="0.3">
      <c r="A446" s="28" t="str">
        <f t="shared" si="13"/>
        <v/>
      </c>
      <c r="B446" s="171"/>
      <c r="C446" s="169"/>
      <c r="D446" s="182"/>
      <c r="E446" s="172"/>
      <c r="F446" s="170"/>
      <c r="G446" s="169"/>
      <c r="H446" s="183"/>
      <c r="I446" s="132" t="str">
        <f>IFERROR(VLOOKUP(C446,PG!$C$8:$M$1007,11,FALSE),"")</f>
        <v/>
      </c>
      <c r="J446" s="133">
        <f t="shared" si="14"/>
        <v>0</v>
      </c>
    </row>
    <row r="447" spans="1:10" ht="35.1" customHeight="1" thickTop="1" thickBot="1" x14ac:dyDescent="0.3">
      <c r="A447" s="28" t="str">
        <f t="shared" si="13"/>
        <v/>
      </c>
      <c r="B447" s="171"/>
      <c r="C447" s="169"/>
      <c r="D447" s="182"/>
      <c r="E447" s="172"/>
      <c r="F447" s="170"/>
      <c r="G447" s="169"/>
      <c r="H447" s="183"/>
      <c r="I447" s="132" t="str">
        <f>IFERROR(VLOOKUP(C447,PG!$C$8:$M$1007,11,FALSE),"")</f>
        <v/>
      </c>
      <c r="J447" s="133">
        <f t="shared" si="14"/>
        <v>0</v>
      </c>
    </row>
    <row r="448" spans="1:10" ht="35.1" customHeight="1" thickTop="1" thickBot="1" x14ac:dyDescent="0.3">
      <c r="A448" s="28" t="str">
        <f t="shared" si="13"/>
        <v/>
      </c>
      <c r="B448" s="171"/>
      <c r="C448" s="169"/>
      <c r="D448" s="182"/>
      <c r="E448" s="172"/>
      <c r="F448" s="170"/>
      <c r="G448" s="169"/>
      <c r="H448" s="183"/>
      <c r="I448" s="132" t="str">
        <f>IFERROR(VLOOKUP(C448,PG!$C$8:$M$1007,11,FALSE),"")</f>
        <v/>
      </c>
      <c r="J448" s="133">
        <f t="shared" si="14"/>
        <v>0</v>
      </c>
    </row>
    <row r="449" spans="1:10" ht="35.1" customHeight="1" thickTop="1" thickBot="1" x14ac:dyDescent="0.3">
      <c r="A449" s="28" t="str">
        <f t="shared" si="13"/>
        <v/>
      </c>
      <c r="B449" s="171"/>
      <c r="C449" s="169"/>
      <c r="D449" s="182"/>
      <c r="E449" s="172"/>
      <c r="F449" s="170"/>
      <c r="G449" s="169"/>
      <c r="H449" s="183"/>
      <c r="I449" s="132" t="str">
        <f>IFERROR(VLOOKUP(C449,PG!$C$8:$M$1007,11,FALSE),"")</f>
        <v/>
      </c>
      <c r="J449" s="133">
        <f t="shared" si="14"/>
        <v>0</v>
      </c>
    </row>
    <row r="450" spans="1:10" ht="35.1" customHeight="1" thickTop="1" thickBot="1" x14ac:dyDescent="0.3">
      <c r="A450" s="28" t="str">
        <f t="shared" si="13"/>
        <v/>
      </c>
      <c r="B450" s="171"/>
      <c r="C450" s="169"/>
      <c r="D450" s="182"/>
      <c r="E450" s="172"/>
      <c r="F450" s="170"/>
      <c r="G450" s="169"/>
      <c r="H450" s="183"/>
      <c r="I450" s="132" t="str">
        <f>IFERROR(VLOOKUP(C450,PG!$C$8:$M$1007,11,FALSE),"")</f>
        <v/>
      </c>
      <c r="J450" s="133">
        <f t="shared" si="14"/>
        <v>0</v>
      </c>
    </row>
    <row r="451" spans="1:10" ht="35.1" customHeight="1" thickTop="1" thickBot="1" x14ac:dyDescent="0.3">
      <c r="A451" s="28" t="str">
        <f t="shared" si="13"/>
        <v/>
      </c>
      <c r="B451" s="171"/>
      <c r="C451" s="169"/>
      <c r="D451" s="182"/>
      <c r="E451" s="172"/>
      <c r="F451" s="170"/>
      <c r="G451" s="169"/>
      <c r="H451" s="183"/>
      <c r="I451" s="132" t="str">
        <f>IFERROR(VLOOKUP(C451,PG!$C$8:$M$1007,11,FALSE),"")</f>
        <v/>
      </c>
      <c r="J451" s="133">
        <f t="shared" si="14"/>
        <v>0</v>
      </c>
    </row>
    <row r="452" spans="1:10" ht="35.1" customHeight="1" thickTop="1" thickBot="1" x14ac:dyDescent="0.3">
      <c r="A452" s="28" t="str">
        <f t="shared" si="13"/>
        <v/>
      </c>
      <c r="B452" s="171"/>
      <c r="C452" s="169"/>
      <c r="D452" s="182"/>
      <c r="E452" s="172"/>
      <c r="F452" s="170"/>
      <c r="G452" s="169"/>
      <c r="H452" s="183"/>
      <c r="I452" s="132" t="str">
        <f>IFERROR(VLOOKUP(C452,PG!$C$8:$M$1007,11,FALSE),"")</f>
        <v/>
      </c>
      <c r="J452" s="133">
        <f t="shared" si="14"/>
        <v>0</v>
      </c>
    </row>
    <row r="453" spans="1:10" ht="35.1" customHeight="1" thickTop="1" thickBot="1" x14ac:dyDescent="0.3">
      <c r="A453" s="28" t="str">
        <f t="shared" si="13"/>
        <v/>
      </c>
      <c r="B453" s="171"/>
      <c r="C453" s="169"/>
      <c r="D453" s="182"/>
      <c r="E453" s="172"/>
      <c r="F453" s="170"/>
      <c r="G453" s="169"/>
      <c r="H453" s="183"/>
      <c r="I453" s="132" t="str">
        <f>IFERROR(VLOOKUP(C453,PG!$C$8:$M$1007,11,FALSE),"")</f>
        <v/>
      </c>
      <c r="J453" s="133">
        <f t="shared" si="14"/>
        <v>0</v>
      </c>
    </row>
    <row r="454" spans="1:10" ht="35.1" customHeight="1" thickTop="1" thickBot="1" x14ac:dyDescent="0.3">
      <c r="A454" s="28" t="str">
        <f t="shared" si="13"/>
        <v/>
      </c>
      <c r="B454" s="171"/>
      <c r="C454" s="169"/>
      <c r="D454" s="182"/>
      <c r="E454" s="172"/>
      <c r="F454" s="170"/>
      <c r="G454" s="169"/>
      <c r="H454" s="183"/>
      <c r="I454" s="132" t="str">
        <f>IFERROR(VLOOKUP(C454,PG!$C$8:$M$1007,11,FALSE),"")</f>
        <v/>
      </c>
      <c r="J454" s="133">
        <f t="shared" si="14"/>
        <v>0</v>
      </c>
    </row>
    <row r="455" spans="1:10" ht="35.1" customHeight="1" thickTop="1" thickBot="1" x14ac:dyDescent="0.3">
      <c r="A455" s="28" t="str">
        <f t="shared" si="13"/>
        <v/>
      </c>
      <c r="B455" s="171"/>
      <c r="C455" s="169"/>
      <c r="D455" s="182"/>
      <c r="E455" s="172"/>
      <c r="F455" s="170"/>
      <c r="G455" s="169"/>
      <c r="H455" s="183"/>
      <c r="I455" s="132" t="str">
        <f>IFERROR(VLOOKUP(C455,PG!$C$8:$M$1007,11,FALSE),"")</f>
        <v/>
      </c>
      <c r="J455" s="133">
        <f t="shared" si="14"/>
        <v>0</v>
      </c>
    </row>
    <row r="456" spans="1:10" ht="35.1" customHeight="1" thickTop="1" thickBot="1" x14ac:dyDescent="0.3">
      <c r="A456" s="28" t="str">
        <f t="shared" si="13"/>
        <v/>
      </c>
      <c r="B456" s="171"/>
      <c r="C456" s="169"/>
      <c r="D456" s="182"/>
      <c r="E456" s="172"/>
      <c r="F456" s="170"/>
      <c r="G456" s="169"/>
      <c r="H456" s="183"/>
      <c r="I456" s="132" t="str">
        <f>IFERROR(VLOOKUP(C456,PG!$C$8:$M$1007,11,FALSE),"")</f>
        <v/>
      </c>
      <c r="J456" s="133">
        <f t="shared" si="14"/>
        <v>0</v>
      </c>
    </row>
    <row r="457" spans="1:10" ht="35.1" customHeight="1" thickTop="1" thickBot="1" x14ac:dyDescent="0.3">
      <c r="A457" s="28" t="str">
        <f t="shared" ref="A457:A520" si="15">IF(B457="","",MONTH(B457))</f>
        <v/>
      </c>
      <c r="B457" s="171"/>
      <c r="C457" s="169"/>
      <c r="D457" s="182"/>
      <c r="E457" s="172"/>
      <c r="F457" s="170"/>
      <c r="G457" s="169"/>
      <c r="H457" s="183"/>
      <c r="I457" s="132" t="str">
        <f>IFERROR(VLOOKUP(C457,PG!$C$8:$M$1007,11,FALSE),"")</f>
        <v/>
      </c>
      <c r="J457" s="133">
        <f t="shared" si="14"/>
        <v>0</v>
      </c>
    </row>
    <row r="458" spans="1:10" ht="35.1" customHeight="1" thickTop="1" thickBot="1" x14ac:dyDescent="0.3">
      <c r="A458" s="28" t="str">
        <f t="shared" si="15"/>
        <v/>
      </c>
      <c r="B458" s="171"/>
      <c r="C458" s="169"/>
      <c r="D458" s="182"/>
      <c r="E458" s="172"/>
      <c r="F458" s="170"/>
      <c r="G458" s="169"/>
      <c r="H458" s="183"/>
      <c r="I458" s="132" t="str">
        <f>IFERROR(VLOOKUP(C458,PG!$C$8:$M$1007,11,FALSE),"")</f>
        <v/>
      </c>
      <c r="J458" s="133">
        <f t="shared" si="14"/>
        <v>0</v>
      </c>
    </row>
    <row r="459" spans="1:10" ht="35.1" customHeight="1" thickTop="1" thickBot="1" x14ac:dyDescent="0.3">
      <c r="A459" s="28" t="str">
        <f t="shared" si="15"/>
        <v/>
      </c>
      <c r="B459" s="171"/>
      <c r="C459" s="169"/>
      <c r="D459" s="182"/>
      <c r="E459" s="172"/>
      <c r="F459" s="170"/>
      <c r="G459" s="169"/>
      <c r="H459" s="183"/>
      <c r="I459" s="132" t="str">
        <f>IFERROR(VLOOKUP(C459,PG!$C$8:$M$1007,11,FALSE),"")</f>
        <v/>
      </c>
      <c r="J459" s="133">
        <f t="shared" si="14"/>
        <v>0</v>
      </c>
    </row>
    <row r="460" spans="1:10" ht="35.1" customHeight="1" thickTop="1" thickBot="1" x14ac:dyDescent="0.3">
      <c r="A460" s="28" t="str">
        <f t="shared" si="15"/>
        <v/>
      </c>
      <c r="B460" s="171"/>
      <c r="C460" s="169"/>
      <c r="D460" s="182"/>
      <c r="E460" s="172"/>
      <c r="F460" s="170"/>
      <c r="G460" s="169"/>
      <c r="H460" s="183"/>
      <c r="I460" s="132" t="str">
        <f>IFERROR(VLOOKUP(C460,PG!$C$8:$M$1007,11,FALSE),"")</f>
        <v/>
      </c>
      <c r="J460" s="133">
        <f t="shared" si="14"/>
        <v>0</v>
      </c>
    </row>
    <row r="461" spans="1:10" ht="35.1" customHeight="1" thickTop="1" thickBot="1" x14ac:dyDescent="0.3">
      <c r="A461" s="28" t="str">
        <f t="shared" si="15"/>
        <v/>
      </c>
      <c r="B461" s="171"/>
      <c r="C461" s="169"/>
      <c r="D461" s="182"/>
      <c r="E461" s="172"/>
      <c r="F461" s="170"/>
      <c r="G461" s="169"/>
      <c r="H461" s="183"/>
      <c r="I461" s="132" t="str">
        <f>IFERROR(VLOOKUP(C461,PG!$C$8:$M$1007,11,FALSE),"")</f>
        <v/>
      </c>
      <c r="J461" s="133">
        <f t="shared" si="14"/>
        <v>0</v>
      </c>
    </row>
    <row r="462" spans="1:10" ht="35.1" customHeight="1" thickTop="1" thickBot="1" x14ac:dyDescent="0.3">
      <c r="A462" s="28" t="str">
        <f t="shared" si="15"/>
        <v/>
      </c>
      <c r="B462" s="171"/>
      <c r="C462" s="169"/>
      <c r="D462" s="182"/>
      <c r="E462" s="172"/>
      <c r="F462" s="170"/>
      <c r="G462" s="169"/>
      <c r="H462" s="183"/>
      <c r="I462" s="132" t="str">
        <f>IFERROR(VLOOKUP(C462,PG!$C$8:$M$1007,11,FALSE),"")</f>
        <v/>
      </c>
      <c r="J462" s="133">
        <f t="shared" si="14"/>
        <v>0</v>
      </c>
    </row>
    <row r="463" spans="1:10" ht="35.1" customHeight="1" thickTop="1" thickBot="1" x14ac:dyDescent="0.3">
      <c r="A463" s="28" t="str">
        <f t="shared" si="15"/>
        <v/>
      </c>
      <c r="B463" s="171"/>
      <c r="C463" s="169"/>
      <c r="D463" s="182"/>
      <c r="E463" s="172"/>
      <c r="F463" s="170"/>
      <c r="G463" s="169"/>
      <c r="H463" s="183"/>
      <c r="I463" s="132" t="str">
        <f>IFERROR(VLOOKUP(C463,PG!$C$8:$M$1007,11,FALSE),"")</f>
        <v/>
      </c>
      <c r="J463" s="133">
        <f t="shared" si="14"/>
        <v>0</v>
      </c>
    </row>
    <row r="464" spans="1:10" ht="35.1" customHeight="1" thickTop="1" thickBot="1" x14ac:dyDescent="0.3">
      <c r="A464" s="28" t="str">
        <f t="shared" si="15"/>
        <v/>
      </c>
      <c r="B464" s="171"/>
      <c r="C464" s="169"/>
      <c r="D464" s="182"/>
      <c r="E464" s="172"/>
      <c r="F464" s="170"/>
      <c r="G464" s="169"/>
      <c r="H464" s="183"/>
      <c r="I464" s="132" t="str">
        <f>IFERROR(VLOOKUP(C464,PG!$C$8:$M$1007,11,FALSE),"")</f>
        <v/>
      </c>
      <c r="J464" s="133">
        <f t="shared" si="14"/>
        <v>0</v>
      </c>
    </row>
    <row r="465" spans="1:10" ht="35.1" customHeight="1" thickTop="1" thickBot="1" x14ac:dyDescent="0.3">
      <c r="A465" s="28" t="str">
        <f t="shared" si="15"/>
        <v/>
      </c>
      <c r="B465" s="171"/>
      <c r="C465" s="169"/>
      <c r="D465" s="182"/>
      <c r="E465" s="172"/>
      <c r="F465" s="170"/>
      <c r="G465" s="169"/>
      <c r="H465" s="183"/>
      <c r="I465" s="132" t="str">
        <f>IFERROR(VLOOKUP(C465,PG!$C$8:$M$1007,11,FALSE),"")</f>
        <v/>
      </c>
      <c r="J465" s="133">
        <f t="shared" si="14"/>
        <v>0</v>
      </c>
    </row>
    <row r="466" spans="1:10" ht="35.1" customHeight="1" thickTop="1" thickBot="1" x14ac:dyDescent="0.3">
      <c r="A466" s="28" t="str">
        <f t="shared" si="15"/>
        <v/>
      </c>
      <c r="B466" s="171"/>
      <c r="C466" s="169"/>
      <c r="D466" s="182"/>
      <c r="E466" s="172"/>
      <c r="F466" s="170"/>
      <c r="G466" s="169"/>
      <c r="H466" s="183"/>
      <c r="I466" s="132" t="str">
        <f>IFERROR(VLOOKUP(C466,PG!$C$8:$M$1007,11,FALSE),"")</f>
        <v/>
      </c>
      <c r="J466" s="133">
        <f t="shared" si="14"/>
        <v>0</v>
      </c>
    </row>
    <row r="467" spans="1:10" ht="35.1" customHeight="1" thickTop="1" thickBot="1" x14ac:dyDescent="0.3">
      <c r="A467" s="28" t="str">
        <f t="shared" si="15"/>
        <v/>
      </c>
      <c r="B467" s="171"/>
      <c r="C467" s="169"/>
      <c r="D467" s="182"/>
      <c r="E467" s="172"/>
      <c r="F467" s="170"/>
      <c r="G467" s="169"/>
      <c r="H467" s="183"/>
      <c r="I467" s="132" t="str">
        <f>IFERROR(VLOOKUP(C467,PG!$C$8:$M$1007,11,FALSE),"")</f>
        <v/>
      </c>
      <c r="J467" s="133">
        <f t="shared" ref="J467:J530" si="16">IFERROR(E467*F467,0)</f>
        <v>0</v>
      </c>
    </row>
    <row r="468" spans="1:10" ht="35.1" customHeight="1" thickTop="1" thickBot="1" x14ac:dyDescent="0.3">
      <c r="A468" s="28" t="str">
        <f t="shared" si="15"/>
        <v/>
      </c>
      <c r="B468" s="171"/>
      <c r="C468" s="169"/>
      <c r="D468" s="182"/>
      <c r="E468" s="172"/>
      <c r="F468" s="170"/>
      <c r="G468" s="169"/>
      <c r="H468" s="183"/>
      <c r="I468" s="132" t="str">
        <f>IFERROR(VLOOKUP(C468,PG!$C$8:$M$1007,11,FALSE),"")</f>
        <v/>
      </c>
      <c r="J468" s="133">
        <f t="shared" si="16"/>
        <v>0</v>
      </c>
    </row>
    <row r="469" spans="1:10" ht="35.1" customHeight="1" thickTop="1" thickBot="1" x14ac:dyDescent="0.3">
      <c r="A469" s="28" t="str">
        <f t="shared" si="15"/>
        <v/>
      </c>
      <c r="B469" s="171"/>
      <c r="C469" s="169"/>
      <c r="D469" s="182"/>
      <c r="E469" s="172"/>
      <c r="F469" s="170"/>
      <c r="G469" s="169"/>
      <c r="H469" s="183"/>
      <c r="I469" s="132" t="str">
        <f>IFERROR(VLOOKUP(C469,PG!$C$8:$M$1007,11,FALSE),"")</f>
        <v/>
      </c>
      <c r="J469" s="133">
        <f t="shared" si="16"/>
        <v>0</v>
      </c>
    </row>
    <row r="470" spans="1:10" ht="35.1" customHeight="1" thickTop="1" thickBot="1" x14ac:dyDescent="0.3">
      <c r="A470" s="28" t="str">
        <f t="shared" si="15"/>
        <v/>
      </c>
      <c r="B470" s="171"/>
      <c r="C470" s="169"/>
      <c r="D470" s="182"/>
      <c r="E470" s="172"/>
      <c r="F470" s="170"/>
      <c r="G470" s="169"/>
      <c r="H470" s="183"/>
      <c r="I470" s="132" t="str">
        <f>IFERROR(VLOOKUP(C470,PG!$C$8:$M$1007,11,FALSE),"")</f>
        <v/>
      </c>
      <c r="J470" s="133">
        <f t="shared" si="16"/>
        <v>0</v>
      </c>
    </row>
    <row r="471" spans="1:10" ht="35.1" customHeight="1" thickTop="1" thickBot="1" x14ac:dyDescent="0.3">
      <c r="A471" s="28" t="str">
        <f t="shared" si="15"/>
        <v/>
      </c>
      <c r="B471" s="171"/>
      <c r="C471" s="169"/>
      <c r="D471" s="182"/>
      <c r="E471" s="172"/>
      <c r="F471" s="170"/>
      <c r="G471" s="169"/>
      <c r="H471" s="183"/>
      <c r="I471" s="132" t="str">
        <f>IFERROR(VLOOKUP(C471,PG!$C$8:$M$1007,11,FALSE),"")</f>
        <v/>
      </c>
      <c r="J471" s="133">
        <f t="shared" si="16"/>
        <v>0</v>
      </c>
    </row>
    <row r="472" spans="1:10" ht="35.1" customHeight="1" thickTop="1" thickBot="1" x14ac:dyDescent="0.3">
      <c r="A472" s="28" t="str">
        <f t="shared" si="15"/>
        <v/>
      </c>
      <c r="B472" s="171"/>
      <c r="C472" s="169"/>
      <c r="D472" s="182"/>
      <c r="E472" s="172"/>
      <c r="F472" s="170"/>
      <c r="G472" s="169"/>
      <c r="H472" s="183"/>
      <c r="I472" s="132" t="str">
        <f>IFERROR(VLOOKUP(C472,PG!$C$8:$M$1007,11,FALSE),"")</f>
        <v/>
      </c>
      <c r="J472" s="133">
        <f t="shared" si="16"/>
        <v>0</v>
      </c>
    </row>
    <row r="473" spans="1:10" ht="35.1" customHeight="1" thickTop="1" thickBot="1" x14ac:dyDescent="0.3">
      <c r="A473" s="28" t="str">
        <f t="shared" si="15"/>
        <v/>
      </c>
      <c r="B473" s="171"/>
      <c r="C473" s="169"/>
      <c r="D473" s="182"/>
      <c r="E473" s="172"/>
      <c r="F473" s="170"/>
      <c r="G473" s="169"/>
      <c r="H473" s="183"/>
      <c r="I473" s="132" t="str">
        <f>IFERROR(VLOOKUP(C473,PG!$C$8:$M$1007,11,FALSE),"")</f>
        <v/>
      </c>
      <c r="J473" s="133">
        <f t="shared" si="16"/>
        <v>0</v>
      </c>
    </row>
    <row r="474" spans="1:10" ht="35.1" customHeight="1" thickTop="1" thickBot="1" x14ac:dyDescent="0.3">
      <c r="A474" s="28" t="str">
        <f t="shared" si="15"/>
        <v/>
      </c>
      <c r="B474" s="171"/>
      <c r="C474" s="169"/>
      <c r="D474" s="182"/>
      <c r="E474" s="172"/>
      <c r="F474" s="170"/>
      <c r="G474" s="169"/>
      <c r="H474" s="183"/>
      <c r="I474" s="132" t="str">
        <f>IFERROR(VLOOKUP(C474,PG!$C$8:$M$1007,11,FALSE),"")</f>
        <v/>
      </c>
      <c r="J474" s="133">
        <f t="shared" si="16"/>
        <v>0</v>
      </c>
    </row>
    <row r="475" spans="1:10" ht="35.1" customHeight="1" thickTop="1" thickBot="1" x14ac:dyDescent="0.3">
      <c r="A475" s="28" t="str">
        <f t="shared" si="15"/>
        <v/>
      </c>
      <c r="B475" s="171"/>
      <c r="C475" s="169"/>
      <c r="D475" s="182"/>
      <c r="E475" s="172"/>
      <c r="F475" s="170"/>
      <c r="G475" s="169"/>
      <c r="H475" s="183"/>
      <c r="I475" s="132" t="str">
        <f>IFERROR(VLOOKUP(C475,PG!$C$8:$M$1007,11,FALSE),"")</f>
        <v/>
      </c>
      <c r="J475" s="133">
        <f t="shared" si="16"/>
        <v>0</v>
      </c>
    </row>
    <row r="476" spans="1:10" ht="35.1" customHeight="1" thickTop="1" thickBot="1" x14ac:dyDescent="0.3">
      <c r="A476" s="28" t="str">
        <f t="shared" si="15"/>
        <v/>
      </c>
      <c r="B476" s="171"/>
      <c r="C476" s="169"/>
      <c r="D476" s="182"/>
      <c r="E476" s="172"/>
      <c r="F476" s="170"/>
      <c r="G476" s="169"/>
      <c r="H476" s="183"/>
      <c r="I476" s="132" t="str">
        <f>IFERROR(VLOOKUP(C476,PG!$C$8:$M$1007,11,FALSE),"")</f>
        <v/>
      </c>
      <c r="J476" s="133">
        <f t="shared" si="16"/>
        <v>0</v>
      </c>
    </row>
    <row r="477" spans="1:10" ht="35.1" customHeight="1" thickTop="1" thickBot="1" x14ac:dyDescent="0.3">
      <c r="A477" s="28" t="str">
        <f t="shared" si="15"/>
        <v/>
      </c>
      <c r="B477" s="171"/>
      <c r="C477" s="169"/>
      <c r="D477" s="182"/>
      <c r="E477" s="172"/>
      <c r="F477" s="170"/>
      <c r="G477" s="169"/>
      <c r="H477" s="183"/>
      <c r="I477" s="132" t="str">
        <f>IFERROR(VLOOKUP(C477,PG!$C$8:$M$1007,11,FALSE),"")</f>
        <v/>
      </c>
      <c r="J477" s="133">
        <f t="shared" si="16"/>
        <v>0</v>
      </c>
    </row>
    <row r="478" spans="1:10" ht="35.1" customHeight="1" thickTop="1" thickBot="1" x14ac:dyDescent="0.3">
      <c r="A478" s="28" t="str">
        <f t="shared" si="15"/>
        <v/>
      </c>
      <c r="B478" s="171"/>
      <c r="C478" s="169"/>
      <c r="D478" s="182"/>
      <c r="E478" s="172"/>
      <c r="F478" s="170"/>
      <c r="G478" s="169"/>
      <c r="H478" s="183"/>
      <c r="I478" s="132" t="str">
        <f>IFERROR(VLOOKUP(C478,PG!$C$8:$M$1007,11,FALSE),"")</f>
        <v/>
      </c>
      <c r="J478" s="133">
        <f t="shared" si="16"/>
        <v>0</v>
      </c>
    </row>
    <row r="479" spans="1:10" ht="35.1" customHeight="1" thickTop="1" thickBot="1" x14ac:dyDescent="0.3">
      <c r="A479" s="28" t="str">
        <f t="shared" si="15"/>
        <v/>
      </c>
      <c r="B479" s="171"/>
      <c r="C479" s="169"/>
      <c r="D479" s="182"/>
      <c r="E479" s="172"/>
      <c r="F479" s="170"/>
      <c r="G479" s="169"/>
      <c r="H479" s="183"/>
      <c r="I479" s="132" t="str">
        <f>IFERROR(VLOOKUP(C479,PG!$C$8:$M$1007,11,FALSE),"")</f>
        <v/>
      </c>
      <c r="J479" s="133">
        <f t="shared" si="16"/>
        <v>0</v>
      </c>
    </row>
    <row r="480" spans="1:10" ht="35.1" customHeight="1" thickTop="1" thickBot="1" x14ac:dyDescent="0.3">
      <c r="A480" s="28" t="str">
        <f t="shared" si="15"/>
        <v/>
      </c>
      <c r="B480" s="171"/>
      <c r="C480" s="169"/>
      <c r="D480" s="182"/>
      <c r="E480" s="172"/>
      <c r="F480" s="170"/>
      <c r="G480" s="169"/>
      <c r="H480" s="183"/>
      <c r="I480" s="132" t="str">
        <f>IFERROR(VLOOKUP(C480,PG!$C$8:$M$1007,11,FALSE),"")</f>
        <v/>
      </c>
      <c r="J480" s="133">
        <f t="shared" si="16"/>
        <v>0</v>
      </c>
    </row>
    <row r="481" spans="1:10" ht="35.1" customHeight="1" thickTop="1" thickBot="1" x14ac:dyDescent="0.3">
      <c r="A481" s="28" t="str">
        <f t="shared" si="15"/>
        <v/>
      </c>
      <c r="B481" s="171"/>
      <c r="C481" s="169"/>
      <c r="D481" s="182"/>
      <c r="E481" s="172"/>
      <c r="F481" s="170"/>
      <c r="G481" s="169"/>
      <c r="H481" s="183"/>
      <c r="I481" s="132" t="str">
        <f>IFERROR(VLOOKUP(C481,PG!$C$8:$M$1007,11,FALSE),"")</f>
        <v/>
      </c>
      <c r="J481" s="133">
        <f t="shared" si="16"/>
        <v>0</v>
      </c>
    </row>
    <row r="482" spans="1:10" ht="35.1" customHeight="1" thickTop="1" thickBot="1" x14ac:dyDescent="0.3">
      <c r="A482" s="28" t="str">
        <f t="shared" si="15"/>
        <v/>
      </c>
      <c r="B482" s="171"/>
      <c r="C482" s="169"/>
      <c r="D482" s="182"/>
      <c r="E482" s="172"/>
      <c r="F482" s="170"/>
      <c r="G482" s="169"/>
      <c r="H482" s="183"/>
      <c r="I482" s="132" t="str">
        <f>IFERROR(VLOOKUP(C482,PG!$C$8:$M$1007,11,FALSE),"")</f>
        <v/>
      </c>
      <c r="J482" s="133">
        <f t="shared" si="16"/>
        <v>0</v>
      </c>
    </row>
    <row r="483" spans="1:10" ht="35.1" customHeight="1" thickTop="1" thickBot="1" x14ac:dyDescent="0.3">
      <c r="A483" s="28" t="str">
        <f t="shared" si="15"/>
        <v/>
      </c>
      <c r="B483" s="171"/>
      <c r="C483" s="169"/>
      <c r="D483" s="182"/>
      <c r="E483" s="172"/>
      <c r="F483" s="170"/>
      <c r="G483" s="169"/>
      <c r="H483" s="183"/>
      <c r="I483" s="132" t="str">
        <f>IFERROR(VLOOKUP(C483,PG!$C$8:$M$1007,11,FALSE),"")</f>
        <v/>
      </c>
      <c r="J483" s="133">
        <f t="shared" si="16"/>
        <v>0</v>
      </c>
    </row>
    <row r="484" spans="1:10" ht="35.1" customHeight="1" thickTop="1" thickBot="1" x14ac:dyDescent="0.3">
      <c r="A484" s="28" t="str">
        <f t="shared" si="15"/>
        <v/>
      </c>
      <c r="B484" s="171"/>
      <c r="C484" s="169"/>
      <c r="D484" s="182"/>
      <c r="E484" s="172"/>
      <c r="F484" s="170"/>
      <c r="G484" s="169"/>
      <c r="H484" s="183"/>
      <c r="I484" s="132" t="str">
        <f>IFERROR(VLOOKUP(C484,PG!$C$8:$M$1007,11,FALSE),"")</f>
        <v/>
      </c>
      <c r="J484" s="133">
        <f t="shared" si="16"/>
        <v>0</v>
      </c>
    </row>
    <row r="485" spans="1:10" ht="35.1" customHeight="1" thickTop="1" thickBot="1" x14ac:dyDescent="0.3">
      <c r="A485" s="28" t="str">
        <f t="shared" si="15"/>
        <v/>
      </c>
      <c r="B485" s="171"/>
      <c r="C485" s="169"/>
      <c r="D485" s="182"/>
      <c r="E485" s="172"/>
      <c r="F485" s="170"/>
      <c r="G485" s="169"/>
      <c r="H485" s="183"/>
      <c r="I485" s="132" t="str">
        <f>IFERROR(VLOOKUP(C485,PG!$C$8:$M$1007,11,FALSE),"")</f>
        <v/>
      </c>
      <c r="J485" s="133">
        <f t="shared" si="16"/>
        <v>0</v>
      </c>
    </row>
    <row r="486" spans="1:10" ht="35.1" customHeight="1" thickTop="1" thickBot="1" x14ac:dyDescent="0.3">
      <c r="A486" s="28" t="str">
        <f t="shared" si="15"/>
        <v/>
      </c>
      <c r="B486" s="171"/>
      <c r="C486" s="169"/>
      <c r="D486" s="182"/>
      <c r="E486" s="172"/>
      <c r="F486" s="170"/>
      <c r="G486" s="169"/>
      <c r="H486" s="183"/>
      <c r="I486" s="132" t="str">
        <f>IFERROR(VLOOKUP(C486,PG!$C$8:$M$1007,11,FALSE),"")</f>
        <v/>
      </c>
      <c r="J486" s="133">
        <f t="shared" si="16"/>
        <v>0</v>
      </c>
    </row>
    <row r="487" spans="1:10" ht="35.1" customHeight="1" thickTop="1" thickBot="1" x14ac:dyDescent="0.3">
      <c r="A487" s="28" t="str">
        <f t="shared" si="15"/>
        <v/>
      </c>
      <c r="B487" s="171"/>
      <c r="C487" s="169"/>
      <c r="D487" s="182"/>
      <c r="E487" s="172"/>
      <c r="F487" s="170"/>
      <c r="G487" s="169"/>
      <c r="H487" s="183"/>
      <c r="I487" s="132" t="str">
        <f>IFERROR(VLOOKUP(C487,PG!$C$8:$M$1007,11,FALSE),"")</f>
        <v/>
      </c>
      <c r="J487" s="133">
        <f t="shared" si="16"/>
        <v>0</v>
      </c>
    </row>
    <row r="488" spans="1:10" ht="35.1" customHeight="1" thickTop="1" thickBot="1" x14ac:dyDescent="0.3">
      <c r="A488" s="28" t="str">
        <f t="shared" si="15"/>
        <v/>
      </c>
      <c r="B488" s="171"/>
      <c r="C488" s="169"/>
      <c r="D488" s="182"/>
      <c r="E488" s="172"/>
      <c r="F488" s="170"/>
      <c r="G488" s="169"/>
      <c r="H488" s="183"/>
      <c r="I488" s="132" t="str">
        <f>IFERROR(VLOOKUP(C488,PG!$C$8:$M$1007,11,FALSE),"")</f>
        <v/>
      </c>
      <c r="J488" s="133">
        <f t="shared" si="16"/>
        <v>0</v>
      </c>
    </row>
    <row r="489" spans="1:10" ht="35.1" customHeight="1" thickTop="1" thickBot="1" x14ac:dyDescent="0.3">
      <c r="A489" s="28" t="str">
        <f t="shared" si="15"/>
        <v/>
      </c>
      <c r="B489" s="171"/>
      <c r="C489" s="169"/>
      <c r="D489" s="182"/>
      <c r="E489" s="172"/>
      <c r="F489" s="170"/>
      <c r="G489" s="169"/>
      <c r="H489" s="183"/>
      <c r="I489" s="132" t="str">
        <f>IFERROR(VLOOKUP(C489,PG!$C$8:$M$1007,11,FALSE),"")</f>
        <v/>
      </c>
      <c r="J489" s="133">
        <f t="shared" si="16"/>
        <v>0</v>
      </c>
    </row>
    <row r="490" spans="1:10" ht="35.1" customHeight="1" thickTop="1" thickBot="1" x14ac:dyDescent="0.3">
      <c r="A490" s="28" t="str">
        <f t="shared" si="15"/>
        <v/>
      </c>
      <c r="B490" s="171"/>
      <c r="C490" s="169"/>
      <c r="D490" s="182"/>
      <c r="E490" s="172"/>
      <c r="F490" s="170"/>
      <c r="G490" s="169"/>
      <c r="H490" s="183"/>
      <c r="I490" s="132" t="str">
        <f>IFERROR(VLOOKUP(C490,PG!$C$8:$M$1007,11,FALSE),"")</f>
        <v/>
      </c>
      <c r="J490" s="133">
        <f t="shared" si="16"/>
        <v>0</v>
      </c>
    </row>
    <row r="491" spans="1:10" ht="35.1" customHeight="1" thickTop="1" thickBot="1" x14ac:dyDescent="0.3">
      <c r="A491" s="28" t="str">
        <f t="shared" si="15"/>
        <v/>
      </c>
      <c r="B491" s="171"/>
      <c r="C491" s="169"/>
      <c r="D491" s="182"/>
      <c r="E491" s="172"/>
      <c r="F491" s="170"/>
      <c r="G491" s="169"/>
      <c r="H491" s="183"/>
      <c r="I491" s="132" t="str">
        <f>IFERROR(VLOOKUP(C491,PG!$C$8:$M$1007,11,FALSE),"")</f>
        <v/>
      </c>
      <c r="J491" s="133">
        <f t="shared" si="16"/>
        <v>0</v>
      </c>
    </row>
    <row r="492" spans="1:10" ht="35.1" customHeight="1" thickTop="1" thickBot="1" x14ac:dyDescent="0.3">
      <c r="A492" s="28" t="str">
        <f t="shared" si="15"/>
        <v/>
      </c>
      <c r="B492" s="171"/>
      <c r="C492" s="169"/>
      <c r="D492" s="182"/>
      <c r="E492" s="172"/>
      <c r="F492" s="170"/>
      <c r="G492" s="169"/>
      <c r="H492" s="183"/>
      <c r="I492" s="132" t="str">
        <f>IFERROR(VLOOKUP(C492,PG!$C$8:$M$1007,11,FALSE),"")</f>
        <v/>
      </c>
      <c r="J492" s="133">
        <f t="shared" si="16"/>
        <v>0</v>
      </c>
    </row>
    <row r="493" spans="1:10" ht="35.1" customHeight="1" thickTop="1" thickBot="1" x14ac:dyDescent="0.3">
      <c r="A493" s="28" t="str">
        <f t="shared" si="15"/>
        <v/>
      </c>
      <c r="B493" s="171"/>
      <c r="C493" s="169"/>
      <c r="D493" s="182"/>
      <c r="E493" s="172"/>
      <c r="F493" s="170"/>
      <c r="G493" s="169"/>
      <c r="H493" s="183"/>
      <c r="I493" s="132" t="str">
        <f>IFERROR(VLOOKUP(C493,PG!$C$8:$M$1007,11,FALSE),"")</f>
        <v/>
      </c>
      <c r="J493" s="133">
        <f t="shared" si="16"/>
        <v>0</v>
      </c>
    </row>
    <row r="494" spans="1:10" ht="35.1" customHeight="1" thickTop="1" thickBot="1" x14ac:dyDescent="0.3">
      <c r="A494" s="28" t="str">
        <f t="shared" si="15"/>
        <v/>
      </c>
      <c r="B494" s="171"/>
      <c r="C494" s="169"/>
      <c r="D494" s="182"/>
      <c r="E494" s="172"/>
      <c r="F494" s="170"/>
      <c r="G494" s="169"/>
      <c r="H494" s="183"/>
      <c r="I494" s="132" t="str">
        <f>IFERROR(VLOOKUP(C494,PG!$C$8:$M$1007,11,FALSE),"")</f>
        <v/>
      </c>
      <c r="J494" s="133">
        <f t="shared" si="16"/>
        <v>0</v>
      </c>
    </row>
    <row r="495" spans="1:10" ht="35.1" customHeight="1" thickTop="1" thickBot="1" x14ac:dyDescent="0.3">
      <c r="A495" s="28" t="str">
        <f t="shared" si="15"/>
        <v/>
      </c>
      <c r="B495" s="171"/>
      <c r="C495" s="169"/>
      <c r="D495" s="182"/>
      <c r="E495" s="172"/>
      <c r="F495" s="170"/>
      <c r="G495" s="169"/>
      <c r="H495" s="183"/>
      <c r="I495" s="132" t="str">
        <f>IFERROR(VLOOKUP(C495,PG!$C$8:$M$1007,11,FALSE),"")</f>
        <v/>
      </c>
      <c r="J495" s="133">
        <f t="shared" si="16"/>
        <v>0</v>
      </c>
    </row>
    <row r="496" spans="1:10" ht="35.1" customHeight="1" thickTop="1" thickBot="1" x14ac:dyDescent="0.3">
      <c r="A496" s="28" t="str">
        <f t="shared" si="15"/>
        <v/>
      </c>
      <c r="B496" s="171"/>
      <c r="C496" s="169"/>
      <c r="D496" s="182"/>
      <c r="E496" s="172"/>
      <c r="F496" s="170"/>
      <c r="G496" s="169"/>
      <c r="H496" s="183"/>
      <c r="I496" s="132" t="str">
        <f>IFERROR(VLOOKUP(C496,PG!$C$8:$M$1007,11,FALSE),"")</f>
        <v/>
      </c>
      <c r="J496" s="133">
        <f t="shared" si="16"/>
        <v>0</v>
      </c>
    </row>
    <row r="497" spans="1:10" ht="35.1" customHeight="1" thickTop="1" thickBot="1" x14ac:dyDescent="0.3">
      <c r="A497" s="28" t="str">
        <f t="shared" si="15"/>
        <v/>
      </c>
      <c r="B497" s="171"/>
      <c r="C497" s="169"/>
      <c r="D497" s="182"/>
      <c r="E497" s="172"/>
      <c r="F497" s="170"/>
      <c r="G497" s="169"/>
      <c r="H497" s="183"/>
      <c r="I497" s="132" t="str">
        <f>IFERROR(VLOOKUP(C497,PG!$C$8:$M$1007,11,FALSE),"")</f>
        <v/>
      </c>
      <c r="J497" s="133">
        <f t="shared" si="16"/>
        <v>0</v>
      </c>
    </row>
    <row r="498" spans="1:10" ht="35.1" customHeight="1" thickTop="1" thickBot="1" x14ac:dyDescent="0.3">
      <c r="A498" s="28" t="str">
        <f t="shared" si="15"/>
        <v/>
      </c>
      <c r="B498" s="171"/>
      <c r="C498" s="169"/>
      <c r="D498" s="182"/>
      <c r="E498" s="172"/>
      <c r="F498" s="170"/>
      <c r="G498" s="169"/>
      <c r="H498" s="183"/>
      <c r="I498" s="132" t="str">
        <f>IFERROR(VLOOKUP(C498,PG!$C$8:$M$1007,11,FALSE),"")</f>
        <v/>
      </c>
      <c r="J498" s="133">
        <f t="shared" si="16"/>
        <v>0</v>
      </c>
    </row>
    <row r="499" spans="1:10" ht="35.1" customHeight="1" thickTop="1" thickBot="1" x14ac:dyDescent="0.3">
      <c r="A499" s="28" t="str">
        <f t="shared" si="15"/>
        <v/>
      </c>
      <c r="B499" s="171"/>
      <c r="C499" s="169"/>
      <c r="D499" s="182"/>
      <c r="E499" s="172"/>
      <c r="F499" s="170"/>
      <c r="G499" s="169"/>
      <c r="H499" s="183"/>
      <c r="I499" s="132" t="str">
        <f>IFERROR(VLOOKUP(C499,PG!$C$8:$M$1007,11,FALSE),"")</f>
        <v/>
      </c>
      <c r="J499" s="133">
        <f t="shared" si="16"/>
        <v>0</v>
      </c>
    </row>
    <row r="500" spans="1:10" ht="35.1" customHeight="1" thickTop="1" thickBot="1" x14ac:dyDescent="0.3">
      <c r="A500" s="28" t="str">
        <f t="shared" si="15"/>
        <v/>
      </c>
      <c r="B500" s="171"/>
      <c r="C500" s="169"/>
      <c r="D500" s="182"/>
      <c r="E500" s="172"/>
      <c r="F500" s="170"/>
      <c r="G500" s="169"/>
      <c r="H500" s="183"/>
      <c r="I500" s="132" t="str">
        <f>IFERROR(VLOOKUP(C500,PG!$C$8:$M$1007,11,FALSE),"")</f>
        <v/>
      </c>
      <c r="J500" s="133">
        <f t="shared" si="16"/>
        <v>0</v>
      </c>
    </row>
    <row r="501" spans="1:10" ht="35.1" customHeight="1" thickTop="1" thickBot="1" x14ac:dyDescent="0.3">
      <c r="A501" s="28" t="str">
        <f t="shared" si="15"/>
        <v/>
      </c>
      <c r="B501" s="171"/>
      <c r="C501" s="169"/>
      <c r="D501" s="182"/>
      <c r="E501" s="172"/>
      <c r="F501" s="170"/>
      <c r="G501" s="169"/>
      <c r="H501" s="183"/>
      <c r="I501" s="132" t="str">
        <f>IFERROR(VLOOKUP(C501,PG!$C$8:$M$1007,11,FALSE),"")</f>
        <v/>
      </c>
      <c r="J501" s="133">
        <f t="shared" si="16"/>
        <v>0</v>
      </c>
    </row>
    <row r="502" spans="1:10" ht="35.1" customHeight="1" thickTop="1" thickBot="1" x14ac:dyDescent="0.3">
      <c r="A502" s="28" t="str">
        <f t="shared" si="15"/>
        <v/>
      </c>
      <c r="B502" s="171"/>
      <c r="C502" s="169"/>
      <c r="D502" s="182"/>
      <c r="E502" s="172"/>
      <c r="F502" s="170"/>
      <c r="G502" s="169"/>
      <c r="H502" s="183"/>
      <c r="I502" s="132" t="str">
        <f>IFERROR(VLOOKUP(C502,PG!$C$8:$M$1007,11,FALSE),"")</f>
        <v/>
      </c>
      <c r="J502" s="133">
        <f t="shared" si="16"/>
        <v>0</v>
      </c>
    </row>
    <row r="503" spans="1:10" ht="35.1" customHeight="1" thickTop="1" thickBot="1" x14ac:dyDescent="0.3">
      <c r="A503" s="28" t="str">
        <f t="shared" si="15"/>
        <v/>
      </c>
      <c r="B503" s="171"/>
      <c r="C503" s="169"/>
      <c r="D503" s="182"/>
      <c r="E503" s="172"/>
      <c r="F503" s="170"/>
      <c r="G503" s="169"/>
      <c r="H503" s="183"/>
      <c r="I503" s="132" t="str">
        <f>IFERROR(VLOOKUP(C503,PG!$C$8:$M$1007,11,FALSE),"")</f>
        <v/>
      </c>
      <c r="J503" s="133">
        <f t="shared" si="16"/>
        <v>0</v>
      </c>
    </row>
    <row r="504" spans="1:10" ht="35.1" customHeight="1" thickTop="1" thickBot="1" x14ac:dyDescent="0.3">
      <c r="A504" s="28" t="str">
        <f t="shared" si="15"/>
        <v/>
      </c>
      <c r="B504" s="171"/>
      <c r="C504" s="169"/>
      <c r="D504" s="182"/>
      <c r="E504" s="172"/>
      <c r="F504" s="170"/>
      <c r="G504" s="169"/>
      <c r="H504" s="183"/>
      <c r="I504" s="132" t="str">
        <f>IFERROR(VLOOKUP(C504,PG!$C$8:$M$1007,11,FALSE),"")</f>
        <v/>
      </c>
      <c r="J504" s="133">
        <f t="shared" si="16"/>
        <v>0</v>
      </c>
    </row>
    <row r="505" spans="1:10" ht="35.1" customHeight="1" thickTop="1" thickBot="1" x14ac:dyDescent="0.3">
      <c r="A505" s="28" t="str">
        <f t="shared" si="15"/>
        <v/>
      </c>
      <c r="B505" s="171"/>
      <c r="C505" s="169"/>
      <c r="D505" s="182"/>
      <c r="E505" s="172"/>
      <c r="F505" s="170"/>
      <c r="G505" s="169"/>
      <c r="H505" s="183"/>
      <c r="I505" s="132" t="str">
        <f>IFERROR(VLOOKUP(C505,PG!$C$8:$M$1007,11,FALSE),"")</f>
        <v/>
      </c>
      <c r="J505" s="133">
        <f t="shared" si="16"/>
        <v>0</v>
      </c>
    </row>
    <row r="506" spans="1:10" ht="35.1" customHeight="1" thickTop="1" thickBot="1" x14ac:dyDescent="0.3">
      <c r="A506" s="28" t="str">
        <f t="shared" si="15"/>
        <v/>
      </c>
      <c r="B506" s="171"/>
      <c r="C506" s="169"/>
      <c r="D506" s="182"/>
      <c r="E506" s="172"/>
      <c r="F506" s="170"/>
      <c r="G506" s="169"/>
      <c r="H506" s="183"/>
      <c r="I506" s="132" t="str">
        <f>IFERROR(VLOOKUP(C506,PG!$C$8:$M$1007,11,FALSE),"")</f>
        <v/>
      </c>
      <c r="J506" s="133">
        <f t="shared" si="16"/>
        <v>0</v>
      </c>
    </row>
    <row r="507" spans="1:10" ht="35.1" customHeight="1" thickTop="1" thickBot="1" x14ac:dyDescent="0.3">
      <c r="A507" s="28" t="str">
        <f t="shared" si="15"/>
        <v/>
      </c>
      <c r="B507" s="171"/>
      <c r="C507" s="169"/>
      <c r="D507" s="182"/>
      <c r="E507" s="172"/>
      <c r="F507" s="170"/>
      <c r="G507" s="169"/>
      <c r="H507" s="183"/>
      <c r="I507" s="132" t="str">
        <f>IFERROR(VLOOKUP(C507,PG!$C$8:$M$1007,11,FALSE),"")</f>
        <v/>
      </c>
      <c r="J507" s="133">
        <f t="shared" si="16"/>
        <v>0</v>
      </c>
    </row>
    <row r="508" spans="1:10" ht="35.1" customHeight="1" thickTop="1" thickBot="1" x14ac:dyDescent="0.3">
      <c r="A508" s="28" t="str">
        <f t="shared" si="15"/>
        <v/>
      </c>
      <c r="B508" s="171"/>
      <c r="C508" s="169"/>
      <c r="D508" s="182"/>
      <c r="E508" s="172"/>
      <c r="F508" s="170"/>
      <c r="G508" s="169"/>
      <c r="H508" s="183"/>
      <c r="I508" s="132" t="str">
        <f>IFERROR(VLOOKUP(C508,PG!$C$8:$M$1007,11,FALSE),"")</f>
        <v/>
      </c>
      <c r="J508" s="133">
        <f t="shared" si="16"/>
        <v>0</v>
      </c>
    </row>
    <row r="509" spans="1:10" ht="35.1" customHeight="1" thickTop="1" thickBot="1" x14ac:dyDescent="0.3">
      <c r="A509" s="28" t="str">
        <f t="shared" si="15"/>
        <v/>
      </c>
      <c r="B509" s="171"/>
      <c r="C509" s="169"/>
      <c r="D509" s="182"/>
      <c r="E509" s="172"/>
      <c r="F509" s="170"/>
      <c r="G509" s="169"/>
      <c r="H509" s="183"/>
      <c r="I509" s="132" t="str">
        <f>IFERROR(VLOOKUP(C509,PG!$C$8:$M$1007,11,FALSE),"")</f>
        <v/>
      </c>
      <c r="J509" s="133">
        <f t="shared" si="16"/>
        <v>0</v>
      </c>
    </row>
    <row r="510" spans="1:10" ht="35.1" customHeight="1" thickTop="1" thickBot="1" x14ac:dyDescent="0.3">
      <c r="A510" s="28" t="str">
        <f t="shared" si="15"/>
        <v/>
      </c>
      <c r="B510" s="171"/>
      <c r="C510" s="169"/>
      <c r="D510" s="182"/>
      <c r="E510" s="172"/>
      <c r="F510" s="170"/>
      <c r="G510" s="169"/>
      <c r="H510" s="183"/>
      <c r="I510" s="132" t="str">
        <f>IFERROR(VLOOKUP(C510,PG!$C$8:$M$1007,11,FALSE),"")</f>
        <v/>
      </c>
      <c r="J510" s="133">
        <f t="shared" si="16"/>
        <v>0</v>
      </c>
    </row>
    <row r="511" spans="1:10" ht="35.1" customHeight="1" thickTop="1" thickBot="1" x14ac:dyDescent="0.3">
      <c r="A511" s="28" t="str">
        <f t="shared" si="15"/>
        <v/>
      </c>
      <c r="B511" s="171"/>
      <c r="C511" s="169"/>
      <c r="D511" s="182"/>
      <c r="E511" s="172"/>
      <c r="F511" s="170"/>
      <c r="G511" s="169"/>
      <c r="H511" s="183"/>
      <c r="I511" s="132" t="str">
        <f>IFERROR(VLOOKUP(C511,PG!$C$8:$M$1007,11,FALSE),"")</f>
        <v/>
      </c>
      <c r="J511" s="133">
        <f t="shared" si="16"/>
        <v>0</v>
      </c>
    </row>
    <row r="512" spans="1:10" ht="35.1" customHeight="1" thickTop="1" thickBot="1" x14ac:dyDescent="0.3">
      <c r="A512" s="28" t="str">
        <f t="shared" si="15"/>
        <v/>
      </c>
      <c r="B512" s="171"/>
      <c r="C512" s="169"/>
      <c r="D512" s="182"/>
      <c r="E512" s="172"/>
      <c r="F512" s="170"/>
      <c r="G512" s="169"/>
      <c r="H512" s="183"/>
      <c r="I512" s="132" t="str">
        <f>IFERROR(VLOOKUP(C512,PG!$C$8:$M$1007,11,FALSE),"")</f>
        <v/>
      </c>
      <c r="J512" s="133">
        <f t="shared" si="16"/>
        <v>0</v>
      </c>
    </row>
    <row r="513" spans="1:10" ht="35.1" customHeight="1" thickTop="1" thickBot="1" x14ac:dyDescent="0.3">
      <c r="A513" s="28" t="str">
        <f t="shared" si="15"/>
        <v/>
      </c>
      <c r="B513" s="171"/>
      <c r="C513" s="169"/>
      <c r="D513" s="182"/>
      <c r="E513" s="172"/>
      <c r="F513" s="170"/>
      <c r="G513" s="169"/>
      <c r="H513" s="183"/>
      <c r="I513" s="132" t="str">
        <f>IFERROR(VLOOKUP(C513,PG!$C$8:$M$1007,11,FALSE),"")</f>
        <v/>
      </c>
      <c r="J513" s="133">
        <f t="shared" si="16"/>
        <v>0</v>
      </c>
    </row>
    <row r="514" spans="1:10" ht="35.1" customHeight="1" thickTop="1" thickBot="1" x14ac:dyDescent="0.3">
      <c r="A514" s="28" t="str">
        <f t="shared" si="15"/>
        <v/>
      </c>
      <c r="B514" s="171"/>
      <c r="C514" s="169"/>
      <c r="D514" s="182"/>
      <c r="E514" s="172"/>
      <c r="F514" s="170"/>
      <c r="G514" s="169"/>
      <c r="H514" s="183"/>
      <c r="I514" s="132" t="str">
        <f>IFERROR(VLOOKUP(C514,PG!$C$8:$M$1007,11,FALSE),"")</f>
        <v/>
      </c>
      <c r="J514" s="133">
        <f t="shared" si="16"/>
        <v>0</v>
      </c>
    </row>
    <row r="515" spans="1:10" ht="35.1" customHeight="1" thickTop="1" thickBot="1" x14ac:dyDescent="0.3">
      <c r="A515" s="28" t="str">
        <f t="shared" si="15"/>
        <v/>
      </c>
      <c r="B515" s="171"/>
      <c r="C515" s="169"/>
      <c r="D515" s="182"/>
      <c r="E515" s="172"/>
      <c r="F515" s="170"/>
      <c r="G515" s="169"/>
      <c r="H515" s="183"/>
      <c r="I515" s="132" t="str">
        <f>IFERROR(VLOOKUP(C515,PG!$C$8:$M$1007,11,FALSE),"")</f>
        <v/>
      </c>
      <c r="J515" s="133">
        <f t="shared" si="16"/>
        <v>0</v>
      </c>
    </row>
    <row r="516" spans="1:10" ht="35.1" customHeight="1" thickTop="1" thickBot="1" x14ac:dyDescent="0.3">
      <c r="A516" s="28" t="str">
        <f t="shared" si="15"/>
        <v/>
      </c>
      <c r="B516" s="171"/>
      <c r="C516" s="169"/>
      <c r="D516" s="182"/>
      <c r="E516" s="172"/>
      <c r="F516" s="170"/>
      <c r="G516" s="169"/>
      <c r="H516" s="183"/>
      <c r="I516" s="132" t="str">
        <f>IFERROR(VLOOKUP(C516,PG!$C$8:$M$1007,11,FALSE),"")</f>
        <v/>
      </c>
      <c r="J516" s="133">
        <f t="shared" si="16"/>
        <v>0</v>
      </c>
    </row>
    <row r="517" spans="1:10" ht="35.1" customHeight="1" thickTop="1" thickBot="1" x14ac:dyDescent="0.3">
      <c r="A517" s="28" t="str">
        <f t="shared" si="15"/>
        <v/>
      </c>
      <c r="B517" s="171"/>
      <c r="C517" s="169"/>
      <c r="D517" s="182"/>
      <c r="E517" s="172"/>
      <c r="F517" s="170"/>
      <c r="G517" s="169"/>
      <c r="H517" s="183"/>
      <c r="I517" s="132" t="str">
        <f>IFERROR(VLOOKUP(C517,PG!$C$8:$M$1007,11,FALSE),"")</f>
        <v/>
      </c>
      <c r="J517" s="133">
        <f t="shared" si="16"/>
        <v>0</v>
      </c>
    </row>
    <row r="518" spans="1:10" ht="35.1" customHeight="1" thickTop="1" thickBot="1" x14ac:dyDescent="0.3">
      <c r="A518" s="28" t="str">
        <f t="shared" si="15"/>
        <v/>
      </c>
      <c r="B518" s="171"/>
      <c r="C518" s="169"/>
      <c r="D518" s="182"/>
      <c r="E518" s="172"/>
      <c r="F518" s="170"/>
      <c r="G518" s="169"/>
      <c r="H518" s="183"/>
      <c r="I518" s="132" t="str">
        <f>IFERROR(VLOOKUP(C518,PG!$C$8:$M$1007,11,FALSE),"")</f>
        <v/>
      </c>
      <c r="J518" s="133">
        <f t="shared" si="16"/>
        <v>0</v>
      </c>
    </row>
    <row r="519" spans="1:10" ht="35.1" customHeight="1" thickTop="1" thickBot="1" x14ac:dyDescent="0.3">
      <c r="A519" s="28" t="str">
        <f t="shared" si="15"/>
        <v/>
      </c>
      <c r="B519" s="171"/>
      <c r="C519" s="169"/>
      <c r="D519" s="182"/>
      <c r="E519" s="172"/>
      <c r="F519" s="170"/>
      <c r="G519" s="169"/>
      <c r="H519" s="183"/>
      <c r="I519" s="132" t="str">
        <f>IFERROR(VLOOKUP(C519,PG!$C$8:$M$1007,11,FALSE),"")</f>
        <v/>
      </c>
      <c r="J519" s="133">
        <f t="shared" si="16"/>
        <v>0</v>
      </c>
    </row>
    <row r="520" spans="1:10" ht="35.1" customHeight="1" thickTop="1" thickBot="1" x14ac:dyDescent="0.3">
      <c r="A520" s="28" t="str">
        <f t="shared" si="15"/>
        <v/>
      </c>
      <c r="B520" s="171"/>
      <c r="C520" s="169"/>
      <c r="D520" s="182"/>
      <c r="E520" s="172"/>
      <c r="F520" s="170"/>
      <c r="G520" s="169"/>
      <c r="H520" s="183"/>
      <c r="I520" s="132" t="str">
        <f>IFERROR(VLOOKUP(C520,PG!$C$8:$M$1007,11,FALSE),"")</f>
        <v/>
      </c>
      <c r="J520" s="133">
        <f t="shared" si="16"/>
        <v>0</v>
      </c>
    </row>
    <row r="521" spans="1:10" ht="35.1" customHeight="1" thickTop="1" thickBot="1" x14ac:dyDescent="0.3">
      <c r="A521" s="28" t="str">
        <f t="shared" ref="A521:A584" si="17">IF(B521="","",MONTH(B521))</f>
        <v/>
      </c>
      <c r="B521" s="171"/>
      <c r="C521" s="169"/>
      <c r="D521" s="182"/>
      <c r="E521" s="172"/>
      <c r="F521" s="170"/>
      <c r="G521" s="169"/>
      <c r="H521" s="183"/>
      <c r="I521" s="132" t="str">
        <f>IFERROR(VLOOKUP(C521,PG!$C$8:$M$1007,11,FALSE),"")</f>
        <v/>
      </c>
      <c r="J521" s="133">
        <f t="shared" si="16"/>
        <v>0</v>
      </c>
    </row>
    <row r="522" spans="1:10" ht="35.1" customHeight="1" thickTop="1" thickBot="1" x14ac:dyDescent="0.3">
      <c r="A522" s="28" t="str">
        <f t="shared" si="17"/>
        <v/>
      </c>
      <c r="B522" s="171"/>
      <c r="C522" s="169"/>
      <c r="D522" s="182"/>
      <c r="E522" s="172"/>
      <c r="F522" s="170"/>
      <c r="G522" s="169"/>
      <c r="H522" s="183"/>
      <c r="I522" s="132" t="str">
        <f>IFERROR(VLOOKUP(C522,PG!$C$8:$M$1007,11,FALSE),"")</f>
        <v/>
      </c>
      <c r="J522" s="133">
        <f t="shared" si="16"/>
        <v>0</v>
      </c>
    </row>
    <row r="523" spans="1:10" ht="35.1" customHeight="1" thickTop="1" thickBot="1" x14ac:dyDescent="0.3">
      <c r="A523" s="28" t="str">
        <f t="shared" si="17"/>
        <v/>
      </c>
      <c r="B523" s="171"/>
      <c r="C523" s="169"/>
      <c r="D523" s="182"/>
      <c r="E523" s="172"/>
      <c r="F523" s="170"/>
      <c r="G523" s="169"/>
      <c r="H523" s="183"/>
      <c r="I523" s="132" t="str">
        <f>IFERROR(VLOOKUP(C523,PG!$C$8:$M$1007,11,FALSE),"")</f>
        <v/>
      </c>
      <c r="J523" s="133">
        <f t="shared" si="16"/>
        <v>0</v>
      </c>
    </row>
    <row r="524" spans="1:10" ht="35.1" customHeight="1" thickTop="1" thickBot="1" x14ac:dyDescent="0.3">
      <c r="A524" s="28" t="str">
        <f t="shared" si="17"/>
        <v/>
      </c>
      <c r="B524" s="171"/>
      <c r="C524" s="169"/>
      <c r="D524" s="182"/>
      <c r="E524" s="172"/>
      <c r="F524" s="170"/>
      <c r="G524" s="169"/>
      <c r="H524" s="183"/>
      <c r="I524" s="132" t="str">
        <f>IFERROR(VLOOKUP(C524,PG!$C$8:$M$1007,11,FALSE),"")</f>
        <v/>
      </c>
      <c r="J524" s="133">
        <f t="shared" si="16"/>
        <v>0</v>
      </c>
    </row>
    <row r="525" spans="1:10" ht="35.1" customHeight="1" thickTop="1" thickBot="1" x14ac:dyDescent="0.3">
      <c r="A525" s="28" t="str">
        <f t="shared" si="17"/>
        <v/>
      </c>
      <c r="B525" s="171"/>
      <c r="C525" s="169"/>
      <c r="D525" s="182"/>
      <c r="E525" s="172"/>
      <c r="F525" s="170"/>
      <c r="G525" s="169"/>
      <c r="H525" s="183"/>
      <c r="I525" s="132" t="str">
        <f>IFERROR(VLOOKUP(C525,PG!$C$8:$M$1007,11,FALSE),"")</f>
        <v/>
      </c>
      <c r="J525" s="133">
        <f t="shared" si="16"/>
        <v>0</v>
      </c>
    </row>
    <row r="526" spans="1:10" ht="35.1" customHeight="1" thickTop="1" thickBot="1" x14ac:dyDescent="0.3">
      <c r="A526" s="28" t="str">
        <f t="shared" si="17"/>
        <v/>
      </c>
      <c r="B526" s="171"/>
      <c r="C526" s="169"/>
      <c r="D526" s="182"/>
      <c r="E526" s="172"/>
      <c r="F526" s="170"/>
      <c r="G526" s="169"/>
      <c r="H526" s="183"/>
      <c r="I526" s="132" t="str">
        <f>IFERROR(VLOOKUP(C526,PG!$C$8:$M$1007,11,FALSE),"")</f>
        <v/>
      </c>
      <c r="J526" s="133">
        <f t="shared" si="16"/>
        <v>0</v>
      </c>
    </row>
    <row r="527" spans="1:10" ht="35.1" customHeight="1" thickTop="1" thickBot="1" x14ac:dyDescent="0.3">
      <c r="A527" s="28" t="str">
        <f t="shared" si="17"/>
        <v/>
      </c>
      <c r="B527" s="171"/>
      <c r="C527" s="169"/>
      <c r="D527" s="182"/>
      <c r="E527" s="172"/>
      <c r="F527" s="170"/>
      <c r="G527" s="169"/>
      <c r="H527" s="183"/>
      <c r="I527" s="132" t="str">
        <f>IFERROR(VLOOKUP(C527,PG!$C$8:$M$1007,11,FALSE),"")</f>
        <v/>
      </c>
      <c r="J527" s="133">
        <f t="shared" si="16"/>
        <v>0</v>
      </c>
    </row>
    <row r="528" spans="1:10" ht="35.1" customHeight="1" thickTop="1" thickBot="1" x14ac:dyDescent="0.3">
      <c r="A528" s="28" t="str">
        <f t="shared" si="17"/>
        <v/>
      </c>
      <c r="B528" s="171"/>
      <c r="C528" s="169"/>
      <c r="D528" s="182"/>
      <c r="E528" s="172"/>
      <c r="F528" s="170"/>
      <c r="G528" s="169"/>
      <c r="H528" s="183"/>
      <c r="I528" s="132" t="str">
        <f>IFERROR(VLOOKUP(C528,PG!$C$8:$M$1007,11,FALSE),"")</f>
        <v/>
      </c>
      <c r="J528" s="133">
        <f t="shared" si="16"/>
        <v>0</v>
      </c>
    </row>
    <row r="529" spans="1:10" ht="35.1" customHeight="1" thickTop="1" thickBot="1" x14ac:dyDescent="0.3">
      <c r="A529" s="28" t="str">
        <f t="shared" si="17"/>
        <v/>
      </c>
      <c r="B529" s="171"/>
      <c r="C529" s="169"/>
      <c r="D529" s="182"/>
      <c r="E529" s="172"/>
      <c r="F529" s="170"/>
      <c r="G529" s="169"/>
      <c r="H529" s="183"/>
      <c r="I529" s="132" t="str">
        <f>IFERROR(VLOOKUP(C529,PG!$C$8:$M$1007,11,FALSE),"")</f>
        <v/>
      </c>
      <c r="J529" s="133">
        <f t="shared" si="16"/>
        <v>0</v>
      </c>
    </row>
    <row r="530" spans="1:10" ht="35.1" customHeight="1" thickTop="1" thickBot="1" x14ac:dyDescent="0.3">
      <c r="A530" s="28" t="str">
        <f t="shared" si="17"/>
        <v/>
      </c>
      <c r="B530" s="171"/>
      <c r="C530" s="169"/>
      <c r="D530" s="182"/>
      <c r="E530" s="172"/>
      <c r="F530" s="170"/>
      <c r="G530" s="169"/>
      <c r="H530" s="183"/>
      <c r="I530" s="132" t="str">
        <f>IFERROR(VLOOKUP(C530,PG!$C$8:$M$1007,11,FALSE),"")</f>
        <v/>
      </c>
      <c r="J530" s="133">
        <f t="shared" si="16"/>
        <v>0</v>
      </c>
    </row>
    <row r="531" spans="1:10" ht="35.1" customHeight="1" thickTop="1" thickBot="1" x14ac:dyDescent="0.3">
      <c r="A531" s="28" t="str">
        <f t="shared" si="17"/>
        <v/>
      </c>
      <c r="B531" s="171"/>
      <c r="C531" s="169"/>
      <c r="D531" s="182"/>
      <c r="E531" s="172"/>
      <c r="F531" s="170"/>
      <c r="G531" s="169"/>
      <c r="H531" s="183"/>
      <c r="I531" s="132" t="str">
        <f>IFERROR(VLOOKUP(C531,PG!$C$8:$M$1007,11,FALSE),"")</f>
        <v/>
      </c>
      <c r="J531" s="133">
        <f t="shared" ref="J531:J594" si="18">IFERROR(E531*F531,0)</f>
        <v>0</v>
      </c>
    </row>
    <row r="532" spans="1:10" ht="35.1" customHeight="1" thickTop="1" thickBot="1" x14ac:dyDescent="0.3">
      <c r="A532" s="28" t="str">
        <f t="shared" si="17"/>
        <v/>
      </c>
      <c r="B532" s="171"/>
      <c r="C532" s="169"/>
      <c r="D532" s="182"/>
      <c r="E532" s="172"/>
      <c r="F532" s="170"/>
      <c r="G532" s="169"/>
      <c r="H532" s="183"/>
      <c r="I532" s="132" t="str">
        <f>IFERROR(VLOOKUP(C532,PG!$C$8:$M$1007,11,FALSE),"")</f>
        <v/>
      </c>
      <c r="J532" s="133">
        <f t="shared" si="18"/>
        <v>0</v>
      </c>
    </row>
    <row r="533" spans="1:10" ht="35.1" customHeight="1" thickTop="1" thickBot="1" x14ac:dyDescent="0.3">
      <c r="A533" s="28" t="str">
        <f t="shared" si="17"/>
        <v/>
      </c>
      <c r="B533" s="171"/>
      <c r="C533" s="169"/>
      <c r="D533" s="182"/>
      <c r="E533" s="172"/>
      <c r="F533" s="170"/>
      <c r="G533" s="169"/>
      <c r="H533" s="183"/>
      <c r="I533" s="132" t="str">
        <f>IFERROR(VLOOKUP(C533,PG!$C$8:$M$1007,11,FALSE),"")</f>
        <v/>
      </c>
      <c r="J533" s="133">
        <f t="shared" si="18"/>
        <v>0</v>
      </c>
    </row>
    <row r="534" spans="1:10" ht="35.1" customHeight="1" thickTop="1" thickBot="1" x14ac:dyDescent="0.3">
      <c r="A534" s="28" t="str">
        <f t="shared" si="17"/>
        <v/>
      </c>
      <c r="B534" s="171"/>
      <c r="C534" s="169"/>
      <c r="D534" s="182"/>
      <c r="E534" s="172"/>
      <c r="F534" s="170"/>
      <c r="G534" s="169"/>
      <c r="H534" s="183"/>
      <c r="I534" s="132" t="str">
        <f>IFERROR(VLOOKUP(C534,PG!$C$8:$M$1007,11,FALSE),"")</f>
        <v/>
      </c>
      <c r="J534" s="133">
        <f t="shared" si="18"/>
        <v>0</v>
      </c>
    </row>
    <row r="535" spans="1:10" ht="35.1" customHeight="1" thickTop="1" thickBot="1" x14ac:dyDescent="0.3">
      <c r="A535" s="28" t="str">
        <f t="shared" si="17"/>
        <v/>
      </c>
      <c r="B535" s="171"/>
      <c r="C535" s="169"/>
      <c r="D535" s="182"/>
      <c r="E535" s="172"/>
      <c r="F535" s="170"/>
      <c r="G535" s="169"/>
      <c r="H535" s="183"/>
      <c r="I535" s="132" t="str">
        <f>IFERROR(VLOOKUP(C535,PG!$C$8:$M$1007,11,FALSE),"")</f>
        <v/>
      </c>
      <c r="J535" s="133">
        <f t="shared" si="18"/>
        <v>0</v>
      </c>
    </row>
    <row r="536" spans="1:10" ht="35.1" customHeight="1" thickTop="1" thickBot="1" x14ac:dyDescent="0.3">
      <c r="A536" s="28" t="str">
        <f t="shared" si="17"/>
        <v/>
      </c>
      <c r="B536" s="171"/>
      <c r="C536" s="169"/>
      <c r="D536" s="182"/>
      <c r="E536" s="172"/>
      <c r="F536" s="170"/>
      <c r="G536" s="169"/>
      <c r="H536" s="183"/>
      <c r="I536" s="132" t="str">
        <f>IFERROR(VLOOKUP(C536,PG!$C$8:$M$1007,11,FALSE),"")</f>
        <v/>
      </c>
      <c r="J536" s="133">
        <f t="shared" si="18"/>
        <v>0</v>
      </c>
    </row>
    <row r="537" spans="1:10" ht="35.1" customHeight="1" thickTop="1" thickBot="1" x14ac:dyDescent="0.3">
      <c r="A537" s="28" t="str">
        <f t="shared" si="17"/>
        <v/>
      </c>
      <c r="B537" s="171"/>
      <c r="C537" s="169"/>
      <c r="D537" s="182"/>
      <c r="E537" s="172"/>
      <c r="F537" s="170"/>
      <c r="G537" s="169"/>
      <c r="H537" s="183"/>
      <c r="I537" s="132" t="str">
        <f>IFERROR(VLOOKUP(C537,PG!$C$8:$M$1007,11,FALSE),"")</f>
        <v/>
      </c>
      <c r="J537" s="133">
        <f t="shared" si="18"/>
        <v>0</v>
      </c>
    </row>
    <row r="538" spans="1:10" ht="35.1" customHeight="1" thickTop="1" thickBot="1" x14ac:dyDescent="0.3">
      <c r="A538" s="28" t="str">
        <f t="shared" si="17"/>
        <v/>
      </c>
      <c r="B538" s="171"/>
      <c r="C538" s="169"/>
      <c r="D538" s="182"/>
      <c r="E538" s="172"/>
      <c r="F538" s="170"/>
      <c r="G538" s="169"/>
      <c r="H538" s="183"/>
      <c r="I538" s="132" t="str">
        <f>IFERROR(VLOOKUP(C538,PG!$C$8:$M$1007,11,FALSE),"")</f>
        <v/>
      </c>
      <c r="J538" s="133">
        <f t="shared" si="18"/>
        <v>0</v>
      </c>
    </row>
    <row r="539" spans="1:10" ht="35.1" customHeight="1" thickTop="1" thickBot="1" x14ac:dyDescent="0.3">
      <c r="A539" s="28" t="str">
        <f t="shared" si="17"/>
        <v/>
      </c>
      <c r="B539" s="171"/>
      <c r="C539" s="169"/>
      <c r="D539" s="182"/>
      <c r="E539" s="172"/>
      <c r="F539" s="170"/>
      <c r="G539" s="169"/>
      <c r="H539" s="183"/>
      <c r="I539" s="132" t="str">
        <f>IFERROR(VLOOKUP(C539,PG!$C$8:$M$1007,11,FALSE),"")</f>
        <v/>
      </c>
      <c r="J539" s="133">
        <f t="shared" si="18"/>
        <v>0</v>
      </c>
    </row>
    <row r="540" spans="1:10" ht="35.1" customHeight="1" thickTop="1" thickBot="1" x14ac:dyDescent="0.3">
      <c r="A540" s="28" t="str">
        <f t="shared" si="17"/>
        <v/>
      </c>
      <c r="B540" s="171"/>
      <c r="C540" s="169"/>
      <c r="D540" s="182"/>
      <c r="E540" s="172"/>
      <c r="F540" s="170"/>
      <c r="G540" s="169"/>
      <c r="H540" s="183"/>
      <c r="I540" s="132" t="str">
        <f>IFERROR(VLOOKUP(C540,PG!$C$8:$M$1007,11,FALSE),"")</f>
        <v/>
      </c>
      <c r="J540" s="133">
        <f t="shared" si="18"/>
        <v>0</v>
      </c>
    </row>
    <row r="541" spans="1:10" ht="35.1" customHeight="1" thickTop="1" thickBot="1" x14ac:dyDescent="0.3">
      <c r="A541" s="28" t="str">
        <f t="shared" si="17"/>
        <v/>
      </c>
      <c r="B541" s="171"/>
      <c r="C541" s="169"/>
      <c r="D541" s="182"/>
      <c r="E541" s="172"/>
      <c r="F541" s="170"/>
      <c r="G541" s="169"/>
      <c r="H541" s="183"/>
      <c r="I541" s="132" t="str">
        <f>IFERROR(VLOOKUP(C541,PG!$C$8:$M$1007,11,FALSE),"")</f>
        <v/>
      </c>
      <c r="J541" s="133">
        <f t="shared" si="18"/>
        <v>0</v>
      </c>
    </row>
    <row r="542" spans="1:10" ht="35.1" customHeight="1" thickTop="1" thickBot="1" x14ac:dyDescent="0.3">
      <c r="A542" s="28" t="str">
        <f t="shared" si="17"/>
        <v/>
      </c>
      <c r="B542" s="171"/>
      <c r="C542" s="169"/>
      <c r="D542" s="182"/>
      <c r="E542" s="172"/>
      <c r="F542" s="170"/>
      <c r="G542" s="169"/>
      <c r="H542" s="183"/>
      <c r="I542" s="132" t="str">
        <f>IFERROR(VLOOKUP(C542,PG!$C$8:$M$1007,11,FALSE),"")</f>
        <v/>
      </c>
      <c r="J542" s="133">
        <f t="shared" si="18"/>
        <v>0</v>
      </c>
    </row>
    <row r="543" spans="1:10" ht="35.1" customHeight="1" thickTop="1" thickBot="1" x14ac:dyDescent="0.3">
      <c r="A543" s="28" t="str">
        <f t="shared" si="17"/>
        <v/>
      </c>
      <c r="B543" s="171"/>
      <c r="C543" s="169"/>
      <c r="D543" s="182"/>
      <c r="E543" s="172"/>
      <c r="F543" s="170"/>
      <c r="G543" s="169"/>
      <c r="H543" s="183"/>
      <c r="I543" s="132" t="str">
        <f>IFERROR(VLOOKUP(C543,PG!$C$8:$M$1007,11,FALSE),"")</f>
        <v/>
      </c>
      <c r="J543" s="133">
        <f t="shared" si="18"/>
        <v>0</v>
      </c>
    </row>
    <row r="544" spans="1:10" ht="35.1" customHeight="1" thickTop="1" thickBot="1" x14ac:dyDescent="0.3">
      <c r="A544" s="28" t="str">
        <f t="shared" si="17"/>
        <v/>
      </c>
      <c r="B544" s="171"/>
      <c r="C544" s="169"/>
      <c r="D544" s="182"/>
      <c r="E544" s="172"/>
      <c r="F544" s="170"/>
      <c r="G544" s="169"/>
      <c r="H544" s="183"/>
      <c r="I544" s="132" t="str">
        <f>IFERROR(VLOOKUP(C544,PG!$C$8:$M$1007,11,FALSE),"")</f>
        <v/>
      </c>
      <c r="J544" s="133">
        <f t="shared" si="18"/>
        <v>0</v>
      </c>
    </row>
    <row r="545" spans="1:10" ht="35.1" customHeight="1" thickTop="1" thickBot="1" x14ac:dyDescent="0.3">
      <c r="A545" s="28" t="str">
        <f t="shared" si="17"/>
        <v/>
      </c>
      <c r="B545" s="171"/>
      <c r="C545" s="169"/>
      <c r="D545" s="182"/>
      <c r="E545" s="172"/>
      <c r="F545" s="170"/>
      <c r="G545" s="169"/>
      <c r="H545" s="183"/>
      <c r="I545" s="132" t="str">
        <f>IFERROR(VLOOKUP(C545,PG!$C$8:$M$1007,11,FALSE),"")</f>
        <v/>
      </c>
      <c r="J545" s="133">
        <f t="shared" si="18"/>
        <v>0</v>
      </c>
    </row>
    <row r="546" spans="1:10" ht="35.1" customHeight="1" thickTop="1" thickBot="1" x14ac:dyDescent="0.3">
      <c r="A546" s="28" t="str">
        <f t="shared" si="17"/>
        <v/>
      </c>
      <c r="B546" s="171"/>
      <c r="C546" s="169"/>
      <c r="D546" s="182"/>
      <c r="E546" s="172"/>
      <c r="F546" s="170"/>
      <c r="G546" s="169"/>
      <c r="H546" s="183"/>
      <c r="I546" s="132" t="str">
        <f>IFERROR(VLOOKUP(C546,PG!$C$8:$M$1007,11,FALSE),"")</f>
        <v/>
      </c>
      <c r="J546" s="133">
        <f t="shared" si="18"/>
        <v>0</v>
      </c>
    </row>
    <row r="547" spans="1:10" ht="35.1" customHeight="1" thickTop="1" thickBot="1" x14ac:dyDescent="0.3">
      <c r="A547" s="28" t="str">
        <f t="shared" si="17"/>
        <v/>
      </c>
      <c r="B547" s="171"/>
      <c r="C547" s="169"/>
      <c r="D547" s="182"/>
      <c r="E547" s="172"/>
      <c r="F547" s="170"/>
      <c r="G547" s="169"/>
      <c r="H547" s="183"/>
      <c r="I547" s="132" t="str">
        <f>IFERROR(VLOOKUP(C547,PG!$C$8:$M$1007,11,FALSE),"")</f>
        <v/>
      </c>
      <c r="J547" s="133">
        <f t="shared" si="18"/>
        <v>0</v>
      </c>
    </row>
    <row r="548" spans="1:10" ht="35.1" customHeight="1" thickTop="1" thickBot="1" x14ac:dyDescent="0.3">
      <c r="A548" s="28" t="str">
        <f t="shared" si="17"/>
        <v/>
      </c>
      <c r="B548" s="171"/>
      <c r="C548" s="169"/>
      <c r="D548" s="182"/>
      <c r="E548" s="172"/>
      <c r="F548" s="170"/>
      <c r="G548" s="169"/>
      <c r="H548" s="183"/>
      <c r="I548" s="132" t="str">
        <f>IFERROR(VLOOKUP(C548,PG!$C$8:$M$1007,11,FALSE),"")</f>
        <v/>
      </c>
      <c r="J548" s="133">
        <f t="shared" si="18"/>
        <v>0</v>
      </c>
    </row>
    <row r="549" spans="1:10" ht="35.1" customHeight="1" thickTop="1" thickBot="1" x14ac:dyDescent="0.3">
      <c r="A549" s="28" t="str">
        <f t="shared" si="17"/>
        <v/>
      </c>
      <c r="B549" s="171"/>
      <c r="C549" s="169"/>
      <c r="D549" s="182"/>
      <c r="E549" s="172"/>
      <c r="F549" s="170"/>
      <c r="G549" s="169"/>
      <c r="H549" s="183"/>
      <c r="I549" s="132" t="str">
        <f>IFERROR(VLOOKUP(C549,PG!$C$8:$M$1007,11,FALSE),"")</f>
        <v/>
      </c>
      <c r="J549" s="133">
        <f t="shared" si="18"/>
        <v>0</v>
      </c>
    </row>
    <row r="550" spans="1:10" ht="35.1" customHeight="1" thickTop="1" thickBot="1" x14ac:dyDescent="0.3">
      <c r="A550" s="28" t="str">
        <f t="shared" si="17"/>
        <v/>
      </c>
      <c r="B550" s="171"/>
      <c r="C550" s="169"/>
      <c r="D550" s="182"/>
      <c r="E550" s="172"/>
      <c r="F550" s="170"/>
      <c r="G550" s="169"/>
      <c r="H550" s="183"/>
      <c r="I550" s="132" t="str">
        <f>IFERROR(VLOOKUP(C550,PG!$C$8:$M$1007,11,FALSE),"")</f>
        <v/>
      </c>
      <c r="J550" s="133">
        <f t="shared" si="18"/>
        <v>0</v>
      </c>
    </row>
    <row r="551" spans="1:10" ht="35.1" customHeight="1" thickTop="1" thickBot="1" x14ac:dyDescent="0.3">
      <c r="A551" s="28" t="str">
        <f t="shared" si="17"/>
        <v/>
      </c>
      <c r="B551" s="171"/>
      <c r="C551" s="169"/>
      <c r="D551" s="182"/>
      <c r="E551" s="172"/>
      <c r="F551" s="170"/>
      <c r="G551" s="169"/>
      <c r="H551" s="183"/>
      <c r="I551" s="132" t="str">
        <f>IFERROR(VLOOKUP(C551,PG!$C$8:$M$1007,11,FALSE),"")</f>
        <v/>
      </c>
      <c r="J551" s="133">
        <f t="shared" si="18"/>
        <v>0</v>
      </c>
    </row>
    <row r="552" spans="1:10" ht="35.1" customHeight="1" thickTop="1" thickBot="1" x14ac:dyDescent="0.3">
      <c r="A552" s="28" t="str">
        <f t="shared" si="17"/>
        <v/>
      </c>
      <c r="B552" s="171"/>
      <c r="C552" s="169"/>
      <c r="D552" s="182"/>
      <c r="E552" s="172"/>
      <c r="F552" s="170"/>
      <c r="G552" s="169"/>
      <c r="H552" s="183"/>
      <c r="I552" s="132" t="str">
        <f>IFERROR(VLOOKUP(C552,PG!$C$8:$M$1007,11,FALSE),"")</f>
        <v/>
      </c>
      <c r="J552" s="133">
        <f t="shared" si="18"/>
        <v>0</v>
      </c>
    </row>
    <row r="553" spans="1:10" ht="35.1" customHeight="1" thickTop="1" thickBot="1" x14ac:dyDescent="0.3">
      <c r="A553" s="28" t="str">
        <f t="shared" si="17"/>
        <v/>
      </c>
      <c r="B553" s="171"/>
      <c r="C553" s="169"/>
      <c r="D553" s="182"/>
      <c r="E553" s="172"/>
      <c r="F553" s="170"/>
      <c r="G553" s="169"/>
      <c r="H553" s="183"/>
      <c r="I553" s="132" t="str">
        <f>IFERROR(VLOOKUP(C553,PG!$C$8:$M$1007,11,FALSE),"")</f>
        <v/>
      </c>
      <c r="J553" s="133">
        <f t="shared" si="18"/>
        <v>0</v>
      </c>
    </row>
    <row r="554" spans="1:10" ht="35.1" customHeight="1" thickTop="1" thickBot="1" x14ac:dyDescent="0.3">
      <c r="A554" s="28" t="str">
        <f t="shared" si="17"/>
        <v/>
      </c>
      <c r="B554" s="171"/>
      <c r="C554" s="169"/>
      <c r="D554" s="182"/>
      <c r="E554" s="172"/>
      <c r="F554" s="170"/>
      <c r="G554" s="169"/>
      <c r="H554" s="183"/>
      <c r="I554" s="132" t="str">
        <f>IFERROR(VLOOKUP(C554,PG!$C$8:$M$1007,11,FALSE),"")</f>
        <v/>
      </c>
      <c r="J554" s="133">
        <f t="shared" si="18"/>
        <v>0</v>
      </c>
    </row>
    <row r="555" spans="1:10" ht="35.1" customHeight="1" thickTop="1" thickBot="1" x14ac:dyDescent="0.3">
      <c r="A555" s="28" t="str">
        <f t="shared" si="17"/>
        <v/>
      </c>
      <c r="B555" s="171"/>
      <c r="C555" s="169"/>
      <c r="D555" s="182"/>
      <c r="E555" s="172"/>
      <c r="F555" s="170"/>
      <c r="G555" s="169"/>
      <c r="H555" s="183"/>
      <c r="I555" s="132" t="str">
        <f>IFERROR(VLOOKUP(C555,PG!$C$8:$M$1007,11,FALSE),"")</f>
        <v/>
      </c>
      <c r="J555" s="133">
        <f t="shared" si="18"/>
        <v>0</v>
      </c>
    </row>
    <row r="556" spans="1:10" ht="35.1" customHeight="1" thickTop="1" thickBot="1" x14ac:dyDescent="0.3">
      <c r="A556" s="28" t="str">
        <f t="shared" si="17"/>
        <v/>
      </c>
      <c r="B556" s="171"/>
      <c r="C556" s="169"/>
      <c r="D556" s="182"/>
      <c r="E556" s="172"/>
      <c r="F556" s="170"/>
      <c r="G556" s="169"/>
      <c r="H556" s="183"/>
      <c r="I556" s="132" t="str">
        <f>IFERROR(VLOOKUP(C556,PG!$C$8:$M$1007,11,FALSE),"")</f>
        <v/>
      </c>
      <c r="J556" s="133">
        <f t="shared" si="18"/>
        <v>0</v>
      </c>
    </row>
    <row r="557" spans="1:10" ht="35.1" customHeight="1" thickTop="1" thickBot="1" x14ac:dyDescent="0.3">
      <c r="A557" s="28" t="str">
        <f t="shared" si="17"/>
        <v/>
      </c>
      <c r="B557" s="171"/>
      <c r="C557" s="169"/>
      <c r="D557" s="182"/>
      <c r="E557" s="172"/>
      <c r="F557" s="170"/>
      <c r="G557" s="169"/>
      <c r="H557" s="183"/>
      <c r="I557" s="132" t="str">
        <f>IFERROR(VLOOKUP(C557,PG!$C$8:$M$1007,11,FALSE),"")</f>
        <v/>
      </c>
      <c r="J557" s="133">
        <f t="shared" si="18"/>
        <v>0</v>
      </c>
    </row>
    <row r="558" spans="1:10" ht="35.1" customHeight="1" thickTop="1" thickBot="1" x14ac:dyDescent="0.3">
      <c r="A558" s="28" t="str">
        <f t="shared" si="17"/>
        <v/>
      </c>
      <c r="B558" s="171"/>
      <c r="C558" s="169"/>
      <c r="D558" s="182"/>
      <c r="E558" s="172"/>
      <c r="F558" s="170"/>
      <c r="G558" s="169"/>
      <c r="H558" s="183"/>
      <c r="I558" s="132" t="str">
        <f>IFERROR(VLOOKUP(C558,PG!$C$8:$M$1007,11,FALSE),"")</f>
        <v/>
      </c>
      <c r="J558" s="133">
        <f t="shared" si="18"/>
        <v>0</v>
      </c>
    </row>
    <row r="559" spans="1:10" ht="35.1" customHeight="1" thickTop="1" thickBot="1" x14ac:dyDescent="0.3">
      <c r="A559" s="28" t="str">
        <f t="shared" si="17"/>
        <v/>
      </c>
      <c r="B559" s="171"/>
      <c r="C559" s="169"/>
      <c r="D559" s="182"/>
      <c r="E559" s="172"/>
      <c r="F559" s="170"/>
      <c r="G559" s="169"/>
      <c r="H559" s="183"/>
      <c r="I559" s="132" t="str">
        <f>IFERROR(VLOOKUP(C559,PG!$C$8:$M$1007,11,FALSE),"")</f>
        <v/>
      </c>
      <c r="J559" s="133">
        <f t="shared" si="18"/>
        <v>0</v>
      </c>
    </row>
    <row r="560" spans="1:10" ht="35.1" customHeight="1" thickTop="1" thickBot="1" x14ac:dyDescent="0.3">
      <c r="A560" s="28" t="str">
        <f t="shared" si="17"/>
        <v/>
      </c>
      <c r="B560" s="171"/>
      <c r="C560" s="169"/>
      <c r="D560" s="182"/>
      <c r="E560" s="172"/>
      <c r="F560" s="170"/>
      <c r="G560" s="169"/>
      <c r="H560" s="183"/>
      <c r="I560" s="132" t="str">
        <f>IFERROR(VLOOKUP(C560,PG!$C$8:$M$1007,11,FALSE),"")</f>
        <v/>
      </c>
      <c r="J560" s="133">
        <f t="shared" si="18"/>
        <v>0</v>
      </c>
    </row>
    <row r="561" spans="1:10" ht="35.1" customHeight="1" thickTop="1" thickBot="1" x14ac:dyDescent="0.3">
      <c r="A561" s="28" t="str">
        <f t="shared" si="17"/>
        <v/>
      </c>
      <c r="B561" s="171"/>
      <c r="C561" s="169"/>
      <c r="D561" s="182"/>
      <c r="E561" s="172"/>
      <c r="F561" s="170"/>
      <c r="G561" s="169"/>
      <c r="H561" s="183"/>
      <c r="I561" s="132" t="str">
        <f>IFERROR(VLOOKUP(C561,PG!$C$8:$M$1007,11,FALSE),"")</f>
        <v/>
      </c>
      <c r="J561" s="133">
        <f t="shared" si="18"/>
        <v>0</v>
      </c>
    </row>
    <row r="562" spans="1:10" ht="35.1" customHeight="1" thickTop="1" thickBot="1" x14ac:dyDescent="0.3">
      <c r="A562" s="28" t="str">
        <f t="shared" si="17"/>
        <v/>
      </c>
      <c r="B562" s="171"/>
      <c r="C562" s="169"/>
      <c r="D562" s="182"/>
      <c r="E562" s="172"/>
      <c r="F562" s="170"/>
      <c r="G562" s="169"/>
      <c r="H562" s="183"/>
      <c r="I562" s="132" t="str">
        <f>IFERROR(VLOOKUP(C562,PG!$C$8:$M$1007,11,FALSE),"")</f>
        <v/>
      </c>
      <c r="J562" s="133">
        <f t="shared" si="18"/>
        <v>0</v>
      </c>
    </row>
    <row r="563" spans="1:10" ht="35.1" customHeight="1" thickTop="1" thickBot="1" x14ac:dyDescent="0.3">
      <c r="A563" s="28" t="str">
        <f t="shared" si="17"/>
        <v/>
      </c>
      <c r="B563" s="171"/>
      <c r="C563" s="169"/>
      <c r="D563" s="182"/>
      <c r="E563" s="172"/>
      <c r="F563" s="170"/>
      <c r="G563" s="169"/>
      <c r="H563" s="183"/>
      <c r="I563" s="132" t="str">
        <f>IFERROR(VLOOKUP(C563,PG!$C$8:$M$1007,11,FALSE),"")</f>
        <v/>
      </c>
      <c r="J563" s="133">
        <f t="shared" si="18"/>
        <v>0</v>
      </c>
    </row>
    <row r="564" spans="1:10" ht="35.1" customHeight="1" thickTop="1" thickBot="1" x14ac:dyDescent="0.3">
      <c r="A564" s="28" t="str">
        <f t="shared" si="17"/>
        <v/>
      </c>
      <c r="B564" s="171"/>
      <c r="C564" s="169"/>
      <c r="D564" s="182"/>
      <c r="E564" s="172"/>
      <c r="F564" s="170"/>
      <c r="G564" s="169"/>
      <c r="H564" s="183"/>
      <c r="I564" s="132" t="str">
        <f>IFERROR(VLOOKUP(C564,PG!$C$8:$M$1007,11,FALSE),"")</f>
        <v/>
      </c>
      <c r="J564" s="133">
        <f t="shared" si="18"/>
        <v>0</v>
      </c>
    </row>
    <row r="565" spans="1:10" ht="35.1" customHeight="1" thickTop="1" thickBot="1" x14ac:dyDescent="0.3">
      <c r="A565" s="28" t="str">
        <f t="shared" si="17"/>
        <v/>
      </c>
      <c r="B565" s="171"/>
      <c r="C565" s="169"/>
      <c r="D565" s="182"/>
      <c r="E565" s="172"/>
      <c r="F565" s="170"/>
      <c r="G565" s="169"/>
      <c r="H565" s="183"/>
      <c r="I565" s="132" t="str">
        <f>IFERROR(VLOOKUP(C565,PG!$C$8:$M$1007,11,FALSE),"")</f>
        <v/>
      </c>
      <c r="J565" s="133">
        <f t="shared" si="18"/>
        <v>0</v>
      </c>
    </row>
    <row r="566" spans="1:10" ht="35.1" customHeight="1" thickTop="1" thickBot="1" x14ac:dyDescent="0.3">
      <c r="A566" s="28" t="str">
        <f t="shared" si="17"/>
        <v/>
      </c>
      <c r="B566" s="171"/>
      <c r="C566" s="169"/>
      <c r="D566" s="182"/>
      <c r="E566" s="172"/>
      <c r="F566" s="170"/>
      <c r="G566" s="169"/>
      <c r="H566" s="183"/>
      <c r="I566" s="132" t="str">
        <f>IFERROR(VLOOKUP(C566,PG!$C$8:$M$1007,11,FALSE),"")</f>
        <v/>
      </c>
      <c r="J566" s="133">
        <f t="shared" si="18"/>
        <v>0</v>
      </c>
    </row>
    <row r="567" spans="1:10" ht="35.1" customHeight="1" thickTop="1" thickBot="1" x14ac:dyDescent="0.3">
      <c r="A567" s="28" t="str">
        <f t="shared" si="17"/>
        <v/>
      </c>
      <c r="B567" s="171"/>
      <c r="C567" s="169"/>
      <c r="D567" s="182"/>
      <c r="E567" s="172"/>
      <c r="F567" s="170"/>
      <c r="G567" s="169"/>
      <c r="H567" s="183"/>
      <c r="I567" s="132" t="str">
        <f>IFERROR(VLOOKUP(C567,PG!$C$8:$M$1007,11,FALSE),"")</f>
        <v/>
      </c>
      <c r="J567" s="133">
        <f t="shared" si="18"/>
        <v>0</v>
      </c>
    </row>
    <row r="568" spans="1:10" ht="35.1" customHeight="1" thickTop="1" thickBot="1" x14ac:dyDescent="0.3">
      <c r="A568" s="28" t="str">
        <f t="shared" si="17"/>
        <v/>
      </c>
      <c r="B568" s="171"/>
      <c r="C568" s="169"/>
      <c r="D568" s="182"/>
      <c r="E568" s="172"/>
      <c r="F568" s="170"/>
      <c r="G568" s="169"/>
      <c r="H568" s="183"/>
      <c r="I568" s="132" t="str">
        <f>IFERROR(VLOOKUP(C568,PG!$C$8:$M$1007,11,FALSE),"")</f>
        <v/>
      </c>
      <c r="J568" s="133">
        <f t="shared" si="18"/>
        <v>0</v>
      </c>
    </row>
    <row r="569" spans="1:10" ht="35.1" customHeight="1" thickTop="1" thickBot="1" x14ac:dyDescent="0.3">
      <c r="A569" s="28" t="str">
        <f t="shared" si="17"/>
        <v/>
      </c>
      <c r="B569" s="171"/>
      <c r="C569" s="169"/>
      <c r="D569" s="182"/>
      <c r="E569" s="172"/>
      <c r="F569" s="170"/>
      <c r="G569" s="169"/>
      <c r="H569" s="183"/>
      <c r="I569" s="132" t="str">
        <f>IFERROR(VLOOKUP(C569,PG!$C$8:$M$1007,11,FALSE),"")</f>
        <v/>
      </c>
      <c r="J569" s="133">
        <f t="shared" si="18"/>
        <v>0</v>
      </c>
    </row>
    <row r="570" spans="1:10" ht="35.1" customHeight="1" thickTop="1" thickBot="1" x14ac:dyDescent="0.3">
      <c r="A570" s="28" t="str">
        <f t="shared" si="17"/>
        <v/>
      </c>
      <c r="B570" s="171"/>
      <c r="C570" s="169"/>
      <c r="D570" s="182"/>
      <c r="E570" s="172"/>
      <c r="F570" s="170"/>
      <c r="G570" s="169"/>
      <c r="H570" s="183"/>
      <c r="I570" s="132" t="str">
        <f>IFERROR(VLOOKUP(C570,PG!$C$8:$M$1007,11,FALSE),"")</f>
        <v/>
      </c>
      <c r="J570" s="133">
        <f t="shared" si="18"/>
        <v>0</v>
      </c>
    </row>
    <row r="571" spans="1:10" ht="35.1" customHeight="1" thickTop="1" thickBot="1" x14ac:dyDescent="0.3">
      <c r="A571" s="28" t="str">
        <f t="shared" si="17"/>
        <v/>
      </c>
      <c r="B571" s="171"/>
      <c r="C571" s="169"/>
      <c r="D571" s="182"/>
      <c r="E571" s="172"/>
      <c r="F571" s="170"/>
      <c r="G571" s="169"/>
      <c r="H571" s="183"/>
      <c r="I571" s="132" t="str">
        <f>IFERROR(VLOOKUP(C571,PG!$C$8:$M$1007,11,FALSE),"")</f>
        <v/>
      </c>
      <c r="J571" s="133">
        <f t="shared" si="18"/>
        <v>0</v>
      </c>
    </row>
    <row r="572" spans="1:10" ht="35.1" customHeight="1" thickTop="1" thickBot="1" x14ac:dyDescent="0.3">
      <c r="A572" s="28" t="str">
        <f t="shared" si="17"/>
        <v/>
      </c>
      <c r="B572" s="171"/>
      <c r="C572" s="169"/>
      <c r="D572" s="182"/>
      <c r="E572" s="172"/>
      <c r="F572" s="170"/>
      <c r="G572" s="169"/>
      <c r="H572" s="183"/>
      <c r="I572" s="132" t="str">
        <f>IFERROR(VLOOKUP(C572,PG!$C$8:$M$1007,11,FALSE),"")</f>
        <v/>
      </c>
      <c r="J572" s="133">
        <f t="shared" si="18"/>
        <v>0</v>
      </c>
    </row>
    <row r="573" spans="1:10" ht="35.1" customHeight="1" thickTop="1" thickBot="1" x14ac:dyDescent="0.3">
      <c r="A573" s="28" t="str">
        <f t="shared" si="17"/>
        <v/>
      </c>
      <c r="B573" s="171"/>
      <c r="C573" s="169"/>
      <c r="D573" s="182"/>
      <c r="E573" s="172"/>
      <c r="F573" s="170"/>
      <c r="G573" s="169"/>
      <c r="H573" s="183"/>
      <c r="I573" s="132" t="str">
        <f>IFERROR(VLOOKUP(C573,PG!$C$8:$M$1007,11,FALSE),"")</f>
        <v/>
      </c>
      <c r="J573" s="133">
        <f t="shared" si="18"/>
        <v>0</v>
      </c>
    </row>
    <row r="574" spans="1:10" ht="35.1" customHeight="1" thickTop="1" thickBot="1" x14ac:dyDescent="0.3">
      <c r="A574" s="28" t="str">
        <f t="shared" si="17"/>
        <v/>
      </c>
      <c r="B574" s="171"/>
      <c r="C574" s="169"/>
      <c r="D574" s="182"/>
      <c r="E574" s="172"/>
      <c r="F574" s="170"/>
      <c r="G574" s="169"/>
      <c r="H574" s="183"/>
      <c r="I574" s="132" t="str">
        <f>IFERROR(VLOOKUP(C574,PG!$C$8:$M$1007,11,FALSE),"")</f>
        <v/>
      </c>
      <c r="J574" s="133">
        <f t="shared" si="18"/>
        <v>0</v>
      </c>
    </row>
    <row r="575" spans="1:10" ht="35.1" customHeight="1" thickTop="1" thickBot="1" x14ac:dyDescent="0.3">
      <c r="A575" s="28" t="str">
        <f t="shared" si="17"/>
        <v/>
      </c>
      <c r="B575" s="171"/>
      <c r="C575" s="169"/>
      <c r="D575" s="182"/>
      <c r="E575" s="172"/>
      <c r="F575" s="170"/>
      <c r="G575" s="169"/>
      <c r="H575" s="183"/>
      <c r="I575" s="132" t="str">
        <f>IFERROR(VLOOKUP(C575,PG!$C$8:$M$1007,11,FALSE),"")</f>
        <v/>
      </c>
      <c r="J575" s="133">
        <f t="shared" si="18"/>
        <v>0</v>
      </c>
    </row>
    <row r="576" spans="1:10" ht="35.1" customHeight="1" thickTop="1" thickBot="1" x14ac:dyDescent="0.3">
      <c r="A576" s="28" t="str">
        <f t="shared" si="17"/>
        <v/>
      </c>
      <c r="B576" s="171"/>
      <c r="C576" s="169"/>
      <c r="D576" s="182"/>
      <c r="E576" s="172"/>
      <c r="F576" s="170"/>
      <c r="G576" s="169"/>
      <c r="H576" s="183"/>
      <c r="I576" s="132" t="str">
        <f>IFERROR(VLOOKUP(C576,PG!$C$8:$M$1007,11,FALSE),"")</f>
        <v/>
      </c>
      <c r="J576" s="133">
        <f t="shared" si="18"/>
        <v>0</v>
      </c>
    </row>
    <row r="577" spans="1:10" ht="35.1" customHeight="1" thickTop="1" thickBot="1" x14ac:dyDescent="0.3">
      <c r="A577" s="28" t="str">
        <f t="shared" si="17"/>
        <v/>
      </c>
      <c r="B577" s="171"/>
      <c r="C577" s="169"/>
      <c r="D577" s="182"/>
      <c r="E577" s="172"/>
      <c r="F577" s="170"/>
      <c r="G577" s="169"/>
      <c r="H577" s="183"/>
      <c r="I577" s="132" t="str">
        <f>IFERROR(VLOOKUP(C577,PG!$C$8:$M$1007,11,FALSE),"")</f>
        <v/>
      </c>
      <c r="J577" s="133">
        <f t="shared" si="18"/>
        <v>0</v>
      </c>
    </row>
    <row r="578" spans="1:10" ht="35.1" customHeight="1" thickTop="1" thickBot="1" x14ac:dyDescent="0.3">
      <c r="A578" s="28" t="str">
        <f t="shared" si="17"/>
        <v/>
      </c>
      <c r="B578" s="171"/>
      <c r="C578" s="169"/>
      <c r="D578" s="182"/>
      <c r="E578" s="172"/>
      <c r="F578" s="170"/>
      <c r="G578" s="169"/>
      <c r="H578" s="183"/>
      <c r="I578" s="132" t="str">
        <f>IFERROR(VLOOKUP(C578,PG!$C$8:$M$1007,11,FALSE),"")</f>
        <v/>
      </c>
      <c r="J578" s="133">
        <f t="shared" si="18"/>
        <v>0</v>
      </c>
    </row>
    <row r="579" spans="1:10" ht="35.1" customHeight="1" thickTop="1" thickBot="1" x14ac:dyDescent="0.3">
      <c r="A579" s="28" t="str">
        <f t="shared" si="17"/>
        <v/>
      </c>
      <c r="B579" s="171"/>
      <c r="C579" s="169"/>
      <c r="D579" s="182"/>
      <c r="E579" s="172"/>
      <c r="F579" s="170"/>
      <c r="G579" s="169"/>
      <c r="H579" s="183"/>
      <c r="I579" s="132" t="str">
        <f>IFERROR(VLOOKUP(C579,PG!$C$8:$M$1007,11,FALSE),"")</f>
        <v/>
      </c>
      <c r="J579" s="133">
        <f t="shared" si="18"/>
        <v>0</v>
      </c>
    </row>
    <row r="580" spans="1:10" ht="35.1" customHeight="1" thickTop="1" thickBot="1" x14ac:dyDescent="0.3">
      <c r="A580" s="28" t="str">
        <f t="shared" si="17"/>
        <v/>
      </c>
      <c r="B580" s="171"/>
      <c r="C580" s="169"/>
      <c r="D580" s="182"/>
      <c r="E580" s="172"/>
      <c r="F580" s="170"/>
      <c r="G580" s="169"/>
      <c r="H580" s="183"/>
      <c r="I580" s="132" t="str">
        <f>IFERROR(VLOOKUP(C580,PG!$C$8:$M$1007,11,FALSE),"")</f>
        <v/>
      </c>
      <c r="J580" s="133">
        <f t="shared" si="18"/>
        <v>0</v>
      </c>
    </row>
    <row r="581" spans="1:10" ht="35.1" customHeight="1" thickTop="1" thickBot="1" x14ac:dyDescent="0.3">
      <c r="A581" s="28" t="str">
        <f t="shared" si="17"/>
        <v/>
      </c>
      <c r="B581" s="171"/>
      <c r="C581" s="169"/>
      <c r="D581" s="182"/>
      <c r="E581" s="172"/>
      <c r="F581" s="170"/>
      <c r="G581" s="169"/>
      <c r="H581" s="183"/>
      <c r="I581" s="132" t="str">
        <f>IFERROR(VLOOKUP(C581,PG!$C$8:$M$1007,11,FALSE),"")</f>
        <v/>
      </c>
      <c r="J581" s="133">
        <f t="shared" si="18"/>
        <v>0</v>
      </c>
    </row>
    <row r="582" spans="1:10" ht="35.1" customHeight="1" thickTop="1" thickBot="1" x14ac:dyDescent="0.3">
      <c r="A582" s="28" t="str">
        <f t="shared" si="17"/>
        <v/>
      </c>
      <c r="B582" s="171"/>
      <c r="C582" s="169"/>
      <c r="D582" s="182"/>
      <c r="E582" s="172"/>
      <c r="F582" s="170"/>
      <c r="G582" s="169"/>
      <c r="H582" s="183"/>
      <c r="I582" s="132" t="str">
        <f>IFERROR(VLOOKUP(C582,PG!$C$8:$M$1007,11,FALSE),"")</f>
        <v/>
      </c>
      <c r="J582" s="133">
        <f t="shared" si="18"/>
        <v>0</v>
      </c>
    </row>
    <row r="583" spans="1:10" ht="35.1" customHeight="1" thickTop="1" thickBot="1" x14ac:dyDescent="0.3">
      <c r="A583" s="28" t="str">
        <f t="shared" si="17"/>
        <v/>
      </c>
      <c r="B583" s="171"/>
      <c r="C583" s="169"/>
      <c r="D583" s="182"/>
      <c r="E583" s="172"/>
      <c r="F583" s="170"/>
      <c r="G583" s="169"/>
      <c r="H583" s="183"/>
      <c r="I583" s="132" t="str">
        <f>IFERROR(VLOOKUP(C583,PG!$C$8:$M$1007,11,FALSE),"")</f>
        <v/>
      </c>
      <c r="J583" s="133">
        <f t="shared" si="18"/>
        <v>0</v>
      </c>
    </row>
    <row r="584" spans="1:10" ht="35.1" customHeight="1" thickTop="1" thickBot="1" x14ac:dyDescent="0.3">
      <c r="A584" s="28" t="str">
        <f t="shared" si="17"/>
        <v/>
      </c>
      <c r="B584" s="171"/>
      <c r="C584" s="169"/>
      <c r="D584" s="182"/>
      <c r="E584" s="172"/>
      <c r="F584" s="170"/>
      <c r="G584" s="169"/>
      <c r="H584" s="183"/>
      <c r="I584" s="132" t="str">
        <f>IFERROR(VLOOKUP(C584,PG!$C$8:$M$1007,11,FALSE),"")</f>
        <v/>
      </c>
      <c r="J584" s="133">
        <f t="shared" si="18"/>
        <v>0</v>
      </c>
    </row>
    <row r="585" spans="1:10" ht="35.1" customHeight="1" thickTop="1" thickBot="1" x14ac:dyDescent="0.3">
      <c r="A585" s="28" t="str">
        <f t="shared" ref="A585:A648" si="19">IF(B585="","",MONTH(B585))</f>
        <v/>
      </c>
      <c r="B585" s="171"/>
      <c r="C585" s="169"/>
      <c r="D585" s="182"/>
      <c r="E585" s="172"/>
      <c r="F585" s="170"/>
      <c r="G585" s="169"/>
      <c r="H585" s="183"/>
      <c r="I585" s="132" t="str">
        <f>IFERROR(VLOOKUP(C585,PG!$C$8:$M$1007,11,FALSE),"")</f>
        <v/>
      </c>
      <c r="J585" s="133">
        <f t="shared" si="18"/>
        <v>0</v>
      </c>
    </row>
    <row r="586" spans="1:10" ht="35.1" customHeight="1" thickTop="1" thickBot="1" x14ac:dyDescent="0.3">
      <c r="A586" s="28" t="str">
        <f t="shared" si="19"/>
        <v/>
      </c>
      <c r="B586" s="171"/>
      <c r="C586" s="169"/>
      <c r="D586" s="182"/>
      <c r="E586" s="172"/>
      <c r="F586" s="170"/>
      <c r="G586" s="169"/>
      <c r="H586" s="183"/>
      <c r="I586" s="132" t="str">
        <f>IFERROR(VLOOKUP(C586,PG!$C$8:$M$1007,11,FALSE),"")</f>
        <v/>
      </c>
      <c r="J586" s="133">
        <f t="shared" si="18"/>
        <v>0</v>
      </c>
    </row>
    <row r="587" spans="1:10" ht="35.1" customHeight="1" thickTop="1" thickBot="1" x14ac:dyDescent="0.3">
      <c r="A587" s="28" t="str">
        <f t="shared" si="19"/>
        <v/>
      </c>
      <c r="B587" s="171"/>
      <c r="C587" s="169"/>
      <c r="D587" s="182"/>
      <c r="E587" s="172"/>
      <c r="F587" s="170"/>
      <c r="G587" s="169"/>
      <c r="H587" s="183"/>
      <c r="I587" s="132" t="str">
        <f>IFERROR(VLOOKUP(C587,PG!$C$8:$M$1007,11,FALSE),"")</f>
        <v/>
      </c>
      <c r="J587" s="133">
        <f t="shared" si="18"/>
        <v>0</v>
      </c>
    </row>
    <row r="588" spans="1:10" ht="35.1" customHeight="1" thickTop="1" thickBot="1" x14ac:dyDescent="0.3">
      <c r="A588" s="28" t="str">
        <f t="shared" si="19"/>
        <v/>
      </c>
      <c r="B588" s="171"/>
      <c r="C588" s="169"/>
      <c r="D588" s="182"/>
      <c r="E588" s="172"/>
      <c r="F588" s="170"/>
      <c r="G588" s="169"/>
      <c r="H588" s="183"/>
      <c r="I588" s="132" t="str">
        <f>IFERROR(VLOOKUP(C588,PG!$C$8:$M$1007,11,FALSE),"")</f>
        <v/>
      </c>
      <c r="J588" s="133">
        <f t="shared" si="18"/>
        <v>0</v>
      </c>
    </row>
    <row r="589" spans="1:10" ht="35.1" customHeight="1" thickTop="1" thickBot="1" x14ac:dyDescent="0.3">
      <c r="A589" s="28" t="str">
        <f t="shared" si="19"/>
        <v/>
      </c>
      <c r="B589" s="171"/>
      <c r="C589" s="169"/>
      <c r="D589" s="182"/>
      <c r="E589" s="172"/>
      <c r="F589" s="170"/>
      <c r="G589" s="169"/>
      <c r="H589" s="183"/>
      <c r="I589" s="132" t="str">
        <f>IFERROR(VLOOKUP(C589,PG!$C$8:$M$1007,11,FALSE),"")</f>
        <v/>
      </c>
      <c r="J589" s="133">
        <f t="shared" si="18"/>
        <v>0</v>
      </c>
    </row>
    <row r="590" spans="1:10" ht="35.1" customHeight="1" thickTop="1" thickBot="1" x14ac:dyDescent="0.3">
      <c r="A590" s="28" t="str">
        <f t="shared" si="19"/>
        <v/>
      </c>
      <c r="B590" s="171"/>
      <c r="C590" s="169"/>
      <c r="D590" s="182"/>
      <c r="E590" s="172"/>
      <c r="F590" s="170"/>
      <c r="G590" s="169"/>
      <c r="H590" s="183"/>
      <c r="I590" s="132" t="str">
        <f>IFERROR(VLOOKUP(C590,PG!$C$8:$M$1007,11,FALSE),"")</f>
        <v/>
      </c>
      <c r="J590" s="133">
        <f t="shared" si="18"/>
        <v>0</v>
      </c>
    </row>
    <row r="591" spans="1:10" ht="35.1" customHeight="1" thickTop="1" thickBot="1" x14ac:dyDescent="0.3">
      <c r="A591" s="28" t="str">
        <f t="shared" si="19"/>
        <v/>
      </c>
      <c r="B591" s="171"/>
      <c r="C591" s="169"/>
      <c r="D591" s="182"/>
      <c r="E591" s="172"/>
      <c r="F591" s="170"/>
      <c r="G591" s="169"/>
      <c r="H591" s="183"/>
      <c r="I591" s="132" t="str">
        <f>IFERROR(VLOOKUP(C591,PG!$C$8:$M$1007,11,FALSE),"")</f>
        <v/>
      </c>
      <c r="J591" s="133">
        <f t="shared" si="18"/>
        <v>0</v>
      </c>
    </row>
    <row r="592" spans="1:10" ht="35.1" customHeight="1" thickTop="1" thickBot="1" x14ac:dyDescent="0.3">
      <c r="A592" s="28" t="str">
        <f t="shared" si="19"/>
        <v/>
      </c>
      <c r="B592" s="171"/>
      <c r="C592" s="169"/>
      <c r="D592" s="182"/>
      <c r="E592" s="172"/>
      <c r="F592" s="170"/>
      <c r="G592" s="169"/>
      <c r="H592" s="183"/>
      <c r="I592" s="132" t="str">
        <f>IFERROR(VLOOKUP(C592,PG!$C$8:$M$1007,11,FALSE),"")</f>
        <v/>
      </c>
      <c r="J592" s="133">
        <f t="shared" si="18"/>
        <v>0</v>
      </c>
    </row>
    <row r="593" spans="1:10" ht="35.1" customHeight="1" thickTop="1" thickBot="1" x14ac:dyDescent="0.3">
      <c r="A593" s="28" t="str">
        <f t="shared" si="19"/>
        <v/>
      </c>
      <c r="B593" s="171"/>
      <c r="C593" s="169"/>
      <c r="D593" s="182"/>
      <c r="E593" s="172"/>
      <c r="F593" s="170"/>
      <c r="G593" s="169"/>
      <c r="H593" s="183"/>
      <c r="I593" s="132" t="str">
        <f>IFERROR(VLOOKUP(C593,PG!$C$8:$M$1007,11,FALSE),"")</f>
        <v/>
      </c>
      <c r="J593" s="133">
        <f t="shared" si="18"/>
        <v>0</v>
      </c>
    </row>
    <row r="594" spans="1:10" ht="35.1" customHeight="1" thickTop="1" thickBot="1" x14ac:dyDescent="0.3">
      <c r="A594" s="28" t="str">
        <f t="shared" si="19"/>
        <v/>
      </c>
      <c r="B594" s="171"/>
      <c r="C594" s="169"/>
      <c r="D594" s="182"/>
      <c r="E594" s="172"/>
      <c r="F594" s="170"/>
      <c r="G594" s="169"/>
      <c r="H594" s="183"/>
      <c r="I594" s="132" t="str">
        <f>IFERROR(VLOOKUP(C594,PG!$C$8:$M$1007,11,FALSE),"")</f>
        <v/>
      </c>
      <c r="J594" s="133">
        <f t="shared" si="18"/>
        <v>0</v>
      </c>
    </row>
    <row r="595" spans="1:10" ht="35.1" customHeight="1" thickTop="1" thickBot="1" x14ac:dyDescent="0.3">
      <c r="A595" s="28" t="str">
        <f t="shared" si="19"/>
        <v/>
      </c>
      <c r="B595" s="171"/>
      <c r="C595" s="169"/>
      <c r="D595" s="182"/>
      <c r="E595" s="172"/>
      <c r="F595" s="170"/>
      <c r="G595" s="169"/>
      <c r="H595" s="183"/>
      <c r="I595" s="132" t="str">
        <f>IFERROR(VLOOKUP(C595,PG!$C$8:$M$1007,11,FALSE),"")</f>
        <v/>
      </c>
      <c r="J595" s="133">
        <f t="shared" ref="J595:J658" si="20">IFERROR(E595*F595,0)</f>
        <v>0</v>
      </c>
    </row>
    <row r="596" spans="1:10" ht="35.1" customHeight="1" thickTop="1" thickBot="1" x14ac:dyDescent="0.3">
      <c r="A596" s="28" t="str">
        <f t="shared" si="19"/>
        <v/>
      </c>
      <c r="B596" s="171"/>
      <c r="C596" s="169"/>
      <c r="D596" s="182"/>
      <c r="E596" s="172"/>
      <c r="F596" s="170"/>
      <c r="G596" s="169"/>
      <c r="H596" s="183"/>
      <c r="I596" s="132" t="str">
        <f>IFERROR(VLOOKUP(C596,PG!$C$8:$M$1007,11,FALSE),"")</f>
        <v/>
      </c>
      <c r="J596" s="133">
        <f t="shared" si="20"/>
        <v>0</v>
      </c>
    </row>
    <row r="597" spans="1:10" ht="35.1" customHeight="1" thickTop="1" thickBot="1" x14ac:dyDescent="0.3">
      <c r="A597" s="28" t="str">
        <f t="shared" si="19"/>
        <v/>
      </c>
      <c r="B597" s="171"/>
      <c r="C597" s="169"/>
      <c r="D597" s="182"/>
      <c r="E597" s="172"/>
      <c r="F597" s="170"/>
      <c r="G597" s="169"/>
      <c r="H597" s="183"/>
      <c r="I597" s="132" t="str">
        <f>IFERROR(VLOOKUP(C597,PG!$C$8:$M$1007,11,FALSE),"")</f>
        <v/>
      </c>
      <c r="J597" s="133">
        <f t="shared" si="20"/>
        <v>0</v>
      </c>
    </row>
    <row r="598" spans="1:10" ht="35.1" customHeight="1" thickTop="1" thickBot="1" x14ac:dyDescent="0.3">
      <c r="A598" s="28" t="str">
        <f t="shared" si="19"/>
        <v/>
      </c>
      <c r="B598" s="171"/>
      <c r="C598" s="169"/>
      <c r="D598" s="182"/>
      <c r="E598" s="172"/>
      <c r="F598" s="170"/>
      <c r="G598" s="169"/>
      <c r="H598" s="183"/>
      <c r="I598" s="132" t="str">
        <f>IFERROR(VLOOKUP(C598,PG!$C$8:$M$1007,11,FALSE),"")</f>
        <v/>
      </c>
      <c r="J598" s="133">
        <f t="shared" si="20"/>
        <v>0</v>
      </c>
    </row>
    <row r="599" spans="1:10" ht="35.1" customHeight="1" thickTop="1" thickBot="1" x14ac:dyDescent="0.3">
      <c r="A599" s="28" t="str">
        <f t="shared" si="19"/>
        <v/>
      </c>
      <c r="B599" s="171"/>
      <c r="C599" s="169"/>
      <c r="D599" s="182"/>
      <c r="E599" s="172"/>
      <c r="F599" s="170"/>
      <c r="G599" s="169"/>
      <c r="H599" s="183"/>
      <c r="I599" s="132" t="str">
        <f>IFERROR(VLOOKUP(C599,PG!$C$8:$M$1007,11,FALSE),"")</f>
        <v/>
      </c>
      <c r="J599" s="133">
        <f t="shared" si="20"/>
        <v>0</v>
      </c>
    </row>
    <row r="600" spans="1:10" ht="35.1" customHeight="1" thickTop="1" thickBot="1" x14ac:dyDescent="0.3">
      <c r="A600" s="28" t="str">
        <f t="shared" si="19"/>
        <v/>
      </c>
      <c r="B600" s="171"/>
      <c r="C600" s="169"/>
      <c r="D600" s="182"/>
      <c r="E600" s="172"/>
      <c r="F600" s="170"/>
      <c r="G600" s="169"/>
      <c r="H600" s="183"/>
      <c r="I600" s="132" t="str">
        <f>IFERROR(VLOOKUP(C600,PG!$C$8:$M$1007,11,FALSE),"")</f>
        <v/>
      </c>
      <c r="J600" s="133">
        <f t="shared" si="20"/>
        <v>0</v>
      </c>
    </row>
    <row r="601" spans="1:10" ht="35.1" customHeight="1" thickTop="1" thickBot="1" x14ac:dyDescent="0.3">
      <c r="A601" s="28" t="str">
        <f t="shared" si="19"/>
        <v/>
      </c>
      <c r="B601" s="171"/>
      <c r="C601" s="169"/>
      <c r="D601" s="182"/>
      <c r="E601" s="172"/>
      <c r="F601" s="170"/>
      <c r="G601" s="169"/>
      <c r="H601" s="183"/>
      <c r="I601" s="132" t="str">
        <f>IFERROR(VLOOKUP(C601,PG!$C$8:$M$1007,11,FALSE),"")</f>
        <v/>
      </c>
      <c r="J601" s="133">
        <f t="shared" si="20"/>
        <v>0</v>
      </c>
    </row>
    <row r="602" spans="1:10" ht="35.1" customHeight="1" thickTop="1" thickBot="1" x14ac:dyDescent="0.3">
      <c r="A602" s="28" t="str">
        <f t="shared" si="19"/>
        <v/>
      </c>
      <c r="B602" s="171"/>
      <c r="C602" s="169"/>
      <c r="D602" s="182"/>
      <c r="E602" s="172"/>
      <c r="F602" s="170"/>
      <c r="G602" s="169"/>
      <c r="H602" s="183"/>
      <c r="I602" s="132" t="str">
        <f>IFERROR(VLOOKUP(C602,PG!$C$8:$M$1007,11,FALSE),"")</f>
        <v/>
      </c>
      <c r="J602" s="133">
        <f t="shared" si="20"/>
        <v>0</v>
      </c>
    </row>
    <row r="603" spans="1:10" ht="35.1" customHeight="1" thickTop="1" thickBot="1" x14ac:dyDescent="0.3">
      <c r="A603" s="28" t="str">
        <f t="shared" si="19"/>
        <v/>
      </c>
      <c r="B603" s="171"/>
      <c r="C603" s="169"/>
      <c r="D603" s="182"/>
      <c r="E603" s="172"/>
      <c r="F603" s="170"/>
      <c r="G603" s="169"/>
      <c r="H603" s="183"/>
      <c r="I603" s="132" t="str">
        <f>IFERROR(VLOOKUP(C603,PG!$C$8:$M$1007,11,FALSE),"")</f>
        <v/>
      </c>
      <c r="J603" s="133">
        <f t="shared" si="20"/>
        <v>0</v>
      </c>
    </row>
    <row r="604" spans="1:10" ht="35.1" customHeight="1" thickTop="1" thickBot="1" x14ac:dyDescent="0.3">
      <c r="A604" s="28" t="str">
        <f t="shared" si="19"/>
        <v/>
      </c>
      <c r="B604" s="171"/>
      <c r="C604" s="169"/>
      <c r="D604" s="182"/>
      <c r="E604" s="172"/>
      <c r="F604" s="170"/>
      <c r="G604" s="169"/>
      <c r="H604" s="183"/>
      <c r="I604" s="132" t="str">
        <f>IFERROR(VLOOKUP(C604,PG!$C$8:$M$1007,11,FALSE),"")</f>
        <v/>
      </c>
      <c r="J604" s="133">
        <f t="shared" si="20"/>
        <v>0</v>
      </c>
    </row>
    <row r="605" spans="1:10" ht="35.1" customHeight="1" thickTop="1" thickBot="1" x14ac:dyDescent="0.3">
      <c r="A605" s="28" t="str">
        <f t="shared" si="19"/>
        <v/>
      </c>
      <c r="B605" s="171"/>
      <c r="C605" s="169"/>
      <c r="D605" s="182"/>
      <c r="E605" s="172"/>
      <c r="F605" s="170"/>
      <c r="G605" s="169"/>
      <c r="H605" s="183"/>
      <c r="I605" s="132" t="str">
        <f>IFERROR(VLOOKUP(C605,PG!$C$8:$M$1007,11,FALSE),"")</f>
        <v/>
      </c>
      <c r="J605" s="133">
        <f t="shared" si="20"/>
        <v>0</v>
      </c>
    </row>
    <row r="606" spans="1:10" ht="35.1" customHeight="1" thickTop="1" thickBot="1" x14ac:dyDescent="0.3">
      <c r="A606" s="28" t="str">
        <f t="shared" si="19"/>
        <v/>
      </c>
      <c r="B606" s="171"/>
      <c r="C606" s="169"/>
      <c r="D606" s="182"/>
      <c r="E606" s="172"/>
      <c r="F606" s="170"/>
      <c r="G606" s="169"/>
      <c r="H606" s="183"/>
      <c r="I606" s="132" t="str">
        <f>IFERROR(VLOOKUP(C606,PG!$C$8:$M$1007,11,FALSE),"")</f>
        <v/>
      </c>
      <c r="J606" s="133">
        <f t="shared" si="20"/>
        <v>0</v>
      </c>
    </row>
    <row r="607" spans="1:10" ht="35.1" customHeight="1" thickTop="1" thickBot="1" x14ac:dyDescent="0.3">
      <c r="A607" s="28" t="str">
        <f t="shared" si="19"/>
        <v/>
      </c>
      <c r="B607" s="171"/>
      <c r="C607" s="169"/>
      <c r="D607" s="182"/>
      <c r="E607" s="172"/>
      <c r="F607" s="170"/>
      <c r="G607" s="169"/>
      <c r="H607" s="183"/>
      <c r="I607" s="132" t="str">
        <f>IFERROR(VLOOKUP(C607,PG!$C$8:$M$1007,11,FALSE),"")</f>
        <v/>
      </c>
      <c r="J607" s="133">
        <f t="shared" si="20"/>
        <v>0</v>
      </c>
    </row>
    <row r="608" spans="1:10" ht="35.1" customHeight="1" thickTop="1" thickBot="1" x14ac:dyDescent="0.3">
      <c r="A608" s="28" t="str">
        <f t="shared" si="19"/>
        <v/>
      </c>
      <c r="B608" s="171"/>
      <c r="C608" s="169"/>
      <c r="D608" s="182"/>
      <c r="E608" s="172"/>
      <c r="F608" s="170"/>
      <c r="G608" s="169"/>
      <c r="H608" s="183"/>
      <c r="I608" s="132" t="str">
        <f>IFERROR(VLOOKUP(C608,PG!$C$8:$M$1007,11,FALSE),"")</f>
        <v/>
      </c>
      <c r="J608" s="133">
        <f t="shared" si="20"/>
        <v>0</v>
      </c>
    </row>
    <row r="609" spans="1:10" ht="35.1" customHeight="1" thickTop="1" thickBot="1" x14ac:dyDescent="0.3">
      <c r="A609" s="28" t="str">
        <f t="shared" si="19"/>
        <v/>
      </c>
      <c r="B609" s="171"/>
      <c r="C609" s="169"/>
      <c r="D609" s="182"/>
      <c r="E609" s="172"/>
      <c r="F609" s="170"/>
      <c r="G609" s="169"/>
      <c r="H609" s="183"/>
      <c r="I609" s="132" t="str">
        <f>IFERROR(VLOOKUP(C609,PG!$C$8:$M$1007,11,FALSE),"")</f>
        <v/>
      </c>
      <c r="J609" s="133">
        <f t="shared" si="20"/>
        <v>0</v>
      </c>
    </row>
    <row r="610" spans="1:10" ht="35.1" customHeight="1" thickTop="1" thickBot="1" x14ac:dyDescent="0.3">
      <c r="A610" s="28" t="str">
        <f t="shared" si="19"/>
        <v/>
      </c>
      <c r="B610" s="171"/>
      <c r="C610" s="169"/>
      <c r="D610" s="182"/>
      <c r="E610" s="172"/>
      <c r="F610" s="170"/>
      <c r="G610" s="169"/>
      <c r="H610" s="183"/>
      <c r="I610" s="132" t="str">
        <f>IFERROR(VLOOKUP(C610,PG!$C$8:$M$1007,11,FALSE),"")</f>
        <v/>
      </c>
      <c r="J610" s="133">
        <f t="shared" si="20"/>
        <v>0</v>
      </c>
    </row>
    <row r="611" spans="1:10" ht="35.1" customHeight="1" thickTop="1" thickBot="1" x14ac:dyDescent="0.3">
      <c r="A611" s="28" t="str">
        <f t="shared" si="19"/>
        <v/>
      </c>
      <c r="B611" s="171"/>
      <c r="C611" s="169"/>
      <c r="D611" s="182"/>
      <c r="E611" s="172"/>
      <c r="F611" s="170"/>
      <c r="G611" s="169"/>
      <c r="H611" s="183"/>
      <c r="I611" s="132" t="str">
        <f>IFERROR(VLOOKUP(C611,PG!$C$8:$M$1007,11,FALSE),"")</f>
        <v/>
      </c>
      <c r="J611" s="133">
        <f t="shared" si="20"/>
        <v>0</v>
      </c>
    </row>
    <row r="612" spans="1:10" ht="35.1" customHeight="1" thickTop="1" thickBot="1" x14ac:dyDescent="0.3">
      <c r="A612" s="28" t="str">
        <f t="shared" si="19"/>
        <v/>
      </c>
      <c r="B612" s="171"/>
      <c r="C612" s="169"/>
      <c r="D612" s="182"/>
      <c r="E612" s="172"/>
      <c r="F612" s="170"/>
      <c r="G612" s="169"/>
      <c r="H612" s="183"/>
      <c r="I612" s="132" t="str">
        <f>IFERROR(VLOOKUP(C612,PG!$C$8:$M$1007,11,FALSE),"")</f>
        <v/>
      </c>
      <c r="J612" s="133">
        <f t="shared" si="20"/>
        <v>0</v>
      </c>
    </row>
    <row r="613" spans="1:10" ht="35.1" customHeight="1" thickTop="1" thickBot="1" x14ac:dyDescent="0.3">
      <c r="A613" s="28" t="str">
        <f t="shared" si="19"/>
        <v/>
      </c>
      <c r="B613" s="171"/>
      <c r="C613" s="169"/>
      <c r="D613" s="182"/>
      <c r="E613" s="172"/>
      <c r="F613" s="170"/>
      <c r="G613" s="169"/>
      <c r="H613" s="183"/>
      <c r="I613" s="132" t="str">
        <f>IFERROR(VLOOKUP(C613,PG!$C$8:$M$1007,11,FALSE),"")</f>
        <v/>
      </c>
      <c r="J613" s="133">
        <f t="shared" si="20"/>
        <v>0</v>
      </c>
    </row>
    <row r="614" spans="1:10" ht="35.1" customHeight="1" thickTop="1" thickBot="1" x14ac:dyDescent="0.3">
      <c r="A614" s="28" t="str">
        <f t="shared" si="19"/>
        <v/>
      </c>
      <c r="B614" s="171"/>
      <c r="C614" s="169"/>
      <c r="D614" s="182"/>
      <c r="E614" s="172"/>
      <c r="F614" s="170"/>
      <c r="G614" s="169"/>
      <c r="H614" s="183"/>
      <c r="I614" s="132" t="str">
        <f>IFERROR(VLOOKUP(C614,PG!$C$8:$M$1007,11,FALSE),"")</f>
        <v/>
      </c>
      <c r="J614" s="133">
        <f t="shared" si="20"/>
        <v>0</v>
      </c>
    </row>
    <row r="615" spans="1:10" ht="35.1" customHeight="1" thickTop="1" thickBot="1" x14ac:dyDescent="0.3">
      <c r="A615" s="28" t="str">
        <f t="shared" si="19"/>
        <v/>
      </c>
      <c r="B615" s="171"/>
      <c r="C615" s="169"/>
      <c r="D615" s="182"/>
      <c r="E615" s="172"/>
      <c r="F615" s="170"/>
      <c r="G615" s="169"/>
      <c r="H615" s="183"/>
      <c r="I615" s="132" t="str">
        <f>IFERROR(VLOOKUP(C615,PG!$C$8:$M$1007,11,FALSE),"")</f>
        <v/>
      </c>
      <c r="J615" s="133">
        <f t="shared" si="20"/>
        <v>0</v>
      </c>
    </row>
    <row r="616" spans="1:10" ht="35.1" customHeight="1" thickTop="1" thickBot="1" x14ac:dyDescent="0.3">
      <c r="A616" s="28" t="str">
        <f t="shared" si="19"/>
        <v/>
      </c>
      <c r="B616" s="171"/>
      <c r="C616" s="169"/>
      <c r="D616" s="182"/>
      <c r="E616" s="172"/>
      <c r="F616" s="170"/>
      <c r="G616" s="169"/>
      <c r="H616" s="183"/>
      <c r="I616" s="132" t="str">
        <f>IFERROR(VLOOKUP(C616,PG!$C$8:$M$1007,11,FALSE),"")</f>
        <v/>
      </c>
      <c r="J616" s="133">
        <f t="shared" si="20"/>
        <v>0</v>
      </c>
    </row>
    <row r="617" spans="1:10" ht="35.1" customHeight="1" thickTop="1" thickBot="1" x14ac:dyDescent="0.3">
      <c r="A617" s="28" t="str">
        <f t="shared" si="19"/>
        <v/>
      </c>
      <c r="B617" s="171"/>
      <c r="C617" s="169"/>
      <c r="D617" s="182"/>
      <c r="E617" s="172"/>
      <c r="F617" s="170"/>
      <c r="G617" s="169"/>
      <c r="H617" s="183"/>
      <c r="I617" s="132" t="str">
        <f>IFERROR(VLOOKUP(C617,PG!$C$8:$M$1007,11,FALSE),"")</f>
        <v/>
      </c>
      <c r="J617" s="133">
        <f t="shared" si="20"/>
        <v>0</v>
      </c>
    </row>
    <row r="618" spans="1:10" ht="35.1" customHeight="1" thickTop="1" thickBot="1" x14ac:dyDescent="0.3">
      <c r="A618" s="28" t="str">
        <f t="shared" si="19"/>
        <v/>
      </c>
      <c r="B618" s="171"/>
      <c r="C618" s="169"/>
      <c r="D618" s="182"/>
      <c r="E618" s="172"/>
      <c r="F618" s="170"/>
      <c r="G618" s="169"/>
      <c r="H618" s="183"/>
      <c r="I618" s="132" t="str">
        <f>IFERROR(VLOOKUP(C618,PG!$C$8:$M$1007,11,FALSE),"")</f>
        <v/>
      </c>
      <c r="J618" s="133">
        <f t="shared" si="20"/>
        <v>0</v>
      </c>
    </row>
    <row r="619" spans="1:10" ht="35.1" customHeight="1" thickTop="1" thickBot="1" x14ac:dyDescent="0.3">
      <c r="A619" s="28" t="str">
        <f t="shared" si="19"/>
        <v/>
      </c>
      <c r="B619" s="171"/>
      <c r="C619" s="169"/>
      <c r="D619" s="182"/>
      <c r="E619" s="172"/>
      <c r="F619" s="170"/>
      <c r="G619" s="169"/>
      <c r="H619" s="183"/>
      <c r="I619" s="132" t="str">
        <f>IFERROR(VLOOKUP(C619,PG!$C$8:$M$1007,11,FALSE),"")</f>
        <v/>
      </c>
      <c r="J619" s="133">
        <f t="shared" si="20"/>
        <v>0</v>
      </c>
    </row>
    <row r="620" spans="1:10" ht="35.1" customHeight="1" thickTop="1" thickBot="1" x14ac:dyDescent="0.3">
      <c r="A620" s="28" t="str">
        <f t="shared" si="19"/>
        <v/>
      </c>
      <c r="B620" s="171"/>
      <c r="C620" s="169"/>
      <c r="D620" s="182"/>
      <c r="E620" s="172"/>
      <c r="F620" s="170"/>
      <c r="G620" s="169"/>
      <c r="H620" s="183"/>
      <c r="I620" s="132" t="str">
        <f>IFERROR(VLOOKUP(C620,PG!$C$8:$M$1007,11,FALSE),"")</f>
        <v/>
      </c>
      <c r="J620" s="133">
        <f t="shared" si="20"/>
        <v>0</v>
      </c>
    </row>
    <row r="621" spans="1:10" ht="35.1" customHeight="1" thickTop="1" thickBot="1" x14ac:dyDescent="0.3">
      <c r="A621" s="28" t="str">
        <f t="shared" si="19"/>
        <v/>
      </c>
      <c r="B621" s="171"/>
      <c r="C621" s="169"/>
      <c r="D621" s="182"/>
      <c r="E621" s="172"/>
      <c r="F621" s="170"/>
      <c r="G621" s="169"/>
      <c r="H621" s="183"/>
      <c r="I621" s="132" t="str">
        <f>IFERROR(VLOOKUP(C621,PG!$C$8:$M$1007,11,FALSE),"")</f>
        <v/>
      </c>
      <c r="J621" s="133">
        <f t="shared" si="20"/>
        <v>0</v>
      </c>
    </row>
    <row r="622" spans="1:10" ht="35.1" customHeight="1" thickTop="1" thickBot="1" x14ac:dyDescent="0.3">
      <c r="A622" s="28" t="str">
        <f t="shared" si="19"/>
        <v/>
      </c>
      <c r="B622" s="171"/>
      <c r="C622" s="169"/>
      <c r="D622" s="182"/>
      <c r="E622" s="172"/>
      <c r="F622" s="170"/>
      <c r="G622" s="169"/>
      <c r="H622" s="183"/>
      <c r="I622" s="132" t="str">
        <f>IFERROR(VLOOKUP(C622,PG!$C$8:$M$1007,11,FALSE),"")</f>
        <v/>
      </c>
      <c r="J622" s="133">
        <f t="shared" si="20"/>
        <v>0</v>
      </c>
    </row>
    <row r="623" spans="1:10" ht="35.1" customHeight="1" thickTop="1" thickBot="1" x14ac:dyDescent="0.3">
      <c r="A623" s="28" t="str">
        <f t="shared" si="19"/>
        <v/>
      </c>
      <c r="B623" s="171"/>
      <c r="C623" s="169"/>
      <c r="D623" s="182"/>
      <c r="E623" s="172"/>
      <c r="F623" s="170"/>
      <c r="G623" s="169"/>
      <c r="H623" s="183"/>
      <c r="I623" s="132" t="str">
        <f>IFERROR(VLOOKUP(C623,PG!$C$8:$M$1007,11,FALSE),"")</f>
        <v/>
      </c>
      <c r="J623" s="133">
        <f t="shared" si="20"/>
        <v>0</v>
      </c>
    </row>
    <row r="624" spans="1:10" ht="35.1" customHeight="1" thickTop="1" thickBot="1" x14ac:dyDescent="0.3">
      <c r="A624" s="28" t="str">
        <f t="shared" si="19"/>
        <v/>
      </c>
      <c r="B624" s="171"/>
      <c r="C624" s="169"/>
      <c r="D624" s="182"/>
      <c r="E624" s="172"/>
      <c r="F624" s="170"/>
      <c r="G624" s="169"/>
      <c r="H624" s="183"/>
      <c r="I624" s="132" t="str">
        <f>IFERROR(VLOOKUP(C624,PG!$C$8:$M$1007,11,FALSE),"")</f>
        <v/>
      </c>
      <c r="J624" s="133">
        <f t="shared" si="20"/>
        <v>0</v>
      </c>
    </row>
    <row r="625" spans="1:10" ht="35.1" customHeight="1" thickTop="1" thickBot="1" x14ac:dyDescent="0.3">
      <c r="A625" s="28" t="str">
        <f t="shared" si="19"/>
        <v/>
      </c>
      <c r="B625" s="171"/>
      <c r="C625" s="169"/>
      <c r="D625" s="182"/>
      <c r="E625" s="172"/>
      <c r="F625" s="170"/>
      <c r="G625" s="169"/>
      <c r="H625" s="183"/>
      <c r="I625" s="132" t="str">
        <f>IFERROR(VLOOKUP(C625,PG!$C$8:$M$1007,11,FALSE),"")</f>
        <v/>
      </c>
      <c r="J625" s="133">
        <f t="shared" si="20"/>
        <v>0</v>
      </c>
    </row>
    <row r="626" spans="1:10" ht="35.1" customHeight="1" thickTop="1" thickBot="1" x14ac:dyDescent="0.3">
      <c r="A626" s="28" t="str">
        <f t="shared" si="19"/>
        <v/>
      </c>
      <c r="B626" s="171"/>
      <c r="C626" s="169"/>
      <c r="D626" s="182"/>
      <c r="E626" s="172"/>
      <c r="F626" s="170"/>
      <c r="G626" s="169"/>
      <c r="H626" s="183"/>
      <c r="I626" s="132" t="str">
        <f>IFERROR(VLOOKUP(C626,PG!$C$8:$M$1007,11,FALSE),"")</f>
        <v/>
      </c>
      <c r="J626" s="133">
        <f t="shared" si="20"/>
        <v>0</v>
      </c>
    </row>
    <row r="627" spans="1:10" ht="35.1" customHeight="1" thickTop="1" thickBot="1" x14ac:dyDescent="0.3">
      <c r="A627" s="28" t="str">
        <f t="shared" si="19"/>
        <v/>
      </c>
      <c r="B627" s="171"/>
      <c r="C627" s="169"/>
      <c r="D627" s="182"/>
      <c r="E627" s="172"/>
      <c r="F627" s="170"/>
      <c r="G627" s="169"/>
      <c r="H627" s="183"/>
      <c r="I627" s="132" t="str">
        <f>IFERROR(VLOOKUP(C627,PG!$C$8:$M$1007,11,FALSE),"")</f>
        <v/>
      </c>
      <c r="J627" s="133">
        <f t="shared" si="20"/>
        <v>0</v>
      </c>
    </row>
    <row r="628" spans="1:10" ht="35.1" customHeight="1" thickTop="1" thickBot="1" x14ac:dyDescent="0.3">
      <c r="A628" s="28" t="str">
        <f t="shared" si="19"/>
        <v/>
      </c>
      <c r="B628" s="171"/>
      <c r="C628" s="169"/>
      <c r="D628" s="182"/>
      <c r="E628" s="172"/>
      <c r="F628" s="170"/>
      <c r="G628" s="169"/>
      <c r="H628" s="183"/>
      <c r="I628" s="132" t="str">
        <f>IFERROR(VLOOKUP(C628,PG!$C$8:$M$1007,11,FALSE),"")</f>
        <v/>
      </c>
      <c r="J628" s="133">
        <f t="shared" si="20"/>
        <v>0</v>
      </c>
    </row>
    <row r="629" spans="1:10" ht="35.1" customHeight="1" thickTop="1" thickBot="1" x14ac:dyDescent="0.3">
      <c r="A629" s="28" t="str">
        <f t="shared" si="19"/>
        <v/>
      </c>
      <c r="B629" s="171"/>
      <c r="C629" s="169"/>
      <c r="D629" s="182"/>
      <c r="E629" s="172"/>
      <c r="F629" s="170"/>
      <c r="G629" s="169"/>
      <c r="H629" s="183"/>
      <c r="I629" s="132" t="str">
        <f>IFERROR(VLOOKUP(C629,PG!$C$8:$M$1007,11,FALSE),"")</f>
        <v/>
      </c>
      <c r="J629" s="133">
        <f t="shared" si="20"/>
        <v>0</v>
      </c>
    </row>
    <row r="630" spans="1:10" ht="35.1" customHeight="1" thickTop="1" thickBot="1" x14ac:dyDescent="0.3">
      <c r="A630" s="28" t="str">
        <f t="shared" si="19"/>
        <v/>
      </c>
      <c r="B630" s="171"/>
      <c r="C630" s="169"/>
      <c r="D630" s="182"/>
      <c r="E630" s="172"/>
      <c r="F630" s="170"/>
      <c r="G630" s="169"/>
      <c r="H630" s="183"/>
      <c r="I630" s="132" t="str">
        <f>IFERROR(VLOOKUP(C630,PG!$C$8:$M$1007,11,FALSE),"")</f>
        <v/>
      </c>
      <c r="J630" s="133">
        <f t="shared" si="20"/>
        <v>0</v>
      </c>
    </row>
    <row r="631" spans="1:10" ht="35.1" customHeight="1" thickTop="1" thickBot="1" x14ac:dyDescent="0.3">
      <c r="A631" s="28" t="str">
        <f t="shared" si="19"/>
        <v/>
      </c>
      <c r="B631" s="171"/>
      <c r="C631" s="169"/>
      <c r="D631" s="182"/>
      <c r="E631" s="172"/>
      <c r="F631" s="170"/>
      <c r="G631" s="169"/>
      <c r="H631" s="183"/>
      <c r="I631" s="132" t="str">
        <f>IFERROR(VLOOKUP(C631,PG!$C$8:$M$1007,11,FALSE),"")</f>
        <v/>
      </c>
      <c r="J631" s="133">
        <f t="shared" si="20"/>
        <v>0</v>
      </c>
    </row>
    <row r="632" spans="1:10" ht="35.1" customHeight="1" thickTop="1" thickBot="1" x14ac:dyDescent="0.3">
      <c r="A632" s="28" t="str">
        <f t="shared" si="19"/>
        <v/>
      </c>
      <c r="B632" s="171"/>
      <c r="C632" s="169"/>
      <c r="D632" s="182"/>
      <c r="E632" s="172"/>
      <c r="F632" s="170"/>
      <c r="G632" s="169"/>
      <c r="H632" s="183"/>
      <c r="I632" s="132" t="str">
        <f>IFERROR(VLOOKUP(C632,PG!$C$8:$M$1007,11,FALSE),"")</f>
        <v/>
      </c>
      <c r="J632" s="133">
        <f t="shared" si="20"/>
        <v>0</v>
      </c>
    </row>
    <row r="633" spans="1:10" ht="35.1" customHeight="1" thickTop="1" thickBot="1" x14ac:dyDescent="0.3">
      <c r="A633" s="28" t="str">
        <f t="shared" si="19"/>
        <v/>
      </c>
      <c r="B633" s="171"/>
      <c r="C633" s="169"/>
      <c r="D633" s="182"/>
      <c r="E633" s="172"/>
      <c r="F633" s="170"/>
      <c r="G633" s="169"/>
      <c r="H633" s="183"/>
      <c r="I633" s="132" t="str">
        <f>IFERROR(VLOOKUP(C633,PG!$C$8:$M$1007,11,FALSE),"")</f>
        <v/>
      </c>
      <c r="J633" s="133">
        <f t="shared" si="20"/>
        <v>0</v>
      </c>
    </row>
    <row r="634" spans="1:10" ht="35.1" customHeight="1" thickTop="1" thickBot="1" x14ac:dyDescent="0.3">
      <c r="A634" s="28" t="str">
        <f t="shared" si="19"/>
        <v/>
      </c>
      <c r="B634" s="171"/>
      <c r="C634" s="169"/>
      <c r="D634" s="182"/>
      <c r="E634" s="172"/>
      <c r="F634" s="170"/>
      <c r="G634" s="169"/>
      <c r="H634" s="183"/>
      <c r="I634" s="132" t="str">
        <f>IFERROR(VLOOKUP(C634,PG!$C$8:$M$1007,11,FALSE),"")</f>
        <v/>
      </c>
      <c r="J634" s="133">
        <f t="shared" si="20"/>
        <v>0</v>
      </c>
    </row>
    <row r="635" spans="1:10" ht="35.1" customHeight="1" thickTop="1" thickBot="1" x14ac:dyDescent="0.3">
      <c r="A635" s="28" t="str">
        <f t="shared" si="19"/>
        <v/>
      </c>
      <c r="B635" s="171"/>
      <c r="C635" s="169"/>
      <c r="D635" s="182"/>
      <c r="E635" s="172"/>
      <c r="F635" s="170"/>
      <c r="G635" s="169"/>
      <c r="H635" s="183"/>
      <c r="I635" s="132" t="str">
        <f>IFERROR(VLOOKUP(C635,PG!$C$8:$M$1007,11,FALSE),"")</f>
        <v/>
      </c>
      <c r="J635" s="133">
        <f t="shared" si="20"/>
        <v>0</v>
      </c>
    </row>
    <row r="636" spans="1:10" ht="35.1" customHeight="1" thickTop="1" thickBot="1" x14ac:dyDescent="0.3">
      <c r="A636" s="28" t="str">
        <f t="shared" si="19"/>
        <v/>
      </c>
      <c r="B636" s="171"/>
      <c r="C636" s="169"/>
      <c r="D636" s="182"/>
      <c r="E636" s="172"/>
      <c r="F636" s="170"/>
      <c r="G636" s="169"/>
      <c r="H636" s="183"/>
      <c r="I636" s="132" t="str">
        <f>IFERROR(VLOOKUP(C636,PG!$C$8:$M$1007,11,FALSE),"")</f>
        <v/>
      </c>
      <c r="J636" s="133">
        <f t="shared" si="20"/>
        <v>0</v>
      </c>
    </row>
    <row r="637" spans="1:10" ht="35.1" customHeight="1" thickTop="1" thickBot="1" x14ac:dyDescent="0.3">
      <c r="A637" s="28" t="str">
        <f t="shared" si="19"/>
        <v/>
      </c>
      <c r="B637" s="171"/>
      <c r="C637" s="169"/>
      <c r="D637" s="182"/>
      <c r="E637" s="172"/>
      <c r="F637" s="170"/>
      <c r="G637" s="169"/>
      <c r="H637" s="183"/>
      <c r="I637" s="132" t="str">
        <f>IFERROR(VLOOKUP(C637,PG!$C$8:$M$1007,11,FALSE),"")</f>
        <v/>
      </c>
      <c r="J637" s="133">
        <f t="shared" si="20"/>
        <v>0</v>
      </c>
    </row>
    <row r="638" spans="1:10" ht="35.1" customHeight="1" thickTop="1" thickBot="1" x14ac:dyDescent="0.3">
      <c r="A638" s="28" t="str">
        <f t="shared" si="19"/>
        <v/>
      </c>
      <c r="B638" s="171"/>
      <c r="C638" s="169"/>
      <c r="D638" s="182"/>
      <c r="E638" s="172"/>
      <c r="F638" s="170"/>
      <c r="G638" s="169"/>
      <c r="H638" s="183"/>
      <c r="I638" s="132" t="str">
        <f>IFERROR(VLOOKUP(C638,PG!$C$8:$M$1007,11,FALSE),"")</f>
        <v/>
      </c>
      <c r="J638" s="133">
        <f t="shared" si="20"/>
        <v>0</v>
      </c>
    </row>
    <row r="639" spans="1:10" ht="35.1" customHeight="1" thickTop="1" thickBot="1" x14ac:dyDescent="0.3">
      <c r="A639" s="28" t="str">
        <f t="shared" si="19"/>
        <v/>
      </c>
      <c r="B639" s="171"/>
      <c r="C639" s="169"/>
      <c r="D639" s="182"/>
      <c r="E639" s="172"/>
      <c r="F639" s="170"/>
      <c r="G639" s="169"/>
      <c r="H639" s="183"/>
      <c r="I639" s="132" t="str">
        <f>IFERROR(VLOOKUP(C639,PG!$C$8:$M$1007,11,FALSE),"")</f>
        <v/>
      </c>
      <c r="J639" s="133">
        <f t="shared" si="20"/>
        <v>0</v>
      </c>
    </row>
    <row r="640" spans="1:10" ht="35.1" customHeight="1" thickTop="1" thickBot="1" x14ac:dyDescent="0.3">
      <c r="A640" s="28" t="str">
        <f t="shared" si="19"/>
        <v/>
      </c>
      <c r="B640" s="171"/>
      <c r="C640" s="169"/>
      <c r="D640" s="182"/>
      <c r="E640" s="172"/>
      <c r="F640" s="170"/>
      <c r="G640" s="169"/>
      <c r="H640" s="183"/>
      <c r="I640" s="132" t="str">
        <f>IFERROR(VLOOKUP(C640,PG!$C$8:$M$1007,11,FALSE),"")</f>
        <v/>
      </c>
      <c r="J640" s="133">
        <f t="shared" si="20"/>
        <v>0</v>
      </c>
    </row>
    <row r="641" spans="1:10" ht="35.1" customHeight="1" thickTop="1" thickBot="1" x14ac:dyDescent="0.3">
      <c r="A641" s="28" t="str">
        <f t="shared" si="19"/>
        <v/>
      </c>
      <c r="B641" s="171"/>
      <c r="C641" s="169"/>
      <c r="D641" s="182"/>
      <c r="E641" s="172"/>
      <c r="F641" s="170"/>
      <c r="G641" s="169"/>
      <c r="H641" s="183"/>
      <c r="I641" s="132" t="str">
        <f>IFERROR(VLOOKUP(C641,PG!$C$8:$M$1007,11,FALSE),"")</f>
        <v/>
      </c>
      <c r="J641" s="133">
        <f t="shared" si="20"/>
        <v>0</v>
      </c>
    </row>
    <row r="642" spans="1:10" ht="35.1" customHeight="1" thickTop="1" thickBot="1" x14ac:dyDescent="0.3">
      <c r="A642" s="28" t="str">
        <f t="shared" si="19"/>
        <v/>
      </c>
      <c r="B642" s="171"/>
      <c r="C642" s="169"/>
      <c r="D642" s="182"/>
      <c r="E642" s="172"/>
      <c r="F642" s="170"/>
      <c r="G642" s="169"/>
      <c r="H642" s="183"/>
      <c r="I642" s="132" t="str">
        <f>IFERROR(VLOOKUP(C642,PG!$C$8:$M$1007,11,FALSE),"")</f>
        <v/>
      </c>
      <c r="J642" s="133">
        <f t="shared" si="20"/>
        <v>0</v>
      </c>
    </row>
    <row r="643" spans="1:10" ht="35.1" customHeight="1" thickTop="1" thickBot="1" x14ac:dyDescent="0.3">
      <c r="A643" s="28" t="str">
        <f t="shared" si="19"/>
        <v/>
      </c>
      <c r="B643" s="171"/>
      <c r="C643" s="169"/>
      <c r="D643" s="182"/>
      <c r="E643" s="172"/>
      <c r="F643" s="170"/>
      <c r="G643" s="169"/>
      <c r="H643" s="183"/>
      <c r="I643" s="132" t="str">
        <f>IFERROR(VLOOKUP(C643,PG!$C$8:$M$1007,11,FALSE),"")</f>
        <v/>
      </c>
      <c r="J643" s="133">
        <f t="shared" si="20"/>
        <v>0</v>
      </c>
    </row>
    <row r="644" spans="1:10" ht="35.1" customHeight="1" thickTop="1" thickBot="1" x14ac:dyDescent="0.3">
      <c r="A644" s="28" t="str">
        <f t="shared" si="19"/>
        <v/>
      </c>
      <c r="B644" s="171"/>
      <c r="C644" s="169"/>
      <c r="D644" s="182"/>
      <c r="E644" s="172"/>
      <c r="F644" s="170"/>
      <c r="G644" s="169"/>
      <c r="H644" s="183"/>
      <c r="I644" s="132" t="str">
        <f>IFERROR(VLOOKUP(C644,PG!$C$8:$M$1007,11,FALSE),"")</f>
        <v/>
      </c>
      <c r="J644" s="133">
        <f t="shared" si="20"/>
        <v>0</v>
      </c>
    </row>
    <row r="645" spans="1:10" ht="35.1" customHeight="1" thickTop="1" thickBot="1" x14ac:dyDescent="0.3">
      <c r="A645" s="28" t="str">
        <f t="shared" si="19"/>
        <v/>
      </c>
      <c r="B645" s="171"/>
      <c r="C645" s="169"/>
      <c r="D645" s="182"/>
      <c r="E645" s="172"/>
      <c r="F645" s="170"/>
      <c r="G645" s="169"/>
      <c r="H645" s="183"/>
      <c r="I645" s="132" t="str">
        <f>IFERROR(VLOOKUP(C645,PG!$C$8:$M$1007,11,FALSE),"")</f>
        <v/>
      </c>
      <c r="J645" s="133">
        <f t="shared" si="20"/>
        <v>0</v>
      </c>
    </row>
    <row r="646" spans="1:10" ht="35.1" customHeight="1" thickTop="1" thickBot="1" x14ac:dyDescent="0.3">
      <c r="A646" s="28" t="str">
        <f t="shared" si="19"/>
        <v/>
      </c>
      <c r="B646" s="171"/>
      <c r="C646" s="169"/>
      <c r="D646" s="182"/>
      <c r="E646" s="172"/>
      <c r="F646" s="170"/>
      <c r="G646" s="169"/>
      <c r="H646" s="183"/>
      <c r="I646" s="132" t="str">
        <f>IFERROR(VLOOKUP(C646,PG!$C$8:$M$1007,11,FALSE),"")</f>
        <v/>
      </c>
      <c r="J646" s="133">
        <f t="shared" si="20"/>
        <v>0</v>
      </c>
    </row>
    <row r="647" spans="1:10" ht="35.1" customHeight="1" thickTop="1" thickBot="1" x14ac:dyDescent="0.3">
      <c r="A647" s="28" t="str">
        <f t="shared" si="19"/>
        <v/>
      </c>
      <c r="B647" s="171"/>
      <c r="C647" s="169"/>
      <c r="D647" s="182"/>
      <c r="E647" s="172"/>
      <c r="F647" s="170"/>
      <c r="G647" s="169"/>
      <c r="H647" s="183"/>
      <c r="I647" s="132" t="str">
        <f>IFERROR(VLOOKUP(C647,PG!$C$8:$M$1007,11,FALSE),"")</f>
        <v/>
      </c>
      <c r="J647" s="133">
        <f t="shared" si="20"/>
        <v>0</v>
      </c>
    </row>
    <row r="648" spans="1:10" ht="35.1" customHeight="1" thickTop="1" thickBot="1" x14ac:dyDescent="0.3">
      <c r="A648" s="28" t="str">
        <f t="shared" si="19"/>
        <v/>
      </c>
      <c r="B648" s="171"/>
      <c r="C648" s="169"/>
      <c r="D648" s="182"/>
      <c r="E648" s="172"/>
      <c r="F648" s="170"/>
      <c r="G648" s="169"/>
      <c r="H648" s="183"/>
      <c r="I648" s="132" t="str">
        <f>IFERROR(VLOOKUP(C648,PG!$C$8:$M$1007,11,FALSE),"")</f>
        <v/>
      </c>
      <c r="J648" s="133">
        <f t="shared" si="20"/>
        <v>0</v>
      </c>
    </row>
    <row r="649" spans="1:10" ht="35.1" customHeight="1" thickTop="1" thickBot="1" x14ac:dyDescent="0.3">
      <c r="A649" s="28" t="str">
        <f t="shared" ref="A649:A712" si="21">IF(B649="","",MONTH(B649))</f>
        <v/>
      </c>
      <c r="B649" s="171"/>
      <c r="C649" s="169"/>
      <c r="D649" s="182"/>
      <c r="E649" s="172"/>
      <c r="F649" s="170"/>
      <c r="G649" s="169"/>
      <c r="H649" s="183"/>
      <c r="I649" s="132" t="str">
        <f>IFERROR(VLOOKUP(C649,PG!$C$8:$M$1007,11,FALSE),"")</f>
        <v/>
      </c>
      <c r="J649" s="133">
        <f t="shared" si="20"/>
        <v>0</v>
      </c>
    </row>
    <row r="650" spans="1:10" ht="35.1" customHeight="1" thickTop="1" thickBot="1" x14ac:dyDescent="0.3">
      <c r="A650" s="28" t="str">
        <f t="shared" si="21"/>
        <v/>
      </c>
      <c r="B650" s="171"/>
      <c r="C650" s="169"/>
      <c r="D650" s="182"/>
      <c r="E650" s="172"/>
      <c r="F650" s="170"/>
      <c r="G650" s="169"/>
      <c r="H650" s="183"/>
      <c r="I650" s="132" t="str">
        <f>IFERROR(VLOOKUP(C650,PG!$C$8:$M$1007,11,FALSE),"")</f>
        <v/>
      </c>
      <c r="J650" s="133">
        <f t="shared" si="20"/>
        <v>0</v>
      </c>
    </row>
    <row r="651" spans="1:10" ht="35.1" customHeight="1" thickTop="1" thickBot="1" x14ac:dyDescent="0.3">
      <c r="A651" s="28" t="str">
        <f t="shared" si="21"/>
        <v/>
      </c>
      <c r="B651" s="171"/>
      <c r="C651" s="169"/>
      <c r="D651" s="182"/>
      <c r="E651" s="172"/>
      <c r="F651" s="170"/>
      <c r="G651" s="169"/>
      <c r="H651" s="183"/>
      <c r="I651" s="132" t="str">
        <f>IFERROR(VLOOKUP(C651,PG!$C$8:$M$1007,11,FALSE),"")</f>
        <v/>
      </c>
      <c r="J651" s="133">
        <f t="shared" si="20"/>
        <v>0</v>
      </c>
    </row>
    <row r="652" spans="1:10" ht="35.1" customHeight="1" thickTop="1" thickBot="1" x14ac:dyDescent="0.3">
      <c r="A652" s="28" t="str">
        <f t="shared" si="21"/>
        <v/>
      </c>
      <c r="B652" s="171"/>
      <c r="C652" s="169"/>
      <c r="D652" s="182"/>
      <c r="E652" s="172"/>
      <c r="F652" s="170"/>
      <c r="G652" s="169"/>
      <c r="H652" s="183"/>
      <c r="I652" s="132" t="str">
        <f>IFERROR(VLOOKUP(C652,PG!$C$8:$M$1007,11,FALSE),"")</f>
        <v/>
      </c>
      <c r="J652" s="133">
        <f t="shared" si="20"/>
        <v>0</v>
      </c>
    </row>
    <row r="653" spans="1:10" ht="35.1" customHeight="1" thickTop="1" thickBot="1" x14ac:dyDescent="0.3">
      <c r="A653" s="28" t="str">
        <f t="shared" si="21"/>
        <v/>
      </c>
      <c r="B653" s="171"/>
      <c r="C653" s="169"/>
      <c r="D653" s="182"/>
      <c r="E653" s="172"/>
      <c r="F653" s="170"/>
      <c r="G653" s="169"/>
      <c r="H653" s="183"/>
      <c r="I653" s="132" t="str">
        <f>IFERROR(VLOOKUP(C653,PG!$C$8:$M$1007,11,FALSE),"")</f>
        <v/>
      </c>
      <c r="J653" s="133">
        <f t="shared" si="20"/>
        <v>0</v>
      </c>
    </row>
    <row r="654" spans="1:10" ht="35.1" customHeight="1" thickTop="1" thickBot="1" x14ac:dyDescent="0.3">
      <c r="A654" s="28" t="str">
        <f t="shared" si="21"/>
        <v/>
      </c>
      <c r="B654" s="171"/>
      <c r="C654" s="169"/>
      <c r="D654" s="182"/>
      <c r="E654" s="172"/>
      <c r="F654" s="170"/>
      <c r="G654" s="169"/>
      <c r="H654" s="183"/>
      <c r="I654" s="132" t="str">
        <f>IFERROR(VLOOKUP(C654,PG!$C$8:$M$1007,11,FALSE),"")</f>
        <v/>
      </c>
      <c r="J654" s="133">
        <f t="shared" si="20"/>
        <v>0</v>
      </c>
    </row>
    <row r="655" spans="1:10" ht="35.1" customHeight="1" thickTop="1" thickBot="1" x14ac:dyDescent="0.3">
      <c r="A655" s="28" t="str">
        <f t="shared" si="21"/>
        <v/>
      </c>
      <c r="B655" s="171"/>
      <c r="C655" s="169"/>
      <c r="D655" s="182"/>
      <c r="E655" s="172"/>
      <c r="F655" s="170"/>
      <c r="G655" s="169"/>
      <c r="H655" s="183"/>
      <c r="I655" s="132" t="str">
        <f>IFERROR(VLOOKUP(C655,PG!$C$8:$M$1007,11,FALSE),"")</f>
        <v/>
      </c>
      <c r="J655" s="133">
        <f t="shared" si="20"/>
        <v>0</v>
      </c>
    </row>
    <row r="656" spans="1:10" ht="35.1" customHeight="1" thickTop="1" thickBot="1" x14ac:dyDescent="0.3">
      <c r="A656" s="28" t="str">
        <f t="shared" si="21"/>
        <v/>
      </c>
      <c r="B656" s="171"/>
      <c r="C656" s="169"/>
      <c r="D656" s="182"/>
      <c r="E656" s="172"/>
      <c r="F656" s="170"/>
      <c r="G656" s="169"/>
      <c r="H656" s="183"/>
      <c r="I656" s="132" t="str">
        <f>IFERROR(VLOOKUP(C656,PG!$C$8:$M$1007,11,FALSE),"")</f>
        <v/>
      </c>
      <c r="J656" s="133">
        <f t="shared" si="20"/>
        <v>0</v>
      </c>
    </row>
    <row r="657" spans="1:10" ht="35.1" customHeight="1" thickTop="1" thickBot="1" x14ac:dyDescent="0.3">
      <c r="A657" s="28" t="str">
        <f t="shared" si="21"/>
        <v/>
      </c>
      <c r="B657" s="171"/>
      <c r="C657" s="169"/>
      <c r="D657" s="182"/>
      <c r="E657" s="172"/>
      <c r="F657" s="170"/>
      <c r="G657" s="169"/>
      <c r="H657" s="183"/>
      <c r="I657" s="132" t="str">
        <f>IFERROR(VLOOKUP(C657,PG!$C$8:$M$1007,11,FALSE),"")</f>
        <v/>
      </c>
      <c r="J657" s="133">
        <f t="shared" si="20"/>
        <v>0</v>
      </c>
    </row>
    <row r="658" spans="1:10" ht="35.1" customHeight="1" thickTop="1" thickBot="1" x14ac:dyDescent="0.3">
      <c r="A658" s="28" t="str">
        <f t="shared" si="21"/>
        <v/>
      </c>
      <c r="B658" s="171"/>
      <c r="C658" s="169"/>
      <c r="D658" s="182"/>
      <c r="E658" s="172"/>
      <c r="F658" s="170"/>
      <c r="G658" s="169"/>
      <c r="H658" s="183"/>
      <c r="I658" s="132" t="str">
        <f>IFERROR(VLOOKUP(C658,PG!$C$8:$M$1007,11,FALSE),"")</f>
        <v/>
      </c>
      <c r="J658" s="133">
        <f t="shared" si="20"/>
        <v>0</v>
      </c>
    </row>
    <row r="659" spans="1:10" ht="35.1" customHeight="1" thickTop="1" thickBot="1" x14ac:dyDescent="0.3">
      <c r="A659" s="28" t="str">
        <f t="shared" si="21"/>
        <v/>
      </c>
      <c r="B659" s="171"/>
      <c r="C659" s="169"/>
      <c r="D659" s="182"/>
      <c r="E659" s="172"/>
      <c r="F659" s="170"/>
      <c r="G659" s="169"/>
      <c r="H659" s="183"/>
      <c r="I659" s="132" t="str">
        <f>IFERROR(VLOOKUP(C659,PG!$C$8:$M$1007,11,FALSE),"")</f>
        <v/>
      </c>
      <c r="J659" s="133">
        <f t="shared" ref="J659:J722" si="22">IFERROR(E659*F659,0)</f>
        <v>0</v>
      </c>
    </row>
    <row r="660" spans="1:10" ht="35.1" customHeight="1" thickTop="1" thickBot="1" x14ac:dyDescent="0.3">
      <c r="A660" s="28" t="str">
        <f t="shared" si="21"/>
        <v/>
      </c>
      <c r="B660" s="171"/>
      <c r="C660" s="169"/>
      <c r="D660" s="182"/>
      <c r="E660" s="172"/>
      <c r="F660" s="170"/>
      <c r="G660" s="169"/>
      <c r="H660" s="183"/>
      <c r="I660" s="132" t="str">
        <f>IFERROR(VLOOKUP(C660,PG!$C$8:$M$1007,11,FALSE),"")</f>
        <v/>
      </c>
      <c r="J660" s="133">
        <f t="shared" si="22"/>
        <v>0</v>
      </c>
    </row>
    <row r="661" spans="1:10" ht="35.1" customHeight="1" thickTop="1" thickBot="1" x14ac:dyDescent="0.3">
      <c r="A661" s="28" t="str">
        <f t="shared" si="21"/>
        <v/>
      </c>
      <c r="B661" s="171"/>
      <c r="C661" s="169"/>
      <c r="D661" s="182"/>
      <c r="E661" s="172"/>
      <c r="F661" s="170"/>
      <c r="G661" s="169"/>
      <c r="H661" s="183"/>
      <c r="I661" s="132" t="str">
        <f>IFERROR(VLOOKUP(C661,PG!$C$8:$M$1007,11,FALSE),"")</f>
        <v/>
      </c>
      <c r="J661" s="133">
        <f t="shared" si="22"/>
        <v>0</v>
      </c>
    </row>
    <row r="662" spans="1:10" ht="35.1" customHeight="1" thickTop="1" thickBot="1" x14ac:dyDescent="0.3">
      <c r="A662" s="28" t="str">
        <f t="shared" si="21"/>
        <v/>
      </c>
      <c r="B662" s="171"/>
      <c r="C662" s="169"/>
      <c r="D662" s="182"/>
      <c r="E662" s="172"/>
      <c r="F662" s="170"/>
      <c r="G662" s="169"/>
      <c r="H662" s="183"/>
      <c r="I662" s="132" t="str">
        <f>IFERROR(VLOOKUP(C662,PG!$C$8:$M$1007,11,FALSE),"")</f>
        <v/>
      </c>
      <c r="J662" s="133">
        <f t="shared" si="22"/>
        <v>0</v>
      </c>
    </row>
    <row r="663" spans="1:10" ht="35.1" customHeight="1" thickTop="1" thickBot="1" x14ac:dyDescent="0.3">
      <c r="A663" s="28" t="str">
        <f t="shared" si="21"/>
        <v/>
      </c>
      <c r="B663" s="171"/>
      <c r="C663" s="169"/>
      <c r="D663" s="182"/>
      <c r="E663" s="172"/>
      <c r="F663" s="170"/>
      <c r="G663" s="169"/>
      <c r="H663" s="183"/>
      <c r="I663" s="132" t="str">
        <f>IFERROR(VLOOKUP(C663,PG!$C$8:$M$1007,11,FALSE),"")</f>
        <v/>
      </c>
      <c r="J663" s="133">
        <f t="shared" si="22"/>
        <v>0</v>
      </c>
    </row>
    <row r="664" spans="1:10" ht="35.1" customHeight="1" thickTop="1" thickBot="1" x14ac:dyDescent="0.3">
      <c r="A664" s="28" t="str">
        <f t="shared" si="21"/>
        <v/>
      </c>
      <c r="B664" s="171"/>
      <c r="C664" s="169"/>
      <c r="D664" s="182"/>
      <c r="E664" s="172"/>
      <c r="F664" s="170"/>
      <c r="G664" s="169"/>
      <c r="H664" s="183"/>
      <c r="I664" s="132" t="str">
        <f>IFERROR(VLOOKUP(C664,PG!$C$8:$M$1007,11,FALSE),"")</f>
        <v/>
      </c>
      <c r="J664" s="133">
        <f t="shared" si="22"/>
        <v>0</v>
      </c>
    </row>
    <row r="665" spans="1:10" ht="35.1" customHeight="1" thickTop="1" thickBot="1" x14ac:dyDescent="0.3">
      <c r="A665" s="28" t="str">
        <f t="shared" si="21"/>
        <v/>
      </c>
      <c r="B665" s="171"/>
      <c r="C665" s="169"/>
      <c r="D665" s="182"/>
      <c r="E665" s="172"/>
      <c r="F665" s="170"/>
      <c r="G665" s="169"/>
      <c r="H665" s="183"/>
      <c r="I665" s="132" t="str">
        <f>IFERROR(VLOOKUP(C665,PG!$C$8:$M$1007,11,FALSE),"")</f>
        <v/>
      </c>
      <c r="J665" s="133">
        <f t="shared" si="22"/>
        <v>0</v>
      </c>
    </row>
    <row r="666" spans="1:10" ht="35.1" customHeight="1" thickTop="1" thickBot="1" x14ac:dyDescent="0.3">
      <c r="A666" s="28" t="str">
        <f t="shared" si="21"/>
        <v/>
      </c>
      <c r="B666" s="171"/>
      <c r="C666" s="169"/>
      <c r="D666" s="182"/>
      <c r="E666" s="172"/>
      <c r="F666" s="170"/>
      <c r="G666" s="169"/>
      <c r="H666" s="183"/>
      <c r="I666" s="132" t="str">
        <f>IFERROR(VLOOKUP(C666,PG!$C$8:$M$1007,11,FALSE),"")</f>
        <v/>
      </c>
      <c r="J666" s="133">
        <f t="shared" si="22"/>
        <v>0</v>
      </c>
    </row>
    <row r="667" spans="1:10" ht="35.1" customHeight="1" thickTop="1" thickBot="1" x14ac:dyDescent="0.3">
      <c r="A667" s="28" t="str">
        <f t="shared" si="21"/>
        <v/>
      </c>
      <c r="B667" s="171"/>
      <c r="C667" s="169"/>
      <c r="D667" s="182"/>
      <c r="E667" s="172"/>
      <c r="F667" s="170"/>
      <c r="G667" s="169"/>
      <c r="H667" s="183"/>
      <c r="I667" s="132" t="str">
        <f>IFERROR(VLOOKUP(C667,PG!$C$8:$M$1007,11,FALSE),"")</f>
        <v/>
      </c>
      <c r="J667" s="133">
        <f t="shared" si="22"/>
        <v>0</v>
      </c>
    </row>
    <row r="668" spans="1:10" ht="35.1" customHeight="1" thickTop="1" thickBot="1" x14ac:dyDescent="0.3">
      <c r="A668" s="28" t="str">
        <f t="shared" si="21"/>
        <v/>
      </c>
      <c r="B668" s="171"/>
      <c r="C668" s="169"/>
      <c r="D668" s="182"/>
      <c r="E668" s="172"/>
      <c r="F668" s="170"/>
      <c r="G668" s="169"/>
      <c r="H668" s="183"/>
      <c r="I668" s="132" t="str">
        <f>IFERROR(VLOOKUP(C668,PG!$C$8:$M$1007,11,FALSE),"")</f>
        <v/>
      </c>
      <c r="J668" s="133">
        <f t="shared" si="22"/>
        <v>0</v>
      </c>
    </row>
    <row r="669" spans="1:10" ht="35.1" customHeight="1" thickTop="1" thickBot="1" x14ac:dyDescent="0.3">
      <c r="A669" s="28" t="str">
        <f t="shared" si="21"/>
        <v/>
      </c>
      <c r="B669" s="171"/>
      <c r="C669" s="169"/>
      <c r="D669" s="182"/>
      <c r="E669" s="172"/>
      <c r="F669" s="170"/>
      <c r="G669" s="169"/>
      <c r="H669" s="183"/>
      <c r="I669" s="132" t="str">
        <f>IFERROR(VLOOKUP(C669,PG!$C$8:$M$1007,11,FALSE),"")</f>
        <v/>
      </c>
      <c r="J669" s="133">
        <f t="shared" si="22"/>
        <v>0</v>
      </c>
    </row>
    <row r="670" spans="1:10" ht="35.1" customHeight="1" thickTop="1" thickBot="1" x14ac:dyDescent="0.3">
      <c r="A670" s="28" t="str">
        <f t="shared" si="21"/>
        <v/>
      </c>
      <c r="B670" s="171"/>
      <c r="C670" s="169"/>
      <c r="D670" s="182"/>
      <c r="E670" s="172"/>
      <c r="F670" s="170"/>
      <c r="G670" s="169"/>
      <c r="H670" s="183"/>
      <c r="I670" s="132" t="str">
        <f>IFERROR(VLOOKUP(C670,PG!$C$8:$M$1007,11,FALSE),"")</f>
        <v/>
      </c>
      <c r="J670" s="133">
        <f t="shared" si="22"/>
        <v>0</v>
      </c>
    </row>
    <row r="671" spans="1:10" ht="35.1" customHeight="1" thickTop="1" thickBot="1" x14ac:dyDescent="0.3">
      <c r="A671" s="28" t="str">
        <f t="shared" si="21"/>
        <v/>
      </c>
      <c r="B671" s="171"/>
      <c r="C671" s="169"/>
      <c r="D671" s="182"/>
      <c r="E671" s="172"/>
      <c r="F671" s="170"/>
      <c r="G671" s="169"/>
      <c r="H671" s="183"/>
      <c r="I671" s="132" t="str">
        <f>IFERROR(VLOOKUP(C671,PG!$C$8:$M$1007,11,FALSE),"")</f>
        <v/>
      </c>
      <c r="J671" s="133">
        <f t="shared" si="22"/>
        <v>0</v>
      </c>
    </row>
    <row r="672" spans="1:10" ht="35.1" customHeight="1" thickTop="1" thickBot="1" x14ac:dyDescent="0.3">
      <c r="A672" s="28" t="str">
        <f t="shared" si="21"/>
        <v/>
      </c>
      <c r="B672" s="171"/>
      <c r="C672" s="169"/>
      <c r="D672" s="182"/>
      <c r="E672" s="172"/>
      <c r="F672" s="170"/>
      <c r="G672" s="169"/>
      <c r="H672" s="183"/>
      <c r="I672" s="132" t="str">
        <f>IFERROR(VLOOKUP(C672,PG!$C$8:$M$1007,11,FALSE),"")</f>
        <v/>
      </c>
      <c r="J672" s="133">
        <f t="shared" si="22"/>
        <v>0</v>
      </c>
    </row>
    <row r="673" spans="1:10" ht="35.1" customHeight="1" thickTop="1" thickBot="1" x14ac:dyDescent="0.3">
      <c r="A673" s="28" t="str">
        <f t="shared" si="21"/>
        <v/>
      </c>
      <c r="B673" s="171"/>
      <c r="C673" s="169"/>
      <c r="D673" s="182"/>
      <c r="E673" s="172"/>
      <c r="F673" s="170"/>
      <c r="G673" s="169"/>
      <c r="H673" s="183"/>
      <c r="I673" s="132" t="str">
        <f>IFERROR(VLOOKUP(C673,PG!$C$8:$M$1007,11,FALSE),"")</f>
        <v/>
      </c>
      <c r="J673" s="133">
        <f t="shared" si="22"/>
        <v>0</v>
      </c>
    </row>
    <row r="674" spans="1:10" ht="35.1" customHeight="1" thickTop="1" thickBot="1" x14ac:dyDescent="0.3">
      <c r="A674" s="28" t="str">
        <f t="shared" si="21"/>
        <v/>
      </c>
      <c r="B674" s="171"/>
      <c r="C674" s="169"/>
      <c r="D674" s="182"/>
      <c r="E674" s="172"/>
      <c r="F674" s="170"/>
      <c r="G674" s="169"/>
      <c r="H674" s="183"/>
      <c r="I674" s="132" t="str">
        <f>IFERROR(VLOOKUP(C674,PG!$C$8:$M$1007,11,FALSE),"")</f>
        <v/>
      </c>
      <c r="J674" s="133">
        <f t="shared" si="22"/>
        <v>0</v>
      </c>
    </row>
    <row r="675" spans="1:10" ht="35.1" customHeight="1" thickTop="1" thickBot="1" x14ac:dyDescent="0.3">
      <c r="A675" s="28" t="str">
        <f t="shared" si="21"/>
        <v/>
      </c>
      <c r="B675" s="171"/>
      <c r="C675" s="169"/>
      <c r="D675" s="182"/>
      <c r="E675" s="172"/>
      <c r="F675" s="170"/>
      <c r="G675" s="169"/>
      <c r="H675" s="183"/>
      <c r="I675" s="132" t="str">
        <f>IFERROR(VLOOKUP(C675,PG!$C$8:$M$1007,11,FALSE),"")</f>
        <v/>
      </c>
      <c r="J675" s="133">
        <f t="shared" si="22"/>
        <v>0</v>
      </c>
    </row>
    <row r="676" spans="1:10" ht="35.1" customHeight="1" thickTop="1" thickBot="1" x14ac:dyDescent="0.3">
      <c r="A676" s="28" t="str">
        <f t="shared" si="21"/>
        <v/>
      </c>
      <c r="B676" s="171"/>
      <c r="C676" s="169"/>
      <c r="D676" s="182"/>
      <c r="E676" s="172"/>
      <c r="F676" s="170"/>
      <c r="G676" s="169"/>
      <c r="H676" s="183"/>
      <c r="I676" s="132" t="str">
        <f>IFERROR(VLOOKUP(C676,PG!$C$8:$M$1007,11,FALSE),"")</f>
        <v/>
      </c>
      <c r="J676" s="133">
        <f t="shared" si="22"/>
        <v>0</v>
      </c>
    </row>
    <row r="677" spans="1:10" ht="35.1" customHeight="1" thickTop="1" thickBot="1" x14ac:dyDescent="0.3">
      <c r="A677" s="28" t="str">
        <f t="shared" si="21"/>
        <v/>
      </c>
      <c r="B677" s="171"/>
      <c r="C677" s="169"/>
      <c r="D677" s="182"/>
      <c r="E677" s="172"/>
      <c r="F677" s="170"/>
      <c r="G677" s="169"/>
      <c r="H677" s="183"/>
      <c r="I677" s="132" t="str">
        <f>IFERROR(VLOOKUP(C677,PG!$C$8:$M$1007,11,FALSE),"")</f>
        <v/>
      </c>
      <c r="J677" s="133">
        <f t="shared" si="22"/>
        <v>0</v>
      </c>
    </row>
    <row r="678" spans="1:10" ht="35.1" customHeight="1" thickTop="1" thickBot="1" x14ac:dyDescent="0.3">
      <c r="A678" s="28" t="str">
        <f t="shared" si="21"/>
        <v/>
      </c>
      <c r="B678" s="171"/>
      <c r="C678" s="169"/>
      <c r="D678" s="182"/>
      <c r="E678" s="172"/>
      <c r="F678" s="170"/>
      <c r="G678" s="169"/>
      <c r="H678" s="183"/>
      <c r="I678" s="132" t="str">
        <f>IFERROR(VLOOKUP(C678,PG!$C$8:$M$1007,11,FALSE),"")</f>
        <v/>
      </c>
      <c r="J678" s="133">
        <f t="shared" si="22"/>
        <v>0</v>
      </c>
    </row>
    <row r="679" spans="1:10" ht="35.1" customHeight="1" thickTop="1" thickBot="1" x14ac:dyDescent="0.3">
      <c r="A679" s="28" t="str">
        <f t="shared" si="21"/>
        <v/>
      </c>
      <c r="B679" s="171"/>
      <c r="C679" s="169"/>
      <c r="D679" s="182"/>
      <c r="E679" s="172"/>
      <c r="F679" s="170"/>
      <c r="G679" s="169"/>
      <c r="H679" s="183"/>
      <c r="I679" s="132" t="str">
        <f>IFERROR(VLOOKUP(C679,PG!$C$8:$M$1007,11,FALSE),"")</f>
        <v/>
      </c>
      <c r="J679" s="133">
        <f t="shared" si="22"/>
        <v>0</v>
      </c>
    </row>
    <row r="680" spans="1:10" ht="35.1" customHeight="1" thickTop="1" thickBot="1" x14ac:dyDescent="0.3">
      <c r="A680" s="28" t="str">
        <f t="shared" si="21"/>
        <v/>
      </c>
      <c r="B680" s="171"/>
      <c r="C680" s="169"/>
      <c r="D680" s="182"/>
      <c r="E680" s="172"/>
      <c r="F680" s="170"/>
      <c r="G680" s="169"/>
      <c r="H680" s="183"/>
      <c r="I680" s="132" t="str">
        <f>IFERROR(VLOOKUP(C680,PG!$C$8:$M$1007,11,FALSE),"")</f>
        <v/>
      </c>
      <c r="J680" s="133">
        <f t="shared" si="22"/>
        <v>0</v>
      </c>
    </row>
    <row r="681" spans="1:10" ht="35.1" customHeight="1" thickTop="1" thickBot="1" x14ac:dyDescent="0.3">
      <c r="A681" s="28" t="str">
        <f t="shared" si="21"/>
        <v/>
      </c>
      <c r="B681" s="171"/>
      <c r="C681" s="169"/>
      <c r="D681" s="182"/>
      <c r="E681" s="172"/>
      <c r="F681" s="170"/>
      <c r="G681" s="169"/>
      <c r="H681" s="183"/>
      <c r="I681" s="132" t="str">
        <f>IFERROR(VLOOKUP(C681,PG!$C$8:$M$1007,11,FALSE),"")</f>
        <v/>
      </c>
      <c r="J681" s="133">
        <f t="shared" si="22"/>
        <v>0</v>
      </c>
    </row>
    <row r="682" spans="1:10" ht="35.1" customHeight="1" thickTop="1" thickBot="1" x14ac:dyDescent="0.3">
      <c r="A682" s="28" t="str">
        <f t="shared" si="21"/>
        <v/>
      </c>
      <c r="B682" s="171"/>
      <c r="C682" s="169"/>
      <c r="D682" s="182"/>
      <c r="E682" s="172"/>
      <c r="F682" s="170"/>
      <c r="G682" s="169"/>
      <c r="H682" s="183"/>
      <c r="I682" s="132" t="str">
        <f>IFERROR(VLOOKUP(C682,PG!$C$8:$M$1007,11,FALSE),"")</f>
        <v/>
      </c>
      <c r="J682" s="133">
        <f t="shared" si="22"/>
        <v>0</v>
      </c>
    </row>
    <row r="683" spans="1:10" ht="35.1" customHeight="1" thickTop="1" thickBot="1" x14ac:dyDescent="0.3">
      <c r="A683" s="28" t="str">
        <f t="shared" si="21"/>
        <v/>
      </c>
      <c r="B683" s="171"/>
      <c r="C683" s="169"/>
      <c r="D683" s="182"/>
      <c r="E683" s="172"/>
      <c r="F683" s="170"/>
      <c r="G683" s="169"/>
      <c r="H683" s="183"/>
      <c r="I683" s="132" t="str">
        <f>IFERROR(VLOOKUP(C683,PG!$C$8:$M$1007,11,FALSE),"")</f>
        <v/>
      </c>
      <c r="J683" s="133">
        <f t="shared" si="22"/>
        <v>0</v>
      </c>
    </row>
    <row r="684" spans="1:10" ht="35.1" customHeight="1" thickTop="1" thickBot="1" x14ac:dyDescent="0.3">
      <c r="A684" s="28" t="str">
        <f t="shared" si="21"/>
        <v/>
      </c>
      <c r="B684" s="171"/>
      <c r="C684" s="169"/>
      <c r="D684" s="182"/>
      <c r="E684" s="172"/>
      <c r="F684" s="170"/>
      <c r="G684" s="169"/>
      <c r="H684" s="183"/>
      <c r="I684" s="132" t="str">
        <f>IFERROR(VLOOKUP(C684,PG!$C$8:$M$1007,11,FALSE),"")</f>
        <v/>
      </c>
      <c r="J684" s="133">
        <f t="shared" si="22"/>
        <v>0</v>
      </c>
    </row>
    <row r="685" spans="1:10" ht="35.1" customHeight="1" thickTop="1" thickBot="1" x14ac:dyDescent="0.3">
      <c r="A685" s="28" t="str">
        <f t="shared" si="21"/>
        <v/>
      </c>
      <c r="B685" s="171"/>
      <c r="C685" s="169"/>
      <c r="D685" s="182"/>
      <c r="E685" s="172"/>
      <c r="F685" s="170"/>
      <c r="G685" s="169"/>
      <c r="H685" s="183"/>
      <c r="I685" s="132" t="str">
        <f>IFERROR(VLOOKUP(C685,PG!$C$8:$M$1007,11,FALSE),"")</f>
        <v/>
      </c>
      <c r="J685" s="133">
        <f t="shared" si="22"/>
        <v>0</v>
      </c>
    </row>
    <row r="686" spans="1:10" ht="35.1" customHeight="1" thickTop="1" thickBot="1" x14ac:dyDescent="0.3">
      <c r="A686" s="28" t="str">
        <f t="shared" si="21"/>
        <v/>
      </c>
      <c r="B686" s="171"/>
      <c r="C686" s="169"/>
      <c r="D686" s="182"/>
      <c r="E686" s="172"/>
      <c r="F686" s="170"/>
      <c r="G686" s="169"/>
      <c r="H686" s="183"/>
      <c r="I686" s="132" t="str">
        <f>IFERROR(VLOOKUP(C686,PG!$C$8:$M$1007,11,FALSE),"")</f>
        <v/>
      </c>
      <c r="J686" s="133">
        <f t="shared" si="22"/>
        <v>0</v>
      </c>
    </row>
    <row r="687" spans="1:10" ht="35.1" customHeight="1" thickTop="1" thickBot="1" x14ac:dyDescent="0.3">
      <c r="A687" s="28" t="str">
        <f t="shared" si="21"/>
        <v/>
      </c>
      <c r="B687" s="171"/>
      <c r="C687" s="169"/>
      <c r="D687" s="182"/>
      <c r="E687" s="172"/>
      <c r="F687" s="170"/>
      <c r="G687" s="169"/>
      <c r="H687" s="183"/>
      <c r="I687" s="132" t="str">
        <f>IFERROR(VLOOKUP(C687,PG!$C$8:$M$1007,11,FALSE),"")</f>
        <v/>
      </c>
      <c r="J687" s="133">
        <f t="shared" si="22"/>
        <v>0</v>
      </c>
    </row>
    <row r="688" spans="1:10" ht="35.1" customHeight="1" thickTop="1" thickBot="1" x14ac:dyDescent="0.3">
      <c r="A688" s="28" t="str">
        <f t="shared" si="21"/>
        <v/>
      </c>
      <c r="B688" s="171"/>
      <c r="C688" s="169"/>
      <c r="D688" s="182"/>
      <c r="E688" s="172"/>
      <c r="F688" s="170"/>
      <c r="G688" s="169"/>
      <c r="H688" s="183"/>
      <c r="I688" s="132" t="str">
        <f>IFERROR(VLOOKUP(C688,PG!$C$8:$M$1007,11,FALSE),"")</f>
        <v/>
      </c>
      <c r="J688" s="133">
        <f t="shared" si="22"/>
        <v>0</v>
      </c>
    </row>
    <row r="689" spans="1:10" ht="35.1" customHeight="1" thickTop="1" thickBot="1" x14ac:dyDescent="0.3">
      <c r="A689" s="28" t="str">
        <f t="shared" si="21"/>
        <v/>
      </c>
      <c r="B689" s="171"/>
      <c r="C689" s="169"/>
      <c r="D689" s="182"/>
      <c r="E689" s="172"/>
      <c r="F689" s="170"/>
      <c r="G689" s="169"/>
      <c r="H689" s="183"/>
      <c r="I689" s="132" t="str">
        <f>IFERROR(VLOOKUP(C689,PG!$C$8:$M$1007,11,FALSE),"")</f>
        <v/>
      </c>
      <c r="J689" s="133">
        <f t="shared" si="22"/>
        <v>0</v>
      </c>
    </row>
    <row r="690" spans="1:10" ht="35.1" customHeight="1" thickTop="1" thickBot="1" x14ac:dyDescent="0.3">
      <c r="A690" s="28" t="str">
        <f t="shared" si="21"/>
        <v/>
      </c>
      <c r="B690" s="171"/>
      <c r="C690" s="169"/>
      <c r="D690" s="182"/>
      <c r="E690" s="172"/>
      <c r="F690" s="170"/>
      <c r="G690" s="169"/>
      <c r="H690" s="183"/>
      <c r="I690" s="132" t="str">
        <f>IFERROR(VLOOKUP(C690,PG!$C$8:$M$1007,11,FALSE),"")</f>
        <v/>
      </c>
      <c r="J690" s="133">
        <f t="shared" si="22"/>
        <v>0</v>
      </c>
    </row>
    <row r="691" spans="1:10" ht="35.1" customHeight="1" thickTop="1" thickBot="1" x14ac:dyDescent="0.3">
      <c r="A691" s="28" t="str">
        <f t="shared" si="21"/>
        <v/>
      </c>
      <c r="B691" s="171"/>
      <c r="C691" s="169"/>
      <c r="D691" s="182"/>
      <c r="E691" s="172"/>
      <c r="F691" s="170"/>
      <c r="G691" s="169"/>
      <c r="H691" s="183"/>
      <c r="I691" s="132" t="str">
        <f>IFERROR(VLOOKUP(C691,PG!$C$8:$M$1007,11,FALSE),"")</f>
        <v/>
      </c>
      <c r="J691" s="133">
        <f t="shared" si="22"/>
        <v>0</v>
      </c>
    </row>
    <row r="692" spans="1:10" ht="35.1" customHeight="1" thickTop="1" thickBot="1" x14ac:dyDescent="0.3">
      <c r="A692" s="28" t="str">
        <f t="shared" si="21"/>
        <v/>
      </c>
      <c r="B692" s="171"/>
      <c r="C692" s="169"/>
      <c r="D692" s="182"/>
      <c r="E692" s="172"/>
      <c r="F692" s="170"/>
      <c r="G692" s="169"/>
      <c r="H692" s="183"/>
      <c r="I692" s="132" t="str">
        <f>IFERROR(VLOOKUP(C692,PG!$C$8:$M$1007,11,FALSE),"")</f>
        <v/>
      </c>
      <c r="J692" s="133">
        <f t="shared" si="22"/>
        <v>0</v>
      </c>
    </row>
    <row r="693" spans="1:10" ht="35.1" customHeight="1" thickTop="1" thickBot="1" x14ac:dyDescent="0.3">
      <c r="A693" s="28" t="str">
        <f t="shared" si="21"/>
        <v/>
      </c>
      <c r="B693" s="171"/>
      <c r="C693" s="169"/>
      <c r="D693" s="182"/>
      <c r="E693" s="172"/>
      <c r="F693" s="170"/>
      <c r="G693" s="169"/>
      <c r="H693" s="183"/>
      <c r="I693" s="132" t="str">
        <f>IFERROR(VLOOKUP(C693,PG!$C$8:$M$1007,11,FALSE),"")</f>
        <v/>
      </c>
      <c r="J693" s="133">
        <f t="shared" si="22"/>
        <v>0</v>
      </c>
    </row>
    <row r="694" spans="1:10" ht="35.1" customHeight="1" thickTop="1" thickBot="1" x14ac:dyDescent="0.3">
      <c r="A694" s="28" t="str">
        <f t="shared" si="21"/>
        <v/>
      </c>
      <c r="B694" s="171"/>
      <c r="C694" s="169"/>
      <c r="D694" s="182"/>
      <c r="E694" s="172"/>
      <c r="F694" s="170"/>
      <c r="G694" s="169"/>
      <c r="H694" s="183"/>
      <c r="I694" s="132" t="str">
        <f>IFERROR(VLOOKUP(C694,PG!$C$8:$M$1007,11,FALSE),"")</f>
        <v/>
      </c>
      <c r="J694" s="133">
        <f t="shared" si="22"/>
        <v>0</v>
      </c>
    </row>
    <row r="695" spans="1:10" ht="35.1" customHeight="1" thickTop="1" thickBot="1" x14ac:dyDescent="0.3">
      <c r="A695" s="28" t="str">
        <f t="shared" si="21"/>
        <v/>
      </c>
      <c r="B695" s="171"/>
      <c r="C695" s="169"/>
      <c r="D695" s="182"/>
      <c r="E695" s="172"/>
      <c r="F695" s="170"/>
      <c r="G695" s="169"/>
      <c r="H695" s="183"/>
      <c r="I695" s="132" t="str">
        <f>IFERROR(VLOOKUP(C695,PG!$C$8:$M$1007,11,FALSE),"")</f>
        <v/>
      </c>
      <c r="J695" s="133">
        <f t="shared" si="22"/>
        <v>0</v>
      </c>
    </row>
    <row r="696" spans="1:10" ht="35.1" customHeight="1" thickTop="1" thickBot="1" x14ac:dyDescent="0.3">
      <c r="A696" s="28" t="str">
        <f t="shared" si="21"/>
        <v/>
      </c>
      <c r="B696" s="171"/>
      <c r="C696" s="169"/>
      <c r="D696" s="182"/>
      <c r="E696" s="172"/>
      <c r="F696" s="170"/>
      <c r="G696" s="169"/>
      <c r="H696" s="183"/>
      <c r="I696" s="132" t="str">
        <f>IFERROR(VLOOKUP(C696,PG!$C$8:$M$1007,11,FALSE),"")</f>
        <v/>
      </c>
      <c r="J696" s="133">
        <f t="shared" si="22"/>
        <v>0</v>
      </c>
    </row>
    <row r="697" spans="1:10" ht="35.1" customHeight="1" thickTop="1" thickBot="1" x14ac:dyDescent="0.3">
      <c r="A697" s="28" t="str">
        <f t="shared" si="21"/>
        <v/>
      </c>
      <c r="B697" s="171"/>
      <c r="C697" s="169"/>
      <c r="D697" s="182"/>
      <c r="E697" s="172"/>
      <c r="F697" s="170"/>
      <c r="G697" s="169"/>
      <c r="H697" s="183"/>
      <c r="I697" s="132" t="str">
        <f>IFERROR(VLOOKUP(C697,PG!$C$8:$M$1007,11,FALSE),"")</f>
        <v/>
      </c>
      <c r="J697" s="133">
        <f t="shared" si="22"/>
        <v>0</v>
      </c>
    </row>
    <row r="698" spans="1:10" ht="35.1" customHeight="1" thickTop="1" thickBot="1" x14ac:dyDescent="0.3">
      <c r="A698" s="28" t="str">
        <f t="shared" si="21"/>
        <v/>
      </c>
      <c r="B698" s="171"/>
      <c r="C698" s="169"/>
      <c r="D698" s="182"/>
      <c r="E698" s="172"/>
      <c r="F698" s="170"/>
      <c r="G698" s="169"/>
      <c r="H698" s="183"/>
      <c r="I698" s="132" t="str">
        <f>IFERROR(VLOOKUP(C698,PG!$C$8:$M$1007,11,FALSE),"")</f>
        <v/>
      </c>
      <c r="J698" s="133">
        <f t="shared" si="22"/>
        <v>0</v>
      </c>
    </row>
    <row r="699" spans="1:10" ht="35.1" customHeight="1" thickTop="1" thickBot="1" x14ac:dyDescent="0.3">
      <c r="A699" s="28" t="str">
        <f t="shared" si="21"/>
        <v/>
      </c>
      <c r="B699" s="171"/>
      <c r="C699" s="169"/>
      <c r="D699" s="182"/>
      <c r="E699" s="172"/>
      <c r="F699" s="170"/>
      <c r="G699" s="169"/>
      <c r="H699" s="183"/>
      <c r="I699" s="132" t="str">
        <f>IFERROR(VLOOKUP(C699,PG!$C$8:$M$1007,11,FALSE),"")</f>
        <v/>
      </c>
      <c r="J699" s="133">
        <f t="shared" si="22"/>
        <v>0</v>
      </c>
    </row>
    <row r="700" spans="1:10" ht="35.1" customHeight="1" thickTop="1" thickBot="1" x14ac:dyDescent="0.3">
      <c r="A700" s="28" t="str">
        <f t="shared" si="21"/>
        <v/>
      </c>
      <c r="B700" s="171"/>
      <c r="C700" s="169"/>
      <c r="D700" s="182"/>
      <c r="E700" s="172"/>
      <c r="F700" s="170"/>
      <c r="G700" s="169"/>
      <c r="H700" s="183"/>
      <c r="I700" s="132" t="str">
        <f>IFERROR(VLOOKUP(C700,PG!$C$8:$M$1007,11,FALSE),"")</f>
        <v/>
      </c>
      <c r="J700" s="133">
        <f t="shared" si="22"/>
        <v>0</v>
      </c>
    </row>
    <row r="701" spans="1:10" ht="35.1" customHeight="1" thickTop="1" thickBot="1" x14ac:dyDescent="0.3">
      <c r="A701" s="28" t="str">
        <f t="shared" si="21"/>
        <v/>
      </c>
      <c r="B701" s="171"/>
      <c r="C701" s="169"/>
      <c r="D701" s="182"/>
      <c r="E701" s="172"/>
      <c r="F701" s="170"/>
      <c r="G701" s="169"/>
      <c r="H701" s="183"/>
      <c r="I701" s="132" t="str">
        <f>IFERROR(VLOOKUP(C701,PG!$C$8:$M$1007,11,FALSE),"")</f>
        <v/>
      </c>
      <c r="J701" s="133">
        <f t="shared" si="22"/>
        <v>0</v>
      </c>
    </row>
    <row r="702" spans="1:10" ht="35.1" customHeight="1" thickTop="1" thickBot="1" x14ac:dyDescent="0.3">
      <c r="A702" s="28" t="str">
        <f t="shared" si="21"/>
        <v/>
      </c>
      <c r="B702" s="171"/>
      <c r="C702" s="169"/>
      <c r="D702" s="182"/>
      <c r="E702" s="172"/>
      <c r="F702" s="170"/>
      <c r="G702" s="169"/>
      <c r="H702" s="183"/>
      <c r="I702" s="132" t="str">
        <f>IFERROR(VLOOKUP(C702,PG!$C$8:$M$1007,11,FALSE),"")</f>
        <v/>
      </c>
      <c r="J702" s="133">
        <f t="shared" si="22"/>
        <v>0</v>
      </c>
    </row>
    <row r="703" spans="1:10" ht="35.1" customHeight="1" thickTop="1" thickBot="1" x14ac:dyDescent="0.3">
      <c r="A703" s="28" t="str">
        <f t="shared" si="21"/>
        <v/>
      </c>
      <c r="B703" s="171"/>
      <c r="C703" s="169"/>
      <c r="D703" s="182"/>
      <c r="E703" s="172"/>
      <c r="F703" s="170"/>
      <c r="G703" s="169"/>
      <c r="H703" s="183"/>
      <c r="I703" s="132" t="str">
        <f>IFERROR(VLOOKUP(C703,PG!$C$8:$M$1007,11,FALSE),"")</f>
        <v/>
      </c>
      <c r="J703" s="133">
        <f t="shared" si="22"/>
        <v>0</v>
      </c>
    </row>
    <row r="704" spans="1:10" ht="35.1" customHeight="1" thickTop="1" thickBot="1" x14ac:dyDescent="0.3">
      <c r="A704" s="28" t="str">
        <f t="shared" si="21"/>
        <v/>
      </c>
      <c r="B704" s="171"/>
      <c r="C704" s="169"/>
      <c r="D704" s="182"/>
      <c r="E704" s="172"/>
      <c r="F704" s="170"/>
      <c r="G704" s="169"/>
      <c r="H704" s="183"/>
      <c r="I704" s="132" t="str">
        <f>IFERROR(VLOOKUP(C704,PG!$C$8:$M$1007,11,FALSE),"")</f>
        <v/>
      </c>
      <c r="J704" s="133">
        <f t="shared" si="22"/>
        <v>0</v>
      </c>
    </row>
    <row r="705" spans="1:10" ht="35.1" customHeight="1" thickTop="1" thickBot="1" x14ac:dyDescent="0.3">
      <c r="A705" s="28" t="str">
        <f t="shared" si="21"/>
        <v/>
      </c>
      <c r="B705" s="171"/>
      <c r="C705" s="169"/>
      <c r="D705" s="182"/>
      <c r="E705" s="172"/>
      <c r="F705" s="170"/>
      <c r="G705" s="169"/>
      <c r="H705" s="183"/>
      <c r="I705" s="132" t="str">
        <f>IFERROR(VLOOKUP(C705,PG!$C$8:$M$1007,11,FALSE),"")</f>
        <v/>
      </c>
      <c r="J705" s="133">
        <f t="shared" si="22"/>
        <v>0</v>
      </c>
    </row>
    <row r="706" spans="1:10" ht="35.1" customHeight="1" thickTop="1" thickBot="1" x14ac:dyDescent="0.3">
      <c r="A706" s="28" t="str">
        <f t="shared" si="21"/>
        <v/>
      </c>
      <c r="B706" s="171"/>
      <c r="C706" s="169"/>
      <c r="D706" s="182"/>
      <c r="E706" s="172"/>
      <c r="F706" s="170"/>
      <c r="G706" s="169"/>
      <c r="H706" s="183"/>
      <c r="I706" s="132" t="str">
        <f>IFERROR(VLOOKUP(C706,PG!$C$8:$M$1007,11,FALSE),"")</f>
        <v/>
      </c>
      <c r="J706" s="133">
        <f t="shared" si="22"/>
        <v>0</v>
      </c>
    </row>
    <row r="707" spans="1:10" ht="35.1" customHeight="1" thickTop="1" thickBot="1" x14ac:dyDescent="0.3">
      <c r="A707" s="28" t="str">
        <f t="shared" si="21"/>
        <v/>
      </c>
      <c r="B707" s="171"/>
      <c r="C707" s="169"/>
      <c r="D707" s="182"/>
      <c r="E707" s="172"/>
      <c r="F707" s="170"/>
      <c r="G707" s="169"/>
      <c r="H707" s="183"/>
      <c r="I707" s="132" t="str">
        <f>IFERROR(VLOOKUP(C707,PG!$C$8:$M$1007,11,FALSE),"")</f>
        <v/>
      </c>
      <c r="J707" s="133">
        <f t="shared" si="22"/>
        <v>0</v>
      </c>
    </row>
    <row r="708" spans="1:10" ht="35.1" customHeight="1" thickTop="1" thickBot="1" x14ac:dyDescent="0.3">
      <c r="A708" s="28" t="str">
        <f t="shared" si="21"/>
        <v/>
      </c>
      <c r="B708" s="171"/>
      <c r="C708" s="169"/>
      <c r="D708" s="182"/>
      <c r="E708" s="172"/>
      <c r="F708" s="170"/>
      <c r="G708" s="169"/>
      <c r="H708" s="183"/>
      <c r="I708" s="132" t="str">
        <f>IFERROR(VLOOKUP(C708,PG!$C$8:$M$1007,11,FALSE),"")</f>
        <v/>
      </c>
      <c r="J708" s="133">
        <f t="shared" si="22"/>
        <v>0</v>
      </c>
    </row>
    <row r="709" spans="1:10" ht="35.1" customHeight="1" thickTop="1" thickBot="1" x14ac:dyDescent="0.3">
      <c r="A709" s="28" t="str">
        <f t="shared" si="21"/>
        <v/>
      </c>
      <c r="B709" s="171"/>
      <c r="C709" s="169"/>
      <c r="D709" s="182"/>
      <c r="E709" s="172"/>
      <c r="F709" s="170"/>
      <c r="G709" s="169"/>
      <c r="H709" s="183"/>
      <c r="I709" s="132" t="str">
        <f>IFERROR(VLOOKUP(C709,PG!$C$8:$M$1007,11,FALSE),"")</f>
        <v/>
      </c>
      <c r="J709" s="133">
        <f t="shared" si="22"/>
        <v>0</v>
      </c>
    </row>
    <row r="710" spans="1:10" ht="35.1" customHeight="1" thickTop="1" thickBot="1" x14ac:dyDescent="0.3">
      <c r="A710" s="28" t="str">
        <f t="shared" si="21"/>
        <v/>
      </c>
      <c r="B710" s="171"/>
      <c r="C710" s="169"/>
      <c r="D710" s="182"/>
      <c r="E710" s="172"/>
      <c r="F710" s="170"/>
      <c r="G710" s="169"/>
      <c r="H710" s="183"/>
      <c r="I710" s="132" t="str">
        <f>IFERROR(VLOOKUP(C710,PG!$C$8:$M$1007,11,FALSE),"")</f>
        <v/>
      </c>
      <c r="J710" s="133">
        <f t="shared" si="22"/>
        <v>0</v>
      </c>
    </row>
    <row r="711" spans="1:10" ht="35.1" customHeight="1" thickTop="1" thickBot="1" x14ac:dyDescent="0.3">
      <c r="A711" s="28" t="str">
        <f t="shared" si="21"/>
        <v/>
      </c>
      <c r="B711" s="171"/>
      <c r="C711" s="169"/>
      <c r="D711" s="182"/>
      <c r="E711" s="172"/>
      <c r="F711" s="170"/>
      <c r="G711" s="169"/>
      <c r="H711" s="183"/>
      <c r="I711" s="132" t="str">
        <f>IFERROR(VLOOKUP(C711,PG!$C$8:$M$1007,11,FALSE),"")</f>
        <v/>
      </c>
      <c r="J711" s="133">
        <f t="shared" si="22"/>
        <v>0</v>
      </c>
    </row>
    <row r="712" spans="1:10" ht="35.1" customHeight="1" thickTop="1" thickBot="1" x14ac:dyDescent="0.3">
      <c r="A712" s="28" t="str">
        <f t="shared" si="21"/>
        <v/>
      </c>
      <c r="B712" s="171"/>
      <c r="C712" s="169"/>
      <c r="D712" s="182"/>
      <c r="E712" s="172"/>
      <c r="F712" s="170"/>
      <c r="G712" s="169"/>
      <c r="H712" s="183"/>
      <c r="I712" s="132" t="str">
        <f>IFERROR(VLOOKUP(C712,PG!$C$8:$M$1007,11,FALSE),"")</f>
        <v/>
      </c>
      <c r="J712" s="133">
        <f t="shared" si="22"/>
        <v>0</v>
      </c>
    </row>
    <row r="713" spans="1:10" ht="35.1" customHeight="1" thickTop="1" thickBot="1" x14ac:dyDescent="0.3">
      <c r="A713" s="28" t="str">
        <f t="shared" ref="A713:A776" si="23">IF(B713="","",MONTH(B713))</f>
        <v/>
      </c>
      <c r="B713" s="171"/>
      <c r="C713" s="169"/>
      <c r="D713" s="182"/>
      <c r="E713" s="172"/>
      <c r="F713" s="170"/>
      <c r="G713" s="169"/>
      <c r="H713" s="183"/>
      <c r="I713" s="132" t="str">
        <f>IFERROR(VLOOKUP(C713,PG!$C$8:$M$1007,11,FALSE),"")</f>
        <v/>
      </c>
      <c r="J713" s="133">
        <f t="shared" si="22"/>
        <v>0</v>
      </c>
    </row>
    <row r="714" spans="1:10" ht="35.1" customHeight="1" thickTop="1" thickBot="1" x14ac:dyDescent="0.3">
      <c r="A714" s="28" t="str">
        <f t="shared" si="23"/>
        <v/>
      </c>
      <c r="B714" s="171"/>
      <c r="C714" s="169"/>
      <c r="D714" s="182"/>
      <c r="E714" s="172"/>
      <c r="F714" s="170"/>
      <c r="G714" s="169"/>
      <c r="H714" s="183"/>
      <c r="I714" s="132" t="str">
        <f>IFERROR(VLOOKUP(C714,PG!$C$8:$M$1007,11,FALSE),"")</f>
        <v/>
      </c>
      <c r="J714" s="133">
        <f t="shared" si="22"/>
        <v>0</v>
      </c>
    </row>
    <row r="715" spans="1:10" ht="35.1" customHeight="1" thickTop="1" thickBot="1" x14ac:dyDescent="0.3">
      <c r="A715" s="28" t="str">
        <f t="shared" si="23"/>
        <v/>
      </c>
      <c r="B715" s="171"/>
      <c r="C715" s="169"/>
      <c r="D715" s="182"/>
      <c r="E715" s="172"/>
      <c r="F715" s="170"/>
      <c r="G715" s="169"/>
      <c r="H715" s="183"/>
      <c r="I715" s="132" t="str">
        <f>IFERROR(VLOOKUP(C715,PG!$C$8:$M$1007,11,FALSE),"")</f>
        <v/>
      </c>
      <c r="J715" s="133">
        <f t="shared" si="22"/>
        <v>0</v>
      </c>
    </row>
    <row r="716" spans="1:10" ht="35.1" customHeight="1" thickTop="1" thickBot="1" x14ac:dyDescent="0.3">
      <c r="A716" s="28" t="str">
        <f t="shared" si="23"/>
        <v/>
      </c>
      <c r="B716" s="171"/>
      <c r="C716" s="169"/>
      <c r="D716" s="182"/>
      <c r="E716" s="172"/>
      <c r="F716" s="170"/>
      <c r="G716" s="169"/>
      <c r="H716" s="183"/>
      <c r="I716" s="132" t="str">
        <f>IFERROR(VLOOKUP(C716,PG!$C$8:$M$1007,11,FALSE),"")</f>
        <v/>
      </c>
      <c r="J716" s="133">
        <f t="shared" si="22"/>
        <v>0</v>
      </c>
    </row>
    <row r="717" spans="1:10" ht="35.1" customHeight="1" thickTop="1" thickBot="1" x14ac:dyDescent="0.3">
      <c r="A717" s="28" t="str">
        <f t="shared" si="23"/>
        <v/>
      </c>
      <c r="B717" s="171"/>
      <c r="C717" s="169"/>
      <c r="D717" s="182"/>
      <c r="E717" s="172"/>
      <c r="F717" s="170"/>
      <c r="G717" s="169"/>
      <c r="H717" s="183"/>
      <c r="I717" s="132" t="str">
        <f>IFERROR(VLOOKUP(C717,PG!$C$8:$M$1007,11,FALSE),"")</f>
        <v/>
      </c>
      <c r="J717" s="133">
        <f t="shared" si="22"/>
        <v>0</v>
      </c>
    </row>
    <row r="718" spans="1:10" ht="35.1" customHeight="1" thickTop="1" thickBot="1" x14ac:dyDescent="0.3">
      <c r="A718" s="28" t="str">
        <f t="shared" si="23"/>
        <v/>
      </c>
      <c r="B718" s="171"/>
      <c r="C718" s="169"/>
      <c r="D718" s="182"/>
      <c r="E718" s="172"/>
      <c r="F718" s="170"/>
      <c r="G718" s="169"/>
      <c r="H718" s="183"/>
      <c r="I718" s="132" t="str">
        <f>IFERROR(VLOOKUP(C718,PG!$C$8:$M$1007,11,FALSE),"")</f>
        <v/>
      </c>
      <c r="J718" s="133">
        <f t="shared" si="22"/>
        <v>0</v>
      </c>
    </row>
    <row r="719" spans="1:10" ht="35.1" customHeight="1" thickTop="1" thickBot="1" x14ac:dyDescent="0.3">
      <c r="A719" s="28" t="str">
        <f t="shared" si="23"/>
        <v/>
      </c>
      <c r="B719" s="171"/>
      <c r="C719" s="169"/>
      <c r="D719" s="182"/>
      <c r="E719" s="172"/>
      <c r="F719" s="170"/>
      <c r="G719" s="169"/>
      <c r="H719" s="183"/>
      <c r="I719" s="132" t="str">
        <f>IFERROR(VLOOKUP(C719,PG!$C$8:$M$1007,11,FALSE),"")</f>
        <v/>
      </c>
      <c r="J719" s="133">
        <f t="shared" si="22"/>
        <v>0</v>
      </c>
    </row>
    <row r="720" spans="1:10" ht="35.1" customHeight="1" thickTop="1" thickBot="1" x14ac:dyDescent="0.3">
      <c r="A720" s="28" t="str">
        <f t="shared" si="23"/>
        <v/>
      </c>
      <c r="B720" s="171"/>
      <c r="C720" s="169"/>
      <c r="D720" s="182"/>
      <c r="E720" s="172"/>
      <c r="F720" s="170"/>
      <c r="G720" s="169"/>
      <c r="H720" s="183"/>
      <c r="I720" s="132" t="str">
        <f>IFERROR(VLOOKUP(C720,PG!$C$8:$M$1007,11,FALSE),"")</f>
        <v/>
      </c>
      <c r="J720" s="133">
        <f t="shared" si="22"/>
        <v>0</v>
      </c>
    </row>
    <row r="721" spans="1:10" ht="35.1" customHeight="1" thickTop="1" thickBot="1" x14ac:dyDescent="0.3">
      <c r="A721" s="28" t="str">
        <f t="shared" si="23"/>
        <v/>
      </c>
      <c r="B721" s="171"/>
      <c r="C721" s="169"/>
      <c r="D721" s="182"/>
      <c r="E721" s="172"/>
      <c r="F721" s="170"/>
      <c r="G721" s="169"/>
      <c r="H721" s="183"/>
      <c r="I721" s="132" t="str">
        <f>IFERROR(VLOOKUP(C721,PG!$C$8:$M$1007,11,FALSE),"")</f>
        <v/>
      </c>
      <c r="J721" s="133">
        <f t="shared" si="22"/>
        <v>0</v>
      </c>
    </row>
    <row r="722" spans="1:10" ht="35.1" customHeight="1" thickTop="1" thickBot="1" x14ac:dyDescent="0.3">
      <c r="A722" s="28" t="str">
        <f t="shared" si="23"/>
        <v/>
      </c>
      <c r="B722" s="171"/>
      <c r="C722" s="169"/>
      <c r="D722" s="182"/>
      <c r="E722" s="172"/>
      <c r="F722" s="170"/>
      <c r="G722" s="169"/>
      <c r="H722" s="183"/>
      <c r="I722" s="132" t="str">
        <f>IFERROR(VLOOKUP(C722,PG!$C$8:$M$1007,11,FALSE),"")</f>
        <v/>
      </c>
      <c r="J722" s="133">
        <f t="shared" si="22"/>
        <v>0</v>
      </c>
    </row>
    <row r="723" spans="1:10" ht="35.1" customHeight="1" thickTop="1" thickBot="1" x14ac:dyDescent="0.3">
      <c r="A723" s="28" t="str">
        <f t="shared" si="23"/>
        <v/>
      </c>
      <c r="B723" s="171"/>
      <c r="C723" s="169"/>
      <c r="D723" s="182"/>
      <c r="E723" s="172"/>
      <c r="F723" s="170"/>
      <c r="G723" s="169"/>
      <c r="H723" s="183"/>
      <c r="I723" s="132" t="str">
        <f>IFERROR(VLOOKUP(C723,PG!$C$8:$M$1007,11,FALSE),"")</f>
        <v/>
      </c>
      <c r="J723" s="133">
        <f t="shared" ref="J723:J786" si="24">IFERROR(E723*F723,0)</f>
        <v>0</v>
      </c>
    </row>
    <row r="724" spans="1:10" ht="35.1" customHeight="1" thickTop="1" thickBot="1" x14ac:dyDescent="0.3">
      <c r="A724" s="28" t="str">
        <f t="shared" si="23"/>
        <v/>
      </c>
      <c r="B724" s="171"/>
      <c r="C724" s="169"/>
      <c r="D724" s="182"/>
      <c r="E724" s="172"/>
      <c r="F724" s="170"/>
      <c r="G724" s="169"/>
      <c r="H724" s="183"/>
      <c r="I724" s="132" t="str">
        <f>IFERROR(VLOOKUP(C724,PG!$C$8:$M$1007,11,FALSE),"")</f>
        <v/>
      </c>
      <c r="J724" s="133">
        <f t="shared" si="24"/>
        <v>0</v>
      </c>
    </row>
    <row r="725" spans="1:10" ht="35.1" customHeight="1" thickTop="1" thickBot="1" x14ac:dyDescent="0.3">
      <c r="A725" s="28" t="str">
        <f t="shared" si="23"/>
        <v/>
      </c>
      <c r="B725" s="171"/>
      <c r="C725" s="169"/>
      <c r="D725" s="182"/>
      <c r="E725" s="172"/>
      <c r="F725" s="170"/>
      <c r="G725" s="169"/>
      <c r="H725" s="183"/>
      <c r="I725" s="132" t="str">
        <f>IFERROR(VLOOKUP(C725,PG!$C$8:$M$1007,11,FALSE),"")</f>
        <v/>
      </c>
      <c r="J725" s="133">
        <f t="shared" si="24"/>
        <v>0</v>
      </c>
    </row>
    <row r="726" spans="1:10" ht="35.1" customHeight="1" thickTop="1" thickBot="1" x14ac:dyDescent="0.3">
      <c r="A726" s="28" t="str">
        <f t="shared" si="23"/>
        <v/>
      </c>
      <c r="B726" s="171"/>
      <c r="C726" s="169"/>
      <c r="D726" s="182"/>
      <c r="E726" s="172"/>
      <c r="F726" s="170"/>
      <c r="G726" s="169"/>
      <c r="H726" s="183"/>
      <c r="I726" s="132" t="str">
        <f>IFERROR(VLOOKUP(C726,PG!$C$8:$M$1007,11,FALSE),"")</f>
        <v/>
      </c>
      <c r="J726" s="133">
        <f t="shared" si="24"/>
        <v>0</v>
      </c>
    </row>
    <row r="727" spans="1:10" ht="35.1" customHeight="1" thickTop="1" thickBot="1" x14ac:dyDescent="0.3">
      <c r="A727" s="28" t="str">
        <f t="shared" si="23"/>
        <v/>
      </c>
      <c r="B727" s="171"/>
      <c r="C727" s="169"/>
      <c r="D727" s="182"/>
      <c r="E727" s="172"/>
      <c r="F727" s="170"/>
      <c r="G727" s="169"/>
      <c r="H727" s="183"/>
      <c r="I727" s="132" t="str">
        <f>IFERROR(VLOOKUP(C727,PG!$C$8:$M$1007,11,FALSE),"")</f>
        <v/>
      </c>
      <c r="J727" s="133">
        <f t="shared" si="24"/>
        <v>0</v>
      </c>
    </row>
    <row r="728" spans="1:10" ht="35.1" customHeight="1" thickTop="1" thickBot="1" x14ac:dyDescent="0.3">
      <c r="A728" s="28" t="str">
        <f t="shared" si="23"/>
        <v/>
      </c>
      <c r="B728" s="171"/>
      <c r="C728" s="169"/>
      <c r="D728" s="182"/>
      <c r="E728" s="172"/>
      <c r="F728" s="170"/>
      <c r="G728" s="169"/>
      <c r="H728" s="183"/>
      <c r="I728" s="132" t="str">
        <f>IFERROR(VLOOKUP(C728,PG!$C$8:$M$1007,11,FALSE),"")</f>
        <v/>
      </c>
      <c r="J728" s="133">
        <f t="shared" si="24"/>
        <v>0</v>
      </c>
    </row>
    <row r="729" spans="1:10" ht="35.1" customHeight="1" thickTop="1" thickBot="1" x14ac:dyDescent="0.3">
      <c r="A729" s="28" t="str">
        <f t="shared" si="23"/>
        <v/>
      </c>
      <c r="B729" s="171"/>
      <c r="C729" s="169"/>
      <c r="D729" s="182"/>
      <c r="E729" s="172"/>
      <c r="F729" s="170"/>
      <c r="G729" s="169"/>
      <c r="H729" s="183"/>
      <c r="I729" s="132" t="str">
        <f>IFERROR(VLOOKUP(C729,PG!$C$8:$M$1007,11,FALSE),"")</f>
        <v/>
      </c>
      <c r="J729" s="133">
        <f t="shared" si="24"/>
        <v>0</v>
      </c>
    </row>
    <row r="730" spans="1:10" ht="35.1" customHeight="1" thickTop="1" thickBot="1" x14ac:dyDescent="0.3">
      <c r="A730" s="28" t="str">
        <f t="shared" si="23"/>
        <v/>
      </c>
      <c r="B730" s="171"/>
      <c r="C730" s="169"/>
      <c r="D730" s="182"/>
      <c r="E730" s="172"/>
      <c r="F730" s="170"/>
      <c r="G730" s="169"/>
      <c r="H730" s="183"/>
      <c r="I730" s="132" t="str">
        <f>IFERROR(VLOOKUP(C730,PG!$C$8:$M$1007,11,FALSE),"")</f>
        <v/>
      </c>
      <c r="J730" s="133">
        <f t="shared" si="24"/>
        <v>0</v>
      </c>
    </row>
    <row r="731" spans="1:10" ht="35.1" customHeight="1" thickTop="1" thickBot="1" x14ac:dyDescent="0.3">
      <c r="A731" s="28" t="str">
        <f t="shared" si="23"/>
        <v/>
      </c>
      <c r="B731" s="171"/>
      <c r="C731" s="169"/>
      <c r="D731" s="182"/>
      <c r="E731" s="172"/>
      <c r="F731" s="170"/>
      <c r="G731" s="169"/>
      <c r="H731" s="183"/>
      <c r="I731" s="132" t="str">
        <f>IFERROR(VLOOKUP(C731,PG!$C$8:$M$1007,11,FALSE),"")</f>
        <v/>
      </c>
      <c r="J731" s="133">
        <f t="shared" si="24"/>
        <v>0</v>
      </c>
    </row>
    <row r="732" spans="1:10" ht="35.1" customHeight="1" thickTop="1" thickBot="1" x14ac:dyDescent="0.3">
      <c r="A732" s="28" t="str">
        <f t="shared" si="23"/>
        <v/>
      </c>
      <c r="B732" s="171"/>
      <c r="C732" s="169"/>
      <c r="D732" s="182"/>
      <c r="E732" s="172"/>
      <c r="F732" s="170"/>
      <c r="G732" s="169"/>
      <c r="H732" s="183"/>
      <c r="I732" s="132" t="str">
        <f>IFERROR(VLOOKUP(C732,PG!$C$8:$M$1007,11,FALSE),"")</f>
        <v/>
      </c>
      <c r="J732" s="133">
        <f t="shared" si="24"/>
        <v>0</v>
      </c>
    </row>
    <row r="733" spans="1:10" ht="35.1" customHeight="1" thickTop="1" thickBot="1" x14ac:dyDescent="0.3">
      <c r="A733" s="28" t="str">
        <f t="shared" si="23"/>
        <v/>
      </c>
      <c r="B733" s="171"/>
      <c r="C733" s="169"/>
      <c r="D733" s="182"/>
      <c r="E733" s="172"/>
      <c r="F733" s="170"/>
      <c r="G733" s="169"/>
      <c r="H733" s="183"/>
      <c r="I733" s="132" t="str">
        <f>IFERROR(VLOOKUP(C733,PG!$C$8:$M$1007,11,FALSE),"")</f>
        <v/>
      </c>
      <c r="J733" s="133">
        <f t="shared" si="24"/>
        <v>0</v>
      </c>
    </row>
    <row r="734" spans="1:10" ht="35.1" customHeight="1" thickTop="1" thickBot="1" x14ac:dyDescent="0.3">
      <c r="A734" s="28" t="str">
        <f t="shared" si="23"/>
        <v/>
      </c>
      <c r="B734" s="171"/>
      <c r="C734" s="169"/>
      <c r="D734" s="182"/>
      <c r="E734" s="172"/>
      <c r="F734" s="170"/>
      <c r="G734" s="169"/>
      <c r="H734" s="183"/>
      <c r="I734" s="132" t="str">
        <f>IFERROR(VLOOKUP(C734,PG!$C$8:$M$1007,11,FALSE),"")</f>
        <v/>
      </c>
      <c r="J734" s="133">
        <f t="shared" si="24"/>
        <v>0</v>
      </c>
    </row>
    <row r="735" spans="1:10" ht="35.1" customHeight="1" thickTop="1" thickBot="1" x14ac:dyDescent="0.3">
      <c r="A735" s="28" t="str">
        <f t="shared" si="23"/>
        <v/>
      </c>
      <c r="B735" s="171"/>
      <c r="C735" s="169"/>
      <c r="D735" s="182"/>
      <c r="E735" s="172"/>
      <c r="F735" s="170"/>
      <c r="G735" s="169"/>
      <c r="H735" s="183"/>
      <c r="I735" s="132" t="str">
        <f>IFERROR(VLOOKUP(C735,PG!$C$8:$M$1007,11,FALSE),"")</f>
        <v/>
      </c>
      <c r="J735" s="133">
        <f t="shared" si="24"/>
        <v>0</v>
      </c>
    </row>
    <row r="736" spans="1:10" ht="35.1" customHeight="1" thickTop="1" thickBot="1" x14ac:dyDescent="0.3">
      <c r="A736" s="28" t="str">
        <f t="shared" si="23"/>
        <v/>
      </c>
      <c r="B736" s="171"/>
      <c r="C736" s="169"/>
      <c r="D736" s="182"/>
      <c r="E736" s="172"/>
      <c r="F736" s="170"/>
      <c r="G736" s="169"/>
      <c r="H736" s="183"/>
      <c r="I736" s="132" t="str">
        <f>IFERROR(VLOOKUP(C736,PG!$C$8:$M$1007,11,FALSE),"")</f>
        <v/>
      </c>
      <c r="J736" s="133">
        <f t="shared" si="24"/>
        <v>0</v>
      </c>
    </row>
    <row r="737" spans="1:10" ht="35.1" customHeight="1" thickTop="1" thickBot="1" x14ac:dyDescent="0.3">
      <c r="A737" s="28" t="str">
        <f t="shared" si="23"/>
        <v/>
      </c>
      <c r="B737" s="171"/>
      <c r="C737" s="169"/>
      <c r="D737" s="182"/>
      <c r="E737" s="172"/>
      <c r="F737" s="170"/>
      <c r="G737" s="169"/>
      <c r="H737" s="183"/>
      <c r="I737" s="132" t="str">
        <f>IFERROR(VLOOKUP(C737,PG!$C$8:$M$1007,11,FALSE),"")</f>
        <v/>
      </c>
      <c r="J737" s="133">
        <f t="shared" si="24"/>
        <v>0</v>
      </c>
    </row>
    <row r="738" spans="1:10" ht="35.1" customHeight="1" thickTop="1" thickBot="1" x14ac:dyDescent="0.3">
      <c r="A738" s="28" t="str">
        <f t="shared" si="23"/>
        <v/>
      </c>
      <c r="B738" s="171"/>
      <c r="C738" s="169"/>
      <c r="D738" s="182"/>
      <c r="E738" s="172"/>
      <c r="F738" s="170"/>
      <c r="G738" s="169"/>
      <c r="H738" s="183"/>
      <c r="I738" s="132" t="str">
        <f>IFERROR(VLOOKUP(C738,PG!$C$8:$M$1007,11,FALSE),"")</f>
        <v/>
      </c>
      <c r="J738" s="133">
        <f t="shared" si="24"/>
        <v>0</v>
      </c>
    </row>
    <row r="739" spans="1:10" ht="35.1" customHeight="1" thickTop="1" thickBot="1" x14ac:dyDescent="0.3">
      <c r="A739" s="28" t="str">
        <f t="shared" si="23"/>
        <v/>
      </c>
      <c r="B739" s="171"/>
      <c r="C739" s="169"/>
      <c r="D739" s="182"/>
      <c r="E739" s="172"/>
      <c r="F739" s="170"/>
      <c r="G739" s="169"/>
      <c r="H739" s="183"/>
      <c r="I739" s="132" t="str">
        <f>IFERROR(VLOOKUP(C739,PG!$C$8:$M$1007,11,FALSE),"")</f>
        <v/>
      </c>
      <c r="J739" s="133">
        <f t="shared" si="24"/>
        <v>0</v>
      </c>
    </row>
    <row r="740" spans="1:10" ht="35.1" customHeight="1" thickTop="1" thickBot="1" x14ac:dyDescent="0.3">
      <c r="A740" s="28" t="str">
        <f t="shared" si="23"/>
        <v/>
      </c>
      <c r="B740" s="171"/>
      <c r="C740" s="169"/>
      <c r="D740" s="182"/>
      <c r="E740" s="172"/>
      <c r="F740" s="170"/>
      <c r="G740" s="169"/>
      <c r="H740" s="183"/>
      <c r="I740" s="132" t="str">
        <f>IFERROR(VLOOKUP(C740,PG!$C$8:$M$1007,11,FALSE),"")</f>
        <v/>
      </c>
      <c r="J740" s="133">
        <f t="shared" si="24"/>
        <v>0</v>
      </c>
    </row>
    <row r="741" spans="1:10" ht="35.1" customHeight="1" thickTop="1" thickBot="1" x14ac:dyDescent="0.3">
      <c r="A741" s="28" t="str">
        <f t="shared" si="23"/>
        <v/>
      </c>
      <c r="B741" s="171"/>
      <c r="C741" s="169"/>
      <c r="D741" s="182"/>
      <c r="E741" s="172"/>
      <c r="F741" s="170"/>
      <c r="G741" s="169"/>
      <c r="H741" s="183"/>
      <c r="I741" s="132" t="str">
        <f>IFERROR(VLOOKUP(C741,PG!$C$8:$M$1007,11,FALSE),"")</f>
        <v/>
      </c>
      <c r="J741" s="133">
        <f t="shared" si="24"/>
        <v>0</v>
      </c>
    </row>
    <row r="742" spans="1:10" ht="35.1" customHeight="1" thickTop="1" thickBot="1" x14ac:dyDescent="0.3">
      <c r="A742" s="28" t="str">
        <f t="shared" si="23"/>
        <v/>
      </c>
      <c r="B742" s="171"/>
      <c r="C742" s="169"/>
      <c r="D742" s="182"/>
      <c r="E742" s="172"/>
      <c r="F742" s="170"/>
      <c r="G742" s="169"/>
      <c r="H742" s="183"/>
      <c r="I742" s="132" t="str">
        <f>IFERROR(VLOOKUP(C742,PG!$C$8:$M$1007,11,FALSE),"")</f>
        <v/>
      </c>
      <c r="J742" s="133">
        <f t="shared" si="24"/>
        <v>0</v>
      </c>
    </row>
    <row r="743" spans="1:10" ht="35.1" customHeight="1" thickTop="1" thickBot="1" x14ac:dyDescent="0.3">
      <c r="A743" s="28" t="str">
        <f t="shared" si="23"/>
        <v/>
      </c>
      <c r="B743" s="171"/>
      <c r="C743" s="169"/>
      <c r="D743" s="182"/>
      <c r="E743" s="172"/>
      <c r="F743" s="170"/>
      <c r="G743" s="169"/>
      <c r="H743" s="183"/>
      <c r="I743" s="132" t="str">
        <f>IFERROR(VLOOKUP(C743,PG!$C$8:$M$1007,11,FALSE),"")</f>
        <v/>
      </c>
      <c r="J743" s="133">
        <f t="shared" si="24"/>
        <v>0</v>
      </c>
    </row>
    <row r="744" spans="1:10" ht="35.1" customHeight="1" thickTop="1" thickBot="1" x14ac:dyDescent="0.3">
      <c r="A744" s="28" t="str">
        <f t="shared" si="23"/>
        <v/>
      </c>
      <c r="B744" s="171"/>
      <c r="C744" s="169"/>
      <c r="D744" s="182"/>
      <c r="E744" s="172"/>
      <c r="F744" s="170"/>
      <c r="G744" s="169"/>
      <c r="H744" s="183"/>
      <c r="I744" s="132" t="str">
        <f>IFERROR(VLOOKUP(C744,PG!$C$8:$M$1007,11,FALSE),"")</f>
        <v/>
      </c>
      <c r="J744" s="133">
        <f t="shared" si="24"/>
        <v>0</v>
      </c>
    </row>
    <row r="745" spans="1:10" ht="35.1" customHeight="1" thickTop="1" thickBot="1" x14ac:dyDescent="0.3">
      <c r="A745" s="28" t="str">
        <f t="shared" si="23"/>
        <v/>
      </c>
      <c r="B745" s="171"/>
      <c r="C745" s="169"/>
      <c r="D745" s="182"/>
      <c r="E745" s="172"/>
      <c r="F745" s="170"/>
      <c r="G745" s="169"/>
      <c r="H745" s="183"/>
      <c r="I745" s="132" t="str">
        <f>IFERROR(VLOOKUP(C745,PG!$C$8:$M$1007,11,FALSE),"")</f>
        <v/>
      </c>
      <c r="J745" s="133">
        <f t="shared" si="24"/>
        <v>0</v>
      </c>
    </row>
    <row r="746" spans="1:10" ht="35.1" customHeight="1" thickTop="1" thickBot="1" x14ac:dyDescent="0.3">
      <c r="A746" s="28" t="str">
        <f t="shared" si="23"/>
        <v/>
      </c>
      <c r="B746" s="171"/>
      <c r="C746" s="169"/>
      <c r="D746" s="182"/>
      <c r="E746" s="172"/>
      <c r="F746" s="170"/>
      <c r="G746" s="169"/>
      <c r="H746" s="183"/>
      <c r="I746" s="132" t="str">
        <f>IFERROR(VLOOKUP(C746,PG!$C$8:$M$1007,11,FALSE),"")</f>
        <v/>
      </c>
      <c r="J746" s="133">
        <f t="shared" si="24"/>
        <v>0</v>
      </c>
    </row>
    <row r="747" spans="1:10" ht="35.1" customHeight="1" thickTop="1" thickBot="1" x14ac:dyDescent="0.3">
      <c r="A747" s="28" t="str">
        <f t="shared" si="23"/>
        <v/>
      </c>
      <c r="B747" s="171"/>
      <c r="C747" s="169"/>
      <c r="D747" s="182"/>
      <c r="E747" s="172"/>
      <c r="F747" s="170"/>
      <c r="G747" s="169"/>
      <c r="H747" s="183"/>
      <c r="I747" s="132" t="str">
        <f>IFERROR(VLOOKUP(C747,PG!$C$8:$M$1007,11,FALSE),"")</f>
        <v/>
      </c>
      <c r="J747" s="133">
        <f t="shared" si="24"/>
        <v>0</v>
      </c>
    </row>
    <row r="748" spans="1:10" ht="35.1" customHeight="1" thickTop="1" thickBot="1" x14ac:dyDescent="0.3">
      <c r="A748" s="28" t="str">
        <f t="shared" si="23"/>
        <v/>
      </c>
      <c r="B748" s="171"/>
      <c r="C748" s="169"/>
      <c r="D748" s="182"/>
      <c r="E748" s="172"/>
      <c r="F748" s="170"/>
      <c r="G748" s="169"/>
      <c r="H748" s="183"/>
      <c r="I748" s="132" t="str">
        <f>IFERROR(VLOOKUP(C748,PG!$C$8:$M$1007,11,FALSE),"")</f>
        <v/>
      </c>
      <c r="J748" s="133">
        <f t="shared" si="24"/>
        <v>0</v>
      </c>
    </row>
    <row r="749" spans="1:10" ht="35.1" customHeight="1" thickTop="1" thickBot="1" x14ac:dyDescent="0.3">
      <c r="A749" s="28" t="str">
        <f t="shared" si="23"/>
        <v/>
      </c>
      <c r="B749" s="171"/>
      <c r="C749" s="169"/>
      <c r="D749" s="182"/>
      <c r="E749" s="172"/>
      <c r="F749" s="170"/>
      <c r="G749" s="169"/>
      <c r="H749" s="183"/>
      <c r="I749" s="132" t="str">
        <f>IFERROR(VLOOKUP(C749,PG!$C$8:$M$1007,11,FALSE),"")</f>
        <v/>
      </c>
      <c r="J749" s="133">
        <f t="shared" si="24"/>
        <v>0</v>
      </c>
    </row>
    <row r="750" spans="1:10" ht="35.1" customHeight="1" thickTop="1" thickBot="1" x14ac:dyDescent="0.3">
      <c r="A750" s="28" t="str">
        <f t="shared" si="23"/>
        <v/>
      </c>
      <c r="B750" s="171"/>
      <c r="C750" s="169"/>
      <c r="D750" s="182"/>
      <c r="E750" s="172"/>
      <c r="F750" s="170"/>
      <c r="G750" s="169"/>
      <c r="H750" s="183"/>
      <c r="I750" s="132" t="str">
        <f>IFERROR(VLOOKUP(C750,PG!$C$8:$M$1007,11,FALSE),"")</f>
        <v/>
      </c>
      <c r="J750" s="133">
        <f t="shared" si="24"/>
        <v>0</v>
      </c>
    </row>
    <row r="751" spans="1:10" ht="35.1" customHeight="1" thickTop="1" thickBot="1" x14ac:dyDescent="0.3">
      <c r="A751" s="28" t="str">
        <f t="shared" si="23"/>
        <v/>
      </c>
      <c r="B751" s="171"/>
      <c r="C751" s="169"/>
      <c r="D751" s="182"/>
      <c r="E751" s="172"/>
      <c r="F751" s="170"/>
      <c r="G751" s="169"/>
      <c r="H751" s="183"/>
      <c r="I751" s="132" t="str">
        <f>IFERROR(VLOOKUP(C751,PG!$C$8:$M$1007,11,FALSE),"")</f>
        <v/>
      </c>
      <c r="J751" s="133">
        <f t="shared" si="24"/>
        <v>0</v>
      </c>
    </row>
    <row r="752" spans="1:10" ht="35.1" customHeight="1" thickTop="1" thickBot="1" x14ac:dyDescent="0.3">
      <c r="A752" s="28" t="str">
        <f t="shared" si="23"/>
        <v/>
      </c>
      <c r="B752" s="171"/>
      <c r="C752" s="169"/>
      <c r="D752" s="182"/>
      <c r="E752" s="172"/>
      <c r="F752" s="170"/>
      <c r="G752" s="169"/>
      <c r="H752" s="183"/>
      <c r="I752" s="132" t="str">
        <f>IFERROR(VLOOKUP(C752,PG!$C$8:$M$1007,11,FALSE),"")</f>
        <v/>
      </c>
      <c r="J752" s="133">
        <f t="shared" si="24"/>
        <v>0</v>
      </c>
    </row>
    <row r="753" spans="1:10" ht="35.1" customHeight="1" thickTop="1" thickBot="1" x14ac:dyDescent="0.3">
      <c r="A753" s="28" t="str">
        <f t="shared" si="23"/>
        <v/>
      </c>
      <c r="B753" s="171"/>
      <c r="C753" s="169"/>
      <c r="D753" s="182"/>
      <c r="E753" s="172"/>
      <c r="F753" s="170"/>
      <c r="G753" s="169"/>
      <c r="H753" s="183"/>
      <c r="I753" s="132" t="str">
        <f>IFERROR(VLOOKUP(C753,PG!$C$8:$M$1007,11,FALSE),"")</f>
        <v/>
      </c>
      <c r="J753" s="133">
        <f t="shared" si="24"/>
        <v>0</v>
      </c>
    </row>
    <row r="754" spans="1:10" ht="35.1" customHeight="1" thickTop="1" thickBot="1" x14ac:dyDescent="0.3">
      <c r="A754" s="28" t="str">
        <f t="shared" si="23"/>
        <v/>
      </c>
      <c r="B754" s="171"/>
      <c r="C754" s="169"/>
      <c r="D754" s="182"/>
      <c r="E754" s="172"/>
      <c r="F754" s="170"/>
      <c r="G754" s="169"/>
      <c r="H754" s="183"/>
      <c r="I754" s="132" t="str">
        <f>IFERROR(VLOOKUP(C754,PG!$C$8:$M$1007,11,FALSE),"")</f>
        <v/>
      </c>
      <c r="J754" s="133">
        <f t="shared" si="24"/>
        <v>0</v>
      </c>
    </row>
    <row r="755" spans="1:10" ht="35.1" customHeight="1" thickTop="1" thickBot="1" x14ac:dyDescent="0.3">
      <c r="A755" s="28" t="str">
        <f t="shared" si="23"/>
        <v/>
      </c>
      <c r="B755" s="171"/>
      <c r="C755" s="169"/>
      <c r="D755" s="182"/>
      <c r="E755" s="172"/>
      <c r="F755" s="170"/>
      <c r="G755" s="169"/>
      <c r="H755" s="183"/>
      <c r="I755" s="132" t="str">
        <f>IFERROR(VLOOKUP(C755,PG!$C$8:$M$1007,11,FALSE),"")</f>
        <v/>
      </c>
      <c r="J755" s="133">
        <f t="shared" si="24"/>
        <v>0</v>
      </c>
    </row>
    <row r="756" spans="1:10" ht="35.1" customHeight="1" thickTop="1" thickBot="1" x14ac:dyDescent="0.3">
      <c r="A756" s="28" t="str">
        <f t="shared" si="23"/>
        <v/>
      </c>
      <c r="B756" s="171"/>
      <c r="C756" s="169"/>
      <c r="D756" s="182"/>
      <c r="E756" s="172"/>
      <c r="F756" s="170"/>
      <c r="G756" s="169"/>
      <c r="H756" s="183"/>
      <c r="I756" s="132" t="str">
        <f>IFERROR(VLOOKUP(C756,PG!$C$8:$M$1007,11,FALSE),"")</f>
        <v/>
      </c>
      <c r="J756" s="133">
        <f t="shared" si="24"/>
        <v>0</v>
      </c>
    </row>
    <row r="757" spans="1:10" ht="35.1" customHeight="1" thickTop="1" thickBot="1" x14ac:dyDescent="0.3">
      <c r="A757" s="28" t="str">
        <f t="shared" si="23"/>
        <v/>
      </c>
      <c r="B757" s="171"/>
      <c r="C757" s="169"/>
      <c r="D757" s="182"/>
      <c r="E757" s="172"/>
      <c r="F757" s="170"/>
      <c r="G757" s="169"/>
      <c r="H757" s="183"/>
      <c r="I757" s="132" t="str">
        <f>IFERROR(VLOOKUP(C757,PG!$C$8:$M$1007,11,FALSE),"")</f>
        <v/>
      </c>
      <c r="J757" s="133">
        <f t="shared" si="24"/>
        <v>0</v>
      </c>
    </row>
    <row r="758" spans="1:10" ht="35.1" customHeight="1" thickTop="1" thickBot="1" x14ac:dyDescent="0.3">
      <c r="A758" s="28" t="str">
        <f t="shared" si="23"/>
        <v/>
      </c>
      <c r="B758" s="171"/>
      <c r="C758" s="169"/>
      <c r="D758" s="182"/>
      <c r="E758" s="172"/>
      <c r="F758" s="170"/>
      <c r="G758" s="169"/>
      <c r="H758" s="183"/>
      <c r="I758" s="132" t="str">
        <f>IFERROR(VLOOKUP(C758,PG!$C$8:$M$1007,11,FALSE),"")</f>
        <v/>
      </c>
      <c r="J758" s="133">
        <f t="shared" si="24"/>
        <v>0</v>
      </c>
    </row>
    <row r="759" spans="1:10" ht="35.1" customHeight="1" thickTop="1" thickBot="1" x14ac:dyDescent="0.3">
      <c r="A759" s="28" t="str">
        <f t="shared" si="23"/>
        <v/>
      </c>
      <c r="B759" s="171"/>
      <c r="C759" s="169"/>
      <c r="D759" s="182"/>
      <c r="E759" s="172"/>
      <c r="F759" s="170"/>
      <c r="G759" s="169"/>
      <c r="H759" s="183"/>
      <c r="I759" s="132" t="str">
        <f>IFERROR(VLOOKUP(C759,PG!$C$8:$M$1007,11,FALSE),"")</f>
        <v/>
      </c>
      <c r="J759" s="133">
        <f t="shared" si="24"/>
        <v>0</v>
      </c>
    </row>
    <row r="760" spans="1:10" ht="35.1" customHeight="1" thickTop="1" thickBot="1" x14ac:dyDescent="0.3">
      <c r="A760" s="28" t="str">
        <f t="shared" si="23"/>
        <v/>
      </c>
      <c r="B760" s="171"/>
      <c r="C760" s="169"/>
      <c r="D760" s="182"/>
      <c r="E760" s="172"/>
      <c r="F760" s="170"/>
      <c r="G760" s="169"/>
      <c r="H760" s="183"/>
      <c r="I760" s="132" t="str">
        <f>IFERROR(VLOOKUP(C760,PG!$C$8:$M$1007,11,FALSE),"")</f>
        <v/>
      </c>
      <c r="J760" s="133">
        <f t="shared" si="24"/>
        <v>0</v>
      </c>
    </row>
    <row r="761" spans="1:10" ht="35.1" customHeight="1" thickTop="1" thickBot="1" x14ac:dyDescent="0.3">
      <c r="A761" s="28" t="str">
        <f t="shared" si="23"/>
        <v/>
      </c>
      <c r="B761" s="171"/>
      <c r="C761" s="169"/>
      <c r="D761" s="182"/>
      <c r="E761" s="172"/>
      <c r="F761" s="170"/>
      <c r="G761" s="169"/>
      <c r="H761" s="183"/>
      <c r="I761" s="132" t="str">
        <f>IFERROR(VLOOKUP(C761,PG!$C$8:$M$1007,11,FALSE),"")</f>
        <v/>
      </c>
      <c r="J761" s="133">
        <f t="shared" si="24"/>
        <v>0</v>
      </c>
    </row>
    <row r="762" spans="1:10" ht="35.1" customHeight="1" thickTop="1" thickBot="1" x14ac:dyDescent="0.3">
      <c r="A762" s="28" t="str">
        <f t="shared" si="23"/>
        <v/>
      </c>
      <c r="B762" s="171"/>
      <c r="C762" s="169"/>
      <c r="D762" s="182"/>
      <c r="E762" s="172"/>
      <c r="F762" s="170"/>
      <c r="G762" s="169"/>
      <c r="H762" s="183"/>
      <c r="I762" s="132" t="str">
        <f>IFERROR(VLOOKUP(C762,PG!$C$8:$M$1007,11,FALSE),"")</f>
        <v/>
      </c>
      <c r="J762" s="133">
        <f t="shared" si="24"/>
        <v>0</v>
      </c>
    </row>
    <row r="763" spans="1:10" ht="35.1" customHeight="1" thickTop="1" thickBot="1" x14ac:dyDescent="0.3">
      <c r="A763" s="28" t="str">
        <f t="shared" si="23"/>
        <v/>
      </c>
      <c r="B763" s="171"/>
      <c r="C763" s="169"/>
      <c r="D763" s="182"/>
      <c r="E763" s="172"/>
      <c r="F763" s="170"/>
      <c r="G763" s="169"/>
      <c r="H763" s="183"/>
      <c r="I763" s="132" t="str">
        <f>IFERROR(VLOOKUP(C763,PG!$C$8:$M$1007,11,FALSE),"")</f>
        <v/>
      </c>
      <c r="J763" s="133">
        <f t="shared" si="24"/>
        <v>0</v>
      </c>
    </row>
    <row r="764" spans="1:10" ht="35.1" customHeight="1" thickTop="1" thickBot="1" x14ac:dyDescent="0.3">
      <c r="A764" s="28" t="str">
        <f t="shared" si="23"/>
        <v/>
      </c>
      <c r="B764" s="171"/>
      <c r="C764" s="169"/>
      <c r="D764" s="182"/>
      <c r="E764" s="172"/>
      <c r="F764" s="170"/>
      <c r="G764" s="169"/>
      <c r="H764" s="183"/>
      <c r="I764" s="132" t="str">
        <f>IFERROR(VLOOKUP(C764,PG!$C$8:$M$1007,11,FALSE),"")</f>
        <v/>
      </c>
      <c r="J764" s="133">
        <f t="shared" si="24"/>
        <v>0</v>
      </c>
    </row>
    <row r="765" spans="1:10" ht="35.1" customHeight="1" thickTop="1" thickBot="1" x14ac:dyDescent="0.3">
      <c r="A765" s="28" t="str">
        <f t="shared" si="23"/>
        <v/>
      </c>
      <c r="B765" s="171"/>
      <c r="C765" s="169"/>
      <c r="D765" s="182"/>
      <c r="E765" s="172"/>
      <c r="F765" s="170"/>
      <c r="G765" s="169"/>
      <c r="H765" s="183"/>
      <c r="I765" s="132" t="str">
        <f>IFERROR(VLOOKUP(C765,PG!$C$8:$M$1007,11,FALSE),"")</f>
        <v/>
      </c>
      <c r="J765" s="133">
        <f t="shared" si="24"/>
        <v>0</v>
      </c>
    </row>
    <row r="766" spans="1:10" ht="35.1" customHeight="1" thickTop="1" thickBot="1" x14ac:dyDescent="0.3">
      <c r="A766" s="28" t="str">
        <f t="shared" si="23"/>
        <v/>
      </c>
      <c r="B766" s="171"/>
      <c r="C766" s="169"/>
      <c r="D766" s="182"/>
      <c r="E766" s="172"/>
      <c r="F766" s="170"/>
      <c r="G766" s="169"/>
      <c r="H766" s="183"/>
      <c r="I766" s="132" t="str">
        <f>IFERROR(VLOOKUP(C766,PG!$C$8:$M$1007,11,FALSE),"")</f>
        <v/>
      </c>
      <c r="J766" s="133">
        <f t="shared" si="24"/>
        <v>0</v>
      </c>
    </row>
    <row r="767" spans="1:10" ht="35.1" customHeight="1" thickTop="1" thickBot="1" x14ac:dyDescent="0.3">
      <c r="A767" s="28" t="str">
        <f t="shared" si="23"/>
        <v/>
      </c>
      <c r="B767" s="171"/>
      <c r="C767" s="169"/>
      <c r="D767" s="182"/>
      <c r="E767" s="172"/>
      <c r="F767" s="170"/>
      <c r="G767" s="169"/>
      <c r="H767" s="183"/>
      <c r="I767" s="132" t="str">
        <f>IFERROR(VLOOKUP(C767,PG!$C$8:$M$1007,11,FALSE),"")</f>
        <v/>
      </c>
      <c r="J767" s="133">
        <f t="shared" si="24"/>
        <v>0</v>
      </c>
    </row>
    <row r="768" spans="1:10" ht="35.1" customHeight="1" thickTop="1" thickBot="1" x14ac:dyDescent="0.3">
      <c r="A768" s="28" t="str">
        <f t="shared" si="23"/>
        <v/>
      </c>
      <c r="B768" s="171"/>
      <c r="C768" s="169"/>
      <c r="D768" s="182"/>
      <c r="E768" s="172"/>
      <c r="F768" s="170"/>
      <c r="G768" s="169"/>
      <c r="H768" s="183"/>
      <c r="I768" s="132" t="str">
        <f>IFERROR(VLOOKUP(C768,PG!$C$8:$M$1007,11,FALSE),"")</f>
        <v/>
      </c>
      <c r="J768" s="133">
        <f t="shared" si="24"/>
        <v>0</v>
      </c>
    </row>
    <row r="769" spans="1:10" ht="35.1" customHeight="1" thickTop="1" thickBot="1" x14ac:dyDescent="0.3">
      <c r="A769" s="28" t="str">
        <f t="shared" si="23"/>
        <v/>
      </c>
      <c r="B769" s="171"/>
      <c r="C769" s="169"/>
      <c r="D769" s="182"/>
      <c r="E769" s="172"/>
      <c r="F769" s="170"/>
      <c r="G769" s="169"/>
      <c r="H769" s="183"/>
      <c r="I769" s="132" t="str">
        <f>IFERROR(VLOOKUP(C769,PG!$C$8:$M$1007,11,FALSE),"")</f>
        <v/>
      </c>
      <c r="J769" s="133">
        <f t="shared" si="24"/>
        <v>0</v>
      </c>
    </row>
    <row r="770" spans="1:10" ht="35.1" customHeight="1" thickTop="1" thickBot="1" x14ac:dyDescent="0.3">
      <c r="A770" s="28" t="str">
        <f t="shared" si="23"/>
        <v/>
      </c>
      <c r="B770" s="171"/>
      <c r="C770" s="169"/>
      <c r="D770" s="182"/>
      <c r="E770" s="172"/>
      <c r="F770" s="170"/>
      <c r="G770" s="169"/>
      <c r="H770" s="183"/>
      <c r="I770" s="132" t="str">
        <f>IFERROR(VLOOKUP(C770,PG!$C$8:$M$1007,11,FALSE),"")</f>
        <v/>
      </c>
      <c r="J770" s="133">
        <f t="shared" si="24"/>
        <v>0</v>
      </c>
    </row>
    <row r="771" spans="1:10" ht="35.1" customHeight="1" thickTop="1" thickBot="1" x14ac:dyDescent="0.3">
      <c r="A771" s="28" t="str">
        <f t="shared" si="23"/>
        <v/>
      </c>
      <c r="B771" s="171"/>
      <c r="C771" s="169"/>
      <c r="D771" s="182"/>
      <c r="E771" s="172"/>
      <c r="F771" s="170"/>
      <c r="G771" s="169"/>
      <c r="H771" s="183"/>
      <c r="I771" s="132" t="str">
        <f>IFERROR(VLOOKUP(C771,PG!$C$8:$M$1007,11,FALSE),"")</f>
        <v/>
      </c>
      <c r="J771" s="133">
        <f t="shared" si="24"/>
        <v>0</v>
      </c>
    </row>
    <row r="772" spans="1:10" ht="35.1" customHeight="1" thickTop="1" thickBot="1" x14ac:dyDescent="0.3">
      <c r="A772" s="28" t="str">
        <f t="shared" si="23"/>
        <v/>
      </c>
      <c r="B772" s="171"/>
      <c r="C772" s="169"/>
      <c r="D772" s="182"/>
      <c r="E772" s="172"/>
      <c r="F772" s="170"/>
      <c r="G772" s="169"/>
      <c r="H772" s="183"/>
      <c r="I772" s="132" t="str">
        <f>IFERROR(VLOOKUP(C772,PG!$C$8:$M$1007,11,FALSE),"")</f>
        <v/>
      </c>
      <c r="J772" s="133">
        <f t="shared" si="24"/>
        <v>0</v>
      </c>
    </row>
    <row r="773" spans="1:10" ht="35.1" customHeight="1" thickTop="1" thickBot="1" x14ac:dyDescent="0.3">
      <c r="A773" s="28" t="str">
        <f t="shared" si="23"/>
        <v/>
      </c>
      <c r="B773" s="171"/>
      <c r="C773" s="169"/>
      <c r="D773" s="182"/>
      <c r="E773" s="172"/>
      <c r="F773" s="170"/>
      <c r="G773" s="169"/>
      <c r="H773" s="183"/>
      <c r="I773" s="132" t="str">
        <f>IFERROR(VLOOKUP(C773,PG!$C$8:$M$1007,11,FALSE),"")</f>
        <v/>
      </c>
      <c r="J773" s="133">
        <f t="shared" si="24"/>
        <v>0</v>
      </c>
    </row>
    <row r="774" spans="1:10" ht="35.1" customHeight="1" thickTop="1" thickBot="1" x14ac:dyDescent="0.3">
      <c r="A774" s="28" t="str">
        <f t="shared" si="23"/>
        <v/>
      </c>
      <c r="B774" s="171"/>
      <c r="C774" s="169"/>
      <c r="D774" s="182"/>
      <c r="E774" s="172"/>
      <c r="F774" s="170"/>
      <c r="G774" s="169"/>
      <c r="H774" s="183"/>
      <c r="I774" s="132" t="str">
        <f>IFERROR(VLOOKUP(C774,PG!$C$8:$M$1007,11,FALSE),"")</f>
        <v/>
      </c>
      <c r="J774" s="133">
        <f t="shared" si="24"/>
        <v>0</v>
      </c>
    </row>
    <row r="775" spans="1:10" ht="35.1" customHeight="1" thickTop="1" thickBot="1" x14ac:dyDescent="0.3">
      <c r="A775" s="28" t="str">
        <f t="shared" si="23"/>
        <v/>
      </c>
      <c r="B775" s="171"/>
      <c r="C775" s="169"/>
      <c r="D775" s="182"/>
      <c r="E775" s="172"/>
      <c r="F775" s="170"/>
      <c r="G775" s="169"/>
      <c r="H775" s="183"/>
      <c r="I775" s="132" t="str">
        <f>IFERROR(VLOOKUP(C775,PG!$C$8:$M$1007,11,FALSE),"")</f>
        <v/>
      </c>
      <c r="J775" s="133">
        <f t="shared" si="24"/>
        <v>0</v>
      </c>
    </row>
    <row r="776" spans="1:10" ht="35.1" customHeight="1" thickTop="1" thickBot="1" x14ac:dyDescent="0.3">
      <c r="A776" s="28" t="str">
        <f t="shared" si="23"/>
        <v/>
      </c>
      <c r="B776" s="171"/>
      <c r="C776" s="169"/>
      <c r="D776" s="182"/>
      <c r="E776" s="172"/>
      <c r="F776" s="170"/>
      <c r="G776" s="169"/>
      <c r="H776" s="183"/>
      <c r="I776" s="132" t="str">
        <f>IFERROR(VLOOKUP(C776,PG!$C$8:$M$1007,11,FALSE),"")</f>
        <v/>
      </c>
      <c r="J776" s="133">
        <f t="shared" si="24"/>
        <v>0</v>
      </c>
    </row>
    <row r="777" spans="1:10" ht="35.1" customHeight="1" thickTop="1" thickBot="1" x14ac:dyDescent="0.3">
      <c r="A777" s="28" t="str">
        <f t="shared" ref="A777:A840" si="25">IF(B777="","",MONTH(B777))</f>
        <v/>
      </c>
      <c r="B777" s="171"/>
      <c r="C777" s="169"/>
      <c r="D777" s="182"/>
      <c r="E777" s="172"/>
      <c r="F777" s="170"/>
      <c r="G777" s="169"/>
      <c r="H777" s="183"/>
      <c r="I777" s="132" t="str">
        <f>IFERROR(VLOOKUP(C777,PG!$C$8:$M$1007,11,FALSE),"")</f>
        <v/>
      </c>
      <c r="J777" s="133">
        <f t="shared" si="24"/>
        <v>0</v>
      </c>
    </row>
    <row r="778" spans="1:10" ht="35.1" customHeight="1" thickTop="1" thickBot="1" x14ac:dyDescent="0.3">
      <c r="A778" s="28" t="str">
        <f t="shared" si="25"/>
        <v/>
      </c>
      <c r="B778" s="171"/>
      <c r="C778" s="169"/>
      <c r="D778" s="182"/>
      <c r="E778" s="172"/>
      <c r="F778" s="170"/>
      <c r="G778" s="169"/>
      <c r="H778" s="183"/>
      <c r="I778" s="132" t="str">
        <f>IFERROR(VLOOKUP(C778,PG!$C$8:$M$1007,11,FALSE),"")</f>
        <v/>
      </c>
      <c r="J778" s="133">
        <f t="shared" si="24"/>
        <v>0</v>
      </c>
    </row>
    <row r="779" spans="1:10" ht="35.1" customHeight="1" thickTop="1" thickBot="1" x14ac:dyDescent="0.3">
      <c r="A779" s="28" t="str">
        <f t="shared" si="25"/>
        <v/>
      </c>
      <c r="B779" s="171"/>
      <c r="C779" s="169"/>
      <c r="D779" s="182"/>
      <c r="E779" s="172"/>
      <c r="F779" s="170"/>
      <c r="G779" s="169"/>
      <c r="H779" s="183"/>
      <c r="I779" s="132" t="str">
        <f>IFERROR(VLOOKUP(C779,PG!$C$8:$M$1007,11,FALSE),"")</f>
        <v/>
      </c>
      <c r="J779" s="133">
        <f t="shared" si="24"/>
        <v>0</v>
      </c>
    </row>
    <row r="780" spans="1:10" ht="35.1" customHeight="1" thickTop="1" thickBot="1" x14ac:dyDescent="0.3">
      <c r="A780" s="28" t="str">
        <f t="shared" si="25"/>
        <v/>
      </c>
      <c r="B780" s="171"/>
      <c r="C780" s="169"/>
      <c r="D780" s="182"/>
      <c r="E780" s="172"/>
      <c r="F780" s="170"/>
      <c r="G780" s="169"/>
      <c r="H780" s="183"/>
      <c r="I780" s="132" t="str">
        <f>IFERROR(VLOOKUP(C780,PG!$C$8:$M$1007,11,FALSE),"")</f>
        <v/>
      </c>
      <c r="J780" s="133">
        <f t="shared" si="24"/>
        <v>0</v>
      </c>
    </row>
    <row r="781" spans="1:10" ht="35.1" customHeight="1" thickTop="1" thickBot="1" x14ac:dyDescent="0.3">
      <c r="A781" s="28" t="str">
        <f t="shared" si="25"/>
        <v/>
      </c>
      <c r="B781" s="171"/>
      <c r="C781" s="169"/>
      <c r="D781" s="182"/>
      <c r="E781" s="172"/>
      <c r="F781" s="170"/>
      <c r="G781" s="169"/>
      <c r="H781" s="183"/>
      <c r="I781" s="132" t="str">
        <f>IFERROR(VLOOKUP(C781,PG!$C$8:$M$1007,11,FALSE),"")</f>
        <v/>
      </c>
      <c r="J781" s="133">
        <f t="shared" si="24"/>
        <v>0</v>
      </c>
    </row>
    <row r="782" spans="1:10" ht="35.1" customHeight="1" thickTop="1" thickBot="1" x14ac:dyDescent="0.3">
      <c r="A782" s="28" t="str">
        <f t="shared" si="25"/>
        <v/>
      </c>
      <c r="B782" s="171"/>
      <c r="C782" s="169"/>
      <c r="D782" s="182"/>
      <c r="E782" s="172"/>
      <c r="F782" s="170"/>
      <c r="G782" s="169"/>
      <c r="H782" s="183"/>
      <c r="I782" s="132" t="str">
        <f>IFERROR(VLOOKUP(C782,PG!$C$8:$M$1007,11,FALSE),"")</f>
        <v/>
      </c>
      <c r="J782" s="133">
        <f t="shared" si="24"/>
        <v>0</v>
      </c>
    </row>
    <row r="783" spans="1:10" ht="35.1" customHeight="1" thickTop="1" thickBot="1" x14ac:dyDescent="0.3">
      <c r="A783" s="28" t="str">
        <f t="shared" si="25"/>
        <v/>
      </c>
      <c r="B783" s="171"/>
      <c r="C783" s="169"/>
      <c r="D783" s="182"/>
      <c r="E783" s="172"/>
      <c r="F783" s="170"/>
      <c r="G783" s="169"/>
      <c r="H783" s="183"/>
      <c r="I783" s="132" t="str">
        <f>IFERROR(VLOOKUP(C783,PG!$C$8:$M$1007,11,FALSE),"")</f>
        <v/>
      </c>
      <c r="J783" s="133">
        <f t="shared" si="24"/>
        <v>0</v>
      </c>
    </row>
    <row r="784" spans="1:10" ht="35.1" customHeight="1" thickTop="1" thickBot="1" x14ac:dyDescent="0.3">
      <c r="A784" s="28" t="str">
        <f t="shared" si="25"/>
        <v/>
      </c>
      <c r="B784" s="171"/>
      <c r="C784" s="169"/>
      <c r="D784" s="182"/>
      <c r="E784" s="172"/>
      <c r="F784" s="170"/>
      <c r="G784" s="169"/>
      <c r="H784" s="183"/>
      <c r="I784" s="132" t="str">
        <f>IFERROR(VLOOKUP(C784,PG!$C$8:$M$1007,11,FALSE),"")</f>
        <v/>
      </c>
      <c r="J784" s="133">
        <f t="shared" si="24"/>
        <v>0</v>
      </c>
    </row>
    <row r="785" spans="1:10" ht="35.1" customHeight="1" thickTop="1" thickBot="1" x14ac:dyDescent="0.3">
      <c r="A785" s="28" t="str">
        <f t="shared" si="25"/>
        <v/>
      </c>
      <c r="B785" s="171"/>
      <c r="C785" s="169"/>
      <c r="D785" s="182"/>
      <c r="E785" s="172"/>
      <c r="F785" s="170"/>
      <c r="G785" s="169"/>
      <c r="H785" s="183"/>
      <c r="I785" s="132" t="str">
        <f>IFERROR(VLOOKUP(C785,PG!$C$8:$M$1007,11,FALSE),"")</f>
        <v/>
      </c>
      <c r="J785" s="133">
        <f t="shared" si="24"/>
        <v>0</v>
      </c>
    </row>
    <row r="786" spans="1:10" ht="35.1" customHeight="1" thickTop="1" thickBot="1" x14ac:dyDescent="0.3">
      <c r="A786" s="28" t="str">
        <f t="shared" si="25"/>
        <v/>
      </c>
      <c r="B786" s="171"/>
      <c r="C786" s="169"/>
      <c r="D786" s="182"/>
      <c r="E786" s="172"/>
      <c r="F786" s="170"/>
      <c r="G786" s="169"/>
      <c r="H786" s="183"/>
      <c r="I786" s="132" t="str">
        <f>IFERROR(VLOOKUP(C786,PG!$C$8:$M$1007,11,FALSE),"")</f>
        <v/>
      </c>
      <c r="J786" s="133">
        <f t="shared" si="24"/>
        <v>0</v>
      </c>
    </row>
    <row r="787" spans="1:10" ht="35.1" customHeight="1" thickTop="1" thickBot="1" x14ac:dyDescent="0.3">
      <c r="A787" s="28" t="str">
        <f t="shared" si="25"/>
        <v/>
      </c>
      <c r="B787" s="171"/>
      <c r="C787" s="169"/>
      <c r="D787" s="182"/>
      <c r="E787" s="172"/>
      <c r="F787" s="170"/>
      <c r="G787" s="169"/>
      <c r="H787" s="183"/>
      <c r="I787" s="132" t="str">
        <f>IFERROR(VLOOKUP(C787,PG!$C$8:$M$1007,11,FALSE),"")</f>
        <v/>
      </c>
      <c r="J787" s="133">
        <f t="shared" ref="J787:J850" si="26">IFERROR(E787*F787,0)</f>
        <v>0</v>
      </c>
    </row>
    <row r="788" spans="1:10" ht="35.1" customHeight="1" thickTop="1" thickBot="1" x14ac:dyDescent="0.3">
      <c r="A788" s="28" t="str">
        <f t="shared" si="25"/>
        <v/>
      </c>
      <c r="B788" s="171"/>
      <c r="C788" s="169"/>
      <c r="D788" s="182"/>
      <c r="E788" s="172"/>
      <c r="F788" s="170"/>
      <c r="G788" s="169"/>
      <c r="H788" s="183"/>
      <c r="I788" s="132" t="str">
        <f>IFERROR(VLOOKUP(C788,PG!$C$8:$M$1007,11,FALSE),"")</f>
        <v/>
      </c>
      <c r="J788" s="133">
        <f t="shared" si="26"/>
        <v>0</v>
      </c>
    </row>
    <row r="789" spans="1:10" ht="35.1" customHeight="1" thickTop="1" thickBot="1" x14ac:dyDescent="0.3">
      <c r="A789" s="28" t="str">
        <f t="shared" si="25"/>
        <v/>
      </c>
      <c r="B789" s="171"/>
      <c r="C789" s="169"/>
      <c r="D789" s="182"/>
      <c r="E789" s="172"/>
      <c r="F789" s="170"/>
      <c r="G789" s="169"/>
      <c r="H789" s="183"/>
      <c r="I789" s="132" t="str">
        <f>IFERROR(VLOOKUP(C789,PG!$C$8:$M$1007,11,FALSE),"")</f>
        <v/>
      </c>
      <c r="J789" s="133">
        <f t="shared" si="26"/>
        <v>0</v>
      </c>
    </row>
    <row r="790" spans="1:10" ht="35.1" customHeight="1" thickTop="1" thickBot="1" x14ac:dyDescent="0.3">
      <c r="A790" s="28" t="str">
        <f t="shared" si="25"/>
        <v/>
      </c>
      <c r="B790" s="171"/>
      <c r="C790" s="169"/>
      <c r="D790" s="182"/>
      <c r="E790" s="172"/>
      <c r="F790" s="170"/>
      <c r="G790" s="169"/>
      <c r="H790" s="183"/>
      <c r="I790" s="132" t="str">
        <f>IFERROR(VLOOKUP(C790,PG!$C$8:$M$1007,11,FALSE),"")</f>
        <v/>
      </c>
      <c r="J790" s="133">
        <f t="shared" si="26"/>
        <v>0</v>
      </c>
    </row>
    <row r="791" spans="1:10" ht="35.1" customHeight="1" thickTop="1" thickBot="1" x14ac:dyDescent="0.3">
      <c r="A791" s="28" t="str">
        <f t="shared" si="25"/>
        <v/>
      </c>
      <c r="B791" s="171"/>
      <c r="C791" s="169"/>
      <c r="D791" s="182"/>
      <c r="E791" s="172"/>
      <c r="F791" s="170"/>
      <c r="G791" s="169"/>
      <c r="H791" s="183"/>
      <c r="I791" s="132" t="str">
        <f>IFERROR(VLOOKUP(C791,PG!$C$8:$M$1007,11,FALSE),"")</f>
        <v/>
      </c>
      <c r="J791" s="133">
        <f t="shared" si="26"/>
        <v>0</v>
      </c>
    </row>
    <row r="792" spans="1:10" ht="35.1" customHeight="1" thickTop="1" thickBot="1" x14ac:dyDescent="0.3">
      <c r="A792" s="28" t="str">
        <f t="shared" si="25"/>
        <v/>
      </c>
      <c r="B792" s="171"/>
      <c r="C792" s="169"/>
      <c r="D792" s="182"/>
      <c r="E792" s="172"/>
      <c r="F792" s="170"/>
      <c r="G792" s="169"/>
      <c r="H792" s="183"/>
      <c r="I792" s="132" t="str">
        <f>IFERROR(VLOOKUP(C792,PG!$C$8:$M$1007,11,FALSE),"")</f>
        <v/>
      </c>
      <c r="J792" s="133">
        <f t="shared" si="26"/>
        <v>0</v>
      </c>
    </row>
    <row r="793" spans="1:10" ht="35.1" customHeight="1" thickTop="1" thickBot="1" x14ac:dyDescent="0.3">
      <c r="A793" s="28" t="str">
        <f t="shared" si="25"/>
        <v/>
      </c>
      <c r="B793" s="171"/>
      <c r="C793" s="169"/>
      <c r="D793" s="182"/>
      <c r="E793" s="172"/>
      <c r="F793" s="170"/>
      <c r="G793" s="169"/>
      <c r="H793" s="183"/>
      <c r="I793" s="132" t="str">
        <f>IFERROR(VLOOKUP(C793,PG!$C$8:$M$1007,11,FALSE),"")</f>
        <v/>
      </c>
      <c r="J793" s="133">
        <f t="shared" si="26"/>
        <v>0</v>
      </c>
    </row>
    <row r="794" spans="1:10" ht="35.1" customHeight="1" thickTop="1" thickBot="1" x14ac:dyDescent="0.3">
      <c r="A794" s="28" t="str">
        <f t="shared" si="25"/>
        <v/>
      </c>
      <c r="B794" s="171"/>
      <c r="C794" s="169"/>
      <c r="D794" s="182"/>
      <c r="E794" s="172"/>
      <c r="F794" s="170"/>
      <c r="G794" s="169"/>
      <c r="H794" s="183"/>
      <c r="I794" s="132" t="str">
        <f>IFERROR(VLOOKUP(C794,PG!$C$8:$M$1007,11,FALSE),"")</f>
        <v/>
      </c>
      <c r="J794" s="133">
        <f t="shared" si="26"/>
        <v>0</v>
      </c>
    </row>
    <row r="795" spans="1:10" ht="35.1" customHeight="1" thickTop="1" thickBot="1" x14ac:dyDescent="0.3">
      <c r="A795" s="28" t="str">
        <f t="shared" si="25"/>
        <v/>
      </c>
      <c r="B795" s="171"/>
      <c r="C795" s="169"/>
      <c r="D795" s="182"/>
      <c r="E795" s="172"/>
      <c r="F795" s="170"/>
      <c r="G795" s="169"/>
      <c r="H795" s="183"/>
      <c r="I795" s="132" t="str">
        <f>IFERROR(VLOOKUP(C795,PG!$C$8:$M$1007,11,FALSE),"")</f>
        <v/>
      </c>
      <c r="J795" s="133">
        <f t="shared" si="26"/>
        <v>0</v>
      </c>
    </row>
    <row r="796" spans="1:10" ht="35.1" customHeight="1" thickTop="1" thickBot="1" x14ac:dyDescent="0.3">
      <c r="A796" s="28" t="str">
        <f t="shared" si="25"/>
        <v/>
      </c>
      <c r="B796" s="171"/>
      <c r="C796" s="169"/>
      <c r="D796" s="182"/>
      <c r="E796" s="172"/>
      <c r="F796" s="170"/>
      <c r="G796" s="169"/>
      <c r="H796" s="183"/>
      <c r="I796" s="132" t="str">
        <f>IFERROR(VLOOKUP(C796,PG!$C$8:$M$1007,11,FALSE),"")</f>
        <v/>
      </c>
      <c r="J796" s="133">
        <f t="shared" si="26"/>
        <v>0</v>
      </c>
    </row>
    <row r="797" spans="1:10" ht="35.1" customHeight="1" thickTop="1" thickBot="1" x14ac:dyDescent="0.3">
      <c r="A797" s="28" t="str">
        <f t="shared" si="25"/>
        <v/>
      </c>
      <c r="B797" s="171"/>
      <c r="C797" s="169"/>
      <c r="D797" s="182"/>
      <c r="E797" s="172"/>
      <c r="F797" s="170"/>
      <c r="G797" s="169"/>
      <c r="H797" s="183"/>
      <c r="I797" s="132" t="str">
        <f>IFERROR(VLOOKUP(C797,PG!$C$8:$M$1007,11,FALSE),"")</f>
        <v/>
      </c>
      <c r="J797" s="133">
        <f t="shared" si="26"/>
        <v>0</v>
      </c>
    </row>
    <row r="798" spans="1:10" ht="35.1" customHeight="1" thickTop="1" thickBot="1" x14ac:dyDescent="0.3">
      <c r="A798" s="28" t="str">
        <f t="shared" si="25"/>
        <v/>
      </c>
      <c r="B798" s="171"/>
      <c r="C798" s="169"/>
      <c r="D798" s="182"/>
      <c r="E798" s="172"/>
      <c r="F798" s="170"/>
      <c r="G798" s="169"/>
      <c r="H798" s="183"/>
      <c r="I798" s="132" t="str">
        <f>IFERROR(VLOOKUP(C798,PG!$C$8:$M$1007,11,FALSE),"")</f>
        <v/>
      </c>
      <c r="J798" s="133">
        <f t="shared" si="26"/>
        <v>0</v>
      </c>
    </row>
    <row r="799" spans="1:10" ht="35.1" customHeight="1" thickTop="1" thickBot="1" x14ac:dyDescent="0.3">
      <c r="A799" s="28" t="str">
        <f t="shared" si="25"/>
        <v/>
      </c>
      <c r="B799" s="171"/>
      <c r="C799" s="169"/>
      <c r="D799" s="182"/>
      <c r="E799" s="172"/>
      <c r="F799" s="170"/>
      <c r="G799" s="169"/>
      <c r="H799" s="183"/>
      <c r="I799" s="132" t="str">
        <f>IFERROR(VLOOKUP(C799,PG!$C$8:$M$1007,11,FALSE),"")</f>
        <v/>
      </c>
      <c r="J799" s="133">
        <f t="shared" si="26"/>
        <v>0</v>
      </c>
    </row>
    <row r="800" spans="1:10" ht="35.1" customHeight="1" thickTop="1" thickBot="1" x14ac:dyDescent="0.3">
      <c r="A800" s="28" t="str">
        <f t="shared" si="25"/>
        <v/>
      </c>
      <c r="B800" s="171"/>
      <c r="C800" s="169"/>
      <c r="D800" s="182"/>
      <c r="E800" s="172"/>
      <c r="F800" s="170"/>
      <c r="G800" s="169"/>
      <c r="H800" s="183"/>
      <c r="I800" s="132" t="str">
        <f>IFERROR(VLOOKUP(C800,PG!$C$8:$M$1007,11,FALSE),"")</f>
        <v/>
      </c>
      <c r="J800" s="133">
        <f t="shared" si="26"/>
        <v>0</v>
      </c>
    </row>
    <row r="801" spans="1:10" ht="35.1" customHeight="1" thickTop="1" thickBot="1" x14ac:dyDescent="0.3">
      <c r="A801" s="28" t="str">
        <f t="shared" si="25"/>
        <v/>
      </c>
      <c r="B801" s="171"/>
      <c r="C801" s="169"/>
      <c r="D801" s="182"/>
      <c r="E801" s="172"/>
      <c r="F801" s="170"/>
      <c r="G801" s="169"/>
      <c r="H801" s="183"/>
      <c r="I801" s="132" t="str">
        <f>IFERROR(VLOOKUP(C801,PG!$C$8:$M$1007,11,FALSE),"")</f>
        <v/>
      </c>
      <c r="J801" s="133">
        <f t="shared" si="26"/>
        <v>0</v>
      </c>
    </row>
    <row r="802" spans="1:10" ht="35.1" customHeight="1" thickTop="1" thickBot="1" x14ac:dyDescent="0.3">
      <c r="A802" s="28" t="str">
        <f t="shared" si="25"/>
        <v/>
      </c>
      <c r="B802" s="171"/>
      <c r="C802" s="169"/>
      <c r="D802" s="182"/>
      <c r="E802" s="172"/>
      <c r="F802" s="170"/>
      <c r="G802" s="169"/>
      <c r="H802" s="183"/>
      <c r="I802" s="132" t="str">
        <f>IFERROR(VLOOKUP(C802,PG!$C$8:$M$1007,11,FALSE),"")</f>
        <v/>
      </c>
      <c r="J802" s="133">
        <f t="shared" si="26"/>
        <v>0</v>
      </c>
    </row>
    <row r="803" spans="1:10" ht="35.1" customHeight="1" thickTop="1" thickBot="1" x14ac:dyDescent="0.3">
      <c r="A803" s="28" t="str">
        <f t="shared" si="25"/>
        <v/>
      </c>
      <c r="B803" s="171"/>
      <c r="C803" s="169"/>
      <c r="D803" s="182"/>
      <c r="E803" s="172"/>
      <c r="F803" s="170"/>
      <c r="G803" s="169"/>
      <c r="H803" s="183"/>
      <c r="I803" s="132" t="str">
        <f>IFERROR(VLOOKUP(C803,PG!$C$8:$M$1007,11,FALSE),"")</f>
        <v/>
      </c>
      <c r="J803" s="133">
        <f t="shared" si="26"/>
        <v>0</v>
      </c>
    </row>
    <row r="804" spans="1:10" ht="35.1" customHeight="1" thickTop="1" thickBot="1" x14ac:dyDescent="0.3">
      <c r="A804" s="28" t="str">
        <f t="shared" si="25"/>
        <v/>
      </c>
      <c r="B804" s="171"/>
      <c r="C804" s="169"/>
      <c r="D804" s="182"/>
      <c r="E804" s="172"/>
      <c r="F804" s="170"/>
      <c r="G804" s="169"/>
      <c r="H804" s="183"/>
      <c r="I804" s="132" t="str">
        <f>IFERROR(VLOOKUP(C804,PG!$C$8:$M$1007,11,FALSE),"")</f>
        <v/>
      </c>
      <c r="J804" s="133">
        <f t="shared" si="26"/>
        <v>0</v>
      </c>
    </row>
    <row r="805" spans="1:10" ht="35.1" customHeight="1" thickTop="1" thickBot="1" x14ac:dyDescent="0.3">
      <c r="A805" s="28" t="str">
        <f t="shared" si="25"/>
        <v/>
      </c>
      <c r="B805" s="171"/>
      <c r="C805" s="169"/>
      <c r="D805" s="182"/>
      <c r="E805" s="172"/>
      <c r="F805" s="170"/>
      <c r="G805" s="169"/>
      <c r="H805" s="183"/>
      <c r="I805" s="132" t="str">
        <f>IFERROR(VLOOKUP(C805,PG!$C$8:$M$1007,11,FALSE),"")</f>
        <v/>
      </c>
      <c r="J805" s="133">
        <f t="shared" si="26"/>
        <v>0</v>
      </c>
    </row>
    <row r="806" spans="1:10" ht="35.1" customHeight="1" thickTop="1" thickBot="1" x14ac:dyDescent="0.3">
      <c r="A806" s="28" t="str">
        <f t="shared" si="25"/>
        <v/>
      </c>
      <c r="B806" s="171"/>
      <c r="C806" s="169"/>
      <c r="D806" s="182"/>
      <c r="E806" s="172"/>
      <c r="F806" s="170"/>
      <c r="G806" s="169"/>
      <c r="H806" s="183"/>
      <c r="I806" s="132" t="str">
        <f>IFERROR(VLOOKUP(C806,PG!$C$8:$M$1007,11,FALSE),"")</f>
        <v/>
      </c>
      <c r="J806" s="133">
        <f t="shared" si="26"/>
        <v>0</v>
      </c>
    </row>
    <row r="807" spans="1:10" ht="35.1" customHeight="1" thickTop="1" thickBot="1" x14ac:dyDescent="0.3">
      <c r="A807" s="28" t="str">
        <f t="shared" si="25"/>
        <v/>
      </c>
      <c r="B807" s="171"/>
      <c r="C807" s="169"/>
      <c r="D807" s="182"/>
      <c r="E807" s="172"/>
      <c r="F807" s="170"/>
      <c r="G807" s="169"/>
      <c r="H807" s="183"/>
      <c r="I807" s="132" t="str">
        <f>IFERROR(VLOOKUP(C807,PG!$C$8:$M$1007,11,FALSE),"")</f>
        <v/>
      </c>
      <c r="J807" s="133">
        <f t="shared" si="26"/>
        <v>0</v>
      </c>
    </row>
    <row r="808" spans="1:10" ht="35.1" customHeight="1" thickTop="1" thickBot="1" x14ac:dyDescent="0.3">
      <c r="A808" s="28" t="str">
        <f t="shared" si="25"/>
        <v/>
      </c>
      <c r="B808" s="171"/>
      <c r="C808" s="169"/>
      <c r="D808" s="182"/>
      <c r="E808" s="172"/>
      <c r="F808" s="170"/>
      <c r="G808" s="169"/>
      <c r="H808" s="183"/>
      <c r="I808" s="132" t="str">
        <f>IFERROR(VLOOKUP(C808,PG!$C$8:$M$1007,11,FALSE),"")</f>
        <v/>
      </c>
      <c r="J808" s="133">
        <f t="shared" si="26"/>
        <v>0</v>
      </c>
    </row>
    <row r="809" spans="1:10" ht="35.1" customHeight="1" thickTop="1" thickBot="1" x14ac:dyDescent="0.3">
      <c r="A809" s="28" t="str">
        <f t="shared" si="25"/>
        <v/>
      </c>
      <c r="B809" s="171"/>
      <c r="C809" s="169"/>
      <c r="D809" s="182"/>
      <c r="E809" s="172"/>
      <c r="F809" s="170"/>
      <c r="G809" s="169"/>
      <c r="H809" s="183"/>
      <c r="I809" s="132" t="str">
        <f>IFERROR(VLOOKUP(C809,PG!$C$8:$M$1007,11,FALSE),"")</f>
        <v/>
      </c>
      <c r="J809" s="133">
        <f t="shared" si="26"/>
        <v>0</v>
      </c>
    </row>
    <row r="810" spans="1:10" ht="35.1" customHeight="1" thickTop="1" thickBot="1" x14ac:dyDescent="0.3">
      <c r="A810" s="28" t="str">
        <f t="shared" si="25"/>
        <v/>
      </c>
      <c r="B810" s="171"/>
      <c r="C810" s="169"/>
      <c r="D810" s="182"/>
      <c r="E810" s="172"/>
      <c r="F810" s="170"/>
      <c r="G810" s="169"/>
      <c r="H810" s="183"/>
      <c r="I810" s="132" t="str">
        <f>IFERROR(VLOOKUP(C810,PG!$C$8:$M$1007,11,FALSE),"")</f>
        <v/>
      </c>
      <c r="J810" s="133">
        <f t="shared" si="26"/>
        <v>0</v>
      </c>
    </row>
    <row r="811" spans="1:10" ht="35.1" customHeight="1" thickTop="1" thickBot="1" x14ac:dyDescent="0.3">
      <c r="A811" s="28" t="str">
        <f t="shared" si="25"/>
        <v/>
      </c>
      <c r="B811" s="171"/>
      <c r="C811" s="169"/>
      <c r="D811" s="182"/>
      <c r="E811" s="172"/>
      <c r="F811" s="170"/>
      <c r="G811" s="169"/>
      <c r="H811" s="183"/>
      <c r="I811" s="132" t="str">
        <f>IFERROR(VLOOKUP(C811,PG!$C$8:$M$1007,11,FALSE),"")</f>
        <v/>
      </c>
      <c r="J811" s="133">
        <f t="shared" si="26"/>
        <v>0</v>
      </c>
    </row>
    <row r="812" spans="1:10" ht="35.1" customHeight="1" thickTop="1" thickBot="1" x14ac:dyDescent="0.3">
      <c r="A812" s="28" t="str">
        <f t="shared" si="25"/>
        <v/>
      </c>
      <c r="B812" s="171"/>
      <c r="C812" s="169"/>
      <c r="D812" s="182"/>
      <c r="E812" s="172"/>
      <c r="F812" s="170"/>
      <c r="G812" s="169"/>
      <c r="H812" s="183"/>
      <c r="I812" s="132" t="str">
        <f>IFERROR(VLOOKUP(C812,PG!$C$8:$M$1007,11,FALSE),"")</f>
        <v/>
      </c>
      <c r="J812" s="133">
        <f t="shared" si="26"/>
        <v>0</v>
      </c>
    </row>
    <row r="813" spans="1:10" ht="35.1" customHeight="1" thickTop="1" thickBot="1" x14ac:dyDescent="0.3">
      <c r="A813" s="28" t="str">
        <f t="shared" si="25"/>
        <v/>
      </c>
      <c r="B813" s="171"/>
      <c r="C813" s="169"/>
      <c r="D813" s="182"/>
      <c r="E813" s="172"/>
      <c r="F813" s="170"/>
      <c r="G813" s="169"/>
      <c r="H813" s="183"/>
      <c r="I813" s="132" t="str">
        <f>IFERROR(VLOOKUP(C813,PG!$C$8:$M$1007,11,FALSE),"")</f>
        <v/>
      </c>
      <c r="J813" s="133">
        <f t="shared" si="26"/>
        <v>0</v>
      </c>
    </row>
    <row r="814" spans="1:10" ht="35.1" customHeight="1" thickTop="1" thickBot="1" x14ac:dyDescent="0.3">
      <c r="A814" s="28" t="str">
        <f t="shared" si="25"/>
        <v/>
      </c>
      <c r="B814" s="171"/>
      <c r="C814" s="169"/>
      <c r="D814" s="182"/>
      <c r="E814" s="172"/>
      <c r="F814" s="170"/>
      <c r="G814" s="169"/>
      <c r="H814" s="183"/>
      <c r="I814" s="132" t="str">
        <f>IFERROR(VLOOKUP(C814,PG!$C$8:$M$1007,11,FALSE),"")</f>
        <v/>
      </c>
      <c r="J814" s="133">
        <f t="shared" si="26"/>
        <v>0</v>
      </c>
    </row>
    <row r="815" spans="1:10" ht="35.1" customHeight="1" thickTop="1" thickBot="1" x14ac:dyDescent="0.3">
      <c r="A815" s="28" t="str">
        <f t="shared" si="25"/>
        <v/>
      </c>
      <c r="B815" s="171"/>
      <c r="C815" s="169"/>
      <c r="D815" s="182"/>
      <c r="E815" s="172"/>
      <c r="F815" s="170"/>
      <c r="G815" s="169"/>
      <c r="H815" s="183"/>
      <c r="I815" s="132" t="str">
        <f>IFERROR(VLOOKUP(C815,PG!$C$8:$M$1007,11,FALSE),"")</f>
        <v/>
      </c>
      <c r="J815" s="133">
        <f t="shared" si="26"/>
        <v>0</v>
      </c>
    </row>
    <row r="816" spans="1:10" ht="35.1" customHeight="1" thickTop="1" thickBot="1" x14ac:dyDescent="0.3">
      <c r="A816" s="28" t="str">
        <f t="shared" si="25"/>
        <v/>
      </c>
      <c r="B816" s="171"/>
      <c r="C816" s="169"/>
      <c r="D816" s="182"/>
      <c r="E816" s="172"/>
      <c r="F816" s="170"/>
      <c r="G816" s="169"/>
      <c r="H816" s="183"/>
      <c r="I816" s="132" t="str">
        <f>IFERROR(VLOOKUP(C816,PG!$C$8:$M$1007,11,FALSE),"")</f>
        <v/>
      </c>
      <c r="J816" s="133">
        <f t="shared" si="26"/>
        <v>0</v>
      </c>
    </row>
    <row r="817" spans="1:10" ht="35.1" customHeight="1" thickTop="1" thickBot="1" x14ac:dyDescent="0.3">
      <c r="A817" s="28" t="str">
        <f t="shared" si="25"/>
        <v/>
      </c>
      <c r="B817" s="171"/>
      <c r="C817" s="169"/>
      <c r="D817" s="182"/>
      <c r="E817" s="172"/>
      <c r="F817" s="170"/>
      <c r="G817" s="169"/>
      <c r="H817" s="183"/>
      <c r="I817" s="132" t="str">
        <f>IFERROR(VLOOKUP(C817,PG!$C$8:$M$1007,11,FALSE),"")</f>
        <v/>
      </c>
      <c r="J817" s="133">
        <f t="shared" si="26"/>
        <v>0</v>
      </c>
    </row>
    <row r="818" spans="1:10" ht="35.1" customHeight="1" thickTop="1" thickBot="1" x14ac:dyDescent="0.3">
      <c r="A818" s="28" t="str">
        <f t="shared" si="25"/>
        <v/>
      </c>
      <c r="B818" s="171"/>
      <c r="C818" s="169"/>
      <c r="D818" s="182"/>
      <c r="E818" s="172"/>
      <c r="F818" s="170"/>
      <c r="G818" s="169"/>
      <c r="H818" s="183"/>
      <c r="I818" s="132" t="str">
        <f>IFERROR(VLOOKUP(C818,PG!$C$8:$M$1007,11,FALSE),"")</f>
        <v/>
      </c>
      <c r="J818" s="133">
        <f t="shared" si="26"/>
        <v>0</v>
      </c>
    </row>
    <row r="819" spans="1:10" ht="35.1" customHeight="1" thickTop="1" thickBot="1" x14ac:dyDescent="0.3">
      <c r="A819" s="28" t="str">
        <f t="shared" si="25"/>
        <v/>
      </c>
      <c r="B819" s="171"/>
      <c r="C819" s="169"/>
      <c r="D819" s="182"/>
      <c r="E819" s="172"/>
      <c r="F819" s="170"/>
      <c r="G819" s="169"/>
      <c r="H819" s="183"/>
      <c r="I819" s="132" t="str">
        <f>IFERROR(VLOOKUP(C819,PG!$C$8:$M$1007,11,FALSE),"")</f>
        <v/>
      </c>
      <c r="J819" s="133">
        <f t="shared" si="26"/>
        <v>0</v>
      </c>
    </row>
    <row r="820" spans="1:10" ht="35.1" customHeight="1" thickTop="1" thickBot="1" x14ac:dyDescent="0.3">
      <c r="A820" s="28" t="str">
        <f t="shared" si="25"/>
        <v/>
      </c>
      <c r="B820" s="171"/>
      <c r="C820" s="169"/>
      <c r="D820" s="182"/>
      <c r="E820" s="172"/>
      <c r="F820" s="170"/>
      <c r="G820" s="169"/>
      <c r="H820" s="183"/>
      <c r="I820" s="132" t="str">
        <f>IFERROR(VLOOKUP(C820,PG!$C$8:$M$1007,11,FALSE),"")</f>
        <v/>
      </c>
      <c r="J820" s="133">
        <f t="shared" si="26"/>
        <v>0</v>
      </c>
    </row>
    <row r="821" spans="1:10" ht="35.1" customHeight="1" thickTop="1" thickBot="1" x14ac:dyDescent="0.3">
      <c r="A821" s="28" t="str">
        <f t="shared" si="25"/>
        <v/>
      </c>
      <c r="B821" s="171"/>
      <c r="C821" s="169"/>
      <c r="D821" s="182"/>
      <c r="E821" s="172"/>
      <c r="F821" s="170"/>
      <c r="G821" s="169"/>
      <c r="H821" s="183"/>
      <c r="I821" s="132" t="str">
        <f>IFERROR(VLOOKUP(C821,PG!$C$8:$M$1007,11,FALSE),"")</f>
        <v/>
      </c>
      <c r="J821" s="133">
        <f t="shared" si="26"/>
        <v>0</v>
      </c>
    </row>
    <row r="822" spans="1:10" ht="35.1" customHeight="1" thickTop="1" thickBot="1" x14ac:dyDescent="0.3">
      <c r="A822" s="28" t="str">
        <f t="shared" si="25"/>
        <v/>
      </c>
      <c r="B822" s="171"/>
      <c r="C822" s="169"/>
      <c r="D822" s="182"/>
      <c r="E822" s="172"/>
      <c r="F822" s="170"/>
      <c r="G822" s="169"/>
      <c r="H822" s="183"/>
      <c r="I822" s="132" t="str">
        <f>IFERROR(VLOOKUP(C822,PG!$C$8:$M$1007,11,FALSE),"")</f>
        <v/>
      </c>
      <c r="J822" s="133">
        <f t="shared" si="26"/>
        <v>0</v>
      </c>
    </row>
    <row r="823" spans="1:10" ht="35.1" customHeight="1" thickTop="1" thickBot="1" x14ac:dyDescent="0.3">
      <c r="A823" s="28" t="str">
        <f t="shared" si="25"/>
        <v/>
      </c>
      <c r="B823" s="171"/>
      <c r="C823" s="169"/>
      <c r="D823" s="182"/>
      <c r="E823" s="172"/>
      <c r="F823" s="170"/>
      <c r="G823" s="169"/>
      <c r="H823" s="183"/>
      <c r="I823" s="132" t="str">
        <f>IFERROR(VLOOKUP(C823,PG!$C$8:$M$1007,11,FALSE),"")</f>
        <v/>
      </c>
      <c r="J823" s="133">
        <f t="shared" si="26"/>
        <v>0</v>
      </c>
    </row>
    <row r="824" spans="1:10" ht="35.1" customHeight="1" thickTop="1" thickBot="1" x14ac:dyDescent="0.3">
      <c r="A824" s="28" t="str">
        <f t="shared" si="25"/>
        <v/>
      </c>
      <c r="B824" s="171"/>
      <c r="C824" s="169"/>
      <c r="D824" s="182"/>
      <c r="E824" s="172"/>
      <c r="F824" s="170"/>
      <c r="G824" s="169"/>
      <c r="H824" s="183"/>
      <c r="I824" s="132" t="str">
        <f>IFERROR(VLOOKUP(C824,PG!$C$8:$M$1007,11,FALSE),"")</f>
        <v/>
      </c>
      <c r="J824" s="133">
        <f t="shared" si="26"/>
        <v>0</v>
      </c>
    </row>
    <row r="825" spans="1:10" ht="35.1" customHeight="1" thickTop="1" thickBot="1" x14ac:dyDescent="0.3">
      <c r="A825" s="28" t="str">
        <f t="shared" si="25"/>
        <v/>
      </c>
      <c r="B825" s="171"/>
      <c r="C825" s="169"/>
      <c r="D825" s="182"/>
      <c r="E825" s="172"/>
      <c r="F825" s="170"/>
      <c r="G825" s="169"/>
      <c r="H825" s="183"/>
      <c r="I825" s="132" t="str">
        <f>IFERROR(VLOOKUP(C825,PG!$C$8:$M$1007,11,FALSE),"")</f>
        <v/>
      </c>
      <c r="J825" s="133">
        <f t="shared" si="26"/>
        <v>0</v>
      </c>
    </row>
    <row r="826" spans="1:10" ht="35.1" customHeight="1" thickTop="1" thickBot="1" x14ac:dyDescent="0.3">
      <c r="A826" s="28" t="str">
        <f t="shared" si="25"/>
        <v/>
      </c>
      <c r="B826" s="171"/>
      <c r="C826" s="169"/>
      <c r="D826" s="182"/>
      <c r="E826" s="172"/>
      <c r="F826" s="170"/>
      <c r="G826" s="169"/>
      <c r="H826" s="183"/>
      <c r="I826" s="132" t="str">
        <f>IFERROR(VLOOKUP(C826,PG!$C$8:$M$1007,11,FALSE),"")</f>
        <v/>
      </c>
      <c r="J826" s="133">
        <f t="shared" si="26"/>
        <v>0</v>
      </c>
    </row>
    <row r="827" spans="1:10" ht="35.1" customHeight="1" thickTop="1" thickBot="1" x14ac:dyDescent="0.3">
      <c r="A827" s="28" t="str">
        <f t="shared" si="25"/>
        <v/>
      </c>
      <c r="B827" s="171"/>
      <c r="C827" s="169"/>
      <c r="D827" s="182"/>
      <c r="E827" s="172"/>
      <c r="F827" s="170"/>
      <c r="G827" s="169"/>
      <c r="H827" s="183"/>
      <c r="I827" s="132" t="str">
        <f>IFERROR(VLOOKUP(C827,PG!$C$8:$M$1007,11,FALSE),"")</f>
        <v/>
      </c>
      <c r="J827" s="133">
        <f t="shared" si="26"/>
        <v>0</v>
      </c>
    </row>
    <row r="828" spans="1:10" ht="35.1" customHeight="1" thickTop="1" thickBot="1" x14ac:dyDescent="0.3">
      <c r="A828" s="28" t="str">
        <f t="shared" si="25"/>
        <v/>
      </c>
      <c r="B828" s="171"/>
      <c r="C828" s="169"/>
      <c r="D828" s="182"/>
      <c r="E828" s="172"/>
      <c r="F828" s="170"/>
      <c r="G828" s="169"/>
      <c r="H828" s="183"/>
      <c r="I828" s="132" t="str">
        <f>IFERROR(VLOOKUP(C828,PG!$C$8:$M$1007,11,FALSE),"")</f>
        <v/>
      </c>
      <c r="J828" s="133">
        <f t="shared" si="26"/>
        <v>0</v>
      </c>
    </row>
    <row r="829" spans="1:10" ht="35.1" customHeight="1" thickTop="1" thickBot="1" x14ac:dyDescent="0.3">
      <c r="A829" s="28" t="str">
        <f t="shared" si="25"/>
        <v/>
      </c>
      <c r="B829" s="171"/>
      <c r="C829" s="169"/>
      <c r="D829" s="182"/>
      <c r="E829" s="172"/>
      <c r="F829" s="170"/>
      <c r="G829" s="169"/>
      <c r="H829" s="183"/>
      <c r="I829" s="132" t="str">
        <f>IFERROR(VLOOKUP(C829,PG!$C$8:$M$1007,11,FALSE),"")</f>
        <v/>
      </c>
      <c r="J829" s="133">
        <f t="shared" si="26"/>
        <v>0</v>
      </c>
    </row>
    <row r="830" spans="1:10" ht="35.1" customHeight="1" thickTop="1" thickBot="1" x14ac:dyDescent="0.3">
      <c r="A830" s="28" t="str">
        <f t="shared" si="25"/>
        <v/>
      </c>
      <c r="B830" s="171"/>
      <c r="C830" s="169"/>
      <c r="D830" s="182"/>
      <c r="E830" s="172"/>
      <c r="F830" s="170"/>
      <c r="G830" s="169"/>
      <c r="H830" s="183"/>
      <c r="I830" s="132" t="str">
        <f>IFERROR(VLOOKUP(C830,PG!$C$8:$M$1007,11,FALSE),"")</f>
        <v/>
      </c>
      <c r="J830" s="133">
        <f t="shared" si="26"/>
        <v>0</v>
      </c>
    </row>
    <row r="831" spans="1:10" ht="35.1" customHeight="1" thickTop="1" thickBot="1" x14ac:dyDescent="0.3">
      <c r="A831" s="28" t="str">
        <f t="shared" si="25"/>
        <v/>
      </c>
      <c r="B831" s="171"/>
      <c r="C831" s="169"/>
      <c r="D831" s="182"/>
      <c r="E831" s="172"/>
      <c r="F831" s="170"/>
      <c r="G831" s="169"/>
      <c r="H831" s="183"/>
      <c r="I831" s="132" t="str">
        <f>IFERROR(VLOOKUP(C831,PG!$C$8:$M$1007,11,FALSE),"")</f>
        <v/>
      </c>
      <c r="J831" s="133">
        <f t="shared" si="26"/>
        <v>0</v>
      </c>
    </row>
    <row r="832" spans="1:10" ht="35.1" customHeight="1" thickTop="1" thickBot="1" x14ac:dyDescent="0.3">
      <c r="A832" s="28" t="str">
        <f t="shared" si="25"/>
        <v/>
      </c>
      <c r="B832" s="171"/>
      <c r="C832" s="169"/>
      <c r="D832" s="182"/>
      <c r="E832" s="172"/>
      <c r="F832" s="170"/>
      <c r="G832" s="169"/>
      <c r="H832" s="183"/>
      <c r="I832" s="132" t="str">
        <f>IFERROR(VLOOKUP(C832,PG!$C$8:$M$1007,11,FALSE),"")</f>
        <v/>
      </c>
      <c r="J832" s="133">
        <f t="shared" si="26"/>
        <v>0</v>
      </c>
    </row>
    <row r="833" spans="1:10" ht="35.1" customHeight="1" thickTop="1" thickBot="1" x14ac:dyDescent="0.3">
      <c r="A833" s="28" t="str">
        <f t="shared" si="25"/>
        <v/>
      </c>
      <c r="B833" s="171"/>
      <c r="C833" s="169"/>
      <c r="D833" s="182"/>
      <c r="E833" s="172"/>
      <c r="F833" s="170"/>
      <c r="G833" s="169"/>
      <c r="H833" s="183"/>
      <c r="I833" s="132" t="str">
        <f>IFERROR(VLOOKUP(C833,PG!$C$8:$M$1007,11,FALSE),"")</f>
        <v/>
      </c>
      <c r="J833" s="133">
        <f t="shared" si="26"/>
        <v>0</v>
      </c>
    </row>
    <row r="834" spans="1:10" ht="35.1" customHeight="1" thickTop="1" thickBot="1" x14ac:dyDescent="0.3">
      <c r="A834" s="28" t="str">
        <f t="shared" si="25"/>
        <v/>
      </c>
      <c r="B834" s="171"/>
      <c r="C834" s="169"/>
      <c r="D834" s="182"/>
      <c r="E834" s="172"/>
      <c r="F834" s="170"/>
      <c r="G834" s="169"/>
      <c r="H834" s="183"/>
      <c r="I834" s="132" t="str">
        <f>IFERROR(VLOOKUP(C834,PG!$C$8:$M$1007,11,FALSE),"")</f>
        <v/>
      </c>
      <c r="J834" s="133">
        <f t="shared" si="26"/>
        <v>0</v>
      </c>
    </row>
    <row r="835" spans="1:10" ht="35.1" customHeight="1" thickTop="1" thickBot="1" x14ac:dyDescent="0.3">
      <c r="A835" s="28" t="str">
        <f t="shared" si="25"/>
        <v/>
      </c>
      <c r="B835" s="171"/>
      <c r="C835" s="169"/>
      <c r="D835" s="182"/>
      <c r="E835" s="172"/>
      <c r="F835" s="170"/>
      <c r="G835" s="169"/>
      <c r="H835" s="183"/>
      <c r="I835" s="132" t="str">
        <f>IFERROR(VLOOKUP(C835,PG!$C$8:$M$1007,11,FALSE),"")</f>
        <v/>
      </c>
      <c r="J835" s="133">
        <f t="shared" si="26"/>
        <v>0</v>
      </c>
    </row>
    <row r="836" spans="1:10" ht="35.1" customHeight="1" thickTop="1" thickBot="1" x14ac:dyDescent="0.3">
      <c r="A836" s="28" t="str">
        <f t="shared" si="25"/>
        <v/>
      </c>
      <c r="B836" s="171"/>
      <c r="C836" s="169"/>
      <c r="D836" s="182"/>
      <c r="E836" s="172"/>
      <c r="F836" s="170"/>
      <c r="G836" s="169"/>
      <c r="H836" s="183"/>
      <c r="I836" s="132" t="str">
        <f>IFERROR(VLOOKUP(C836,PG!$C$8:$M$1007,11,FALSE),"")</f>
        <v/>
      </c>
      <c r="J836" s="133">
        <f t="shared" si="26"/>
        <v>0</v>
      </c>
    </row>
    <row r="837" spans="1:10" ht="35.1" customHeight="1" thickTop="1" thickBot="1" x14ac:dyDescent="0.3">
      <c r="A837" s="28" t="str">
        <f t="shared" si="25"/>
        <v/>
      </c>
      <c r="B837" s="171"/>
      <c r="C837" s="169"/>
      <c r="D837" s="182"/>
      <c r="E837" s="172"/>
      <c r="F837" s="170"/>
      <c r="G837" s="169"/>
      <c r="H837" s="183"/>
      <c r="I837" s="132" t="str">
        <f>IFERROR(VLOOKUP(C837,PG!$C$8:$M$1007,11,FALSE),"")</f>
        <v/>
      </c>
      <c r="J837" s="133">
        <f t="shared" si="26"/>
        <v>0</v>
      </c>
    </row>
    <row r="838" spans="1:10" ht="35.1" customHeight="1" thickTop="1" thickBot="1" x14ac:dyDescent="0.3">
      <c r="A838" s="28" t="str">
        <f t="shared" si="25"/>
        <v/>
      </c>
      <c r="B838" s="171"/>
      <c r="C838" s="169"/>
      <c r="D838" s="182"/>
      <c r="E838" s="172"/>
      <c r="F838" s="170"/>
      <c r="G838" s="169"/>
      <c r="H838" s="183"/>
      <c r="I838" s="132" t="str">
        <f>IFERROR(VLOOKUP(C838,PG!$C$8:$M$1007,11,FALSE),"")</f>
        <v/>
      </c>
      <c r="J838" s="133">
        <f t="shared" si="26"/>
        <v>0</v>
      </c>
    </row>
    <row r="839" spans="1:10" ht="35.1" customHeight="1" thickTop="1" thickBot="1" x14ac:dyDescent="0.3">
      <c r="A839" s="28" t="str">
        <f t="shared" si="25"/>
        <v/>
      </c>
      <c r="B839" s="171"/>
      <c r="C839" s="169"/>
      <c r="D839" s="182"/>
      <c r="E839" s="172"/>
      <c r="F839" s="170"/>
      <c r="G839" s="169"/>
      <c r="H839" s="183"/>
      <c r="I839" s="132" t="str">
        <f>IFERROR(VLOOKUP(C839,PG!$C$8:$M$1007,11,FALSE),"")</f>
        <v/>
      </c>
      <c r="J839" s="133">
        <f t="shared" si="26"/>
        <v>0</v>
      </c>
    </row>
    <row r="840" spans="1:10" ht="35.1" customHeight="1" thickTop="1" thickBot="1" x14ac:dyDescent="0.3">
      <c r="A840" s="28" t="str">
        <f t="shared" si="25"/>
        <v/>
      </c>
      <c r="B840" s="171"/>
      <c r="C840" s="169"/>
      <c r="D840" s="182"/>
      <c r="E840" s="172"/>
      <c r="F840" s="170"/>
      <c r="G840" s="169"/>
      <c r="H840" s="183"/>
      <c r="I840" s="132" t="str">
        <f>IFERROR(VLOOKUP(C840,PG!$C$8:$M$1007,11,FALSE),"")</f>
        <v/>
      </c>
      <c r="J840" s="133">
        <f t="shared" si="26"/>
        <v>0</v>
      </c>
    </row>
    <row r="841" spans="1:10" ht="35.1" customHeight="1" thickTop="1" thickBot="1" x14ac:dyDescent="0.3">
      <c r="A841" s="28" t="str">
        <f t="shared" ref="A841:A904" si="27">IF(B841="","",MONTH(B841))</f>
        <v/>
      </c>
      <c r="B841" s="171"/>
      <c r="C841" s="169"/>
      <c r="D841" s="182"/>
      <c r="E841" s="172"/>
      <c r="F841" s="170"/>
      <c r="G841" s="169"/>
      <c r="H841" s="183"/>
      <c r="I841" s="132" t="str">
        <f>IFERROR(VLOOKUP(C841,PG!$C$8:$M$1007,11,FALSE),"")</f>
        <v/>
      </c>
      <c r="J841" s="133">
        <f t="shared" si="26"/>
        <v>0</v>
      </c>
    </row>
    <row r="842" spans="1:10" ht="35.1" customHeight="1" thickTop="1" thickBot="1" x14ac:dyDescent="0.3">
      <c r="A842" s="28" t="str">
        <f t="shared" si="27"/>
        <v/>
      </c>
      <c r="B842" s="171"/>
      <c r="C842" s="169"/>
      <c r="D842" s="182"/>
      <c r="E842" s="172"/>
      <c r="F842" s="170"/>
      <c r="G842" s="169"/>
      <c r="H842" s="183"/>
      <c r="I842" s="132" t="str">
        <f>IFERROR(VLOOKUP(C842,PG!$C$8:$M$1007,11,FALSE),"")</f>
        <v/>
      </c>
      <c r="J842" s="133">
        <f t="shared" si="26"/>
        <v>0</v>
      </c>
    </row>
    <row r="843" spans="1:10" ht="35.1" customHeight="1" thickTop="1" thickBot="1" x14ac:dyDescent="0.3">
      <c r="A843" s="28" t="str">
        <f t="shared" si="27"/>
        <v/>
      </c>
      <c r="B843" s="171"/>
      <c r="C843" s="169"/>
      <c r="D843" s="182"/>
      <c r="E843" s="172"/>
      <c r="F843" s="170"/>
      <c r="G843" s="169"/>
      <c r="H843" s="183"/>
      <c r="I843" s="132" t="str">
        <f>IFERROR(VLOOKUP(C843,PG!$C$8:$M$1007,11,FALSE),"")</f>
        <v/>
      </c>
      <c r="J843" s="133">
        <f t="shared" si="26"/>
        <v>0</v>
      </c>
    </row>
    <row r="844" spans="1:10" ht="35.1" customHeight="1" thickTop="1" thickBot="1" x14ac:dyDescent="0.3">
      <c r="A844" s="28" t="str">
        <f t="shared" si="27"/>
        <v/>
      </c>
      <c r="B844" s="171"/>
      <c r="C844" s="169"/>
      <c r="D844" s="182"/>
      <c r="E844" s="172"/>
      <c r="F844" s="170"/>
      <c r="G844" s="169"/>
      <c r="H844" s="183"/>
      <c r="I844" s="132" t="str">
        <f>IFERROR(VLOOKUP(C844,PG!$C$8:$M$1007,11,FALSE),"")</f>
        <v/>
      </c>
      <c r="J844" s="133">
        <f t="shared" si="26"/>
        <v>0</v>
      </c>
    </row>
    <row r="845" spans="1:10" ht="35.1" customHeight="1" thickTop="1" thickBot="1" x14ac:dyDescent="0.3">
      <c r="A845" s="28" t="str">
        <f t="shared" si="27"/>
        <v/>
      </c>
      <c r="B845" s="171"/>
      <c r="C845" s="169"/>
      <c r="D845" s="182"/>
      <c r="E845" s="172"/>
      <c r="F845" s="170"/>
      <c r="G845" s="169"/>
      <c r="H845" s="183"/>
      <c r="I845" s="132" t="str">
        <f>IFERROR(VLOOKUP(C845,PG!$C$8:$M$1007,11,FALSE),"")</f>
        <v/>
      </c>
      <c r="J845" s="133">
        <f t="shared" si="26"/>
        <v>0</v>
      </c>
    </row>
    <row r="846" spans="1:10" ht="35.1" customHeight="1" thickTop="1" thickBot="1" x14ac:dyDescent="0.3">
      <c r="A846" s="28" t="str">
        <f t="shared" si="27"/>
        <v/>
      </c>
      <c r="B846" s="171"/>
      <c r="C846" s="169"/>
      <c r="D846" s="182"/>
      <c r="E846" s="172"/>
      <c r="F846" s="170"/>
      <c r="G846" s="169"/>
      <c r="H846" s="183"/>
      <c r="I846" s="132" t="str">
        <f>IFERROR(VLOOKUP(C846,PG!$C$8:$M$1007,11,FALSE),"")</f>
        <v/>
      </c>
      <c r="J846" s="133">
        <f t="shared" si="26"/>
        <v>0</v>
      </c>
    </row>
    <row r="847" spans="1:10" ht="35.1" customHeight="1" thickTop="1" thickBot="1" x14ac:dyDescent="0.3">
      <c r="A847" s="28" t="str">
        <f t="shared" si="27"/>
        <v/>
      </c>
      <c r="B847" s="171"/>
      <c r="C847" s="169"/>
      <c r="D847" s="182"/>
      <c r="E847" s="172"/>
      <c r="F847" s="170"/>
      <c r="G847" s="169"/>
      <c r="H847" s="183"/>
      <c r="I847" s="132" t="str">
        <f>IFERROR(VLOOKUP(C847,PG!$C$8:$M$1007,11,FALSE),"")</f>
        <v/>
      </c>
      <c r="J847" s="133">
        <f t="shared" si="26"/>
        <v>0</v>
      </c>
    </row>
    <row r="848" spans="1:10" ht="35.1" customHeight="1" thickTop="1" thickBot="1" x14ac:dyDescent="0.3">
      <c r="A848" s="28" t="str">
        <f t="shared" si="27"/>
        <v/>
      </c>
      <c r="B848" s="171"/>
      <c r="C848" s="169"/>
      <c r="D848" s="182"/>
      <c r="E848" s="172"/>
      <c r="F848" s="170"/>
      <c r="G848" s="169"/>
      <c r="H848" s="183"/>
      <c r="I848" s="132" t="str">
        <f>IFERROR(VLOOKUP(C848,PG!$C$8:$M$1007,11,FALSE),"")</f>
        <v/>
      </c>
      <c r="J848" s="133">
        <f t="shared" si="26"/>
        <v>0</v>
      </c>
    </row>
    <row r="849" spans="1:10" ht="35.1" customHeight="1" thickTop="1" thickBot="1" x14ac:dyDescent="0.3">
      <c r="A849" s="28" t="str">
        <f t="shared" si="27"/>
        <v/>
      </c>
      <c r="B849" s="171"/>
      <c r="C849" s="169"/>
      <c r="D849" s="182"/>
      <c r="E849" s="172"/>
      <c r="F849" s="170"/>
      <c r="G849" s="169"/>
      <c r="H849" s="183"/>
      <c r="I849" s="132" t="str">
        <f>IFERROR(VLOOKUP(C849,PG!$C$8:$M$1007,11,FALSE),"")</f>
        <v/>
      </c>
      <c r="J849" s="133">
        <f t="shared" si="26"/>
        <v>0</v>
      </c>
    </row>
    <row r="850" spans="1:10" ht="35.1" customHeight="1" thickTop="1" thickBot="1" x14ac:dyDescent="0.3">
      <c r="A850" s="28" t="str">
        <f t="shared" si="27"/>
        <v/>
      </c>
      <c r="B850" s="171"/>
      <c r="C850" s="169"/>
      <c r="D850" s="182"/>
      <c r="E850" s="172"/>
      <c r="F850" s="170"/>
      <c r="G850" s="169"/>
      <c r="H850" s="183"/>
      <c r="I850" s="132" t="str">
        <f>IFERROR(VLOOKUP(C850,PG!$C$8:$M$1007,11,FALSE),"")</f>
        <v/>
      </c>
      <c r="J850" s="133">
        <f t="shared" si="26"/>
        <v>0</v>
      </c>
    </row>
    <row r="851" spans="1:10" ht="35.1" customHeight="1" thickTop="1" thickBot="1" x14ac:dyDescent="0.3">
      <c r="A851" s="28" t="str">
        <f t="shared" si="27"/>
        <v/>
      </c>
      <c r="B851" s="171"/>
      <c r="C851" s="169"/>
      <c r="D851" s="182"/>
      <c r="E851" s="172"/>
      <c r="F851" s="170"/>
      <c r="G851" s="169"/>
      <c r="H851" s="183"/>
      <c r="I851" s="132" t="str">
        <f>IFERROR(VLOOKUP(C851,PG!$C$8:$M$1007,11,FALSE),"")</f>
        <v/>
      </c>
      <c r="J851" s="133">
        <f t="shared" ref="J851:J914" si="28">IFERROR(E851*F851,0)</f>
        <v>0</v>
      </c>
    </row>
    <row r="852" spans="1:10" ht="35.1" customHeight="1" thickTop="1" thickBot="1" x14ac:dyDescent="0.3">
      <c r="A852" s="28" t="str">
        <f t="shared" si="27"/>
        <v/>
      </c>
      <c r="B852" s="171"/>
      <c r="C852" s="169"/>
      <c r="D852" s="182"/>
      <c r="E852" s="172"/>
      <c r="F852" s="170"/>
      <c r="G852" s="169"/>
      <c r="H852" s="183"/>
      <c r="I852" s="132" t="str">
        <f>IFERROR(VLOOKUP(C852,PG!$C$8:$M$1007,11,FALSE),"")</f>
        <v/>
      </c>
      <c r="J852" s="133">
        <f t="shared" si="28"/>
        <v>0</v>
      </c>
    </row>
    <row r="853" spans="1:10" ht="35.1" customHeight="1" thickTop="1" thickBot="1" x14ac:dyDescent="0.3">
      <c r="A853" s="28" t="str">
        <f t="shared" si="27"/>
        <v/>
      </c>
      <c r="B853" s="171"/>
      <c r="C853" s="169"/>
      <c r="D853" s="182"/>
      <c r="E853" s="172"/>
      <c r="F853" s="170"/>
      <c r="G853" s="169"/>
      <c r="H853" s="183"/>
      <c r="I853" s="132" t="str">
        <f>IFERROR(VLOOKUP(C853,PG!$C$8:$M$1007,11,FALSE),"")</f>
        <v/>
      </c>
      <c r="J853" s="133">
        <f t="shared" si="28"/>
        <v>0</v>
      </c>
    </row>
    <row r="854" spans="1:10" ht="35.1" customHeight="1" thickTop="1" thickBot="1" x14ac:dyDescent="0.3">
      <c r="A854" s="28" t="str">
        <f t="shared" si="27"/>
        <v/>
      </c>
      <c r="B854" s="171"/>
      <c r="C854" s="169"/>
      <c r="D854" s="182"/>
      <c r="E854" s="172"/>
      <c r="F854" s="170"/>
      <c r="G854" s="169"/>
      <c r="H854" s="183"/>
      <c r="I854" s="132" t="str">
        <f>IFERROR(VLOOKUP(C854,PG!$C$8:$M$1007,11,FALSE),"")</f>
        <v/>
      </c>
      <c r="J854" s="133">
        <f t="shared" si="28"/>
        <v>0</v>
      </c>
    </row>
    <row r="855" spans="1:10" ht="35.1" customHeight="1" thickTop="1" thickBot="1" x14ac:dyDescent="0.3">
      <c r="A855" s="28" t="str">
        <f t="shared" si="27"/>
        <v/>
      </c>
      <c r="B855" s="171"/>
      <c r="C855" s="169"/>
      <c r="D855" s="182"/>
      <c r="E855" s="172"/>
      <c r="F855" s="170"/>
      <c r="G855" s="169"/>
      <c r="H855" s="183"/>
      <c r="I855" s="132" t="str">
        <f>IFERROR(VLOOKUP(C855,PG!$C$8:$M$1007,11,FALSE),"")</f>
        <v/>
      </c>
      <c r="J855" s="133">
        <f t="shared" si="28"/>
        <v>0</v>
      </c>
    </row>
    <row r="856" spans="1:10" ht="35.1" customHeight="1" thickTop="1" thickBot="1" x14ac:dyDescent="0.3">
      <c r="A856" s="28" t="str">
        <f t="shared" si="27"/>
        <v/>
      </c>
      <c r="B856" s="171"/>
      <c r="C856" s="169"/>
      <c r="D856" s="182"/>
      <c r="E856" s="172"/>
      <c r="F856" s="170"/>
      <c r="G856" s="169"/>
      <c r="H856" s="183"/>
      <c r="I856" s="132" t="str">
        <f>IFERROR(VLOOKUP(C856,PG!$C$8:$M$1007,11,FALSE),"")</f>
        <v/>
      </c>
      <c r="J856" s="133">
        <f t="shared" si="28"/>
        <v>0</v>
      </c>
    </row>
    <row r="857" spans="1:10" ht="35.1" customHeight="1" thickTop="1" thickBot="1" x14ac:dyDescent="0.3">
      <c r="A857" s="28" t="str">
        <f t="shared" si="27"/>
        <v/>
      </c>
      <c r="B857" s="171"/>
      <c r="C857" s="169"/>
      <c r="D857" s="182"/>
      <c r="E857" s="172"/>
      <c r="F857" s="170"/>
      <c r="G857" s="169"/>
      <c r="H857" s="183"/>
      <c r="I857" s="132" t="str">
        <f>IFERROR(VLOOKUP(C857,PG!$C$8:$M$1007,11,FALSE),"")</f>
        <v/>
      </c>
      <c r="J857" s="133">
        <f t="shared" si="28"/>
        <v>0</v>
      </c>
    </row>
    <row r="858" spans="1:10" ht="35.1" customHeight="1" thickTop="1" thickBot="1" x14ac:dyDescent="0.3">
      <c r="A858" s="28" t="str">
        <f t="shared" si="27"/>
        <v/>
      </c>
      <c r="B858" s="171"/>
      <c r="C858" s="169"/>
      <c r="D858" s="182"/>
      <c r="E858" s="172"/>
      <c r="F858" s="170"/>
      <c r="G858" s="169"/>
      <c r="H858" s="183"/>
      <c r="I858" s="132" t="str">
        <f>IFERROR(VLOOKUP(C858,PG!$C$8:$M$1007,11,FALSE),"")</f>
        <v/>
      </c>
      <c r="J858" s="133">
        <f t="shared" si="28"/>
        <v>0</v>
      </c>
    </row>
    <row r="859" spans="1:10" ht="35.1" customHeight="1" thickTop="1" thickBot="1" x14ac:dyDescent="0.3">
      <c r="A859" s="28" t="str">
        <f t="shared" si="27"/>
        <v/>
      </c>
      <c r="B859" s="171"/>
      <c r="C859" s="169"/>
      <c r="D859" s="182"/>
      <c r="E859" s="172"/>
      <c r="F859" s="170"/>
      <c r="G859" s="169"/>
      <c r="H859" s="183"/>
      <c r="I859" s="132" t="str">
        <f>IFERROR(VLOOKUP(C859,PG!$C$8:$M$1007,11,FALSE),"")</f>
        <v/>
      </c>
      <c r="J859" s="133">
        <f t="shared" si="28"/>
        <v>0</v>
      </c>
    </row>
    <row r="860" spans="1:10" ht="35.1" customHeight="1" thickTop="1" thickBot="1" x14ac:dyDescent="0.3">
      <c r="A860" s="28" t="str">
        <f t="shared" si="27"/>
        <v/>
      </c>
      <c r="B860" s="171"/>
      <c r="C860" s="169"/>
      <c r="D860" s="182"/>
      <c r="E860" s="172"/>
      <c r="F860" s="170"/>
      <c r="G860" s="169"/>
      <c r="H860" s="183"/>
      <c r="I860" s="132" t="str">
        <f>IFERROR(VLOOKUP(C860,PG!$C$8:$M$1007,11,FALSE),"")</f>
        <v/>
      </c>
      <c r="J860" s="133">
        <f t="shared" si="28"/>
        <v>0</v>
      </c>
    </row>
    <row r="861" spans="1:10" ht="35.1" customHeight="1" thickTop="1" thickBot="1" x14ac:dyDescent="0.3">
      <c r="A861" s="28" t="str">
        <f t="shared" si="27"/>
        <v/>
      </c>
      <c r="B861" s="171"/>
      <c r="C861" s="169"/>
      <c r="D861" s="182"/>
      <c r="E861" s="172"/>
      <c r="F861" s="170"/>
      <c r="G861" s="169"/>
      <c r="H861" s="183"/>
      <c r="I861" s="132" t="str">
        <f>IFERROR(VLOOKUP(C861,PG!$C$8:$M$1007,11,FALSE),"")</f>
        <v/>
      </c>
      <c r="J861" s="133">
        <f t="shared" si="28"/>
        <v>0</v>
      </c>
    </row>
    <row r="862" spans="1:10" ht="35.1" customHeight="1" thickTop="1" thickBot="1" x14ac:dyDescent="0.3">
      <c r="A862" s="28" t="str">
        <f t="shared" si="27"/>
        <v/>
      </c>
      <c r="B862" s="171"/>
      <c r="C862" s="169"/>
      <c r="D862" s="182"/>
      <c r="E862" s="172"/>
      <c r="F862" s="170"/>
      <c r="G862" s="169"/>
      <c r="H862" s="183"/>
      <c r="I862" s="132" t="str">
        <f>IFERROR(VLOOKUP(C862,PG!$C$8:$M$1007,11,FALSE),"")</f>
        <v/>
      </c>
      <c r="J862" s="133">
        <f t="shared" si="28"/>
        <v>0</v>
      </c>
    </row>
    <row r="863" spans="1:10" ht="35.1" customHeight="1" thickTop="1" thickBot="1" x14ac:dyDescent="0.3">
      <c r="A863" s="28" t="str">
        <f t="shared" si="27"/>
        <v/>
      </c>
      <c r="B863" s="171"/>
      <c r="C863" s="169"/>
      <c r="D863" s="182"/>
      <c r="E863" s="172"/>
      <c r="F863" s="170"/>
      <c r="G863" s="169"/>
      <c r="H863" s="183"/>
      <c r="I863" s="132" t="str">
        <f>IFERROR(VLOOKUP(C863,PG!$C$8:$M$1007,11,FALSE),"")</f>
        <v/>
      </c>
      <c r="J863" s="133">
        <f t="shared" si="28"/>
        <v>0</v>
      </c>
    </row>
    <row r="864" spans="1:10" ht="35.1" customHeight="1" thickTop="1" thickBot="1" x14ac:dyDescent="0.3">
      <c r="A864" s="28" t="str">
        <f t="shared" si="27"/>
        <v/>
      </c>
      <c r="B864" s="171"/>
      <c r="C864" s="169"/>
      <c r="D864" s="182"/>
      <c r="E864" s="172"/>
      <c r="F864" s="170"/>
      <c r="G864" s="169"/>
      <c r="H864" s="183"/>
      <c r="I864" s="132" t="str">
        <f>IFERROR(VLOOKUP(C864,PG!$C$8:$M$1007,11,FALSE),"")</f>
        <v/>
      </c>
      <c r="J864" s="133">
        <f t="shared" si="28"/>
        <v>0</v>
      </c>
    </row>
    <row r="865" spans="1:10" ht="35.1" customHeight="1" thickTop="1" thickBot="1" x14ac:dyDescent="0.3">
      <c r="A865" s="28" t="str">
        <f t="shared" si="27"/>
        <v/>
      </c>
      <c r="B865" s="171"/>
      <c r="C865" s="169"/>
      <c r="D865" s="182"/>
      <c r="E865" s="172"/>
      <c r="F865" s="170"/>
      <c r="G865" s="169"/>
      <c r="H865" s="183"/>
      <c r="I865" s="132" t="str">
        <f>IFERROR(VLOOKUP(C865,PG!$C$8:$M$1007,11,FALSE),"")</f>
        <v/>
      </c>
      <c r="J865" s="133">
        <f t="shared" si="28"/>
        <v>0</v>
      </c>
    </row>
    <row r="866" spans="1:10" ht="35.1" customHeight="1" thickTop="1" thickBot="1" x14ac:dyDescent="0.3">
      <c r="A866" s="28" t="str">
        <f t="shared" si="27"/>
        <v/>
      </c>
      <c r="B866" s="171"/>
      <c r="C866" s="169"/>
      <c r="D866" s="182"/>
      <c r="E866" s="172"/>
      <c r="F866" s="170"/>
      <c r="G866" s="169"/>
      <c r="H866" s="183"/>
      <c r="I866" s="132" t="str">
        <f>IFERROR(VLOOKUP(C866,PG!$C$8:$M$1007,11,FALSE),"")</f>
        <v/>
      </c>
      <c r="J866" s="133">
        <f t="shared" si="28"/>
        <v>0</v>
      </c>
    </row>
    <row r="867" spans="1:10" ht="35.1" customHeight="1" thickTop="1" thickBot="1" x14ac:dyDescent="0.3">
      <c r="A867" s="28" t="str">
        <f t="shared" si="27"/>
        <v/>
      </c>
      <c r="B867" s="171"/>
      <c r="C867" s="169"/>
      <c r="D867" s="182"/>
      <c r="E867" s="172"/>
      <c r="F867" s="170"/>
      <c r="G867" s="169"/>
      <c r="H867" s="183"/>
      <c r="I867" s="132" t="str">
        <f>IFERROR(VLOOKUP(C867,PG!$C$8:$M$1007,11,FALSE),"")</f>
        <v/>
      </c>
      <c r="J867" s="133">
        <f t="shared" si="28"/>
        <v>0</v>
      </c>
    </row>
    <row r="868" spans="1:10" ht="35.1" customHeight="1" thickTop="1" thickBot="1" x14ac:dyDescent="0.3">
      <c r="A868" s="28" t="str">
        <f t="shared" si="27"/>
        <v/>
      </c>
      <c r="B868" s="171"/>
      <c r="C868" s="169"/>
      <c r="D868" s="182"/>
      <c r="E868" s="172"/>
      <c r="F868" s="170"/>
      <c r="G868" s="169"/>
      <c r="H868" s="183"/>
      <c r="I868" s="132" t="str">
        <f>IFERROR(VLOOKUP(C868,PG!$C$8:$M$1007,11,FALSE),"")</f>
        <v/>
      </c>
      <c r="J868" s="133">
        <f t="shared" si="28"/>
        <v>0</v>
      </c>
    </row>
    <row r="869" spans="1:10" ht="35.1" customHeight="1" thickTop="1" thickBot="1" x14ac:dyDescent="0.3">
      <c r="A869" s="28" t="str">
        <f t="shared" si="27"/>
        <v/>
      </c>
      <c r="B869" s="171"/>
      <c r="C869" s="169"/>
      <c r="D869" s="182"/>
      <c r="E869" s="172"/>
      <c r="F869" s="170"/>
      <c r="G869" s="169"/>
      <c r="H869" s="183"/>
      <c r="I869" s="132" t="str">
        <f>IFERROR(VLOOKUP(C869,PG!$C$8:$M$1007,11,FALSE),"")</f>
        <v/>
      </c>
      <c r="J869" s="133">
        <f t="shared" si="28"/>
        <v>0</v>
      </c>
    </row>
    <row r="870" spans="1:10" ht="35.1" customHeight="1" thickTop="1" thickBot="1" x14ac:dyDescent="0.3">
      <c r="A870" s="28" t="str">
        <f t="shared" si="27"/>
        <v/>
      </c>
      <c r="B870" s="171"/>
      <c r="C870" s="169"/>
      <c r="D870" s="182"/>
      <c r="E870" s="172"/>
      <c r="F870" s="170"/>
      <c r="G870" s="169"/>
      <c r="H870" s="183"/>
      <c r="I870" s="132" t="str">
        <f>IFERROR(VLOOKUP(C870,PG!$C$8:$M$1007,11,FALSE),"")</f>
        <v/>
      </c>
      <c r="J870" s="133">
        <f t="shared" si="28"/>
        <v>0</v>
      </c>
    </row>
    <row r="871" spans="1:10" ht="35.1" customHeight="1" thickTop="1" thickBot="1" x14ac:dyDescent="0.3">
      <c r="A871" s="28" t="str">
        <f t="shared" si="27"/>
        <v/>
      </c>
      <c r="B871" s="171"/>
      <c r="C871" s="169"/>
      <c r="D871" s="182"/>
      <c r="E871" s="172"/>
      <c r="F871" s="170"/>
      <c r="G871" s="169"/>
      <c r="H871" s="183"/>
      <c r="I871" s="132" t="str">
        <f>IFERROR(VLOOKUP(C871,PG!$C$8:$M$1007,11,FALSE),"")</f>
        <v/>
      </c>
      <c r="J871" s="133">
        <f t="shared" si="28"/>
        <v>0</v>
      </c>
    </row>
    <row r="872" spans="1:10" ht="35.1" customHeight="1" thickTop="1" thickBot="1" x14ac:dyDescent="0.3">
      <c r="A872" s="28" t="str">
        <f t="shared" si="27"/>
        <v/>
      </c>
      <c r="B872" s="171"/>
      <c r="C872" s="169"/>
      <c r="D872" s="182"/>
      <c r="E872" s="172"/>
      <c r="F872" s="170"/>
      <c r="G872" s="169"/>
      <c r="H872" s="183"/>
      <c r="I872" s="132" t="str">
        <f>IFERROR(VLOOKUP(C872,PG!$C$8:$M$1007,11,FALSE),"")</f>
        <v/>
      </c>
      <c r="J872" s="133">
        <f t="shared" si="28"/>
        <v>0</v>
      </c>
    </row>
    <row r="873" spans="1:10" ht="35.1" customHeight="1" thickTop="1" thickBot="1" x14ac:dyDescent="0.3">
      <c r="A873" s="28" t="str">
        <f t="shared" si="27"/>
        <v/>
      </c>
      <c r="B873" s="171"/>
      <c r="C873" s="169"/>
      <c r="D873" s="182"/>
      <c r="E873" s="172"/>
      <c r="F873" s="170"/>
      <c r="G873" s="169"/>
      <c r="H873" s="183"/>
      <c r="I873" s="132" t="str">
        <f>IFERROR(VLOOKUP(C873,PG!$C$8:$M$1007,11,FALSE),"")</f>
        <v/>
      </c>
      <c r="J873" s="133">
        <f t="shared" si="28"/>
        <v>0</v>
      </c>
    </row>
    <row r="874" spans="1:10" ht="35.1" customHeight="1" thickTop="1" thickBot="1" x14ac:dyDescent="0.3">
      <c r="A874" s="28" t="str">
        <f t="shared" si="27"/>
        <v/>
      </c>
      <c r="B874" s="171"/>
      <c r="C874" s="169"/>
      <c r="D874" s="182"/>
      <c r="E874" s="172"/>
      <c r="F874" s="170"/>
      <c r="G874" s="169"/>
      <c r="H874" s="183"/>
      <c r="I874" s="132" t="str">
        <f>IFERROR(VLOOKUP(C874,PG!$C$8:$M$1007,11,FALSE),"")</f>
        <v/>
      </c>
      <c r="J874" s="133">
        <f t="shared" si="28"/>
        <v>0</v>
      </c>
    </row>
    <row r="875" spans="1:10" ht="35.1" customHeight="1" thickTop="1" thickBot="1" x14ac:dyDescent="0.3">
      <c r="A875" s="28" t="str">
        <f t="shared" si="27"/>
        <v/>
      </c>
      <c r="B875" s="171"/>
      <c r="C875" s="169"/>
      <c r="D875" s="182"/>
      <c r="E875" s="172"/>
      <c r="F875" s="170"/>
      <c r="G875" s="169"/>
      <c r="H875" s="183"/>
      <c r="I875" s="132" t="str">
        <f>IFERROR(VLOOKUP(C875,PG!$C$8:$M$1007,11,FALSE),"")</f>
        <v/>
      </c>
      <c r="J875" s="133">
        <f t="shared" si="28"/>
        <v>0</v>
      </c>
    </row>
    <row r="876" spans="1:10" ht="35.1" customHeight="1" thickTop="1" thickBot="1" x14ac:dyDescent="0.3">
      <c r="A876" s="28" t="str">
        <f t="shared" si="27"/>
        <v/>
      </c>
      <c r="B876" s="171"/>
      <c r="C876" s="169"/>
      <c r="D876" s="182"/>
      <c r="E876" s="172"/>
      <c r="F876" s="170"/>
      <c r="G876" s="169"/>
      <c r="H876" s="183"/>
      <c r="I876" s="132" t="str">
        <f>IFERROR(VLOOKUP(C876,PG!$C$8:$M$1007,11,FALSE),"")</f>
        <v/>
      </c>
      <c r="J876" s="133">
        <f t="shared" si="28"/>
        <v>0</v>
      </c>
    </row>
    <row r="877" spans="1:10" ht="35.1" customHeight="1" thickTop="1" thickBot="1" x14ac:dyDescent="0.3">
      <c r="A877" s="28" t="str">
        <f t="shared" si="27"/>
        <v/>
      </c>
      <c r="B877" s="171"/>
      <c r="C877" s="169"/>
      <c r="D877" s="182"/>
      <c r="E877" s="172"/>
      <c r="F877" s="170"/>
      <c r="G877" s="169"/>
      <c r="H877" s="183"/>
      <c r="I877" s="132" t="str">
        <f>IFERROR(VLOOKUP(C877,PG!$C$8:$M$1007,11,FALSE),"")</f>
        <v/>
      </c>
      <c r="J877" s="133">
        <f t="shared" si="28"/>
        <v>0</v>
      </c>
    </row>
    <row r="878" spans="1:10" ht="35.1" customHeight="1" thickTop="1" thickBot="1" x14ac:dyDescent="0.3">
      <c r="A878" s="28" t="str">
        <f t="shared" si="27"/>
        <v/>
      </c>
      <c r="B878" s="171"/>
      <c r="C878" s="169"/>
      <c r="D878" s="182"/>
      <c r="E878" s="172"/>
      <c r="F878" s="170"/>
      <c r="G878" s="169"/>
      <c r="H878" s="183"/>
      <c r="I878" s="132" t="str">
        <f>IFERROR(VLOOKUP(C878,PG!$C$8:$M$1007,11,FALSE),"")</f>
        <v/>
      </c>
      <c r="J878" s="133">
        <f t="shared" si="28"/>
        <v>0</v>
      </c>
    </row>
    <row r="879" spans="1:10" ht="35.1" customHeight="1" thickTop="1" thickBot="1" x14ac:dyDescent="0.3">
      <c r="A879" s="28" t="str">
        <f t="shared" si="27"/>
        <v/>
      </c>
      <c r="B879" s="171"/>
      <c r="C879" s="169"/>
      <c r="D879" s="182"/>
      <c r="E879" s="172"/>
      <c r="F879" s="170"/>
      <c r="G879" s="169"/>
      <c r="H879" s="183"/>
      <c r="I879" s="132" t="str">
        <f>IFERROR(VLOOKUP(C879,PG!$C$8:$M$1007,11,FALSE),"")</f>
        <v/>
      </c>
      <c r="J879" s="133">
        <f t="shared" si="28"/>
        <v>0</v>
      </c>
    </row>
    <row r="880" spans="1:10" ht="35.1" customHeight="1" thickTop="1" thickBot="1" x14ac:dyDescent="0.3">
      <c r="A880" s="28" t="str">
        <f t="shared" si="27"/>
        <v/>
      </c>
      <c r="B880" s="171"/>
      <c r="C880" s="169"/>
      <c r="D880" s="182"/>
      <c r="E880" s="172"/>
      <c r="F880" s="170"/>
      <c r="G880" s="169"/>
      <c r="H880" s="183"/>
      <c r="I880" s="132" t="str">
        <f>IFERROR(VLOOKUP(C880,PG!$C$8:$M$1007,11,FALSE),"")</f>
        <v/>
      </c>
      <c r="J880" s="133">
        <f t="shared" si="28"/>
        <v>0</v>
      </c>
    </row>
    <row r="881" spans="1:10" ht="35.1" customHeight="1" thickTop="1" thickBot="1" x14ac:dyDescent="0.3">
      <c r="A881" s="28" t="str">
        <f t="shared" si="27"/>
        <v/>
      </c>
      <c r="B881" s="171"/>
      <c r="C881" s="169"/>
      <c r="D881" s="182"/>
      <c r="E881" s="172"/>
      <c r="F881" s="170"/>
      <c r="G881" s="169"/>
      <c r="H881" s="183"/>
      <c r="I881" s="132" t="str">
        <f>IFERROR(VLOOKUP(C881,PG!$C$8:$M$1007,11,FALSE),"")</f>
        <v/>
      </c>
      <c r="J881" s="133">
        <f t="shared" si="28"/>
        <v>0</v>
      </c>
    </row>
    <row r="882" spans="1:10" ht="35.1" customHeight="1" thickTop="1" thickBot="1" x14ac:dyDescent="0.3">
      <c r="A882" s="28" t="str">
        <f t="shared" si="27"/>
        <v/>
      </c>
      <c r="B882" s="171"/>
      <c r="C882" s="169"/>
      <c r="D882" s="182"/>
      <c r="E882" s="172"/>
      <c r="F882" s="170"/>
      <c r="G882" s="169"/>
      <c r="H882" s="183"/>
      <c r="I882" s="132" t="str">
        <f>IFERROR(VLOOKUP(C882,PG!$C$8:$M$1007,11,FALSE),"")</f>
        <v/>
      </c>
      <c r="J882" s="133">
        <f t="shared" si="28"/>
        <v>0</v>
      </c>
    </row>
    <row r="883" spans="1:10" ht="35.1" customHeight="1" thickTop="1" thickBot="1" x14ac:dyDescent="0.3">
      <c r="A883" s="28" t="str">
        <f t="shared" si="27"/>
        <v/>
      </c>
      <c r="B883" s="171"/>
      <c r="C883" s="169"/>
      <c r="D883" s="182"/>
      <c r="E883" s="172"/>
      <c r="F883" s="170"/>
      <c r="G883" s="169"/>
      <c r="H883" s="183"/>
      <c r="I883" s="132" t="str">
        <f>IFERROR(VLOOKUP(C883,PG!$C$8:$M$1007,11,FALSE),"")</f>
        <v/>
      </c>
      <c r="J883" s="133">
        <f t="shared" si="28"/>
        <v>0</v>
      </c>
    </row>
    <row r="884" spans="1:10" ht="35.1" customHeight="1" thickTop="1" thickBot="1" x14ac:dyDescent="0.3">
      <c r="A884" s="28" t="str">
        <f t="shared" si="27"/>
        <v/>
      </c>
      <c r="B884" s="171"/>
      <c r="C884" s="169"/>
      <c r="D884" s="182"/>
      <c r="E884" s="172"/>
      <c r="F884" s="170"/>
      <c r="G884" s="169"/>
      <c r="H884" s="183"/>
      <c r="I884" s="132" t="str">
        <f>IFERROR(VLOOKUP(C884,PG!$C$8:$M$1007,11,FALSE),"")</f>
        <v/>
      </c>
      <c r="J884" s="133">
        <f t="shared" si="28"/>
        <v>0</v>
      </c>
    </row>
    <row r="885" spans="1:10" ht="35.1" customHeight="1" thickTop="1" thickBot="1" x14ac:dyDescent="0.3">
      <c r="A885" s="28" t="str">
        <f t="shared" si="27"/>
        <v/>
      </c>
      <c r="B885" s="171"/>
      <c r="C885" s="169"/>
      <c r="D885" s="182"/>
      <c r="E885" s="172"/>
      <c r="F885" s="170"/>
      <c r="G885" s="169"/>
      <c r="H885" s="183"/>
      <c r="I885" s="132" t="str">
        <f>IFERROR(VLOOKUP(C885,PG!$C$8:$M$1007,11,FALSE),"")</f>
        <v/>
      </c>
      <c r="J885" s="133">
        <f t="shared" si="28"/>
        <v>0</v>
      </c>
    </row>
    <row r="886" spans="1:10" ht="35.1" customHeight="1" thickTop="1" thickBot="1" x14ac:dyDescent="0.3">
      <c r="A886" s="28" t="str">
        <f t="shared" si="27"/>
        <v/>
      </c>
      <c r="B886" s="171"/>
      <c r="C886" s="169"/>
      <c r="D886" s="182"/>
      <c r="E886" s="172"/>
      <c r="F886" s="170"/>
      <c r="G886" s="169"/>
      <c r="H886" s="183"/>
      <c r="I886" s="132" t="str">
        <f>IFERROR(VLOOKUP(C886,PG!$C$8:$M$1007,11,FALSE),"")</f>
        <v/>
      </c>
      <c r="J886" s="133">
        <f t="shared" si="28"/>
        <v>0</v>
      </c>
    </row>
    <row r="887" spans="1:10" ht="35.1" customHeight="1" thickTop="1" thickBot="1" x14ac:dyDescent="0.3">
      <c r="A887" s="28" t="str">
        <f t="shared" si="27"/>
        <v/>
      </c>
      <c r="B887" s="171"/>
      <c r="C887" s="169"/>
      <c r="D887" s="182"/>
      <c r="E887" s="172"/>
      <c r="F887" s="170"/>
      <c r="G887" s="169"/>
      <c r="H887" s="183"/>
      <c r="I887" s="132" t="str">
        <f>IFERROR(VLOOKUP(C887,PG!$C$8:$M$1007,11,FALSE),"")</f>
        <v/>
      </c>
      <c r="J887" s="133">
        <f t="shared" si="28"/>
        <v>0</v>
      </c>
    </row>
    <row r="888" spans="1:10" ht="35.1" customHeight="1" thickTop="1" thickBot="1" x14ac:dyDescent="0.3">
      <c r="A888" s="28" t="str">
        <f t="shared" si="27"/>
        <v/>
      </c>
      <c r="B888" s="171"/>
      <c r="C888" s="169"/>
      <c r="D888" s="182"/>
      <c r="E888" s="172"/>
      <c r="F888" s="170"/>
      <c r="G888" s="169"/>
      <c r="H888" s="183"/>
      <c r="I888" s="132" t="str">
        <f>IFERROR(VLOOKUP(C888,PG!$C$8:$M$1007,11,FALSE),"")</f>
        <v/>
      </c>
      <c r="J888" s="133">
        <f t="shared" si="28"/>
        <v>0</v>
      </c>
    </row>
    <row r="889" spans="1:10" ht="35.1" customHeight="1" thickTop="1" thickBot="1" x14ac:dyDescent="0.3">
      <c r="A889" s="28" t="str">
        <f t="shared" si="27"/>
        <v/>
      </c>
      <c r="B889" s="171"/>
      <c r="C889" s="169"/>
      <c r="D889" s="182"/>
      <c r="E889" s="172"/>
      <c r="F889" s="170"/>
      <c r="G889" s="169"/>
      <c r="H889" s="183"/>
      <c r="I889" s="132" t="str">
        <f>IFERROR(VLOOKUP(C889,PG!$C$8:$M$1007,11,FALSE),"")</f>
        <v/>
      </c>
      <c r="J889" s="133">
        <f t="shared" si="28"/>
        <v>0</v>
      </c>
    </row>
    <row r="890" spans="1:10" ht="35.1" customHeight="1" thickTop="1" thickBot="1" x14ac:dyDescent="0.3">
      <c r="A890" s="28" t="str">
        <f t="shared" si="27"/>
        <v/>
      </c>
      <c r="B890" s="171"/>
      <c r="C890" s="169"/>
      <c r="D890" s="182"/>
      <c r="E890" s="172"/>
      <c r="F890" s="170"/>
      <c r="G890" s="169"/>
      <c r="H890" s="183"/>
      <c r="I890" s="132" t="str">
        <f>IFERROR(VLOOKUP(C890,PG!$C$8:$M$1007,11,FALSE),"")</f>
        <v/>
      </c>
      <c r="J890" s="133">
        <f t="shared" si="28"/>
        <v>0</v>
      </c>
    </row>
    <row r="891" spans="1:10" ht="35.1" customHeight="1" thickTop="1" thickBot="1" x14ac:dyDescent="0.3">
      <c r="A891" s="28" t="str">
        <f t="shared" si="27"/>
        <v/>
      </c>
      <c r="B891" s="171"/>
      <c r="C891" s="169"/>
      <c r="D891" s="182"/>
      <c r="E891" s="172"/>
      <c r="F891" s="170"/>
      <c r="G891" s="169"/>
      <c r="H891" s="183"/>
      <c r="I891" s="132" t="str">
        <f>IFERROR(VLOOKUP(C891,PG!$C$8:$M$1007,11,FALSE),"")</f>
        <v/>
      </c>
      <c r="J891" s="133">
        <f t="shared" si="28"/>
        <v>0</v>
      </c>
    </row>
    <row r="892" spans="1:10" ht="35.1" customHeight="1" thickTop="1" thickBot="1" x14ac:dyDescent="0.3">
      <c r="A892" s="28" t="str">
        <f t="shared" si="27"/>
        <v/>
      </c>
      <c r="B892" s="171"/>
      <c r="C892" s="169"/>
      <c r="D892" s="182"/>
      <c r="E892" s="172"/>
      <c r="F892" s="170"/>
      <c r="G892" s="169"/>
      <c r="H892" s="183"/>
      <c r="I892" s="132" t="str">
        <f>IFERROR(VLOOKUP(C892,PG!$C$8:$M$1007,11,FALSE),"")</f>
        <v/>
      </c>
      <c r="J892" s="133">
        <f t="shared" si="28"/>
        <v>0</v>
      </c>
    </row>
    <row r="893" spans="1:10" ht="35.1" customHeight="1" thickTop="1" thickBot="1" x14ac:dyDescent="0.3">
      <c r="A893" s="28" t="str">
        <f t="shared" si="27"/>
        <v/>
      </c>
      <c r="B893" s="171"/>
      <c r="C893" s="169"/>
      <c r="D893" s="182"/>
      <c r="E893" s="172"/>
      <c r="F893" s="170"/>
      <c r="G893" s="169"/>
      <c r="H893" s="183"/>
      <c r="I893" s="132" t="str">
        <f>IFERROR(VLOOKUP(C893,PG!$C$8:$M$1007,11,FALSE),"")</f>
        <v/>
      </c>
      <c r="J893" s="133">
        <f t="shared" si="28"/>
        <v>0</v>
      </c>
    </row>
    <row r="894" spans="1:10" ht="35.1" customHeight="1" thickTop="1" thickBot="1" x14ac:dyDescent="0.3">
      <c r="A894" s="28" t="str">
        <f t="shared" si="27"/>
        <v/>
      </c>
      <c r="B894" s="171"/>
      <c r="C894" s="169"/>
      <c r="D894" s="182"/>
      <c r="E894" s="172"/>
      <c r="F894" s="170"/>
      <c r="G894" s="169"/>
      <c r="H894" s="183"/>
      <c r="I894" s="132" t="str">
        <f>IFERROR(VLOOKUP(C894,PG!$C$8:$M$1007,11,FALSE),"")</f>
        <v/>
      </c>
      <c r="J894" s="133">
        <f t="shared" si="28"/>
        <v>0</v>
      </c>
    </row>
    <row r="895" spans="1:10" ht="35.1" customHeight="1" thickTop="1" thickBot="1" x14ac:dyDescent="0.3">
      <c r="A895" s="28" t="str">
        <f t="shared" si="27"/>
        <v/>
      </c>
      <c r="B895" s="171"/>
      <c r="C895" s="169"/>
      <c r="D895" s="182"/>
      <c r="E895" s="172"/>
      <c r="F895" s="170"/>
      <c r="G895" s="169"/>
      <c r="H895" s="183"/>
      <c r="I895" s="132" t="str">
        <f>IFERROR(VLOOKUP(C895,PG!$C$8:$M$1007,11,FALSE),"")</f>
        <v/>
      </c>
      <c r="J895" s="133">
        <f t="shared" si="28"/>
        <v>0</v>
      </c>
    </row>
    <row r="896" spans="1:10" ht="35.1" customHeight="1" thickTop="1" thickBot="1" x14ac:dyDescent="0.3">
      <c r="A896" s="28" t="str">
        <f t="shared" si="27"/>
        <v/>
      </c>
      <c r="B896" s="171"/>
      <c r="C896" s="169"/>
      <c r="D896" s="182"/>
      <c r="E896" s="172"/>
      <c r="F896" s="170"/>
      <c r="G896" s="169"/>
      <c r="H896" s="183"/>
      <c r="I896" s="132" t="str">
        <f>IFERROR(VLOOKUP(C896,PG!$C$8:$M$1007,11,FALSE),"")</f>
        <v/>
      </c>
      <c r="J896" s="133">
        <f t="shared" si="28"/>
        <v>0</v>
      </c>
    </row>
    <row r="897" spans="1:10" ht="35.1" customHeight="1" thickTop="1" thickBot="1" x14ac:dyDescent="0.3">
      <c r="A897" s="28" t="str">
        <f t="shared" si="27"/>
        <v/>
      </c>
      <c r="B897" s="171"/>
      <c r="C897" s="169"/>
      <c r="D897" s="182"/>
      <c r="E897" s="172"/>
      <c r="F897" s="170"/>
      <c r="G897" s="169"/>
      <c r="H897" s="183"/>
      <c r="I897" s="132" t="str">
        <f>IFERROR(VLOOKUP(C897,PG!$C$8:$M$1007,11,FALSE),"")</f>
        <v/>
      </c>
      <c r="J897" s="133">
        <f t="shared" si="28"/>
        <v>0</v>
      </c>
    </row>
    <row r="898" spans="1:10" ht="35.1" customHeight="1" thickTop="1" thickBot="1" x14ac:dyDescent="0.3">
      <c r="A898" s="28" t="str">
        <f t="shared" si="27"/>
        <v/>
      </c>
      <c r="B898" s="171"/>
      <c r="C898" s="169"/>
      <c r="D898" s="182"/>
      <c r="E898" s="172"/>
      <c r="F898" s="170"/>
      <c r="G898" s="169"/>
      <c r="H898" s="183"/>
      <c r="I898" s="132" t="str">
        <f>IFERROR(VLOOKUP(C898,PG!$C$8:$M$1007,11,FALSE),"")</f>
        <v/>
      </c>
      <c r="J898" s="133">
        <f t="shared" si="28"/>
        <v>0</v>
      </c>
    </row>
    <row r="899" spans="1:10" ht="35.1" customHeight="1" thickTop="1" thickBot="1" x14ac:dyDescent="0.3">
      <c r="A899" s="28" t="str">
        <f t="shared" si="27"/>
        <v/>
      </c>
      <c r="B899" s="171"/>
      <c r="C899" s="169"/>
      <c r="D899" s="182"/>
      <c r="E899" s="172"/>
      <c r="F899" s="170"/>
      <c r="G899" s="169"/>
      <c r="H899" s="183"/>
      <c r="I899" s="132" t="str">
        <f>IFERROR(VLOOKUP(C899,PG!$C$8:$M$1007,11,FALSE),"")</f>
        <v/>
      </c>
      <c r="J899" s="133">
        <f t="shared" si="28"/>
        <v>0</v>
      </c>
    </row>
    <row r="900" spans="1:10" ht="35.1" customHeight="1" thickTop="1" thickBot="1" x14ac:dyDescent="0.3">
      <c r="A900" s="28" t="str">
        <f t="shared" si="27"/>
        <v/>
      </c>
      <c r="B900" s="171"/>
      <c r="C900" s="169"/>
      <c r="D900" s="182"/>
      <c r="E900" s="172"/>
      <c r="F900" s="170"/>
      <c r="G900" s="169"/>
      <c r="H900" s="183"/>
      <c r="I900" s="132" t="str">
        <f>IFERROR(VLOOKUP(C900,PG!$C$8:$M$1007,11,FALSE),"")</f>
        <v/>
      </c>
      <c r="J900" s="133">
        <f t="shared" si="28"/>
        <v>0</v>
      </c>
    </row>
    <row r="901" spans="1:10" ht="35.1" customHeight="1" thickTop="1" thickBot="1" x14ac:dyDescent="0.3">
      <c r="A901" s="28" t="str">
        <f t="shared" si="27"/>
        <v/>
      </c>
      <c r="B901" s="171"/>
      <c r="C901" s="169"/>
      <c r="D901" s="182"/>
      <c r="E901" s="172"/>
      <c r="F901" s="170"/>
      <c r="G901" s="169"/>
      <c r="H901" s="183"/>
      <c r="I901" s="132" t="str">
        <f>IFERROR(VLOOKUP(C901,PG!$C$8:$M$1007,11,FALSE),"")</f>
        <v/>
      </c>
      <c r="J901" s="133">
        <f t="shared" si="28"/>
        <v>0</v>
      </c>
    </row>
    <row r="902" spans="1:10" ht="35.1" customHeight="1" thickTop="1" thickBot="1" x14ac:dyDescent="0.3">
      <c r="A902" s="28" t="str">
        <f t="shared" si="27"/>
        <v/>
      </c>
      <c r="B902" s="171"/>
      <c r="C902" s="169"/>
      <c r="D902" s="182"/>
      <c r="E902" s="172"/>
      <c r="F902" s="170"/>
      <c r="G902" s="169"/>
      <c r="H902" s="183"/>
      <c r="I902" s="132" t="str">
        <f>IFERROR(VLOOKUP(C902,PG!$C$8:$M$1007,11,FALSE),"")</f>
        <v/>
      </c>
      <c r="J902" s="133">
        <f t="shared" si="28"/>
        <v>0</v>
      </c>
    </row>
    <row r="903" spans="1:10" ht="35.1" customHeight="1" thickTop="1" thickBot="1" x14ac:dyDescent="0.3">
      <c r="A903" s="28" t="str">
        <f t="shared" si="27"/>
        <v/>
      </c>
      <c r="B903" s="171"/>
      <c r="C903" s="169"/>
      <c r="D903" s="182"/>
      <c r="E903" s="172"/>
      <c r="F903" s="170"/>
      <c r="G903" s="169"/>
      <c r="H903" s="183"/>
      <c r="I903" s="132" t="str">
        <f>IFERROR(VLOOKUP(C903,PG!$C$8:$M$1007,11,FALSE),"")</f>
        <v/>
      </c>
      <c r="J903" s="133">
        <f t="shared" si="28"/>
        <v>0</v>
      </c>
    </row>
    <row r="904" spans="1:10" ht="35.1" customHeight="1" thickTop="1" thickBot="1" x14ac:dyDescent="0.3">
      <c r="A904" s="28" t="str">
        <f t="shared" si="27"/>
        <v/>
      </c>
      <c r="B904" s="171"/>
      <c r="C904" s="169"/>
      <c r="D904" s="182"/>
      <c r="E904" s="172"/>
      <c r="F904" s="170"/>
      <c r="G904" s="169"/>
      <c r="H904" s="183"/>
      <c r="I904" s="132" t="str">
        <f>IFERROR(VLOOKUP(C904,PG!$C$8:$M$1007,11,FALSE),"")</f>
        <v/>
      </c>
      <c r="J904" s="133">
        <f t="shared" si="28"/>
        <v>0</v>
      </c>
    </row>
    <row r="905" spans="1:10" ht="35.1" customHeight="1" thickTop="1" thickBot="1" x14ac:dyDescent="0.3">
      <c r="A905" s="28" t="str">
        <f t="shared" ref="A905:A968" si="29">IF(B905="","",MONTH(B905))</f>
        <v/>
      </c>
      <c r="B905" s="171"/>
      <c r="C905" s="169"/>
      <c r="D905" s="182"/>
      <c r="E905" s="172"/>
      <c r="F905" s="170"/>
      <c r="G905" s="169"/>
      <c r="H905" s="183"/>
      <c r="I905" s="132" t="str">
        <f>IFERROR(VLOOKUP(C905,PG!$C$8:$M$1007,11,FALSE),"")</f>
        <v/>
      </c>
      <c r="J905" s="133">
        <f t="shared" si="28"/>
        <v>0</v>
      </c>
    </row>
    <row r="906" spans="1:10" ht="35.1" customHeight="1" thickTop="1" thickBot="1" x14ac:dyDescent="0.3">
      <c r="A906" s="28" t="str">
        <f t="shared" si="29"/>
        <v/>
      </c>
      <c r="B906" s="171"/>
      <c r="C906" s="169"/>
      <c r="D906" s="182"/>
      <c r="E906" s="172"/>
      <c r="F906" s="170"/>
      <c r="G906" s="169"/>
      <c r="H906" s="183"/>
      <c r="I906" s="132" t="str">
        <f>IFERROR(VLOOKUP(C906,PG!$C$8:$M$1007,11,FALSE),"")</f>
        <v/>
      </c>
      <c r="J906" s="133">
        <f t="shared" si="28"/>
        <v>0</v>
      </c>
    </row>
    <row r="907" spans="1:10" ht="35.1" customHeight="1" thickTop="1" thickBot="1" x14ac:dyDescent="0.3">
      <c r="A907" s="28" t="str">
        <f t="shared" si="29"/>
        <v/>
      </c>
      <c r="B907" s="171"/>
      <c r="C907" s="169"/>
      <c r="D907" s="182"/>
      <c r="E907" s="172"/>
      <c r="F907" s="170"/>
      <c r="G907" s="169"/>
      <c r="H907" s="183"/>
      <c r="I907" s="132" t="str">
        <f>IFERROR(VLOOKUP(C907,PG!$C$8:$M$1007,11,FALSE),"")</f>
        <v/>
      </c>
      <c r="J907" s="133">
        <f t="shared" si="28"/>
        <v>0</v>
      </c>
    </row>
    <row r="908" spans="1:10" ht="35.1" customHeight="1" thickTop="1" thickBot="1" x14ac:dyDescent="0.3">
      <c r="A908" s="28" t="str">
        <f t="shared" si="29"/>
        <v/>
      </c>
      <c r="B908" s="171"/>
      <c r="C908" s="169"/>
      <c r="D908" s="182"/>
      <c r="E908" s="172"/>
      <c r="F908" s="170"/>
      <c r="G908" s="169"/>
      <c r="H908" s="183"/>
      <c r="I908" s="132" t="str">
        <f>IFERROR(VLOOKUP(C908,PG!$C$8:$M$1007,11,FALSE),"")</f>
        <v/>
      </c>
      <c r="J908" s="133">
        <f t="shared" si="28"/>
        <v>0</v>
      </c>
    </row>
    <row r="909" spans="1:10" ht="35.1" customHeight="1" thickTop="1" thickBot="1" x14ac:dyDescent="0.3">
      <c r="A909" s="28" t="str">
        <f t="shared" si="29"/>
        <v/>
      </c>
      <c r="B909" s="171"/>
      <c r="C909" s="169"/>
      <c r="D909" s="182"/>
      <c r="E909" s="172"/>
      <c r="F909" s="170"/>
      <c r="G909" s="169"/>
      <c r="H909" s="183"/>
      <c r="I909" s="132" t="str">
        <f>IFERROR(VLOOKUP(C909,PG!$C$8:$M$1007,11,FALSE),"")</f>
        <v/>
      </c>
      <c r="J909" s="133">
        <f t="shared" si="28"/>
        <v>0</v>
      </c>
    </row>
    <row r="910" spans="1:10" ht="35.1" customHeight="1" thickTop="1" thickBot="1" x14ac:dyDescent="0.3">
      <c r="A910" s="28" t="str">
        <f t="shared" si="29"/>
        <v/>
      </c>
      <c r="B910" s="171"/>
      <c r="C910" s="169"/>
      <c r="D910" s="182"/>
      <c r="E910" s="172"/>
      <c r="F910" s="170"/>
      <c r="G910" s="169"/>
      <c r="H910" s="183"/>
      <c r="I910" s="132" t="str">
        <f>IFERROR(VLOOKUP(C910,PG!$C$8:$M$1007,11,FALSE),"")</f>
        <v/>
      </c>
      <c r="J910" s="133">
        <f t="shared" si="28"/>
        <v>0</v>
      </c>
    </row>
    <row r="911" spans="1:10" ht="35.1" customHeight="1" thickTop="1" thickBot="1" x14ac:dyDescent="0.3">
      <c r="A911" s="28" t="str">
        <f t="shared" si="29"/>
        <v/>
      </c>
      <c r="B911" s="171"/>
      <c r="C911" s="169"/>
      <c r="D911" s="182"/>
      <c r="E911" s="172"/>
      <c r="F911" s="170"/>
      <c r="G911" s="169"/>
      <c r="H911" s="183"/>
      <c r="I911" s="132" t="str">
        <f>IFERROR(VLOOKUP(C911,PG!$C$8:$M$1007,11,FALSE),"")</f>
        <v/>
      </c>
      <c r="J911" s="133">
        <f t="shared" si="28"/>
        <v>0</v>
      </c>
    </row>
    <row r="912" spans="1:10" ht="35.1" customHeight="1" thickTop="1" thickBot="1" x14ac:dyDescent="0.3">
      <c r="A912" s="28" t="str">
        <f t="shared" si="29"/>
        <v/>
      </c>
      <c r="B912" s="171"/>
      <c r="C912" s="169"/>
      <c r="D912" s="182"/>
      <c r="E912" s="172"/>
      <c r="F912" s="170"/>
      <c r="G912" s="169"/>
      <c r="H912" s="183"/>
      <c r="I912" s="132" t="str">
        <f>IFERROR(VLOOKUP(C912,PG!$C$8:$M$1007,11,FALSE),"")</f>
        <v/>
      </c>
      <c r="J912" s="133">
        <f t="shared" si="28"/>
        <v>0</v>
      </c>
    </row>
    <row r="913" spans="1:10" ht="35.1" customHeight="1" thickTop="1" thickBot="1" x14ac:dyDescent="0.3">
      <c r="A913" s="28" t="str">
        <f t="shared" si="29"/>
        <v/>
      </c>
      <c r="B913" s="171"/>
      <c r="C913" s="169"/>
      <c r="D913" s="182"/>
      <c r="E913" s="172"/>
      <c r="F913" s="170"/>
      <c r="G913" s="169"/>
      <c r="H913" s="183"/>
      <c r="I913" s="132" t="str">
        <f>IFERROR(VLOOKUP(C913,PG!$C$8:$M$1007,11,FALSE),"")</f>
        <v/>
      </c>
      <c r="J913" s="133">
        <f t="shared" si="28"/>
        <v>0</v>
      </c>
    </row>
    <row r="914" spans="1:10" ht="35.1" customHeight="1" thickTop="1" thickBot="1" x14ac:dyDescent="0.3">
      <c r="A914" s="28" t="str">
        <f t="shared" si="29"/>
        <v/>
      </c>
      <c r="B914" s="171"/>
      <c r="C914" s="169"/>
      <c r="D914" s="182"/>
      <c r="E914" s="172"/>
      <c r="F914" s="170"/>
      <c r="G914" s="169"/>
      <c r="H914" s="183"/>
      <c r="I914" s="132" t="str">
        <f>IFERROR(VLOOKUP(C914,PG!$C$8:$M$1007,11,FALSE),"")</f>
        <v/>
      </c>
      <c r="J914" s="133">
        <f t="shared" si="28"/>
        <v>0</v>
      </c>
    </row>
    <row r="915" spans="1:10" ht="35.1" customHeight="1" thickTop="1" thickBot="1" x14ac:dyDescent="0.3">
      <c r="A915" s="28" t="str">
        <f t="shared" si="29"/>
        <v/>
      </c>
      <c r="B915" s="171"/>
      <c r="C915" s="169"/>
      <c r="D915" s="182"/>
      <c r="E915" s="172"/>
      <c r="F915" s="170"/>
      <c r="G915" s="169"/>
      <c r="H915" s="183"/>
      <c r="I915" s="132" t="str">
        <f>IFERROR(VLOOKUP(C915,PG!$C$8:$M$1007,11,FALSE),"")</f>
        <v/>
      </c>
      <c r="J915" s="133">
        <f t="shared" ref="J915:J978" si="30">IFERROR(E915*F915,0)</f>
        <v>0</v>
      </c>
    </row>
    <row r="916" spans="1:10" ht="35.1" customHeight="1" thickTop="1" thickBot="1" x14ac:dyDescent="0.3">
      <c r="A916" s="28" t="str">
        <f t="shared" si="29"/>
        <v/>
      </c>
      <c r="B916" s="171"/>
      <c r="C916" s="169"/>
      <c r="D916" s="182"/>
      <c r="E916" s="172"/>
      <c r="F916" s="170"/>
      <c r="G916" s="169"/>
      <c r="H916" s="183"/>
      <c r="I916" s="132" t="str">
        <f>IFERROR(VLOOKUP(C916,PG!$C$8:$M$1007,11,FALSE),"")</f>
        <v/>
      </c>
      <c r="J916" s="133">
        <f t="shared" si="30"/>
        <v>0</v>
      </c>
    </row>
    <row r="917" spans="1:10" ht="35.1" customHeight="1" thickTop="1" thickBot="1" x14ac:dyDescent="0.3">
      <c r="A917" s="28" t="str">
        <f t="shared" si="29"/>
        <v/>
      </c>
      <c r="B917" s="171"/>
      <c r="C917" s="169"/>
      <c r="D917" s="182"/>
      <c r="E917" s="172"/>
      <c r="F917" s="170"/>
      <c r="G917" s="169"/>
      <c r="H917" s="183"/>
      <c r="I917" s="132" t="str">
        <f>IFERROR(VLOOKUP(C917,PG!$C$8:$M$1007,11,FALSE),"")</f>
        <v/>
      </c>
      <c r="J917" s="133">
        <f t="shared" si="30"/>
        <v>0</v>
      </c>
    </row>
    <row r="918" spans="1:10" ht="35.1" customHeight="1" thickTop="1" thickBot="1" x14ac:dyDescent="0.3">
      <c r="A918" s="28" t="str">
        <f t="shared" si="29"/>
        <v/>
      </c>
      <c r="B918" s="171"/>
      <c r="C918" s="169"/>
      <c r="D918" s="182"/>
      <c r="E918" s="172"/>
      <c r="F918" s="170"/>
      <c r="G918" s="169"/>
      <c r="H918" s="183"/>
      <c r="I918" s="132" t="str">
        <f>IFERROR(VLOOKUP(C918,PG!$C$8:$M$1007,11,FALSE),"")</f>
        <v/>
      </c>
      <c r="J918" s="133">
        <f t="shared" si="30"/>
        <v>0</v>
      </c>
    </row>
    <row r="919" spans="1:10" ht="35.1" customHeight="1" thickTop="1" thickBot="1" x14ac:dyDescent="0.3">
      <c r="A919" s="28" t="str">
        <f t="shared" si="29"/>
        <v/>
      </c>
      <c r="B919" s="171"/>
      <c r="C919" s="169"/>
      <c r="D919" s="182"/>
      <c r="E919" s="172"/>
      <c r="F919" s="170"/>
      <c r="G919" s="169"/>
      <c r="H919" s="183"/>
      <c r="I919" s="132" t="str">
        <f>IFERROR(VLOOKUP(C919,PG!$C$8:$M$1007,11,FALSE),"")</f>
        <v/>
      </c>
      <c r="J919" s="133">
        <f t="shared" si="30"/>
        <v>0</v>
      </c>
    </row>
    <row r="920" spans="1:10" ht="35.1" customHeight="1" thickTop="1" thickBot="1" x14ac:dyDescent="0.3">
      <c r="A920" s="28" t="str">
        <f t="shared" si="29"/>
        <v/>
      </c>
      <c r="B920" s="171"/>
      <c r="C920" s="169"/>
      <c r="D920" s="182"/>
      <c r="E920" s="172"/>
      <c r="F920" s="170"/>
      <c r="G920" s="169"/>
      <c r="H920" s="183"/>
      <c r="I920" s="132" t="str">
        <f>IFERROR(VLOOKUP(C920,PG!$C$8:$M$1007,11,FALSE),"")</f>
        <v/>
      </c>
      <c r="J920" s="133">
        <f t="shared" si="30"/>
        <v>0</v>
      </c>
    </row>
    <row r="921" spans="1:10" ht="35.1" customHeight="1" thickTop="1" thickBot="1" x14ac:dyDescent="0.3">
      <c r="A921" s="28" t="str">
        <f t="shared" si="29"/>
        <v/>
      </c>
      <c r="B921" s="171"/>
      <c r="C921" s="169"/>
      <c r="D921" s="182"/>
      <c r="E921" s="172"/>
      <c r="F921" s="170"/>
      <c r="G921" s="169"/>
      <c r="H921" s="183"/>
      <c r="I921" s="132" t="str">
        <f>IFERROR(VLOOKUP(C921,PG!$C$8:$M$1007,11,FALSE),"")</f>
        <v/>
      </c>
      <c r="J921" s="133">
        <f t="shared" si="30"/>
        <v>0</v>
      </c>
    </row>
    <row r="922" spans="1:10" ht="35.1" customHeight="1" thickTop="1" thickBot="1" x14ac:dyDescent="0.3">
      <c r="A922" s="28" t="str">
        <f t="shared" si="29"/>
        <v/>
      </c>
      <c r="B922" s="171"/>
      <c r="C922" s="169"/>
      <c r="D922" s="182"/>
      <c r="E922" s="172"/>
      <c r="F922" s="170"/>
      <c r="G922" s="169"/>
      <c r="H922" s="183"/>
      <c r="I922" s="132" t="str">
        <f>IFERROR(VLOOKUP(C922,PG!$C$8:$M$1007,11,FALSE),"")</f>
        <v/>
      </c>
      <c r="J922" s="133">
        <f t="shared" si="30"/>
        <v>0</v>
      </c>
    </row>
    <row r="923" spans="1:10" ht="35.1" customHeight="1" thickTop="1" thickBot="1" x14ac:dyDescent="0.3">
      <c r="A923" s="28" t="str">
        <f t="shared" si="29"/>
        <v/>
      </c>
      <c r="B923" s="171"/>
      <c r="C923" s="169"/>
      <c r="D923" s="182"/>
      <c r="E923" s="172"/>
      <c r="F923" s="170"/>
      <c r="G923" s="169"/>
      <c r="H923" s="183"/>
      <c r="I923" s="132" t="str">
        <f>IFERROR(VLOOKUP(C923,PG!$C$8:$M$1007,11,FALSE),"")</f>
        <v/>
      </c>
      <c r="J923" s="133">
        <f t="shared" si="30"/>
        <v>0</v>
      </c>
    </row>
    <row r="924" spans="1:10" ht="35.1" customHeight="1" thickTop="1" thickBot="1" x14ac:dyDescent="0.3">
      <c r="A924" s="28" t="str">
        <f t="shared" si="29"/>
        <v/>
      </c>
      <c r="B924" s="171"/>
      <c r="C924" s="169"/>
      <c r="D924" s="182"/>
      <c r="E924" s="172"/>
      <c r="F924" s="170"/>
      <c r="G924" s="169"/>
      <c r="H924" s="183"/>
      <c r="I924" s="132" t="str">
        <f>IFERROR(VLOOKUP(C924,PG!$C$8:$M$1007,11,FALSE),"")</f>
        <v/>
      </c>
      <c r="J924" s="133">
        <f t="shared" si="30"/>
        <v>0</v>
      </c>
    </row>
    <row r="925" spans="1:10" ht="35.1" customHeight="1" thickTop="1" thickBot="1" x14ac:dyDescent="0.3">
      <c r="A925" s="28" t="str">
        <f t="shared" si="29"/>
        <v/>
      </c>
      <c r="B925" s="171"/>
      <c r="C925" s="169"/>
      <c r="D925" s="182"/>
      <c r="E925" s="172"/>
      <c r="F925" s="170"/>
      <c r="G925" s="169"/>
      <c r="H925" s="183"/>
      <c r="I925" s="132" t="str">
        <f>IFERROR(VLOOKUP(C925,PG!$C$8:$M$1007,11,FALSE),"")</f>
        <v/>
      </c>
      <c r="J925" s="133">
        <f t="shared" si="30"/>
        <v>0</v>
      </c>
    </row>
    <row r="926" spans="1:10" ht="35.1" customHeight="1" thickTop="1" thickBot="1" x14ac:dyDescent="0.3">
      <c r="A926" s="28" t="str">
        <f t="shared" si="29"/>
        <v/>
      </c>
      <c r="B926" s="171"/>
      <c r="C926" s="169"/>
      <c r="D926" s="182"/>
      <c r="E926" s="172"/>
      <c r="F926" s="170"/>
      <c r="G926" s="169"/>
      <c r="H926" s="183"/>
      <c r="I926" s="132" t="str">
        <f>IFERROR(VLOOKUP(C926,PG!$C$8:$M$1007,11,FALSE),"")</f>
        <v/>
      </c>
      <c r="J926" s="133">
        <f t="shared" si="30"/>
        <v>0</v>
      </c>
    </row>
    <row r="927" spans="1:10" ht="35.1" customHeight="1" thickTop="1" thickBot="1" x14ac:dyDescent="0.3">
      <c r="A927" s="28" t="str">
        <f t="shared" si="29"/>
        <v/>
      </c>
      <c r="B927" s="171"/>
      <c r="C927" s="169"/>
      <c r="D927" s="182"/>
      <c r="E927" s="172"/>
      <c r="F927" s="170"/>
      <c r="G927" s="169"/>
      <c r="H927" s="183"/>
      <c r="I927" s="132" t="str">
        <f>IFERROR(VLOOKUP(C927,PG!$C$8:$M$1007,11,FALSE),"")</f>
        <v/>
      </c>
      <c r="J927" s="133">
        <f t="shared" si="30"/>
        <v>0</v>
      </c>
    </row>
    <row r="928" spans="1:10" ht="35.1" customHeight="1" thickTop="1" thickBot="1" x14ac:dyDescent="0.3">
      <c r="A928" s="28" t="str">
        <f t="shared" si="29"/>
        <v/>
      </c>
      <c r="B928" s="171"/>
      <c r="C928" s="169"/>
      <c r="D928" s="182"/>
      <c r="E928" s="172"/>
      <c r="F928" s="170"/>
      <c r="G928" s="169"/>
      <c r="H928" s="183"/>
      <c r="I928" s="132" t="str">
        <f>IFERROR(VLOOKUP(C928,PG!$C$8:$M$1007,11,FALSE),"")</f>
        <v/>
      </c>
      <c r="J928" s="133">
        <f t="shared" si="30"/>
        <v>0</v>
      </c>
    </row>
    <row r="929" spans="1:10" ht="35.1" customHeight="1" thickTop="1" thickBot="1" x14ac:dyDescent="0.3">
      <c r="A929" s="28" t="str">
        <f t="shared" si="29"/>
        <v/>
      </c>
      <c r="B929" s="171"/>
      <c r="C929" s="169"/>
      <c r="D929" s="182"/>
      <c r="E929" s="172"/>
      <c r="F929" s="170"/>
      <c r="G929" s="169"/>
      <c r="H929" s="183"/>
      <c r="I929" s="132" t="str">
        <f>IFERROR(VLOOKUP(C929,PG!$C$8:$M$1007,11,FALSE),"")</f>
        <v/>
      </c>
      <c r="J929" s="133">
        <f t="shared" si="30"/>
        <v>0</v>
      </c>
    </row>
    <row r="930" spans="1:10" ht="35.1" customHeight="1" thickTop="1" thickBot="1" x14ac:dyDescent="0.3">
      <c r="A930" s="28" t="str">
        <f t="shared" si="29"/>
        <v/>
      </c>
      <c r="B930" s="171"/>
      <c r="C930" s="169"/>
      <c r="D930" s="182"/>
      <c r="E930" s="172"/>
      <c r="F930" s="170"/>
      <c r="G930" s="169"/>
      <c r="H930" s="183"/>
      <c r="I930" s="132" t="str">
        <f>IFERROR(VLOOKUP(C930,PG!$C$8:$M$1007,11,FALSE),"")</f>
        <v/>
      </c>
      <c r="J930" s="133">
        <f t="shared" si="30"/>
        <v>0</v>
      </c>
    </row>
    <row r="931" spans="1:10" ht="35.1" customHeight="1" thickTop="1" thickBot="1" x14ac:dyDescent="0.3">
      <c r="A931" s="28" t="str">
        <f t="shared" si="29"/>
        <v/>
      </c>
      <c r="B931" s="171"/>
      <c r="C931" s="169"/>
      <c r="D931" s="182"/>
      <c r="E931" s="172"/>
      <c r="F931" s="170"/>
      <c r="G931" s="169"/>
      <c r="H931" s="183"/>
      <c r="I931" s="132" t="str">
        <f>IFERROR(VLOOKUP(C931,PG!$C$8:$M$1007,11,FALSE),"")</f>
        <v/>
      </c>
      <c r="J931" s="133">
        <f t="shared" si="30"/>
        <v>0</v>
      </c>
    </row>
    <row r="932" spans="1:10" ht="35.1" customHeight="1" thickTop="1" thickBot="1" x14ac:dyDescent="0.3">
      <c r="A932" s="28" t="str">
        <f t="shared" si="29"/>
        <v/>
      </c>
      <c r="B932" s="171"/>
      <c r="C932" s="169"/>
      <c r="D932" s="182"/>
      <c r="E932" s="172"/>
      <c r="F932" s="170"/>
      <c r="G932" s="169"/>
      <c r="H932" s="183"/>
      <c r="I932" s="132" t="str">
        <f>IFERROR(VLOOKUP(C932,PG!$C$8:$M$1007,11,FALSE),"")</f>
        <v/>
      </c>
      <c r="J932" s="133">
        <f t="shared" si="30"/>
        <v>0</v>
      </c>
    </row>
    <row r="933" spans="1:10" ht="35.1" customHeight="1" thickTop="1" thickBot="1" x14ac:dyDescent="0.3">
      <c r="A933" s="28" t="str">
        <f t="shared" si="29"/>
        <v/>
      </c>
      <c r="B933" s="171"/>
      <c r="C933" s="169"/>
      <c r="D933" s="182"/>
      <c r="E933" s="172"/>
      <c r="F933" s="170"/>
      <c r="G933" s="169"/>
      <c r="H933" s="183"/>
      <c r="I933" s="132" t="str">
        <f>IFERROR(VLOOKUP(C933,PG!$C$8:$M$1007,11,FALSE),"")</f>
        <v/>
      </c>
      <c r="J933" s="133">
        <f t="shared" si="30"/>
        <v>0</v>
      </c>
    </row>
    <row r="934" spans="1:10" ht="35.1" customHeight="1" thickTop="1" thickBot="1" x14ac:dyDescent="0.3">
      <c r="A934" s="28" t="str">
        <f t="shared" si="29"/>
        <v/>
      </c>
      <c r="B934" s="171"/>
      <c r="C934" s="169"/>
      <c r="D934" s="182"/>
      <c r="E934" s="172"/>
      <c r="F934" s="170"/>
      <c r="G934" s="169"/>
      <c r="H934" s="183"/>
      <c r="I934" s="132" t="str">
        <f>IFERROR(VLOOKUP(C934,PG!$C$8:$M$1007,11,FALSE),"")</f>
        <v/>
      </c>
      <c r="J934" s="133">
        <f t="shared" si="30"/>
        <v>0</v>
      </c>
    </row>
    <row r="935" spans="1:10" ht="35.1" customHeight="1" thickTop="1" thickBot="1" x14ac:dyDescent="0.3">
      <c r="A935" s="28" t="str">
        <f t="shared" si="29"/>
        <v/>
      </c>
      <c r="B935" s="171"/>
      <c r="C935" s="169"/>
      <c r="D935" s="182"/>
      <c r="E935" s="172"/>
      <c r="F935" s="170"/>
      <c r="G935" s="169"/>
      <c r="H935" s="183"/>
      <c r="I935" s="132" t="str">
        <f>IFERROR(VLOOKUP(C935,PG!$C$8:$M$1007,11,FALSE),"")</f>
        <v/>
      </c>
      <c r="J935" s="133">
        <f t="shared" si="30"/>
        <v>0</v>
      </c>
    </row>
    <row r="936" spans="1:10" ht="35.1" customHeight="1" thickTop="1" thickBot="1" x14ac:dyDescent="0.3">
      <c r="A936" s="28" t="str">
        <f t="shared" si="29"/>
        <v/>
      </c>
      <c r="B936" s="171"/>
      <c r="C936" s="169"/>
      <c r="D936" s="182"/>
      <c r="E936" s="172"/>
      <c r="F936" s="170"/>
      <c r="G936" s="169"/>
      <c r="H936" s="183"/>
      <c r="I936" s="132" t="str">
        <f>IFERROR(VLOOKUP(C936,PG!$C$8:$M$1007,11,FALSE),"")</f>
        <v/>
      </c>
      <c r="J936" s="133">
        <f t="shared" si="30"/>
        <v>0</v>
      </c>
    </row>
    <row r="937" spans="1:10" ht="35.1" customHeight="1" thickTop="1" thickBot="1" x14ac:dyDescent="0.3">
      <c r="A937" s="28" t="str">
        <f t="shared" si="29"/>
        <v/>
      </c>
      <c r="B937" s="171"/>
      <c r="C937" s="169"/>
      <c r="D937" s="182"/>
      <c r="E937" s="172"/>
      <c r="F937" s="170"/>
      <c r="G937" s="169"/>
      <c r="H937" s="183"/>
      <c r="I937" s="132" t="str">
        <f>IFERROR(VLOOKUP(C937,PG!$C$8:$M$1007,11,FALSE),"")</f>
        <v/>
      </c>
      <c r="J937" s="133">
        <f t="shared" si="30"/>
        <v>0</v>
      </c>
    </row>
    <row r="938" spans="1:10" ht="35.1" customHeight="1" thickTop="1" thickBot="1" x14ac:dyDescent="0.3">
      <c r="A938" s="28" t="str">
        <f t="shared" si="29"/>
        <v/>
      </c>
      <c r="B938" s="171"/>
      <c r="C938" s="169"/>
      <c r="D938" s="182"/>
      <c r="E938" s="172"/>
      <c r="F938" s="170"/>
      <c r="G938" s="169"/>
      <c r="H938" s="183"/>
      <c r="I938" s="132" t="str">
        <f>IFERROR(VLOOKUP(C938,PG!$C$8:$M$1007,11,FALSE),"")</f>
        <v/>
      </c>
      <c r="J938" s="133">
        <f t="shared" si="30"/>
        <v>0</v>
      </c>
    </row>
    <row r="939" spans="1:10" ht="35.1" customHeight="1" thickTop="1" thickBot="1" x14ac:dyDescent="0.3">
      <c r="A939" s="28" t="str">
        <f t="shared" si="29"/>
        <v/>
      </c>
      <c r="B939" s="171"/>
      <c r="C939" s="169"/>
      <c r="D939" s="182"/>
      <c r="E939" s="172"/>
      <c r="F939" s="170"/>
      <c r="G939" s="169"/>
      <c r="H939" s="183"/>
      <c r="I939" s="132" t="str">
        <f>IFERROR(VLOOKUP(C939,PG!$C$8:$M$1007,11,FALSE),"")</f>
        <v/>
      </c>
      <c r="J939" s="133">
        <f t="shared" si="30"/>
        <v>0</v>
      </c>
    </row>
    <row r="940" spans="1:10" ht="35.1" customHeight="1" thickTop="1" thickBot="1" x14ac:dyDescent="0.3">
      <c r="A940" s="28" t="str">
        <f t="shared" si="29"/>
        <v/>
      </c>
      <c r="B940" s="171"/>
      <c r="C940" s="169"/>
      <c r="D940" s="182"/>
      <c r="E940" s="172"/>
      <c r="F940" s="170"/>
      <c r="G940" s="169"/>
      <c r="H940" s="183"/>
      <c r="I940" s="132" t="str">
        <f>IFERROR(VLOOKUP(C940,PG!$C$8:$M$1007,11,FALSE),"")</f>
        <v/>
      </c>
      <c r="J940" s="133">
        <f t="shared" si="30"/>
        <v>0</v>
      </c>
    </row>
    <row r="941" spans="1:10" ht="35.1" customHeight="1" thickTop="1" thickBot="1" x14ac:dyDescent="0.3">
      <c r="A941" s="28" t="str">
        <f t="shared" si="29"/>
        <v/>
      </c>
      <c r="B941" s="171"/>
      <c r="C941" s="169"/>
      <c r="D941" s="182"/>
      <c r="E941" s="172"/>
      <c r="F941" s="170"/>
      <c r="G941" s="169"/>
      <c r="H941" s="183"/>
      <c r="I941" s="132" t="str">
        <f>IFERROR(VLOOKUP(C941,PG!$C$8:$M$1007,11,FALSE),"")</f>
        <v/>
      </c>
      <c r="J941" s="133">
        <f t="shared" si="30"/>
        <v>0</v>
      </c>
    </row>
    <row r="942" spans="1:10" ht="35.1" customHeight="1" thickTop="1" thickBot="1" x14ac:dyDescent="0.3">
      <c r="A942" s="28" t="str">
        <f t="shared" si="29"/>
        <v/>
      </c>
      <c r="B942" s="171"/>
      <c r="C942" s="169"/>
      <c r="D942" s="182"/>
      <c r="E942" s="172"/>
      <c r="F942" s="170"/>
      <c r="G942" s="169"/>
      <c r="H942" s="183"/>
      <c r="I942" s="132" t="str">
        <f>IFERROR(VLOOKUP(C942,PG!$C$8:$M$1007,11,FALSE),"")</f>
        <v/>
      </c>
      <c r="J942" s="133">
        <f t="shared" si="30"/>
        <v>0</v>
      </c>
    </row>
    <row r="943" spans="1:10" ht="35.1" customHeight="1" thickTop="1" thickBot="1" x14ac:dyDescent="0.3">
      <c r="A943" s="28" t="str">
        <f t="shared" si="29"/>
        <v/>
      </c>
      <c r="B943" s="171"/>
      <c r="C943" s="169"/>
      <c r="D943" s="182"/>
      <c r="E943" s="172"/>
      <c r="F943" s="170"/>
      <c r="G943" s="169"/>
      <c r="H943" s="183"/>
      <c r="I943" s="132" t="str">
        <f>IFERROR(VLOOKUP(C943,PG!$C$8:$M$1007,11,FALSE),"")</f>
        <v/>
      </c>
      <c r="J943" s="133">
        <f t="shared" si="30"/>
        <v>0</v>
      </c>
    </row>
    <row r="944" spans="1:10" ht="35.1" customHeight="1" thickTop="1" thickBot="1" x14ac:dyDescent="0.3">
      <c r="A944" s="28" t="str">
        <f t="shared" si="29"/>
        <v/>
      </c>
      <c r="B944" s="171"/>
      <c r="C944" s="169"/>
      <c r="D944" s="182"/>
      <c r="E944" s="172"/>
      <c r="F944" s="170"/>
      <c r="G944" s="169"/>
      <c r="H944" s="183"/>
      <c r="I944" s="132" t="str">
        <f>IFERROR(VLOOKUP(C944,PG!$C$8:$M$1007,11,FALSE),"")</f>
        <v/>
      </c>
      <c r="J944" s="133">
        <f t="shared" si="30"/>
        <v>0</v>
      </c>
    </row>
    <row r="945" spans="1:10" ht="35.1" customHeight="1" thickTop="1" thickBot="1" x14ac:dyDescent="0.3">
      <c r="A945" s="28" t="str">
        <f t="shared" si="29"/>
        <v/>
      </c>
      <c r="B945" s="171"/>
      <c r="C945" s="169"/>
      <c r="D945" s="182"/>
      <c r="E945" s="172"/>
      <c r="F945" s="170"/>
      <c r="G945" s="169"/>
      <c r="H945" s="183"/>
      <c r="I945" s="132" t="str">
        <f>IFERROR(VLOOKUP(C945,PG!$C$8:$M$1007,11,FALSE),"")</f>
        <v/>
      </c>
      <c r="J945" s="133">
        <f t="shared" si="30"/>
        <v>0</v>
      </c>
    </row>
    <row r="946" spans="1:10" ht="35.1" customHeight="1" thickTop="1" thickBot="1" x14ac:dyDescent="0.3">
      <c r="A946" s="28" t="str">
        <f t="shared" si="29"/>
        <v/>
      </c>
      <c r="B946" s="171"/>
      <c r="C946" s="169"/>
      <c r="D946" s="182"/>
      <c r="E946" s="172"/>
      <c r="F946" s="170"/>
      <c r="G946" s="169"/>
      <c r="H946" s="183"/>
      <c r="I946" s="132" t="str">
        <f>IFERROR(VLOOKUP(C946,PG!$C$8:$M$1007,11,FALSE),"")</f>
        <v/>
      </c>
      <c r="J946" s="133">
        <f t="shared" si="30"/>
        <v>0</v>
      </c>
    </row>
    <row r="947" spans="1:10" ht="35.1" customHeight="1" thickTop="1" thickBot="1" x14ac:dyDescent="0.3">
      <c r="A947" s="28" t="str">
        <f t="shared" si="29"/>
        <v/>
      </c>
      <c r="B947" s="171"/>
      <c r="C947" s="169"/>
      <c r="D947" s="182"/>
      <c r="E947" s="172"/>
      <c r="F947" s="170"/>
      <c r="G947" s="169"/>
      <c r="H947" s="183"/>
      <c r="I947" s="132" t="str">
        <f>IFERROR(VLOOKUP(C947,PG!$C$8:$M$1007,11,FALSE),"")</f>
        <v/>
      </c>
      <c r="J947" s="133">
        <f t="shared" si="30"/>
        <v>0</v>
      </c>
    </row>
    <row r="948" spans="1:10" ht="35.1" customHeight="1" thickTop="1" thickBot="1" x14ac:dyDescent="0.3">
      <c r="A948" s="28" t="str">
        <f t="shared" si="29"/>
        <v/>
      </c>
      <c r="B948" s="171"/>
      <c r="C948" s="169"/>
      <c r="D948" s="182"/>
      <c r="E948" s="172"/>
      <c r="F948" s="170"/>
      <c r="G948" s="169"/>
      <c r="H948" s="183"/>
      <c r="I948" s="132" t="str">
        <f>IFERROR(VLOOKUP(C948,PG!$C$8:$M$1007,11,FALSE),"")</f>
        <v/>
      </c>
      <c r="J948" s="133">
        <f t="shared" si="30"/>
        <v>0</v>
      </c>
    </row>
    <row r="949" spans="1:10" ht="35.1" customHeight="1" thickTop="1" thickBot="1" x14ac:dyDescent="0.3">
      <c r="A949" s="28" t="str">
        <f t="shared" si="29"/>
        <v/>
      </c>
      <c r="B949" s="171"/>
      <c r="C949" s="169"/>
      <c r="D949" s="182"/>
      <c r="E949" s="172"/>
      <c r="F949" s="170"/>
      <c r="G949" s="169"/>
      <c r="H949" s="183"/>
      <c r="I949" s="132" t="str">
        <f>IFERROR(VLOOKUP(C949,PG!$C$8:$M$1007,11,FALSE),"")</f>
        <v/>
      </c>
      <c r="J949" s="133">
        <f t="shared" si="30"/>
        <v>0</v>
      </c>
    </row>
    <row r="950" spans="1:10" ht="35.1" customHeight="1" thickTop="1" thickBot="1" x14ac:dyDescent="0.3">
      <c r="A950" s="28" t="str">
        <f t="shared" si="29"/>
        <v/>
      </c>
      <c r="B950" s="171"/>
      <c r="C950" s="169"/>
      <c r="D950" s="182"/>
      <c r="E950" s="172"/>
      <c r="F950" s="170"/>
      <c r="G950" s="169"/>
      <c r="H950" s="183"/>
      <c r="I950" s="132" t="str">
        <f>IFERROR(VLOOKUP(C950,PG!$C$8:$M$1007,11,FALSE),"")</f>
        <v/>
      </c>
      <c r="J950" s="133">
        <f t="shared" si="30"/>
        <v>0</v>
      </c>
    </row>
    <row r="951" spans="1:10" ht="35.1" customHeight="1" thickTop="1" thickBot="1" x14ac:dyDescent="0.3">
      <c r="A951" s="28" t="str">
        <f t="shared" si="29"/>
        <v/>
      </c>
      <c r="B951" s="171"/>
      <c r="C951" s="169"/>
      <c r="D951" s="182"/>
      <c r="E951" s="172"/>
      <c r="F951" s="170"/>
      <c r="G951" s="169"/>
      <c r="H951" s="183"/>
      <c r="I951" s="132" t="str">
        <f>IFERROR(VLOOKUP(C951,PG!$C$8:$M$1007,11,FALSE),"")</f>
        <v/>
      </c>
      <c r="J951" s="133">
        <f t="shared" si="30"/>
        <v>0</v>
      </c>
    </row>
    <row r="952" spans="1:10" ht="35.1" customHeight="1" thickTop="1" thickBot="1" x14ac:dyDescent="0.3">
      <c r="A952" s="28" t="str">
        <f t="shared" si="29"/>
        <v/>
      </c>
      <c r="B952" s="171"/>
      <c r="C952" s="169"/>
      <c r="D952" s="182"/>
      <c r="E952" s="172"/>
      <c r="F952" s="170"/>
      <c r="G952" s="169"/>
      <c r="H952" s="183"/>
      <c r="I952" s="132" t="str">
        <f>IFERROR(VLOOKUP(C952,PG!$C$8:$M$1007,11,FALSE),"")</f>
        <v/>
      </c>
      <c r="J952" s="133">
        <f t="shared" si="30"/>
        <v>0</v>
      </c>
    </row>
    <row r="953" spans="1:10" ht="35.1" customHeight="1" thickTop="1" thickBot="1" x14ac:dyDescent="0.3">
      <c r="A953" s="28" t="str">
        <f t="shared" si="29"/>
        <v/>
      </c>
      <c r="B953" s="171"/>
      <c r="C953" s="169"/>
      <c r="D953" s="182"/>
      <c r="E953" s="172"/>
      <c r="F953" s="170"/>
      <c r="G953" s="169"/>
      <c r="H953" s="183"/>
      <c r="I953" s="132" t="str">
        <f>IFERROR(VLOOKUP(C953,PG!$C$8:$M$1007,11,FALSE),"")</f>
        <v/>
      </c>
      <c r="J953" s="133">
        <f t="shared" si="30"/>
        <v>0</v>
      </c>
    </row>
    <row r="954" spans="1:10" ht="35.1" customHeight="1" thickTop="1" thickBot="1" x14ac:dyDescent="0.3">
      <c r="A954" s="28" t="str">
        <f t="shared" si="29"/>
        <v/>
      </c>
      <c r="B954" s="171"/>
      <c r="C954" s="169"/>
      <c r="D954" s="182"/>
      <c r="E954" s="172"/>
      <c r="F954" s="170"/>
      <c r="G954" s="169"/>
      <c r="H954" s="183"/>
      <c r="I954" s="132" t="str">
        <f>IFERROR(VLOOKUP(C954,PG!$C$8:$M$1007,11,FALSE),"")</f>
        <v/>
      </c>
      <c r="J954" s="133">
        <f t="shared" si="30"/>
        <v>0</v>
      </c>
    </row>
    <row r="955" spans="1:10" ht="35.1" customHeight="1" thickTop="1" thickBot="1" x14ac:dyDescent="0.3">
      <c r="A955" s="28" t="str">
        <f t="shared" si="29"/>
        <v/>
      </c>
      <c r="B955" s="171"/>
      <c r="C955" s="169"/>
      <c r="D955" s="182"/>
      <c r="E955" s="172"/>
      <c r="F955" s="170"/>
      <c r="G955" s="169"/>
      <c r="H955" s="183"/>
      <c r="I955" s="132" t="str">
        <f>IFERROR(VLOOKUP(C955,PG!$C$8:$M$1007,11,FALSE),"")</f>
        <v/>
      </c>
      <c r="J955" s="133">
        <f t="shared" si="30"/>
        <v>0</v>
      </c>
    </row>
    <row r="956" spans="1:10" ht="35.1" customHeight="1" thickTop="1" thickBot="1" x14ac:dyDescent="0.3">
      <c r="A956" s="28" t="str">
        <f t="shared" si="29"/>
        <v/>
      </c>
      <c r="B956" s="171"/>
      <c r="C956" s="169"/>
      <c r="D956" s="182"/>
      <c r="E956" s="172"/>
      <c r="F956" s="170"/>
      <c r="G956" s="169"/>
      <c r="H956" s="183"/>
      <c r="I956" s="132" t="str">
        <f>IFERROR(VLOOKUP(C956,PG!$C$8:$M$1007,11,FALSE),"")</f>
        <v/>
      </c>
      <c r="J956" s="133">
        <f t="shared" si="30"/>
        <v>0</v>
      </c>
    </row>
    <row r="957" spans="1:10" ht="35.1" customHeight="1" thickTop="1" thickBot="1" x14ac:dyDescent="0.3">
      <c r="A957" s="28" t="str">
        <f t="shared" si="29"/>
        <v/>
      </c>
      <c r="B957" s="171"/>
      <c r="C957" s="169"/>
      <c r="D957" s="182"/>
      <c r="E957" s="172"/>
      <c r="F957" s="170"/>
      <c r="G957" s="169"/>
      <c r="H957" s="183"/>
      <c r="I957" s="132" t="str">
        <f>IFERROR(VLOOKUP(C957,PG!$C$8:$M$1007,11,FALSE),"")</f>
        <v/>
      </c>
      <c r="J957" s="133">
        <f t="shared" si="30"/>
        <v>0</v>
      </c>
    </row>
    <row r="958" spans="1:10" ht="35.1" customHeight="1" thickTop="1" thickBot="1" x14ac:dyDescent="0.3">
      <c r="A958" s="28" t="str">
        <f t="shared" si="29"/>
        <v/>
      </c>
      <c r="B958" s="171"/>
      <c r="C958" s="169"/>
      <c r="D958" s="182"/>
      <c r="E958" s="172"/>
      <c r="F958" s="170"/>
      <c r="G958" s="169"/>
      <c r="H958" s="183"/>
      <c r="I958" s="132" t="str">
        <f>IFERROR(VLOOKUP(C958,PG!$C$8:$M$1007,11,FALSE),"")</f>
        <v/>
      </c>
      <c r="J958" s="133">
        <f t="shared" si="30"/>
        <v>0</v>
      </c>
    </row>
    <row r="959" spans="1:10" ht="35.1" customHeight="1" thickTop="1" thickBot="1" x14ac:dyDescent="0.3">
      <c r="A959" s="28" t="str">
        <f t="shared" si="29"/>
        <v/>
      </c>
      <c r="B959" s="171"/>
      <c r="C959" s="169"/>
      <c r="D959" s="182"/>
      <c r="E959" s="172"/>
      <c r="F959" s="170"/>
      <c r="G959" s="169"/>
      <c r="H959" s="183"/>
      <c r="I959" s="132" t="str">
        <f>IFERROR(VLOOKUP(C959,PG!$C$8:$M$1007,11,FALSE),"")</f>
        <v/>
      </c>
      <c r="J959" s="133">
        <f t="shared" si="30"/>
        <v>0</v>
      </c>
    </row>
    <row r="960" spans="1:10" ht="35.1" customHeight="1" thickTop="1" thickBot="1" x14ac:dyDescent="0.3">
      <c r="A960" s="28" t="str">
        <f t="shared" si="29"/>
        <v/>
      </c>
      <c r="B960" s="171"/>
      <c r="C960" s="169"/>
      <c r="D960" s="182"/>
      <c r="E960" s="172"/>
      <c r="F960" s="170"/>
      <c r="G960" s="169"/>
      <c r="H960" s="183"/>
      <c r="I960" s="132" t="str">
        <f>IFERROR(VLOOKUP(C960,PG!$C$8:$M$1007,11,FALSE),"")</f>
        <v/>
      </c>
      <c r="J960" s="133">
        <f t="shared" si="30"/>
        <v>0</v>
      </c>
    </row>
    <row r="961" spans="1:10" ht="35.1" customHeight="1" thickTop="1" thickBot="1" x14ac:dyDescent="0.3">
      <c r="A961" s="28" t="str">
        <f t="shared" si="29"/>
        <v/>
      </c>
      <c r="B961" s="171"/>
      <c r="C961" s="169"/>
      <c r="D961" s="182"/>
      <c r="E961" s="172"/>
      <c r="F961" s="170"/>
      <c r="G961" s="169"/>
      <c r="H961" s="183"/>
      <c r="I961" s="132" t="str">
        <f>IFERROR(VLOOKUP(C961,PG!$C$8:$M$1007,11,FALSE),"")</f>
        <v/>
      </c>
      <c r="J961" s="133">
        <f t="shared" si="30"/>
        <v>0</v>
      </c>
    </row>
    <row r="962" spans="1:10" ht="35.1" customHeight="1" thickTop="1" thickBot="1" x14ac:dyDescent="0.3">
      <c r="A962" s="28" t="str">
        <f t="shared" si="29"/>
        <v/>
      </c>
      <c r="B962" s="171"/>
      <c r="C962" s="169"/>
      <c r="D962" s="182"/>
      <c r="E962" s="172"/>
      <c r="F962" s="170"/>
      <c r="G962" s="169"/>
      <c r="H962" s="183"/>
      <c r="I962" s="132" t="str">
        <f>IFERROR(VLOOKUP(C962,PG!$C$8:$M$1007,11,FALSE),"")</f>
        <v/>
      </c>
      <c r="J962" s="133">
        <f t="shared" si="30"/>
        <v>0</v>
      </c>
    </row>
    <row r="963" spans="1:10" ht="35.1" customHeight="1" thickTop="1" thickBot="1" x14ac:dyDescent="0.3">
      <c r="A963" s="28" t="str">
        <f t="shared" si="29"/>
        <v/>
      </c>
      <c r="B963" s="171"/>
      <c r="C963" s="169"/>
      <c r="D963" s="182"/>
      <c r="E963" s="172"/>
      <c r="F963" s="170"/>
      <c r="G963" s="169"/>
      <c r="H963" s="183"/>
      <c r="I963" s="132" t="str">
        <f>IFERROR(VLOOKUP(C963,PG!$C$8:$M$1007,11,FALSE),"")</f>
        <v/>
      </c>
      <c r="J963" s="133">
        <f t="shared" si="30"/>
        <v>0</v>
      </c>
    </row>
    <row r="964" spans="1:10" ht="35.1" customHeight="1" thickTop="1" thickBot="1" x14ac:dyDescent="0.3">
      <c r="A964" s="28" t="str">
        <f t="shared" si="29"/>
        <v/>
      </c>
      <c r="B964" s="171"/>
      <c r="C964" s="169"/>
      <c r="D964" s="182"/>
      <c r="E964" s="172"/>
      <c r="F964" s="170"/>
      <c r="G964" s="169"/>
      <c r="H964" s="183"/>
      <c r="I964" s="132" t="str">
        <f>IFERROR(VLOOKUP(C964,PG!$C$8:$M$1007,11,FALSE),"")</f>
        <v/>
      </c>
      <c r="J964" s="133">
        <f t="shared" si="30"/>
        <v>0</v>
      </c>
    </row>
    <row r="965" spans="1:10" ht="35.1" customHeight="1" thickTop="1" thickBot="1" x14ac:dyDescent="0.3">
      <c r="A965" s="28" t="str">
        <f t="shared" si="29"/>
        <v/>
      </c>
      <c r="B965" s="171"/>
      <c r="C965" s="169"/>
      <c r="D965" s="182"/>
      <c r="E965" s="172"/>
      <c r="F965" s="170"/>
      <c r="G965" s="169"/>
      <c r="H965" s="183"/>
      <c r="I965" s="132" t="str">
        <f>IFERROR(VLOOKUP(C965,PG!$C$8:$M$1007,11,FALSE),"")</f>
        <v/>
      </c>
      <c r="J965" s="133">
        <f t="shared" si="30"/>
        <v>0</v>
      </c>
    </row>
    <row r="966" spans="1:10" ht="35.1" customHeight="1" thickTop="1" thickBot="1" x14ac:dyDescent="0.3">
      <c r="A966" s="28" t="str">
        <f t="shared" si="29"/>
        <v/>
      </c>
      <c r="B966" s="171"/>
      <c r="C966" s="169"/>
      <c r="D966" s="182"/>
      <c r="E966" s="172"/>
      <c r="F966" s="170"/>
      <c r="G966" s="169"/>
      <c r="H966" s="183"/>
      <c r="I966" s="132" t="str">
        <f>IFERROR(VLOOKUP(C966,PG!$C$8:$M$1007,11,FALSE),"")</f>
        <v/>
      </c>
      <c r="J966" s="133">
        <f t="shared" si="30"/>
        <v>0</v>
      </c>
    </row>
    <row r="967" spans="1:10" ht="35.1" customHeight="1" thickTop="1" thickBot="1" x14ac:dyDescent="0.3">
      <c r="A967" s="28" t="str">
        <f t="shared" si="29"/>
        <v/>
      </c>
      <c r="B967" s="171"/>
      <c r="C967" s="169"/>
      <c r="D967" s="182"/>
      <c r="E967" s="172"/>
      <c r="F967" s="170"/>
      <c r="G967" s="169"/>
      <c r="H967" s="183"/>
      <c r="I967" s="132" t="str">
        <f>IFERROR(VLOOKUP(C967,PG!$C$8:$M$1007,11,FALSE),"")</f>
        <v/>
      </c>
      <c r="J967" s="133">
        <f t="shared" si="30"/>
        <v>0</v>
      </c>
    </row>
    <row r="968" spans="1:10" ht="35.1" customHeight="1" thickTop="1" thickBot="1" x14ac:dyDescent="0.3">
      <c r="A968" s="28" t="str">
        <f t="shared" si="29"/>
        <v/>
      </c>
      <c r="B968" s="171"/>
      <c r="C968" s="169"/>
      <c r="D968" s="182"/>
      <c r="E968" s="172"/>
      <c r="F968" s="170"/>
      <c r="G968" s="169"/>
      <c r="H968" s="183"/>
      <c r="I968" s="132" t="str">
        <f>IFERROR(VLOOKUP(C968,PG!$C$8:$M$1007,11,FALSE),"")</f>
        <v/>
      </c>
      <c r="J968" s="133">
        <f t="shared" si="30"/>
        <v>0</v>
      </c>
    </row>
    <row r="969" spans="1:10" ht="35.1" customHeight="1" thickTop="1" thickBot="1" x14ac:dyDescent="0.3">
      <c r="A969" s="28" t="str">
        <f t="shared" ref="A969:A1032" si="31">IF(B969="","",MONTH(B969))</f>
        <v/>
      </c>
      <c r="B969" s="171"/>
      <c r="C969" s="169"/>
      <c r="D969" s="182"/>
      <c r="E969" s="172"/>
      <c r="F969" s="170"/>
      <c r="G969" s="169"/>
      <c r="H969" s="183"/>
      <c r="I969" s="132" t="str">
        <f>IFERROR(VLOOKUP(C969,PG!$C$8:$M$1007,11,FALSE),"")</f>
        <v/>
      </c>
      <c r="J969" s="133">
        <f t="shared" si="30"/>
        <v>0</v>
      </c>
    </row>
    <row r="970" spans="1:10" ht="35.1" customHeight="1" thickTop="1" thickBot="1" x14ac:dyDescent="0.3">
      <c r="A970" s="28" t="str">
        <f t="shared" si="31"/>
        <v/>
      </c>
      <c r="B970" s="171"/>
      <c r="C970" s="169"/>
      <c r="D970" s="182"/>
      <c r="E970" s="172"/>
      <c r="F970" s="170"/>
      <c r="G970" s="169"/>
      <c r="H970" s="183"/>
      <c r="I970" s="132" t="str">
        <f>IFERROR(VLOOKUP(C970,PG!$C$8:$M$1007,11,FALSE),"")</f>
        <v/>
      </c>
      <c r="J970" s="133">
        <f t="shared" si="30"/>
        <v>0</v>
      </c>
    </row>
    <row r="971" spans="1:10" ht="35.1" customHeight="1" thickTop="1" thickBot="1" x14ac:dyDescent="0.3">
      <c r="A971" s="28" t="str">
        <f t="shared" si="31"/>
        <v/>
      </c>
      <c r="B971" s="171"/>
      <c r="C971" s="169"/>
      <c r="D971" s="182"/>
      <c r="E971" s="172"/>
      <c r="F971" s="170"/>
      <c r="G971" s="169"/>
      <c r="H971" s="183"/>
      <c r="I971" s="132" t="str">
        <f>IFERROR(VLOOKUP(C971,PG!$C$8:$M$1007,11,FALSE),"")</f>
        <v/>
      </c>
      <c r="J971" s="133">
        <f t="shared" si="30"/>
        <v>0</v>
      </c>
    </row>
    <row r="972" spans="1:10" ht="35.1" customHeight="1" thickTop="1" thickBot="1" x14ac:dyDescent="0.3">
      <c r="A972" s="28" t="str">
        <f t="shared" si="31"/>
        <v/>
      </c>
      <c r="B972" s="171"/>
      <c r="C972" s="169"/>
      <c r="D972" s="182"/>
      <c r="E972" s="172"/>
      <c r="F972" s="170"/>
      <c r="G972" s="169"/>
      <c r="H972" s="183"/>
      <c r="I972" s="132" t="str">
        <f>IFERROR(VLOOKUP(C972,PG!$C$8:$M$1007,11,FALSE),"")</f>
        <v/>
      </c>
      <c r="J972" s="133">
        <f t="shared" si="30"/>
        <v>0</v>
      </c>
    </row>
    <row r="973" spans="1:10" ht="35.1" customHeight="1" thickTop="1" thickBot="1" x14ac:dyDescent="0.3">
      <c r="A973" s="28" t="str">
        <f t="shared" si="31"/>
        <v/>
      </c>
      <c r="B973" s="171"/>
      <c r="C973" s="169"/>
      <c r="D973" s="182"/>
      <c r="E973" s="172"/>
      <c r="F973" s="170"/>
      <c r="G973" s="169"/>
      <c r="H973" s="183"/>
      <c r="I973" s="132" t="str">
        <f>IFERROR(VLOOKUP(C973,PG!$C$8:$M$1007,11,FALSE),"")</f>
        <v/>
      </c>
      <c r="J973" s="133">
        <f t="shared" si="30"/>
        <v>0</v>
      </c>
    </row>
    <row r="974" spans="1:10" ht="35.1" customHeight="1" thickTop="1" thickBot="1" x14ac:dyDescent="0.3">
      <c r="A974" s="28" t="str">
        <f t="shared" si="31"/>
        <v/>
      </c>
      <c r="B974" s="171"/>
      <c r="C974" s="169"/>
      <c r="D974" s="182"/>
      <c r="E974" s="172"/>
      <c r="F974" s="170"/>
      <c r="G974" s="169"/>
      <c r="H974" s="183"/>
      <c r="I974" s="132" t="str">
        <f>IFERROR(VLOOKUP(C974,PG!$C$8:$M$1007,11,FALSE),"")</f>
        <v/>
      </c>
      <c r="J974" s="133">
        <f t="shared" si="30"/>
        <v>0</v>
      </c>
    </row>
    <row r="975" spans="1:10" ht="35.1" customHeight="1" thickTop="1" thickBot="1" x14ac:dyDescent="0.3">
      <c r="A975" s="28" t="str">
        <f t="shared" si="31"/>
        <v/>
      </c>
      <c r="B975" s="171"/>
      <c r="C975" s="169"/>
      <c r="D975" s="182"/>
      <c r="E975" s="172"/>
      <c r="F975" s="170"/>
      <c r="G975" s="169"/>
      <c r="H975" s="183"/>
      <c r="I975" s="132" t="str">
        <f>IFERROR(VLOOKUP(C975,PG!$C$8:$M$1007,11,FALSE),"")</f>
        <v/>
      </c>
      <c r="J975" s="133">
        <f t="shared" si="30"/>
        <v>0</v>
      </c>
    </row>
    <row r="976" spans="1:10" ht="35.1" customHeight="1" thickTop="1" thickBot="1" x14ac:dyDescent="0.3">
      <c r="A976" s="28" t="str">
        <f t="shared" si="31"/>
        <v/>
      </c>
      <c r="B976" s="171"/>
      <c r="C976" s="169"/>
      <c r="D976" s="182"/>
      <c r="E976" s="172"/>
      <c r="F976" s="170"/>
      <c r="G976" s="169"/>
      <c r="H976" s="183"/>
      <c r="I976" s="132" t="str">
        <f>IFERROR(VLOOKUP(C976,PG!$C$8:$M$1007,11,FALSE),"")</f>
        <v/>
      </c>
      <c r="J976" s="133">
        <f t="shared" si="30"/>
        <v>0</v>
      </c>
    </row>
    <row r="977" spans="1:10" ht="35.1" customHeight="1" thickTop="1" thickBot="1" x14ac:dyDescent="0.3">
      <c r="A977" s="28" t="str">
        <f t="shared" si="31"/>
        <v/>
      </c>
      <c r="B977" s="171"/>
      <c r="C977" s="169"/>
      <c r="D977" s="182"/>
      <c r="E977" s="172"/>
      <c r="F977" s="170"/>
      <c r="G977" s="169"/>
      <c r="H977" s="183"/>
      <c r="I977" s="132" t="str">
        <f>IFERROR(VLOOKUP(C977,PG!$C$8:$M$1007,11,FALSE),"")</f>
        <v/>
      </c>
      <c r="J977" s="133">
        <f t="shared" si="30"/>
        <v>0</v>
      </c>
    </row>
    <row r="978" spans="1:10" ht="35.1" customHeight="1" thickTop="1" thickBot="1" x14ac:dyDescent="0.3">
      <c r="A978" s="28" t="str">
        <f t="shared" si="31"/>
        <v/>
      </c>
      <c r="B978" s="171"/>
      <c r="C978" s="169"/>
      <c r="D978" s="182"/>
      <c r="E978" s="172"/>
      <c r="F978" s="170"/>
      <c r="G978" s="169"/>
      <c r="H978" s="183"/>
      <c r="I978" s="132" t="str">
        <f>IFERROR(VLOOKUP(C978,PG!$C$8:$M$1007,11,FALSE),"")</f>
        <v/>
      </c>
      <c r="J978" s="133">
        <f t="shared" si="30"/>
        <v>0</v>
      </c>
    </row>
    <row r="979" spans="1:10" ht="35.1" customHeight="1" thickTop="1" thickBot="1" x14ac:dyDescent="0.3">
      <c r="A979" s="28" t="str">
        <f t="shared" si="31"/>
        <v/>
      </c>
      <c r="B979" s="171"/>
      <c r="C979" s="169"/>
      <c r="D979" s="182"/>
      <c r="E979" s="172"/>
      <c r="F979" s="170"/>
      <c r="G979" s="169"/>
      <c r="H979" s="183"/>
      <c r="I979" s="132" t="str">
        <f>IFERROR(VLOOKUP(C979,PG!$C$8:$M$1007,11,FALSE),"")</f>
        <v/>
      </c>
      <c r="J979" s="133">
        <f t="shared" ref="J979:J1042" si="32">IFERROR(E979*F979,0)</f>
        <v>0</v>
      </c>
    </row>
    <row r="980" spans="1:10" ht="35.1" customHeight="1" thickTop="1" thickBot="1" x14ac:dyDescent="0.3">
      <c r="A980" s="28" t="str">
        <f t="shared" si="31"/>
        <v/>
      </c>
      <c r="B980" s="171"/>
      <c r="C980" s="169"/>
      <c r="D980" s="182"/>
      <c r="E980" s="172"/>
      <c r="F980" s="170"/>
      <c r="G980" s="169"/>
      <c r="H980" s="183"/>
      <c r="I980" s="132" t="str">
        <f>IFERROR(VLOOKUP(C980,PG!$C$8:$M$1007,11,FALSE),"")</f>
        <v/>
      </c>
      <c r="J980" s="133">
        <f t="shared" si="32"/>
        <v>0</v>
      </c>
    </row>
    <row r="981" spans="1:10" ht="35.1" customHeight="1" thickTop="1" thickBot="1" x14ac:dyDescent="0.3">
      <c r="A981" s="28" t="str">
        <f t="shared" si="31"/>
        <v/>
      </c>
      <c r="B981" s="171"/>
      <c r="C981" s="169"/>
      <c r="D981" s="182"/>
      <c r="E981" s="172"/>
      <c r="F981" s="170"/>
      <c r="G981" s="169"/>
      <c r="H981" s="183"/>
      <c r="I981" s="132" t="str">
        <f>IFERROR(VLOOKUP(C981,PG!$C$8:$M$1007,11,FALSE),"")</f>
        <v/>
      </c>
      <c r="J981" s="133">
        <f t="shared" si="32"/>
        <v>0</v>
      </c>
    </row>
    <row r="982" spans="1:10" ht="35.1" customHeight="1" thickTop="1" thickBot="1" x14ac:dyDescent="0.3">
      <c r="A982" s="28" t="str">
        <f t="shared" si="31"/>
        <v/>
      </c>
      <c r="B982" s="171"/>
      <c r="C982" s="169"/>
      <c r="D982" s="182"/>
      <c r="E982" s="172"/>
      <c r="F982" s="170"/>
      <c r="G982" s="169"/>
      <c r="H982" s="183"/>
      <c r="I982" s="132" t="str">
        <f>IFERROR(VLOOKUP(C982,PG!$C$8:$M$1007,11,FALSE),"")</f>
        <v/>
      </c>
      <c r="J982" s="133">
        <f t="shared" si="32"/>
        <v>0</v>
      </c>
    </row>
    <row r="983" spans="1:10" ht="35.1" customHeight="1" thickTop="1" thickBot="1" x14ac:dyDescent="0.3">
      <c r="A983" s="28" t="str">
        <f t="shared" si="31"/>
        <v/>
      </c>
      <c r="B983" s="171"/>
      <c r="C983" s="169"/>
      <c r="D983" s="182"/>
      <c r="E983" s="172"/>
      <c r="F983" s="170"/>
      <c r="G983" s="169"/>
      <c r="H983" s="183"/>
      <c r="I983" s="132" t="str">
        <f>IFERROR(VLOOKUP(C983,PG!$C$8:$M$1007,11,FALSE),"")</f>
        <v/>
      </c>
      <c r="J983" s="133">
        <f t="shared" si="32"/>
        <v>0</v>
      </c>
    </row>
    <row r="984" spans="1:10" ht="35.1" customHeight="1" thickTop="1" thickBot="1" x14ac:dyDescent="0.3">
      <c r="A984" s="28" t="str">
        <f t="shared" si="31"/>
        <v/>
      </c>
      <c r="B984" s="171"/>
      <c r="C984" s="169"/>
      <c r="D984" s="182"/>
      <c r="E984" s="172"/>
      <c r="F984" s="170"/>
      <c r="G984" s="169"/>
      <c r="H984" s="183"/>
      <c r="I984" s="132" t="str">
        <f>IFERROR(VLOOKUP(C984,PG!$C$8:$M$1007,11,FALSE),"")</f>
        <v/>
      </c>
      <c r="J984" s="133">
        <f t="shared" si="32"/>
        <v>0</v>
      </c>
    </row>
    <row r="985" spans="1:10" ht="35.1" customHeight="1" thickTop="1" thickBot="1" x14ac:dyDescent="0.3">
      <c r="A985" s="28" t="str">
        <f t="shared" si="31"/>
        <v/>
      </c>
      <c r="B985" s="171"/>
      <c r="C985" s="169"/>
      <c r="D985" s="182"/>
      <c r="E985" s="172"/>
      <c r="F985" s="170"/>
      <c r="G985" s="169"/>
      <c r="H985" s="183"/>
      <c r="I985" s="132" t="str">
        <f>IFERROR(VLOOKUP(C985,PG!$C$8:$M$1007,11,FALSE),"")</f>
        <v/>
      </c>
      <c r="J985" s="133">
        <f t="shared" si="32"/>
        <v>0</v>
      </c>
    </row>
    <row r="986" spans="1:10" ht="35.1" customHeight="1" thickTop="1" thickBot="1" x14ac:dyDescent="0.3">
      <c r="A986" s="28" t="str">
        <f t="shared" si="31"/>
        <v/>
      </c>
      <c r="B986" s="171"/>
      <c r="C986" s="169"/>
      <c r="D986" s="182"/>
      <c r="E986" s="172"/>
      <c r="F986" s="170"/>
      <c r="G986" s="169"/>
      <c r="H986" s="183"/>
      <c r="I986" s="132" t="str">
        <f>IFERROR(VLOOKUP(C986,PG!$C$8:$M$1007,11,FALSE),"")</f>
        <v/>
      </c>
      <c r="J986" s="133">
        <f t="shared" si="32"/>
        <v>0</v>
      </c>
    </row>
    <row r="987" spans="1:10" ht="35.1" customHeight="1" thickTop="1" thickBot="1" x14ac:dyDescent="0.3">
      <c r="A987" s="28" t="str">
        <f t="shared" si="31"/>
        <v/>
      </c>
      <c r="B987" s="171"/>
      <c r="C987" s="169"/>
      <c r="D987" s="182"/>
      <c r="E987" s="172"/>
      <c r="F987" s="170"/>
      <c r="G987" s="169"/>
      <c r="H987" s="183"/>
      <c r="I987" s="132" t="str">
        <f>IFERROR(VLOOKUP(C987,PG!$C$8:$M$1007,11,FALSE),"")</f>
        <v/>
      </c>
      <c r="J987" s="133">
        <f t="shared" si="32"/>
        <v>0</v>
      </c>
    </row>
    <row r="988" spans="1:10" ht="35.1" customHeight="1" thickTop="1" thickBot="1" x14ac:dyDescent="0.3">
      <c r="A988" s="28" t="str">
        <f t="shared" si="31"/>
        <v/>
      </c>
      <c r="B988" s="171"/>
      <c r="C988" s="169"/>
      <c r="D988" s="182"/>
      <c r="E988" s="172"/>
      <c r="F988" s="170"/>
      <c r="G988" s="169"/>
      <c r="H988" s="183"/>
      <c r="I988" s="132" t="str">
        <f>IFERROR(VLOOKUP(C988,PG!$C$8:$M$1007,11,FALSE),"")</f>
        <v/>
      </c>
      <c r="J988" s="133">
        <f t="shared" si="32"/>
        <v>0</v>
      </c>
    </row>
    <row r="989" spans="1:10" ht="35.1" customHeight="1" thickTop="1" thickBot="1" x14ac:dyDescent="0.3">
      <c r="A989" s="28" t="str">
        <f t="shared" si="31"/>
        <v/>
      </c>
      <c r="B989" s="171"/>
      <c r="C989" s="169"/>
      <c r="D989" s="182"/>
      <c r="E989" s="172"/>
      <c r="F989" s="170"/>
      <c r="G989" s="169"/>
      <c r="H989" s="183"/>
      <c r="I989" s="132" t="str">
        <f>IFERROR(VLOOKUP(C989,PG!$C$8:$M$1007,11,FALSE),"")</f>
        <v/>
      </c>
      <c r="J989" s="133">
        <f t="shared" si="32"/>
        <v>0</v>
      </c>
    </row>
    <row r="990" spans="1:10" ht="35.1" customHeight="1" thickTop="1" thickBot="1" x14ac:dyDescent="0.3">
      <c r="A990" s="28" t="str">
        <f t="shared" si="31"/>
        <v/>
      </c>
      <c r="B990" s="171"/>
      <c r="C990" s="169"/>
      <c r="D990" s="182"/>
      <c r="E990" s="172"/>
      <c r="F990" s="170"/>
      <c r="G990" s="169"/>
      <c r="H990" s="183"/>
      <c r="I990" s="132" t="str">
        <f>IFERROR(VLOOKUP(C990,PG!$C$8:$M$1007,11,FALSE),"")</f>
        <v/>
      </c>
      <c r="J990" s="133">
        <f t="shared" si="32"/>
        <v>0</v>
      </c>
    </row>
    <row r="991" spans="1:10" ht="35.1" customHeight="1" thickTop="1" thickBot="1" x14ac:dyDescent="0.3">
      <c r="A991" s="28" t="str">
        <f t="shared" si="31"/>
        <v/>
      </c>
      <c r="B991" s="171"/>
      <c r="C991" s="169"/>
      <c r="D991" s="182"/>
      <c r="E991" s="172"/>
      <c r="F991" s="170"/>
      <c r="G991" s="169"/>
      <c r="H991" s="183"/>
      <c r="I991" s="132" t="str">
        <f>IFERROR(VLOOKUP(C991,PG!$C$8:$M$1007,11,FALSE),"")</f>
        <v/>
      </c>
      <c r="J991" s="133">
        <f t="shared" si="32"/>
        <v>0</v>
      </c>
    </row>
    <row r="992" spans="1:10" ht="35.1" customHeight="1" thickTop="1" thickBot="1" x14ac:dyDescent="0.3">
      <c r="A992" s="28" t="str">
        <f t="shared" si="31"/>
        <v/>
      </c>
      <c r="B992" s="171"/>
      <c r="C992" s="169"/>
      <c r="D992" s="182"/>
      <c r="E992" s="172"/>
      <c r="F992" s="170"/>
      <c r="G992" s="169"/>
      <c r="H992" s="183"/>
      <c r="I992" s="132" t="str">
        <f>IFERROR(VLOOKUP(C992,PG!$C$8:$M$1007,11,FALSE),"")</f>
        <v/>
      </c>
      <c r="J992" s="133">
        <f t="shared" si="32"/>
        <v>0</v>
      </c>
    </row>
    <row r="993" spans="1:10" ht="35.1" customHeight="1" thickTop="1" thickBot="1" x14ac:dyDescent="0.3">
      <c r="A993" s="28" t="str">
        <f t="shared" si="31"/>
        <v/>
      </c>
      <c r="B993" s="171"/>
      <c r="C993" s="169"/>
      <c r="D993" s="182"/>
      <c r="E993" s="172"/>
      <c r="F993" s="170"/>
      <c r="G993" s="169"/>
      <c r="H993" s="183"/>
      <c r="I993" s="132" t="str">
        <f>IFERROR(VLOOKUP(C993,PG!$C$8:$M$1007,11,FALSE),"")</f>
        <v/>
      </c>
      <c r="J993" s="133">
        <f t="shared" si="32"/>
        <v>0</v>
      </c>
    </row>
    <row r="994" spans="1:10" ht="35.1" customHeight="1" thickTop="1" thickBot="1" x14ac:dyDescent="0.3">
      <c r="A994" s="28" t="str">
        <f t="shared" si="31"/>
        <v/>
      </c>
      <c r="B994" s="171"/>
      <c r="C994" s="169"/>
      <c r="D994" s="182"/>
      <c r="E994" s="172"/>
      <c r="F994" s="170"/>
      <c r="G994" s="169"/>
      <c r="H994" s="183"/>
      <c r="I994" s="132" t="str">
        <f>IFERROR(VLOOKUP(C994,PG!$C$8:$M$1007,11,FALSE),"")</f>
        <v/>
      </c>
      <c r="J994" s="133">
        <f t="shared" si="32"/>
        <v>0</v>
      </c>
    </row>
    <row r="995" spans="1:10" ht="35.1" customHeight="1" thickTop="1" thickBot="1" x14ac:dyDescent="0.3">
      <c r="A995" s="28" t="str">
        <f t="shared" si="31"/>
        <v/>
      </c>
      <c r="B995" s="171"/>
      <c r="C995" s="169"/>
      <c r="D995" s="182"/>
      <c r="E995" s="172"/>
      <c r="F995" s="170"/>
      <c r="G995" s="169"/>
      <c r="H995" s="183"/>
      <c r="I995" s="132" t="str">
        <f>IFERROR(VLOOKUP(C995,PG!$C$8:$M$1007,11,FALSE),"")</f>
        <v/>
      </c>
      <c r="J995" s="133">
        <f t="shared" si="32"/>
        <v>0</v>
      </c>
    </row>
    <row r="996" spans="1:10" ht="35.1" customHeight="1" thickTop="1" thickBot="1" x14ac:dyDescent="0.3">
      <c r="A996" s="28" t="str">
        <f t="shared" si="31"/>
        <v/>
      </c>
      <c r="B996" s="171"/>
      <c r="C996" s="169"/>
      <c r="D996" s="182"/>
      <c r="E996" s="172"/>
      <c r="F996" s="170"/>
      <c r="G996" s="169"/>
      <c r="H996" s="183"/>
      <c r="I996" s="132" t="str">
        <f>IFERROR(VLOOKUP(C996,PG!$C$8:$M$1007,11,FALSE),"")</f>
        <v/>
      </c>
      <c r="J996" s="133">
        <f t="shared" si="32"/>
        <v>0</v>
      </c>
    </row>
    <row r="997" spans="1:10" ht="35.1" customHeight="1" thickTop="1" thickBot="1" x14ac:dyDescent="0.3">
      <c r="A997" s="28" t="str">
        <f t="shared" si="31"/>
        <v/>
      </c>
      <c r="B997" s="171"/>
      <c r="C997" s="169"/>
      <c r="D997" s="182"/>
      <c r="E997" s="172"/>
      <c r="F997" s="170"/>
      <c r="G997" s="169"/>
      <c r="H997" s="183"/>
      <c r="I997" s="132" t="str">
        <f>IFERROR(VLOOKUP(C997,PG!$C$8:$M$1007,11,FALSE),"")</f>
        <v/>
      </c>
      <c r="J997" s="133">
        <f t="shared" si="32"/>
        <v>0</v>
      </c>
    </row>
    <row r="998" spans="1:10" ht="35.1" customHeight="1" thickTop="1" thickBot="1" x14ac:dyDescent="0.3">
      <c r="A998" s="28" t="str">
        <f t="shared" si="31"/>
        <v/>
      </c>
      <c r="B998" s="171"/>
      <c r="C998" s="169"/>
      <c r="D998" s="182"/>
      <c r="E998" s="172"/>
      <c r="F998" s="170"/>
      <c r="G998" s="169"/>
      <c r="H998" s="183"/>
      <c r="I998" s="132" t="str">
        <f>IFERROR(VLOOKUP(C998,PG!$C$8:$M$1007,11,FALSE),"")</f>
        <v/>
      </c>
      <c r="J998" s="133">
        <f t="shared" si="32"/>
        <v>0</v>
      </c>
    </row>
    <row r="999" spans="1:10" ht="35.1" customHeight="1" thickTop="1" thickBot="1" x14ac:dyDescent="0.3">
      <c r="A999" s="28" t="str">
        <f t="shared" si="31"/>
        <v/>
      </c>
      <c r="B999" s="171"/>
      <c r="C999" s="169"/>
      <c r="D999" s="182"/>
      <c r="E999" s="172"/>
      <c r="F999" s="170"/>
      <c r="G999" s="169"/>
      <c r="H999" s="183"/>
      <c r="I999" s="132" t="str">
        <f>IFERROR(VLOOKUP(C999,PG!$C$8:$M$1007,11,FALSE),"")</f>
        <v/>
      </c>
      <c r="J999" s="133">
        <f t="shared" si="32"/>
        <v>0</v>
      </c>
    </row>
    <row r="1000" spans="1:10" ht="35.1" customHeight="1" thickTop="1" thickBot="1" x14ac:dyDescent="0.3">
      <c r="A1000" s="28" t="str">
        <f t="shared" si="31"/>
        <v/>
      </c>
      <c r="B1000" s="171"/>
      <c r="C1000" s="169"/>
      <c r="D1000" s="182"/>
      <c r="E1000" s="172"/>
      <c r="F1000" s="170"/>
      <c r="G1000" s="169"/>
      <c r="H1000" s="183"/>
      <c r="I1000" s="132" t="str">
        <f>IFERROR(VLOOKUP(C1000,PG!$C$8:$M$1007,11,FALSE),"")</f>
        <v/>
      </c>
      <c r="J1000" s="133">
        <f t="shared" si="32"/>
        <v>0</v>
      </c>
    </row>
    <row r="1001" spans="1:10" ht="35.1" customHeight="1" thickTop="1" thickBot="1" x14ac:dyDescent="0.3">
      <c r="A1001" s="28" t="str">
        <f t="shared" si="31"/>
        <v/>
      </c>
      <c r="B1001" s="171"/>
      <c r="C1001" s="169"/>
      <c r="D1001" s="182"/>
      <c r="E1001" s="172"/>
      <c r="F1001" s="170"/>
      <c r="G1001" s="169"/>
      <c r="H1001" s="183"/>
      <c r="I1001" s="132" t="str">
        <f>IFERROR(VLOOKUP(C1001,PG!$C$8:$M$1007,11,FALSE),"")</f>
        <v/>
      </c>
      <c r="J1001" s="133">
        <f t="shared" si="32"/>
        <v>0</v>
      </c>
    </row>
    <row r="1002" spans="1:10" ht="35.1" customHeight="1" thickTop="1" thickBot="1" x14ac:dyDescent="0.3">
      <c r="A1002" s="28" t="str">
        <f t="shared" si="31"/>
        <v/>
      </c>
      <c r="B1002" s="171"/>
      <c r="C1002" s="169"/>
      <c r="D1002" s="182"/>
      <c r="E1002" s="172"/>
      <c r="F1002" s="170"/>
      <c r="G1002" s="169"/>
      <c r="H1002" s="183"/>
      <c r="I1002" s="132" t="str">
        <f>IFERROR(VLOOKUP(C1002,PG!$C$8:$M$1007,11,FALSE),"")</f>
        <v/>
      </c>
      <c r="J1002" s="133">
        <f t="shared" si="32"/>
        <v>0</v>
      </c>
    </row>
    <row r="1003" spans="1:10" ht="35.1" customHeight="1" thickTop="1" thickBot="1" x14ac:dyDescent="0.3">
      <c r="A1003" s="28" t="str">
        <f t="shared" si="31"/>
        <v/>
      </c>
      <c r="B1003" s="171"/>
      <c r="C1003" s="169"/>
      <c r="D1003" s="182"/>
      <c r="E1003" s="172"/>
      <c r="F1003" s="170"/>
      <c r="G1003" s="169"/>
      <c r="H1003" s="183"/>
      <c r="I1003" s="132" t="str">
        <f>IFERROR(VLOOKUP(C1003,PG!$C$8:$M$1007,11,FALSE),"")</f>
        <v/>
      </c>
      <c r="J1003" s="133">
        <f t="shared" si="32"/>
        <v>0</v>
      </c>
    </row>
    <row r="1004" spans="1:10" ht="35.1" customHeight="1" thickTop="1" thickBot="1" x14ac:dyDescent="0.3">
      <c r="A1004" s="28" t="str">
        <f t="shared" si="31"/>
        <v/>
      </c>
      <c r="B1004" s="171"/>
      <c r="C1004" s="169"/>
      <c r="D1004" s="182"/>
      <c r="E1004" s="172"/>
      <c r="F1004" s="170"/>
      <c r="G1004" s="169"/>
      <c r="H1004" s="183"/>
      <c r="I1004" s="132" t="str">
        <f>IFERROR(VLOOKUP(C1004,PG!$C$8:$M$1007,11,FALSE),"")</f>
        <v/>
      </c>
      <c r="J1004" s="133">
        <f t="shared" si="32"/>
        <v>0</v>
      </c>
    </row>
    <row r="1005" spans="1:10" ht="35.1" customHeight="1" thickTop="1" thickBot="1" x14ac:dyDescent="0.3">
      <c r="A1005" s="28" t="str">
        <f t="shared" si="31"/>
        <v/>
      </c>
      <c r="B1005" s="171"/>
      <c r="C1005" s="169"/>
      <c r="D1005" s="182"/>
      <c r="E1005" s="172"/>
      <c r="F1005" s="170"/>
      <c r="G1005" s="169"/>
      <c r="H1005" s="183"/>
      <c r="I1005" s="132" t="str">
        <f>IFERROR(VLOOKUP(C1005,PG!$C$8:$M$1007,11,FALSE),"")</f>
        <v/>
      </c>
      <c r="J1005" s="133">
        <f t="shared" si="32"/>
        <v>0</v>
      </c>
    </row>
    <row r="1006" spans="1:10" ht="35.1" customHeight="1" thickTop="1" thickBot="1" x14ac:dyDescent="0.3">
      <c r="A1006" s="28" t="str">
        <f t="shared" si="31"/>
        <v/>
      </c>
      <c r="B1006" s="171"/>
      <c r="C1006" s="169"/>
      <c r="D1006" s="182"/>
      <c r="E1006" s="172"/>
      <c r="F1006" s="170"/>
      <c r="G1006" s="169"/>
      <c r="H1006" s="183"/>
      <c r="I1006" s="132" t="str">
        <f>IFERROR(VLOOKUP(C1006,PG!$C$8:$M$1007,11,FALSE),"")</f>
        <v/>
      </c>
      <c r="J1006" s="133">
        <f t="shared" si="32"/>
        <v>0</v>
      </c>
    </row>
    <row r="1007" spans="1:10" ht="35.1" customHeight="1" thickTop="1" thickBot="1" x14ac:dyDescent="0.3">
      <c r="A1007" s="28" t="str">
        <f t="shared" si="31"/>
        <v/>
      </c>
      <c r="B1007" s="171"/>
      <c r="C1007" s="169"/>
      <c r="D1007" s="182"/>
      <c r="E1007" s="172"/>
      <c r="F1007" s="170"/>
      <c r="G1007" s="169"/>
      <c r="H1007" s="183"/>
      <c r="I1007" s="132" t="str">
        <f>IFERROR(VLOOKUP(C1007,PG!$C$8:$M$1007,11,FALSE),"")</f>
        <v/>
      </c>
      <c r="J1007" s="133">
        <f t="shared" si="32"/>
        <v>0</v>
      </c>
    </row>
    <row r="1008" spans="1:10" ht="35.1" customHeight="1" thickTop="1" thickBot="1" x14ac:dyDescent="0.3">
      <c r="A1008" s="28" t="str">
        <f t="shared" si="31"/>
        <v/>
      </c>
      <c r="B1008" s="171"/>
      <c r="C1008" s="169"/>
      <c r="D1008" s="182"/>
      <c r="E1008" s="172"/>
      <c r="F1008" s="170"/>
      <c r="G1008" s="169"/>
      <c r="H1008" s="183"/>
      <c r="I1008" s="132" t="str">
        <f>IFERROR(VLOOKUP(C1008,PG!$C$8:$M$1007,11,FALSE),"")</f>
        <v/>
      </c>
      <c r="J1008" s="133">
        <f t="shared" si="32"/>
        <v>0</v>
      </c>
    </row>
    <row r="1009" spans="1:10" ht="35.1" customHeight="1" thickTop="1" thickBot="1" x14ac:dyDescent="0.3">
      <c r="A1009" s="28" t="str">
        <f t="shared" si="31"/>
        <v/>
      </c>
      <c r="B1009" s="171"/>
      <c r="C1009" s="169"/>
      <c r="D1009" s="182"/>
      <c r="E1009" s="172"/>
      <c r="F1009" s="170"/>
      <c r="G1009" s="169"/>
      <c r="H1009" s="183"/>
      <c r="I1009" s="132" t="str">
        <f>IFERROR(VLOOKUP(C1009,PG!$C$8:$M$1007,11,FALSE),"")</f>
        <v/>
      </c>
      <c r="J1009" s="133">
        <f t="shared" si="32"/>
        <v>0</v>
      </c>
    </row>
    <row r="1010" spans="1:10" ht="35.1" customHeight="1" thickTop="1" thickBot="1" x14ac:dyDescent="0.3">
      <c r="A1010" s="28" t="str">
        <f t="shared" si="31"/>
        <v/>
      </c>
      <c r="B1010" s="171"/>
      <c r="C1010" s="169"/>
      <c r="D1010" s="182"/>
      <c r="E1010" s="172"/>
      <c r="F1010" s="170"/>
      <c r="G1010" s="169"/>
      <c r="H1010" s="183"/>
      <c r="I1010" s="132" t="str">
        <f>IFERROR(VLOOKUP(C1010,PG!$C$8:$M$1007,11,FALSE),"")</f>
        <v/>
      </c>
      <c r="J1010" s="133">
        <f t="shared" si="32"/>
        <v>0</v>
      </c>
    </row>
    <row r="1011" spans="1:10" ht="35.1" customHeight="1" thickTop="1" thickBot="1" x14ac:dyDescent="0.3">
      <c r="A1011" s="28" t="str">
        <f t="shared" si="31"/>
        <v/>
      </c>
      <c r="B1011" s="171"/>
      <c r="C1011" s="169"/>
      <c r="D1011" s="182"/>
      <c r="E1011" s="172"/>
      <c r="F1011" s="170"/>
      <c r="G1011" s="169"/>
      <c r="H1011" s="183"/>
      <c r="I1011" s="132" t="str">
        <f>IFERROR(VLOOKUP(C1011,PG!$C$8:$M$1007,11,FALSE),"")</f>
        <v/>
      </c>
      <c r="J1011" s="133">
        <f t="shared" si="32"/>
        <v>0</v>
      </c>
    </row>
    <row r="1012" spans="1:10" ht="35.1" customHeight="1" thickTop="1" thickBot="1" x14ac:dyDescent="0.3">
      <c r="A1012" s="28" t="str">
        <f t="shared" si="31"/>
        <v/>
      </c>
      <c r="B1012" s="171"/>
      <c r="C1012" s="169"/>
      <c r="D1012" s="182"/>
      <c r="E1012" s="172"/>
      <c r="F1012" s="170"/>
      <c r="G1012" s="169"/>
      <c r="H1012" s="183"/>
      <c r="I1012" s="132" t="str">
        <f>IFERROR(VLOOKUP(C1012,PG!$C$8:$M$1007,11,FALSE),"")</f>
        <v/>
      </c>
      <c r="J1012" s="133">
        <f t="shared" si="32"/>
        <v>0</v>
      </c>
    </row>
    <row r="1013" spans="1:10" ht="35.1" customHeight="1" thickTop="1" thickBot="1" x14ac:dyDescent="0.3">
      <c r="A1013" s="28" t="str">
        <f t="shared" si="31"/>
        <v/>
      </c>
      <c r="B1013" s="171"/>
      <c r="C1013" s="169"/>
      <c r="D1013" s="182"/>
      <c r="E1013" s="172"/>
      <c r="F1013" s="170"/>
      <c r="G1013" s="169"/>
      <c r="H1013" s="183"/>
      <c r="I1013" s="132" t="str">
        <f>IFERROR(VLOOKUP(C1013,PG!$C$8:$M$1007,11,FALSE),"")</f>
        <v/>
      </c>
      <c r="J1013" s="133">
        <f t="shared" si="32"/>
        <v>0</v>
      </c>
    </row>
    <row r="1014" spans="1:10" ht="35.1" customHeight="1" thickTop="1" thickBot="1" x14ac:dyDescent="0.3">
      <c r="A1014" s="28" t="str">
        <f t="shared" si="31"/>
        <v/>
      </c>
      <c r="B1014" s="171"/>
      <c r="C1014" s="169"/>
      <c r="D1014" s="182"/>
      <c r="E1014" s="172"/>
      <c r="F1014" s="170"/>
      <c r="G1014" s="169"/>
      <c r="H1014" s="183"/>
      <c r="I1014" s="132" t="str">
        <f>IFERROR(VLOOKUP(C1014,PG!$C$8:$M$1007,11,FALSE),"")</f>
        <v/>
      </c>
      <c r="J1014" s="133">
        <f t="shared" si="32"/>
        <v>0</v>
      </c>
    </row>
    <row r="1015" spans="1:10" ht="35.1" customHeight="1" thickTop="1" thickBot="1" x14ac:dyDescent="0.3">
      <c r="A1015" s="28" t="str">
        <f t="shared" si="31"/>
        <v/>
      </c>
      <c r="B1015" s="171"/>
      <c r="C1015" s="169"/>
      <c r="D1015" s="182"/>
      <c r="E1015" s="172"/>
      <c r="F1015" s="170"/>
      <c r="G1015" s="169"/>
      <c r="H1015" s="183"/>
      <c r="I1015" s="132" t="str">
        <f>IFERROR(VLOOKUP(C1015,PG!$C$8:$M$1007,11,FALSE),"")</f>
        <v/>
      </c>
      <c r="J1015" s="133">
        <f t="shared" si="32"/>
        <v>0</v>
      </c>
    </row>
    <row r="1016" spans="1:10" ht="35.1" customHeight="1" thickTop="1" thickBot="1" x14ac:dyDescent="0.3">
      <c r="A1016" s="28" t="str">
        <f t="shared" si="31"/>
        <v/>
      </c>
      <c r="B1016" s="171"/>
      <c r="C1016" s="169"/>
      <c r="D1016" s="182"/>
      <c r="E1016" s="172"/>
      <c r="F1016" s="170"/>
      <c r="G1016" s="169"/>
      <c r="H1016" s="183"/>
      <c r="I1016" s="132" t="str">
        <f>IFERROR(VLOOKUP(C1016,PG!$C$8:$M$1007,11,FALSE),"")</f>
        <v/>
      </c>
      <c r="J1016" s="133">
        <f t="shared" si="32"/>
        <v>0</v>
      </c>
    </row>
    <row r="1017" spans="1:10" ht="35.1" customHeight="1" thickTop="1" thickBot="1" x14ac:dyDescent="0.3">
      <c r="A1017" s="28" t="str">
        <f t="shared" si="31"/>
        <v/>
      </c>
      <c r="B1017" s="171"/>
      <c r="C1017" s="169"/>
      <c r="D1017" s="182"/>
      <c r="E1017" s="172"/>
      <c r="F1017" s="170"/>
      <c r="G1017" s="169"/>
      <c r="H1017" s="183"/>
      <c r="I1017" s="132" t="str">
        <f>IFERROR(VLOOKUP(C1017,PG!$C$8:$M$1007,11,FALSE),"")</f>
        <v/>
      </c>
      <c r="J1017" s="133">
        <f t="shared" si="32"/>
        <v>0</v>
      </c>
    </row>
    <row r="1018" spans="1:10" ht="35.1" customHeight="1" thickTop="1" thickBot="1" x14ac:dyDescent="0.3">
      <c r="A1018" s="28" t="str">
        <f t="shared" si="31"/>
        <v/>
      </c>
      <c r="B1018" s="171"/>
      <c r="C1018" s="169"/>
      <c r="D1018" s="182"/>
      <c r="E1018" s="172"/>
      <c r="F1018" s="170"/>
      <c r="G1018" s="169"/>
      <c r="H1018" s="183"/>
      <c r="I1018" s="132" t="str">
        <f>IFERROR(VLOOKUP(C1018,PG!$C$8:$M$1007,11,FALSE),"")</f>
        <v/>
      </c>
      <c r="J1018" s="133">
        <f t="shared" si="32"/>
        <v>0</v>
      </c>
    </row>
    <row r="1019" spans="1:10" ht="35.1" customHeight="1" thickTop="1" thickBot="1" x14ac:dyDescent="0.3">
      <c r="A1019" s="28" t="str">
        <f t="shared" si="31"/>
        <v/>
      </c>
      <c r="B1019" s="171"/>
      <c r="C1019" s="169"/>
      <c r="D1019" s="182"/>
      <c r="E1019" s="172"/>
      <c r="F1019" s="170"/>
      <c r="G1019" s="169"/>
      <c r="H1019" s="183"/>
      <c r="I1019" s="132" t="str">
        <f>IFERROR(VLOOKUP(C1019,PG!$C$8:$M$1007,11,FALSE),"")</f>
        <v/>
      </c>
      <c r="J1019" s="133">
        <f t="shared" si="32"/>
        <v>0</v>
      </c>
    </row>
    <row r="1020" spans="1:10" ht="35.1" customHeight="1" thickTop="1" thickBot="1" x14ac:dyDescent="0.3">
      <c r="A1020" s="28" t="str">
        <f t="shared" si="31"/>
        <v/>
      </c>
      <c r="B1020" s="171"/>
      <c r="C1020" s="169"/>
      <c r="D1020" s="182"/>
      <c r="E1020" s="172"/>
      <c r="F1020" s="170"/>
      <c r="G1020" s="169"/>
      <c r="H1020" s="183"/>
      <c r="I1020" s="132" t="str">
        <f>IFERROR(VLOOKUP(C1020,PG!$C$8:$M$1007,11,FALSE),"")</f>
        <v/>
      </c>
      <c r="J1020" s="133">
        <f t="shared" si="32"/>
        <v>0</v>
      </c>
    </row>
    <row r="1021" spans="1:10" ht="35.1" customHeight="1" thickTop="1" thickBot="1" x14ac:dyDescent="0.3">
      <c r="A1021" s="28" t="str">
        <f t="shared" si="31"/>
        <v/>
      </c>
      <c r="B1021" s="171"/>
      <c r="C1021" s="169"/>
      <c r="D1021" s="182"/>
      <c r="E1021" s="172"/>
      <c r="F1021" s="170"/>
      <c r="G1021" s="169"/>
      <c r="H1021" s="183"/>
      <c r="I1021" s="132" t="str">
        <f>IFERROR(VLOOKUP(C1021,PG!$C$8:$M$1007,11,FALSE),"")</f>
        <v/>
      </c>
      <c r="J1021" s="133">
        <f t="shared" si="32"/>
        <v>0</v>
      </c>
    </row>
    <row r="1022" spans="1:10" ht="35.1" customHeight="1" thickTop="1" thickBot="1" x14ac:dyDescent="0.3">
      <c r="A1022" s="28" t="str">
        <f t="shared" si="31"/>
        <v/>
      </c>
      <c r="B1022" s="171"/>
      <c r="C1022" s="169"/>
      <c r="D1022" s="182"/>
      <c r="E1022" s="172"/>
      <c r="F1022" s="170"/>
      <c r="G1022" s="169"/>
      <c r="H1022" s="183"/>
      <c r="I1022" s="132" t="str">
        <f>IFERROR(VLOOKUP(C1022,PG!$C$8:$M$1007,11,FALSE),"")</f>
        <v/>
      </c>
      <c r="J1022" s="133">
        <f t="shared" si="32"/>
        <v>0</v>
      </c>
    </row>
    <row r="1023" spans="1:10" ht="35.1" customHeight="1" thickTop="1" thickBot="1" x14ac:dyDescent="0.3">
      <c r="A1023" s="28" t="str">
        <f t="shared" si="31"/>
        <v/>
      </c>
      <c r="B1023" s="171"/>
      <c r="C1023" s="169"/>
      <c r="D1023" s="182"/>
      <c r="E1023" s="172"/>
      <c r="F1023" s="170"/>
      <c r="G1023" s="169"/>
      <c r="H1023" s="183"/>
      <c r="I1023" s="132" t="str">
        <f>IFERROR(VLOOKUP(C1023,PG!$C$8:$M$1007,11,FALSE),"")</f>
        <v/>
      </c>
      <c r="J1023" s="133">
        <f t="shared" si="32"/>
        <v>0</v>
      </c>
    </row>
    <row r="1024" spans="1:10" ht="35.1" customHeight="1" thickTop="1" thickBot="1" x14ac:dyDescent="0.3">
      <c r="A1024" s="28" t="str">
        <f t="shared" si="31"/>
        <v/>
      </c>
      <c r="B1024" s="171"/>
      <c r="C1024" s="169"/>
      <c r="D1024" s="182"/>
      <c r="E1024" s="172"/>
      <c r="F1024" s="170"/>
      <c r="G1024" s="169"/>
      <c r="H1024" s="183"/>
      <c r="I1024" s="132" t="str">
        <f>IFERROR(VLOOKUP(C1024,PG!$C$8:$M$1007,11,FALSE),"")</f>
        <v/>
      </c>
      <c r="J1024" s="133">
        <f t="shared" si="32"/>
        <v>0</v>
      </c>
    </row>
    <row r="1025" spans="1:10" ht="35.1" customHeight="1" thickTop="1" thickBot="1" x14ac:dyDescent="0.3">
      <c r="A1025" s="28" t="str">
        <f t="shared" si="31"/>
        <v/>
      </c>
      <c r="B1025" s="171"/>
      <c r="C1025" s="169"/>
      <c r="D1025" s="182"/>
      <c r="E1025" s="172"/>
      <c r="F1025" s="170"/>
      <c r="G1025" s="169"/>
      <c r="H1025" s="183"/>
      <c r="I1025" s="132" t="str">
        <f>IFERROR(VLOOKUP(C1025,PG!$C$8:$M$1007,11,FALSE),"")</f>
        <v/>
      </c>
      <c r="J1025" s="133">
        <f t="shared" si="32"/>
        <v>0</v>
      </c>
    </row>
    <row r="1026" spans="1:10" ht="35.1" customHeight="1" thickTop="1" thickBot="1" x14ac:dyDescent="0.3">
      <c r="A1026" s="28" t="str">
        <f t="shared" si="31"/>
        <v/>
      </c>
      <c r="B1026" s="171"/>
      <c r="C1026" s="169"/>
      <c r="D1026" s="182"/>
      <c r="E1026" s="172"/>
      <c r="F1026" s="170"/>
      <c r="G1026" s="169"/>
      <c r="H1026" s="183"/>
      <c r="I1026" s="132" t="str">
        <f>IFERROR(VLOOKUP(C1026,PG!$C$8:$M$1007,11,FALSE),"")</f>
        <v/>
      </c>
      <c r="J1026" s="133">
        <f t="shared" si="32"/>
        <v>0</v>
      </c>
    </row>
    <row r="1027" spans="1:10" ht="35.1" customHeight="1" thickTop="1" thickBot="1" x14ac:dyDescent="0.3">
      <c r="A1027" s="28" t="str">
        <f t="shared" si="31"/>
        <v/>
      </c>
      <c r="B1027" s="171"/>
      <c r="C1027" s="169"/>
      <c r="D1027" s="182"/>
      <c r="E1027" s="172"/>
      <c r="F1027" s="170"/>
      <c r="G1027" s="169"/>
      <c r="H1027" s="183"/>
      <c r="I1027" s="132" t="str">
        <f>IFERROR(VLOOKUP(C1027,PG!$C$8:$M$1007,11,FALSE),"")</f>
        <v/>
      </c>
      <c r="J1027" s="133">
        <f t="shared" si="32"/>
        <v>0</v>
      </c>
    </row>
    <row r="1028" spans="1:10" ht="35.1" customHeight="1" thickTop="1" thickBot="1" x14ac:dyDescent="0.3">
      <c r="A1028" s="28" t="str">
        <f t="shared" si="31"/>
        <v/>
      </c>
      <c r="B1028" s="171"/>
      <c r="C1028" s="169"/>
      <c r="D1028" s="182"/>
      <c r="E1028" s="172"/>
      <c r="F1028" s="170"/>
      <c r="G1028" s="169"/>
      <c r="H1028" s="183"/>
      <c r="I1028" s="132" t="str">
        <f>IFERROR(VLOOKUP(C1028,PG!$C$8:$M$1007,11,FALSE),"")</f>
        <v/>
      </c>
      <c r="J1028" s="133">
        <f t="shared" si="32"/>
        <v>0</v>
      </c>
    </row>
    <row r="1029" spans="1:10" ht="35.1" customHeight="1" thickTop="1" thickBot="1" x14ac:dyDescent="0.3">
      <c r="A1029" s="28" t="str">
        <f t="shared" si="31"/>
        <v/>
      </c>
      <c r="B1029" s="171"/>
      <c r="C1029" s="169"/>
      <c r="D1029" s="182"/>
      <c r="E1029" s="172"/>
      <c r="F1029" s="170"/>
      <c r="G1029" s="169"/>
      <c r="H1029" s="183"/>
      <c r="I1029" s="132" t="str">
        <f>IFERROR(VLOOKUP(C1029,PG!$C$8:$M$1007,11,FALSE),"")</f>
        <v/>
      </c>
      <c r="J1029" s="133">
        <f t="shared" si="32"/>
        <v>0</v>
      </c>
    </row>
    <row r="1030" spans="1:10" ht="35.1" customHeight="1" thickTop="1" thickBot="1" x14ac:dyDescent="0.3">
      <c r="A1030" s="28" t="str">
        <f t="shared" si="31"/>
        <v/>
      </c>
      <c r="B1030" s="171"/>
      <c r="C1030" s="169"/>
      <c r="D1030" s="182"/>
      <c r="E1030" s="172"/>
      <c r="F1030" s="170"/>
      <c r="G1030" s="169"/>
      <c r="H1030" s="183"/>
      <c r="I1030" s="132" t="str">
        <f>IFERROR(VLOOKUP(C1030,PG!$C$8:$M$1007,11,FALSE),"")</f>
        <v/>
      </c>
      <c r="J1030" s="133">
        <f t="shared" si="32"/>
        <v>0</v>
      </c>
    </row>
    <row r="1031" spans="1:10" ht="35.1" customHeight="1" thickTop="1" thickBot="1" x14ac:dyDescent="0.3">
      <c r="A1031" s="28" t="str">
        <f t="shared" si="31"/>
        <v/>
      </c>
      <c r="B1031" s="171"/>
      <c r="C1031" s="169"/>
      <c r="D1031" s="182"/>
      <c r="E1031" s="172"/>
      <c r="F1031" s="170"/>
      <c r="G1031" s="169"/>
      <c r="H1031" s="183"/>
      <c r="I1031" s="132" t="str">
        <f>IFERROR(VLOOKUP(C1031,PG!$C$8:$M$1007,11,FALSE),"")</f>
        <v/>
      </c>
      <c r="J1031" s="133">
        <f t="shared" si="32"/>
        <v>0</v>
      </c>
    </row>
    <row r="1032" spans="1:10" ht="35.1" customHeight="1" thickTop="1" thickBot="1" x14ac:dyDescent="0.3">
      <c r="A1032" s="28" t="str">
        <f t="shared" si="31"/>
        <v/>
      </c>
      <c r="B1032" s="171"/>
      <c r="C1032" s="169"/>
      <c r="D1032" s="182"/>
      <c r="E1032" s="172"/>
      <c r="F1032" s="170"/>
      <c r="G1032" s="169"/>
      <c r="H1032" s="183"/>
      <c r="I1032" s="132" t="str">
        <f>IFERROR(VLOOKUP(C1032,PG!$C$8:$M$1007,11,FALSE),"")</f>
        <v/>
      </c>
      <c r="J1032" s="133">
        <f t="shared" si="32"/>
        <v>0</v>
      </c>
    </row>
    <row r="1033" spans="1:10" ht="35.1" customHeight="1" thickTop="1" thickBot="1" x14ac:dyDescent="0.3">
      <c r="A1033" s="28" t="str">
        <f t="shared" ref="A1033:A1096" si="33">IF(B1033="","",MONTH(B1033))</f>
        <v/>
      </c>
      <c r="B1033" s="171"/>
      <c r="C1033" s="169"/>
      <c r="D1033" s="182"/>
      <c r="E1033" s="172"/>
      <c r="F1033" s="170"/>
      <c r="G1033" s="169"/>
      <c r="H1033" s="183"/>
      <c r="I1033" s="132" t="str">
        <f>IFERROR(VLOOKUP(C1033,PG!$C$8:$M$1007,11,FALSE),"")</f>
        <v/>
      </c>
      <c r="J1033" s="133">
        <f t="shared" si="32"/>
        <v>0</v>
      </c>
    </row>
    <row r="1034" spans="1:10" ht="35.1" customHeight="1" thickTop="1" thickBot="1" x14ac:dyDescent="0.3">
      <c r="A1034" s="28" t="str">
        <f t="shared" si="33"/>
        <v/>
      </c>
      <c r="B1034" s="171"/>
      <c r="C1034" s="169"/>
      <c r="D1034" s="182"/>
      <c r="E1034" s="172"/>
      <c r="F1034" s="170"/>
      <c r="G1034" s="169"/>
      <c r="H1034" s="183"/>
      <c r="I1034" s="132" t="str">
        <f>IFERROR(VLOOKUP(C1034,PG!$C$8:$M$1007,11,FALSE),"")</f>
        <v/>
      </c>
      <c r="J1034" s="133">
        <f t="shared" si="32"/>
        <v>0</v>
      </c>
    </row>
    <row r="1035" spans="1:10" ht="35.1" customHeight="1" thickTop="1" thickBot="1" x14ac:dyDescent="0.3">
      <c r="A1035" s="28" t="str">
        <f t="shared" si="33"/>
        <v/>
      </c>
      <c r="B1035" s="171"/>
      <c r="C1035" s="169"/>
      <c r="D1035" s="182"/>
      <c r="E1035" s="172"/>
      <c r="F1035" s="170"/>
      <c r="G1035" s="169"/>
      <c r="H1035" s="183"/>
      <c r="I1035" s="132" t="str">
        <f>IFERROR(VLOOKUP(C1035,PG!$C$8:$M$1007,11,FALSE),"")</f>
        <v/>
      </c>
      <c r="J1035" s="133">
        <f t="shared" si="32"/>
        <v>0</v>
      </c>
    </row>
    <row r="1036" spans="1:10" ht="35.1" customHeight="1" thickTop="1" thickBot="1" x14ac:dyDescent="0.3">
      <c r="A1036" s="28" t="str">
        <f t="shared" si="33"/>
        <v/>
      </c>
      <c r="B1036" s="171"/>
      <c r="C1036" s="169"/>
      <c r="D1036" s="182"/>
      <c r="E1036" s="172"/>
      <c r="F1036" s="170"/>
      <c r="G1036" s="169"/>
      <c r="H1036" s="183"/>
      <c r="I1036" s="132" t="str">
        <f>IFERROR(VLOOKUP(C1036,PG!$C$8:$M$1007,11,FALSE),"")</f>
        <v/>
      </c>
      <c r="J1036" s="133">
        <f t="shared" si="32"/>
        <v>0</v>
      </c>
    </row>
    <row r="1037" spans="1:10" ht="35.1" customHeight="1" thickTop="1" thickBot="1" x14ac:dyDescent="0.3">
      <c r="A1037" s="28" t="str">
        <f t="shared" si="33"/>
        <v/>
      </c>
      <c r="B1037" s="171"/>
      <c r="C1037" s="169"/>
      <c r="D1037" s="182"/>
      <c r="E1037" s="172"/>
      <c r="F1037" s="170"/>
      <c r="G1037" s="169"/>
      <c r="H1037" s="183"/>
      <c r="I1037" s="132" t="str">
        <f>IFERROR(VLOOKUP(C1037,PG!$C$8:$M$1007,11,FALSE),"")</f>
        <v/>
      </c>
      <c r="J1037" s="133">
        <f t="shared" si="32"/>
        <v>0</v>
      </c>
    </row>
    <row r="1038" spans="1:10" ht="35.1" customHeight="1" thickTop="1" thickBot="1" x14ac:dyDescent="0.3">
      <c r="A1038" s="28" t="str">
        <f t="shared" si="33"/>
        <v/>
      </c>
      <c r="B1038" s="171"/>
      <c r="C1038" s="169"/>
      <c r="D1038" s="182"/>
      <c r="E1038" s="172"/>
      <c r="F1038" s="170"/>
      <c r="G1038" s="169"/>
      <c r="H1038" s="183"/>
      <c r="I1038" s="132" t="str">
        <f>IFERROR(VLOOKUP(C1038,PG!$C$8:$M$1007,11,FALSE),"")</f>
        <v/>
      </c>
      <c r="J1038" s="133">
        <f t="shared" si="32"/>
        <v>0</v>
      </c>
    </row>
    <row r="1039" spans="1:10" ht="35.1" customHeight="1" thickTop="1" thickBot="1" x14ac:dyDescent="0.3">
      <c r="A1039" s="28" t="str">
        <f t="shared" si="33"/>
        <v/>
      </c>
      <c r="B1039" s="171"/>
      <c r="C1039" s="169"/>
      <c r="D1039" s="182"/>
      <c r="E1039" s="172"/>
      <c r="F1039" s="170"/>
      <c r="G1039" s="169"/>
      <c r="H1039" s="183"/>
      <c r="I1039" s="132" t="str">
        <f>IFERROR(VLOOKUP(C1039,PG!$C$8:$M$1007,11,FALSE),"")</f>
        <v/>
      </c>
      <c r="J1039" s="133">
        <f t="shared" si="32"/>
        <v>0</v>
      </c>
    </row>
    <row r="1040" spans="1:10" ht="35.1" customHeight="1" thickTop="1" thickBot="1" x14ac:dyDescent="0.3">
      <c r="A1040" s="28" t="str">
        <f t="shared" si="33"/>
        <v/>
      </c>
      <c r="B1040" s="171"/>
      <c r="C1040" s="169"/>
      <c r="D1040" s="182"/>
      <c r="E1040" s="172"/>
      <c r="F1040" s="170"/>
      <c r="G1040" s="169"/>
      <c r="H1040" s="183"/>
      <c r="I1040" s="132" t="str">
        <f>IFERROR(VLOOKUP(C1040,PG!$C$8:$M$1007,11,FALSE),"")</f>
        <v/>
      </c>
      <c r="J1040" s="133">
        <f t="shared" si="32"/>
        <v>0</v>
      </c>
    </row>
    <row r="1041" spans="1:10" ht="35.1" customHeight="1" thickTop="1" thickBot="1" x14ac:dyDescent="0.3">
      <c r="A1041" s="28" t="str">
        <f t="shared" si="33"/>
        <v/>
      </c>
      <c r="B1041" s="171"/>
      <c r="C1041" s="169"/>
      <c r="D1041" s="182"/>
      <c r="E1041" s="172"/>
      <c r="F1041" s="170"/>
      <c r="G1041" s="169"/>
      <c r="H1041" s="183"/>
      <c r="I1041" s="132" t="str">
        <f>IFERROR(VLOOKUP(C1041,PG!$C$8:$M$1007,11,FALSE),"")</f>
        <v/>
      </c>
      <c r="J1041" s="133">
        <f t="shared" si="32"/>
        <v>0</v>
      </c>
    </row>
    <row r="1042" spans="1:10" ht="35.1" customHeight="1" thickTop="1" thickBot="1" x14ac:dyDescent="0.3">
      <c r="A1042" s="28" t="str">
        <f t="shared" si="33"/>
        <v/>
      </c>
      <c r="B1042" s="171"/>
      <c r="C1042" s="169"/>
      <c r="D1042" s="182"/>
      <c r="E1042" s="172"/>
      <c r="F1042" s="170"/>
      <c r="G1042" s="169"/>
      <c r="H1042" s="183"/>
      <c r="I1042" s="132" t="str">
        <f>IFERROR(VLOOKUP(C1042,PG!$C$8:$M$1007,11,FALSE),"")</f>
        <v/>
      </c>
      <c r="J1042" s="133">
        <f t="shared" si="32"/>
        <v>0</v>
      </c>
    </row>
    <row r="1043" spans="1:10" ht="35.1" customHeight="1" thickTop="1" thickBot="1" x14ac:dyDescent="0.3">
      <c r="A1043" s="28" t="str">
        <f t="shared" si="33"/>
        <v/>
      </c>
      <c r="B1043" s="171"/>
      <c r="C1043" s="169"/>
      <c r="D1043" s="182"/>
      <c r="E1043" s="172"/>
      <c r="F1043" s="170"/>
      <c r="G1043" s="169"/>
      <c r="H1043" s="183"/>
      <c r="I1043" s="132" t="str">
        <f>IFERROR(VLOOKUP(C1043,PG!$C$8:$M$1007,11,FALSE),"")</f>
        <v/>
      </c>
      <c r="J1043" s="133">
        <f t="shared" ref="J1043:J1106" si="34">IFERROR(E1043*F1043,0)</f>
        <v>0</v>
      </c>
    </row>
    <row r="1044" spans="1:10" ht="35.1" customHeight="1" thickTop="1" thickBot="1" x14ac:dyDescent="0.3">
      <c r="A1044" s="28" t="str">
        <f t="shared" si="33"/>
        <v/>
      </c>
      <c r="B1044" s="171"/>
      <c r="C1044" s="169"/>
      <c r="D1044" s="182"/>
      <c r="E1044" s="172"/>
      <c r="F1044" s="170"/>
      <c r="G1044" s="169"/>
      <c r="H1044" s="183"/>
      <c r="I1044" s="132" t="str">
        <f>IFERROR(VLOOKUP(C1044,PG!$C$8:$M$1007,11,FALSE),"")</f>
        <v/>
      </c>
      <c r="J1044" s="133">
        <f t="shared" si="34"/>
        <v>0</v>
      </c>
    </row>
    <row r="1045" spans="1:10" ht="35.1" customHeight="1" thickTop="1" thickBot="1" x14ac:dyDescent="0.3">
      <c r="A1045" s="28" t="str">
        <f t="shared" si="33"/>
        <v/>
      </c>
      <c r="B1045" s="171"/>
      <c r="C1045" s="169"/>
      <c r="D1045" s="182"/>
      <c r="E1045" s="172"/>
      <c r="F1045" s="170"/>
      <c r="G1045" s="169"/>
      <c r="H1045" s="183"/>
      <c r="I1045" s="132" t="str">
        <f>IFERROR(VLOOKUP(C1045,PG!$C$8:$M$1007,11,FALSE),"")</f>
        <v/>
      </c>
      <c r="J1045" s="133">
        <f t="shared" si="34"/>
        <v>0</v>
      </c>
    </row>
    <row r="1046" spans="1:10" ht="35.1" customHeight="1" thickTop="1" thickBot="1" x14ac:dyDescent="0.3">
      <c r="A1046" s="28" t="str">
        <f t="shared" si="33"/>
        <v/>
      </c>
      <c r="B1046" s="171"/>
      <c r="C1046" s="169"/>
      <c r="D1046" s="182"/>
      <c r="E1046" s="172"/>
      <c r="F1046" s="170"/>
      <c r="G1046" s="169"/>
      <c r="H1046" s="183"/>
      <c r="I1046" s="132" t="str">
        <f>IFERROR(VLOOKUP(C1046,PG!$C$8:$M$1007,11,FALSE),"")</f>
        <v/>
      </c>
      <c r="J1046" s="133">
        <f t="shared" si="34"/>
        <v>0</v>
      </c>
    </row>
    <row r="1047" spans="1:10" ht="35.1" customHeight="1" thickTop="1" thickBot="1" x14ac:dyDescent="0.3">
      <c r="A1047" s="28" t="str">
        <f t="shared" si="33"/>
        <v/>
      </c>
      <c r="B1047" s="171"/>
      <c r="C1047" s="169"/>
      <c r="D1047" s="182"/>
      <c r="E1047" s="172"/>
      <c r="F1047" s="170"/>
      <c r="G1047" s="169"/>
      <c r="H1047" s="183"/>
      <c r="I1047" s="132" t="str">
        <f>IFERROR(VLOOKUP(C1047,PG!$C$8:$M$1007,11,FALSE),"")</f>
        <v/>
      </c>
      <c r="J1047" s="133">
        <f t="shared" si="34"/>
        <v>0</v>
      </c>
    </row>
    <row r="1048" spans="1:10" ht="35.1" customHeight="1" thickTop="1" thickBot="1" x14ac:dyDescent="0.3">
      <c r="A1048" s="28" t="str">
        <f t="shared" si="33"/>
        <v/>
      </c>
      <c r="B1048" s="171"/>
      <c r="C1048" s="169"/>
      <c r="D1048" s="182"/>
      <c r="E1048" s="172"/>
      <c r="F1048" s="170"/>
      <c r="G1048" s="169"/>
      <c r="H1048" s="183"/>
      <c r="I1048" s="132" t="str">
        <f>IFERROR(VLOOKUP(C1048,PG!$C$8:$M$1007,11,FALSE),"")</f>
        <v/>
      </c>
      <c r="J1048" s="133">
        <f t="shared" si="34"/>
        <v>0</v>
      </c>
    </row>
    <row r="1049" spans="1:10" ht="35.1" customHeight="1" thickTop="1" thickBot="1" x14ac:dyDescent="0.3">
      <c r="A1049" s="28" t="str">
        <f t="shared" si="33"/>
        <v/>
      </c>
      <c r="B1049" s="171"/>
      <c r="C1049" s="169"/>
      <c r="D1049" s="182"/>
      <c r="E1049" s="172"/>
      <c r="F1049" s="170"/>
      <c r="G1049" s="169"/>
      <c r="H1049" s="183"/>
      <c r="I1049" s="132" t="str">
        <f>IFERROR(VLOOKUP(C1049,PG!$C$8:$M$1007,11,FALSE),"")</f>
        <v/>
      </c>
      <c r="J1049" s="133">
        <f t="shared" si="34"/>
        <v>0</v>
      </c>
    </row>
    <row r="1050" spans="1:10" ht="35.1" customHeight="1" thickTop="1" thickBot="1" x14ac:dyDescent="0.3">
      <c r="A1050" s="28" t="str">
        <f t="shared" si="33"/>
        <v/>
      </c>
      <c r="B1050" s="171"/>
      <c r="C1050" s="169"/>
      <c r="D1050" s="182"/>
      <c r="E1050" s="172"/>
      <c r="F1050" s="170"/>
      <c r="G1050" s="169"/>
      <c r="H1050" s="183"/>
      <c r="I1050" s="132" t="str">
        <f>IFERROR(VLOOKUP(C1050,PG!$C$8:$M$1007,11,FALSE),"")</f>
        <v/>
      </c>
      <c r="J1050" s="133">
        <f t="shared" si="34"/>
        <v>0</v>
      </c>
    </row>
    <row r="1051" spans="1:10" ht="35.1" customHeight="1" thickTop="1" thickBot="1" x14ac:dyDescent="0.3">
      <c r="A1051" s="28" t="str">
        <f t="shared" si="33"/>
        <v/>
      </c>
      <c r="B1051" s="171"/>
      <c r="C1051" s="169"/>
      <c r="D1051" s="182"/>
      <c r="E1051" s="172"/>
      <c r="F1051" s="170"/>
      <c r="G1051" s="169"/>
      <c r="H1051" s="183"/>
      <c r="I1051" s="132" t="str">
        <f>IFERROR(VLOOKUP(C1051,PG!$C$8:$M$1007,11,FALSE),"")</f>
        <v/>
      </c>
      <c r="J1051" s="133">
        <f t="shared" si="34"/>
        <v>0</v>
      </c>
    </row>
    <row r="1052" spans="1:10" ht="35.1" customHeight="1" thickTop="1" thickBot="1" x14ac:dyDescent="0.3">
      <c r="A1052" s="28" t="str">
        <f t="shared" si="33"/>
        <v/>
      </c>
      <c r="B1052" s="171"/>
      <c r="C1052" s="169"/>
      <c r="D1052" s="182"/>
      <c r="E1052" s="172"/>
      <c r="F1052" s="170"/>
      <c r="G1052" s="169"/>
      <c r="H1052" s="183"/>
      <c r="I1052" s="132" t="str">
        <f>IFERROR(VLOOKUP(C1052,PG!$C$8:$M$1007,11,FALSE),"")</f>
        <v/>
      </c>
      <c r="J1052" s="133">
        <f t="shared" si="34"/>
        <v>0</v>
      </c>
    </row>
    <row r="1053" spans="1:10" ht="35.1" customHeight="1" thickTop="1" thickBot="1" x14ac:dyDescent="0.3">
      <c r="A1053" s="28" t="str">
        <f t="shared" si="33"/>
        <v/>
      </c>
      <c r="B1053" s="171"/>
      <c r="C1053" s="169"/>
      <c r="D1053" s="182"/>
      <c r="E1053" s="172"/>
      <c r="F1053" s="170"/>
      <c r="G1053" s="169"/>
      <c r="H1053" s="183"/>
      <c r="I1053" s="132" t="str">
        <f>IFERROR(VLOOKUP(C1053,PG!$C$8:$M$1007,11,FALSE),"")</f>
        <v/>
      </c>
      <c r="J1053" s="133">
        <f t="shared" si="34"/>
        <v>0</v>
      </c>
    </row>
    <row r="1054" spans="1:10" ht="35.1" customHeight="1" thickTop="1" thickBot="1" x14ac:dyDescent="0.3">
      <c r="A1054" s="28" t="str">
        <f t="shared" si="33"/>
        <v/>
      </c>
      <c r="B1054" s="171"/>
      <c r="C1054" s="169"/>
      <c r="D1054" s="182"/>
      <c r="E1054" s="172"/>
      <c r="F1054" s="170"/>
      <c r="G1054" s="169"/>
      <c r="H1054" s="183"/>
      <c r="I1054" s="132" t="str">
        <f>IFERROR(VLOOKUP(C1054,PG!$C$8:$M$1007,11,FALSE),"")</f>
        <v/>
      </c>
      <c r="J1054" s="133">
        <f t="shared" si="34"/>
        <v>0</v>
      </c>
    </row>
    <row r="1055" spans="1:10" ht="35.1" customHeight="1" thickTop="1" thickBot="1" x14ac:dyDescent="0.3">
      <c r="A1055" s="28" t="str">
        <f t="shared" si="33"/>
        <v/>
      </c>
      <c r="B1055" s="171"/>
      <c r="C1055" s="169"/>
      <c r="D1055" s="182"/>
      <c r="E1055" s="172"/>
      <c r="F1055" s="170"/>
      <c r="G1055" s="169"/>
      <c r="H1055" s="183"/>
      <c r="I1055" s="132" t="str">
        <f>IFERROR(VLOOKUP(C1055,PG!$C$8:$M$1007,11,FALSE),"")</f>
        <v/>
      </c>
      <c r="J1055" s="133">
        <f t="shared" si="34"/>
        <v>0</v>
      </c>
    </row>
    <row r="1056" spans="1:10" ht="35.1" customHeight="1" thickTop="1" thickBot="1" x14ac:dyDescent="0.3">
      <c r="A1056" s="28" t="str">
        <f t="shared" si="33"/>
        <v/>
      </c>
      <c r="B1056" s="171"/>
      <c r="C1056" s="169"/>
      <c r="D1056" s="182"/>
      <c r="E1056" s="172"/>
      <c r="F1056" s="170"/>
      <c r="G1056" s="169"/>
      <c r="H1056" s="183"/>
      <c r="I1056" s="132" t="str">
        <f>IFERROR(VLOOKUP(C1056,PG!$C$8:$M$1007,11,FALSE),"")</f>
        <v/>
      </c>
      <c r="J1056" s="133">
        <f t="shared" si="34"/>
        <v>0</v>
      </c>
    </row>
    <row r="1057" spans="1:10" ht="35.1" customHeight="1" thickTop="1" thickBot="1" x14ac:dyDescent="0.3">
      <c r="A1057" s="28" t="str">
        <f t="shared" si="33"/>
        <v/>
      </c>
      <c r="B1057" s="171"/>
      <c r="C1057" s="169"/>
      <c r="D1057" s="182"/>
      <c r="E1057" s="172"/>
      <c r="F1057" s="170"/>
      <c r="G1057" s="169"/>
      <c r="H1057" s="183"/>
      <c r="I1057" s="132" t="str">
        <f>IFERROR(VLOOKUP(C1057,PG!$C$8:$M$1007,11,FALSE),"")</f>
        <v/>
      </c>
      <c r="J1057" s="133">
        <f t="shared" si="34"/>
        <v>0</v>
      </c>
    </row>
    <row r="1058" spans="1:10" ht="35.1" customHeight="1" thickTop="1" thickBot="1" x14ac:dyDescent="0.3">
      <c r="A1058" s="28" t="str">
        <f t="shared" si="33"/>
        <v/>
      </c>
      <c r="B1058" s="171"/>
      <c r="C1058" s="169"/>
      <c r="D1058" s="182"/>
      <c r="E1058" s="172"/>
      <c r="F1058" s="170"/>
      <c r="G1058" s="169"/>
      <c r="H1058" s="183"/>
      <c r="I1058" s="132" t="str">
        <f>IFERROR(VLOOKUP(C1058,PG!$C$8:$M$1007,11,FALSE),"")</f>
        <v/>
      </c>
      <c r="J1058" s="133">
        <f t="shared" si="34"/>
        <v>0</v>
      </c>
    </row>
    <row r="1059" spans="1:10" ht="35.1" customHeight="1" thickTop="1" thickBot="1" x14ac:dyDescent="0.3">
      <c r="A1059" s="28" t="str">
        <f t="shared" si="33"/>
        <v/>
      </c>
      <c r="B1059" s="171"/>
      <c r="C1059" s="169"/>
      <c r="D1059" s="182"/>
      <c r="E1059" s="172"/>
      <c r="F1059" s="170"/>
      <c r="G1059" s="169"/>
      <c r="H1059" s="183"/>
      <c r="I1059" s="132" t="str">
        <f>IFERROR(VLOOKUP(C1059,PG!$C$8:$M$1007,11,FALSE),"")</f>
        <v/>
      </c>
      <c r="J1059" s="133">
        <f t="shared" si="34"/>
        <v>0</v>
      </c>
    </row>
    <row r="1060" spans="1:10" ht="35.1" customHeight="1" thickTop="1" thickBot="1" x14ac:dyDescent="0.3">
      <c r="A1060" s="28" t="str">
        <f t="shared" si="33"/>
        <v/>
      </c>
      <c r="B1060" s="171"/>
      <c r="C1060" s="169"/>
      <c r="D1060" s="182"/>
      <c r="E1060" s="172"/>
      <c r="F1060" s="170"/>
      <c r="G1060" s="169"/>
      <c r="H1060" s="183"/>
      <c r="I1060" s="132" t="str">
        <f>IFERROR(VLOOKUP(C1060,PG!$C$8:$M$1007,11,FALSE),"")</f>
        <v/>
      </c>
      <c r="J1060" s="133">
        <f t="shared" si="34"/>
        <v>0</v>
      </c>
    </row>
    <row r="1061" spans="1:10" ht="35.1" customHeight="1" thickTop="1" thickBot="1" x14ac:dyDescent="0.3">
      <c r="A1061" s="28" t="str">
        <f t="shared" si="33"/>
        <v/>
      </c>
      <c r="B1061" s="171"/>
      <c r="C1061" s="169"/>
      <c r="D1061" s="182"/>
      <c r="E1061" s="172"/>
      <c r="F1061" s="170"/>
      <c r="G1061" s="169"/>
      <c r="H1061" s="183"/>
      <c r="I1061" s="132" t="str">
        <f>IFERROR(VLOOKUP(C1061,PG!$C$8:$M$1007,11,FALSE),"")</f>
        <v/>
      </c>
      <c r="J1061" s="133">
        <f t="shared" si="34"/>
        <v>0</v>
      </c>
    </row>
    <row r="1062" spans="1:10" ht="35.1" customHeight="1" thickTop="1" thickBot="1" x14ac:dyDescent="0.3">
      <c r="A1062" s="28" t="str">
        <f t="shared" si="33"/>
        <v/>
      </c>
      <c r="B1062" s="171"/>
      <c r="C1062" s="169"/>
      <c r="D1062" s="182"/>
      <c r="E1062" s="172"/>
      <c r="F1062" s="170"/>
      <c r="G1062" s="169"/>
      <c r="H1062" s="183"/>
      <c r="I1062" s="132" t="str">
        <f>IFERROR(VLOOKUP(C1062,PG!$C$8:$M$1007,11,FALSE),"")</f>
        <v/>
      </c>
      <c r="J1062" s="133">
        <f t="shared" si="34"/>
        <v>0</v>
      </c>
    </row>
    <row r="1063" spans="1:10" ht="35.1" customHeight="1" thickTop="1" thickBot="1" x14ac:dyDescent="0.3">
      <c r="A1063" s="28" t="str">
        <f t="shared" si="33"/>
        <v/>
      </c>
      <c r="B1063" s="171"/>
      <c r="C1063" s="169"/>
      <c r="D1063" s="182"/>
      <c r="E1063" s="172"/>
      <c r="F1063" s="170"/>
      <c r="G1063" s="169"/>
      <c r="H1063" s="183"/>
      <c r="I1063" s="132" t="str">
        <f>IFERROR(VLOOKUP(C1063,PG!$C$8:$M$1007,11,FALSE),"")</f>
        <v/>
      </c>
      <c r="J1063" s="133">
        <f t="shared" si="34"/>
        <v>0</v>
      </c>
    </row>
    <row r="1064" spans="1:10" ht="35.1" customHeight="1" thickTop="1" thickBot="1" x14ac:dyDescent="0.3">
      <c r="A1064" s="28" t="str">
        <f t="shared" si="33"/>
        <v/>
      </c>
      <c r="B1064" s="171"/>
      <c r="C1064" s="169"/>
      <c r="D1064" s="182"/>
      <c r="E1064" s="172"/>
      <c r="F1064" s="170"/>
      <c r="G1064" s="169"/>
      <c r="H1064" s="183"/>
      <c r="I1064" s="132" t="str">
        <f>IFERROR(VLOOKUP(C1064,PG!$C$8:$M$1007,11,FALSE),"")</f>
        <v/>
      </c>
      <c r="J1064" s="133">
        <f t="shared" si="34"/>
        <v>0</v>
      </c>
    </row>
    <row r="1065" spans="1:10" ht="35.1" customHeight="1" thickTop="1" thickBot="1" x14ac:dyDescent="0.3">
      <c r="A1065" s="28" t="str">
        <f t="shared" si="33"/>
        <v/>
      </c>
      <c r="B1065" s="171"/>
      <c r="C1065" s="169"/>
      <c r="D1065" s="182"/>
      <c r="E1065" s="172"/>
      <c r="F1065" s="170"/>
      <c r="G1065" s="169"/>
      <c r="H1065" s="183"/>
      <c r="I1065" s="132" t="str">
        <f>IFERROR(VLOOKUP(C1065,PG!$C$8:$M$1007,11,FALSE),"")</f>
        <v/>
      </c>
      <c r="J1065" s="133">
        <f t="shared" si="34"/>
        <v>0</v>
      </c>
    </row>
    <row r="1066" spans="1:10" ht="35.1" customHeight="1" thickTop="1" thickBot="1" x14ac:dyDescent="0.3">
      <c r="A1066" s="28" t="str">
        <f t="shared" si="33"/>
        <v/>
      </c>
      <c r="B1066" s="171"/>
      <c r="C1066" s="169"/>
      <c r="D1066" s="182"/>
      <c r="E1066" s="172"/>
      <c r="F1066" s="170"/>
      <c r="G1066" s="169"/>
      <c r="H1066" s="183"/>
      <c r="I1066" s="132" t="str">
        <f>IFERROR(VLOOKUP(C1066,PG!$C$8:$M$1007,11,FALSE),"")</f>
        <v/>
      </c>
      <c r="J1066" s="133">
        <f t="shared" si="34"/>
        <v>0</v>
      </c>
    </row>
    <row r="1067" spans="1:10" ht="35.1" customHeight="1" thickTop="1" thickBot="1" x14ac:dyDescent="0.3">
      <c r="A1067" s="28" t="str">
        <f t="shared" si="33"/>
        <v/>
      </c>
      <c r="B1067" s="171"/>
      <c r="C1067" s="169"/>
      <c r="D1067" s="182"/>
      <c r="E1067" s="172"/>
      <c r="F1067" s="170"/>
      <c r="G1067" s="169"/>
      <c r="H1067" s="183"/>
      <c r="I1067" s="132" t="str">
        <f>IFERROR(VLOOKUP(C1067,PG!$C$8:$M$1007,11,FALSE),"")</f>
        <v/>
      </c>
      <c r="J1067" s="133">
        <f t="shared" si="34"/>
        <v>0</v>
      </c>
    </row>
    <row r="1068" spans="1:10" ht="35.1" customHeight="1" thickTop="1" thickBot="1" x14ac:dyDescent="0.3">
      <c r="A1068" s="28" t="str">
        <f t="shared" si="33"/>
        <v/>
      </c>
      <c r="B1068" s="171"/>
      <c r="C1068" s="169"/>
      <c r="D1068" s="182"/>
      <c r="E1068" s="172"/>
      <c r="F1068" s="170"/>
      <c r="G1068" s="169"/>
      <c r="H1068" s="183"/>
      <c r="I1068" s="132" t="str">
        <f>IFERROR(VLOOKUP(C1068,PG!$C$8:$M$1007,11,FALSE),"")</f>
        <v/>
      </c>
      <c r="J1068" s="133">
        <f t="shared" si="34"/>
        <v>0</v>
      </c>
    </row>
    <row r="1069" spans="1:10" ht="35.1" customHeight="1" thickTop="1" thickBot="1" x14ac:dyDescent="0.3">
      <c r="A1069" s="28" t="str">
        <f t="shared" si="33"/>
        <v/>
      </c>
      <c r="B1069" s="171"/>
      <c r="C1069" s="169"/>
      <c r="D1069" s="182"/>
      <c r="E1069" s="172"/>
      <c r="F1069" s="170"/>
      <c r="G1069" s="169"/>
      <c r="H1069" s="183"/>
      <c r="I1069" s="132" t="str">
        <f>IFERROR(VLOOKUP(C1069,PG!$C$8:$M$1007,11,FALSE),"")</f>
        <v/>
      </c>
      <c r="J1069" s="133">
        <f t="shared" si="34"/>
        <v>0</v>
      </c>
    </row>
    <row r="1070" spans="1:10" ht="35.1" customHeight="1" thickTop="1" thickBot="1" x14ac:dyDescent="0.3">
      <c r="A1070" s="28" t="str">
        <f t="shared" si="33"/>
        <v/>
      </c>
      <c r="B1070" s="171"/>
      <c r="C1070" s="169"/>
      <c r="D1070" s="182"/>
      <c r="E1070" s="172"/>
      <c r="F1070" s="170"/>
      <c r="G1070" s="169"/>
      <c r="H1070" s="183"/>
      <c r="I1070" s="132" t="str">
        <f>IFERROR(VLOOKUP(C1070,PG!$C$8:$M$1007,11,FALSE),"")</f>
        <v/>
      </c>
      <c r="J1070" s="133">
        <f t="shared" si="34"/>
        <v>0</v>
      </c>
    </row>
    <row r="1071" spans="1:10" ht="35.1" customHeight="1" thickTop="1" thickBot="1" x14ac:dyDescent="0.3">
      <c r="A1071" s="28" t="str">
        <f t="shared" si="33"/>
        <v/>
      </c>
      <c r="B1071" s="171"/>
      <c r="C1071" s="169"/>
      <c r="D1071" s="182"/>
      <c r="E1071" s="172"/>
      <c r="F1071" s="170"/>
      <c r="G1071" s="169"/>
      <c r="H1071" s="183"/>
      <c r="I1071" s="132" t="str">
        <f>IFERROR(VLOOKUP(C1071,PG!$C$8:$M$1007,11,FALSE),"")</f>
        <v/>
      </c>
      <c r="J1071" s="133">
        <f t="shared" si="34"/>
        <v>0</v>
      </c>
    </row>
    <row r="1072" spans="1:10" ht="35.1" customHeight="1" thickTop="1" thickBot="1" x14ac:dyDescent="0.3">
      <c r="A1072" s="28" t="str">
        <f t="shared" si="33"/>
        <v/>
      </c>
      <c r="B1072" s="171"/>
      <c r="C1072" s="169"/>
      <c r="D1072" s="182"/>
      <c r="E1072" s="172"/>
      <c r="F1072" s="170"/>
      <c r="G1072" s="169"/>
      <c r="H1072" s="183"/>
      <c r="I1072" s="132" t="str">
        <f>IFERROR(VLOOKUP(C1072,PG!$C$8:$M$1007,11,FALSE),"")</f>
        <v/>
      </c>
      <c r="J1072" s="133">
        <f t="shared" si="34"/>
        <v>0</v>
      </c>
    </row>
    <row r="1073" spans="1:10" ht="35.1" customHeight="1" thickTop="1" thickBot="1" x14ac:dyDescent="0.3">
      <c r="A1073" s="28" t="str">
        <f t="shared" si="33"/>
        <v/>
      </c>
      <c r="B1073" s="171"/>
      <c r="C1073" s="169"/>
      <c r="D1073" s="182"/>
      <c r="E1073" s="172"/>
      <c r="F1073" s="170"/>
      <c r="G1073" s="169"/>
      <c r="H1073" s="183"/>
      <c r="I1073" s="132" t="str">
        <f>IFERROR(VLOOKUP(C1073,PG!$C$8:$M$1007,11,FALSE),"")</f>
        <v/>
      </c>
      <c r="J1073" s="133">
        <f t="shared" si="34"/>
        <v>0</v>
      </c>
    </row>
    <row r="1074" spans="1:10" ht="35.1" customHeight="1" thickTop="1" thickBot="1" x14ac:dyDescent="0.3">
      <c r="A1074" s="28" t="str">
        <f t="shared" si="33"/>
        <v/>
      </c>
      <c r="B1074" s="171"/>
      <c r="C1074" s="169"/>
      <c r="D1074" s="182"/>
      <c r="E1074" s="172"/>
      <c r="F1074" s="170"/>
      <c r="G1074" s="169"/>
      <c r="H1074" s="183"/>
      <c r="I1074" s="132" t="str">
        <f>IFERROR(VLOOKUP(C1074,PG!$C$8:$M$1007,11,FALSE),"")</f>
        <v/>
      </c>
      <c r="J1074" s="133">
        <f t="shared" si="34"/>
        <v>0</v>
      </c>
    </row>
    <row r="1075" spans="1:10" ht="35.1" customHeight="1" thickTop="1" thickBot="1" x14ac:dyDescent="0.3">
      <c r="A1075" s="28" t="str">
        <f t="shared" si="33"/>
        <v/>
      </c>
      <c r="B1075" s="171"/>
      <c r="C1075" s="169"/>
      <c r="D1075" s="182"/>
      <c r="E1075" s="172"/>
      <c r="F1075" s="170"/>
      <c r="G1075" s="169"/>
      <c r="H1075" s="183"/>
      <c r="I1075" s="132" t="str">
        <f>IFERROR(VLOOKUP(C1075,PG!$C$8:$M$1007,11,FALSE),"")</f>
        <v/>
      </c>
      <c r="J1075" s="133">
        <f t="shared" si="34"/>
        <v>0</v>
      </c>
    </row>
    <row r="1076" spans="1:10" ht="35.1" customHeight="1" thickTop="1" thickBot="1" x14ac:dyDescent="0.3">
      <c r="A1076" s="28" t="str">
        <f t="shared" si="33"/>
        <v/>
      </c>
      <c r="B1076" s="171"/>
      <c r="C1076" s="169"/>
      <c r="D1076" s="182"/>
      <c r="E1076" s="172"/>
      <c r="F1076" s="170"/>
      <c r="G1076" s="169"/>
      <c r="H1076" s="183"/>
      <c r="I1076" s="132" t="str">
        <f>IFERROR(VLOOKUP(C1076,PG!$C$8:$M$1007,11,FALSE),"")</f>
        <v/>
      </c>
      <c r="J1076" s="133">
        <f t="shared" si="34"/>
        <v>0</v>
      </c>
    </row>
    <row r="1077" spans="1:10" ht="35.1" customHeight="1" thickTop="1" thickBot="1" x14ac:dyDescent="0.3">
      <c r="A1077" s="28" t="str">
        <f t="shared" si="33"/>
        <v/>
      </c>
      <c r="B1077" s="171"/>
      <c r="C1077" s="169"/>
      <c r="D1077" s="182"/>
      <c r="E1077" s="172"/>
      <c r="F1077" s="170"/>
      <c r="G1077" s="169"/>
      <c r="H1077" s="183"/>
      <c r="I1077" s="132" t="str">
        <f>IFERROR(VLOOKUP(C1077,PG!$C$8:$M$1007,11,FALSE),"")</f>
        <v/>
      </c>
      <c r="J1077" s="133">
        <f t="shared" si="34"/>
        <v>0</v>
      </c>
    </row>
    <row r="1078" spans="1:10" ht="35.1" customHeight="1" thickTop="1" thickBot="1" x14ac:dyDescent="0.3">
      <c r="A1078" s="28" t="str">
        <f t="shared" si="33"/>
        <v/>
      </c>
      <c r="B1078" s="171"/>
      <c r="C1078" s="169"/>
      <c r="D1078" s="182"/>
      <c r="E1078" s="172"/>
      <c r="F1078" s="170"/>
      <c r="G1078" s="169"/>
      <c r="H1078" s="183"/>
      <c r="I1078" s="132" t="str">
        <f>IFERROR(VLOOKUP(C1078,PG!$C$8:$M$1007,11,FALSE),"")</f>
        <v/>
      </c>
      <c r="J1078" s="133">
        <f t="shared" si="34"/>
        <v>0</v>
      </c>
    </row>
    <row r="1079" spans="1:10" ht="35.1" customHeight="1" thickTop="1" thickBot="1" x14ac:dyDescent="0.3">
      <c r="A1079" s="28" t="str">
        <f t="shared" si="33"/>
        <v/>
      </c>
      <c r="B1079" s="171"/>
      <c r="C1079" s="169"/>
      <c r="D1079" s="182"/>
      <c r="E1079" s="172"/>
      <c r="F1079" s="170"/>
      <c r="G1079" s="169"/>
      <c r="H1079" s="183"/>
      <c r="I1079" s="132" t="str">
        <f>IFERROR(VLOOKUP(C1079,PG!$C$8:$M$1007,11,FALSE),"")</f>
        <v/>
      </c>
      <c r="J1079" s="133">
        <f t="shared" si="34"/>
        <v>0</v>
      </c>
    </row>
    <row r="1080" spans="1:10" ht="35.1" customHeight="1" thickTop="1" thickBot="1" x14ac:dyDescent="0.3">
      <c r="A1080" s="28" t="str">
        <f t="shared" si="33"/>
        <v/>
      </c>
      <c r="B1080" s="171"/>
      <c r="C1080" s="169"/>
      <c r="D1080" s="182"/>
      <c r="E1080" s="172"/>
      <c r="F1080" s="170"/>
      <c r="G1080" s="169"/>
      <c r="H1080" s="183"/>
      <c r="I1080" s="132" t="str">
        <f>IFERROR(VLOOKUP(C1080,PG!$C$8:$M$1007,11,FALSE),"")</f>
        <v/>
      </c>
      <c r="J1080" s="133">
        <f t="shared" si="34"/>
        <v>0</v>
      </c>
    </row>
    <row r="1081" spans="1:10" ht="35.1" customHeight="1" thickTop="1" thickBot="1" x14ac:dyDescent="0.3">
      <c r="A1081" s="28" t="str">
        <f t="shared" si="33"/>
        <v/>
      </c>
      <c r="B1081" s="171"/>
      <c r="C1081" s="169"/>
      <c r="D1081" s="182"/>
      <c r="E1081" s="172"/>
      <c r="F1081" s="170"/>
      <c r="G1081" s="169"/>
      <c r="H1081" s="183"/>
      <c r="I1081" s="132" t="str">
        <f>IFERROR(VLOOKUP(C1081,PG!$C$8:$M$1007,11,FALSE),"")</f>
        <v/>
      </c>
      <c r="J1081" s="133">
        <f t="shared" si="34"/>
        <v>0</v>
      </c>
    </row>
    <row r="1082" spans="1:10" ht="35.1" customHeight="1" thickTop="1" thickBot="1" x14ac:dyDescent="0.3">
      <c r="A1082" s="28" t="str">
        <f t="shared" si="33"/>
        <v/>
      </c>
      <c r="B1082" s="171"/>
      <c r="C1082" s="169"/>
      <c r="D1082" s="182"/>
      <c r="E1082" s="172"/>
      <c r="F1082" s="170"/>
      <c r="G1082" s="169"/>
      <c r="H1082" s="183"/>
      <c r="I1082" s="132" t="str">
        <f>IFERROR(VLOOKUP(C1082,PG!$C$8:$M$1007,11,FALSE),"")</f>
        <v/>
      </c>
      <c r="J1082" s="133">
        <f t="shared" si="34"/>
        <v>0</v>
      </c>
    </row>
    <row r="1083" spans="1:10" ht="35.1" customHeight="1" thickTop="1" thickBot="1" x14ac:dyDescent="0.3">
      <c r="A1083" s="28" t="str">
        <f t="shared" si="33"/>
        <v/>
      </c>
      <c r="B1083" s="171"/>
      <c r="C1083" s="169"/>
      <c r="D1083" s="182"/>
      <c r="E1083" s="172"/>
      <c r="F1083" s="170"/>
      <c r="G1083" s="169"/>
      <c r="H1083" s="183"/>
      <c r="I1083" s="132" t="str">
        <f>IFERROR(VLOOKUP(C1083,PG!$C$8:$M$1007,11,FALSE),"")</f>
        <v/>
      </c>
      <c r="J1083" s="133">
        <f t="shared" si="34"/>
        <v>0</v>
      </c>
    </row>
    <row r="1084" spans="1:10" ht="35.1" customHeight="1" thickTop="1" thickBot="1" x14ac:dyDescent="0.3">
      <c r="A1084" s="28" t="str">
        <f t="shared" si="33"/>
        <v/>
      </c>
      <c r="B1084" s="171"/>
      <c r="C1084" s="169"/>
      <c r="D1084" s="182"/>
      <c r="E1084" s="172"/>
      <c r="F1084" s="170"/>
      <c r="G1084" s="169"/>
      <c r="H1084" s="183"/>
      <c r="I1084" s="132" t="str">
        <f>IFERROR(VLOOKUP(C1084,PG!$C$8:$M$1007,11,FALSE),"")</f>
        <v/>
      </c>
      <c r="J1084" s="133">
        <f t="shared" si="34"/>
        <v>0</v>
      </c>
    </row>
    <row r="1085" spans="1:10" ht="35.1" customHeight="1" thickTop="1" thickBot="1" x14ac:dyDescent="0.3">
      <c r="A1085" s="28" t="str">
        <f t="shared" si="33"/>
        <v/>
      </c>
      <c r="B1085" s="171"/>
      <c r="C1085" s="169"/>
      <c r="D1085" s="182"/>
      <c r="E1085" s="172"/>
      <c r="F1085" s="170"/>
      <c r="G1085" s="169"/>
      <c r="H1085" s="183"/>
      <c r="I1085" s="132" t="str">
        <f>IFERROR(VLOOKUP(C1085,PG!$C$8:$M$1007,11,FALSE),"")</f>
        <v/>
      </c>
      <c r="J1085" s="133">
        <f t="shared" si="34"/>
        <v>0</v>
      </c>
    </row>
    <row r="1086" spans="1:10" ht="35.1" customHeight="1" thickTop="1" thickBot="1" x14ac:dyDescent="0.3">
      <c r="A1086" s="28" t="str">
        <f t="shared" si="33"/>
        <v/>
      </c>
      <c r="B1086" s="171"/>
      <c r="C1086" s="169"/>
      <c r="D1086" s="182"/>
      <c r="E1086" s="172"/>
      <c r="F1086" s="170"/>
      <c r="G1086" s="169"/>
      <c r="H1086" s="183"/>
      <c r="I1086" s="132" t="str">
        <f>IFERROR(VLOOKUP(C1086,PG!$C$8:$M$1007,11,FALSE),"")</f>
        <v/>
      </c>
      <c r="J1086" s="133">
        <f t="shared" si="34"/>
        <v>0</v>
      </c>
    </row>
    <row r="1087" spans="1:10" ht="35.1" customHeight="1" thickTop="1" thickBot="1" x14ac:dyDescent="0.3">
      <c r="A1087" s="28" t="str">
        <f t="shared" si="33"/>
        <v/>
      </c>
      <c r="B1087" s="171"/>
      <c r="C1087" s="169"/>
      <c r="D1087" s="182"/>
      <c r="E1087" s="172"/>
      <c r="F1087" s="170"/>
      <c r="G1087" s="169"/>
      <c r="H1087" s="183"/>
      <c r="I1087" s="132" t="str">
        <f>IFERROR(VLOOKUP(C1087,PG!$C$8:$M$1007,11,FALSE),"")</f>
        <v/>
      </c>
      <c r="J1087" s="133">
        <f t="shared" si="34"/>
        <v>0</v>
      </c>
    </row>
    <row r="1088" spans="1:10" ht="35.1" customHeight="1" thickTop="1" thickBot="1" x14ac:dyDescent="0.3">
      <c r="A1088" s="28" t="str">
        <f t="shared" si="33"/>
        <v/>
      </c>
      <c r="B1088" s="171"/>
      <c r="C1088" s="169"/>
      <c r="D1088" s="182"/>
      <c r="E1088" s="172"/>
      <c r="F1088" s="170"/>
      <c r="G1088" s="169"/>
      <c r="H1088" s="183"/>
      <c r="I1088" s="132" t="str">
        <f>IFERROR(VLOOKUP(C1088,PG!$C$8:$M$1007,11,FALSE),"")</f>
        <v/>
      </c>
      <c r="J1088" s="133">
        <f t="shared" si="34"/>
        <v>0</v>
      </c>
    </row>
    <row r="1089" spans="1:10" ht="35.1" customHeight="1" thickTop="1" thickBot="1" x14ac:dyDescent="0.3">
      <c r="A1089" s="28" t="str">
        <f t="shared" si="33"/>
        <v/>
      </c>
      <c r="B1089" s="171"/>
      <c r="C1089" s="169"/>
      <c r="D1089" s="182"/>
      <c r="E1089" s="172"/>
      <c r="F1089" s="170"/>
      <c r="G1089" s="169"/>
      <c r="H1089" s="183"/>
      <c r="I1089" s="132" t="str">
        <f>IFERROR(VLOOKUP(C1089,PG!$C$8:$M$1007,11,FALSE),"")</f>
        <v/>
      </c>
      <c r="J1089" s="133">
        <f t="shared" si="34"/>
        <v>0</v>
      </c>
    </row>
    <row r="1090" spans="1:10" ht="35.1" customHeight="1" thickTop="1" thickBot="1" x14ac:dyDescent="0.3">
      <c r="A1090" s="28" t="str">
        <f t="shared" si="33"/>
        <v/>
      </c>
      <c r="B1090" s="171"/>
      <c r="C1090" s="169"/>
      <c r="D1090" s="182"/>
      <c r="E1090" s="172"/>
      <c r="F1090" s="170"/>
      <c r="G1090" s="169"/>
      <c r="H1090" s="183"/>
      <c r="I1090" s="132" t="str">
        <f>IFERROR(VLOOKUP(C1090,PG!$C$8:$M$1007,11,FALSE),"")</f>
        <v/>
      </c>
      <c r="J1090" s="133">
        <f t="shared" si="34"/>
        <v>0</v>
      </c>
    </row>
    <row r="1091" spans="1:10" ht="35.1" customHeight="1" thickTop="1" thickBot="1" x14ac:dyDescent="0.3">
      <c r="A1091" s="28" t="str">
        <f t="shared" si="33"/>
        <v/>
      </c>
      <c r="B1091" s="171"/>
      <c r="C1091" s="169"/>
      <c r="D1091" s="182"/>
      <c r="E1091" s="172"/>
      <c r="F1091" s="170"/>
      <c r="G1091" s="169"/>
      <c r="H1091" s="183"/>
      <c r="I1091" s="132" t="str">
        <f>IFERROR(VLOOKUP(C1091,PG!$C$8:$M$1007,11,FALSE),"")</f>
        <v/>
      </c>
      <c r="J1091" s="133">
        <f t="shared" si="34"/>
        <v>0</v>
      </c>
    </row>
    <row r="1092" spans="1:10" ht="35.1" customHeight="1" thickTop="1" thickBot="1" x14ac:dyDescent="0.3">
      <c r="A1092" s="28" t="str">
        <f t="shared" si="33"/>
        <v/>
      </c>
      <c r="B1092" s="171"/>
      <c r="C1092" s="169"/>
      <c r="D1092" s="182"/>
      <c r="E1092" s="172"/>
      <c r="F1092" s="170"/>
      <c r="G1092" s="169"/>
      <c r="H1092" s="183"/>
      <c r="I1092" s="132" t="str">
        <f>IFERROR(VLOOKUP(C1092,PG!$C$8:$M$1007,11,FALSE),"")</f>
        <v/>
      </c>
      <c r="J1092" s="133">
        <f t="shared" si="34"/>
        <v>0</v>
      </c>
    </row>
    <row r="1093" spans="1:10" ht="35.1" customHeight="1" thickTop="1" thickBot="1" x14ac:dyDescent="0.3">
      <c r="A1093" s="28" t="str">
        <f t="shared" si="33"/>
        <v/>
      </c>
      <c r="B1093" s="171"/>
      <c r="C1093" s="169"/>
      <c r="D1093" s="182"/>
      <c r="E1093" s="172"/>
      <c r="F1093" s="170"/>
      <c r="G1093" s="169"/>
      <c r="H1093" s="183"/>
      <c r="I1093" s="132" t="str">
        <f>IFERROR(VLOOKUP(C1093,PG!$C$8:$M$1007,11,FALSE),"")</f>
        <v/>
      </c>
      <c r="J1093" s="133">
        <f t="shared" si="34"/>
        <v>0</v>
      </c>
    </row>
    <row r="1094" spans="1:10" ht="35.1" customHeight="1" thickTop="1" thickBot="1" x14ac:dyDescent="0.3">
      <c r="A1094" s="28" t="str">
        <f t="shared" si="33"/>
        <v/>
      </c>
      <c r="B1094" s="171"/>
      <c r="C1094" s="169"/>
      <c r="D1094" s="182"/>
      <c r="E1094" s="172"/>
      <c r="F1094" s="170"/>
      <c r="G1094" s="169"/>
      <c r="H1094" s="183"/>
      <c r="I1094" s="132" t="str">
        <f>IFERROR(VLOOKUP(C1094,PG!$C$8:$M$1007,11,FALSE),"")</f>
        <v/>
      </c>
      <c r="J1094" s="133">
        <f t="shared" si="34"/>
        <v>0</v>
      </c>
    </row>
    <row r="1095" spans="1:10" ht="35.1" customHeight="1" thickTop="1" thickBot="1" x14ac:dyDescent="0.3">
      <c r="A1095" s="28" t="str">
        <f t="shared" si="33"/>
        <v/>
      </c>
      <c r="B1095" s="171"/>
      <c r="C1095" s="169"/>
      <c r="D1095" s="182"/>
      <c r="E1095" s="172"/>
      <c r="F1095" s="170"/>
      <c r="G1095" s="169"/>
      <c r="H1095" s="183"/>
      <c r="I1095" s="132" t="str">
        <f>IFERROR(VLOOKUP(C1095,PG!$C$8:$M$1007,11,FALSE),"")</f>
        <v/>
      </c>
      <c r="J1095" s="133">
        <f t="shared" si="34"/>
        <v>0</v>
      </c>
    </row>
    <row r="1096" spans="1:10" ht="35.1" customHeight="1" thickTop="1" thickBot="1" x14ac:dyDescent="0.3">
      <c r="A1096" s="28" t="str">
        <f t="shared" si="33"/>
        <v/>
      </c>
      <c r="B1096" s="171"/>
      <c r="C1096" s="169"/>
      <c r="D1096" s="182"/>
      <c r="E1096" s="172"/>
      <c r="F1096" s="170"/>
      <c r="G1096" s="169"/>
      <c r="H1096" s="183"/>
      <c r="I1096" s="132" t="str">
        <f>IFERROR(VLOOKUP(C1096,PG!$C$8:$M$1007,11,FALSE),"")</f>
        <v/>
      </c>
      <c r="J1096" s="133">
        <f t="shared" si="34"/>
        <v>0</v>
      </c>
    </row>
    <row r="1097" spans="1:10" ht="35.1" customHeight="1" thickTop="1" thickBot="1" x14ac:dyDescent="0.3">
      <c r="A1097" s="28" t="str">
        <f t="shared" ref="A1097:A1160" si="35">IF(B1097="","",MONTH(B1097))</f>
        <v/>
      </c>
      <c r="B1097" s="171"/>
      <c r="C1097" s="169"/>
      <c r="D1097" s="182"/>
      <c r="E1097" s="172"/>
      <c r="F1097" s="170"/>
      <c r="G1097" s="169"/>
      <c r="H1097" s="183"/>
      <c r="I1097" s="132" t="str">
        <f>IFERROR(VLOOKUP(C1097,PG!$C$8:$M$1007,11,FALSE),"")</f>
        <v/>
      </c>
      <c r="J1097" s="133">
        <f t="shared" si="34"/>
        <v>0</v>
      </c>
    </row>
    <row r="1098" spans="1:10" ht="35.1" customHeight="1" thickTop="1" thickBot="1" x14ac:dyDescent="0.3">
      <c r="A1098" s="28" t="str">
        <f t="shared" si="35"/>
        <v/>
      </c>
      <c r="B1098" s="171"/>
      <c r="C1098" s="169"/>
      <c r="D1098" s="182"/>
      <c r="E1098" s="172"/>
      <c r="F1098" s="170"/>
      <c r="G1098" s="169"/>
      <c r="H1098" s="183"/>
      <c r="I1098" s="132" t="str">
        <f>IFERROR(VLOOKUP(C1098,PG!$C$8:$M$1007,11,FALSE),"")</f>
        <v/>
      </c>
      <c r="J1098" s="133">
        <f t="shared" si="34"/>
        <v>0</v>
      </c>
    </row>
    <row r="1099" spans="1:10" ht="35.1" customHeight="1" thickTop="1" thickBot="1" x14ac:dyDescent="0.3">
      <c r="A1099" s="28" t="str">
        <f t="shared" si="35"/>
        <v/>
      </c>
      <c r="B1099" s="171"/>
      <c r="C1099" s="169"/>
      <c r="D1099" s="182"/>
      <c r="E1099" s="172"/>
      <c r="F1099" s="170"/>
      <c r="G1099" s="169"/>
      <c r="H1099" s="183"/>
      <c r="I1099" s="132" t="str">
        <f>IFERROR(VLOOKUP(C1099,PG!$C$8:$M$1007,11,FALSE),"")</f>
        <v/>
      </c>
      <c r="J1099" s="133">
        <f t="shared" si="34"/>
        <v>0</v>
      </c>
    </row>
    <row r="1100" spans="1:10" ht="35.1" customHeight="1" thickTop="1" thickBot="1" x14ac:dyDescent="0.3">
      <c r="A1100" s="28" t="str">
        <f t="shared" si="35"/>
        <v/>
      </c>
      <c r="B1100" s="171"/>
      <c r="C1100" s="169"/>
      <c r="D1100" s="182"/>
      <c r="E1100" s="172"/>
      <c r="F1100" s="170"/>
      <c r="G1100" s="169"/>
      <c r="H1100" s="183"/>
      <c r="I1100" s="132" t="str">
        <f>IFERROR(VLOOKUP(C1100,PG!$C$8:$M$1007,11,FALSE),"")</f>
        <v/>
      </c>
      <c r="J1100" s="133">
        <f t="shared" si="34"/>
        <v>0</v>
      </c>
    </row>
    <row r="1101" spans="1:10" ht="35.1" customHeight="1" thickTop="1" thickBot="1" x14ac:dyDescent="0.3">
      <c r="A1101" s="28" t="str">
        <f t="shared" si="35"/>
        <v/>
      </c>
      <c r="B1101" s="171"/>
      <c r="C1101" s="169"/>
      <c r="D1101" s="182"/>
      <c r="E1101" s="172"/>
      <c r="F1101" s="170"/>
      <c r="G1101" s="169"/>
      <c r="H1101" s="183"/>
      <c r="I1101" s="132" t="str">
        <f>IFERROR(VLOOKUP(C1101,PG!$C$8:$M$1007,11,FALSE),"")</f>
        <v/>
      </c>
      <c r="J1101" s="133">
        <f t="shared" si="34"/>
        <v>0</v>
      </c>
    </row>
    <row r="1102" spans="1:10" ht="35.1" customHeight="1" thickTop="1" thickBot="1" x14ac:dyDescent="0.3">
      <c r="A1102" s="28" t="str">
        <f t="shared" si="35"/>
        <v/>
      </c>
      <c r="B1102" s="171"/>
      <c r="C1102" s="169"/>
      <c r="D1102" s="182"/>
      <c r="E1102" s="172"/>
      <c r="F1102" s="170"/>
      <c r="G1102" s="169"/>
      <c r="H1102" s="183"/>
      <c r="I1102" s="132" t="str">
        <f>IFERROR(VLOOKUP(C1102,PG!$C$8:$M$1007,11,FALSE),"")</f>
        <v/>
      </c>
      <c r="J1102" s="133">
        <f t="shared" si="34"/>
        <v>0</v>
      </c>
    </row>
    <row r="1103" spans="1:10" ht="35.1" customHeight="1" thickTop="1" thickBot="1" x14ac:dyDescent="0.3">
      <c r="A1103" s="28" t="str">
        <f t="shared" si="35"/>
        <v/>
      </c>
      <c r="B1103" s="171"/>
      <c r="C1103" s="169"/>
      <c r="D1103" s="182"/>
      <c r="E1103" s="172"/>
      <c r="F1103" s="170"/>
      <c r="G1103" s="169"/>
      <c r="H1103" s="183"/>
      <c r="I1103" s="132" t="str">
        <f>IFERROR(VLOOKUP(C1103,PG!$C$8:$M$1007,11,FALSE),"")</f>
        <v/>
      </c>
      <c r="J1103" s="133">
        <f t="shared" si="34"/>
        <v>0</v>
      </c>
    </row>
    <row r="1104" spans="1:10" ht="35.1" customHeight="1" thickTop="1" thickBot="1" x14ac:dyDescent="0.3">
      <c r="A1104" s="28" t="str">
        <f t="shared" si="35"/>
        <v/>
      </c>
      <c r="B1104" s="171"/>
      <c r="C1104" s="169"/>
      <c r="D1104" s="182"/>
      <c r="E1104" s="172"/>
      <c r="F1104" s="170"/>
      <c r="G1104" s="169"/>
      <c r="H1104" s="183"/>
      <c r="I1104" s="132" t="str">
        <f>IFERROR(VLOOKUP(C1104,PG!$C$8:$M$1007,11,FALSE),"")</f>
        <v/>
      </c>
      <c r="J1104" s="133">
        <f t="shared" si="34"/>
        <v>0</v>
      </c>
    </row>
    <row r="1105" spans="1:10" ht="35.1" customHeight="1" thickTop="1" thickBot="1" x14ac:dyDescent="0.3">
      <c r="A1105" s="28" t="str">
        <f t="shared" si="35"/>
        <v/>
      </c>
      <c r="B1105" s="171"/>
      <c r="C1105" s="169"/>
      <c r="D1105" s="182"/>
      <c r="E1105" s="172"/>
      <c r="F1105" s="170"/>
      <c r="G1105" s="169"/>
      <c r="H1105" s="183"/>
      <c r="I1105" s="132" t="str">
        <f>IFERROR(VLOOKUP(C1105,PG!$C$8:$M$1007,11,FALSE),"")</f>
        <v/>
      </c>
      <c r="J1105" s="133">
        <f t="shared" si="34"/>
        <v>0</v>
      </c>
    </row>
    <row r="1106" spans="1:10" ht="35.1" customHeight="1" thickTop="1" thickBot="1" x14ac:dyDescent="0.3">
      <c r="A1106" s="28" t="str">
        <f t="shared" si="35"/>
        <v/>
      </c>
      <c r="B1106" s="171"/>
      <c r="C1106" s="169"/>
      <c r="D1106" s="182"/>
      <c r="E1106" s="172"/>
      <c r="F1106" s="170"/>
      <c r="G1106" s="169"/>
      <c r="H1106" s="183"/>
      <c r="I1106" s="132" t="str">
        <f>IFERROR(VLOOKUP(C1106,PG!$C$8:$M$1007,11,FALSE),"")</f>
        <v/>
      </c>
      <c r="J1106" s="133">
        <f t="shared" si="34"/>
        <v>0</v>
      </c>
    </row>
    <row r="1107" spans="1:10" ht="35.1" customHeight="1" thickTop="1" thickBot="1" x14ac:dyDescent="0.3">
      <c r="A1107" s="28" t="str">
        <f t="shared" si="35"/>
        <v/>
      </c>
      <c r="B1107" s="171"/>
      <c r="C1107" s="169"/>
      <c r="D1107" s="182"/>
      <c r="E1107" s="172"/>
      <c r="F1107" s="170"/>
      <c r="G1107" s="169"/>
      <c r="H1107" s="183"/>
      <c r="I1107" s="132" t="str">
        <f>IFERROR(VLOOKUP(C1107,PG!$C$8:$M$1007,11,FALSE),"")</f>
        <v/>
      </c>
      <c r="J1107" s="133">
        <f t="shared" ref="J1107:J1170" si="36">IFERROR(E1107*F1107,0)</f>
        <v>0</v>
      </c>
    </row>
    <row r="1108" spans="1:10" ht="35.1" customHeight="1" thickTop="1" thickBot="1" x14ac:dyDescent="0.3">
      <c r="A1108" s="28" t="str">
        <f t="shared" si="35"/>
        <v/>
      </c>
      <c r="B1108" s="171"/>
      <c r="C1108" s="169"/>
      <c r="D1108" s="182"/>
      <c r="E1108" s="172"/>
      <c r="F1108" s="170"/>
      <c r="G1108" s="169"/>
      <c r="H1108" s="183"/>
      <c r="I1108" s="132" t="str">
        <f>IFERROR(VLOOKUP(C1108,PG!$C$8:$M$1007,11,FALSE),"")</f>
        <v/>
      </c>
      <c r="J1108" s="133">
        <f t="shared" si="36"/>
        <v>0</v>
      </c>
    </row>
    <row r="1109" spans="1:10" ht="35.1" customHeight="1" thickTop="1" thickBot="1" x14ac:dyDescent="0.3">
      <c r="A1109" s="28" t="str">
        <f t="shared" si="35"/>
        <v/>
      </c>
      <c r="B1109" s="171"/>
      <c r="C1109" s="169"/>
      <c r="D1109" s="182"/>
      <c r="E1109" s="172"/>
      <c r="F1109" s="170"/>
      <c r="G1109" s="169"/>
      <c r="H1109" s="183"/>
      <c r="I1109" s="132" t="str">
        <f>IFERROR(VLOOKUP(C1109,PG!$C$8:$M$1007,11,FALSE),"")</f>
        <v/>
      </c>
      <c r="J1109" s="133">
        <f t="shared" si="36"/>
        <v>0</v>
      </c>
    </row>
    <row r="1110" spans="1:10" ht="35.1" customHeight="1" thickTop="1" thickBot="1" x14ac:dyDescent="0.3">
      <c r="A1110" s="28" t="str">
        <f t="shared" si="35"/>
        <v/>
      </c>
      <c r="B1110" s="171"/>
      <c r="C1110" s="169"/>
      <c r="D1110" s="182"/>
      <c r="E1110" s="172"/>
      <c r="F1110" s="170"/>
      <c r="G1110" s="169"/>
      <c r="H1110" s="183"/>
      <c r="I1110" s="132" t="str">
        <f>IFERROR(VLOOKUP(C1110,PG!$C$8:$M$1007,11,FALSE),"")</f>
        <v/>
      </c>
      <c r="J1110" s="133">
        <f t="shared" si="36"/>
        <v>0</v>
      </c>
    </row>
    <row r="1111" spans="1:10" ht="35.1" customHeight="1" thickTop="1" thickBot="1" x14ac:dyDescent="0.3">
      <c r="A1111" s="28" t="str">
        <f t="shared" si="35"/>
        <v/>
      </c>
      <c r="B1111" s="171"/>
      <c r="C1111" s="169"/>
      <c r="D1111" s="182"/>
      <c r="E1111" s="172"/>
      <c r="F1111" s="170"/>
      <c r="G1111" s="169"/>
      <c r="H1111" s="183"/>
      <c r="I1111" s="132" t="str">
        <f>IFERROR(VLOOKUP(C1111,PG!$C$8:$M$1007,11,FALSE),"")</f>
        <v/>
      </c>
      <c r="J1111" s="133">
        <f t="shared" si="36"/>
        <v>0</v>
      </c>
    </row>
    <row r="1112" spans="1:10" ht="35.1" customHeight="1" thickTop="1" thickBot="1" x14ac:dyDescent="0.3">
      <c r="A1112" s="28" t="str">
        <f t="shared" si="35"/>
        <v/>
      </c>
      <c r="B1112" s="171"/>
      <c r="C1112" s="169"/>
      <c r="D1112" s="182"/>
      <c r="E1112" s="172"/>
      <c r="F1112" s="170"/>
      <c r="G1112" s="169"/>
      <c r="H1112" s="183"/>
      <c r="I1112" s="132" t="str">
        <f>IFERROR(VLOOKUP(C1112,PG!$C$8:$M$1007,11,FALSE),"")</f>
        <v/>
      </c>
      <c r="J1112" s="133">
        <f t="shared" si="36"/>
        <v>0</v>
      </c>
    </row>
    <row r="1113" spans="1:10" ht="35.1" customHeight="1" thickTop="1" thickBot="1" x14ac:dyDescent="0.3">
      <c r="A1113" s="28" t="str">
        <f t="shared" si="35"/>
        <v/>
      </c>
      <c r="B1113" s="171"/>
      <c r="C1113" s="169"/>
      <c r="D1113" s="182"/>
      <c r="E1113" s="172"/>
      <c r="F1113" s="170"/>
      <c r="G1113" s="169"/>
      <c r="H1113" s="183"/>
      <c r="I1113" s="132" t="str">
        <f>IFERROR(VLOOKUP(C1113,PG!$C$8:$M$1007,11,FALSE),"")</f>
        <v/>
      </c>
      <c r="J1113" s="133">
        <f t="shared" si="36"/>
        <v>0</v>
      </c>
    </row>
    <row r="1114" spans="1:10" ht="35.1" customHeight="1" thickTop="1" thickBot="1" x14ac:dyDescent="0.3">
      <c r="A1114" s="28" t="str">
        <f t="shared" si="35"/>
        <v/>
      </c>
      <c r="B1114" s="171"/>
      <c r="C1114" s="169"/>
      <c r="D1114" s="182"/>
      <c r="E1114" s="172"/>
      <c r="F1114" s="170"/>
      <c r="G1114" s="169"/>
      <c r="H1114" s="183"/>
      <c r="I1114" s="132" t="str">
        <f>IFERROR(VLOOKUP(C1114,PG!$C$8:$M$1007,11,FALSE),"")</f>
        <v/>
      </c>
      <c r="J1114" s="133">
        <f t="shared" si="36"/>
        <v>0</v>
      </c>
    </row>
    <row r="1115" spans="1:10" ht="35.1" customHeight="1" thickTop="1" thickBot="1" x14ac:dyDescent="0.3">
      <c r="A1115" s="28" t="str">
        <f t="shared" si="35"/>
        <v/>
      </c>
      <c r="B1115" s="171"/>
      <c r="C1115" s="169"/>
      <c r="D1115" s="182"/>
      <c r="E1115" s="172"/>
      <c r="F1115" s="170"/>
      <c r="G1115" s="169"/>
      <c r="H1115" s="183"/>
      <c r="I1115" s="132" t="str">
        <f>IFERROR(VLOOKUP(C1115,PG!$C$8:$M$1007,11,FALSE),"")</f>
        <v/>
      </c>
      <c r="J1115" s="133">
        <f t="shared" si="36"/>
        <v>0</v>
      </c>
    </row>
    <row r="1116" spans="1:10" ht="35.1" customHeight="1" thickTop="1" thickBot="1" x14ac:dyDescent="0.3">
      <c r="A1116" s="28" t="str">
        <f t="shared" si="35"/>
        <v/>
      </c>
      <c r="B1116" s="171"/>
      <c r="C1116" s="169"/>
      <c r="D1116" s="182"/>
      <c r="E1116" s="172"/>
      <c r="F1116" s="170"/>
      <c r="G1116" s="169"/>
      <c r="H1116" s="183"/>
      <c r="I1116" s="132" t="str">
        <f>IFERROR(VLOOKUP(C1116,PG!$C$8:$M$1007,11,FALSE),"")</f>
        <v/>
      </c>
      <c r="J1116" s="133">
        <f t="shared" si="36"/>
        <v>0</v>
      </c>
    </row>
    <row r="1117" spans="1:10" ht="35.1" customHeight="1" thickTop="1" thickBot="1" x14ac:dyDescent="0.3">
      <c r="A1117" s="28" t="str">
        <f t="shared" si="35"/>
        <v/>
      </c>
      <c r="B1117" s="171"/>
      <c r="C1117" s="169"/>
      <c r="D1117" s="182"/>
      <c r="E1117" s="172"/>
      <c r="F1117" s="170"/>
      <c r="G1117" s="169"/>
      <c r="H1117" s="183"/>
      <c r="I1117" s="132" t="str">
        <f>IFERROR(VLOOKUP(C1117,PG!$C$8:$M$1007,11,FALSE),"")</f>
        <v/>
      </c>
      <c r="J1117" s="133">
        <f t="shared" si="36"/>
        <v>0</v>
      </c>
    </row>
    <row r="1118" spans="1:10" ht="35.1" customHeight="1" thickTop="1" thickBot="1" x14ac:dyDescent="0.3">
      <c r="A1118" s="28" t="str">
        <f t="shared" si="35"/>
        <v/>
      </c>
      <c r="B1118" s="171"/>
      <c r="C1118" s="169"/>
      <c r="D1118" s="182"/>
      <c r="E1118" s="172"/>
      <c r="F1118" s="170"/>
      <c r="G1118" s="169"/>
      <c r="H1118" s="183"/>
      <c r="I1118" s="132" t="str">
        <f>IFERROR(VLOOKUP(C1118,PG!$C$8:$M$1007,11,FALSE),"")</f>
        <v/>
      </c>
      <c r="J1118" s="133">
        <f t="shared" si="36"/>
        <v>0</v>
      </c>
    </row>
    <row r="1119" spans="1:10" ht="35.1" customHeight="1" thickTop="1" thickBot="1" x14ac:dyDescent="0.3">
      <c r="A1119" s="28" t="str">
        <f t="shared" si="35"/>
        <v/>
      </c>
      <c r="B1119" s="171"/>
      <c r="C1119" s="169"/>
      <c r="D1119" s="182"/>
      <c r="E1119" s="172"/>
      <c r="F1119" s="170"/>
      <c r="G1119" s="169"/>
      <c r="H1119" s="183"/>
      <c r="I1119" s="132" t="str">
        <f>IFERROR(VLOOKUP(C1119,PG!$C$8:$M$1007,11,FALSE),"")</f>
        <v/>
      </c>
      <c r="J1119" s="133">
        <f t="shared" si="36"/>
        <v>0</v>
      </c>
    </row>
    <row r="1120" spans="1:10" ht="35.1" customHeight="1" thickTop="1" thickBot="1" x14ac:dyDescent="0.3">
      <c r="A1120" s="28" t="str">
        <f t="shared" si="35"/>
        <v/>
      </c>
      <c r="B1120" s="171"/>
      <c r="C1120" s="169"/>
      <c r="D1120" s="182"/>
      <c r="E1120" s="172"/>
      <c r="F1120" s="170"/>
      <c r="G1120" s="169"/>
      <c r="H1120" s="183"/>
      <c r="I1120" s="132" t="str">
        <f>IFERROR(VLOOKUP(C1120,PG!$C$8:$M$1007,11,FALSE),"")</f>
        <v/>
      </c>
      <c r="J1120" s="133">
        <f t="shared" si="36"/>
        <v>0</v>
      </c>
    </row>
    <row r="1121" spans="1:10" ht="35.1" customHeight="1" thickTop="1" thickBot="1" x14ac:dyDescent="0.3">
      <c r="A1121" s="28" t="str">
        <f t="shared" si="35"/>
        <v/>
      </c>
      <c r="B1121" s="171"/>
      <c r="C1121" s="169"/>
      <c r="D1121" s="182"/>
      <c r="E1121" s="172"/>
      <c r="F1121" s="170"/>
      <c r="G1121" s="169"/>
      <c r="H1121" s="183"/>
      <c r="I1121" s="132" t="str">
        <f>IFERROR(VLOOKUP(C1121,PG!$C$8:$M$1007,11,FALSE),"")</f>
        <v/>
      </c>
      <c r="J1121" s="133">
        <f t="shared" si="36"/>
        <v>0</v>
      </c>
    </row>
    <row r="1122" spans="1:10" ht="35.1" customHeight="1" thickTop="1" thickBot="1" x14ac:dyDescent="0.3">
      <c r="A1122" s="28" t="str">
        <f t="shared" si="35"/>
        <v/>
      </c>
      <c r="B1122" s="171"/>
      <c r="C1122" s="169"/>
      <c r="D1122" s="182"/>
      <c r="E1122" s="172"/>
      <c r="F1122" s="170"/>
      <c r="G1122" s="169"/>
      <c r="H1122" s="183"/>
      <c r="I1122" s="132" t="str">
        <f>IFERROR(VLOOKUP(C1122,PG!$C$8:$M$1007,11,FALSE),"")</f>
        <v/>
      </c>
      <c r="J1122" s="133">
        <f t="shared" si="36"/>
        <v>0</v>
      </c>
    </row>
    <row r="1123" spans="1:10" ht="35.1" customHeight="1" thickTop="1" thickBot="1" x14ac:dyDescent="0.3">
      <c r="A1123" s="28" t="str">
        <f t="shared" si="35"/>
        <v/>
      </c>
      <c r="B1123" s="171"/>
      <c r="C1123" s="169"/>
      <c r="D1123" s="182"/>
      <c r="E1123" s="172"/>
      <c r="F1123" s="170"/>
      <c r="G1123" s="169"/>
      <c r="H1123" s="183"/>
      <c r="I1123" s="132" t="str">
        <f>IFERROR(VLOOKUP(C1123,PG!$C$8:$M$1007,11,FALSE),"")</f>
        <v/>
      </c>
      <c r="J1123" s="133">
        <f t="shared" si="36"/>
        <v>0</v>
      </c>
    </row>
    <row r="1124" spans="1:10" ht="35.1" customHeight="1" thickTop="1" thickBot="1" x14ac:dyDescent="0.3">
      <c r="A1124" s="28" t="str">
        <f t="shared" si="35"/>
        <v/>
      </c>
      <c r="B1124" s="171"/>
      <c r="C1124" s="169"/>
      <c r="D1124" s="182"/>
      <c r="E1124" s="172"/>
      <c r="F1124" s="170"/>
      <c r="G1124" s="169"/>
      <c r="H1124" s="183"/>
      <c r="I1124" s="132" t="str">
        <f>IFERROR(VLOOKUP(C1124,PG!$C$8:$M$1007,11,FALSE),"")</f>
        <v/>
      </c>
      <c r="J1124" s="133">
        <f t="shared" si="36"/>
        <v>0</v>
      </c>
    </row>
    <row r="1125" spans="1:10" ht="35.1" customHeight="1" thickTop="1" thickBot="1" x14ac:dyDescent="0.3">
      <c r="A1125" s="28" t="str">
        <f t="shared" si="35"/>
        <v/>
      </c>
      <c r="B1125" s="171"/>
      <c r="C1125" s="169"/>
      <c r="D1125" s="182"/>
      <c r="E1125" s="172"/>
      <c r="F1125" s="170"/>
      <c r="G1125" s="169"/>
      <c r="H1125" s="183"/>
      <c r="I1125" s="132" t="str">
        <f>IFERROR(VLOOKUP(C1125,PG!$C$8:$M$1007,11,FALSE),"")</f>
        <v/>
      </c>
      <c r="J1125" s="133">
        <f t="shared" si="36"/>
        <v>0</v>
      </c>
    </row>
    <row r="1126" spans="1:10" ht="35.1" customHeight="1" thickTop="1" thickBot="1" x14ac:dyDescent="0.3">
      <c r="A1126" s="28" t="str">
        <f t="shared" si="35"/>
        <v/>
      </c>
      <c r="B1126" s="171"/>
      <c r="C1126" s="169"/>
      <c r="D1126" s="182"/>
      <c r="E1126" s="172"/>
      <c r="F1126" s="170"/>
      <c r="G1126" s="169"/>
      <c r="H1126" s="183"/>
      <c r="I1126" s="132" t="str">
        <f>IFERROR(VLOOKUP(C1126,PG!$C$8:$M$1007,11,FALSE),"")</f>
        <v/>
      </c>
      <c r="J1126" s="133">
        <f t="shared" si="36"/>
        <v>0</v>
      </c>
    </row>
    <row r="1127" spans="1:10" ht="35.1" customHeight="1" thickTop="1" thickBot="1" x14ac:dyDescent="0.3">
      <c r="A1127" s="28" t="str">
        <f t="shared" si="35"/>
        <v/>
      </c>
      <c r="B1127" s="171"/>
      <c r="C1127" s="169"/>
      <c r="D1127" s="182"/>
      <c r="E1127" s="172"/>
      <c r="F1127" s="170"/>
      <c r="G1127" s="169"/>
      <c r="H1127" s="183"/>
      <c r="I1127" s="132" t="str">
        <f>IFERROR(VLOOKUP(C1127,PG!$C$8:$M$1007,11,FALSE),"")</f>
        <v/>
      </c>
      <c r="J1127" s="133">
        <f t="shared" si="36"/>
        <v>0</v>
      </c>
    </row>
    <row r="1128" spans="1:10" ht="35.1" customHeight="1" thickTop="1" thickBot="1" x14ac:dyDescent="0.3">
      <c r="A1128" s="28" t="str">
        <f t="shared" si="35"/>
        <v/>
      </c>
      <c r="B1128" s="171"/>
      <c r="C1128" s="169"/>
      <c r="D1128" s="182"/>
      <c r="E1128" s="172"/>
      <c r="F1128" s="170"/>
      <c r="G1128" s="169"/>
      <c r="H1128" s="183"/>
      <c r="I1128" s="132" t="str">
        <f>IFERROR(VLOOKUP(C1128,PG!$C$8:$M$1007,11,FALSE),"")</f>
        <v/>
      </c>
      <c r="J1128" s="133">
        <f t="shared" si="36"/>
        <v>0</v>
      </c>
    </row>
    <row r="1129" spans="1:10" ht="35.1" customHeight="1" thickTop="1" thickBot="1" x14ac:dyDescent="0.3">
      <c r="A1129" s="28" t="str">
        <f t="shared" si="35"/>
        <v/>
      </c>
      <c r="B1129" s="171"/>
      <c r="C1129" s="169"/>
      <c r="D1129" s="182"/>
      <c r="E1129" s="172"/>
      <c r="F1129" s="170"/>
      <c r="G1129" s="169"/>
      <c r="H1129" s="183"/>
      <c r="I1129" s="132" t="str">
        <f>IFERROR(VLOOKUP(C1129,PG!$C$8:$M$1007,11,FALSE),"")</f>
        <v/>
      </c>
      <c r="J1129" s="133">
        <f t="shared" si="36"/>
        <v>0</v>
      </c>
    </row>
    <row r="1130" spans="1:10" ht="35.1" customHeight="1" thickTop="1" thickBot="1" x14ac:dyDescent="0.3">
      <c r="A1130" s="28" t="str">
        <f t="shared" si="35"/>
        <v/>
      </c>
      <c r="B1130" s="171"/>
      <c r="C1130" s="169"/>
      <c r="D1130" s="182"/>
      <c r="E1130" s="172"/>
      <c r="F1130" s="170"/>
      <c r="G1130" s="169"/>
      <c r="H1130" s="183"/>
      <c r="I1130" s="132" t="str">
        <f>IFERROR(VLOOKUP(C1130,PG!$C$8:$M$1007,11,FALSE),"")</f>
        <v/>
      </c>
      <c r="J1130" s="133">
        <f t="shared" si="36"/>
        <v>0</v>
      </c>
    </row>
    <row r="1131" spans="1:10" ht="35.1" customHeight="1" thickTop="1" thickBot="1" x14ac:dyDescent="0.3">
      <c r="A1131" s="28" t="str">
        <f t="shared" si="35"/>
        <v/>
      </c>
      <c r="B1131" s="171"/>
      <c r="C1131" s="169"/>
      <c r="D1131" s="182"/>
      <c r="E1131" s="172"/>
      <c r="F1131" s="170"/>
      <c r="G1131" s="169"/>
      <c r="H1131" s="183"/>
      <c r="I1131" s="132" t="str">
        <f>IFERROR(VLOOKUP(C1131,PG!$C$8:$M$1007,11,FALSE),"")</f>
        <v/>
      </c>
      <c r="J1131" s="133">
        <f t="shared" si="36"/>
        <v>0</v>
      </c>
    </row>
    <row r="1132" spans="1:10" ht="35.1" customHeight="1" thickTop="1" thickBot="1" x14ac:dyDescent="0.3">
      <c r="A1132" s="28" t="str">
        <f t="shared" si="35"/>
        <v/>
      </c>
      <c r="B1132" s="171"/>
      <c r="C1132" s="169"/>
      <c r="D1132" s="182"/>
      <c r="E1132" s="172"/>
      <c r="F1132" s="170"/>
      <c r="G1132" s="169"/>
      <c r="H1132" s="183"/>
      <c r="I1132" s="132" t="str">
        <f>IFERROR(VLOOKUP(C1132,PG!$C$8:$M$1007,11,FALSE),"")</f>
        <v/>
      </c>
      <c r="J1132" s="133">
        <f t="shared" si="36"/>
        <v>0</v>
      </c>
    </row>
    <row r="1133" spans="1:10" ht="35.1" customHeight="1" thickTop="1" thickBot="1" x14ac:dyDescent="0.3">
      <c r="A1133" s="28" t="str">
        <f t="shared" si="35"/>
        <v/>
      </c>
      <c r="B1133" s="171"/>
      <c r="C1133" s="169"/>
      <c r="D1133" s="182"/>
      <c r="E1133" s="172"/>
      <c r="F1133" s="170"/>
      <c r="G1133" s="169"/>
      <c r="H1133" s="183"/>
      <c r="I1133" s="132" t="str">
        <f>IFERROR(VLOOKUP(C1133,PG!$C$8:$M$1007,11,FALSE),"")</f>
        <v/>
      </c>
      <c r="J1133" s="133">
        <f t="shared" si="36"/>
        <v>0</v>
      </c>
    </row>
    <row r="1134" spans="1:10" ht="35.1" customHeight="1" thickTop="1" thickBot="1" x14ac:dyDescent="0.3">
      <c r="A1134" s="28" t="str">
        <f t="shared" si="35"/>
        <v/>
      </c>
      <c r="B1134" s="171"/>
      <c r="C1134" s="169"/>
      <c r="D1134" s="182"/>
      <c r="E1134" s="172"/>
      <c r="F1134" s="170"/>
      <c r="G1134" s="169"/>
      <c r="H1134" s="183"/>
      <c r="I1134" s="132" t="str">
        <f>IFERROR(VLOOKUP(C1134,PG!$C$8:$M$1007,11,FALSE),"")</f>
        <v/>
      </c>
      <c r="J1134" s="133">
        <f t="shared" si="36"/>
        <v>0</v>
      </c>
    </row>
    <row r="1135" spans="1:10" ht="35.1" customHeight="1" thickTop="1" thickBot="1" x14ac:dyDescent="0.3">
      <c r="A1135" s="28" t="str">
        <f t="shared" si="35"/>
        <v/>
      </c>
      <c r="B1135" s="171"/>
      <c r="C1135" s="169"/>
      <c r="D1135" s="182"/>
      <c r="E1135" s="172"/>
      <c r="F1135" s="170"/>
      <c r="G1135" s="169"/>
      <c r="H1135" s="183"/>
      <c r="I1135" s="132" t="str">
        <f>IFERROR(VLOOKUP(C1135,PG!$C$8:$M$1007,11,FALSE),"")</f>
        <v/>
      </c>
      <c r="J1135" s="133">
        <f t="shared" si="36"/>
        <v>0</v>
      </c>
    </row>
    <row r="1136" spans="1:10" ht="35.1" customHeight="1" thickTop="1" thickBot="1" x14ac:dyDescent="0.3">
      <c r="A1136" s="28" t="str">
        <f t="shared" si="35"/>
        <v/>
      </c>
      <c r="B1136" s="171"/>
      <c r="C1136" s="169"/>
      <c r="D1136" s="182"/>
      <c r="E1136" s="172"/>
      <c r="F1136" s="170"/>
      <c r="G1136" s="169"/>
      <c r="H1136" s="183"/>
      <c r="I1136" s="132" t="str">
        <f>IFERROR(VLOOKUP(C1136,PG!$C$8:$M$1007,11,FALSE),"")</f>
        <v/>
      </c>
      <c r="J1136" s="133">
        <f t="shared" si="36"/>
        <v>0</v>
      </c>
    </row>
    <row r="1137" spans="1:10" ht="35.1" customHeight="1" thickTop="1" thickBot="1" x14ac:dyDescent="0.3">
      <c r="A1137" s="28" t="str">
        <f t="shared" si="35"/>
        <v/>
      </c>
      <c r="B1137" s="171"/>
      <c r="C1137" s="169"/>
      <c r="D1137" s="182"/>
      <c r="E1137" s="172"/>
      <c r="F1137" s="170"/>
      <c r="G1137" s="169"/>
      <c r="H1137" s="183"/>
      <c r="I1137" s="132" t="str">
        <f>IFERROR(VLOOKUP(C1137,PG!$C$8:$M$1007,11,FALSE),"")</f>
        <v/>
      </c>
      <c r="J1137" s="133">
        <f t="shared" si="36"/>
        <v>0</v>
      </c>
    </row>
    <row r="1138" spans="1:10" ht="35.1" customHeight="1" thickTop="1" thickBot="1" x14ac:dyDescent="0.3">
      <c r="A1138" s="28" t="str">
        <f t="shared" si="35"/>
        <v/>
      </c>
      <c r="B1138" s="171"/>
      <c r="C1138" s="169"/>
      <c r="D1138" s="182"/>
      <c r="E1138" s="172"/>
      <c r="F1138" s="170"/>
      <c r="G1138" s="169"/>
      <c r="H1138" s="183"/>
      <c r="I1138" s="132" t="str">
        <f>IFERROR(VLOOKUP(C1138,PG!$C$8:$M$1007,11,FALSE),"")</f>
        <v/>
      </c>
      <c r="J1138" s="133">
        <f t="shared" si="36"/>
        <v>0</v>
      </c>
    </row>
    <row r="1139" spans="1:10" ht="35.1" customHeight="1" thickTop="1" thickBot="1" x14ac:dyDescent="0.3">
      <c r="A1139" s="28" t="str">
        <f t="shared" si="35"/>
        <v/>
      </c>
      <c r="B1139" s="171"/>
      <c r="C1139" s="169"/>
      <c r="D1139" s="182"/>
      <c r="E1139" s="172"/>
      <c r="F1139" s="170"/>
      <c r="G1139" s="169"/>
      <c r="H1139" s="183"/>
      <c r="I1139" s="132" t="str">
        <f>IFERROR(VLOOKUP(C1139,PG!$C$8:$M$1007,11,FALSE),"")</f>
        <v/>
      </c>
      <c r="J1139" s="133">
        <f t="shared" si="36"/>
        <v>0</v>
      </c>
    </row>
    <row r="1140" spans="1:10" ht="35.1" customHeight="1" thickTop="1" thickBot="1" x14ac:dyDescent="0.3">
      <c r="A1140" s="28" t="str">
        <f t="shared" si="35"/>
        <v/>
      </c>
      <c r="B1140" s="171"/>
      <c r="C1140" s="169"/>
      <c r="D1140" s="182"/>
      <c r="E1140" s="172"/>
      <c r="F1140" s="170"/>
      <c r="G1140" s="169"/>
      <c r="H1140" s="183"/>
      <c r="I1140" s="132" t="str">
        <f>IFERROR(VLOOKUP(C1140,PG!$C$8:$M$1007,11,FALSE),"")</f>
        <v/>
      </c>
      <c r="J1140" s="133">
        <f t="shared" si="36"/>
        <v>0</v>
      </c>
    </row>
    <row r="1141" spans="1:10" ht="35.1" customHeight="1" thickTop="1" thickBot="1" x14ac:dyDescent="0.3">
      <c r="A1141" s="28" t="str">
        <f t="shared" si="35"/>
        <v/>
      </c>
      <c r="B1141" s="171"/>
      <c r="C1141" s="169"/>
      <c r="D1141" s="182"/>
      <c r="E1141" s="172"/>
      <c r="F1141" s="170"/>
      <c r="G1141" s="169"/>
      <c r="H1141" s="183"/>
      <c r="I1141" s="132" t="str">
        <f>IFERROR(VLOOKUP(C1141,PG!$C$8:$M$1007,11,FALSE),"")</f>
        <v/>
      </c>
      <c r="J1141" s="133">
        <f t="shared" si="36"/>
        <v>0</v>
      </c>
    </row>
    <row r="1142" spans="1:10" ht="35.1" customHeight="1" thickTop="1" thickBot="1" x14ac:dyDescent="0.3">
      <c r="A1142" s="28" t="str">
        <f t="shared" si="35"/>
        <v/>
      </c>
      <c r="B1142" s="171"/>
      <c r="C1142" s="169"/>
      <c r="D1142" s="182"/>
      <c r="E1142" s="172"/>
      <c r="F1142" s="170"/>
      <c r="G1142" s="169"/>
      <c r="H1142" s="183"/>
      <c r="I1142" s="132" t="str">
        <f>IFERROR(VLOOKUP(C1142,PG!$C$8:$M$1007,11,FALSE),"")</f>
        <v/>
      </c>
      <c r="J1142" s="133">
        <f t="shared" si="36"/>
        <v>0</v>
      </c>
    </row>
    <row r="1143" spans="1:10" ht="35.1" customHeight="1" thickTop="1" thickBot="1" x14ac:dyDescent="0.3">
      <c r="A1143" s="28" t="str">
        <f t="shared" si="35"/>
        <v/>
      </c>
      <c r="B1143" s="171"/>
      <c r="C1143" s="169"/>
      <c r="D1143" s="182"/>
      <c r="E1143" s="172"/>
      <c r="F1143" s="170"/>
      <c r="G1143" s="169"/>
      <c r="H1143" s="183"/>
      <c r="I1143" s="132" t="str">
        <f>IFERROR(VLOOKUP(C1143,PG!$C$8:$M$1007,11,FALSE),"")</f>
        <v/>
      </c>
      <c r="J1143" s="133">
        <f t="shared" si="36"/>
        <v>0</v>
      </c>
    </row>
    <row r="1144" spans="1:10" ht="35.1" customHeight="1" thickTop="1" thickBot="1" x14ac:dyDescent="0.3">
      <c r="A1144" s="28" t="str">
        <f t="shared" si="35"/>
        <v/>
      </c>
      <c r="B1144" s="171"/>
      <c r="C1144" s="169"/>
      <c r="D1144" s="182"/>
      <c r="E1144" s="172"/>
      <c r="F1144" s="170"/>
      <c r="G1144" s="169"/>
      <c r="H1144" s="183"/>
      <c r="I1144" s="132" t="str">
        <f>IFERROR(VLOOKUP(C1144,PG!$C$8:$M$1007,11,FALSE),"")</f>
        <v/>
      </c>
      <c r="J1144" s="133">
        <f t="shared" si="36"/>
        <v>0</v>
      </c>
    </row>
    <row r="1145" spans="1:10" ht="35.1" customHeight="1" thickTop="1" thickBot="1" x14ac:dyDescent="0.3">
      <c r="A1145" s="28" t="str">
        <f t="shared" si="35"/>
        <v/>
      </c>
      <c r="B1145" s="171"/>
      <c r="C1145" s="169"/>
      <c r="D1145" s="182"/>
      <c r="E1145" s="172"/>
      <c r="F1145" s="170"/>
      <c r="G1145" s="169"/>
      <c r="H1145" s="183"/>
      <c r="I1145" s="132" t="str">
        <f>IFERROR(VLOOKUP(C1145,PG!$C$8:$M$1007,11,FALSE),"")</f>
        <v/>
      </c>
      <c r="J1145" s="133">
        <f t="shared" si="36"/>
        <v>0</v>
      </c>
    </row>
    <row r="1146" spans="1:10" ht="35.1" customHeight="1" thickTop="1" thickBot="1" x14ac:dyDescent="0.3">
      <c r="A1146" s="28" t="str">
        <f t="shared" si="35"/>
        <v/>
      </c>
      <c r="B1146" s="171"/>
      <c r="C1146" s="169"/>
      <c r="D1146" s="182"/>
      <c r="E1146" s="172"/>
      <c r="F1146" s="170"/>
      <c r="G1146" s="169"/>
      <c r="H1146" s="183"/>
      <c r="I1146" s="132" t="str">
        <f>IFERROR(VLOOKUP(C1146,PG!$C$8:$M$1007,11,FALSE),"")</f>
        <v/>
      </c>
      <c r="J1146" s="133">
        <f t="shared" si="36"/>
        <v>0</v>
      </c>
    </row>
    <row r="1147" spans="1:10" ht="35.1" customHeight="1" thickTop="1" thickBot="1" x14ac:dyDescent="0.3">
      <c r="A1147" s="28" t="str">
        <f t="shared" si="35"/>
        <v/>
      </c>
      <c r="B1147" s="171"/>
      <c r="C1147" s="169"/>
      <c r="D1147" s="182"/>
      <c r="E1147" s="172"/>
      <c r="F1147" s="170"/>
      <c r="G1147" s="169"/>
      <c r="H1147" s="183"/>
      <c r="I1147" s="132" t="str">
        <f>IFERROR(VLOOKUP(C1147,PG!$C$8:$M$1007,11,FALSE),"")</f>
        <v/>
      </c>
      <c r="J1147" s="133">
        <f t="shared" si="36"/>
        <v>0</v>
      </c>
    </row>
    <row r="1148" spans="1:10" ht="35.1" customHeight="1" thickTop="1" thickBot="1" x14ac:dyDescent="0.3">
      <c r="A1148" s="28" t="str">
        <f t="shared" si="35"/>
        <v/>
      </c>
      <c r="B1148" s="171"/>
      <c r="C1148" s="169"/>
      <c r="D1148" s="182"/>
      <c r="E1148" s="172"/>
      <c r="F1148" s="170"/>
      <c r="G1148" s="169"/>
      <c r="H1148" s="183"/>
      <c r="I1148" s="132" t="str">
        <f>IFERROR(VLOOKUP(C1148,PG!$C$8:$M$1007,11,FALSE),"")</f>
        <v/>
      </c>
      <c r="J1148" s="133">
        <f t="shared" si="36"/>
        <v>0</v>
      </c>
    </row>
    <row r="1149" spans="1:10" ht="35.1" customHeight="1" thickTop="1" thickBot="1" x14ac:dyDescent="0.3">
      <c r="A1149" s="28" t="str">
        <f t="shared" si="35"/>
        <v/>
      </c>
      <c r="B1149" s="171"/>
      <c r="C1149" s="169"/>
      <c r="D1149" s="182"/>
      <c r="E1149" s="172"/>
      <c r="F1149" s="170"/>
      <c r="G1149" s="169"/>
      <c r="H1149" s="183"/>
      <c r="I1149" s="132" t="str">
        <f>IFERROR(VLOOKUP(C1149,PG!$C$8:$M$1007,11,FALSE),"")</f>
        <v/>
      </c>
      <c r="J1149" s="133">
        <f t="shared" si="36"/>
        <v>0</v>
      </c>
    </row>
    <row r="1150" spans="1:10" ht="35.1" customHeight="1" thickTop="1" thickBot="1" x14ac:dyDescent="0.3">
      <c r="A1150" s="28" t="str">
        <f t="shared" si="35"/>
        <v/>
      </c>
      <c r="B1150" s="171"/>
      <c r="C1150" s="169"/>
      <c r="D1150" s="182"/>
      <c r="E1150" s="172"/>
      <c r="F1150" s="170"/>
      <c r="G1150" s="169"/>
      <c r="H1150" s="183"/>
      <c r="I1150" s="132" t="str">
        <f>IFERROR(VLOOKUP(C1150,PG!$C$8:$M$1007,11,FALSE),"")</f>
        <v/>
      </c>
      <c r="J1150" s="133">
        <f t="shared" si="36"/>
        <v>0</v>
      </c>
    </row>
    <row r="1151" spans="1:10" ht="35.1" customHeight="1" thickTop="1" thickBot="1" x14ac:dyDescent="0.3">
      <c r="A1151" s="28" t="str">
        <f t="shared" si="35"/>
        <v/>
      </c>
      <c r="B1151" s="171"/>
      <c r="C1151" s="169"/>
      <c r="D1151" s="182"/>
      <c r="E1151" s="172"/>
      <c r="F1151" s="170"/>
      <c r="G1151" s="169"/>
      <c r="H1151" s="183"/>
      <c r="I1151" s="132" t="str">
        <f>IFERROR(VLOOKUP(C1151,PG!$C$8:$M$1007,11,FALSE),"")</f>
        <v/>
      </c>
      <c r="J1151" s="133">
        <f t="shared" si="36"/>
        <v>0</v>
      </c>
    </row>
    <row r="1152" spans="1:10" ht="35.1" customHeight="1" thickTop="1" thickBot="1" x14ac:dyDescent="0.3">
      <c r="A1152" s="28" t="str">
        <f t="shared" si="35"/>
        <v/>
      </c>
      <c r="B1152" s="171"/>
      <c r="C1152" s="169"/>
      <c r="D1152" s="182"/>
      <c r="E1152" s="172"/>
      <c r="F1152" s="170"/>
      <c r="G1152" s="169"/>
      <c r="H1152" s="183"/>
      <c r="I1152" s="132" t="str">
        <f>IFERROR(VLOOKUP(C1152,PG!$C$8:$M$1007,11,FALSE),"")</f>
        <v/>
      </c>
      <c r="J1152" s="133">
        <f t="shared" si="36"/>
        <v>0</v>
      </c>
    </row>
    <row r="1153" spans="1:10" ht="35.1" customHeight="1" thickTop="1" thickBot="1" x14ac:dyDescent="0.3">
      <c r="A1153" s="28" t="str">
        <f t="shared" si="35"/>
        <v/>
      </c>
      <c r="B1153" s="171"/>
      <c r="C1153" s="169"/>
      <c r="D1153" s="182"/>
      <c r="E1153" s="172"/>
      <c r="F1153" s="170"/>
      <c r="G1153" s="169"/>
      <c r="H1153" s="183"/>
      <c r="I1153" s="132" t="str">
        <f>IFERROR(VLOOKUP(C1153,PG!$C$8:$M$1007,11,FALSE),"")</f>
        <v/>
      </c>
      <c r="J1153" s="133">
        <f t="shared" si="36"/>
        <v>0</v>
      </c>
    </row>
    <row r="1154" spans="1:10" ht="35.1" customHeight="1" thickTop="1" thickBot="1" x14ac:dyDescent="0.3">
      <c r="A1154" s="28" t="str">
        <f t="shared" si="35"/>
        <v/>
      </c>
      <c r="B1154" s="171"/>
      <c r="C1154" s="169"/>
      <c r="D1154" s="182"/>
      <c r="E1154" s="172"/>
      <c r="F1154" s="170"/>
      <c r="G1154" s="169"/>
      <c r="H1154" s="183"/>
      <c r="I1154" s="132" t="str">
        <f>IFERROR(VLOOKUP(C1154,PG!$C$8:$M$1007,11,FALSE),"")</f>
        <v/>
      </c>
      <c r="J1154" s="133">
        <f t="shared" si="36"/>
        <v>0</v>
      </c>
    </row>
    <row r="1155" spans="1:10" ht="35.1" customHeight="1" thickTop="1" thickBot="1" x14ac:dyDescent="0.3">
      <c r="A1155" s="28" t="str">
        <f t="shared" si="35"/>
        <v/>
      </c>
      <c r="B1155" s="171"/>
      <c r="C1155" s="169"/>
      <c r="D1155" s="182"/>
      <c r="E1155" s="172"/>
      <c r="F1155" s="170"/>
      <c r="G1155" s="169"/>
      <c r="H1155" s="183"/>
      <c r="I1155" s="132" t="str">
        <f>IFERROR(VLOOKUP(C1155,PG!$C$8:$M$1007,11,FALSE),"")</f>
        <v/>
      </c>
      <c r="J1155" s="133">
        <f t="shared" si="36"/>
        <v>0</v>
      </c>
    </row>
    <row r="1156" spans="1:10" ht="35.1" customHeight="1" thickTop="1" thickBot="1" x14ac:dyDescent="0.3">
      <c r="A1156" s="28" t="str">
        <f t="shared" si="35"/>
        <v/>
      </c>
      <c r="B1156" s="171"/>
      <c r="C1156" s="169"/>
      <c r="D1156" s="182"/>
      <c r="E1156" s="172"/>
      <c r="F1156" s="170"/>
      <c r="G1156" s="169"/>
      <c r="H1156" s="183"/>
      <c r="I1156" s="132" t="str">
        <f>IFERROR(VLOOKUP(C1156,PG!$C$8:$M$1007,11,FALSE),"")</f>
        <v/>
      </c>
      <c r="J1156" s="133">
        <f t="shared" si="36"/>
        <v>0</v>
      </c>
    </row>
    <row r="1157" spans="1:10" ht="35.1" customHeight="1" thickTop="1" thickBot="1" x14ac:dyDescent="0.3">
      <c r="A1157" s="28" t="str">
        <f t="shared" si="35"/>
        <v/>
      </c>
      <c r="B1157" s="171"/>
      <c r="C1157" s="169"/>
      <c r="D1157" s="182"/>
      <c r="E1157" s="172"/>
      <c r="F1157" s="170"/>
      <c r="G1157" s="169"/>
      <c r="H1157" s="183"/>
      <c r="I1157" s="132" t="str">
        <f>IFERROR(VLOOKUP(C1157,PG!$C$8:$M$1007,11,FALSE),"")</f>
        <v/>
      </c>
      <c r="J1157" s="133">
        <f t="shared" si="36"/>
        <v>0</v>
      </c>
    </row>
    <row r="1158" spans="1:10" ht="35.1" customHeight="1" thickTop="1" thickBot="1" x14ac:dyDescent="0.3">
      <c r="A1158" s="28" t="str">
        <f t="shared" si="35"/>
        <v/>
      </c>
      <c r="B1158" s="171"/>
      <c r="C1158" s="169"/>
      <c r="D1158" s="182"/>
      <c r="E1158" s="172"/>
      <c r="F1158" s="170"/>
      <c r="G1158" s="169"/>
      <c r="H1158" s="183"/>
      <c r="I1158" s="132" t="str">
        <f>IFERROR(VLOOKUP(C1158,PG!$C$8:$M$1007,11,FALSE),"")</f>
        <v/>
      </c>
      <c r="J1158" s="133">
        <f t="shared" si="36"/>
        <v>0</v>
      </c>
    </row>
    <row r="1159" spans="1:10" ht="35.1" customHeight="1" thickTop="1" thickBot="1" x14ac:dyDescent="0.3">
      <c r="A1159" s="28" t="str">
        <f t="shared" si="35"/>
        <v/>
      </c>
      <c r="B1159" s="171"/>
      <c r="C1159" s="169"/>
      <c r="D1159" s="182"/>
      <c r="E1159" s="172"/>
      <c r="F1159" s="170"/>
      <c r="G1159" s="169"/>
      <c r="H1159" s="183"/>
      <c r="I1159" s="132" t="str">
        <f>IFERROR(VLOOKUP(C1159,PG!$C$8:$M$1007,11,FALSE),"")</f>
        <v/>
      </c>
      <c r="J1159" s="133">
        <f t="shared" si="36"/>
        <v>0</v>
      </c>
    </row>
    <row r="1160" spans="1:10" ht="35.1" customHeight="1" thickTop="1" thickBot="1" x14ac:dyDescent="0.3">
      <c r="A1160" s="28" t="str">
        <f t="shared" si="35"/>
        <v/>
      </c>
      <c r="B1160" s="171"/>
      <c r="C1160" s="169"/>
      <c r="D1160" s="182"/>
      <c r="E1160" s="172"/>
      <c r="F1160" s="170"/>
      <c r="G1160" s="169"/>
      <c r="H1160" s="183"/>
      <c r="I1160" s="132" t="str">
        <f>IFERROR(VLOOKUP(C1160,PG!$C$8:$M$1007,11,FALSE),"")</f>
        <v/>
      </c>
      <c r="J1160" s="133">
        <f t="shared" si="36"/>
        <v>0</v>
      </c>
    </row>
    <row r="1161" spans="1:10" ht="35.1" customHeight="1" thickTop="1" thickBot="1" x14ac:dyDescent="0.3">
      <c r="A1161" s="28" t="str">
        <f t="shared" ref="A1161:A1224" si="37">IF(B1161="","",MONTH(B1161))</f>
        <v/>
      </c>
      <c r="B1161" s="171"/>
      <c r="C1161" s="169"/>
      <c r="D1161" s="182"/>
      <c r="E1161" s="172"/>
      <c r="F1161" s="170"/>
      <c r="G1161" s="169"/>
      <c r="H1161" s="183"/>
      <c r="I1161" s="132" t="str">
        <f>IFERROR(VLOOKUP(C1161,PG!$C$8:$M$1007,11,FALSE),"")</f>
        <v/>
      </c>
      <c r="J1161" s="133">
        <f t="shared" si="36"/>
        <v>0</v>
      </c>
    </row>
    <row r="1162" spans="1:10" ht="35.1" customHeight="1" thickTop="1" thickBot="1" x14ac:dyDescent="0.3">
      <c r="A1162" s="28" t="str">
        <f t="shared" si="37"/>
        <v/>
      </c>
      <c r="B1162" s="171"/>
      <c r="C1162" s="169"/>
      <c r="D1162" s="182"/>
      <c r="E1162" s="172"/>
      <c r="F1162" s="170"/>
      <c r="G1162" s="169"/>
      <c r="H1162" s="183"/>
      <c r="I1162" s="132" t="str">
        <f>IFERROR(VLOOKUP(C1162,PG!$C$8:$M$1007,11,FALSE),"")</f>
        <v/>
      </c>
      <c r="J1162" s="133">
        <f t="shared" si="36"/>
        <v>0</v>
      </c>
    </row>
    <row r="1163" spans="1:10" ht="35.1" customHeight="1" thickTop="1" thickBot="1" x14ac:dyDescent="0.3">
      <c r="A1163" s="28" t="str">
        <f t="shared" si="37"/>
        <v/>
      </c>
      <c r="B1163" s="171"/>
      <c r="C1163" s="169"/>
      <c r="D1163" s="182"/>
      <c r="E1163" s="172"/>
      <c r="F1163" s="170"/>
      <c r="G1163" s="169"/>
      <c r="H1163" s="183"/>
      <c r="I1163" s="132" t="str">
        <f>IFERROR(VLOOKUP(C1163,PG!$C$8:$M$1007,11,FALSE),"")</f>
        <v/>
      </c>
      <c r="J1163" s="133">
        <f t="shared" si="36"/>
        <v>0</v>
      </c>
    </row>
    <row r="1164" spans="1:10" ht="35.1" customHeight="1" thickTop="1" thickBot="1" x14ac:dyDescent="0.3">
      <c r="A1164" s="28" t="str">
        <f t="shared" si="37"/>
        <v/>
      </c>
      <c r="B1164" s="171"/>
      <c r="C1164" s="169"/>
      <c r="D1164" s="182"/>
      <c r="E1164" s="172"/>
      <c r="F1164" s="170"/>
      <c r="G1164" s="169"/>
      <c r="H1164" s="183"/>
      <c r="I1164" s="132" t="str">
        <f>IFERROR(VLOOKUP(C1164,PG!$C$8:$M$1007,11,FALSE),"")</f>
        <v/>
      </c>
      <c r="J1164" s="133">
        <f t="shared" si="36"/>
        <v>0</v>
      </c>
    </row>
    <row r="1165" spans="1:10" ht="35.1" customHeight="1" thickTop="1" thickBot="1" x14ac:dyDescent="0.3">
      <c r="A1165" s="28" t="str">
        <f t="shared" si="37"/>
        <v/>
      </c>
      <c r="B1165" s="171"/>
      <c r="C1165" s="169"/>
      <c r="D1165" s="182"/>
      <c r="E1165" s="172"/>
      <c r="F1165" s="170"/>
      <c r="G1165" s="169"/>
      <c r="H1165" s="183"/>
      <c r="I1165" s="132" t="str">
        <f>IFERROR(VLOOKUP(C1165,PG!$C$8:$M$1007,11,FALSE),"")</f>
        <v/>
      </c>
      <c r="J1165" s="133">
        <f t="shared" si="36"/>
        <v>0</v>
      </c>
    </row>
    <row r="1166" spans="1:10" ht="35.1" customHeight="1" thickTop="1" thickBot="1" x14ac:dyDescent="0.3">
      <c r="A1166" s="28" t="str">
        <f t="shared" si="37"/>
        <v/>
      </c>
      <c r="B1166" s="171"/>
      <c r="C1166" s="169"/>
      <c r="D1166" s="182"/>
      <c r="E1166" s="172"/>
      <c r="F1166" s="170"/>
      <c r="G1166" s="169"/>
      <c r="H1166" s="183"/>
      <c r="I1166" s="132" t="str">
        <f>IFERROR(VLOOKUP(C1166,PG!$C$8:$M$1007,11,FALSE),"")</f>
        <v/>
      </c>
      <c r="J1166" s="133">
        <f t="shared" si="36"/>
        <v>0</v>
      </c>
    </row>
    <row r="1167" spans="1:10" ht="35.1" customHeight="1" thickTop="1" thickBot="1" x14ac:dyDescent="0.3">
      <c r="A1167" s="28" t="str">
        <f t="shared" si="37"/>
        <v/>
      </c>
      <c r="B1167" s="171"/>
      <c r="C1167" s="169"/>
      <c r="D1167" s="182"/>
      <c r="E1167" s="172"/>
      <c r="F1167" s="170"/>
      <c r="G1167" s="169"/>
      <c r="H1167" s="183"/>
      <c r="I1167" s="132" t="str">
        <f>IFERROR(VLOOKUP(C1167,PG!$C$8:$M$1007,11,FALSE),"")</f>
        <v/>
      </c>
      <c r="J1167" s="133">
        <f t="shared" si="36"/>
        <v>0</v>
      </c>
    </row>
    <row r="1168" spans="1:10" ht="35.1" customHeight="1" thickTop="1" thickBot="1" x14ac:dyDescent="0.3">
      <c r="A1168" s="28" t="str">
        <f t="shared" si="37"/>
        <v/>
      </c>
      <c r="B1168" s="171"/>
      <c r="C1168" s="169"/>
      <c r="D1168" s="182"/>
      <c r="E1168" s="172"/>
      <c r="F1168" s="170"/>
      <c r="G1168" s="169"/>
      <c r="H1168" s="183"/>
      <c r="I1168" s="132" t="str">
        <f>IFERROR(VLOOKUP(C1168,PG!$C$8:$M$1007,11,FALSE),"")</f>
        <v/>
      </c>
      <c r="J1168" s="133">
        <f t="shared" si="36"/>
        <v>0</v>
      </c>
    </row>
    <row r="1169" spans="1:10" ht="35.1" customHeight="1" thickTop="1" thickBot="1" x14ac:dyDescent="0.3">
      <c r="A1169" s="28" t="str">
        <f t="shared" si="37"/>
        <v/>
      </c>
      <c r="B1169" s="171"/>
      <c r="C1169" s="169"/>
      <c r="D1169" s="182"/>
      <c r="E1169" s="172"/>
      <c r="F1169" s="170"/>
      <c r="G1169" s="169"/>
      <c r="H1169" s="183"/>
      <c r="I1169" s="132" t="str">
        <f>IFERROR(VLOOKUP(C1169,PG!$C$8:$M$1007,11,FALSE),"")</f>
        <v/>
      </c>
      <c r="J1169" s="133">
        <f t="shared" si="36"/>
        <v>0</v>
      </c>
    </row>
    <row r="1170" spans="1:10" ht="35.1" customHeight="1" thickTop="1" thickBot="1" x14ac:dyDescent="0.3">
      <c r="A1170" s="28" t="str">
        <f t="shared" si="37"/>
        <v/>
      </c>
      <c r="B1170" s="171"/>
      <c r="C1170" s="169"/>
      <c r="D1170" s="182"/>
      <c r="E1170" s="172"/>
      <c r="F1170" s="170"/>
      <c r="G1170" s="169"/>
      <c r="H1170" s="183"/>
      <c r="I1170" s="132" t="str">
        <f>IFERROR(VLOOKUP(C1170,PG!$C$8:$M$1007,11,FALSE),"")</f>
        <v/>
      </c>
      <c r="J1170" s="133">
        <f t="shared" si="36"/>
        <v>0</v>
      </c>
    </row>
    <row r="1171" spans="1:10" ht="35.1" customHeight="1" thickTop="1" thickBot="1" x14ac:dyDescent="0.3">
      <c r="A1171" s="28" t="str">
        <f t="shared" si="37"/>
        <v/>
      </c>
      <c r="B1171" s="171"/>
      <c r="C1171" s="169"/>
      <c r="D1171" s="182"/>
      <c r="E1171" s="172"/>
      <c r="F1171" s="170"/>
      <c r="G1171" s="169"/>
      <c r="H1171" s="183"/>
      <c r="I1171" s="132" t="str">
        <f>IFERROR(VLOOKUP(C1171,PG!$C$8:$M$1007,11,FALSE),"")</f>
        <v/>
      </c>
      <c r="J1171" s="133">
        <f t="shared" ref="J1171:J1234" si="38">IFERROR(E1171*F1171,0)</f>
        <v>0</v>
      </c>
    </row>
    <row r="1172" spans="1:10" ht="35.1" customHeight="1" thickTop="1" thickBot="1" x14ac:dyDescent="0.3">
      <c r="A1172" s="28" t="str">
        <f t="shared" si="37"/>
        <v/>
      </c>
      <c r="B1172" s="171"/>
      <c r="C1172" s="169"/>
      <c r="D1172" s="182"/>
      <c r="E1172" s="172"/>
      <c r="F1172" s="170"/>
      <c r="G1172" s="169"/>
      <c r="H1172" s="183"/>
      <c r="I1172" s="132" t="str">
        <f>IFERROR(VLOOKUP(C1172,PG!$C$8:$M$1007,11,FALSE),"")</f>
        <v/>
      </c>
      <c r="J1172" s="133">
        <f t="shared" si="38"/>
        <v>0</v>
      </c>
    </row>
    <row r="1173" spans="1:10" ht="35.1" customHeight="1" thickTop="1" thickBot="1" x14ac:dyDescent="0.3">
      <c r="A1173" s="28" t="str">
        <f t="shared" si="37"/>
        <v/>
      </c>
      <c r="B1173" s="171"/>
      <c r="C1173" s="169"/>
      <c r="D1173" s="182"/>
      <c r="E1173" s="172"/>
      <c r="F1173" s="170"/>
      <c r="G1173" s="169"/>
      <c r="H1173" s="183"/>
      <c r="I1173" s="132" t="str">
        <f>IFERROR(VLOOKUP(C1173,PG!$C$8:$M$1007,11,FALSE),"")</f>
        <v/>
      </c>
      <c r="J1173" s="133">
        <f t="shared" si="38"/>
        <v>0</v>
      </c>
    </row>
    <row r="1174" spans="1:10" ht="35.1" customHeight="1" thickTop="1" thickBot="1" x14ac:dyDescent="0.3">
      <c r="A1174" s="28" t="str">
        <f t="shared" si="37"/>
        <v/>
      </c>
      <c r="B1174" s="171"/>
      <c r="C1174" s="169"/>
      <c r="D1174" s="182"/>
      <c r="E1174" s="172"/>
      <c r="F1174" s="170"/>
      <c r="G1174" s="169"/>
      <c r="H1174" s="183"/>
      <c r="I1174" s="132" t="str">
        <f>IFERROR(VLOOKUP(C1174,PG!$C$8:$M$1007,11,FALSE),"")</f>
        <v/>
      </c>
      <c r="J1174" s="133">
        <f t="shared" si="38"/>
        <v>0</v>
      </c>
    </row>
    <row r="1175" spans="1:10" ht="35.1" customHeight="1" thickTop="1" thickBot="1" x14ac:dyDescent="0.3">
      <c r="A1175" s="28" t="str">
        <f t="shared" si="37"/>
        <v/>
      </c>
      <c r="B1175" s="171"/>
      <c r="C1175" s="169"/>
      <c r="D1175" s="182"/>
      <c r="E1175" s="172"/>
      <c r="F1175" s="170"/>
      <c r="G1175" s="169"/>
      <c r="H1175" s="183"/>
      <c r="I1175" s="132" t="str">
        <f>IFERROR(VLOOKUP(C1175,PG!$C$8:$M$1007,11,FALSE),"")</f>
        <v/>
      </c>
      <c r="J1175" s="133">
        <f t="shared" si="38"/>
        <v>0</v>
      </c>
    </row>
    <row r="1176" spans="1:10" ht="35.1" customHeight="1" thickTop="1" thickBot="1" x14ac:dyDescent="0.3">
      <c r="A1176" s="28" t="str">
        <f t="shared" si="37"/>
        <v/>
      </c>
      <c r="B1176" s="171"/>
      <c r="C1176" s="169"/>
      <c r="D1176" s="182"/>
      <c r="E1176" s="172"/>
      <c r="F1176" s="170"/>
      <c r="G1176" s="169"/>
      <c r="H1176" s="183"/>
      <c r="I1176" s="132" t="str">
        <f>IFERROR(VLOOKUP(C1176,PG!$C$8:$M$1007,11,FALSE),"")</f>
        <v/>
      </c>
      <c r="J1176" s="133">
        <f t="shared" si="38"/>
        <v>0</v>
      </c>
    </row>
    <row r="1177" spans="1:10" ht="35.1" customHeight="1" thickTop="1" thickBot="1" x14ac:dyDescent="0.3">
      <c r="A1177" s="28" t="str">
        <f t="shared" si="37"/>
        <v/>
      </c>
      <c r="B1177" s="171"/>
      <c r="C1177" s="169"/>
      <c r="D1177" s="182"/>
      <c r="E1177" s="172"/>
      <c r="F1177" s="170"/>
      <c r="G1177" s="169"/>
      <c r="H1177" s="183"/>
      <c r="I1177" s="132" t="str">
        <f>IFERROR(VLOOKUP(C1177,PG!$C$8:$M$1007,11,FALSE),"")</f>
        <v/>
      </c>
      <c r="J1177" s="133">
        <f t="shared" si="38"/>
        <v>0</v>
      </c>
    </row>
    <row r="1178" spans="1:10" ht="35.1" customHeight="1" thickTop="1" thickBot="1" x14ac:dyDescent="0.3">
      <c r="A1178" s="28" t="str">
        <f t="shared" si="37"/>
        <v/>
      </c>
      <c r="B1178" s="171"/>
      <c r="C1178" s="169"/>
      <c r="D1178" s="182"/>
      <c r="E1178" s="172"/>
      <c r="F1178" s="170"/>
      <c r="G1178" s="169"/>
      <c r="H1178" s="183"/>
      <c r="I1178" s="132" t="str">
        <f>IFERROR(VLOOKUP(C1178,PG!$C$8:$M$1007,11,FALSE),"")</f>
        <v/>
      </c>
      <c r="J1178" s="133">
        <f t="shared" si="38"/>
        <v>0</v>
      </c>
    </row>
    <row r="1179" spans="1:10" ht="35.1" customHeight="1" thickTop="1" thickBot="1" x14ac:dyDescent="0.3">
      <c r="A1179" s="28" t="str">
        <f t="shared" si="37"/>
        <v/>
      </c>
      <c r="B1179" s="171"/>
      <c r="C1179" s="169"/>
      <c r="D1179" s="182"/>
      <c r="E1179" s="172"/>
      <c r="F1179" s="170"/>
      <c r="G1179" s="169"/>
      <c r="H1179" s="183"/>
      <c r="I1179" s="132" t="str">
        <f>IFERROR(VLOOKUP(C1179,PG!$C$8:$M$1007,11,FALSE),"")</f>
        <v/>
      </c>
      <c r="J1179" s="133">
        <f t="shared" si="38"/>
        <v>0</v>
      </c>
    </row>
    <row r="1180" spans="1:10" ht="35.1" customHeight="1" thickTop="1" thickBot="1" x14ac:dyDescent="0.3">
      <c r="A1180" s="28" t="str">
        <f t="shared" si="37"/>
        <v/>
      </c>
      <c r="B1180" s="171"/>
      <c r="C1180" s="169"/>
      <c r="D1180" s="182"/>
      <c r="E1180" s="172"/>
      <c r="F1180" s="170"/>
      <c r="G1180" s="169"/>
      <c r="H1180" s="183"/>
      <c r="I1180" s="132" t="str">
        <f>IFERROR(VLOOKUP(C1180,PG!$C$8:$M$1007,11,FALSE),"")</f>
        <v/>
      </c>
      <c r="J1180" s="133">
        <f t="shared" si="38"/>
        <v>0</v>
      </c>
    </row>
    <row r="1181" spans="1:10" ht="35.1" customHeight="1" thickTop="1" thickBot="1" x14ac:dyDescent="0.3">
      <c r="A1181" s="28" t="str">
        <f t="shared" si="37"/>
        <v/>
      </c>
      <c r="B1181" s="171"/>
      <c r="C1181" s="169"/>
      <c r="D1181" s="182"/>
      <c r="E1181" s="172"/>
      <c r="F1181" s="170"/>
      <c r="G1181" s="169"/>
      <c r="H1181" s="183"/>
      <c r="I1181" s="132" t="str">
        <f>IFERROR(VLOOKUP(C1181,PG!$C$8:$M$1007,11,FALSE),"")</f>
        <v/>
      </c>
      <c r="J1181" s="133">
        <f t="shared" si="38"/>
        <v>0</v>
      </c>
    </row>
    <row r="1182" spans="1:10" ht="35.1" customHeight="1" thickTop="1" thickBot="1" x14ac:dyDescent="0.3">
      <c r="A1182" s="28" t="str">
        <f t="shared" si="37"/>
        <v/>
      </c>
      <c r="B1182" s="171"/>
      <c r="C1182" s="169"/>
      <c r="D1182" s="182"/>
      <c r="E1182" s="172"/>
      <c r="F1182" s="170"/>
      <c r="G1182" s="169"/>
      <c r="H1182" s="183"/>
      <c r="I1182" s="132" t="str">
        <f>IFERROR(VLOOKUP(C1182,PG!$C$8:$M$1007,11,FALSE),"")</f>
        <v/>
      </c>
      <c r="J1182" s="133">
        <f t="shared" si="38"/>
        <v>0</v>
      </c>
    </row>
    <row r="1183" spans="1:10" ht="35.1" customHeight="1" thickTop="1" thickBot="1" x14ac:dyDescent="0.3">
      <c r="A1183" s="28" t="str">
        <f t="shared" si="37"/>
        <v/>
      </c>
      <c r="B1183" s="171"/>
      <c r="C1183" s="169"/>
      <c r="D1183" s="182"/>
      <c r="E1183" s="172"/>
      <c r="F1183" s="170"/>
      <c r="G1183" s="169"/>
      <c r="H1183" s="183"/>
      <c r="I1183" s="132" t="str">
        <f>IFERROR(VLOOKUP(C1183,PG!$C$8:$M$1007,11,FALSE),"")</f>
        <v/>
      </c>
      <c r="J1183" s="133">
        <f t="shared" si="38"/>
        <v>0</v>
      </c>
    </row>
    <row r="1184" spans="1:10" ht="35.1" customHeight="1" thickTop="1" thickBot="1" x14ac:dyDescent="0.3">
      <c r="A1184" s="28" t="str">
        <f t="shared" si="37"/>
        <v/>
      </c>
      <c r="B1184" s="171"/>
      <c r="C1184" s="169"/>
      <c r="D1184" s="182"/>
      <c r="E1184" s="172"/>
      <c r="F1184" s="170"/>
      <c r="G1184" s="169"/>
      <c r="H1184" s="183"/>
      <c r="I1184" s="132" t="str">
        <f>IFERROR(VLOOKUP(C1184,PG!$C$8:$M$1007,11,FALSE),"")</f>
        <v/>
      </c>
      <c r="J1184" s="133">
        <f t="shared" si="38"/>
        <v>0</v>
      </c>
    </row>
    <row r="1185" spans="1:10" ht="35.1" customHeight="1" thickTop="1" thickBot="1" x14ac:dyDescent="0.3">
      <c r="A1185" s="28" t="str">
        <f t="shared" si="37"/>
        <v/>
      </c>
      <c r="B1185" s="171"/>
      <c r="C1185" s="169"/>
      <c r="D1185" s="182"/>
      <c r="E1185" s="172"/>
      <c r="F1185" s="170"/>
      <c r="G1185" s="169"/>
      <c r="H1185" s="183"/>
      <c r="I1185" s="132" t="str">
        <f>IFERROR(VLOOKUP(C1185,PG!$C$8:$M$1007,11,FALSE),"")</f>
        <v/>
      </c>
      <c r="J1185" s="133">
        <f t="shared" si="38"/>
        <v>0</v>
      </c>
    </row>
    <row r="1186" spans="1:10" ht="35.1" customHeight="1" thickTop="1" thickBot="1" x14ac:dyDescent="0.3">
      <c r="A1186" s="28" t="str">
        <f t="shared" si="37"/>
        <v/>
      </c>
      <c r="B1186" s="171"/>
      <c r="C1186" s="169"/>
      <c r="D1186" s="182"/>
      <c r="E1186" s="172"/>
      <c r="F1186" s="170"/>
      <c r="G1186" s="169"/>
      <c r="H1186" s="183"/>
      <c r="I1186" s="132" t="str">
        <f>IFERROR(VLOOKUP(C1186,PG!$C$8:$M$1007,11,FALSE),"")</f>
        <v/>
      </c>
      <c r="J1186" s="133">
        <f t="shared" si="38"/>
        <v>0</v>
      </c>
    </row>
    <row r="1187" spans="1:10" ht="35.1" customHeight="1" thickTop="1" thickBot="1" x14ac:dyDescent="0.3">
      <c r="A1187" s="28" t="str">
        <f t="shared" si="37"/>
        <v/>
      </c>
      <c r="B1187" s="171"/>
      <c r="C1187" s="169"/>
      <c r="D1187" s="182"/>
      <c r="E1187" s="172"/>
      <c r="F1187" s="170"/>
      <c r="G1187" s="169"/>
      <c r="H1187" s="183"/>
      <c r="I1187" s="132" t="str">
        <f>IFERROR(VLOOKUP(C1187,PG!$C$8:$M$1007,11,FALSE),"")</f>
        <v/>
      </c>
      <c r="J1187" s="133">
        <f t="shared" si="38"/>
        <v>0</v>
      </c>
    </row>
    <row r="1188" spans="1:10" ht="35.1" customHeight="1" thickTop="1" thickBot="1" x14ac:dyDescent="0.3">
      <c r="A1188" s="28" t="str">
        <f t="shared" si="37"/>
        <v/>
      </c>
      <c r="B1188" s="171"/>
      <c r="C1188" s="169"/>
      <c r="D1188" s="182"/>
      <c r="E1188" s="172"/>
      <c r="F1188" s="170"/>
      <c r="G1188" s="169"/>
      <c r="H1188" s="183"/>
      <c r="I1188" s="132" t="str">
        <f>IFERROR(VLOOKUP(C1188,PG!$C$8:$M$1007,11,FALSE),"")</f>
        <v/>
      </c>
      <c r="J1188" s="133">
        <f t="shared" si="38"/>
        <v>0</v>
      </c>
    </row>
    <row r="1189" spans="1:10" ht="35.1" customHeight="1" thickTop="1" thickBot="1" x14ac:dyDescent="0.3">
      <c r="A1189" s="28" t="str">
        <f t="shared" si="37"/>
        <v/>
      </c>
      <c r="B1189" s="171"/>
      <c r="C1189" s="169"/>
      <c r="D1189" s="182"/>
      <c r="E1189" s="172"/>
      <c r="F1189" s="170"/>
      <c r="G1189" s="169"/>
      <c r="H1189" s="183"/>
      <c r="I1189" s="132" t="str">
        <f>IFERROR(VLOOKUP(C1189,PG!$C$8:$M$1007,11,FALSE),"")</f>
        <v/>
      </c>
      <c r="J1189" s="133">
        <f t="shared" si="38"/>
        <v>0</v>
      </c>
    </row>
    <row r="1190" spans="1:10" ht="35.1" customHeight="1" thickTop="1" thickBot="1" x14ac:dyDescent="0.3">
      <c r="A1190" s="28" t="str">
        <f t="shared" si="37"/>
        <v/>
      </c>
      <c r="B1190" s="171"/>
      <c r="C1190" s="169"/>
      <c r="D1190" s="182"/>
      <c r="E1190" s="172"/>
      <c r="F1190" s="170"/>
      <c r="G1190" s="169"/>
      <c r="H1190" s="183"/>
      <c r="I1190" s="132" t="str">
        <f>IFERROR(VLOOKUP(C1190,PG!$C$8:$M$1007,11,FALSE),"")</f>
        <v/>
      </c>
      <c r="J1190" s="133">
        <f t="shared" si="38"/>
        <v>0</v>
      </c>
    </row>
    <row r="1191" spans="1:10" ht="35.1" customHeight="1" thickTop="1" thickBot="1" x14ac:dyDescent="0.3">
      <c r="A1191" s="28" t="str">
        <f t="shared" si="37"/>
        <v/>
      </c>
      <c r="B1191" s="171"/>
      <c r="C1191" s="169"/>
      <c r="D1191" s="182"/>
      <c r="E1191" s="172"/>
      <c r="F1191" s="170"/>
      <c r="G1191" s="169"/>
      <c r="H1191" s="183"/>
      <c r="I1191" s="132" t="str">
        <f>IFERROR(VLOOKUP(C1191,PG!$C$8:$M$1007,11,FALSE),"")</f>
        <v/>
      </c>
      <c r="J1191" s="133">
        <f t="shared" si="38"/>
        <v>0</v>
      </c>
    </row>
    <row r="1192" spans="1:10" ht="35.1" customHeight="1" thickTop="1" thickBot="1" x14ac:dyDescent="0.3">
      <c r="A1192" s="28" t="str">
        <f t="shared" si="37"/>
        <v/>
      </c>
      <c r="B1192" s="171"/>
      <c r="C1192" s="169"/>
      <c r="D1192" s="182"/>
      <c r="E1192" s="172"/>
      <c r="F1192" s="170"/>
      <c r="G1192" s="169"/>
      <c r="H1192" s="183"/>
      <c r="I1192" s="132" t="str">
        <f>IFERROR(VLOOKUP(C1192,PG!$C$8:$M$1007,11,FALSE),"")</f>
        <v/>
      </c>
      <c r="J1192" s="133">
        <f t="shared" si="38"/>
        <v>0</v>
      </c>
    </row>
    <row r="1193" spans="1:10" ht="35.1" customHeight="1" thickTop="1" thickBot="1" x14ac:dyDescent="0.3">
      <c r="A1193" s="28" t="str">
        <f t="shared" si="37"/>
        <v/>
      </c>
      <c r="B1193" s="171"/>
      <c r="C1193" s="169"/>
      <c r="D1193" s="182"/>
      <c r="E1193" s="172"/>
      <c r="F1193" s="170"/>
      <c r="G1193" s="169"/>
      <c r="H1193" s="183"/>
      <c r="I1193" s="132" t="str">
        <f>IFERROR(VLOOKUP(C1193,PG!$C$8:$M$1007,11,FALSE),"")</f>
        <v/>
      </c>
      <c r="J1193" s="133">
        <f t="shared" si="38"/>
        <v>0</v>
      </c>
    </row>
    <row r="1194" spans="1:10" ht="35.1" customHeight="1" thickTop="1" thickBot="1" x14ac:dyDescent="0.3">
      <c r="A1194" s="28" t="str">
        <f t="shared" si="37"/>
        <v/>
      </c>
      <c r="B1194" s="171"/>
      <c r="C1194" s="169"/>
      <c r="D1194" s="182"/>
      <c r="E1194" s="172"/>
      <c r="F1194" s="170"/>
      <c r="G1194" s="169"/>
      <c r="H1194" s="183"/>
      <c r="I1194" s="132" t="str">
        <f>IFERROR(VLOOKUP(C1194,PG!$C$8:$M$1007,11,FALSE),"")</f>
        <v/>
      </c>
      <c r="J1194" s="133">
        <f t="shared" si="38"/>
        <v>0</v>
      </c>
    </row>
    <row r="1195" spans="1:10" ht="35.1" customHeight="1" thickTop="1" thickBot="1" x14ac:dyDescent="0.3">
      <c r="A1195" s="28" t="str">
        <f t="shared" si="37"/>
        <v/>
      </c>
      <c r="B1195" s="171"/>
      <c r="C1195" s="169"/>
      <c r="D1195" s="182"/>
      <c r="E1195" s="172"/>
      <c r="F1195" s="170"/>
      <c r="G1195" s="169"/>
      <c r="H1195" s="183"/>
      <c r="I1195" s="132" t="str">
        <f>IFERROR(VLOOKUP(C1195,PG!$C$8:$M$1007,11,FALSE),"")</f>
        <v/>
      </c>
      <c r="J1195" s="133">
        <f t="shared" si="38"/>
        <v>0</v>
      </c>
    </row>
    <row r="1196" spans="1:10" ht="35.1" customHeight="1" thickTop="1" thickBot="1" x14ac:dyDescent="0.3">
      <c r="A1196" s="28" t="str">
        <f t="shared" si="37"/>
        <v/>
      </c>
      <c r="B1196" s="171"/>
      <c r="C1196" s="169"/>
      <c r="D1196" s="182"/>
      <c r="E1196" s="172"/>
      <c r="F1196" s="170"/>
      <c r="G1196" s="169"/>
      <c r="H1196" s="183"/>
      <c r="I1196" s="132" t="str">
        <f>IFERROR(VLOOKUP(C1196,PG!$C$8:$M$1007,11,FALSE),"")</f>
        <v/>
      </c>
      <c r="J1196" s="133">
        <f t="shared" si="38"/>
        <v>0</v>
      </c>
    </row>
    <row r="1197" spans="1:10" ht="35.1" customHeight="1" thickTop="1" thickBot="1" x14ac:dyDescent="0.3">
      <c r="A1197" s="28" t="str">
        <f t="shared" si="37"/>
        <v/>
      </c>
      <c r="B1197" s="171"/>
      <c r="C1197" s="169"/>
      <c r="D1197" s="182"/>
      <c r="E1197" s="172"/>
      <c r="F1197" s="170"/>
      <c r="G1197" s="169"/>
      <c r="H1197" s="183"/>
      <c r="I1197" s="132" t="str">
        <f>IFERROR(VLOOKUP(C1197,PG!$C$8:$M$1007,11,FALSE),"")</f>
        <v/>
      </c>
      <c r="J1197" s="133">
        <f t="shared" si="38"/>
        <v>0</v>
      </c>
    </row>
    <row r="1198" spans="1:10" ht="35.1" customHeight="1" thickTop="1" thickBot="1" x14ac:dyDescent="0.3">
      <c r="A1198" s="28" t="str">
        <f t="shared" si="37"/>
        <v/>
      </c>
      <c r="B1198" s="171"/>
      <c r="C1198" s="169"/>
      <c r="D1198" s="182"/>
      <c r="E1198" s="172"/>
      <c r="F1198" s="170"/>
      <c r="G1198" s="169"/>
      <c r="H1198" s="183"/>
      <c r="I1198" s="132" t="str">
        <f>IFERROR(VLOOKUP(C1198,PG!$C$8:$M$1007,11,FALSE),"")</f>
        <v/>
      </c>
      <c r="J1198" s="133">
        <f t="shared" si="38"/>
        <v>0</v>
      </c>
    </row>
    <row r="1199" spans="1:10" ht="35.1" customHeight="1" thickTop="1" thickBot="1" x14ac:dyDescent="0.3">
      <c r="A1199" s="28" t="str">
        <f t="shared" si="37"/>
        <v/>
      </c>
      <c r="B1199" s="171"/>
      <c r="C1199" s="169"/>
      <c r="D1199" s="182"/>
      <c r="E1199" s="172"/>
      <c r="F1199" s="170"/>
      <c r="G1199" s="169"/>
      <c r="H1199" s="183"/>
      <c r="I1199" s="132" t="str">
        <f>IFERROR(VLOOKUP(C1199,PG!$C$8:$M$1007,11,FALSE),"")</f>
        <v/>
      </c>
      <c r="J1199" s="133">
        <f t="shared" si="38"/>
        <v>0</v>
      </c>
    </row>
    <row r="1200" spans="1:10" ht="35.1" customHeight="1" thickTop="1" thickBot="1" x14ac:dyDescent="0.3">
      <c r="A1200" s="28" t="str">
        <f t="shared" si="37"/>
        <v/>
      </c>
      <c r="B1200" s="171"/>
      <c r="C1200" s="169"/>
      <c r="D1200" s="182"/>
      <c r="E1200" s="172"/>
      <c r="F1200" s="170"/>
      <c r="G1200" s="169"/>
      <c r="H1200" s="183"/>
      <c r="I1200" s="132" t="str">
        <f>IFERROR(VLOOKUP(C1200,PG!$C$8:$M$1007,11,FALSE),"")</f>
        <v/>
      </c>
      <c r="J1200" s="133">
        <f t="shared" si="38"/>
        <v>0</v>
      </c>
    </row>
    <row r="1201" spans="1:10" ht="35.1" customHeight="1" thickTop="1" thickBot="1" x14ac:dyDescent="0.3">
      <c r="A1201" s="28" t="str">
        <f t="shared" si="37"/>
        <v/>
      </c>
      <c r="B1201" s="171"/>
      <c r="C1201" s="169"/>
      <c r="D1201" s="182"/>
      <c r="E1201" s="172"/>
      <c r="F1201" s="170"/>
      <c r="G1201" s="169"/>
      <c r="H1201" s="183"/>
      <c r="I1201" s="132" t="str">
        <f>IFERROR(VLOOKUP(C1201,PG!$C$8:$M$1007,11,FALSE),"")</f>
        <v/>
      </c>
      <c r="J1201" s="133">
        <f t="shared" si="38"/>
        <v>0</v>
      </c>
    </row>
    <row r="1202" spans="1:10" ht="35.1" customHeight="1" thickTop="1" thickBot="1" x14ac:dyDescent="0.3">
      <c r="A1202" s="28" t="str">
        <f t="shared" si="37"/>
        <v/>
      </c>
      <c r="B1202" s="171"/>
      <c r="C1202" s="169"/>
      <c r="D1202" s="182"/>
      <c r="E1202" s="172"/>
      <c r="F1202" s="170"/>
      <c r="G1202" s="169"/>
      <c r="H1202" s="183"/>
      <c r="I1202" s="132" t="str">
        <f>IFERROR(VLOOKUP(C1202,PG!$C$8:$M$1007,11,FALSE),"")</f>
        <v/>
      </c>
      <c r="J1202" s="133">
        <f t="shared" si="38"/>
        <v>0</v>
      </c>
    </row>
    <row r="1203" spans="1:10" ht="35.1" customHeight="1" thickTop="1" thickBot="1" x14ac:dyDescent="0.3">
      <c r="A1203" s="28" t="str">
        <f t="shared" si="37"/>
        <v/>
      </c>
      <c r="B1203" s="171"/>
      <c r="C1203" s="169"/>
      <c r="D1203" s="182"/>
      <c r="E1203" s="172"/>
      <c r="F1203" s="170"/>
      <c r="G1203" s="169"/>
      <c r="H1203" s="183"/>
      <c r="I1203" s="132" t="str">
        <f>IFERROR(VLOOKUP(C1203,PG!$C$8:$M$1007,11,FALSE),"")</f>
        <v/>
      </c>
      <c r="J1203" s="133">
        <f t="shared" si="38"/>
        <v>0</v>
      </c>
    </row>
    <row r="1204" spans="1:10" ht="35.1" customHeight="1" thickTop="1" thickBot="1" x14ac:dyDescent="0.3">
      <c r="A1204" s="28" t="str">
        <f t="shared" si="37"/>
        <v/>
      </c>
      <c r="B1204" s="171"/>
      <c r="C1204" s="169"/>
      <c r="D1204" s="182"/>
      <c r="E1204" s="172"/>
      <c r="F1204" s="170"/>
      <c r="G1204" s="169"/>
      <c r="H1204" s="183"/>
      <c r="I1204" s="132" t="str">
        <f>IFERROR(VLOOKUP(C1204,PG!$C$8:$M$1007,11,FALSE),"")</f>
        <v/>
      </c>
      <c r="J1204" s="133">
        <f t="shared" si="38"/>
        <v>0</v>
      </c>
    </row>
    <row r="1205" spans="1:10" ht="35.1" customHeight="1" thickTop="1" thickBot="1" x14ac:dyDescent="0.3">
      <c r="A1205" s="28" t="str">
        <f t="shared" si="37"/>
        <v/>
      </c>
      <c r="B1205" s="171"/>
      <c r="C1205" s="169"/>
      <c r="D1205" s="182"/>
      <c r="E1205" s="172"/>
      <c r="F1205" s="170"/>
      <c r="G1205" s="169"/>
      <c r="H1205" s="183"/>
      <c r="I1205" s="132" t="str">
        <f>IFERROR(VLOOKUP(C1205,PG!$C$8:$M$1007,11,FALSE),"")</f>
        <v/>
      </c>
      <c r="J1205" s="133">
        <f t="shared" si="38"/>
        <v>0</v>
      </c>
    </row>
    <row r="1206" spans="1:10" ht="35.1" customHeight="1" thickTop="1" thickBot="1" x14ac:dyDescent="0.3">
      <c r="A1206" s="28" t="str">
        <f t="shared" si="37"/>
        <v/>
      </c>
      <c r="B1206" s="171"/>
      <c r="C1206" s="169"/>
      <c r="D1206" s="182"/>
      <c r="E1206" s="172"/>
      <c r="F1206" s="170"/>
      <c r="G1206" s="169"/>
      <c r="H1206" s="183"/>
      <c r="I1206" s="132" t="str">
        <f>IFERROR(VLOOKUP(C1206,PG!$C$8:$M$1007,11,FALSE),"")</f>
        <v/>
      </c>
      <c r="J1206" s="133">
        <f t="shared" si="38"/>
        <v>0</v>
      </c>
    </row>
    <row r="1207" spans="1:10" ht="35.1" customHeight="1" thickTop="1" thickBot="1" x14ac:dyDescent="0.3">
      <c r="A1207" s="28" t="str">
        <f t="shared" si="37"/>
        <v/>
      </c>
      <c r="B1207" s="171"/>
      <c r="C1207" s="169"/>
      <c r="D1207" s="182"/>
      <c r="E1207" s="172"/>
      <c r="F1207" s="170"/>
      <c r="G1207" s="169"/>
      <c r="H1207" s="183"/>
      <c r="I1207" s="132" t="str">
        <f>IFERROR(VLOOKUP(C1207,PG!$C$8:$M$1007,11,FALSE),"")</f>
        <v/>
      </c>
      <c r="J1207" s="133">
        <f t="shared" si="38"/>
        <v>0</v>
      </c>
    </row>
    <row r="1208" spans="1:10" ht="35.1" customHeight="1" thickTop="1" thickBot="1" x14ac:dyDescent="0.3">
      <c r="A1208" s="28" t="str">
        <f t="shared" si="37"/>
        <v/>
      </c>
      <c r="B1208" s="171"/>
      <c r="C1208" s="169"/>
      <c r="D1208" s="182"/>
      <c r="E1208" s="172"/>
      <c r="F1208" s="170"/>
      <c r="G1208" s="169"/>
      <c r="H1208" s="183"/>
      <c r="I1208" s="132" t="str">
        <f>IFERROR(VLOOKUP(C1208,PG!$C$8:$M$1007,11,FALSE),"")</f>
        <v/>
      </c>
      <c r="J1208" s="133">
        <f t="shared" si="38"/>
        <v>0</v>
      </c>
    </row>
    <row r="1209" spans="1:10" ht="35.1" customHeight="1" thickTop="1" thickBot="1" x14ac:dyDescent="0.3">
      <c r="A1209" s="28" t="str">
        <f t="shared" si="37"/>
        <v/>
      </c>
      <c r="B1209" s="171"/>
      <c r="C1209" s="169"/>
      <c r="D1209" s="182"/>
      <c r="E1209" s="172"/>
      <c r="F1209" s="170"/>
      <c r="G1209" s="169"/>
      <c r="H1209" s="183"/>
      <c r="I1209" s="132" t="str">
        <f>IFERROR(VLOOKUP(C1209,PG!$C$8:$M$1007,11,FALSE),"")</f>
        <v/>
      </c>
      <c r="J1209" s="133">
        <f t="shared" si="38"/>
        <v>0</v>
      </c>
    </row>
    <row r="1210" spans="1:10" ht="35.1" customHeight="1" thickTop="1" thickBot="1" x14ac:dyDescent="0.3">
      <c r="A1210" s="28" t="str">
        <f t="shared" si="37"/>
        <v/>
      </c>
      <c r="B1210" s="171"/>
      <c r="C1210" s="169"/>
      <c r="D1210" s="182"/>
      <c r="E1210" s="172"/>
      <c r="F1210" s="170"/>
      <c r="G1210" s="169"/>
      <c r="H1210" s="183"/>
      <c r="I1210" s="132" t="str">
        <f>IFERROR(VLOOKUP(C1210,PG!$C$8:$M$1007,11,FALSE),"")</f>
        <v/>
      </c>
      <c r="J1210" s="133">
        <f t="shared" si="38"/>
        <v>0</v>
      </c>
    </row>
    <row r="1211" spans="1:10" ht="35.1" customHeight="1" thickTop="1" thickBot="1" x14ac:dyDescent="0.3">
      <c r="A1211" s="28" t="str">
        <f t="shared" si="37"/>
        <v/>
      </c>
      <c r="B1211" s="171"/>
      <c r="C1211" s="169"/>
      <c r="D1211" s="182"/>
      <c r="E1211" s="172"/>
      <c r="F1211" s="170"/>
      <c r="G1211" s="169"/>
      <c r="H1211" s="183"/>
      <c r="I1211" s="132" t="str">
        <f>IFERROR(VLOOKUP(C1211,PG!$C$8:$M$1007,11,FALSE),"")</f>
        <v/>
      </c>
      <c r="J1211" s="133">
        <f t="shared" si="38"/>
        <v>0</v>
      </c>
    </row>
    <row r="1212" spans="1:10" ht="35.1" customHeight="1" thickTop="1" thickBot="1" x14ac:dyDescent="0.3">
      <c r="A1212" s="28" t="str">
        <f t="shared" si="37"/>
        <v/>
      </c>
      <c r="B1212" s="171"/>
      <c r="C1212" s="169"/>
      <c r="D1212" s="182"/>
      <c r="E1212" s="172"/>
      <c r="F1212" s="170"/>
      <c r="G1212" s="169"/>
      <c r="H1212" s="183"/>
      <c r="I1212" s="132" t="str">
        <f>IFERROR(VLOOKUP(C1212,PG!$C$8:$M$1007,11,FALSE),"")</f>
        <v/>
      </c>
      <c r="J1212" s="133">
        <f t="shared" si="38"/>
        <v>0</v>
      </c>
    </row>
    <row r="1213" spans="1:10" ht="35.1" customHeight="1" thickTop="1" thickBot="1" x14ac:dyDescent="0.3">
      <c r="A1213" s="28" t="str">
        <f t="shared" si="37"/>
        <v/>
      </c>
      <c r="B1213" s="171"/>
      <c r="C1213" s="169"/>
      <c r="D1213" s="182"/>
      <c r="E1213" s="172"/>
      <c r="F1213" s="170"/>
      <c r="G1213" s="169"/>
      <c r="H1213" s="183"/>
      <c r="I1213" s="132" t="str">
        <f>IFERROR(VLOOKUP(C1213,PG!$C$8:$M$1007,11,FALSE),"")</f>
        <v/>
      </c>
      <c r="J1213" s="133">
        <f t="shared" si="38"/>
        <v>0</v>
      </c>
    </row>
    <row r="1214" spans="1:10" ht="35.1" customHeight="1" thickTop="1" thickBot="1" x14ac:dyDescent="0.3">
      <c r="A1214" s="28" t="str">
        <f t="shared" si="37"/>
        <v/>
      </c>
      <c r="B1214" s="171"/>
      <c r="C1214" s="169"/>
      <c r="D1214" s="182"/>
      <c r="E1214" s="172"/>
      <c r="F1214" s="170"/>
      <c r="G1214" s="169"/>
      <c r="H1214" s="183"/>
      <c r="I1214" s="132" t="str">
        <f>IFERROR(VLOOKUP(C1214,PG!$C$8:$M$1007,11,FALSE),"")</f>
        <v/>
      </c>
      <c r="J1214" s="133">
        <f t="shared" si="38"/>
        <v>0</v>
      </c>
    </row>
    <row r="1215" spans="1:10" ht="35.1" customHeight="1" thickTop="1" thickBot="1" x14ac:dyDescent="0.3">
      <c r="A1215" s="28" t="str">
        <f t="shared" si="37"/>
        <v/>
      </c>
      <c r="B1215" s="171"/>
      <c r="C1215" s="169"/>
      <c r="D1215" s="182"/>
      <c r="E1215" s="172"/>
      <c r="F1215" s="170"/>
      <c r="G1215" s="169"/>
      <c r="H1215" s="183"/>
      <c r="I1215" s="132" t="str">
        <f>IFERROR(VLOOKUP(C1215,PG!$C$8:$M$1007,11,FALSE),"")</f>
        <v/>
      </c>
      <c r="J1215" s="133">
        <f t="shared" si="38"/>
        <v>0</v>
      </c>
    </row>
    <row r="1216" spans="1:10" ht="35.1" customHeight="1" thickTop="1" thickBot="1" x14ac:dyDescent="0.3">
      <c r="A1216" s="28" t="str">
        <f t="shared" si="37"/>
        <v/>
      </c>
      <c r="B1216" s="171"/>
      <c r="C1216" s="169"/>
      <c r="D1216" s="182"/>
      <c r="E1216" s="172"/>
      <c r="F1216" s="170"/>
      <c r="G1216" s="169"/>
      <c r="H1216" s="183"/>
      <c r="I1216" s="132" t="str">
        <f>IFERROR(VLOOKUP(C1216,PG!$C$8:$M$1007,11,FALSE),"")</f>
        <v/>
      </c>
      <c r="J1216" s="133">
        <f t="shared" si="38"/>
        <v>0</v>
      </c>
    </row>
    <row r="1217" spans="1:10" ht="35.1" customHeight="1" thickTop="1" thickBot="1" x14ac:dyDescent="0.3">
      <c r="A1217" s="28" t="str">
        <f t="shared" si="37"/>
        <v/>
      </c>
      <c r="B1217" s="171"/>
      <c r="C1217" s="169"/>
      <c r="D1217" s="182"/>
      <c r="E1217" s="172"/>
      <c r="F1217" s="170"/>
      <c r="G1217" s="169"/>
      <c r="H1217" s="183"/>
      <c r="I1217" s="132" t="str">
        <f>IFERROR(VLOOKUP(C1217,PG!$C$8:$M$1007,11,FALSE),"")</f>
        <v/>
      </c>
      <c r="J1217" s="133">
        <f t="shared" si="38"/>
        <v>0</v>
      </c>
    </row>
    <row r="1218" spans="1:10" ht="35.1" customHeight="1" thickTop="1" thickBot="1" x14ac:dyDescent="0.3">
      <c r="A1218" s="28" t="str">
        <f t="shared" si="37"/>
        <v/>
      </c>
      <c r="B1218" s="171"/>
      <c r="C1218" s="169"/>
      <c r="D1218" s="182"/>
      <c r="E1218" s="172"/>
      <c r="F1218" s="170"/>
      <c r="G1218" s="169"/>
      <c r="H1218" s="183"/>
      <c r="I1218" s="132" t="str">
        <f>IFERROR(VLOOKUP(C1218,PG!$C$8:$M$1007,11,FALSE),"")</f>
        <v/>
      </c>
      <c r="J1218" s="133">
        <f t="shared" si="38"/>
        <v>0</v>
      </c>
    </row>
    <row r="1219" spans="1:10" ht="35.1" customHeight="1" thickTop="1" thickBot="1" x14ac:dyDescent="0.3">
      <c r="A1219" s="28" t="str">
        <f t="shared" si="37"/>
        <v/>
      </c>
      <c r="B1219" s="171"/>
      <c r="C1219" s="169"/>
      <c r="D1219" s="182"/>
      <c r="E1219" s="172"/>
      <c r="F1219" s="170"/>
      <c r="G1219" s="169"/>
      <c r="H1219" s="183"/>
      <c r="I1219" s="132" t="str">
        <f>IFERROR(VLOOKUP(C1219,PG!$C$8:$M$1007,11,FALSE),"")</f>
        <v/>
      </c>
      <c r="J1219" s="133">
        <f t="shared" si="38"/>
        <v>0</v>
      </c>
    </row>
    <row r="1220" spans="1:10" ht="35.1" customHeight="1" thickTop="1" thickBot="1" x14ac:dyDescent="0.3">
      <c r="A1220" s="28" t="str">
        <f t="shared" si="37"/>
        <v/>
      </c>
      <c r="B1220" s="171"/>
      <c r="C1220" s="169"/>
      <c r="D1220" s="182"/>
      <c r="E1220" s="172"/>
      <c r="F1220" s="170"/>
      <c r="G1220" s="169"/>
      <c r="H1220" s="183"/>
      <c r="I1220" s="132" t="str">
        <f>IFERROR(VLOOKUP(C1220,PG!$C$8:$M$1007,11,FALSE),"")</f>
        <v/>
      </c>
      <c r="J1220" s="133">
        <f t="shared" si="38"/>
        <v>0</v>
      </c>
    </row>
    <row r="1221" spans="1:10" ht="35.1" customHeight="1" thickTop="1" thickBot="1" x14ac:dyDescent="0.3">
      <c r="A1221" s="28" t="str">
        <f t="shared" si="37"/>
        <v/>
      </c>
      <c r="B1221" s="171"/>
      <c r="C1221" s="169"/>
      <c r="D1221" s="182"/>
      <c r="E1221" s="172"/>
      <c r="F1221" s="170"/>
      <c r="G1221" s="169"/>
      <c r="H1221" s="183"/>
      <c r="I1221" s="132" t="str">
        <f>IFERROR(VLOOKUP(C1221,PG!$C$8:$M$1007,11,FALSE),"")</f>
        <v/>
      </c>
      <c r="J1221" s="133">
        <f t="shared" si="38"/>
        <v>0</v>
      </c>
    </row>
    <row r="1222" spans="1:10" ht="35.1" customHeight="1" thickTop="1" thickBot="1" x14ac:dyDescent="0.3">
      <c r="A1222" s="28" t="str">
        <f t="shared" si="37"/>
        <v/>
      </c>
      <c r="B1222" s="171"/>
      <c r="C1222" s="169"/>
      <c r="D1222" s="182"/>
      <c r="E1222" s="172"/>
      <c r="F1222" s="170"/>
      <c r="G1222" s="169"/>
      <c r="H1222" s="183"/>
      <c r="I1222" s="132" t="str">
        <f>IFERROR(VLOOKUP(C1222,PG!$C$8:$M$1007,11,FALSE),"")</f>
        <v/>
      </c>
      <c r="J1222" s="133">
        <f t="shared" si="38"/>
        <v>0</v>
      </c>
    </row>
    <row r="1223" spans="1:10" ht="35.1" customHeight="1" thickTop="1" thickBot="1" x14ac:dyDescent="0.3">
      <c r="A1223" s="28" t="str">
        <f t="shared" si="37"/>
        <v/>
      </c>
      <c r="B1223" s="171"/>
      <c r="C1223" s="169"/>
      <c r="D1223" s="182"/>
      <c r="E1223" s="172"/>
      <c r="F1223" s="170"/>
      <c r="G1223" s="169"/>
      <c r="H1223" s="183"/>
      <c r="I1223" s="132" t="str">
        <f>IFERROR(VLOOKUP(C1223,PG!$C$8:$M$1007,11,FALSE),"")</f>
        <v/>
      </c>
      <c r="J1223" s="133">
        <f t="shared" si="38"/>
        <v>0</v>
      </c>
    </row>
    <row r="1224" spans="1:10" ht="35.1" customHeight="1" thickTop="1" thickBot="1" x14ac:dyDescent="0.3">
      <c r="A1224" s="28" t="str">
        <f t="shared" si="37"/>
        <v/>
      </c>
      <c r="B1224" s="171"/>
      <c r="C1224" s="169"/>
      <c r="D1224" s="182"/>
      <c r="E1224" s="172"/>
      <c r="F1224" s="170"/>
      <c r="G1224" s="169"/>
      <c r="H1224" s="183"/>
      <c r="I1224" s="132" t="str">
        <f>IFERROR(VLOOKUP(C1224,PG!$C$8:$M$1007,11,FALSE),"")</f>
        <v/>
      </c>
      <c r="J1224" s="133">
        <f t="shared" si="38"/>
        <v>0</v>
      </c>
    </row>
    <row r="1225" spans="1:10" ht="35.1" customHeight="1" thickTop="1" thickBot="1" x14ac:dyDescent="0.3">
      <c r="A1225" s="28" t="str">
        <f t="shared" ref="A1225:A1288" si="39">IF(B1225="","",MONTH(B1225))</f>
        <v/>
      </c>
      <c r="B1225" s="171"/>
      <c r="C1225" s="169"/>
      <c r="D1225" s="182"/>
      <c r="E1225" s="172"/>
      <c r="F1225" s="170"/>
      <c r="G1225" s="169"/>
      <c r="H1225" s="183"/>
      <c r="I1225" s="132" t="str">
        <f>IFERROR(VLOOKUP(C1225,PG!$C$8:$M$1007,11,FALSE),"")</f>
        <v/>
      </c>
      <c r="J1225" s="133">
        <f t="shared" si="38"/>
        <v>0</v>
      </c>
    </row>
    <row r="1226" spans="1:10" ht="35.1" customHeight="1" thickTop="1" thickBot="1" x14ac:dyDescent="0.3">
      <c r="A1226" s="28" t="str">
        <f t="shared" si="39"/>
        <v/>
      </c>
      <c r="B1226" s="171"/>
      <c r="C1226" s="169"/>
      <c r="D1226" s="182"/>
      <c r="E1226" s="172"/>
      <c r="F1226" s="170"/>
      <c r="G1226" s="169"/>
      <c r="H1226" s="183"/>
      <c r="I1226" s="132" t="str">
        <f>IFERROR(VLOOKUP(C1226,PG!$C$8:$M$1007,11,FALSE),"")</f>
        <v/>
      </c>
      <c r="J1226" s="133">
        <f t="shared" si="38"/>
        <v>0</v>
      </c>
    </row>
    <row r="1227" spans="1:10" ht="35.1" customHeight="1" thickTop="1" thickBot="1" x14ac:dyDescent="0.3">
      <c r="A1227" s="28" t="str">
        <f t="shared" si="39"/>
        <v/>
      </c>
      <c r="B1227" s="171"/>
      <c r="C1227" s="169"/>
      <c r="D1227" s="182"/>
      <c r="E1227" s="172"/>
      <c r="F1227" s="170"/>
      <c r="G1227" s="169"/>
      <c r="H1227" s="183"/>
      <c r="I1227" s="132" t="str">
        <f>IFERROR(VLOOKUP(C1227,PG!$C$8:$M$1007,11,FALSE),"")</f>
        <v/>
      </c>
      <c r="J1227" s="133">
        <f t="shared" si="38"/>
        <v>0</v>
      </c>
    </row>
    <row r="1228" spans="1:10" ht="35.1" customHeight="1" thickTop="1" thickBot="1" x14ac:dyDescent="0.3">
      <c r="A1228" s="28" t="str">
        <f t="shared" si="39"/>
        <v/>
      </c>
      <c r="B1228" s="171"/>
      <c r="C1228" s="169"/>
      <c r="D1228" s="182"/>
      <c r="E1228" s="172"/>
      <c r="F1228" s="170"/>
      <c r="G1228" s="169"/>
      <c r="H1228" s="183"/>
      <c r="I1228" s="132" t="str">
        <f>IFERROR(VLOOKUP(C1228,PG!$C$8:$M$1007,11,FALSE),"")</f>
        <v/>
      </c>
      <c r="J1228" s="133">
        <f t="shared" si="38"/>
        <v>0</v>
      </c>
    </row>
    <row r="1229" spans="1:10" ht="35.1" customHeight="1" thickTop="1" thickBot="1" x14ac:dyDescent="0.3">
      <c r="A1229" s="28" t="str">
        <f t="shared" si="39"/>
        <v/>
      </c>
      <c r="B1229" s="171"/>
      <c r="C1229" s="169"/>
      <c r="D1229" s="182"/>
      <c r="E1229" s="172"/>
      <c r="F1229" s="170"/>
      <c r="G1229" s="169"/>
      <c r="H1229" s="183"/>
      <c r="I1229" s="132" t="str">
        <f>IFERROR(VLOOKUP(C1229,PG!$C$8:$M$1007,11,FALSE),"")</f>
        <v/>
      </c>
      <c r="J1229" s="133">
        <f t="shared" si="38"/>
        <v>0</v>
      </c>
    </row>
    <row r="1230" spans="1:10" ht="35.1" customHeight="1" thickTop="1" thickBot="1" x14ac:dyDescent="0.3">
      <c r="A1230" s="28" t="str">
        <f t="shared" si="39"/>
        <v/>
      </c>
      <c r="B1230" s="171"/>
      <c r="C1230" s="169"/>
      <c r="D1230" s="182"/>
      <c r="E1230" s="172"/>
      <c r="F1230" s="170"/>
      <c r="G1230" s="169"/>
      <c r="H1230" s="183"/>
      <c r="I1230" s="132" t="str">
        <f>IFERROR(VLOOKUP(C1230,PG!$C$8:$M$1007,11,FALSE),"")</f>
        <v/>
      </c>
      <c r="J1230" s="133">
        <f t="shared" si="38"/>
        <v>0</v>
      </c>
    </row>
    <row r="1231" spans="1:10" ht="35.1" customHeight="1" thickTop="1" thickBot="1" x14ac:dyDescent="0.3">
      <c r="A1231" s="28" t="str">
        <f t="shared" si="39"/>
        <v/>
      </c>
      <c r="B1231" s="171"/>
      <c r="C1231" s="169"/>
      <c r="D1231" s="182"/>
      <c r="E1231" s="172"/>
      <c r="F1231" s="170"/>
      <c r="G1231" s="169"/>
      <c r="H1231" s="183"/>
      <c r="I1231" s="132" t="str">
        <f>IFERROR(VLOOKUP(C1231,PG!$C$8:$M$1007,11,FALSE),"")</f>
        <v/>
      </c>
      <c r="J1231" s="133">
        <f t="shared" si="38"/>
        <v>0</v>
      </c>
    </row>
    <row r="1232" spans="1:10" ht="35.1" customHeight="1" thickTop="1" thickBot="1" x14ac:dyDescent="0.3">
      <c r="A1232" s="28" t="str">
        <f t="shared" si="39"/>
        <v/>
      </c>
      <c r="B1232" s="171"/>
      <c r="C1232" s="169"/>
      <c r="D1232" s="182"/>
      <c r="E1232" s="172"/>
      <c r="F1232" s="170"/>
      <c r="G1232" s="169"/>
      <c r="H1232" s="183"/>
      <c r="I1232" s="132" t="str">
        <f>IFERROR(VLOOKUP(C1232,PG!$C$8:$M$1007,11,FALSE),"")</f>
        <v/>
      </c>
      <c r="J1232" s="133">
        <f t="shared" si="38"/>
        <v>0</v>
      </c>
    </row>
    <row r="1233" spans="1:10" ht="35.1" customHeight="1" thickTop="1" thickBot="1" x14ac:dyDescent="0.3">
      <c r="A1233" s="28" t="str">
        <f t="shared" si="39"/>
        <v/>
      </c>
      <c r="B1233" s="171"/>
      <c r="C1233" s="169"/>
      <c r="D1233" s="182"/>
      <c r="E1233" s="172"/>
      <c r="F1233" s="170"/>
      <c r="G1233" s="169"/>
      <c r="H1233" s="183"/>
      <c r="I1233" s="132" t="str">
        <f>IFERROR(VLOOKUP(C1233,PG!$C$8:$M$1007,11,FALSE),"")</f>
        <v/>
      </c>
      <c r="J1233" s="133">
        <f t="shared" si="38"/>
        <v>0</v>
      </c>
    </row>
    <row r="1234" spans="1:10" ht="35.1" customHeight="1" thickTop="1" thickBot="1" x14ac:dyDescent="0.3">
      <c r="A1234" s="28" t="str">
        <f t="shared" si="39"/>
        <v/>
      </c>
      <c r="B1234" s="171"/>
      <c r="C1234" s="169"/>
      <c r="D1234" s="182"/>
      <c r="E1234" s="172"/>
      <c r="F1234" s="170"/>
      <c r="G1234" s="169"/>
      <c r="H1234" s="183"/>
      <c r="I1234" s="132" t="str">
        <f>IFERROR(VLOOKUP(C1234,PG!$C$8:$M$1007,11,FALSE),"")</f>
        <v/>
      </c>
      <c r="J1234" s="133">
        <f t="shared" si="38"/>
        <v>0</v>
      </c>
    </row>
    <row r="1235" spans="1:10" ht="35.1" customHeight="1" thickTop="1" thickBot="1" x14ac:dyDescent="0.3">
      <c r="A1235" s="28" t="str">
        <f t="shared" si="39"/>
        <v/>
      </c>
      <c r="B1235" s="171"/>
      <c r="C1235" s="169"/>
      <c r="D1235" s="182"/>
      <c r="E1235" s="172"/>
      <c r="F1235" s="170"/>
      <c r="G1235" s="169"/>
      <c r="H1235" s="183"/>
      <c r="I1235" s="132" t="str">
        <f>IFERROR(VLOOKUP(C1235,PG!$C$8:$M$1007,11,FALSE),"")</f>
        <v/>
      </c>
      <c r="J1235" s="133">
        <f t="shared" ref="J1235:J1298" si="40">IFERROR(E1235*F1235,0)</f>
        <v>0</v>
      </c>
    </row>
    <row r="1236" spans="1:10" ht="35.1" customHeight="1" thickTop="1" thickBot="1" x14ac:dyDescent="0.3">
      <c r="A1236" s="28" t="str">
        <f t="shared" si="39"/>
        <v/>
      </c>
      <c r="B1236" s="171"/>
      <c r="C1236" s="169"/>
      <c r="D1236" s="182"/>
      <c r="E1236" s="172"/>
      <c r="F1236" s="170"/>
      <c r="G1236" s="169"/>
      <c r="H1236" s="183"/>
      <c r="I1236" s="132" t="str">
        <f>IFERROR(VLOOKUP(C1236,PG!$C$8:$M$1007,11,FALSE),"")</f>
        <v/>
      </c>
      <c r="J1236" s="133">
        <f t="shared" si="40"/>
        <v>0</v>
      </c>
    </row>
    <row r="1237" spans="1:10" ht="35.1" customHeight="1" thickTop="1" thickBot="1" x14ac:dyDescent="0.3">
      <c r="A1237" s="28" t="str">
        <f t="shared" si="39"/>
        <v/>
      </c>
      <c r="B1237" s="171"/>
      <c r="C1237" s="169"/>
      <c r="D1237" s="182"/>
      <c r="E1237" s="172"/>
      <c r="F1237" s="170"/>
      <c r="G1237" s="169"/>
      <c r="H1237" s="183"/>
      <c r="I1237" s="132" t="str">
        <f>IFERROR(VLOOKUP(C1237,PG!$C$8:$M$1007,11,FALSE),"")</f>
        <v/>
      </c>
      <c r="J1237" s="133">
        <f t="shared" si="40"/>
        <v>0</v>
      </c>
    </row>
    <row r="1238" spans="1:10" ht="35.1" customHeight="1" thickTop="1" thickBot="1" x14ac:dyDescent="0.3">
      <c r="A1238" s="28" t="str">
        <f t="shared" si="39"/>
        <v/>
      </c>
      <c r="B1238" s="171"/>
      <c r="C1238" s="169"/>
      <c r="D1238" s="182"/>
      <c r="E1238" s="172"/>
      <c r="F1238" s="170"/>
      <c r="G1238" s="169"/>
      <c r="H1238" s="183"/>
      <c r="I1238" s="132" t="str">
        <f>IFERROR(VLOOKUP(C1238,PG!$C$8:$M$1007,11,FALSE),"")</f>
        <v/>
      </c>
      <c r="J1238" s="133">
        <f t="shared" si="40"/>
        <v>0</v>
      </c>
    </row>
    <row r="1239" spans="1:10" ht="35.1" customHeight="1" thickTop="1" thickBot="1" x14ac:dyDescent="0.3">
      <c r="A1239" s="28" t="str">
        <f t="shared" si="39"/>
        <v/>
      </c>
      <c r="B1239" s="171"/>
      <c r="C1239" s="169"/>
      <c r="D1239" s="182"/>
      <c r="E1239" s="172"/>
      <c r="F1239" s="170"/>
      <c r="G1239" s="169"/>
      <c r="H1239" s="183"/>
      <c r="I1239" s="132" t="str">
        <f>IFERROR(VLOOKUP(C1239,PG!$C$8:$M$1007,11,FALSE),"")</f>
        <v/>
      </c>
      <c r="J1239" s="133">
        <f t="shared" si="40"/>
        <v>0</v>
      </c>
    </row>
    <row r="1240" spans="1:10" ht="35.1" customHeight="1" thickTop="1" thickBot="1" x14ac:dyDescent="0.3">
      <c r="A1240" s="28" t="str">
        <f t="shared" si="39"/>
        <v/>
      </c>
      <c r="B1240" s="171"/>
      <c r="C1240" s="169"/>
      <c r="D1240" s="182"/>
      <c r="E1240" s="172"/>
      <c r="F1240" s="170"/>
      <c r="G1240" s="169"/>
      <c r="H1240" s="183"/>
      <c r="I1240" s="132" t="str">
        <f>IFERROR(VLOOKUP(C1240,PG!$C$8:$M$1007,11,FALSE),"")</f>
        <v/>
      </c>
      <c r="J1240" s="133">
        <f t="shared" si="40"/>
        <v>0</v>
      </c>
    </row>
    <row r="1241" spans="1:10" ht="35.1" customHeight="1" thickTop="1" thickBot="1" x14ac:dyDescent="0.3">
      <c r="A1241" s="28" t="str">
        <f t="shared" si="39"/>
        <v/>
      </c>
      <c r="B1241" s="171"/>
      <c r="C1241" s="169"/>
      <c r="D1241" s="182"/>
      <c r="E1241" s="172"/>
      <c r="F1241" s="170"/>
      <c r="G1241" s="169"/>
      <c r="H1241" s="183"/>
      <c r="I1241" s="132" t="str">
        <f>IFERROR(VLOOKUP(C1241,PG!$C$8:$M$1007,11,FALSE),"")</f>
        <v/>
      </c>
      <c r="J1241" s="133">
        <f t="shared" si="40"/>
        <v>0</v>
      </c>
    </row>
    <row r="1242" spans="1:10" ht="35.1" customHeight="1" thickTop="1" thickBot="1" x14ac:dyDescent="0.3">
      <c r="A1242" s="28" t="str">
        <f t="shared" si="39"/>
        <v/>
      </c>
      <c r="B1242" s="171"/>
      <c r="C1242" s="169"/>
      <c r="D1242" s="182"/>
      <c r="E1242" s="172"/>
      <c r="F1242" s="170"/>
      <c r="G1242" s="169"/>
      <c r="H1242" s="183"/>
      <c r="I1242" s="132" t="str">
        <f>IFERROR(VLOOKUP(C1242,PG!$C$8:$M$1007,11,FALSE),"")</f>
        <v/>
      </c>
      <c r="J1242" s="133">
        <f t="shared" si="40"/>
        <v>0</v>
      </c>
    </row>
    <row r="1243" spans="1:10" ht="35.1" customHeight="1" thickTop="1" thickBot="1" x14ac:dyDescent="0.3">
      <c r="A1243" s="28" t="str">
        <f t="shared" si="39"/>
        <v/>
      </c>
      <c r="B1243" s="171"/>
      <c r="C1243" s="169"/>
      <c r="D1243" s="182"/>
      <c r="E1243" s="172"/>
      <c r="F1243" s="170"/>
      <c r="G1243" s="169"/>
      <c r="H1243" s="183"/>
      <c r="I1243" s="132" t="str">
        <f>IFERROR(VLOOKUP(C1243,PG!$C$8:$M$1007,11,FALSE),"")</f>
        <v/>
      </c>
      <c r="J1243" s="133">
        <f t="shared" si="40"/>
        <v>0</v>
      </c>
    </row>
    <row r="1244" spans="1:10" ht="35.1" customHeight="1" thickTop="1" thickBot="1" x14ac:dyDescent="0.3">
      <c r="A1244" s="28" t="str">
        <f t="shared" si="39"/>
        <v/>
      </c>
      <c r="B1244" s="171"/>
      <c r="C1244" s="169"/>
      <c r="D1244" s="182"/>
      <c r="E1244" s="172"/>
      <c r="F1244" s="170"/>
      <c r="G1244" s="169"/>
      <c r="H1244" s="183"/>
      <c r="I1244" s="132" t="str">
        <f>IFERROR(VLOOKUP(C1244,PG!$C$8:$M$1007,11,FALSE),"")</f>
        <v/>
      </c>
      <c r="J1244" s="133">
        <f t="shared" si="40"/>
        <v>0</v>
      </c>
    </row>
    <row r="1245" spans="1:10" ht="35.1" customHeight="1" thickTop="1" thickBot="1" x14ac:dyDescent="0.3">
      <c r="A1245" s="28" t="str">
        <f t="shared" si="39"/>
        <v/>
      </c>
      <c r="B1245" s="171"/>
      <c r="C1245" s="169"/>
      <c r="D1245" s="182"/>
      <c r="E1245" s="172"/>
      <c r="F1245" s="170"/>
      <c r="G1245" s="169"/>
      <c r="H1245" s="183"/>
      <c r="I1245" s="132" t="str">
        <f>IFERROR(VLOOKUP(C1245,PG!$C$8:$M$1007,11,FALSE),"")</f>
        <v/>
      </c>
      <c r="J1245" s="133">
        <f t="shared" si="40"/>
        <v>0</v>
      </c>
    </row>
    <row r="1246" spans="1:10" ht="35.1" customHeight="1" thickTop="1" thickBot="1" x14ac:dyDescent="0.3">
      <c r="A1246" s="28" t="str">
        <f t="shared" si="39"/>
        <v/>
      </c>
      <c r="B1246" s="171"/>
      <c r="C1246" s="169"/>
      <c r="D1246" s="182"/>
      <c r="E1246" s="172"/>
      <c r="F1246" s="170"/>
      <c r="G1246" s="169"/>
      <c r="H1246" s="183"/>
      <c r="I1246" s="132" t="str">
        <f>IFERROR(VLOOKUP(C1246,PG!$C$8:$M$1007,11,FALSE),"")</f>
        <v/>
      </c>
      <c r="J1246" s="133">
        <f t="shared" si="40"/>
        <v>0</v>
      </c>
    </row>
    <row r="1247" spans="1:10" ht="35.1" customHeight="1" thickTop="1" thickBot="1" x14ac:dyDescent="0.3">
      <c r="A1247" s="28" t="str">
        <f t="shared" si="39"/>
        <v/>
      </c>
      <c r="B1247" s="171"/>
      <c r="C1247" s="169"/>
      <c r="D1247" s="182"/>
      <c r="E1247" s="172"/>
      <c r="F1247" s="170"/>
      <c r="G1247" s="169"/>
      <c r="H1247" s="183"/>
      <c r="I1247" s="132" t="str">
        <f>IFERROR(VLOOKUP(C1247,PG!$C$8:$M$1007,11,FALSE),"")</f>
        <v/>
      </c>
      <c r="J1247" s="133">
        <f t="shared" si="40"/>
        <v>0</v>
      </c>
    </row>
    <row r="1248" spans="1:10" ht="35.1" customHeight="1" thickTop="1" thickBot="1" x14ac:dyDescent="0.3">
      <c r="A1248" s="28" t="str">
        <f t="shared" si="39"/>
        <v/>
      </c>
      <c r="B1248" s="171"/>
      <c r="C1248" s="169"/>
      <c r="D1248" s="182"/>
      <c r="E1248" s="172"/>
      <c r="F1248" s="170"/>
      <c r="G1248" s="169"/>
      <c r="H1248" s="183"/>
      <c r="I1248" s="132" t="str">
        <f>IFERROR(VLOOKUP(C1248,PG!$C$8:$M$1007,11,FALSE),"")</f>
        <v/>
      </c>
      <c r="J1248" s="133">
        <f t="shared" si="40"/>
        <v>0</v>
      </c>
    </row>
    <row r="1249" spans="1:10" ht="35.1" customHeight="1" thickTop="1" thickBot="1" x14ac:dyDescent="0.3">
      <c r="A1249" s="28" t="str">
        <f t="shared" si="39"/>
        <v/>
      </c>
      <c r="B1249" s="171"/>
      <c r="C1249" s="169"/>
      <c r="D1249" s="182"/>
      <c r="E1249" s="172"/>
      <c r="F1249" s="170"/>
      <c r="G1249" s="169"/>
      <c r="H1249" s="183"/>
      <c r="I1249" s="132" t="str">
        <f>IFERROR(VLOOKUP(C1249,PG!$C$8:$M$1007,11,FALSE),"")</f>
        <v/>
      </c>
      <c r="J1249" s="133">
        <f t="shared" si="40"/>
        <v>0</v>
      </c>
    </row>
    <row r="1250" spans="1:10" ht="35.1" customHeight="1" thickTop="1" thickBot="1" x14ac:dyDescent="0.3">
      <c r="A1250" s="28" t="str">
        <f t="shared" si="39"/>
        <v/>
      </c>
      <c r="B1250" s="171"/>
      <c r="C1250" s="169"/>
      <c r="D1250" s="182"/>
      <c r="E1250" s="172"/>
      <c r="F1250" s="170"/>
      <c r="G1250" s="169"/>
      <c r="H1250" s="183"/>
      <c r="I1250" s="132" t="str">
        <f>IFERROR(VLOOKUP(C1250,PG!$C$8:$M$1007,11,FALSE),"")</f>
        <v/>
      </c>
      <c r="J1250" s="133">
        <f t="shared" si="40"/>
        <v>0</v>
      </c>
    </row>
    <row r="1251" spans="1:10" ht="35.1" customHeight="1" thickTop="1" thickBot="1" x14ac:dyDescent="0.3">
      <c r="A1251" s="28" t="str">
        <f t="shared" si="39"/>
        <v/>
      </c>
      <c r="B1251" s="171"/>
      <c r="C1251" s="169"/>
      <c r="D1251" s="182"/>
      <c r="E1251" s="172"/>
      <c r="F1251" s="170"/>
      <c r="G1251" s="169"/>
      <c r="H1251" s="183"/>
      <c r="I1251" s="132" t="str">
        <f>IFERROR(VLOOKUP(C1251,PG!$C$8:$M$1007,11,FALSE),"")</f>
        <v/>
      </c>
      <c r="J1251" s="133">
        <f t="shared" si="40"/>
        <v>0</v>
      </c>
    </row>
    <row r="1252" spans="1:10" ht="35.1" customHeight="1" thickTop="1" thickBot="1" x14ac:dyDescent="0.3">
      <c r="A1252" s="28" t="str">
        <f t="shared" si="39"/>
        <v/>
      </c>
      <c r="B1252" s="171"/>
      <c r="C1252" s="169"/>
      <c r="D1252" s="182"/>
      <c r="E1252" s="172"/>
      <c r="F1252" s="170"/>
      <c r="G1252" s="169"/>
      <c r="H1252" s="183"/>
      <c r="I1252" s="132" t="str">
        <f>IFERROR(VLOOKUP(C1252,PG!$C$8:$M$1007,11,FALSE),"")</f>
        <v/>
      </c>
      <c r="J1252" s="133">
        <f t="shared" si="40"/>
        <v>0</v>
      </c>
    </row>
    <row r="1253" spans="1:10" ht="35.1" customHeight="1" thickTop="1" thickBot="1" x14ac:dyDescent="0.3">
      <c r="A1253" s="28" t="str">
        <f t="shared" si="39"/>
        <v/>
      </c>
      <c r="B1253" s="171"/>
      <c r="C1253" s="169"/>
      <c r="D1253" s="182"/>
      <c r="E1253" s="172"/>
      <c r="F1253" s="170"/>
      <c r="G1253" s="169"/>
      <c r="H1253" s="183"/>
      <c r="I1253" s="132" t="str">
        <f>IFERROR(VLOOKUP(C1253,PG!$C$8:$M$1007,11,FALSE),"")</f>
        <v/>
      </c>
      <c r="J1253" s="133">
        <f t="shared" si="40"/>
        <v>0</v>
      </c>
    </row>
    <row r="1254" spans="1:10" ht="35.1" customHeight="1" thickTop="1" thickBot="1" x14ac:dyDescent="0.3">
      <c r="A1254" s="28" t="str">
        <f t="shared" si="39"/>
        <v/>
      </c>
      <c r="B1254" s="171"/>
      <c r="C1254" s="169"/>
      <c r="D1254" s="182"/>
      <c r="E1254" s="172"/>
      <c r="F1254" s="170"/>
      <c r="G1254" s="169"/>
      <c r="H1254" s="183"/>
      <c r="I1254" s="132" t="str">
        <f>IFERROR(VLOOKUP(C1254,PG!$C$8:$M$1007,11,FALSE),"")</f>
        <v/>
      </c>
      <c r="J1254" s="133">
        <f t="shared" si="40"/>
        <v>0</v>
      </c>
    </row>
    <row r="1255" spans="1:10" ht="35.1" customHeight="1" thickTop="1" thickBot="1" x14ac:dyDescent="0.3">
      <c r="A1255" s="28" t="str">
        <f t="shared" si="39"/>
        <v/>
      </c>
      <c r="B1255" s="171"/>
      <c r="C1255" s="169"/>
      <c r="D1255" s="182"/>
      <c r="E1255" s="172"/>
      <c r="F1255" s="170"/>
      <c r="G1255" s="169"/>
      <c r="H1255" s="183"/>
      <c r="I1255" s="132" t="str">
        <f>IFERROR(VLOOKUP(C1255,PG!$C$8:$M$1007,11,FALSE),"")</f>
        <v/>
      </c>
      <c r="J1255" s="133">
        <f t="shared" si="40"/>
        <v>0</v>
      </c>
    </row>
    <row r="1256" spans="1:10" ht="35.1" customHeight="1" thickTop="1" thickBot="1" x14ac:dyDescent="0.3">
      <c r="A1256" s="28" t="str">
        <f t="shared" si="39"/>
        <v/>
      </c>
      <c r="B1256" s="171"/>
      <c r="C1256" s="169"/>
      <c r="D1256" s="182"/>
      <c r="E1256" s="172"/>
      <c r="F1256" s="170"/>
      <c r="G1256" s="169"/>
      <c r="H1256" s="183"/>
      <c r="I1256" s="132" t="str">
        <f>IFERROR(VLOOKUP(C1256,PG!$C$8:$M$1007,11,FALSE),"")</f>
        <v/>
      </c>
      <c r="J1256" s="133">
        <f t="shared" si="40"/>
        <v>0</v>
      </c>
    </row>
    <row r="1257" spans="1:10" ht="35.1" customHeight="1" thickTop="1" thickBot="1" x14ac:dyDescent="0.3">
      <c r="A1257" s="28" t="str">
        <f t="shared" si="39"/>
        <v/>
      </c>
      <c r="B1257" s="171"/>
      <c r="C1257" s="169"/>
      <c r="D1257" s="182"/>
      <c r="E1257" s="172"/>
      <c r="F1257" s="170"/>
      <c r="G1257" s="169"/>
      <c r="H1257" s="183"/>
      <c r="I1257" s="132" t="str">
        <f>IFERROR(VLOOKUP(C1257,PG!$C$8:$M$1007,11,FALSE),"")</f>
        <v/>
      </c>
      <c r="J1257" s="133">
        <f t="shared" si="40"/>
        <v>0</v>
      </c>
    </row>
    <row r="1258" spans="1:10" ht="35.1" customHeight="1" thickTop="1" thickBot="1" x14ac:dyDescent="0.3">
      <c r="A1258" s="28" t="str">
        <f t="shared" si="39"/>
        <v/>
      </c>
      <c r="B1258" s="171"/>
      <c r="C1258" s="169"/>
      <c r="D1258" s="182"/>
      <c r="E1258" s="172"/>
      <c r="F1258" s="170"/>
      <c r="G1258" s="169"/>
      <c r="H1258" s="183"/>
      <c r="I1258" s="132" t="str">
        <f>IFERROR(VLOOKUP(C1258,PG!$C$8:$M$1007,11,FALSE),"")</f>
        <v/>
      </c>
      <c r="J1258" s="133">
        <f t="shared" si="40"/>
        <v>0</v>
      </c>
    </row>
    <row r="1259" spans="1:10" ht="35.1" customHeight="1" thickTop="1" thickBot="1" x14ac:dyDescent="0.3">
      <c r="A1259" s="28" t="str">
        <f t="shared" si="39"/>
        <v/>
      </c>
      <c r="B1259" s="171"/>
      <c r="C1259" s="169"/>
      <c r="D1259" s="182"/>
      <c r="E1259" s="172"/>
      <c r="F1259" s="170"/>
      <c r="G1259" s="169"/>
      <c r="H1259" s="183"/>
      <c r="I1259" s="132" t="str">
        <f>IFERROR(VLOOKUP(C1259,PG!$C$8:$M$1007,11,FALSE),"")</f>
        <v/>
      </c>
      <c r="J1259" s="133">
        <f t="shared" si="40"/>
        <v>0</v>
      </c>
    </row>
    <row r="1260" spans="1:10" ht="35.1" customHeight="1" thickTop="1" thickBot="1" x14ac:dyDescent="0.3">
      <c r="A1260" s="28" t="str">
        <f t="shared" si="39"/>
        <v/>
      </c>
      <c r="B1260" s="171"/>
      <c r="C1260" s="169"/>
      <c r="D1260" s="182"/>
      <c r="E1260" s="172"/>
      <c r="F1260" s="170"/>
      <c r="G1260" s="169"/>
      <c r="H1260" s="183"/>
      <c r="I1260" s="132" t="str">
        <f>IFERROR(VLOOKUP(C1260,PG!$C$8:$M$1007,11,FALSE),"")</f>
        <v/>
      </c>
      <c r="J1260" s="133">
        <f t="shared" si="40"/>
        <v>0</v>
      </c>
    </row>
    <row r="1261" spans="1:10" ht="35.1" customHeight="1" thickTop="1" thickBot="1" x14ac:dyDescent="0.3">
      <c r="A1261" s="28" t="str">
        <f t="shared" si="39"/>
        <v/>
      </c>
      <c r="B1261" s="171"/>
      <c r="C1261" s="169"/>
      <c r="D1261" s="182"/>
      <c r="E1261" s="172"/>
      <c r="F1261" s="170"/>
      <c r="G1261" s="169"/>
      <c r="H1261" s="183"/>
      <c r="I1261" s="132" t="str">
        <f>IFERROR(VLOOKUP(C1261,PG!$C$8:$M$1007,11,FALSE),"")</f>
        <v/>
      </c>
      <c r="J1261" s="133">
        <f t="shared" si="40"/>
        <v>0</v>
      </c>
    </row>
    <row r="1262" spans="1:10" ht="35.1" customHeight="1" thickTop="1" thickBot="1" x14ac:dyDescent="0.3">
      <c r="A1262" s="28" t="str">
        <f t="shared" si="39"/>
        <v/>
      </c>
      <c r="B1262" s="171"/>
      <c r="C1262" s="169"/>
      <c r="D1262" s="182"/>
      <c r="E1262" s="172"/>
      <c r="F1262" s="170"/>
      <c r="G1262" s="169"/>
      <c r="H1262" s="183"/>
      <c r="I1262" s="132" t="str">
        <f>IFERROR(VLOOKUP(C1262,PG!$C$8:$M$1007,11,FALSE),"")</f>
        <v/>
      </c>
      <c r="J1262" s="133">
        <f t="shared" si="40"/>
        <v>0</v>
      </c>
    </row>
    <row r="1263" spans="1:10" ht="35.1" customHeight="1" thickTop="1" thickBot="1" x14ac:dyDescent="0.3">
      <c r="A1263" s="28" t="str">
        <f t="shared" si="39"/>
        <v/>
      </c>
      <c r="B1263" s="171"/>
      <c r="C1263" s="169"/>
      <c r="D1263" s="182"/>
      <c r="E1263" s="172"/>
      <c r="F1263" s="170"/>
      <c r="G1263" s="169"/>
      <c r="H1263" s="183"/>
      <c r="I1263" s="132" t="str">
        <f>IFERROR(VLOOKUP(C1263,PG!$C$8:$M$1007,11,FALSE),"")</f>
        <v/>
      </c>
      <c r="J1263" s="133">
        <f t="shared" si="40"/>
        <v>0</v>
      </c>
    </row>
    <row r="1264" spans="1:10" ht="35.1" customHeight="1" thickTop="1" thickBot="1" x14ac:dyDescent="0.3">
      <c r="A1264" s="28" t="str">
        <f t="shared" si="39"/>
        <v/>
      </c>
      <c r="B1264" s="171"/>
      <c r="C1264" s="169"/>
      <c r="D1264" s="182"/>
      <c r="E1264" s="172"/>
      <c r="F1264" s="170"/>
      <c r="G1264" s="169"/>
      <c r="H1264" s="183"/>
      <c r="I1264" s="132" t="str">
        <f>IFERROR(VLOOKUP(C1264,PG!$C$8:$M$1007,11,FALSE),"")</f>
        <v/>
      </c>
      <c r="J1264" s="133">
        <f t="shared" si="40"/>
        <v>0</v>
      </c>
    </row>
    <row r="1265" spans="1:10" ht="35.1" customHeight="1" thickTop="1" thickBot="1" x14ac:dyDescent="0.3">
      <c r="A1265" s="28" t="str">
        <f t="shared" si="39"/>
        <v/>
      </c>
      <c r="B1265" s="171"/>
      <c r="C1265" s="169"/>
      <c r="D1265" s="182"/>
      <c r="E1265" s="172"/>
      <c r="F1265" s="170"/>
      <c r="G1265" s="169"/>
      <c r="H1265" s="183"/>
      <c r="I1265" s="132" t="str">
        <f>IFERROR(VLOOKUP(C1265,PG!$C$8:$M$1007,11,FALSE),"")</f>
        <v/>
      </c>
      <c r="J1265" s="133">
        <f t="shared" si="40"/>
        <v>0</v>
      </c>
    </row>
    <row r="1266" spans="1:10" ht="35.1" customHeight="1" thickTop="1" thickBot="1" x14ac:dyDescent="0.3">
      <c r="A1266" s="28" t="str">
        <f t="shared" si="39"/>
        <v/>
      </c>
      <c r="B1266" s="171"/>
      <c r="C1266" s="169"/>
      <c r="D1266" s="182"/>
      <c r="E1266" s="172"/>
      <c r="F1266" s="170"/>
      <c r="G1266" s="169"/>
      <c r="H1266" s="183"/>
      <c r="I1266" s="132" t="str">
        <f>IFERROR(VLOOKUP(C1266,PG!$C$8:$M$1007,11,FALSE),"")</f>
        <v/>
      </c>
      <c r="J1266" s="133">
        <f t="shared" si="40"/>
        <v>0</v>
      </c>
    </row>
    <row r="1267" spans="1:10" ht="35.1" customHeight="1" thickTop="1" thickBot="1" x14ac:dyDescent="0.3">
      <c r="A1267" s="28" t="str">
        <f t="shared" si="39"/>
        <v/>
      </c>
      <c r="B1267" s="171"/>
      <c r="C1267" s="169"/>
      <c r="D1267" s="182"/>
      <c r="E1267" s="172"/>
      <c r="F1267" s="170"/>
      <c r="G1267" s="169"/>
      <c r="H1267" s="183"/>
      <c r="I1267" s="132" t="str">
        <f>IFERROR(VLOOKUP(C1267,PG!$C$8:$M$1007,11,FALSE),"")</f>
        <v/>
      </c>
      <c r="J1267" s="133">
        <f t="shared" si="40"/>
        <v>0</v>
      </c>
    </row>
    <row r="1268" spans="1:10" ht="35.1" customHeight="1" thickTop="1" thickBot="1" x14ac:dyDescent="0.3">
      <c r="A1268" s="28" t="str">
        <f t="shared" si="39"/>
        <v/>
      </c>
      <c r="B1268" s="171"/>
      <c r="C1268" s="169"/>
      <c r="D1268" s="182"/>
      <c r="E1268" s="172"/>
      <c r="F1268" s="170"/>
      <c r="G1268" s="169"/>
      <c r="H1268" s="183"/>
      <c r="I1268" s="132" t="str">
        <f>IFERROR(VLOOKUP(C1268,PG!$C$8:$M$1007,11,FALSE),"")</f>
        <v/>
      </c>
      <c r="J1268" s="133">
        <f t="shared" si="40"/>
        <v>0</v>
      </c>
    </row>
    <row r="1269" spans="1:10" ht="35.1" customHeight="1" thickTop="1" thickBot="1" x14ac:dyDescent="0.3">
      <c r="A1269" s="28" t="str">
        <f t="shared" si="39"/>
        <v/>
      </c>
      <c r="B1269" s="171"/>
      <c r="C1269" s="169"/>
      <c r="D1269" s="182"/>
      <c r="E1269" s="172"/>
      <c r="F1269" s="170"/>
      <c r="G1269" s="169"/>
      <c r="H1269" s="183"/>
      <c r="I1269" s="132" t="str">
        <f>IFERROR(VLOOKUP(C1269,PG!$C$8:$M$1007,11,FALSE),"")</f>
        <v/>
      </c>
      <c r="J1269" s="133">
        <f t="shared" si="40"/>
        <v>0</v>
      </c>
    </row>
    <row r="1270" spans="1:10" ht="35.1" customHeight="1" thickTop="1" thickBot="1" x14ac:dyDescent="0.3">
      <c r="A1270" s="28" t="str">
        <f t="shared" si="39"/>
        <v/>
      </c>
      <c r="B1270" s="171"/>
      <c r="C1270" s="169"/>
      <c r="D1270" s="182"/>
      <c r="E1270" s="172"/>
      <c r="F1270" s="170"/>
      <c r="G1270" s="169"/>
      <c r="H1270" s="183"/>
      <c r="I1270" s="132" t="str">
        <f>IFERROR(VLOOKUP(C1270,PG!$C$8:$M$1007,11,FALSE),"")</f>
        <v/>
      </c>
      <c r="J1270" s="133">
        <f t="shared" si="40"/>
        <v>0</v>
      </c>
    </row>
    <row r="1271" spans="1:10" ht="35.1" customHeight="1" thickTop="1" thickBot="1" x14ac:dyDescent="0.3">
      <c r="A1271" s="28" t="str">
        <f t="shared" si="39"/>
        <v/>
      </c>
      <c r="B1271" s="171"/>
      <c r="C1271" s="169"/>
      <c r="D1271" s="182"/>
      <c r="E1271" s="172"/>
      <c r="F1271" s="170"/>
      <c r="G1271" s="169"/>
      <c r="H1271" s="183"/>
      <c r="I1271" s="132" t="str">
        <f>IFERROR(VLOOKUP(C1271,PG!$C$8:$M$1007,11,FALSE),"")</f>
        <v/>
      </c>
      <c r="J1271" s="133">
        <f t="shared" si="40"/>
        <v>0</v>
      </c>
    </row>
    <row r="1272" spans="1:10" ht="35.1" customHeight="1" thickTop="1" thickBot="1" x14ac:dyDescent="0.3">
      <c r="A1272" s="28" t="str">
        <f t="shared" si="39"/>
        <v/>
      </c>
      <c r="B1272" s="171"/>
      <c r="C1272" s="169"/>
      <c r="D1272" s="182"/>
      <c r="E1272" s="172"/>
      <c r="F1272" s="170"/>
      <c r="G1272" s="169"/>
      <c r="H1272" s="183"/>
      <c r="I1272" s="132" t="str">
        <f>IFERROR(VLOOKUP(C1272,PG!$C$8:$M$1007,11,FALSE),"")</f>
        <v/>
      </c>
      <c r="J1272" s="133">
        <f t="shared" si="40"/>
        <v>0</v>
      </c>
    </row>
    <row r="1273" spans="1:10" ht="35.1" customHeight="1" thickTop="1" thickBot="1" x14ac:dyDescent="0.3">
      <c r="A1273" s="28" t="str">
        <f t="shared" si="39"/>
        <v/>
      </c>
      <c r="B1273" s="171"/>
      <c r="C1273" s="169"/>
      <c r="D1273" s="182"/>
      <c r="E1273" s="172"/>
      <c r="F1273" s="170"/>
      <c r="G1273" s="169"/>
      <c r="H1273" s="183"/>
      <c r="I1273" s="132" t="str">
        <f>IFERROR(VLOOKUP(C1273,PG!$C$8:$M$1007,11,FALSE),"")</f>
        <v/>
      </c>
      <c r="J1273" s="133">
        <f t="shared" si="40"/>
        <v>0</v>
      </c>
    </row>
    <row r="1274" spans="1:10" ht="35.1" customHeight="1" thickTop="1" thickBot="1" x14ac:dyDescent="0.3">
      <c r="A1274" s="28" t="str">
        <f t="shared" si="39"/>
        <v/>
      </c>
      <c r="B1274" s="171"/>
      <c r="C1274" s="169"/>
      <c r="D1274" s="182"/>
      <c r="E1274" s="172"/>
      <c r="F1274" s="170"/>
      <c r="G1274" s="169"/>
      <c r="H1274" s="183"/>
      <c r="I1274" s="132" t="str">
        <f>IFERROR(VLOOKUP(C1274,PG!$C$8:$M$1007,11,FALSE),"")</f>
        <v/>
      </c>
      <c r="J1274" s="133">
        <f t="shared" si="40"/>
        <v>0</v>
      </c>
    </row>
    <row r="1275" spans="1:10" ht="35.1" customHeight="1" thickTop="1" thickBot="1" x14ac:dyDescent="0.3">
      <c r="A1275" s="28" t="str">
        <f t="shared" si="39"/>
        <v/>
      </c>
      <c r="B1275" s="171"/>
      <c r="C1275" s="169"/>
      <c r="D1275" s="182"/>
      <c r="E1275" s="172"/>
      <c r="F1275" s="170"/>
      <c r="G1275" s="169"/>
      <c r="H1275" s="183"/>
      <c r="I1275" s="132" t="str">
        <f>IFERROR(VLOOKUP(C1275,PG!$C$8:$M$1007,11,FALSE),"")</f>
        <v/>
      </c>
      <c r="J1275" s="133">
        <f t="shared" si="40"/>
        <v>0</v>
      </c>
    </row>
    <row r="1276" spans="1:10" ht="35.1" customHeight="1" thickTop="1" thickBot="1" x14ac:dyDescent="0.3">
      <c r="A1276" s="28" t="str">
        <f t="shared" si="39"/>
        <v/>
      </c>
      <c r="B1276" s="171"/>
      <c r="C1276" s="169"/>
      <c r="D1276" s="182"/>
      <c r="E1276" s="172"/>
      <c r="F1276" s="170"/>
      <c r="G1276" s="169"/>
      <c r="H1276" s="183"/>
      <c r="I1276" s="132" t="str">
        <f>IFERROR(VLOOKUP(C1276,PG!$C$8:$M$1007,11,FALSE),"")</f>
        <v/>
      </c>
      <c r="J1276" s="133">
        <f t="shared" si="40"/>
        <v>0</v>
      </c>
    </row>
    <row r="1277" spans="1:10" ht="35.1" customHeight="1" thickTop="1" thickBot="1" x14ac:dyDescent="0.3">
      <c r="A1277" s="28" t="str">
        <f t="shared" si="39"/>
        <v/>
      </c>
      <c r="B1277" s="171"/>
      <c r="C1277" s="169"/>
      <c r="D1277" s="182"/>
      <c r="E1277" s="172"/>
      <c r="F1277" s="170"/>
      <c r="G1277" s="169"/>
      <c r="H1277" s="183"/>
      <c r="I1277" s="132" t="str">
        <f>IFERROR(VLOOKUP(C1277,PG!$C$8:$M$1007,11,FALSE),"")</f>
        <v/>
      </c>
      <c r="J1277" s="133">
        <f t="shared" si="40"/>
        <v>0</v>
      </c>
    </row>
    <row r="1278" spans="1:10" ht="35.1" customHeight="1" thickTop="1" thickBot="1" x14ac:dyDescent="0.3">
      <c r="A1278" s="28" t="str">
        <f t="shared" si="39"/>
        <v/>
      </c>
      <c r="B1278" s="171"/>
      <c r="C1278" s="169"/>
      <c r="D1278" s="182"/>
      <c r="E1278" s="172"/>
      <c r="F1278" s="170"/>
      <c r="G1278" s="169"/>
      <c r="H1278" s="183"/>
      <c r="I1278" s="132" t="str">
        <f>IFERROR(VLOOKUP(C1278,PG!$C$8:$M$1007,11,FALSE),"")</f>
        <v/>
      </c>
      <c r="J1278" s="133">
        <f t="shared" si="40"/>
        <v>0</v>
      </c>
    </row>
    <row r="1279" spans="1:10" ht="35.1" customHeight="1" thickTop="1" thickBot="1" x14ac:dyDescent="0.3">
      <c r="A1279" s="28" t="str">
        <f t="shared" si="39"/>
        <v/>
      </c>
      <c r="B1279" s="171"/>
      <c r="C1279" s="169"/>
      <c r="D1279" s="182"/>
      <c r="E1279" s="172"/>
      <c r="F1279" s="170"/>
      <c r="G1279" s="169"/>
      <c r="H1279" s="183"/>
      <c r="I1279" s="132" t="str">
        <f>IFERROR(VLOOKUP(C1279,PG!$C$8:$M$1007,11,FALSE),"")</f>
        <v/>
      </c>
      <c r="J1279" s="133">
        <f t="shared" si="40"/>
        <v>0</v>
      </c>
    </row>
    <row r="1280" spans="1:10" ht="35.1" customHeight="1" thickTop="1" thickBot="1" x14ac:dyDescent="0.3">
      <c r="A1280" s="28" t="str">
        <f t="shared" si="39"/>
        <v/>
      </c>
      <c r="B1280" s="171"/>
      <c r="C1280" s="169"/>
      <c r="D1280" s="182"/>
      <c r="E1280" s="172"/>
      <c r="F1280" s="170"/>
      <c r="G1280" s="169"/>
      <c r="H1280" s="183"/>
      <c r="I1280" s="132" t="str">
        <f>IFERROR(VLOOKUP(C1280,PG!$C$8:$M$1007,11,FALSE),"")</f>
        <v/>
      </c>
      <c r="J1280" s="133">
        <f t="shared" si="40"/>
        <v>0</v>
      </c>
    </row>
    <row r="1281" spans="1:10" ht="35.1" customHeight="1" thickTop="1" thickBot="1" x14ac:dyDescent="0.3">
      <c r="A1281" s="28" t="str">
        <f t="shared" si="39"/>
        <v/>
      </c>
      <c r="B1281" s="171"/>
      <c r="C1281" s="169"/>
      <c r="D1281" s="182"/>
      <c r="E1281" s="172"/>
      <c r="F1281" s="170"/>
      <c r="G1281" s="169"/>
      <c r="H1281" s="183"/>
      <c r="I1281" s="132" t="str">
        <f>IFERROR(VLOOKUP(C1281,PG!$C$8:$M$1007,11,FALSE),"")</f>
        <v/>
      </c>
      <c r="J1281" s="133">
        <f t="shared" si="40"/>
        <v>0</v>
      </c>
    </row>
    <row r="1282" spans="1:10" ht="35.1" customHeight="1" thickTop="1" thickBot="1" x14ac:dyDescent="0.3">
      <c r="A1282" s="28" t="str">
        <f t="shared" si="39"/>
        <v/>
      </c>
      <c r="B1282" s="171"/>
      <c r="C1282" s="169"/>
      <c r="D1282" s="182"/>
      <c r="E1282" s="172"/>
      <c r="F1282" s="170"/>
      <c r="G1282" s="169"/>
      <c r="H1282" s="183"/>
      <c r="I1282" s="132" t="str">
        <f>IFERROR(VLOOKUP(C1282,PG!$C$8:$M$1007,11,FALSE),"")</f>
        <v/>
      </c>
      <c r="J1282" s="133">
        <f t="shared" si="40"/>
        <v>0</v>
      </c>
    </row>
    <row r="1283" spans="1:10" ht="35.1" customHeight="1" thickTop="1" thickBot="1" x14ac:dyDescent="0.3">
      <c r="A1283" s="28" t="str">
        <f t="shared" si="39"/>
        <v/>
      </c>
      <c r="B1283" s="171"/>
      <c r="C1283" s="169"/>
      <c r="D1283" s="182"/>
      <c r="E1283" s="172"/>
      <c r="F1283" s="170"/>
      <c r="G1283" s="169"/>
      <c r="H1283" s="183"/>
      <c r="I1283" s="132" t="str">
        <f>IFERROR(VLOOKUP(C1283,PG!$C$8:$M$1007,11,FALSE),"")</f>
        <v/>
      </c>
      <c r="J1283" s="133">
        <f t="shared" si="40"/>
        <v>0</v>
      </c>
    </row>
    <row r="1284" spans="1:10" ht="35.1" customHeight="1" thickTop="1" thickBot="1" x14ac:dyDescent="0.3">
      <c r="A1284" s="28" t="str">
        <f t="shared" si="39"/>
        <v/>
      </c>
      <c r="B1284" s="171"/>
      <c r="C1284" s="169"/>
      <c r="D1284" s="182"/>
      <c r="E1284" s="172"/>
      <c r="F1284" s="170"/>
      <c r="G1284" s="169"/>
      <c r="H1284" s="183"/>
      <c r="I1284" s="132" t="str">
        <f>IFERROR(VLOOKUP(C1284,PG!$C$8:$M$1007,11,FALSE),"")</f>
        <v/>
      </c>
      <c r="J1284" s="133">
        <f t="shared" si="40"/>
        <v>0</v>
      </c>
    </row>
    <row r="1285" spans="1:10" ht="35.1" customHeight="1" thickTop="1" thickBot="1" x14ac:dyDescent="0.3">
      <c r="A1285" s="28" t="str">
        <f t="shared" si="39"/>
        <v/>
      </c>
      <c r="B1285" s="171"/>
      <c r="C1285" s="169"/>
      <c r="D1285" s="182"/>
      <c r="E1285" s="172"/>
      <c r="F1285" s="170"/>
      <c r="G1285" s="169"/>
      <c r="H1285" s="183"/>
      <c r="I1285" s="132" t="str">
        <f>IFERROR(VLOOKUP(C1285,PG!$C$8:$M$1007,11,FALSE),"")</f>
        <v/>
      </c>
      <c r="J1285" s="133">
        <f t="shared" si="40"/>
        <v>0</v>
      </c>
    </row>
    <row r="1286" spans="1:10" ht="35.1" customHeight="1" thickTop="1" thickBot="1" x14ac:dyDescent="0.3">
      <c r="A1286" s="28" t="str">
        <f t="shared" si="39"/>
        <v/>
      </c>
      <c r="B1286" s="171"/>
      <c r="C1286" s="169"/>
      <c r="D1286" s="182"/>
      <c r="E1286" s="172"/>
      <c r="F1286" s="170"/>
      <c r="G1286" s="169"/>
      <c r="H1286" s="183"/>
      <c r="I1286" s="132" t="str">
        <f>IFERROR(VLOOKUP(C1286,PG!$C$8:$M$1007,11,FALSE),"")</f>
        <v/>
      </c>
      <c r="J1286" s="133">
        <f t="shared" si="40"/>
        <v>0</v>
      </c>
    </row>
    <row r="1287" spans="1:10" ht="35.1" customHeight="1" thickTop="1" thickBot="1" x14ac:dyDescent="0.3">
      <c r="A1287" s="28" t="str">
        <f t="shared" si="39"/>
        <v/>
      </c>
      <c r="B1287" s="171"/>
      <c r="C1287" s="169"/>
      <c r="D1287" s="182"/>
      <c r="E1287" s="172"/>
      <c r="F1287" s="170"/>
      <c r="G1287" s="169"/>
      <c r="H1287" s="183"/>
      <c r="I1287" s="132" t="str">
        <f>IFERROR(VLOOKUP(C1287,PG!$C$8:$M$1007,11,FALSE),"")</f>
        <v/>
      </c>
      <c r="J1287" s="133">
        <f t="shared" si="40"/>
        <v>0</v>
      </c>
    </row>
    <row r="1288" spans="1:10" ht="35.1" customHeight="1" thickTop="1" thickBot="1" x14ac:dyDescent="0.3">
      <c r="A1288" s="28" t="str">
        <f t="shared" si="39"/>
        <v/>
      </c>
      <c r="B1288" s="171"/>
      <c r="C1288" s="169"/>
      <c r="D1288" s="182"/>
      <c r="E1288" s="172"/>
      <c r="F1288" s="170"/>
      <c r="G1288" s="169"/>
      <c r="H1288" s="183"/>
      <c r="I1288" s="132" t="str">
        <f>IFERROR(VLOOKUP(C1288,PG!$C$8:$M$1007,11,FALSE),"")</f>
        <v/>
      </c>
      <c r="J1288" s="133">
        <f t="shared" si="40"/>
        <v>0</v>
      </c>
    </row>
    <row r="1289" spans="1:10" ht="35.1" customHeight="1" thickTop="1" thickBot="1" x14ac:dyDescent="0.3">
      <c r="A1289" s="28" t="str">
        <f t="shared" ref="A1289:A1352" si="41">IF(B1289="","",MONTH(B1289))</f>
        <v/>
      </c>
      <c r="B1289" s="171"/>
      <c r="C1289" s="169"/>
      <c r="D1289" s="182"/>
      <c r="E1289" s="172"/>
      <c r="F1289" s="170"/>
      <c r="G1289" s="169"/>
      <c r="H1289" s="183"/>
      <c r="I1289" s="132" t="str">
        <f>IFERROR(VLOOKUP(C1289,PG!$C$8:$M$1007,11,FALSE),"")</f>
        <v/>
      </c>
      <c r="J1289" s="133">
        <f t="shared" si="40"/>
        <v>0</v>
      </c>
    </row>
    <row r="1290" spans="1:10" ht="35.1" customHeight="1" thickTop="1" thickBot="1" x14ac:dyDescent="0.3">
      <c r="A1290" s="28" t="str">
        <f t="shared" si="41"/>
        <v/>
      </c>
      <c r="B1290" s="171"/>
      <c r="C1290" s="169"/>
      <c r="D1290" s="182"/>
      <c r="E1290" s="172"/>
      <c r="F1290" s="170"/>
      <c r="G1290" s="169"/>
      <c r="H1290" s="183"/>
      <c r="I1290" s="132" t="str">
        <f>IFERROR(VLOOKUP(C1290,PG!$C$8:$M$1007,11,FALSE),"")</f>
        <v/>
      </c>
      <c r="J1290" s="133">
        <f t="shared" si="40"/>
        <v>0</v>
      </c>
    </row>
    <row r="1291" spans="1:10" ht="35.1" customHeight="1" thickTop="1" thickBot="1" x14ac:dyDescent="0.3">
      <c r="A1291" s="28" t="str">
        <f t="shared" si="41"/>
        <v/>
      </c>
      <c r="B1291" s="171"/>
      <c r="C1291" s="169"/>
      <c r="D1291" s="182"/>
      <c r="E1291" s="172"/>
      <c r="F1291" s="170"/>
      <c r="G1291" s="169"/>
      <c r="H1291" s="183"/>
      <c r="I1291" s="132" t="str">
        <f>IFERROR(VLOOKUP(C1291,PG!$C$8:$M$1007,11,FALSE),"")</f>
        <v/>
      </c>
      <c r="J1291" s="133">
        <f t="shared" si="40"/>
        <v>0</v>
      </c>
    </row>
    <row r="1292" spans="1:10" ht="35.1" customHeight="1" thickTop="1" thickBot="1" x14ac:dyDescent="0.3">
      <c r="A1292" s="28" t="str">
        <f t="shared" si="41"/>
        <v/>
      </c>
      <c r="B1292" s="171"/>
      <c r="C1292" s="169"/>
      <c r="D1292" s="182"/>
      <c r="E1292" s="172"/>
      <c r="F1292" s="170"/>
      <c r="G1292" s="169"/>
      <c r="H1292" s="183"/>
      <c r="I1292" s="132" t="str">
        <f>IFERROR(VLOOKUP(C1292,PG!$C$8:$M$1007,11,FALSE),"")</f>
        <v/>
      </c>
      <c r="J1292" s="133">
        <f t="shared" si="40"/>
        <v>0</v>
      </c>
    </row>
    <row r="1293" spans="1:10" ht="35.1" customHeight="1" thickTop="1" thickBot="1" x14ac:dyDescent="0.3">
      <c r="A1293" s="28" t="str">
        <f t="shared" si="41"/>
        <v/>
      </c>
      <c r="B1293" s="171"/>
      <c r="C1293" s="169"/>
      <c r="D1293" s="182"/>
      <c r="E1293" s="172"/>
      <c r="F1293" s="170"/>
      <c r="G1293" s="169"/>
      <c r="H1293" s="183"/>
      <c r="I1293" s="132" t="str">
        <f>IFERROR(VLOOKUP(C1293,PG!$C$8:$M$1007,11,FALSE),"")</f>
        <v/>
      </c>
      <c r="J1293" s="133">
        <f t="shared" si="40"/>
        <v>0</v>
      </c>
    </row>
    <row r="1294" spans="1:10" ht="35.1" customHeight="1" thickTop="1" thickBot="1" x14ac:dyDescent="0.3">
      <c r="A1294" s="28" t="str">
        <f t="shared" si="41"/>
        <v/>
      </c>
      <c r="B1294" s="171"/>
      <c r="C1294" s="169"/>
      <c r="D1294" s="182"/>
      <c r="E1294" s="172"/>
      <c r="F1294" s="170"/>
      <c r="G1294" s="169"/>
      <c r="H1294" s="183"/>
      <c r="I1294" s="132" t="str">
        <f>IFERROR(VLOOKUP(C1294,PG!$C$8:$M$1007,11,FALSE),"")</f>
        <v/>
      </c>
      <c r="J1294" s="133">
        <f t="shared" si="40"/>
        <v>0</v>
      </c>
    </row>
    <row r="1295" spans="1:10" ht="35.1" customHeight="1" thickTop="1" thickBot="1" x14ac:dyDescent="0.3">
      <c r="A1295" s="28" t="str">
        <f t="shared" si="41"/>
        <v/>
      </c>
      <c r="B1295" s="171"/>
      <c r="C1295" s="169"/>
      <c r="D1295" s="182"/>
      <c r="E1295" s="172"/>
      <c r="F1295" s="170"/>
      <c r="G1295" s="169"/>
      <c r="H1295" s="183"/>
      <c r="I1295" s="132" t="str">
        <f>IFERROR(VLOOKUP(C1295,PG!$C$8:$M$1007,11,FALSE),"")</f>
        <v/>
      </c>
      <c r="J1295" s="133">
        <f t="shared" si="40"/>
        <v>0</v>
      </c>
    </row>
    <row r="1296" spans="1:10" ht="35.1" customHeight="1" thickTop="1" thickBot="1" x14ac:dyDescent="0.3">
      <c r="A1296" s="28" t="str">
        <f t="shared" si="41"/>
        <v/>
      </c>
      <c r="B1296" s="171"/>
      <c r="C1296" s="169"/>
      <c r="D1296" s="182"/>
      <c r="E1296" s="172"/>
      <c r="F1296" s="170"/>
      <c r="G1296" s="169"/>
      <c r="H1296" s="183"/>
      <c r="I1296" s="132" t="str">
        <f>IFERROR(VLOOKUP(C1296,PG!$C$8:$M$1007,11,FALSE),"")</f>
        <v/>
      </c>
      <c r="J1296" s="133">
        <f t="shared" si="40"/>
        <v>0</v>
      </c>
    </row>
    <row r="1297" spans="1:10" ht="35.1" customHeight="1" thickTop="1" thickBot="1" x14ac:dyDescent="0.3">
      <c r="A1297" s="28" t="str">
        <f t="shared" si="41"/>
        <v/>
      </c>
      <c r="B1297" s="171"/>
      <c r="C1297" s="169"/>
      <c r="D1297" s="182"/>
      <c r="E1297" s="172"/>
      <c r="F1297" s="170"/>
      <c r="G1297" s="169"/>
      <c r="H1297" s="183"/>
      <c r="I1297" s="132" t="str">
        <f>IFERROR(VLOOKUP(C1297,PG!$C$8:$M$1007,11,FALSE),"")</f>
        <v/>
      </c>
      <c r="J1297" s="133">
        <f t="shared" si="40"/>
        <v>0</v>
      </c>
    </row>
    <row r="1298" spans="1:10" ht="35.1" customHeight="1" thickTop="1" thickBot="1" x14ac:dyDescent="0.3">
      <c r="A1298" s="28" t="str">
        <f t="shared" si="41"/>
        <v/>
      </c>
      <c r="B1298" s="171"/>
      <c r="C1298" s="169"/>
      <c r="D1298" s="182"/>
      <c r="E1298" s="172"/>
      <c r="F1298" s="170"/>
      <c r="G1298" s="169"/>
      <c r="H1298" s="183"/>
      <c r="I1298" s="132" t="str">
        <f>IFERROR(VLOOKUP(C1298,PG!$C$8:$M$1007,11,FALSE),"")</f>
        <v/>
      </c>
      <c r="J1298" s="133">
        <f t="shared" si="40"/>
        <v>0</v>
      </c>
    </row>
    <row r="1299" spans="1:10" ht="35.1" customHeight="1" thickTop="1" thickBot="1" x14ac:dyDescent="0.3">
      <c r="A1299" s="28" t="str">
        <f t="shared" si="41"/>
        <v/>
      </c>
      <c r="B1299" s="171"/>
      <c r="C1299" s="169"/>
      <c r="D1299" s="182"/>
      <c r="E1299" s="172"/>
      <c r="F1299" s="170"/>
      <c r="G1299" s="169"/>
      <c r="H1299" s="183"/>
      <c r="I1299" s="132" t="str">
        <f>IFERROR(VLOOKUP(C1299,PG!$C$8:$M$1007,11,FALSE),"")</f>
        <v/>
      </c>
      <c r="J1299" s="133">
        <f t="shared" ref="J1299:J1362" si="42">IFERROR(E1299*F1299,0)</f>
        <v>0</v>
      </c>
    </row>
    <row r="1300" spans="1:10" ht="35.1" customHeight="1" thickTop="1" thickBot="1" x14ac:dyDescent="0.3">
      <c r="A1300" s="28" t="str">
        <f t="shared" si="41"/>
        <v/>
      </c>
      <c r="B1300" s="171"/>
      <c r="C1300" s="169"/>
      <c r="D1300" s="182"/>
      <c r="E1300" s="172"/>
      <c r="F1300" s="170"/>
      <c r="G1300" s="169"/>
      <c r="H1300" s="183"/>
      <c r="I1300" s="132" t="str">
        <f>IFERROR(VLOOKUP(C1300,PG!$C$8:$M$1007,11,FALSE),"")</f>
        <v/>
      </c>
      <c r="J1300" s="133">
        <f t="shared" si="42"/>
        <v>0</v>
      </c>
    </row>
    <row r="1301" spans="1:10" ht="35.1" customHeight="1" thickTop="1" thickBot="1" x14ac:dyDescent="0.3">
      <c r="A1301" s="28" t="str">
        <f t="shared" si="41"/>
        <v/>
      </c>
      <c r="B1301" s="171"/>
      <c r="C1301" s="169"/>
      <c r="D1301" s="182"/>
      <c r="E1301" s="172"/>
      <c r="F1301" s="170"/>
      <c r="G1301" s="169"/>
      <c r="H1301" s="183"/>
      <c r="I1301" s="132" t="str">
        <f>IFERROR(VLOOKUP(C1301,PG!$C$8:$M$1007,11,FALSE),"")</f>
        <v/>
      </c>
      <c r="J1301" s="133">
        <f t="shared" si="42"/>
        <v>0</v>
      </c>
    </row>
    <row r="1302" spans="1:10" ht="35.1" customHeight="1" thickTop="1" thickBot="1" x14ac:dyDescent="0.3">
      <c r="A1302" s="28" t="str">
        <f t="shared" si="41"/>
        <v/>
      </c>
      <c r="B1302" s="171"/>
      <c r="C1302" s="169"/>
      <c r="D1302" s="182"/>
      <c r="E1302" s="172"/>
      <c r="F1302" s="170"/>
      <c r="G1302" s="169"/>
      <c r="H1302" s="183"/>
      <c r="I1302" s="132" t="str">
        <f>IFERROR(VLOOKUP(C1302,PG!$C$8:$M$1007,11,FALSE),"")</f>
        <v/>
      </c>
      <c r="J1302" s="133">
        <f t="shared" si="42"/>
        <v>0</v>
      </c>
    </row>
    <row r="1303" spans="1:10" ht="35.1" customHeight="1" thickTop="1" thickBot="1" x14ac:dyDescent="0.3">
      <c r="A1303" s="28" t="str">
        <f t="shared" si="41"/>
        <v/>
      </c>
      <c r="B1303" s="171"/>
      <c r="C1303" s="169"/>
      <c r="D1303" s="182"/>
      <c r="E1303" s="172"/>
      <c r="F1303" s="170"/>
      <c r="G1303" s="169"/>
      <c r="H1303" s="183"/>
      <c r="I1303" s="132" t="str">
        <f>IFERROR(VLOOKUP(C1303,PG!$C$8:$M$1007,11,FALSE),"")</f>
        <v/>
      </c>
      <c r="J1303" s="133">
        <f t="shared" si="42"/>
        <v>0</v>
      </c>
    </row>
    <row r="1304" spans="1:10" ht="35.1" customHeight="1" thickTop="1" thickBot="1" x14ac:dyDescent="0.3">
      <c r="A1304" s="28" t="str">
        <f t="shared" si="41"/>
        <v/>
      </c>
      <c r="B1304" s="171"/>
      <c r="C1304" s="169"/>
      <c r="D1304" s="182"/>
      <c r="E1304" s="172"/>
      <c r="F1304" s="170"/>
      <c r="G1304" s="169"/>
      <c r="H1304" s="183"/>
      <c r="I1304" s="132" t="str">
        <f>IFERROR(VLOOKUP(C1304,PG!$C$8:$M$1007,11,FALSE),"")</f>
        <v/>
      </c>
      <c r="J1304" s="133">
        <f t="shared" si="42"/>
        <v>0</v>
      </c>
    </row>
    <row r="1305" spans="1:10" ht="35.1" customHeight="1" thickTop="1" thickBot="1" x14ac:dyDescent="0.3">
      <c r="A1305" s="28" t="str">
        <f t="shared" si="41"/>
        <v/>
      </c>
      <c r="B1305" s="171"/>
      <c r="C1305" s="169"/>
      <c r="D1305" s="182"/>
      <c r="E1305" s="172"/>
      <c r="F1305" s="170"/>
      <c r="G1305" s="169"/>
      <c r="H1305" s="183"/>
      <c r="I1305" s="132" t="str">
        <f>IFERROR(VLOOKUP(C1305,PG!$C$8:$M$1007,11,FALSE),"")</f>
        <v/>
      </c>
      <c r="J1305" s="133">
        <f t="shared" si="42"/>
        <v>0</v>
      </c>
    </row>
    <row r="1306" spans="1:10" ht="35.1" customHeight="1" thickTop="1" thickBot="1" x14ac:dyDescent="0.3">
      <c r="A1306" s="28" t="str">
        <f t="shared" si="41"/>
        <v/>
      </c>
      <c r="B1306" s="171"/>
      <c r="C1306" s="169"/>
      <c r="D1306" s="182"/>
      <c r="E1306" s="172"/>
      <c r="F1306" s="170"/>
      <c r="G1306" s="169"/>
      <c r="H1306" s="183"/>
      <c r="I1306" s="132" t="str">
        <f>IFERROR(VLOOKUP(C1306,PG!$C$8:$M$1007,11,FALSE),"")</f>
        <v/>
      </c>
      <c r="J1306" s="133">
        <f t="shared" si="42"/>
        <v>0</v>
      </c>
    </row>
    <row r="1307" spans="1:10" ht="35.1" customHeight="1" thickTop="1" thickBot="1" x14ac:dyDescent="0.3">
      <c r="A1307" s="28" t="str">
        <f t="shared" si="41"/>
        <v/>
      </c>
      <c r="B1307" s="171"/>
      <c r="C1307" s="169"/>
      <c r="D1307" s="182"/>
      <c r="E1307" s="172"/>
      <c r="F1307" s="170"/>
      <c r="G1307" s="169"/>
      <c r="H1307" s="183"/>
      <c r="I1307" s="132" t="str">
        <f>IFERROR(VLOOKUP(C1307,PG!$C$8:$M$1007,11,FALSE),"")</f>
        <v/>
      </c>
      <c r="J1307" s="133">
        <f t="shared" si="42"/>
        <v>0</v>
      </c>
    </row>
    <row r="1308" spans="1:10" ht="35.1" customHeight="1" thickTop="1" thickBot="1" x14ac:dyDescent="0.3">
      <c r="A1308" s="28" t="str">
        <f t="shared" si="41"/>
        <v/>
      </c>
      <c r="B1308" s="171"/>
      <c r="C1308" s="169"/>
      <c r="D1308" s="182"/>
      <c r="E1308" s="172"/>
      <c r="F1308" s="170"/>
      <c r="G1308" s="169"/>
      <c r="H1308" s="183"/>
      <c r="I1308" s="132" t="str">
        <f>IFERROR(VLOOKUP(C1308,PG!$C$8:$M$1007,11,FALSE),"")</f>
        <v/>
      </c>
      <c r="J1308" s="133">
        <f t="shared" si="42"/>
        <v>0</v>
      </c>
    </row>
    <row r="1309" spans="1:10" ht="35.1" customHeight="1" thickTop="1" thickBot="1" x14ac:dyDescent="0.3">
      <c r="A1309" s="28" t="str">
        <f t="shared" si="41"/>
        <v/>
      </c>
      <c r="B1309" s="171"/>
      <c r="C1309" s="169"/>
      <c r="D1309" s="182"/>
      <c r="E1309" s="172"/>
      <c r="F1309" s="170"/>
      <c r="G1309" s="169"/>
      <c r="H1309" s="183"/>
      <c r="I1309" s="132" t="str">
        <f>IFERROR(VLOOKUP(C1309,PG!$C$8:$M$1007,11,FALSE),"")</f>
        <v/>
      </c>
      <c r="J1309" s="133">
        <f t="shared" si="42"/>
        <v>0</v>
      </c>
    </row>
    <row r="1310" spans="1:10" ht="35.1" customHeight="1" thickTop="1" thickBot="1" x14ac:dyDescent="0.3">
      <c r="A1310" s="28" t="str">
        <f t="shared" si="41"/>
        <v/>
      </c>
      <c r="B1310" s="171"/>
      <c r="C1310" s="169"/>
      <c r="D1310" s="182"/>
      <c r="E1310" s="172"/>
      <c r="F1310" s="170"/>
      <c r="G1310" s="169"/>
      <c r="H1310" s="183"/>
      <c r="I1310" s="132" t="str">
        <f>IFERROR(VLOOKUP(C1310,PG!$C$8:$M$1007,11,FALSE),"")</f>
        <v/>
      </c>
      <c r="J1310" s="133">
        <f t="shared" si="42"/>
        <v>0</v>
      </c>
    </row>
    <row r="1311" spans="1:10" ht="35.1" customHeight="1" thickTop="1" thickBot="1" x14ac:dyDescent="0.3">
      <c r="A1311" s="28" t="str">
        <f t="shared" si="41"/>
        <v/>
      </c>
      <c r="B1311" s="171"/>
      <c r="C1311" s="169"/>
      <c r="D1311" s="182"/>
      <c r="E1311" s="172"/>
      <c r="F1311" s="170"/>
      <c r="G1311" s="169"/>
      <c r="H1311" s="183"/>
      <c r="I1311" s="132" t="str">
        <f>IFERROR(VLOOKUP(C1311,PG!$C$8:$M$1007,11,FALSE),"")</f>
        <v/>
      </c>
      <c r="J1311" s="133">
        <f t="shared" si="42"/>
        <v>0</v>
      </c>
    </row>
    <row r="1312" spans="1:10" ht="35.1" customHeight="1" thickTop="1" thickBot="1" x14ac:dyDescent="0.3">
      <c r="A1312" s="28" t="str">
        <f t="shared" si="41"/>
        <v/>
      </c>
      <c r="B1312" s="171"/>
      <c r="C1312" s="169"/>
      <c r="D1312" s="182"/>
      <c r="E1312" s="172"/>
      <c r="F1312" s="170"/>
      <c r="G1312" s="169"/>
      <c r="H1312" s="183"/>
      <c r="I1312" s="132" t="str">
        <f>IFERROR(VLOOKUP(C1312,PG!$C$8:$M$1007,11,FALSE),"")</f>
        <v/>
      </c>
      <c r="J1312" s="133">
        <f t="shared" si="42"/>
        <v>0</v>
      </c>
    </row>
    <row r="1313" spans="1:10" ht="35.1" customHeight="1" thickTop="1" thickBot="1" x14ac:dyDescent="0.3">
      <c r="A1313" s="28" t="str">
        <f t="shared" si="41"/>
        <v/>
      </c>
      <c r="B1313" s="171"/>
      <c r="C1313" s="169"/>
      <c r="D1313" s="182"/>
      <c r="E1313" s="172"/>
      <c r="F1313" s="170"/>
      <c r="G1313" s="169"/>
      <c r="H1313" s="183"/>
      <c r="I1313" s="132" t="str">
        <f>IFERROR(VLOOKUP(C1313,PG!$C$8:$M$1007,11,FALSE),"")</f>
        <v/>
      </c>
      <c r="J1313" s="133">
        <f t="shared" si="42"/>
        <v>0</v>
      </c>
    </row>
    <row r="1314" spans="1:10" ht="35.1" customHeight="1" thickTop="1" thickBot="1" x14ac:dyDescent="0.3">
      <c r="A1314" s="28" t="str">
        <f t="shared" si="41"/>
        <v/>
      </c>
      <c r="B1314" s="171"/>
      <c r="C1314" s="169"/>
      <c r="D1314" s="182"/>
      <c r="E1314" s="172"/>
      <c r="F1314" s="170"/>
      <c r="G1314" s="169"/>
      <c r="H1314" s="183"/>
      <c r="I1314" s="132" t="str">
        <f>IFERROR(VLOOKUP(C1314,PG!$C$8:$M$1007,11,FALSE),"")</f>
        <v/>
      </c>
      <c r="J1314" s="133">
        <f t="shared" si="42"/>
        <v>0</v>
      </c>
    </row>
    <row r="1315" spans="1:10" ht="35.1" customHeight="1" thickTop="1" thickBot="1" x14ac:dyDescent="0.3">
      <c r="A1315" s="28" t="str">
        <f t="shared" si="41"/>
        <v/>
      </c>
      <c r="B1315" s="171"/>
      <c r="C1315" s="169"/>
      <c r="D1315" s="182"/>
      <c r="E1315" s="172"/>
      <c r="F1315" s="170"/>
      <c r="G1315" s="169"/>
      <c r="H1315" s="183"/>
      <c r="I1315" s="132" t="str">
        <f>IFERROR(VLOOKUP(C1315,PG!$C$8:$M$1007,11,FALSE),"")</f>
        <v/>
      </c>
      <c r="J1315" s="133">
        <f t="shared" si="42"/>
        <v>0</v>
      </c>
    </row>
    <row r="1316" spans="1:10" ht="35.1" customHeight="1" thickTop="1" thickBot="1" x14ac:dyDescent="0.3">
      <c r="A1316" s="28" t="str">
        <f t="shared" si="41"/>
        <v/>
      </c>
      <c r="B1316" s="171"/>
      <c r="C1316" s="169"/>
      <c r="D1316" s="182"/>
      <c r="E1316" s="172"/>
      <c r="F1316" s="170"/>
      <c r="G1316" s="169"/>
      <c r="H1316" s="183"/>
      <c r="I1316" s="132" t="str">
        <f>IFERROR(VLOOKUP(C1316,PG!$C$8:$M$1007,11,FALSE),"")</f>
        <v/>
      </c>
      <c r="J1316" s="133">
        <f t="shared" si="42"/>
        <v>0</v>
      </c>
    </row>
    <row r="1317" spans="1:10" ht="35.1" customHeight="1" thickTop="1" thickBot="1" x14ac:dyDescent="0.3">
      <c r="A1317" s="28" t="str">
        <f t="shared" si="41"/>
        <v/>
      </c>
      <c r="B1317" s="171"/>
      <c r="C1317" s="169"/>
      <c r="D1317" s="182"/>
      <c r="E1317" s="172"/>
      <c r="F1317" s="170"/>
      <c r="G1317" s="169"/>
      <c r="H1317" s="183"/>
      <c r="I1317" s="132" t="str">
        <f>IFERROR(VLOOKUP(C1317,PG!$C$8:$M$1007,11,FALSE),"")</f>
        <v/>
      </c>
      <c r="J1317" s="133">
        <f t="shared" si="42"/>
        <v>0</v>
      </c>
    </row>
    <row r="1318" spans="1:10" ht="35.1" customHeight="1" thickTop="1" thickBot="1" x14ac:dyDescent="0.3">
      <c r="A1318" s="28" t="str">
        <f t="shared" si="41"/>
        <v/>
      </c>
      <c r="B1318" s="171"/>
      <c r="C1318" s="169"/>
      <c r="D1318" s="182"/>
      <c r="E1318" s="172"/>
      <c r="F1318" s="170"/>
      <c r="G1318" s="169"/>
      <c r="H1318" s="183"/>
      <c r="I1318" s="132" t="str">
        <f>IFERROR(VLOOKUP(C1318,PG!$C$8:$M$1007,11,FALSE),"")</f>
        <v/>
      </c>
      <c r="J1318" s="133">
        <f t="shared" si="42"/>
        <v>0</v>
      </c>
    </row>
    <row r="1319" spans="1:10" ht="35.1" customHeight="1" thickTop="1" thickBot="1" x14ac:dyDescent="0.3">
      <c r="A1319" s="28" t="str">
        <f t="shared" si="41"/>
        <v/>
      </c>
      <c r="B1319" s="171"/>
      <c r="C1319" s="169"/>
      <c r="D1319" s="182"/>
      <c r="E1319" s="172"/>
      <c r="F1319" s="170"/>
      <c r="G1319" s="169"/>
      <c r="H1319" s="183"/>
      <c r="I1319" s="132" t="str">
        <f>IFERROR(VLOOKUP(C1319,PG!$C$8:$M$1007,11,FALSE),"")</f>
        <v/>
      </c>
      <c r="J1319" s="133">
        <f t="shared" si="42"/>
        <v>0</v>
      </c>
    </row>
    <row r="1320" spans="1:10" ht="35.1" customHeight="1" thickTop="1" thickBot="1" x14ac:dyDescent="0.3">
      <c r="A1320" s="28" t="str">
        <f t="shared" si="41"/>
        <v/>
      </c>
      <c r="B1320" s="171"/>
      <c r="C1320" s="169"/>
      <c r="D1320" s="182"/>
      <c r="E1320" s="172"/>
      <c r="F1320" s="170"/>
      <c r="G1320" s="169"/>
      <c r="H1320" s="183"/>
      <c r="I1320" s="132" t="str">
        <f>IFERROR(VLOOKUP(C1320,PG!$C$8:$M$1007,11,FALSE),"")</f>
        <v/>
      </c>
      <c r="J1320" s="133">
        <f t="shared" si="42"/>
        <v>0</v>
      </c>
    </row>
    <row r="1321" spans="1:10" ht="35.1" customHeight="1" thickTop="1" thickBot="1" x14ac:dyDescent="0.3">
      <c r="A1321" s="28" t="str">
        <f t="shared" si="41"/>
        <v/>
      </c>
      <c r="B1321" s="171"/>
      <c r="C1321" s="169"/>
      <c r="D1321" s="182"/>
      <c r="E1321" s="172"/>
      <c r="F1321" s="170"/>
      <c r="G1321" s="169"/>
      <c r="H1321" s="183"/>
      <c r="I1321" s="132" t="str">
        <f>IFERROR(VLOOKUP(C1321,PG!$C$8:$M$1007,11,FALSE),"")</f>
        <v/>
      </c>
      <c r="J1321" s="133">
        <f t="shared" si="42"/>
        <v>0</v>
      </c>
    </row>
    <row r="1322" spans="1:10" ht="35.1" customHeight="1" thickTop="1" thickBot="1" x14ac:dyDescent="0.3">
      <c r="A1322" s="28" t="str">
        <f t="shared" si="41"/>
        <v/>
      </c>
      <c r="B1322" s="171"/>
      <c r="C1322" s="169"/>
      <c r="D1322" s="182"/>
      <c r="E1322" s="172"/>
      <c r="F1322" s="170"/>
      <c r="G1322" s="169"/>
      <c r="H1322" s="183"/>
      <c r="I1322" s="132" t="str">
        <f>IFERROR(VLOOKUP(C1322,PG!$C$8:$M$1007,11,FALSE),"")</f>
        <v/>
      </c>
      <c r="J1322" s="133">
        <f t="shared" si="42"/>
        <v>0</v>
      </c>
    </row>
    <row r="1323" spans="1:10" ht="35.1" customHeight="1" thickTop="1" thickBot="1" x14ac:dyDescent="0.3">
      <c r="A1323" s="28" t="str">
        <f t="shared" si="41"/>
        <v/>
      </c>
      <c r="B1323" s="171"/>
      <c r="C1323" s="169"/>
      <c r="D1323" s="182"/>
      <c r="E1323" s="172"/>
      <c r="F1323" s="170"/>
      <c r="G1323" s="169"/>
      <c r="H1323" s="183"/>
      <c r="I1323" s="132" t="str">
        <f>IFERROR(VLOOKUP(C1323,PG!$C$8:$M$1007,11,FALSE),"")</f>
        <v/>
      </c>
      <c r="J1323" s="133">
        <f t="shared" si="42"/>
        <v>0</v>
      </c>
    </row>
    <row r="1324" spans="1:10" ht="35.1" customHeight="1" thickTop="1" thickBot="1" x14ac:dyDescent="0.3">
      <c r="A1324" s="28" t="str">
        <f t="shared" si="41"/>
        <v/>
      </c>
      <c r="B1324" s="171"/>
      <c r="C1324" s="169"/>
      <c r="D1324" s="182"/>
      <c r="E1324" s="172"/>
      <c r="F1324" s="170"/>
      <c r="G1324" s="169"/>
      <c r="H1324" s="183"/>
      <c r="I1324" s="132" t="str">
        <f>IFERROR(VLOOKUP(C1324,PG!$C$8:$M$1007,11,FALSE),"")</f>
        <v/>
      </c>
      <c r="J1324" s="133">
        <f t="shared" si="42"/>
        <v>0</v>
      </c>
    </row>
    <row r="1325" spans="1:10" ht="35.1" customHeight="1" thickTop="1" thickBot="1" x14ac:dyDescent="0.3">
      <c r="A1325" s="28" t="str">
        <f t="shared" si="41"/>
        <v/>
      </c>
      <c r="B1325" s="171"/>
      <c r="C1325" s="169"/>
      <c r="D1325" s="182"/>
      <c r="E1325" s="172"/>
      <c r="F1325" s="170"/>
      <c r="G1325" s="169"/>
      <c r="H1325" s="183"/>
      <c r="I1325" s="132" t="str">
        <f>IFERROR(VLOOKUP(C1325,PG!$C$8:$M$1007,11,FALSE),"")</f>
        <v/>
      </c>
      <c r="J1325" s="133">
        <f t="shared" si="42"/>
        <v>0</v>
      </c>
    </row>
    <row r="1326" spans="1:10" ht="35.1" customHeight="1" thickTop="1" thickBot="1" x14ac:dyDescent="0.3">
      <c r="A1326" s="28" t="str">
        <f t="shared" si="41"/>
        <v/>
      </c>
      <c r="B1326" s="171"/>
      <c r="C1326" s="169"/>
      <c r="D1326" s="182"/>
      <c r="E1326" s="172"/>
      <c r="F1326" s="170"/>
      <c r="G1326" s="169"/>
      <c r="H1326" s="183"/>
      <c r="I1326" s="132" t="str">
        <f>IFERROR(VLOOKUP(C1326,PG!$C$8:$M$1007,11,FALSE),"")</f>
        <v/>
      </c>
      <c r="J1326" s="133">
        <f t="shared" si="42"/>
        <v>0</v>
      </c>
    </row>
    <row r="1327" spans="1:10" ht="35.1" customHeight="1" thickTop="1" thickBot="1" x14ac:dyDescent="0.3">
      <c r="A1327" s="28" t="str">
        <f t="shared" si="41"/>
        <v/>
      </c>
      <c r="B1327" s="171"/>
      <c r="C1327" s="169"/>
      <c r="D1327" s="182"/>
      <c r="E1327" s="172"/>
      <c r="F1327" s="170"/>
      <c r="G1327" s="169"/>
      <c r="H1327" s="183"/>
      <c r="I1327" s="132" t="str">
        <f>IFERROR(VLOOKUP(C1327,PG!$C$8:$M$1007,11,FALSE),"")</f>
        <v/>
      </c>
      <c r="J1327" s="133">
        <f t="shared" si="42"/>
        <v>0</v>
      </c>
    </row>
    <row r="1328" spans="1:10" ht="35.1" customHeight="1" thickTop="1" thickBot="1" x14ac:dyDescent="0.3">
      <c r="A1328" s="28" t="str">
        <f t="shared" si="41"/>
        <v/>
      </c>
      <c r="B1328" s="171"/>
      <c r="C1328" s="169"/>
      <c r="D1328" s="182"/>
      <c r="E1328" s="172"/>
      <c r="F1328" s="170"/>
      <c r="G1328" s="169"/>
      <c r="H1328" s="183"/>
      <c r="I1328" s="132" t="str">
        <f>IFERROR(VLOOKUP(C1328,PG!$C$8:$M$1007,11,FALSE),"")</f>
        <v/>
      </c>
      <c r="J1328" s="133">
        <f t="shared" si="42"/>
        <v>0</v>
      </c>
    </row>
    <row r="1329" spans="1:10" ht="35.1" customHeight="1" thickTop="1" thickBot="1" x14ac:dyDescent="0.3">
      <c r="A1329" s="28" t="str">
        <f t="shared" si="41"/>
        <v/>
      </c>
      <c r="B1329" s="171"/>
      <c r="C1329" s="169"/>
      <c r="D1329" s="182"/>
      <c r="E1329" s="172"/>
      <c r="F1329" s="170"/>
      <c r="G1329" s="169"/>
      <c r="H1329" s="183"/>
      <c r="I1329" s="132" t="str">
        <f>IFERROR(VLOOKUP(C1329,PG!$C$8:$M$1007,11,FALSE),"")</f>
        <v/>
      </c>
      <c r="J1329" s="133">
        <f t="shared" si="42"/>
        <v>0</v>
      </c>
    </row>
    <row r="1330" spans="1:10" ht="35.1" customHeight="1" thickTop="1" thickBot="1" x14ac:dyDescent="0.3">
      <c r="A1330" s="28" t="str">
        <f t="shared" si="41"/>
        <v/>
      </c>
      <c r="B1330" s="171"/>
      <c r="C1330" s="169"/>
      <c r="D1330" s="182"/>
      <c r="E1330" s="172"/>
      <c r="F1330" s="170"/>
      <c r="G1330" s="169"/>
      <c r="H1330" s="183"/>
      <c r="I1330" s="132" t="str">
        <f>IFERROR(VLOOKUP(C1330,PG!$C$8:$M$1007,11,FALSE),"")</f>
        <v/>
      </c>
      <c r="J1330" s="133">
        <f t="shared" si="42"/>
        <v>0</v>
      </c>
    </row>
    <row r="1331" spans="1:10" ht="35.1" customHeight="1" thickTop="1" thickBot="1" x14ac:dyDescent="0.3">
      <c r="A1331" s="28" t="str">
        <f t="shared" si="41"/>
        <v/>
      </c>
      <c r="B1331" s="171"/>
      <c r="C1331" s="169"/>
      <c r="D1331" s="182"/>
      <c r="E1331" s="172"/>
      <c r="F1331" s="170"/>
      <c r="G1331" s="169"/>
      <c r="H1331" s="183"/>
      <c r="I1331" s="132" t="str">
        <f>IFERROR(VLOOKUP(C1331,PG!$C$8:$M$1007,11,FALSE),"")</f>
        <v/>
      </c>
      <c r="J1331" s="133">
        <f t="shared" si="42"/>
        <v>0</v>
      </c>
    </row>
    <row r="1332" spans="1:10" ht="35.1" customHeight="1" thickTop="1" thickBot="1" x14ac:dyDescent="0.3">
      <c r="A1332" s="28" t="str">
        <f t="shared" si="41"/>
        <v/>
      </c>
      <c r="B1332" s="171"/>
      <c r="C1332" s="169"/>
      <c r="D1332" s="182"/>
      <c r="E1332" s="172"/>
      <c r="F1332" s="170"/>
      <c r="G1332" s="169"/>
      <c r="H1332" s="183"/>
      <c r="I1332" s="132" t="str">
        <f>IFERROR(VLOOKUP(C1332,PG!$C$8:$M$1007,11,FALSE),"")</f>
        <v/>
      </c>
      <c r="J1332" s="133">
        <f t="shared" si="42"/>
        <v>0</v>
      </c>
    </row>
    <row r="1333" spans="1:10" ht="35.1" customHeight="1" thickTop="1" thickBot="1" x14ac:dyDescent="0.3">
      <c r="A1333" s="28" t="str">
        <f t="shared" si="41"/>
        <v/>
      </c>
      <c r="B1333" s="171"/>
      <c r="C1333" s="169"/>
      <c r="D1333" s="182"/>
      <c r="E1333" s="172"/>
      <c r="F1333" s="170"/>
      <c r="G1333" s="169"/>
      <c r="H1333" s="183"/>
      <c r="I1333" s="132" t="str">
        <f>IFERROR(VLOOKUP(C1333,PG!$C$8:$M$1007,11,FALSE),"")</f>
        <v/>
      </c>
      <c r="J1333" s="133">
        <f t="shared" si="42"/>
        <v>0</v>
      </c>
    </row>
    <row r="1334" spans="1:10" ht="35.1" customHeight="1" thickTop="1" thickBot="1" x14ac:dyDescent="0.3">
      <c r="A1334" s="28" t="str">
        <f t="shared" si="41"/>
        <v/>
      </c>
      <c r="B1334" s="171"/>
      <c r="C1334" s="169"/>
      <c r="D1334" s="182"/>
      <c r="E1334" s="172"/>
      <c r="F1334" s="170"/>
      <c r="G1334" s="169"/>
      <c r="H1334" s="183"/>
      <c r="I1334" s="132" t="str">
        <f>IFERROR(VLOOKUP(C1334,PG!$C$8:$M$1007,11,FALSE),"")</f>
        <v/>
      </c>
      <c r="J1334" s="133">
        <f t="shared" si="42"/>
        <v>0</v>
      </c>
    </row>
    <row r="1335" spans="1:10" ht="35.1" customHeight="1" thickTop="1" thickBot="1" x14ac:dyDescent="0.3">
      <c r="A1335" s="28" t="str">
        <f t="shared" si="41"/>
        <v/>
      </c>
      <c r="B1335" s="171"/>
      <c r="C1335" s="169"/>
      <c r="D1335" s="182"/>
      <c r="E1335" s="172"/>
      <c r="F1335" s="170"/>
      <c r="G1335" s="169"/>
      <c r="H1335" s="183"/>
      <c r="I1335" s="132" t="str">
        <f>IFERROR(VLOOKUP(C1335,PG!$C$8:$M$1007,11,FALSE),"")</f>
        <v/>
      </c>
      <c r="J1335" s="133">
        <f t="shared" si="42"/>
        <v>0</v>
      </c>
    </row>
    <row r="1336" spans="1:10" ht="35.1" customHeight="1" thickTop="1" thickBot="1" x14ac:dyDescent="0.3">
      <c r="A1336" s="28" t="str">
        <f t="shared" si="41"/>
        <v/>
      </c>
      <c r="B1336" s="171"/>
      <c r="C1336" s="169"/>
      <c r="D1336" s="182"/>
      <c r="E1336" s="172"/>
      <c r="F1336" s="170"/>
      <c r="G1336" s="169"/>
      <c r="H1336" s="183"/>
      <c r="I1336" s="132" t="str">
        <f>IFERROR(VLOOKUP(C1336,PG!$C$8:$M$1007,11,FALSE),"")</f>
        <v/>
      </c>
      <c r="J1336" s="133">
        <f t="shared" si="42"/>
        <v>0</v>
      </c>
    </row>
    <row r="1337" spans="1:10" ht="35.1" customHeight="1" thickTop="1" thickBot="1" x14ac:dyDescent="0.3">
      <c r="A1337" s="28" t="str">
        <f t="shared" si="41"/>
        <v/>
      </c>
      <c r="B1337" s="171"/>
      <c r="C1337" s="169"/>
      <c r="D1337" s="182"/>
      <c r="E1337" s="172"/>
      <c r="F1337" s="170"/>
      <c r="G1337" s="169"/>
      <c r="H1337" s="183"/>
      <c r="I1337" s="132" t="str">
        <f>IFERROR(VLOOKUP(C1337,PG!$C$8:$M$1007,11,FALSE),"")</f>
        <v/>
      </c>
      <c r="J1337" s="133">
        <f t="shared" si="42"/>
        <v>0</v>
      </c>
    </row>
    <row r="1338" spans="1:10" ht="35.1" customHeight="1" thickTop="1" thickBot="1" x14ac:dyDescent="0.3">
      <c r="A1338" s="28" t="str">
        <f t="shared" si="41"/>
        <v/>
      </c>
      <c r="B1338" s="171"/>
      <c r="C1338" s="169"/>
      <c r="D1338" s="182"/>
      <c r="E1338" s="172"/>
      <c r="F1338" s="170"/>
      <c r="G1338" s="169"/>
      <c r="H1338" s="183"/>
      <c r="I1338" s="132" t="str">
        <f>IFERROR(VLOOKUP(C1338,PG!$C$8:$M$1007,11,FALSE),"")</f>
        <v/>
      </c>
      <c r="J1338" s="133">
        <f t="shared" si="42"/>
        <v>0</v>
      </c>
    </row>
    <row r="1339" spans="1:10" ht="35.1" customHeight="1" thickTop="1" thickBot="1" x14ac:dyDescent="0.3">
      <c r="A1339" s="28" t="str">
        <f t="shared" si="41"/>
        <v/>
      </c>
      <c r="B1339" s="171"/>
      <c r="C1339" s="169"/>
      <c r="D1339" s="182"/>
      <c r="E1339" s="172"/>
      <c r="F1339" s="170"/>
      <c r="G1339" s="169"/>
      <c r="H1339" s="183"/>
      <c r="I1339" s="132" t="str">
        <f>IFERROR(VLOOKUP(C1339,PG!$C$8:$M$1007,11,FALSE),"")</f>
        <v/>
      </c>
      <c r="J1339" s="133">
        <f t="shared" si="42"/>
        <v>0</v>
      </c>
    </row>
    <row r="1340" spans="1:10" ht="35.1" customHeight="1" thickTop="1" thickBot="1" x14ac:dyDescent="0.3">
      <c r="A1340" s="28" t="str">
        <f t="shared" si="41"/>
        <v/>
      </c>
      <c r="B1340" s="171"/>
      <c r="C1340" s="169"/>
      <c r="D1340" s="182"/>
      <c r="E1340" s="172"/>
      <c r="F1340" s="170"/>
      <c r="G1340" s="169"/>
      <c r="H1340" s="183"/>
      <c r="I1340" s="132" t="str">
        <f>IFERROR(VLOOKUP(C1340,PG!$C$8:$M$1007,11,FALSE),"")</f>
        <v/>
      </c>
      <c r="J1340" s="133">
        <f t="shared" si="42"/>
        <v>0</v>
      </c>
    </row>
    <row r="1341" spans="1:10" ht="35.1" customHeight="1" thickTop="1" thickBot="1" x14ac:dyDescent="0.3">
      <c r="A1341" s="28" t="str">
        <f t="shared" si="41"/>
        <v/>
      </c>
      <c r="B1341" s="171"/>
      <c r="C1341" s="169"/>
      <c r="D1341" s="182"/>
      <c r="E1341" s="172"/>
      <c r="F1341" s="170"/>
      <c r="G1341" s="169"/>
      <c r="H1341" s="183"/>
      <c r="I1341" s="132" t="str">
        <f>IFERROR(VLOOKUP(C1341,PG!$C$8:$M$1007,11,FALSE),"")</f>
        <v/>
      </c>
      <c r="J1341" s="133">
        <f t="shared" si="42"/>
        <v>0</v>
      </c>
    </row>
    <row r="1342" spans="1:10" ht="35.1" customHeight="1" thickTop="1" thickBot="1" x14ac:dyDescent="0.3">
      <c r="A1342" s="28" t="str">
        <f t="shared" si="41"/>
        <v/>
      </c>
      <c r="B1342" s="171"/>
      <c r="C1342" s="169"/>
      <c r="D1342" s="182"/>
      <c r="E1342" s="172"/>
      <c r="F1342" s="170"/>
      <c r="G1342" s="169"/>
      <c r="H1342" s="183"/>
      <c r="I1342" s="132" t="str">
        <f>IFERROR(VLOOKUP(C1342,PG!$C$8:$M$1007,11,FALSE),"")</f>
        <v/>
      </c>
      <c r="J1342" s="133">
        <f t="shared" si="42"/>
        <v>0</v>
      </c>
    </row>
    <row r="1343" spans="1:10" ht="35.1" customHeight="1" thickTop="1" thickBot="1" x14ac:dyDescent="0.3">
      <c r="A1343" s="28" t="str">
        <f t="shared" si="41"/>
        <v/>
      </c>
      <c r="B1343" s="171"/>
      <c r="C1343" s="169"/>
      <c r="D1343" s="182"/>
      <c r="E1343" s="172"/>
      <c r="F1343" s="170"/>
      <c r="G1343" s="169"/>
      <c r="H1343" s="183"/>
      <c r="I1343" s="132" t="str">
        <f>IFERROR(VLOOKUP(C1343,PG!$C$8:$M$1007,11,FALSE),"")</f>
        <v/>
      </c>
      <c r="J1343" s="133">
        <f t="shared" si="42"/>
        <v>0</v>
      </c>
    </row>
    <row r="1344" spans="1:10" ht="35.1" customHeight="1" thickTop="1" thickBot="1" x14ac:dyDescent="0.3">
      <c r="A1344" s="28" t="str">
        <f t="shared" si="41"/>
        <v/>
      </c>
      <c r="B1344" s="171"/>
      <c r="C1344" s="169"/>
      <c r="D1344" s="182"/>
      <c r="E1344" s="172"/>
      <c r="F1344" s="170"/>
      <c r="G1344" s="169"/>
      <c r="H1344" s="183"/>
      <c r="I1344" s="132" t="str">
        <f>IFERROR(VLOOKUP(C1344,PG!$C$8:$M$1007,11,FALSE),"")</f>
        <v/>
      </c>
      <c r="J1344" s="133">
        <f t="shared" si="42"/>
        <v>0</v>
      </c>
    </row>
    <row r="1345" spans="1:10" ht="35.1" customHeight="1" thickTop="1" thickBot="1" x14ac:dyDescent="0.3">
      <c r="A1345" s="28" t="str">
        <f t="shared" si="41"/>
        <v/>
      </c>
      <c r="B1345" s="171"/>
      <c r="C1345" s="169"/>
      <c r="D1345" s="182"/>
      <c r="E1345" s="172"/>
      <c r="F1345" s="170"/>
      <c r="G1345" s="169"/>
      <c r="H1345" s="183"/>
      <c r="I1345" s="132" t="str">
        <f>IFERROR(VLOOKUP(C1345,PG!$C$8:$M$1007,11,FALSE),"")</f>
        <v/>
      </c>
      <c r="J1345" s="133">
        <f t="shared" si="42"/>
        <v>0</v>
      </c>
    </row>
    <row r="1346" spans="1:10" ht="35.1" customHeight="1" thickTop="1" thickBot="1" x14ac:dyDescent="0.3">
      <c r="A1346" s="28" t="str">
        <f t="shared" si="41"/>
        <v/>
      </c>
      <c r="B1346" s="171"/>
      <c r="C1346" s="169"/>
      <c r="D1346" s="182"/>
      <c r="E1346" s="172"/>
      <c r="F1346" s="170"/>
      <c r="G1346" s="169"/>
      <c r="H1346" s="183"/>
      <c r="I1346" s="132" t="str">
        <f>IFERROR(VLOOKUP(C1346,PG!$C$8:$M$1007,11,FALSE),"")</f>
        <v/>
      </c>
      <c r="J1346" s="133">
        <f t="shared" si="42"/>
        <v>0</v>
      </c>
    </row>
    <row r="1347" spans="1:10" ht="35.1" customHeight="1" thickTop="1" thickBot="1" x14ac:dyDescent="0.3">
      <c r="A1347" s="28" t="str">
        <f t="shared" si="41"/>
        <v/>
      </c>
      <c r="B1347" s="171"/>
      <c r="C1347" s="169"/>
      <c r="D1347" s="182"/>
      <c r="E1347" s="172"/>
      <c r="F1347" s="170"/>
      <c r="G1347" s="169"/>
      <c r="H1347" s="183"/>
      <c r="I1347" s="132" t="str">
        <f>IFERROR(VLOOKUP(C1347,PG!$C$8:$M$1007,11,FALSE),"")</f>
        <v/>
      </c>
      <c r="J1347" s="133">
        <f t="shared" si="42"/>
        <v>0</v>
      </c>
    </row>
    <row r="1348" spans="1:10" ht="35.1" customHeight="1" thickTop="1" thickBot="1" x14ac:dyDescent="0.3">
      <c r="A1348" s="28" t="str">
        <f t="shared" si="41"/>
        <v/>
      </c>
      <c r="B1348" s="171"/>
      <c r="C1348" s="169"/>
      <c r="D1348" s="182"/>
      <c r="E1348" s="172"/>
      <c r="F1348" s="170"/>
      <c r="G1348" s="169"/>
      <c r="H1348" s="183"/>
      <c r="I1348" s="132" t="str">
        <f>IFERROR(VLOOKUP(C1348,PG!$C$8:$M$1007,11,FALSE),"")</f>
        <v/>
      </c>
      <c r="J1348" s="133">
        <f t="shared" si="42"/>
        <v>0</v>
      </c>
    </row>
    <row r="1349" spans="1:10" ht="35.1" customHeight="1" thickTop="1" thickBot="1" x14ac:dyDescent="0.3">
      <c r="A1349" s="28" t="str">
        <f t="shared" si="41"/>
        <v/>
      </c>
      <c r="B1349" s="171"/>
      <c r="C1349" s="169"/>
      <c r="D1349" s="182"/>
      <c r="E1349" s="172"/>
      <c r="F1349" s="170"/>
      <c r="G1349" s="169"/>
      <c r="H1349" s="183"/>
      <c r="I1349" s="132" t="str">
        <f>IFERROR(VLOOKUP(C1349,PG!$C$8:$M$1007,11,FALSE),"")</f>
        <v/>
      </c>
      <c r="J1349" s="133">
        <f t="shared" si="42"/>
        <v>0</v>
      </c>
    </row>
    <row r="1350" spans="1:10" ht="35.1" customHeight="1" thickTop="1" thickBot="1" x14ac:dyDescent="0.3">
      <c r="A1350" s="28" t="str">
        <f t="shared" si="41"/>
        <v/>
      </c>
      <c r="B1350" s="171"/>
      <c r="C1350" s="169"/>
      <c r="D1350" s="182"/>
      <c r="E1350" s="172"/>
      <c r="F1350" s="170"/>
      <c r="G1350" s="169"/>
      <c r="H1350" s="183"/>
      <c r="I1350" s="132" t="str">
        <f>IFERROR(VLOOKUP(C1350,PG!$C$8:$M$1007,11,FALSE),"")</f>
        <v/>
      </c>
      <c r="J1350" s="133">
        <f t="shared" si="42"/>
        <v>0</v>
      </c>
    </row>
    <row r="1351" spans="1:10" ht="35.1" customHeight="1" thickTop="1" thickBot="1" x14ac:dyDescent="0.3">
      <c r="A1351" s="28" t="str">
        <f t="shared" si="41"/>
        <v/>
      </c>
      <c r="B1351" s="171"/>
      <c r="C1351" s="169"/>
      <c r="D1351" s="182"/>
      <c r="E1351" s="172"/>
      <c r="F1351" s="170"/>
      <c r="G1351" s="169"/>
      <c r="H1351" s="183"/>
      <c r="I1351" s="132" t="str">
        <f>IFERROR(VLOOKUP(C1351,PG!$C$8:$M$1007,11,FALSE),"")</f>
        <v/>
      </c>
      <c r="J1351" s="133">
        <f t="shared" si="42"/>
        <v>0</v>
      </c>
    </row>
    <row r="1352" spans="1:10" ht="35.1" customHeight="1" thickTop="1" thickBot="1" x14ac:dyDescent="0.3">
      <c r="A1352" s="28" t="str">
        <f t="shared" si="41"/>
        <v/>
      </c>
      <c r="B1352" s="171"/>
      <c r="C1352" s="169"/>
      <c r="D1352" s="182"/>
      <c r="E1352" s="172"/>
      <c r="F1352" s="170"/>
      <c r="G1352" s="169"/>
      <c r="H1352" s="183"/>
      <c r="I1352" s="132" t="str">
        <f>IFERROR(VLOOKUP(C1352,PG!$C$8:$M$1007,11,FALSE),"")</f>
        <v/>
      </c>
      <c r="J1352" s="133">
        <f t="shared" si="42"/>
        <v>0</v>
      </c>
    </row>
    <row r="1353" spans="1:10" ht="35.1" customHeight="1" thickTop="1" thickBot="1" x14ac:dyDescent="0.3">
      <c r="A1353" s="28" t="str">
        <f t="shared" ref="A1353:A1416" si="43">IF(B1353="","",MONTH(B1353))</f>
        <v/>
      </c>
      <c r="B1353" s="171"/>
      <c r="C1353" s="169"/>
      <c r="D1353" s="182"/>
      <c r="E1353" s="172"/>
      <c r="F1353" s="170"/>
      <c r="G1353" s="169"/>
      <c r="H1353" s="183"/>
      <c r="I1353" s="132" t="str">
        <f>IFERROR(VLOOKUP(C1353,PG!$C$8:$M$1007,11,FALSE),"")</f>
        <v/>
      </c>
      <c r="J1353" s="133">
        <f t="shared" si="42"/>
        <v>0</v>
      </c>
    </row>
    <row r="1354" spans="1:10" ht="35.1" customHeight="1" thickTop="1" thickBot="1" x14ac:dyDescent="0.3">
      <c r="A1354" s="28" t="str">
        <f t="shared" si="43"/>
        <v/>
      </c>
      <c r="B1354" s="171"/>
      <c r="C1354" s="169"/>
      <c r="D1354" s="182"/>
      <c r="E1354" s="172"/>
      <c r="F1354" s="170"/>
      <c r="G1354" s="169"/>
      <c r="H1354" s="183"/>
      <c r="I1354" s="132" t="str">
        <f>IFERROR(VLOOKUP(C1354,PG!$C$8:$M$1007,11,FALSE),"")</f>
        <v/>
      </c>
      <c r="J1354" s="133">
        <f t="shared" si="42"/>
        <v>0</v>
      </c>
    </row>
    <row r="1355" spans="1:10" ht="35.1" customHeight="1" thickTop="1" thickBot="1" x14ac:dyDescent="0.3">
      <c r="A1355" s="28" t="str">
        <f t="shared" si="43"/>
        <v/>
      </c>
      <c r="B1355" s="171"/>
      <c r="C1355" s="169"/>
      <c r="D1355" s="182"/>
      <c r="E1355" s="172"/>
      <c r="F1355" s="170"/>
      <c r="G1355" s="169"/>
      <c r="H1355" s="183"/>
      <c r="I1355" s="132" t="str">
        <f>IFERROR(VLOOKUP(C1355,PG!$C$8:$M$1007,11,FALSE),"")</f>
        <v/>
      </c>
      <c r="J1355" s="133">
        <f t="shared" si="42"/>
        <v>0</v>
      </c>
    </row>
    <row r="1356" spans="1:10" ht="35.1" customHeight="1" thickTop="1" thickBot="1" x14ac:dyDescent="0.3">
      <c r="A1356" s="28" t="str">
        <f t="shared" si="43"/>
        <v/>
      </c>
      <c r="B1356" s="171"/>
      <c r="C1356" s="169"/>
      <c r="D1356" s="182"/>
      <c r="E1356" s="172"/>
      <c r="F1356" s="170"/>
      <c r="G1356" s="169"/>
      <c r="H1356" s="183"/>
      <c r="I1356" s="132" t="str">
        <f>IFERROR(VLOOKUP(C1356,PG!$C$8:$M$1007,11,FALSE),"")</f>
        <v/>
      </c>
      <c r="J1356" s="133">
        <f t="shared" si="42"/>
        <v>0</v>
      </c>
    </row>
    <row r="1357" spans="1:10" ht="35.1" customHeight="1" thickTop="1" thickBot="1" x14ac:dyDescent="0.3">
      <c r="A1357" s="28" t="str">
        <f t="shared" si="43"/>
        <v/>
      </c>
      <c r="B1357" s="171"/>
      <c r="C1357" s="169"/>
      <c r="D1357" s="182"/>
      <c r="E1357" s="172"/>
      <c r="F1357" s="170"/>
      <c r="G1357" s="169"/>
      <c r="H1357" s="183"/>
      <c r="I1357" s="132" t="str">
        <f>IFERROR(VLOOKUP(C1357,PG!$C$8:$M$1007,11,FALSE),"")</f>
        <v/>
      </c>
      <c r="J1357" s="133">
        <f t="shared" si="42"/>
        <v>0</v>
      </c>
    </row>
    <row r="1358" spans="1:10" ht="35.1" customHeight="1" thickTop="1" thickBot="1" x14ac:dyDescent="0.3">
      <c r="A1358" s="28" t="str">
        <f t="shared" si="43"/>
        <v/>
      </c>
      <c r="B1358" s="171"/>
      <c r="C1358" s="169"/>
      <c r="D1358" s="182"/>
      <c r="E1358" s="172"/>
      <c r="F1358" s="170"/>
      <c r="G1358" s="169"/>
      <c r="H1358" s="183"/>
      <c r="I1358" s="132" t="str">
        <f>IFERROR(VLOOKUP(C1358,PG!$C$8:$M$1007,11,FALSE),"")</f>
        <v/>
      </c>
      <c r="J1358" s="133">
        <f t="shared" si="42"/>
        <v>0</v>
      </c>
    </row>
    <row r="1359" spans="1:10" ht="35.1" customHeight="1" thickTop="1" thickBot="1" x14ac:dyDescent="0.3">
      <c r="A1359" s="28" t="str">
        <f t="shared" si="43"/>
        <v/>
      </c>
      <c r="B1359" s="171"/>
      <c r="C1359" s="169"/>
      <c r="D1359" s="182"/>
      <c r="E1359" s="172"/>
      <c r="F1359" s="170"/>
      <c r="G1359" s="169"/>
      <c r="H1359" s="183"/>
      <c r="I1359" s="132" t="str">
        <f>IFERROR(VLOOKUP(C1359,PG!$C$8:$M$1007,11,FALSE),"")</f>
        <v/>
      </c>
      <c r="J1359" s="133">
        <f t="shared" si="42"/>
        <v>0</v>
      </c>
    </row>
    <row r="1360" spans="1:10" ht="35.1" customHeight="1" thickTop="1" thickBot="1" x14ac:dyDescent="0.3">
      <c r="A1360" s="28" t="str">
        <f t="shared" si="43"/>
        <v/>
      </c>
      <c r="B1360" s="171"/>
      <c r="C1360" s="169"/>
      <c r="D1360" s="182"/>
      <c r="E1360" s="172"/>
      <c r="F1360" s="170"/>
      <c r="G1360" s="169"/>
      <c r="H1360" s="183"/>
      <c r="I1360" s="132" t="str">
        <f>IFERROR(VLOOKUP(C1360,PG!$C$8:$M$1007,11,FALSE),"")</f>
        <v/>
      </c>
      <c r="J1360" s="133">
        <f t="shared" si="42"/>
        <v>0</v>
      </c>
    </row>
    <row r="1361" spans="1:10" ht="35.1" customHeight="1" thickTop="1" thickBot="1" x14ac:dyDescent="0.3">
      <c r="A1361" s="28" t="str">
        <f t="shared" si="43"/>
        <v/>
      </c>
      <c r="B1361" s="171"/>
      <c r="C1361" s="169"/>
      <c r="D1361" s="182"/>
      <c r="E1361" s="172"/>
      <c r="F1361" s="170"/>
      <c r="G1361" s="169"/>
      <c r="H1361" s="183"/>
      <c r="I1361" s="132" t="str">
        <f>IFERROR(VLOOKUP(C1361,PG!$C$8:$M$1007,11,FALSE),"")</f>
        <v/>
      </c>
      <c r="J1361" s="133">
        <f t="shared" si="42"/>
        <v>0</v>
      </c>
    </row>
    <row r="1362" spans="1:10" ht="35.1" customHeight="1" thickTop="1" thickBot="1" x14ac:dyDescent="0.3">
      <c r="A1362" s="28" t="str">
        <f t="shared" si="43"/>
        <v/>
      </c>
      <c r="B1362" s="171"/>
      <c r="C1362" s="169"/>
      <c r="D1362" s="182"/>
      <c r="E1362" s="172"/>
      <c r="F1362" s="170"/>
      <c r="G1362" s="169"/>
      <c r="H1362" s="183"/>
      <c r="I1362" s="132" t="str">
        <f>IFERROR(VLOOKUP(C1362,PG!$C$8:$M$1007,11,FALSE),"")</f>
        <v/>
      </c>
      <c r="J1362" s="133">
        <f t="shared" si="42"/>
        <v>0</v>
      </c>
    </row>
    <row r="1363" spans="1:10" ht="35.1" customHeight="1" thickTop="1" thickBot="1" x14ac:dyDescent="0.3">
      <c r="A1363" s="28" t="str">
        <f t="shared" si="43"/>
        <v/>
      </c>
      <c r="B1363" s="171"/>
      <c r="C1363" s="169"/>
      <c r="D1363" s="182"/>
      <c r="E1363" s="172"/>
      <c r="F1363" s="170"/>
      <c r="G1363" s="169"/>
      <c r="H1363" s="183"/>
      <c r="I1363" s="132" t="str">
        <f>IFERROR(VLOOKUP(C1363,PG!$C$8:$M$1007,11,FALSE),"")</f>
        <v/>
      </c>
      <c r="J1363" s="133">
        <f t="shared" ref="J1363:J1426" si="44">IFERROR(E1363*F1363,0)</f>
        <v>0</v>
      </c>
    </row>
    <row r="1364" spans="1:10" ht="35.1" customHeight="1" thickTop="1" thickBot="1" x14ac:dyDescent="0.3">
      <c r="A1364" s="28" t="str">
        <f t="shared" si="43"/>
        <v/>
      </c>
      <c r="B1364" s="171"/>
      <c r="C1364" s="169"/>
      <c r="D1364" s="182"/>
      <c r="E1364" s="172"/>
      <c r="F1364" s="170"/>
      <c r="G1364" s="169"/>
      <c r="H1364" s="183"/>
      <c r="I1364" s="132" t="str">
        <f>IFERROR(VLOOKUP(C1364,PG!$C$8:$M$1007,11,FALSE),"")</f>
        <v/>
      </c>
      <c r="J1364" s="133">
        <f t="shared" si="44"/>
        <v>0</v>
      </c>
    </row>
    <row r="1365" spans="1:10" ht="35.1" customHeight="1" thickTop="1" thickBot="1" x14ac:dyDescent="0.3">
      <c r="A1365" s="28" t="str">
        <f t="shared" si="43"/>
        <v/>
      </c>
      <c r="B1365" s="171"/>
      <c r="C1365" s="169"/>
      <c r="D1365" s="182"/>
      <c r="E1365" s="172"/>
      <c r="F1365" s="170"/>
      <c r="G1365" s="169"/>
      <c r="H1365" s="183"/>
      <c r="I1365" s="132" t="str">
        <f>IFERROR(VLOOKUP(C1365,PG!$C$8:$M$1007,11,FALSE),"")</f>
        <v/>
      </c>
      <c r="J1365" s="133">
        <f t="shared" si="44"/>
        <v>0</v>
      </c>
    </row>
    <row r="1366" spans="1:10" ht="35.1" customHeight="1" thickTop="1" thickBot="1" x14ac:dyDescent="0.3">
      <c r="A1366" s="28" t="str">
        <f t="shared" si="43"/>
        <v/>
      </c>
      <c r="B1366" s="171"/>
      <c r="C1366" s="169"/>
      <c r="D1366" s="182"/>
      <c r="E1366" s="172"/>
      <c r="F1366" s="170"/>
      <c r="G1366" s="169"/>
      <c r="H1366" s="183"/>
      <c r="I1366" s="132" t="str">
        <f>IFERROR(VLOOKUP(C1366,PG!$C$8:$M$1007,11,FALSE),"")</f>
        <v/>
      </c>
      <c r="J1366" s="133">
        <f t="shared" si="44"/>
        <v>0</v>
      </c>
    </row>
    <row r="1367" spans="1:10" ht="35.1" customHeight="1" thickTop="1" thickBot="1" x14ac:dyDescent="0.3">
      <c r="A1367" s="28" t="str">
        <f t="shared" si="43"/>
        <v/>
      </c>
      <c r="B1367" s="171"/>
      <c r="C1367" s="169"/>
      <c r="D1367" s="182"/>
      <c r="E1367" s="172"/>
      <c r="F1367" s="170"/>
      <c r="G1367" s="169"/>
      <c r="H1367" s="183"/>
      <c r="I1367" s="132" t="str">
        <f>IFERROR(VLOOKUP(C1367,PG!$C$8:$M$1007,11,FALSE),"")</f>
        <v/>
      </c>
      <c r="J1367" s="133">
        <f t="shared" si="44"/>
        <v>0</v>
      </c>
    </row>
    <row r="1368" spans="1:10" ht="35.1" customHeight="1" thickTop="1" thickBot="1" x14ac:dyDescent="0.3">
      <c r="A1368" s="28" t="str">
        <f t="shared" si="43"/>
        <v/>
      </c>
      <c r="B1368" s="171"/>
      <c r="C1368" s="169"/>
      <c r="D1368" s="182"/>
      <c r="E1368" s="172"/>
      <c r="F1368" s="170"/>
      <c r="G1368" s="169"/>
      <c r="H1368" s="183"/>
      <c r="I1368" s="132" t="str">
        <f>IFERROR(VLOOKUP(C1368,PG!$C$8:$M$1007,11,FALSE),"")</f>
        <v/>
      </c>
      <c r="J1368" s="133">
        <f t="shared" si="44"/>
        <v>0</v>
      </c>
    </row>
    <row r="1369" spans="1:10" ht="35.1" customHeight="1" thickTop="1" thickBot="1" x14ac:dyDescent="0.3">
      <c r="A1369" s="28" t="str">
        <f t="shared" si="43"/>
        <v/>
      </c>
      <c r="B1369" s="171"/>
      <c r="C1369" s="169"/>
      <c r="D1369" s="182"/>
      <c r="E1369" s="172"/>
      <c r="F1369" s="170"/>
      <c r="G1369" s="169"/>
      <c r="H1369" s="183"/>
      <c r="I1369" s="132" t="str">
        <f>IFERROR(VLOOKUP(C1369,PG!$C$8:$M$1007,11,FALSE),"")</f>
        <v/>
      </c>
      <c r="J1369" s="133">
        <f t="shared" si="44"/>
        <v>0</v>
      </c>
    </row>
    <row r="1370" spans="1:10" ht="35.1" customHeight="1" thickTop="1" thickBot="1" x14ac:dyDescent="0.3">
      <c r="A1370" s="28" t="str">
        <f t="shared" si="43"/>
        <v/>
      </c>
      <c r="B1370" s="171"/>
      <c r="C1370" s="169"/>
      <c r="D1370" s="182"/>
      <c r="E1370" s="172"/>
      <c r="F1370" s="170"/>
      <c r="G1370" s="169"/>
      <c r="H1370" s="183"/>
      <c r="I1370" s="132" t="str">
        <f>IFERROR(VLOOKUP(C1370,PG!$C$8:$M$1007,11,FALSE),"")</f>
        <v/>
      </c>
      <c r="J1370" s="133">
        <f t="shared" si="44"/>
        <v>0</v>
      </c>
    </row>
    <row r="1371" spans="1:10" ht="35.1" customHeight="1" thickTop="1" thickBot="1" x14ac:dyDescent="0.3">
      <c r="A1371" s="28" t="str">
        <f t="shared" si="43"/>
        <v/>
      </c>
      <c r="B1371" s="171"/>
      <c r="C1371" s="169"/>
      <c r="D1371" s="182"/>
      <c r="E1371" s="172"/>
      <c r="F1371" s="170"/>
      <c r="G1371" s="169"/>
      <c r="H1371" s="183"/>
      <c r="I1371" s="132" t="str">
        <f>IFERROR(VLOOKUP(C1371,PG!$C$8:$M$1007,11,FALSE),"")</f>
        <v/>
      </c>
      <c r="J1371" s="133">
        <f t="shared" si="44"/>
        <v>0</v>
      </c>
    </row>
    <row r="1372" spans="1:10" ht="35.1" customHeight="1" thickTop="1" thickBot="1" x14ac:dyDescent="0.3">
      <c r="A1372" s="28" t="str">
        <f t="shared" si="43"/>
        <v/>
      </c>
      <c r="B1372" s="171"/>
      <c r="C1372" s="169"/>
      <c r="D1372" s="182"/>
      <c r="E1372" s="172"/>
      <c r="F1372" s="170"/>
      <c r="G1372" s="169"/>
      <c r="H1372" s="183"/>
      <c r="I1372" s="132" t="str">
        <f>IFERROR(VLOOKUP(C1372,PG!$C$8:$M$1007,11,FALSE),"")</f>
        <v/>
      </c>
      <c r="J1372" s="133">
        <f t="shared" si="44"/>
        <v>0</v>
      </c>
    </row>
    <row r="1373" spans="1:10" ht="35.1" customHeight="1" thickTop="1" thickBot="1" x14ac:dyDescent="0.3">
      <c r="A1373" s="28" t="str">
        <f t="shared" si="43"/>
        <v/>
      </c>
      <c r="B1373" s="171"/>
      <c r="C1373" s="169"/>
      <c r="D1373" s="182"/>
      <c r="E1373" s="172"/>
      <c r="F1373" s="170"/>
      <c r="G1373" s="169"/>
      <c r="H1373" s="183"/>
      <c r="I1373" s="132" t="str">
        <f>IFERROR(VLOOKUP(C1373,PG!$C$8:$M$1007,11,FALSE),"")</f>
        <v/>
      </c>
      <c r="J1373" s="133">
        <f t="shared" si="44"/>
        <v>0</v>
      </c>
    </row>
    <row r="1374" spans="1:10" ht="35.1" customHeight="1" thickTop="1" thickBot="1" x14ac:dyDescent="0.3">
      <c r="A1374" s="28" t="str">
        <f t="shared" si="43"/>
        <v/>
      </c>
      <c r="B1374" s="171"/>
      <c r="C1374" s="169"/>
      <c r="D1374" s="182"/>
      <c r="E1374" s="172"/>
      <c r="F1374" s="170"/>
      <c r="G1374" s="169"/>
      <c r="H1374" s="183"/>
      <c r="I1374" s="132" t="str">
        <f>IFERROR(VLOOKUP(C1374,PG!$C$8:$M$1007,11,FALSE),"")</f>
        <v/>
      </c>
      <c r="J1374" s="133">
        <f t="shared" si="44"/>
        <v>0</v>
      </c>
    </row>
    <row r="1375" spans="1:10" ht="35.1" customHeight="1" thickTop="1" thickBot="1" x14ac:dyDescent="0.3">
      <c r="A1375" s="28" t="str">
        <f t="shared" si="43"/>
        <v/>
      </c>
      <c r="B1375" s="171"/>
      <c r="C1375" s="169"/>
      <c r="D1375" s="182"/>
      <c r="E1375" s="172"/>
      <c r="F1375" s="170"/>
      <c r="G1375" s="169"/>
      <c r="H1375" s="183"/>
      <c r="I1375" s="132" t="str">
        <f>IFERROR(VLOOKUP(C1375,PG!$C$8:$M$1007,11,FALSE),"")</f>
        <v/>
      </c>
      <c r="J1375" s="133">
        <f t="shared" si="44"/>
        <v>0</v>
      </c>
    </row>
    <row r="1376" spans="1:10" ht="35.1" customHeight="1" thickTop="1" thickBot="1" x14ac:dyDescent="0.3">
      <c r="A1376" s="28" t="str">
        <f t="shared" si="43"/>
        <v/>
      </c>
      <c r="B1376" s="171"/>
      <c r="C1376" s="169"/>
      <c r="D1376" s="182"/>
      <c r="E1376" s="172"/>
      <c r="F1376" s="170"/>
      <c r="G1376" s="169"/>
      <c r="H1376" s="183"/>
      <c r="I1376" s="132" t="str">
        <f>IFERROR(VLOOKUP(C1376,PG!$C$8:$M$1007,11,FALSE),"")</f>
        <v/>
      </c>
      <c r="J1376" s="133">
        <f t="shared" si="44"/>
        <v>0</v>
      </c>
    </row>
    <row r="1377" spans="1:10" ht="35.1" customHeight="1" thickTop="1" thickBot="1" x14ac:dyDescent="0.3">
      <c r="A1377" s="28" t="str">
        <f t="shared" si="43"/>
        <v/>
      </c>
      <c r="B1377" s="171"/>
      <c r="C1377" s="169"/>
      <c r="D1377" s="182"/>
      <c r="E1377" s="172"/>
      <c r="F1377" s="170"/>
      <c r="G1377" s="169"/>
      <c r="H1377" s="183"/>
      <c r="I1377" s="132" t="str">
        <f>IFERROR(VLOOKUP(C1377,PG!$C$8:$M$1007,11,FALSE),"")</f>
        <v/>
      </c>
      <c r="J1377" s="133">
        <f t="shared" si="44"/>
        <v>0</v>
      </c>
    </row>
    <row r="1378" spans="1:10" ht="35.1" customHeight="1" thickTop="1" thickBot="1" x14ac:dyDescent="0.3">
      <c r="A1378" s="28" t="str">
        <f t="shared" si="43"/>
        <v/>
      </c>
      <c r="B1378" s="171"/>
      <c r="C1378" s="169"/>
      <c r="D1378" s="182"/>
      <c r="E1378" s="172"/>
      <c r="F1378" s="170"/>
      <c r="G1378" s="169"/>
      <c r="H1378" s="183"/>
      <c r="I1378" s="132" t="str">
        <f>IFERROR(VLOOKUP(C1378,PG!$C$8:$M$1007,11,FALSE),"")</f>
        <v/>
      </c>
      <c r="J1378" s="133">
        <f t="shared" si="44"/>
        <v>0</v>
      </c>
    </row>
    <row r="1379" spans="1:10" ht="35.1" customHeight="1" thickTop="1" thickBot="1" x14ac:dyDescent="0.3">
      <c r="A1379" s="28" t="str">
        <f t="shared" si="43"/>
        <v/>
      </c>
      <c r="B1379" s="171"/>
      <c r="C1379" s="169"/>
      <c r="D1379" s="182"/>
      <c r="E1379" s="172"/>
      <c r="F1379" s="170"/>
      <c r="G1379" s="169"/>
      <c r="H1379" s="183"/>
      <c r="I1379" s="132" t="str">
        <f>IFERROR(VLOOKUP(C1379,PG!$C$8:$M$1007,11,FALSE),"")</f>
        <v/>
      </c>
      <c r="J1379" s="133">
        <f t="shared" si="44"/>
        <v>0</v>
      </c>
    </row>
    <row r="1380" spans="1:10" ht="35.1" customHeight="1" thickTop="1" thickBot="1" x14ac:dyDescent="0.3">
      <c r="A1380" s="28" t="str">
        <f t="shared" si="43"/>
        <v/>
      </c>
      <c r="B1380" s="171"/>
      <c r="C1380" s="169"/>
      <c r="D1380" s="182"/>
      <c r="E1380" s="172"/>
      <c r="F1380" s="170"/>
      <c r="G1380" s="169"/>
      <c r="H1380" s="183"/>
      <c r="I1380" s="132" t="str">
        <f>IFERROR(VLOOKUP(C1380,PG!$C$8:$M$1007,11,FALSE),"")</f>
        <v/>
      </c>
      <c r="J1380" s="133">
        <f t="shared" si="44"/>
        <v>0</v>
      </c>
    </row>
    <row r="1381" spans="1:10" ht="35.1" customHeight="1" thickTop="1" thickBot="1" x14ac:dyDescent="0.3">
      <c r="A1381" s="28" t="str">
        <f t="shared" si="43"/>
        <v/>
      </c>
      <c r="B1381" s="171"/>
      <c r="C1381" s="169"/>
      <c r="D1381" s="182"/>
      <c r="E1381" s="172"/>
      <c r="F1381" s="170"/>
      <c r="G1381" s="169"/>
      <c r="H1381" s="183"/>
      <c r="I1381" s="132" t="str">
        <f>IFERROR(VLOOKUP(C1381,PG!$C$8:$M$1007,11,FALSE),"")</f>
        <v/>
      </c>
      <c r="J1381" s="133">
        <f t="shared" si="44"/>
        <v>0</v>
      </c>
    </row>
    <row r="1382" spans="1:10" ht="35.1" customHeight="1" thickTop="1" thickBot="1" x14ac:dyDescent="0.3">
      <c r="A1382" s="28" t="str">
        <f t="shared" si="43"/>
        <v/>
      </c>
      <c r="B1382" s="171"/>
      <c r="C1382" s="169"/>
      <c r="D1382" s="182"/>
      <c r="E1382" s="172"/>
      <c r="F1382" s="170"/>
      <c r="G1382" s="169"/>
      <c r="H1382" s="183"/>
      <c r="I1382" s="132" t="str">
        <f>IFERROR(VLOOKUP(C1382,PG!$C$8:$M$1007,11,FALSE),"")</f>
        <v/>
      </c>
      <c r="J1382" s="133">
        <f t="shared" si="44"/>
        <v>0</v>
      </c>
    </row>
    <row r="1383" spans="1:10" ht="35.1" customHeight="1" thickTop="1" thickBot="1" x14ac:dyDescent="0.3">
      <c r="A1383" s="28" t="str">
        <f t="shared" si="43"/>
        <v/>
      </c>
      <c r="B1383" s="171"/>
      <c r="C1383" s="169"/>
      <c r="D1383" s="182"/>
      <c r="E1383" s="172"/>
      <c r="F1383" s="170"/>
      <c r="G1383" s="169"/>
      <c r="H1383" s="183"/>
      <c r="I1383" s="132" t="str">
        <f>IFERROR(VLOOKUP(C1383,PG!$C$8:$M$1007,11,FALSE),"")</f>
        <v/>
      </c>
      <c r="J1383" s="133">
        <f t="shared" si="44"/>
        <v>0</v>
      </c>
    </row>
    <row r="1384" spans="1:10" ht="35.1" customHeight="1" thickTop="1" thickBot="1" x14ac:dyDescent="0.3">
      <c r="A1384" s="28" t="str">
        <f t="shared" si="43"/>
        <v/>
      </c>
      <c r="B1384" s="171"/>
      <c r="C1384" s="169"/>
      <c r="D1384" s="182"/>
      <c r="E1384" s="172"/>
      <c r="F1384" s="170"/>
      <c r="G1384" s="169"/>
      <c r="H1384" s="183"/>
      <c r="I1384" s="132" t="str">
        <f>IFERROR(VLOOKUP(C1384,PG!$C$8:$M$1007,11,FALSE),"")</f>
        <v/>
      </c>
      <c r="J1384" s="133">
        <f t="shared" si="44"/>
        <v>0</v>
      </c>
    </row>
    <row r="1385" spans="1:10" ht="35.1" customHeight="1" thickTop="1" thickBot="1" x14ac:dyDescent="0.3">
      <c r="A1385" s="28" t="str">
        <f t="shared" si="43"/>
        <v/>
      </c>
      <c r="B1385" s="171"/>
      <c r="C1385" s="169"/>
      <c r="D1385" s="182"/>
      <c r="E1385" s="172"/>
      <c r="F1385" s="170"/>
      <c r="G1385" s="169"/>
      <c r="H1385" s="183"/>
      <c r="I1385" s="132" t="str">
        <f>IFERROR(VLOOKUP(C1385,PG!$C$8:$M$1007,11,FALSE),"")</f>
        <v/>
      </c>
      <c r="J1385" s="133">
        <f t="shared" si="44"/>
        <v>0</v>
      </c>
    </row>
    <row r="1386" spans="1:10" ht="35.1" customHeight="1" thickTop="1" thickBot="1" x14ac:dyDescent="0.3">
      <c r="A1386" s="28" t="str">
        <f t="shared" si="43"/>
        <v/>
      </c>
      <c r="B1386" s="171"/>
      <c r="C1386" s="169"/>
      <c r="D1386" s="182"/>
      <c r="E1386" s="172"/>
      <c r="F1386" s="170"/>
      <c r="G1386" s="169"/>
      <c r="H1386" s="183"/>
      <c r="I1386" s="132" t="str">
        <f>IFERROR(VLOOKUP(C1386,PG!$C$8:$M$1007,11,FALSE),"")</f>
        <v/>
      </c>
      <c r="J1386" s="133">
        <f t="shared" si="44"/>
        <v>0</v>
      </c>
    </row>
    <row r="1387" spans="1:10" ht="35.1" customHeight="1" thickTop="1" thickBot="1" x14ac:dyDescent="0.3">
      <c r="A1387" s="28" t="str">
        <f t="shared" si="43"/>
        <v/>
      </c>
      <c r="B1387" s="171"/>
      <c r="C1387" s="169"/>
      <c r="D1387" s="182"/>
      <c r="E1387" s="172"/>
      <c r="F1387" s="170"/>
      <c r="G1387" s="169"/>
      <c r="H1387" s="183"/>
      <c r="I1387" s="132" t="str">
        <f>IFERROR(VLOOKUP(C1387,PG!$C$8:$M$1007,11,FALSE),"")</f>
        <v/>
      </c>
      <c r="J1387" s="133">
        <f t="shared" si="44"/>
        <v>0</v>
      </c>
    </row>
    <row r="1388" spans="1:10" ht="35.1" customHeight="1" thickTop="1" thickBot="1" x14ac:dyDescent="0.3">
      <c r="A1388" s="28" t="str">
        <f t="shared" si="43"/>
        <v/>
      </c>
      <c r="B1388" s="171"/>
      <c r="C1388" s="169"/>
      <c r="D1388" s="182"/>
      <c r="E1388" s="172"/>
      <c r="F1388" s="170"/>
      <c r="G1388" s="169"/>
      <c r="H1388" s="183"/>
      <c r="I1388" s="132" t="str">
        <f>IFERROR(VLOOKUP(C1388,PG!$C$8:$M$1007,11,FALSE),"")</f>
        <v/>
      </c>
      <c r="J1388" s="133">
        <f t="shared" si="44"/>
        <v>0</v>
      </c>
    </row>
    <row r="1389" spans="1:10" ht="35.1" customHeight="1" thickTop="1" thickBot="1" x14ac:dyDescent="0.3">
      <c r="A1389" s="28" t="str">
        <f t="shared" si="43"/>
        <v/>
      </c>
      <c r="B1389" s="171"/>
      <c r="C1389" s="169"/>
      <c r="D1389" s="182"/>
      <c r="E1389" s="172"/>
      <c r="F1389" s="170"/>
      <c r="G1389" s="169"/>
      <c r="H1389" s="183"/>
      <c r="I1389" s="132" t="str">
        <f>IFERROR(VLOOKUP(C1389,PG!$C$8:$M$1007,11,FALSE),"")</f>
        <v/>
      </c>
      <c r="J1389" s="133">
        <f t="shared" si="44"/>
        <v>0</v>
      </c>
    </row>
    <row r="1390" spans="1:10" ht="35.1" customHeight="1" thickTop="1" thickBot="1" x14ac:dyDescent="0.3">
      <c r="A1390" s="28" t="str">
        <f t="shared" si="43"/>
        <v/>
      </c>
      <c r="B1390" s="171"/>
      <c r="C1390" s="169"/>
      <c r="D1390" s="182"/>
      <c r="E1390" s="172"/>
      <c r="F1390" s="170"/>
      <c r="G1390" s="169"/>
      <c r="H1390" s="183"/>
      <c r="I1390" s="132" t="str">
        <f>IFERROR(VLOOKUP(C1390,PG!$C$8:$M$1007,11,FALSE),"")</f>
        <v/>
      </c>
      <c r="J1390" s="133">
        <f t="shared" si="44"/>
        <v>0</v>
      </c>
    </row>
    <row r="1391" spans="1:10" ht="35.1" customHeight="1" thickTop="1" thickBot="1" x14ac:dyDescent="0.3">
      <c r="A1391" s="28" t="str">
        <f t="shared" si="43"/>
        <v/>
      </c>
      <c r="B1391" s="171"/>
      <c r="C1391" s="169"/>
      <c r="D1391" s="182"/>
      <c r="E1391" s="172"/>
      <c r="F1391" s="170"/>
      <c r="G1391" s="169"/>
      <c r="H1391" s="183"/>
      <c r="I1391" s="132" t="str">
        <f>IFERROR(VLOOKUP(C1391,PG!$C$8:$M$1007,11,FALSE),"")</f>
        <v/>
      </c>
      <c r="J1391" s="133">
        <f t="shared" si="44"/>
        <v>0</v>
      </c>
    </row>
    <row r="1392" spans="1:10" ht="35.1" customHeight="1" thickTop="1" thickBot="1" x14ac:dyDescent="0.3">
      <c r="A1392" s="28" t="str">
        <f t="shared" si="43"/>
        <v/>
      </c>
      <c r="B1392" s="171"/>
      <c r="C1392" s="169"/>
      <c r="D1392" s="182"/>
      <c r="E1392" s="172"/>
      <c r="F1392" s="170"/>
      <c r="G1392" s="169"/>
      <c r="H1392" s="183"/>
      <c r="I1392" s="132" t="str">
        <f>IFERROR(VLOOKUP(C1392,PG!$C$8:$M$1007,11,FALSE),"")</f>
        <v/>
      </c>
      <c r="J1392" s="133">
        <f t="shared" si="44"/>
        <v>0</v>
      </c>
    </row>
    <row r="1393" spans="1:10" ht="35.1" customHeight="1" thickTop="1" thickBot="1" x14ac:dyDescent="0.3">
      <c r="A1393" s="28" t="str">
        <f t="shared" si="43"/>
        <v/>
      </c>
      <c r="B1393" s="171"/>
      <c r="C1393" s="169"/>
      <c r="D1393" s="182"/>
      <c r="E1393" s="172"/>
      <c r="F1393" s="170"/>
      <c r="G1393" s="169"/>
      <c r="H1393" s="183"/>
      <c r="I1393" s="132" t="str">
        <f>IFERROR(VLOOKUP(C1393,PG!$C$8:$M$1007,11,FALSE),"")</f>
        <v/>
      </c>
      <c r="J1393" s="133">
        <f t="shared" si="44"/>
        <v>0</v>
      </c>
    </row>
    <row r="1394" spans="1:10" ht="35.1" customHeight="1" thickTop="1" thickBot="1" x14ac:dyDescent="0.3">
      <c r="A1394" s="28" t="str">
        <f t="shared" si="43"/>
        <v/>
      </c>
      <c r="B1394" s="171"/>
      <c r="C1394" s="169"/>
      <c r="D1394" s="182"/>
      <c r="E1394" s="172"/>
      <c r="F1394" s="170"/>
      <c r="G1394" s="169"/>
      <c r="H1394" s="183"/>
      <c r="I1394" s="132" t="str">
        <f>IFERROR(VLOOKUP(C1394,PG!$C$8:$M$1007,11,FALSE),"")</f>
        <v/>
      </c>
      <c r="J1394" s="133">
        <f t="shared" si="44"/>
        <v>0</v>
      </c>
    </row>
    <row r="1395" spans="1:10" ht="35.1" customHeight="1" thickTop="1" thickBot="1" x14ac:dyDescent="0.3">
      <c r="A1395" s="28" t="str">
        <f t="shared" si="43"/>
        <v/>
      </c>
      <c r="B1395" s="171"/>
      <c r="C1395" s="169"/>
      <c r="D1395" s="182"/>
      <c r="E1395" s="172"/>
      <c r="F1395" s="170"/>
      <c r="G1395" s="169"/>
      <c r="H1395" s="183"/>
      <c r="I1395" s="132" t="str">
        <f>IFERROR(VLOOKUP(C1395,PG!$C$8:$M$1007,11,FALSE),"")</f>
        <v/>
      </c>
      <c r="J1395" s="133">
        <f t="shared" si="44"/>
        <v>0</v>
      </c>
    </row>
    <row r="1396" spans="1:10" ht="35.1" customHeight="1" thickTop="1" thickBot="1" x14ac:dyDescent="0.3">
      <c r="A1396" s="28" t="str">
        <f t="shared" si="43"/>
        <v/>
      </c>
      <c r="B1396" s="171"/>
      <c r="C1396" s="169"/>
      <c r="D1396" s="182"/>
      <c r="E1396" s="172"/>
      <c r="F1396" s="170"/>
      <c r="G1396" s="169"/>
      <c r="H1396" s="183"/>
      <c r="I1396" s="132" t="str">
        <f>IFERROR(VLOOKUP(C1396,PG!$C$8:$M$1007,11,FALSE),"")</f>
        <v/>
      </c>
      <c r="J1396" s="133">
        <f t="shared" si="44"/>
        <v>0</v>
      </c>
    </row>
    <row r="1397" spans="1:10" ht="35.1" customHeight="1" thickTop="1" thickBot="1" x14ac:dyDescent="0.3">
      <c r="A1397" s="28" t="str">
        <f t="shared" si="43"/>
        <v/>
      </c>
      <c r="B1397" s="171"/>
      <c r="C1397" s="169"/>
      <c r="D1397" s="182"/>
      <c r="E1397" s="172"/>
      <c r="F1397" s="170"/>
      <c r="G1397" s="169"/>
      <c r="H1397" s="183"/>
      <c r="I1397" s="132" t="str">
        <f>IFERROR(VLOOKUP(C1397,PG!$C$8:$M$1007,11,FALSE),"")</f>
        <v/>
      </c>
      <c r="J1397" s="133">
        <f t="shared" si="44"/>
        <v>0</v>
      </c>
    </row>
    <row r="1398" spans="1:10" ht="35.1" customHeight="1" thickTop="1" thickBot="1" x14ac:dyDescent="0.3">
      <c r="A1398" s="28" t="str">
        <f t="shared" si="43"/>
        <v/>
      </c>
      <c r="B1398" s="171"/>
      <c r="C1398" s="169"/>
      <c r="D1398" s="182"/>
      <c r="E1398" s="172"/>
      <c r="F1398" s="170"/>
      <c r="G1398" s="169"/>
      <c r="H1398" s="183"/>
      <c r="I1398" s="132" t="str">
        <f>IFERROR(VLOOKUP(C1398,PG!$C$8:$M$1007,11,FALSE),"")</f>
        <v/>
      </c>
      <c r="J1398" s="133">
        <f t="shared" si="44"/>
        <v>0</v>
      </c>
    </row>
    <row r="1399" spans="1:10" ht="35.1" customHeight="1" thickTop="1" thickBot="1" x14ac:dyDescent="0.3">
      <c r="A1399" s="28" t="str">
        <f t="shared" si="43"/>
        <v/>
      </c>
      <c r="B1399" s="171"/>
      <c r="C1399" s="169"/>
      <c r="D1399" s="182"/>
      <c r="E1399" s="172"/>
      <c r="F1399" s="170"/>
      <c r="G1399" s="169"/>
      <c r="H1399" s="183"/>
      <c r="I1399" s="132" t="str">
        <f>IFERROR(VLOOKUP(C1399,PG!$C$8:$M$1007,11,FALSE),"")</f>
        <v/>
      </c>
      <c r="J1399" s="133">
        <f t="shared" si="44"/>
        <v>0</v>
      </c>
    </row>
    <row r="1400" spans="1:10" ht="35.1" customHeight="1" thickTop="1" thickBot="1" x14ac:dyDescent="0.3">
      <c r="A1400" s="28" t="str">
        <f t="shared" si="43"/>
        <v/>
      </c>
      <c r="B1400" s="171"/>
      <c r="C1400" s="169"/>
      <c r="D1400" s="182"/>
      <c r="E1400" s="172"/>
      <c r="F1400" s="170"/>
      <c r="G1400" s="169"/>
      <c r="H1400" s="183"/>
      <c r="I1400" s="132" t="str">
        <f>IFERROR(VLOOKUP(C1400,PG!$C$8:$M$1007,11,FALSE),"")</f>
        <v/>
      </c>
      <c r="J1400" s="133">
        <f t="shared" si="44"/>
        <v>0</v>
      </c>
    </row>
    <row r="1401" spans="1:10" ht="35.1" customHeight="1" thickTop="1" thickBot="1" x14ac:dyDescent="0.3">
      <c r="A1401" s="28" t="str">
        <f t="shared" si="43"/>
        <v/>
      </c>
      <c r="B1401" s="171"/>
      <c r="C1401" s="169"/>
      <c r="D1401" s="182"/>
      <c r="E1401" s="172"/>
      <c r="F1401" s="170"/>
      <c r="G1401" s="169"/>
      <c r="H1401" s="183"/>
      <c r="I1401" s="132" t="str">
        <f>IFERROR(VLOOKUP(C1401,PG!$C$8:$M$1007,11,FALSE),"")</f>
        <v/>
      </c>
      <c r="J1401" s="133">
        <f t="shared" si="44"/>
        <v>0</v>
      </c>
    </row>
    <row r="1402" spans="1:10" ht="35.1" customHeight="1" thickTop="1" thickBot="1" x14ac:dyDescent="0.3">
      <c r="A1402" s="28" t="str">
        <f t="shared" si="43"/>
        <v/>
      </c>
      <c r="B1402" s="171"/>
      <c r="C1402" s="169"/>
      <c r="D1402" s="182"/>
      <c r="E1402" s="172"/>
      <c r="F1402" s="170"/>
      <c r="G1402" s="169"/>
      <c r="H1402" s="183"/>
      <c r="I1402" s="132" t="str">
        <f>IFERROR(VLOOKUP(C1402,PG!$C$8:$M$1007,11,FALSE),"")</f>
        <v/>
      </c>
      <c r="J1402" s="133">
        <f t="shared" si="44"/>
        <v>0</v>
      </c>
    </row>
    <row r="1403" spans="1:10" ht="35.1" customHeight="1" thickTop="1" thickBot="1" x14ac:dyDescent="0.3">
      <c r="A1403" s="28" t="str">
        <f t="shared" si="43"/>
        <v/>
      </c>
      <c r="B1403" s="171"/>
      <c r="C1403" s="169"/>
      <c r="D1403" s="182"/>
      <c r="E1403" s="172"/>
      <c r="F1403" s="170"/>
      <c r="G1403" s="169"/>
      <c r="H1403" s="183"/>
      <c r="I1403" s="132" t="str">
        <f>IFERROR(VLOOKUP(C1403,PG!$C$8:$M$1007,11,FALSE),"")</f>
        <v/>
      </c>
      <c r="J1403" s="133">
        <f t="shared" si="44"/>
        <v>0</v>
      </c>
    </row>
    <row r="1404" spans="1:10" ht="35.1" customHeight="1" thickTop="1" thickBot="1" x14ac:dyDescent="0.3">
      <c r="A1404" s="28" t="str">
        <f t="shared" si="43"/>
        <v/>
      </c>
      <c r="B1404" s="171"/>
      <c r="C1404" s="169"/>
      <c r="D1404" s="182"/>
      <c r="E1404" s="172"/>
      <c r="F1404" s="170"/>
      <c r="G1404" s="169"/>
      <c r="H1404" s="183"/>
      <c r="I1404" s="132" t="str">
        <f>IFERROR(VLOOKUP(C1404,PG!$C$8:$M$1007,11,FALSE),"")</f>
        <v/>
      </c>
      <c r="J1404" s="133">
        <f t="shared" si="44"/>
        <v>0</v>
      </c>
    </row>
    <row r="1405" spans="1:10" ht="35.1" customHeight="1" thickTop="1" thickBot="1" x14ac:dyDescent="0.3">
      <c r="A1405" s="28" t="str">
        <f t="shared" si="43"/>
        <v/>
      </c>
      <c r="B1405" s="171"/>
      <c r="C1405" s="169"/>
      <c r="D1405" s="182"/>
      <c r="E1405" s="172"/>
      <c r="F1405" s="170"/>
      <c r="G1405" s="169"/>
      <c r="H1405" s="183"/>
      <c r="I1405" s="132" t="str">
        <f>IFERROR(VLOOKUP(C1405,PG!$C$8:$M$1007,11,FALSE),"")</f>
        <v/>
      </c>
      <c r="J1405" s="133">
        <f t="shared" si="44"/>
        <v>0</v>
      </c>
    </row>
    <row r="1406" spans="1:10" ht="35.1" customHeight="1" thickTop="1" thickBot="1" x14ac:dyDescent="0.3">
      <c r="A1406" s="28" t="str">
        <f t="shared" si="43"/>
        <v/>
      </c>
      <c r="B1406" s="171"/>
      <c r="C1406" s="169"/>
      <c r="D1406" s="182"/>
      <c r="E1406" s="172"/>
      <c r="F1406" s="170"/>
      <c r="G1406" s="169"/>
      <c r="H1406" s="183"/>
      <c r="I1406" s="132" t="str">
        <f>IFERROR(VLOOKUP(C1406,PG!$C$8:$M$1007,11,FALSE),"")</f>
        <v/>
      </c>
      <c r="J1406" s="133">
        <f t="shared" si="44"/>
        <v>0</v>
      </c>
    </row>
    <row r="1407" spans="1:10" ht="35.1" customHeight="1" thickTop="1" thickBot="1" x14ac:dyDescent="0.3">
      <c r="A1407" s="28" t="str">
        <f t="shared" si="43"/>
        <v/>
      </c>
      <c r="B1407" s="171"/>
      <c r="C1407" s="169"/>
      <c r="D1407" s="182"/>
      <c r="E1407" s="172"/>
      <c r="F1407" s="170"/>
      <c r="G1407" s="169"/>
      <c r="H1407" s="183"/>
      <c r="I1407" s="132" t="str">
        <f>IFERROR(VLOOKUP(C1407,PG!$C$8:$M$1007,11,FALSE),"")</f>
        <v/>
      </c>
      <c r="J1407" s="133">
        <f t="shared" si="44"/>
        <v>0</v>
      </c>
    </row>
    <row r="1408" spans="1:10" ht="35.1" customHeight="1" thickTop="1" thickBot="1" x14ac:dyDescent="0.3">
      <c r="A1408" s="28" t="str">
        <f t="shared" si="43"/>
        <v/>
      </c>
      <c r="B1408" s="171"/>
      <c r="C1408" s="169"/>
      <c r="D1408" s="182"/>
      <c r="E1408" s="172"/>
      <c r="F1408" s="170"/>
      <c r="G1408" s="169"/>
      <c r="H1408" s="183"/>
      <c r="I1408" s="132" t="str">
        <f>IFERROR(VLOOKUP(C1408,PG!$C$8:$M$1007,11,FALSE),"")</f>
        <v/>
      </c>
      <c r="J1408" s="133">
        <f t="shared" si="44"/>
        <v>0</v>
      </c>
    </row>
    <row r="1409" spans="1:10" ht="35.1" customHeight="1" thickTop="1" thickBot="1" x14ac:dyDescent="0.3">
      <c r="A1409" s="28" t="str">
        <f t="shared" si="43"/>
        <v/>
      </c>
      <c r="B1409" s="171"/>
      <c r="C1409" s="169"/>
      <c r="D1409" s="182"/>
      <c r="E1409" s="172"/>
      <c r="F1409" s="170"/>
      <c r="G1409" s="169"/>
      <c r="H1409" s="183"/>
      <c r="I1409" s="132" t="str">
        <f>IFERROR(VLOOKUP(C1409,PG!$C$8:$M$1007,11,FALSE),"")</f>
        <v/>
      </c>
      <c r="J1409" s="133">
        <f t="shared" si="44"/>
        <v>0</v>
      </c>
    </row>
    <row r="1410" spans="1:10" ht="35.1" customHeight="1" thickTop="1" thickBot="1" x14ac:dyDescent="0.3">
      <c r="A1410" s="28" t="str">
        <f t="shared" si="43"/>
        <v/>
      </c>
      <c r="B1410" s="171"/>
      <c r="C1410" s="169"/>
      <c r="D1410" s="182"/>
      <c r="E1410" s="172"/>
      <c r="F1410" s="170"/>
      <c r="G1410" s="169"/>
      <c r="H1410" s="183"/>
      <c r="I1410" s="132" t="str">
        <f>IFERROR(VLOOKUP(C1410,PG!$C$8:$M$1007,11,FALSE),"")</f>
        <v/>
      </c>
      <c r="J1410" s="133">
        <f t="shared" si="44"/>
        <v>0</v>
      </c>
    </row>
    <row r="1411" spans="1:10" ht="35.1" customHeight="1" thickTop="1" thickBot="1" x14ac:dyDescent="0.3">
      <c r="A1411" s="28" t="str">
        <f t="shared" si="43"/>
        <v/>
      </c>
      <c r="B1411" s="171"/>
      <c r="C1411" s="169"/>
      <c r="D1411" s="182"/>
      <c r="E1411" s="172"/>
      <c r="F1411" s="170"/>
      <c r="G1411" s="169"/>
      <c r="H1411" s="183"/>
      <c r="I1411" s="132" t="str">
        <f>IFERROR(VLOOKUP(C1411,PG!$C$8:$M$1007,11,FALSE),"")</f>
        <v/>
      </c>
      <c r="J1411" s="133">
        <f t="shared" si="44"/>
        <v>0</v>
      </c>
    </row>
    <row r="1412" spans="1:10" ht="35.1" customHeight="1" thickTop="1" thickBot="1" x14ac:dyDescent="0.3">
      <c r="A1412" s="28" t="str">
        <f t="shared" si="43"/>
        <v/>
      </c>
      <c r="B1412" s="171"/>
      <c r="C1412" s="169"/>
      <c r="D1412" s="182"/>
      <c r="E1412" s="172"/>
      <c r="F1412" s="170"/>
      <c r="G1412" s="169"/>
      <c r="H1412" s="183"/>
      <c r="I1412" s="132" t="str">
        <f>IFERROR(VLOOKUP(C1412,PG!$C$8:$M$1007,11,FALSE),"")</f>
        <v/>
      </c>
      <c r="J1412" s="133">
        <f t="shared" si="44"/>
        <v>0</v>
      </c>
    </row>
    <row r="1413" spans="1:10" ht="35.1" customHeight="1" thickTop="1" thickBot="1" x14ac:dyDescent="0.3">
      <c r="A1413" s="28" t="str">
        <f t="shared" si="43"/>
        <v/>
      </c>
      <c r="B1413" s="171"/>
      <c r="C1413" s="169"/>
      <c r="D1413" s="182"/>
      <c r="E1413" s="172"/>
      <c r="F1413" s="170"/>
      <c r="G1413" s="169"/>
      <c r="H1413" s="183"/>
      <c r="I1413" s="132" t="str">
        <f>IFERROR(VLOOKUP(C1413,PG!$C$8:$M$1007,11,FALSE),"")</f>
        <v/>
      </c>
      <c r="J1413" s="133">
        <f t="shared" si="44"/>
        <v>0</v>
      </c>
    </row>
    <row r="1414" spans="1:10" ht="35.1" customHeight="1" thickTop="1" thickBot="1" x14ac:dyDescent="0.3">
      <c r="A1414" s="28" t="str">
        <f t="shared" si="43"/>
        <v/>
      </c>
      <c r="B1414" s="171"/>
      <c r="C1414" s="169"/>
      <c r="D1414" s="182"/>
      <c r="E1414" s="172"/>
      <c r="F1414" s="170"/>
      <c r="G1414" s="169"/>
      <c r="H1414" s="183"/>
      <c r="I1414" s="132" t="str">
        <f>IFERROR(VLOOKUP(C1414,PG!$C$8:$M$1007,11,FALSE),"")</f>
        <v/>
      </c>
      <c r="J1414" s="133">
        <f t="shared" si="44"/>
        <v>0</v>
      </c>
    </row>
    <row r="1415" spans="1:10" ht="35.1" customHeight="1" thickTop="1" thickBot="1" x14ac:dyDescent="0.3">
      <c r="A1415" s="28" t="str">
        <f t="shared" si="43"/>
        <v/>
      </c>
      <c r="B1415" s="171"/>
      <c r="C1415" s="169"/>
      <c r="D1415" s="182"/>
      <c r="E1415" s="172"/>
      <c r="F1415" s="170"/>
      <c r="G1415" s="169"/>
      <c r="H1415" s="183"/>
      <c r="I1415" s="132" t="str">
        <f>IFERROR(VLOOKUP(C1415,PG!$C$8:$M$1007,11,FALSE),"")</f>
        <v/>
      </c>
      <c r="J1415" s="133">
        <f t="shared" si="44"/>
        <v>0</v>
      </c>
    </row>
    <row r="1416" spans="1:10" ht="35.1" customHeight="1" thickTop="1" thickBot="1" x14ac:dyDescent="0.3">
      <c r="A1416" s="28" t="str">
        <f t="shared" si="43"/>
        <v/>
      </c>
      <c r="B1416" s="171"/>
      <c r="C1416" s="169"/>
      <c r="D1416" s="182"/>
      <c r="E1416" s="172"/>
      <c r="F1416" s="170"/>
      <c r="G1416" s="169"/>
      <c r="H1416" s="183"/>
      <c r="I1416" s="132" t="str">
        <f>IFERROR(VLOOKUP(C1416,PG!$C$8:$M$1007,11,FALSE),"")</f>
        <v/>
      </c>
      <c r="J1416" s="133">
        <f t="shared" si="44"/>
        <v>0</v>
      </c>
    </row>
    <row r="1417" spans="1:10" ht="35.1" customHeight="1" thickTop="1" thickBot="1" x14ac:dyDescent="0.3">
      <c r="A1417" s="28" t="str">
        <f t="shared" ref="A1417:A1480" si="45">IF(B1417="","",MONTH(B1417))</f>
        <v/>
      </c>
      <c r="B1417" s="171"/>
      <c r="C1417" s="169"/>
      <c r="D1417" s="182"/>
      <c r="E1417" s="172"/>
      <c r="F1417" s="170"/>
      <c r="G1417" s="169"/>
      <c r="H1417" s="183"/>
      <c r="I1417" s="132" t="str">
        <f>IFERROR(VLOOKUP(C1417,PG!$C$8:$M$1007,11,FALSE),"")</f>
        <v/>
      </c>
      <c r="J1417" s="133">
        <f t="shared" si="44"/>
        <v>0</v>
      </c>
    </row>
    <row r="1418" spans="1:10" ht="35.1" customHeight="1" thickTop="1" thickBot="1" x14ac:dyDescent="0.3">
      <c r="A1418" s="28" t="str">
        <f t="shared" si="45"/>
        <v/>
      </c>
      <c r="B1418" s="171"/>
      <c r="C1418" s="169"/>
      <c r="D1418" s="182"/>
      <c r="E1418" s="172"/>
      <c r="F1418" s="170"/>
      <c r="G1418" s="169"/>
      <c r="H1418" s="183"/>
      <c r="I1418" s="132" t="str">
        <f>IFERROR(VLOOKUP(C1418,PG!$C$8:$M$1007,11,FALSE),"")</f>
        <v/>
      </c>
      <c r="J1418" s="133">
        <f t="shared" si="44"/>
        <v>0</v>
      </c>
    </row>
    <row r="1419" spans="1:10" ht="35.1" customHeight="1" thickTop="1" thickBot="1" x14ac:dyDescent="0.3">
      <c r="A1419" s="28" t="str">
        <f t="shared" si="45"/>
        <v/>
      </c>
      <c r="B1419" s="171"/>
      <c r="C1419" s="169"/>
      <c r="D1419" s="182"/>
      <c r="E1419" s="172"/>
      <c r="F1419" s="170"/>
      <c r="G1419" s="169"/>
      <c r="H1419" s="183"/>
      <c r="I1419" s="132" t="str">
        <f>IFERROR(VLOOKUP(C1419,PG!$C$8:$M$1007,11,FALSE),"")</f>
        <v/>
      </c>
      <c r="J1419" s="133">
        <f t="shared" si="44"/>
        <v>0</v>
      </c>
    </row>
    <row r="1420" spans="1:10" ht="35.1" customHeight="1" thickTop="1" thickBot="1" x14ac:dyDescent="0.3">
      <c r="A1420" s="28" t="str">
        <f t="shared" si="45"/>
        <v/>
      </c>
      <c r="B1420" s="171"/>
      <c r="C1420" s="169"/>
      <c r="D1420" s="182"/>
      <c r="E1420" s="172"/>
      <c r="F1420" s="170"/>
      <c r="G1420" s="169"/>
      <c r="H1420" s="183"/>
      <c r="I1420" s="132" t="str">
        <f>IFERROR(VLOOKUP(C1420,PG!$C$8:$M$1007,11,FALSE),"")</f>
        <v/>
      </c>
      <c r="J1420" s="133">
        <f t="shared" si="44"/>
        <v>0</v>
      </c>
    </row>
    <row r="1421" spans="1:10" ht="35.1" customHeight="1" thickTop="1" thickBot="1" x14ac:dyDescent="0.3">
      <c r="A1421" s="28" t="str">
        <f t="shared" si="45"/>
        <v/>
      </c>
      <c r="B1421" s="171"/>
      <c r="C1421" s="169"/>
      <c r="D1421" s="182"/>
      <c r="E1421" s="172"/>
      <c r="F1421" s="170"/>
      <c r="G1421" s="169"/>
      <c r="H1421" s="183"/>
      <c r="I1421" s="132" t="str">
        <f>IFERROR(VLOOKUP(C1421,PG!$C$8:$M$1007,11,FALSE),"")</f>
        <v/>
      </c>
      <c r="J1421" s="133">
        <f t="shared" si="44"/>
        <v>0</v>
      </c>
    </row>
    <row r="1422" spans="1:10" ht="35.1" customHeight="1" thickTop="1" thickBot="1" x14ac:dyDescent="0.3">
      <c r="A1422" s="28" t="str">
        <f t="shared" si="45"/>
        <v/>
      </c>
      <c r="B1422" s="171"/>
      <c r="C1422" s="169"/>
      <c r="D1422" s="182"/>
      <c r="E1422" s="172"/>
      <c r="F1422" s="170"/>
      <c r="G1422" s="169"/>
      <c r="H1422" s="183"/>
      <c r="I1422" s="132" t="str">
        <f>IFERROR(VLOOKUP(C1422,PG!$C$8:$M$1007,11,FALSE),"")</f>
        <v/>
      </c>
      <c r="J1422" s="133">
        <f t="shared" si="44"/>
        <v>0</v>
      </c>
    </row>
    <row r="1423" spans="1:10" ht="35.1" customHeight="1" thickTop="1" thickBot="1" x14ac:dyDescent="0.3">
      <c r="A1423" s="28" t="str">
        <f t="shared" si="45"/>
        <v/>
      </c>
      <c r="B1423" s="171"/>
      <c r="C1423" s="169"/>
      <c r="D1423" s="182"/>
      <c r="E1423" s="172"/>
      <c r="F1423" s="170"/>
      <c r="G1423" s="169"/>
      <c r="H1423" s="183"/>
      <c r="I1423" s="132" t="str">
        <f>IFERROR(VLOOKUP(C1423,PG!$C$8:$M$1007,11,FALSE),"")</f>
        <v/>
      </c>
      <c r="J1423" s="133">
        <f t="shared" si="44"/>
        <v>0</v>
      </c>
    </row>
    <row r="1424" spans="1:10" ht="35.1" customHeight="1" thickTop="1" thickBot="1" x14ac:dyDescent="0.3">
      <c r="A1424" s="28" t="str">
        <f t="shared" si="45"/>
        <v/>
      </c>
      <c r="B1424" s="171"/>
      <c r="C1424" s="169"/>
      <c r="D1424" s="182"/>
      <c r="E1424" s="172"/>
      <c r="F1424" s="170"/>
      <c r="G1424" s="169"/>
      <c r="H1424" s="183"/>
      <c r="I1424" s="132" t="str">
        <f>IFERROR(VLOOKUP(C1424,PG!$C$8:$M$1007,11,FALSE),"")</f>
        <v/>
      </c>
      <c r="J1424" s="133">
        <f t="shared" si="44"/>
        <v>0</v>
      </c>
    </row>
    <row r="1425" spans="1:10" ht="35.1" customHeight="1" thickTop="1" thickBot="1" x14ac:dyDescent="0.3">
      <c r="A1425" s="28" t="str">
        <f t="shared" si="45"/>
        <v/>
      </c>
      <c r="B1425" s="171"/>
      <c r="C1425" s="169"/>
      <c r="D1425" s="182"/>
      <c r="E1425" s="172"/>
      <c r="F1425" s="170"/>
      <c r="G1425" s="169"/>
      <c r="H1425" s="183"/>
      <c r="I1425" s="132" t="str">
        <f>IFERROR(VLOOKUP(C1425,PG!$C$8:$M$1007,11,FALSE),"")</f>
        <v/>
      </c>
      <c r="J1425" s="133">
        <f t="shared" si="44"/>
        <v>0</v>
      </c>
    </row>
    <row r="1426" spans="1:10" ht="35.1" customHeight="1" thickTop="1" thickBot="1" x14ac:dyDescent="0.3">
      <c r="A1426" s="28" t="str">
        <f t="shared" si="45"/>
        <v/>
      </c>
      <c r="B1426" s="171"/>
      <c r="C1426" s="169"/>
      <c r="D1426" s="182"/>
      <c r="E1426" s="172"/>
      <c r="F1426" s="170"/>
      <c r="G1426" s="169"/>
      <c r="H1426" s="183"/>
      <c r="I1426" s="132" t="str">
        <f>IFERROR(VLOOKUP(C1426,PG!$C$8:$M$1007,11,FALSE),"")</f>
        <v/>
      </c>
      <c r="J1426" s="133">
        <f t="shared" si="44"/>
        <v>0</v>
      </c>
    </row>
    <row r="1427" spans="1:10" ht="35.1" customHeight="1" thickTop="1" thickBot="1" x14ac:dyDescent="0.3">
      <c r="A1427" s="28" t="str">
        <f t="shared" si="45"/>
        <v/>
      </c>
      <c r="B1427" s="171"/>
      <c r="C1427" s="169"/>
      <c r="D1427" s="182"/>
      <c r="E1427" s="172"/>
      <c r="F1427" s="170"/>
      <c r="G1427" s="169"/>
      <c r="H1427" s="183"/>
      <c r="I1427" s="132" t="str">
        <f>IFERROR(VLOOKUP(C1427,PG!$C$8:$M$1007,11,FALSE),"")</f>
        <v/>
      </c>
      <c r="J1427" s="133">
        <f t="shared" ref="J1427:J1490" si="46">IFERROR(E1427*F1427,0)</f>
        <v>0</v>
      </c>
    </row>
    <row r="1428" spans="1:10" ht="35.1" customHeight="1" thickTop="1" thickBot="1" x14ac:dyDescent="0.3">
      <c r="A1428" s="28" t="str">
        <f t="shared" si="45"/>
        <v/>
      </c>
      <c r="B1428" s="171"/>
      <c r="C1428" s="169"/>
      <c r="D1428" s="182"/>
      <c r="E1428" s="172"/>
      <c r="F1428" s="170"/>
      <c r="G1428" s="169"/>
      <c r="H1428" s="183"/>
      <c r="I1428" s="132" t="str">
        <f>IFERROR(VLOOKUP(C1428,PG!$C$8:$M$1007,11,FALSE),"")</f>
        <v/>
      </c>
      <c r="J1428" s="133">
        <f t="shared" si="46"/>
        <v>0</v>
      </c>
    </row>
    <row r="1429" spans="1:10" ht="35.1" customHeight="1" thickTop="1" thickBot="1" x14ac:dyDescent="0.3">
      <c r="A1429" s="28" t="str">
        <f t="shared" si="45"/>
        <v/>
      </c>
      <c r="B1429" s="171"/>
      <c r="C1429" s="169"/>
      <c r="D1429" s="182"/>
      <c r="E1429" s="172"/>
      <c r="F1429" s="170"/>
      <c r="G1429" s="169"/>
      <c r="H1429" s="183"/>
      <c r="I1429" s="132" t="str">
        <f>IFERROR(VLOOKUP(C1429,PG!$C$8:$M$1007,11,FALSE),"")</f>
        <v/>
      </c>
      <c r="J1429" s="133">
        <f t="shared" si="46"/>
        <v>0</v>
      </c>
    </row>
    <row r="1430" spans="1:10" ht="35.1" customHeight="1" thickTop="1" thickBot="1" x14ac:dyDescent="0.3">
      <c r="A1430" s="28" t="str">
        <f t="shared" si="45"/>
        <v/>
      </c>
      <c r="B1430" s="171"/>
      <c r="C1430" s="169"/>
      <c r="D1430" s="182"/>
      <c r="E1430" s="172"/>
      <c r="F1430" s="170"/>
      <c r="G1430" s="169"/>
      <c r="H1430" s="183"/>
      <c r="I1430" s="132" t="str">
        <f>IFERROR(VLOOKUP(C1430,PG!$C$8:$M$1007,11,FALSE),"")</f>
        <v/>
      </c>
      <c r="J1430" s="133">
        <f t="shared" si="46"/>
        <v>0</v>
      </c>
    </row>
    <row r="1431" spans="1:10" ht="35.1" customHeight="1" thickTop="1" thickBot="1" x14ac:dyDescent="0.3">
      <c r="A1431" s="28" t="str">
        <f t="shared" si="45"/>
        <v/>
      </c>
      <c r="B1431" s="171"/>
      <c r="C1431" s="169"/>
      <c r="D1431" s="182"/>
      <c r="E1431" s="172"/>
      <c r="F1431" s="170"/>
      <c r="G1431" s="169"/>
      <c r="H1431" s="183"/>
      <c r="I1431" s="132" t="str">
        <f>IFERROR(VLOOKUP(C1431,PG!$C$8:$M$1007,11,FALSE),"")</f>
        <v/>
      </c>
      <c r="J1431" s="133">
        <f t="shared" si="46"/>
        <v>0</v>
      </c>
    </row>
    <row r="1432" spans="1:10" ht="35.1" customHeight="1" thickTop="1" thickBot="1" x14ac:dyDescent="0.3">
      <c r="A1432" s="28" t="str">
        <f t="shared" si="45"/>
        <v/>
      </c>
      <c r="B1432" s="171"/>
      <c r="C1432" s="169"/>
      <c r="D1432" s="182"/>
      <c r="E1432" s="172"/>
      <c r="F1432" s="170"/>
      <c r="G1432" s="169"/>
      <c r="H1432" s="183"/>
      <c r="I1432" s="132" t="str">
        <f>IFERROR(VLOOKUP(C1432,PG!$C$8:$M$1007,11,FALSE),"")</f>
        <v/>
      </c>
      <c r="J1432" s="133">
        <f t="shared" si="46"/>
        <v>0</v>
      </c>
    </row>
    <row r="1433" spans="1:10" ht="35.1" customHeight="1" thickTop="1" thickBot="1" x14ac:dyDescent="0.3">
      <c r="A1433" s="28" t="str">
        <f t="shared" si="45"/>
        <v/>
      </c>
      <c r="B1433" s="171"/>
      <c r="C1433" s="169"/>
      <c r="D1433" s="182"/>
      <c r="E1433" s="172"/>
      <c r="F1433" s="170"/>
      <c r="G1433" s="169"/>
      <c r="H1433" s="183"/>
      <c r="I1433" s="132" t="str">
        <f>IFERROR(VLOOKUP(C1433,PG!$C$8:$M$1007,11,FALSE),"")</f>
        <v/>
      </c>
      <c r="J1433" s="133">
        <f t="shared" si="46"/>
        <v>0</v>
      </c>
    </row>
    <row r="1434" spans="1:10" ht="35.1" customHeight="1" thickTop="1" thickBot="1" x14ac:dyDescent="0.3">
      <c r="A1434" s="28" t="str">
        <f t="shared" si="45"/>
        <v/>
      </c>
      <c r="B1434" s="171"/>
      <c r="C1434" s="169"/>
      <c r="D1434" s="182"/>
      <c r="E1434" s="172"/>
      <c r="F1434" s="170"/>
      <c r="G1434" s="169"/>
      <c r="H1434" s="183"/>
      <c r="I1434" s="132" t="str">
        <f>IFERROR(VLOOKUP(C1434,PG!$C$8:$M$1007,11,FALSE),"")</f>
        <v/>
      </c>
      <c r="J1434" s="133">
        <f t="shared" si="46"/>
        <v>0</v>
      </c>
    </row>
    <row r="1435" spans="1:10" ht="35.1" customHeight="1" thickTop="1" thickBot="1" x14ac:dyDescent="0.3">
      <c r="A1435" s="28" t="str">
        <f t="shared" si="45"/>
        <v/>
      </c>
      <c r="B1435" s="171"/>
      <c r="C1435" s="169"/>
      <c r="D1435" s="182"/>
      <c r="E1435" s="172"/>
      <c r="F1435" s="170"/>
      <c r="G1435" s="169"/>
      <c r="H1435" s="183"/>
      <c r="I1435" s="132" t="str">
        <f>IFERROR(VLOOKUP(C1435,PG!$C$8:$M$1007,11,FALSE),"")</f>
        <v/>
      </c>
      <c r="J1435" s="133">
        <f t="shared" si="46"/>
        <v>0</v>
      </c>
    </row>
    <row r="1436" spans="1:10" ht="35.1" customHeight="1" thickTop="1" thickBot="1" x14ac:dyDescent="0.3">
      <c r="A1436" s="28" t="str">
        <f t="shared" si="45"/>
        <v/>
      </c>
      <c r="B1436" s="171"/>
      <c r="C1436" s="169"/>
      <c r="D1436" s="182"/>
      <c r="E1436" s="172"/>
      <c r="F1436" s="170"/>
      <c r="G1436" s="169"/>
      <c r="H1436" s="183"/>
      <c r="I1436" s="132" t="str">
        <f>IFERROR(VLOOKUP(C1436,PG!$C$8:$M$1007,11,FALSE),"")</f>
        <v/>
      </c>
      <c r="J1436" s="133">
        <f t="shared" si="46"/>
        <v>0</v>
      </c>
    </row>
    <row r="1437" spans="1:10" ht="35.1" customHeight="1" thickTop="1" thickBot="1" x14ac:dyDescent="0.3">
      <c r="A1437" s="28" t="str">
        <f t="shared" si="45"/>
        <v/>
      </c>
      <c r="B1437" s="171"/>
      <c r="C1437" s="169"/>
      <c r="D1437" s="182"/>
      <c r="E1437" s="172"/>
      <c r="F1437" s="170"/>
      <c r="G1437" s="169"/>
      <c r="H1437" s="183"/>
      <c r="I1437" s="132" t="str">
        <f>IFERROR(VLOOKUP(C1437,PG!$C$8:$M$1007,11,FALSE),"")</f>
        <v/>
      </c>
      <c r="J1437" s="133">
        <f t="shared" si="46"/>
        <v>0</v>
      </c>
    </row>
    <row r="1438" spans="1:10" ht="35.1" customHeight="1" thickTop="1" thickBot="1" x14ac:dyDescent="0.3">
      <c r="A1438" s="28" t="str">
        <f t="shared" si="45"/>
        <v/>
      </c>
      <c r="B1438" s="171"/>
      <c r="C1438" s="169"/>
      <c r="D1438" s="182"/>
      <c r="E1438" s="172"/>
      <c r="F1438" s="170"/>
      <c r="G1438" s="169"/>
      <c r="H1438" s="183"/>
      <c r="I1438" s="132" t="str">
        <f>IFERROR(VLOOKUP(C1438,PG!$C$8:$M$1007,11,FALSE),"")</f>
        <v/>
      </c>
      <c r="J1438" s="133">
        <f t="shared" si="46"/>
        <v>0</v>
      </c>
    </row>
    <row r="1439" spans="1:10" ht="35.1" customHeight="1" thickTop="1" thickBot="1" x14ac:dyDescent="0.3">
      <c r="A1439" s="28" t="str">
        <f t="shared" si="45"/>
        <v/>
      </c>
      <c r="B1439" s="171"/>
      <c r="C1439" s="169"/>
      <c r="D1439" s="182"/>
      <c r="E1439" s="172"/>
      <c r="F1439" s="170"/>
      <c r="G1439" s="169"/>
      <c r="H1439" s="183"/>
      <c r="I1439" s="132" t="str">
        <f>IFERROR(VLOOKUP(C1439,PG!$C$8:$M$1007,11,FALSE),"")</f>
        <v/>
      </c>
      <c r="J1439" s="133">
        <f t="shared" si="46"/>
        <v>0</v>
      </c>
    </row>
    <row r="1440" spans="1:10" ht="35.1" customHeight="1" thickTop="1" thickBot="1" x14ac:dyDescent="0.3">
      <c r="A1440" s="28" t="str">
        <f t="shared" si="45"/>
        <v/>
      </c>
      <c r="B1440" s="171"/>
      <c r="C1440" s="169"/>
      <c r="D1440" s="182"/>
      <c r="E1440" s="172"/>
      <c r="F1440" s="170"/>
      <c r="G1440" s="169"/>
      <c r="H1440" s="183"/>
      <c r="I1440" s="132" t="str">
        <f>IFERROR(VLOOKUP(C1440,PG!$C$8:$M$1007,11,FALSE),"")</f>
        <v/>
      </c>
      <c r="J1440" s="133">
        <f t="shared" si="46"/>
        <v>0</v>
      </c>
    </row>
    <row r="1441" spans="1:10" ht="35.1" customHeight="1" thickTop="1" thickBot="1" x14ac:dyDescent="0.3">
      <c r="A1441" s="28" t="str">
        <f t="shared" si="45"/>
        <v/>
      </c>
      <c r="B1441" s="171"/>
      <c r="C1441" s="169"/>
      <c r="D1441" s="182"/>
      <c r="E1441" s="172"/>
      <c r="F1441" s="170"/>
      <c r="G1441" s="169"/>
      <c r="H1441" s="183"/>
      <c r="I1441" s="132" t="str">
        <f>IFERROR(VLOOKUP(C1441,PG!$C$8:$M$1007,11,FALSE),"")</f>
        <v/>
      </c>
      <c r="J1441" s="133">
        <f t="shared" si="46"/>
        <v>0</v>
      </c>
    </row>
    <row r="1442" spans="1:10" ht="35.1" customHeight="1" thickTop="1" thickBot="1" x14ac:dyDescent="0.3">
      <c r="A1442" s="28" t="str">
        <f t="shared" si="45"/>
        <v/>
      </c>
      <c r="B1442" s="171"/>
      <c r="C1442" s="169"/>
      <c r="D1442" s="182"/>
      <c r="E1442" s="172"/>
      <c r="F1442" s="170"/>
      <c r="G1442" s="169"/>
      <c r="H1442" s="183"/>
      <c r="I1442" s="132" t="str">
        <f>IFERROR(VLOOKUP(C1442,PG!$C$8:$M$1007,11,FALSE),"")</f>
        <v/>
      </c>
      <c r="J1442" s="133">
        <f t="shared" si="46"/>
        <v>0</v>
      </c>
    </row>
    <row r="1443" spans="1:10" ht="35.1" customHeight="1" thickTop="1" thickBot="1" x14ac:dyDescent="0.3">
      <c r="A1443" s="28" t="str">
        <f t="shared" si="45"/>
        <v/>
      </c>
      <c r="B1443" s="171"/>
      <c r="C1443" s="169"/>
      <c r="D1443" s="182"/>
      <c r="E1443" s="172"/>
      <c r="F1443" s="170"/>
      <c r="G1443" s="169"/>
      <c r="H1443" s="183"/>
      <c r="I1443" s="132" t="str">
        <f>IFERROR(VLOOKUP(C1443,PG!$C$8:$M$1007,11,FALSE),"")</f>
        <v/>
      </c>
      <c r="J1443" s="133">
        <f t="shared" si="46"/>
        <v>0</v>
      </c>
    </row>
    <row r="1444" spans="1:10" ht="35.1" customHeight="1" thickTop="1" thickBot="1" x14ac:dyDescent="0.3">
      <c r="A1444" s="28" t="str">
        <f t="shared" si="45"/>
        <v/>
      </c>
      <c r="B1444" s="171"/>
      <c r="C1444" s="169"/>
      <c r="D1444" s="182"/>
      <c r="E1444" s="172"/>
      <c r="F1444" s="170"/>
      <c r="G1444" s="169"/>
      <c r="H1444" s="183"/>
      <c r="I1444" s="132" t="str">
        <f>IFERROR(VLOOKUP(C1444,PG!$C$8:$M$1007,11,FALSE),"")</f>
        <v/>
      </c>
      <c r="J1444" s="133">
        <f t="shared" si="46"/>
        <v>0</v>
      </c>
    </row>
    <row r="1445" spans="1:10" ht="35.1" customHeight="1" thickTop="1" thickBot="1" x14ac:dyDescent="0.3">
      <c r="A1445" s="28" t="str">
        <f t="shared" si="45"/>
        <v/>
      </c>
      <c r="B1445" s="171"/>
      <c r="C1445" s="169"/>
      <c r="D1445" s="182"/>
      <c r="E1445" s="172"/>
      <c r="F1445" s="170"/>
      <c r="G1445" s="169"/>
      <c r="H1445" s="183"/>
      <c r="I1445" s="132" t="str">
        <f>IFERROR(VLOOKUP(C1445,PG!$C$8:$M$1007,11,FALSE),"")</f>
        <v/>
      </c>
      <c r="J1445" s="133">
        <f t="shared" si="46"/>
        <v>0</v>
      </c>
    </row>
    <row r="1446" spans="1:10" ht="35.1" customHeight="1" thickTop="1" thickBot="1" x14ac:dyDescent="0.3">
      <c r="A1446" s="28" t="str">
        <f t="shared" si="45"/>
        <v/>
      </c>
      <c r="B1446" s="171"/>
      <c r="C1446" s="169"/>
      <c r="D1446" s="182"/>
      <c r="E1446" s="172"/>
      <c r="F1446" s="170"/>
      <c r="G1446" s="169"/>
      <c r="H1446" s="183"/>
      <c r="I1446" s="132" t="str">
        <f>IFERROR(VLOOKUP(C1446,PG!$C$8:$M$1007,11,FALSE),"")</f>
        <v/>
      </c>
      <c r="J1446" s="133">
        <f t="shared" si="46"/>
        <v>0</v>
      </c>
    </row>
    <row r="1447" spans="1:10" ht="35.1" customHeight="1" thickTop="1" thickBot="1" x14ac:dyDescent="0.3">
      <c r="A1447" s="28" t="str">
        <f t="shared" si="45"/>
        <v/>
      </c>
      <c r="B1447" s="171"/>
      <c r="C1447" s="169"/>
      <c r="D1447" s="182"/>
      <c r="E1447" s="172"/>
      <c r="F1447" s="170"/>
      <c r="G1447" s="169"/>
      <c r="H1447" s="183"/>
      <c r="I1447" s="132" t="str">
        <f>IFERROR(VLOOKUP(C1447,PG!$C$8:$M$1007,11,FALSE),"")</f>
        <v/>
      </c>
      <c r="J1447" s="133">
        <f t="shared" si="46"/>
        <v>0</v>
      </c>
    </row>
    <row r="1448" spans="1:10" ht="35.1" customHeight="1" thickTop="1" thickBot="1" x14ac:dyDescent="0.3">
      <c r="A1448" s="28" t="str">
        <f t="shared" si="45"/>
        <v/>
      </c>
      <c r="B1448" s="171"/>
      <c r="C1448" s="169"/>
      <c r="D1448" s="182"/>
      <c r="E1448" s="172"/>
      <c r="F1448" s="170"/>
      <c r="G1448" s="169"/>
      <c r="H1448" s="183"/>
      <c r="I1448" s="132" t="str">
        <f>IFERROR(VLOOKUP(C1448,PG!$C$8:$M$1007,11,FALSE),"")</f>
        <v/>
      </c>
      <c r="J1448" s="133">
        <f t="shared" si="46"/>
        <v>0</v>
      </c>
    </row>
    <row r="1449" spans="1:10" ht="35.1" customHeight="1" thickTop="1" thickBot="1" x14ac:dyDescent="0.3">
      <c r="A1449" s="28" t="str">
        <f t="shared" si="45"/>
        <v/>
      </c>
      <c r="B1449" s="171"/>
      <c r="C1449" s="169"/>
      <c r="D1449" s="182"/>
      <c r="E1449" s="172"/>
      <c r="F1449" s="170"/>
      <c r="G1449" s="169"/>
      <c r="H1449" s="183"/>
      <c r="I1449" s="132" t="str">
        <f>IFERROR(VLOOKUP(C1449,PG!$C$8:$M$1007,11,FALSE),"")</f>
        <v/>
      </c>
      <c r="J1449" s="133">
        <f t="shared" si="46"/>
        <v>0</v>
      </c>
    </row>
    <row r="1450" spans="1:10" ht="35.1" customHeight="1" thickTop="1" thickBot="1" x14ac:dyDescent="0.3">
      <c r="A1450" s="28" t="str">
        <f t="shared" si="45"/>
        <v/>
      </c>
      <c r="B1450" s="171"/>
      <c r="C1450" s="169"/>
      <c r="D1450" s="182"/>
      <c r="E1450" s="172"/>
      <c r="F1450" s="170"/>
      <c r="G1450" s="169"/>
      <c r="H1450" s="183"/>
      <c r="I1450" s="132" t="str">
        <f>IFERROR(VLOOKUP(C1450,PG!$C$8:$M$1007,11,FALSE),"")</f>
        <v/>
      </c>
      <c r="J1450" s="133">
        <f t="shared" si="46"/>
        <v>0</v>
      </c>
    </row>
    <row r="1451" spans="1:10" ht="35.1" customHeight="1" thickTop="1" thickBot="1" x14ac:dyDescent="0.3">
      <c r="A1451" s="28" t="str">
        <f t="shared" si="45"/>
        <v/>
      </c>
      <c r="B1451" s="171"/>
      <c r="C1451" s="169"/>
      <c r="D1451" s="182"/>
      <c r="E1451" s="172"/>
      <c r="F1451" s="170"/>
      <c r="G1451" s="169"/>
      <c r="H1451" s="183"/>
      <c r="I1451" s="132" t="str">
        <f>IFERROR(VLOOKUP(C1451,PG!$C$8:$M$1007,11,FALSE),"")</f>
        <v/>
      </c>
      <c r="J1451" s="133">
        <f t="shared" si="46"/>
        <v>0</v>
      </c>
    </row>
    <row r="1452" spans="1:10" ht="35.1" customHeight="1" thickTop="1" thickBot="1" x14ac:dyDescent="0.3">
      <c r="A1452" s="28" t="str">
        <f t="shared" si="45"/>
        <v/>
      </c>
      <c r="B1452" s="171"/>
      <c r="C1452" s="169"/>
      <c r="D1452" s="182"/>
      <c r="E1452" s="172"/>
      <c r="F1452" s="170"/>
      <c r="G1452" s="169"/>
      <c r="H1452" s="183"/>
      <c r="I1452" s="132" t="str">
        <f>IFERROR(VLOOKUP(C1452,PG!$C$8:$M$1007,11,FALSE),"")</f>
        <v/>
      </c>
      <c r="J1452" s="133">
        <f t="shared" si="46"/>
        <v>0</v>
      </c>
    </row>
    <row r="1453" spans="1:10" ht="35.1" customHeight="1" thickTop="1" thickBot="1" x14ac:dyDescent="0.3">
      <c r="A1453" s="28" t="str">
        <f t="shared" si="45"/>
        <v/>
      </c>
      <c r="B1453" s="171"/>
      <c r="C1453" s="169"/>
      <c r="D1453" s="182"/>
      <c r="E1453" s="172"/>
      <c r="F1453" s="170"/>
      <c r="G1453" s="169"/>
      <c r="H1453" s="183"/>
      <c r="I1453" s="132" t="str">
        <f>IFERROR(VLOOKUP(C1453,PG!$C$8:$M$1007,11,FALSE),"")</f>
        <v/>
      </c>
      <c r="J1453" s="133">
        <f t="shared" si="46"/>
        <v>0</v>
      </c>
    </row>
    <row r="1454" spans="1:10" ht="35.1" customHeight="1" thickTop="1" thickBot="1" x14ac:dyDescent="0.3">
      <c r="A1454" s="28" t="str">
        <f t="shared" si="45"/>
        <v/>
      </c>
      <c r="B1454" s="171"/>
      <c r="C1454" s="169"/>
      <c r="D1454" s="182"/>
      <c r="E1454" s="172"/>
      <c r="F1454" s="170"/>
      <c r="G1454" s="169"/>
      <c r="H1454" s="183"/>
      <c r="I1454" s="132" t="str">
        <f>IFERROR(VLOOKUP(C1454,PG!$C$8:$M$1007,11,FALSE),"")</f>
        <v/>
      </c>
      <c r="J1454" s="133">
        <f t="shared" si="46"/>
        <v>0</v>
      </c>
    </row>
    <row r="1455" spans="1:10" ht="35.1" customHeight="1" thickTop="1" thickBot="1" x14ac:dyDescent="0.3">
      <c r="A1455" s="28" t="str">
        <f t="shared" si="45"/>
        <v/>
      </c>
      <c r="B1455" s="171"/>
      <c r="C1455" s="169"/>
      <c r="D1455" s="182"/>
      <c r="E1455" s="172"/>
      <c r="F1455" s="170"/>
      <c r="G1455" s="169"/>
      <c r="H1455" s="183"/>
      <c r="I1455" s="132" t="str">
        <f>IFERROR(VLOOKUP(C1455,PG!$C$8:$M$1007,11,FALSE),"")</f>
        <v/>
      </c>
      <c r="J1455" s="133">
        <f t="shared" si="46"/>
        <v>0</v>
      </c>
    </row>
    <row r="1456" spans="1:10" ht="35.1" customHeight="1" thickTop="1" thickBot="1" x14ac:dyDescent="0.3">
      <c r="A1456" s="28" t="str">
        <f t="shared" si="45"/>
        <v/>
      </c>
      <c r="B1456" s="171"/>
      <c r="C1456" s="169"/>
      <c r="D1456" s="182"/>
      <c r="E1456" s="172"/>
      <c r="F1456" s="170"/>
      <c r="G1456" s="169"/>
      <c r="H1456" s="183"/>
      <c r="I1456" s="132" t="str">
        <f>IFERROR(VLOOKUP(C1456,PG!$C$8:$M$1007,11,FALSE),"")</f>
        <v/>
      </c>
      <c r="J1456" s="133">
        <f t="shared" si="46"/>
        <v>0</v>
      </c>
    </row>
    <row r="1457" spans="1:10" ht="35.1" customHeight="1" thickTop="1" thickBot="1" x14ac:dyDescent="0.3">
      <c r="A1457" s="28" t="str">
        <f t="shared" si="45"/>
        <v/>
      </c>
      <c r="B1457" s="171"/>
      <c r="C1457" s="169"/>
      <c r="D1457" s="182"/>
      <c r="E1457" s="172"/>
      <c r="F1457" s="170"/>
      <c r="G1457" s="169"/>
      <c r="H1457" s="183"/>
      <c r="I1457" s="132" t="str">
        <f>IFERROR(VLOOKUP(C1457,PG!$C$8:$M$1007,11,FALSE),"")</f>
        <v/>
      </c>
      <c r="J1457" s="133">
        <f t="shared" si="46"/>
        <v>0</v>
      </c>
    </row>
    <row r="1458" spans="1:10" ht="35.1" customHeight="1" thickTop="1" thickBot="1" x14ac:dyDescent="0.3">
      <c r="A1458" s="28" t="str">
        <f t="shared" si="45"/>
        <v/>
      </c>
      <c r="B1458" s="171"/>
      <c r="C1458" s="169"/>
      <c r="D1458" s="182"/>
      <c r="E1458" s="172"/>
      <c r="F1458" s="170"/>
      <c r="G1458" s="169"/>
      <c r="H1458" s="183"/>
      <c r="I1458" s="132" t="str">
        <f>IFERROR(VLOOKUP(C1458,PG!$C$8:$M$1007,11,FALSE),"")</f>
        <v/>
      </c>
      <c r="J1458" s="133">
        <f t="shared" si="46"/>
        <v>0</v>
      </c>
    </row>
    <row r="1459" spans="1:10" ht="35.1" customHeight="1" thickTop="1" thickBot="1" x14ac:dyDescent="0.3">
      <c r="A1459" s="28" t="str">
        <f t="shared" si="45"/>
        <v/>
      </c>
      <c r="B1459" s="171"/>
      <c r="C1459" s="169"/>
      <c r="D1459" s="182"/>
      <c r="E1459" s="172"/>
      <c r="F1459" s="170"/>
      <c r="G1459" s="169"/>
      <c r="H1459" s="183"/>
      <c r="I1459" s="132" t="str">
        <f>IFERROR(VLOOKUP(C1459,PG!$C$8:$M$1007,11,FALSE),"")</f>
        <v/>
      </c>
      <c r="J1459" s="133">
        <f t="shared" si="46"/>
        <v>0</v>
      </c>
    </row>
    <row r="1460" spans="1:10" ht="35.1" customHeight="1" thickTop="1" thickBot="1" x14ac:dyDescent="0.3">
      <c r="A1460" s="28" t="str">
        <f t="shared" si="45"/>
        <v/>
      </c>
      <c r="B1460" s="171"/>
      <c r="C1460" s="169"/>
      <c r="D1460" s="182"/>
      <c r="E1460" s="172"/>
      <c r="F1460" s="170"/>
      <c r="G1460" s="169"/>
      <c r="H1460" s="183"/>
      <c r="I1460" s="132" t="str">
        <f>IFERROR(VLOOKUP(C1460,PG!$C$8:$M$1007,11,FALSE),"")</f>
        <v/>
      </c>
      <c r="J1460" s="133">
        <f t="shared" si="46"/>
        <v>0</v>
      </c>
    </row>
    <row r="1461" spans="1:10" ht="35.1" customHeight="1" thickTop="1" thickBot="1" x14ac:dyDescent="0.3">
      <c r="A1461" s="28" t="str">
        <f t="shared" si="45"/>
        <v/>
      </c>
      <c r="B1461" s="171"/>
      <c r="C1461" s="169"/>
      <c r="D1461" s="182"/>
      <c r="E1461" s="172"/>
      <c r="F1461" s="170"/>
      <c r="G1461" s="169"/>
      <c r="H1461" s="183"/>
      <c r="I1461" s="132" t="str">
        <f>IFERROR(VLOOKUP(C1461,PG!$C$8:$M$1007,11,FALSE),"")</f>
        <v/>
      </c>
      <c r="J1461" s="133">
        <f t="shared" si="46"/>
        <v>0</v>
      </c>
    </row>
    <row r="1462" spans="1:10" ht="35.1" customHeight="1" thickTop="1" thickBot="1" x14ac:dyDescent="0.3">
      <c r="A1462" s="28" t="str">
        <f t="shared" si="45"/>
        <v/>
      </c>
      <c r="B1462" s="171"/>
      <c r="C1462" s="169"/>
      <c r="D1462" s="182"/>
      <c r="E1462" s="172"/>
      <c r="F1462" s="170"/>
      <c r="G1462" s="169"/>
      <c r="H1462" s="183"/>
      <c r="I1462" s="132" t="str">
        <f>IFERROR(VLOOKUP(C1462,PG!$C$8:$M$1007,11,FALSE),"")</f>
        <v/>
      </c>
      <c r="J1462" s="133">
        <f t="shared" si="46"/>
        <v>0</v>
      </c>
    </row>
    <row r="1463" spans="1:10" ht="35.1" customHeight="1" thickTop="1" thickBot="1" x14ac:dyDescent="0.3">
      <c r="A1463" s="28" t="str">
        <f t="shared" si="45"/>
        <v/>
      </c>
      <c r="B1463" s="171"/>
      <c r="C1463" s="169"/>
      <c r="D1463" s="182"/>
      <c r="E1463" s="172"/>
      <c r="F1463" s="170"/>
      <c r="G1463" s="169"/>
      <c r="H1463" s="183"/>
      <c r="I1463" s="132" t="str">
        <f>IFERROR(VLOOKUP(C1463,PG!$C$8:$M$1007,11,FALSE),"")</f>
        <v/>
      </c>
      <c r="J1463" s="133">
        <f t="shared" si="46"/>
        <v>0</v>
      </c>
    </row>
    <row r="1464" spans="1:10" ht="35.1" customHeight="1" thickTop="1" thickBot="1" x14ac:dyDescent="0.3">
      <c r="A1464" s="28" t="str">
        <f t="shared" si="45"/>
        <v/>
      </c>
      <c r="B1464" s="171"/>
      <c r="C1464" s="169"/>
      <c r="D1464" s="182"/>
      <c r="E1464" s="172"/>
      <c r="F1464" s="170"/>
      <c r="G1464" s="169"/>
      <c r="H1464" s="183"/>
      <c r="I1464" s="132" t="str">
        <f>IFERROR(VLOOKUP(C1464,PG!$C$8:$M$1007,11,FALSE),"")</f>
        <v/>
      </c>
      <c r="J1464" s="133">
        <f t="shared" si="46"/>
        <v>0</v>
      </c>
    </row>
    <row r="1465" spans="1:10" ht="35.1" customHeight="1" thickTop="1" thickBot="1" x14ac:dyDescent="0.3">
      <c r="A1465" s="28" t="str">
        <f t="shared" si="45"/>
        <v/>
      </c>
      <c r="B1465" s="171"/>
      <c r="C1465" s="169"/>
      <c r="D1465" s="182"/>
      <c r="E1465" s="172"/>
      <c r="F1465" s="170"/>
      <c r="G1465" s="169"/>
      <c r="H1465" s="183"/>
      <c r="I1465" s="132" t="str">
        <f>IFERROR(VLOOKUP(C1465,PG!$C$8:$M$1007,11,FALSE),"")</f>
        <v/>
      </c>
      <c r="J1465" s="133">
        <f t="shared" si="46"/>
        <v>0</v>
      </c>
    </row>
    <row r="1466" spans="1:10" ht="35.1" customHeight="1" thickTop="1" thickBot="1" x14ac:dyDescent="0.3">
      <c r="A1466" s="28" t="str">
        <f t="shared" si="45"/>
        <v/>
      </c>
      <c r="B1466" s="171"/>
      <c r="C1466" s="169"/>
      <c r="D1466" s="182"/>
      <c r="E1466" s="172"/>
      <c r="F1466" s="170"/>
      <c r="G1466" s="169"/>
      <c r="H1466" s="183"/>
      <c r="I1466" s="132" t="str">
        <f>IFERROR(VLOOKUP(C1466,PG!$C$8:$M$1007,11,FALSE),"")</f>
        <v/>
      </c>
      <c r="J1466" s="133">
        <f t="shared" si="46"/>
        <v>0</v>
      </c>
    </row>
    <row r="1467" spans="1:10" ht="35.1" customHeight="1" thickTop="1" thickBot="1" x14ac:dyDescent="0.3">
      <c r="A1467" s="28" t="str">
        <f t="shared" si="45"/>
        <v/>
      </c>
      <c r="B1467" s="171"/>
      <c r="C1467" s="169"/>
      <c r="D1467" s="182"/>
      <c r="E1467" s="172"/>
      <c r="F1467" s="170"/>
      <c r="G1467" s="169"/>
      <c r="H1467" s="183"/>
      <c r="I1467" s="132" t="str">
        <f>IFERROR(VLOOKUP(C1467,PG!$C$8:$M$1007,11,FALSE),"")</f>
        <v/>
      </c>
      <c r="J1467" s="133">
        <f t="shared" si="46"/>
        <v>0</v>
      </c>
    </row>
    <row r="1468" spans="1:10" ht="35.1" customHeight="1" thickTop="1" thickBot="1" x14ac:dyDescent="0.3">
      <c r="A1468" s="28" t="str">
        <f t="shared" si="45"/>
        <v/>
      </c>
      <c r="B1468" s="171"/>
      <c r="C1468" s="169"/>
      <c r="D1468" s="182"/>
      <c r="E1468" s="172"/>
      <c r="F1468" s="170"/>
      <c r="G1468" s="169"/>
      <c r="H1468" s="183"/>
      <c r="I1468" s="132" t="str">
        <f>IFERROR(VLOOKUP(C1468,PG!$C$8:$M$1007,11,FALSE),"")</f>
        <v/>
      </c>
      <c r="J1468" s="133">
        <f t="shared" si="46"/>
        <v>0</v>
      </c>
    </row>
    <row r="1469" spans="1:10" ht="35.1" customHeight="1" thickTop="1" thickBot="1" x14ac:dyDescent="0.3">
      <c r="A1469" s="28" t="str">
        <f t="shared" si="45"/>
        <v/>
      </c>
      <c r="B1469" s="171"/>
      <c r="C1469" s="169"/>
      <c r="D1469" s="182"/>
      <c r="E1469" s="172"/>
      <c r="F1469" s="170"/>
      <c r="G1469" s="169"/>
      <c r="H1469" s="183"/>
      <c r="I1469" s="132" t="str">
        <f>IFERROR(VLOOKUP(C1469,PG!$C$8:$M$1007,11,FALSE),"")</f>
        <v/>
      </c>
      <c r="J1469" s="133">
        <f t="shared" si="46"/>
        <v>0</v>
      </c>
    </row>
    <row r="1470" spans="1:10" ht="35.1" customHeight="1" thickTop="1" thickBot="1" x14ac:dyDescent="0.3">
      <c r="A1470" s="28" t="str">
        <f t="shared" si="45"/>
        <v/>
      </c>
      <c r="B1470" s="171"/>
      <c r="C1470" s="169"/>
      <c r="D1470" s="182"/>
      <c r="E1470" s="172"/>
      <c r="F1470" s="170"/>
      <c r="G1470" s="169"/>
      <c r="H1470" s="183"/>
      <c r="I1470" s="132" t="str">
        <f>IFERROR(VLOOKUP(C1470,PG!$C$8:$M$1007,11,FALSE),"")</f>
        <v/>
      </c>
      <c r="J1470" s="133">
        <f t="shared" si="46"/>
        <v>0</v>
      </c>
    </row>
    <row r="1471" spans="1:10" ht="35.1" customHeight="1" thickTop="1" thickBot="1" x14ac:dyDescent="0.3">
      <c r="A1471" s="28" t="str">
        <f t="shared" si="45"/>
        <v/>
      </c>
      <c r="B1471" s="171"/>
      <c r="C1471" s="169"/>
      <c r="D1471" s="182"/>
      <c r="E1471" s="172"/>
      <c r="F1471" s="170"/>
      <c r="G1471" s="169"/>
      <c r="H1471" s="183"/>
      <c r="I1471" s="132" t="str">
        <f>IFERROR(VLOOKUP(C1471,PG!$C$8:$M$1007,11,FALSE),"")</f>
        <v/>
      </c>
      <c r="J1471" s="133">
        <f t="shared" si="46"/>
        <v>0</v>
      </c>
    </row>
    <row r="1472" spans="1:10" ht="35.1" customHeight="1" thickTop="1" thickBot="1" x14ac:dyDescent="0.3">
      <c r="A1472" s="28" t="str">
        <f t="shared" si="45"/>
        <v/>
      </c>
      <c r="B1472" s="171"/>
      <c r="C1472" s="169"/>
      <c r="D1472" s="182"/>
      <c r="E1472" s="172"/>
      <c r="F1472" s="170"/>
      <c r="G1472" s="169"/>
      <c r="H1472" s="183"/>
      <c r="I1472" s="132" t="str">
        <f>IFERROR(VLOOKUP(C1472,PG!$C$8:$M$1007,11,FALSE),"")</f>
        <v/>
      </c>
      <c r="J1472" s="133">
        <f t="shared" si="46"/>
        <v>0</v>
      </c>
    </row>
    <row r="1473" spans="1:10" ht="35.1" customHeight="1" thickTop="1" thickBot="1" x14ac:dyDescent="0.3">
      <c r="A1473" s="28" t="str">
        <f t="shared" si="45"/>
        <v/>
      </c>
      <c r="B1473" s="171"/>
      <c r="C1473" s="169"/>
      <c r="D1473" s="182"/>
      <c r="E1473" s="172"/>
      <c r="F1473" s="170"/>
      <c r="G1473" s="169"/>
      <c r="H1473" s="183"/>
      <c r="I1473" s="132" t="str">
        <f>IFERROR(VLOOKUP(C1473,PG!$C$8:$M$1007,11,FALSE),"")</f>
        <v/>
      </c>
      <c r="J1473" s="133">
        <f t="shared" si="46"/>
        <v>0</v>
      </c>
    </row>
    <row r="1474" spans="1:10" ht="35.1" customHeight="1" thickTop="1" thickBot="1" x14ac:dyDescent="0.3">
      <c r="A1474" s="28" t="str">
        <f t="shared" si="45"/>
        <v/>
      </c>
      <c r="B1474" s="171"/>
      <c r="C1474" s="169"/>
      <c r="D1474" s="182"/>
      <c r="E1474" s="172"/>
      <c r="F1474" s="170"/>
      <c r="G1474" s="169"/>
      <c r="H1474" s="183"/>
      <c r="I1474" s="132" t="str">
        <f>IFERROR(VLOOKUP(C1474,PG!$C$8:$M$1007,11,FALSE),"")</f>
        <v/>
      </c>
      <c r="J1474" s="133">
        <f t="shared" si="46"/>
        <v>0</v>
      </c>
    </row>
    <row r="1475" spans="1:10" ht="35.1" customHeight="1" thickTop="1" thickBot="1" x14ac:dyDescent="0.3">
      <c r="A1475" s="28" t="str">
        <f t="shared" si="45"/>
        <v/>
      </c>
      <c r="B1475" s="171"/>
      <c r="C1475" s="169"/>
      <c r="D1475" s="182"/>
      <c r="E1475" s="172"/>
      <c r="F1475" s="170"/>
      <c r="G1475" s="169"/>
      <c r="H1475" s="183"/>
      <c r="I1475" s="132" t="str">
        <f>IFERROR(VLOOKUP(C1475,PG!$C$8:$M$1007,11,FALSE),"")</f>
        <v/>
      </c>
      <c r="J1475" s="133">
        <f t="shared" si="46"/>
        <v>0</v>
      </c>
    </row>
    <row r="1476" spans="1:10" ht="35.1" customHeight="1" thickTop="1" thickBot="1" x14ac:dyDescent="0.3">
      <c r="A1476" s="28" t="str">
        <f t="shared" si="45"/>
        <v/>
      </c>
      <c r="B1476" s="171"/>
      <c r="C1476" s="169"/>
      <c r="D1476" s="182"/>
      <c r="E1476" s="172"/>
      <c r="F1476" s="170"/>
      <c r="G1476" s="169"/>
      <c r="H1476" s="183"/>
      <c r="I1476" s="132" t="str">
        <f>IFERROR(VLOOKUP(C1476,PG!$C$8:$M$1007,11,FALSE),"")</f>
        <v/>
      </c>
      <c r="J1476" s="133">
        <f t="shared" si="46"/>
        <v>0</v>
      </c>
    </row>
    <row r="1477" spans="1:10" ht="35.1" customHeight="1" thickTop="1" thickBot="1" x14ac:dyDescent="0.3">
      <c r="A1477" s="28" t="str">
        <f t="shared" si="45"/>
        <v/>
      </c>
      <c r="B1477" s="171"/>
      <c r="C1477" s="169"/>
      <c r="D1477" s="182"/>
      <c r="E1477" s="172"/>
      <c r="F1477" s="170"/>
      <c r="G1477" s="169"/>
      <c r="H1477" s="183"/>
      <c r="I1477" s="132" t="str">
        <f>IFERROR(VLOOKUP(C1477,PG!$C$8:$M$1007,11,FALSE),"")</f>
        <v/>
      </c>
      <c r="J1477" s="133">
        <f t="shared" si="46"/>
        <v>0</v>
      </c>
    </row>
    <row r="1478" spans="1:10" ht="35.1" customHeight="1" thickTop="1" thickBot="1" x14ac:dyDescent="0.3">
      <c r="A1478" s="28" t="str">
        <f t="shared" si="45"/>
        <v/>
      </c>
      <c r="B1478" s="171"/>
      <c r="C1478" s="169"/>
      <c r="D1478" s="182"/>
      <c r="E1478" s="172"/>
      <c r="F1478" s="170"/>
      <c r="G1478" s="169"/>
      <c r="H1478" s="183"/>
      <c r="I1478" s="132" t="str">
        <f>IFERROR(VLOOKUP(C1478,PG!$C$8:$M$1007,11,FALSE),"")</f>
        <v/>
      </c>
      <c r="J1478" s="133">
        <f t="shared" si="46"/>
        <v>0</v>
      </c>
    </row>
    <row r="1479" spans="1:10" ht="35.1" customHeight="1" thickTop="1" thickBot="1" x14ac:dyDescent="0.3">
      <c r="A1479" s="28" t="str">
        <f t="shared" si="45"/>
        <v/>
      </c>
      <c r="B1479" s="171"/>
      <c r="C1479" s="169"/>
      <c r="D1479" s="182"/>
      <c r="E1479" s="172"/>
      <c r="F1479" s="170"/>
      <c r="G1479" s="169"/>
      <c r="H1479" s="183"/>
      <c r="I1479" s="132" t="str">
        <f>IFERROR(VLOOKUP(C1479,PG!$C$8:$M$1007,11,FALSE),"")</f>
        <v/>
      </c>
      <c r="J1479" s="133">
        <f t="shared" si="46"/>
        <v>0</v>
      </c>
    </row>
    <row r="1480" spans="1:10" ht="35.1" customHeight="1" thickTop="1" thickBot="1" x14ac:dyDescent="0.3">
      <c r="A1480" s="28" t="str">
        <f t="shared" si="45"/>
        <v/>
      </c>
      <c r="B1480" s="171"/>
      <c r="C1480" s="169"/>
      <c r="D1480" s="182"/>
      <c r="E1480" s="172"/>
      <c r="F1480" s="170"/>
      <c r="G1480" s="169"/>
      <c r="H1480" s="183"/>
      <c r="I1480" s="132" t="str">
        <f>IFERROR(VLOOKUP(C1480,PG!$C$8:$M$1007,11,FALSE),"")</f>
        <v/>
      </c>
      <c r="J1480" s="133">
        <f t="shared" si="46"/>
        <v>0</v>
      </c>
    </row>
    <row r="1481" spans="1:10" ht="35.1" customHeight="1" thickTop="1" thickBot="1" x14ac:dyDescent="0.3">
      <c r="A1481" s="28" t="str">
        <f t="shared" ref="A1481:A1544" si="47">IF(B1481="","",MONTH(B1481))</f>
        <v/>
      </c>
      <c r="B1481" s="171"/>
      <c r="C1481" s="169"/>
      <c r="D1481" s="182"/>
      <c r="E1481" s="172"/>
      <c r="F1481" s="170"/>
      <c r="G1481" s="169"/>
      <c r="H1481" s="183"/>
      <c r="I1481" s="132" t="str">
        <f>IFERROR(VLOOKUP(C1481,PG!$C$8:$M$1007,11,FALSE),"")</f>
        <v/>
      </c>
      <c r="J1481" s="133">
        <f t="shared" si="46"/>
        <v>0</v>
      </c>
    </row>
    <row r="1482" spans="1:10" ht="35.1" customHeight="1" thickTop="1" thickBot="1" x14ac:dyDescent="0.3">
      <c r="A1482" s="28" t="str">
        <f t="shared" si="47"/>
        <v/>
      </c>
      <c r="B1482" s="171"/>
      <c r="C1482" s="169"/>
      <c r="D1482" s="182"/>
      <c r="E1482" s="172"/>
      <c r="F1482" s="170"/>
      <c r="G1482" s="169"/>
      <c r="H1482" s="183"/>
      <c r="I1482" s="132" t="str">
        <f>IFERROR(VLOOKUP(C1482,PG!$C$8:$M$1007,11,FALSE),"")</f>
        <v/>
      </c>
      <c r="J1482" s="133">
        <f t="shared" si="46"/>
        <v>0</v>
      </c>
    </row>
    <row r="1483" spans="1:10" ht="35.1" customHeight="1" thickTop="1" thickBot="1" x14ac:dyDescent="0.3">
      <c r="A1483" s="28" t="str">
        <f t="shared" si="47"/>
        <v/>
      </c>
      <c r="B1483" s="171"/>
      <c r="C1483" s="169"/>
      <c r="D1483" s="182"/>
      <c r="E1483" s="172"/>
      <c r="F1483" s="170"/>
      <c r="G1483" s="169"/>
      <c r="H1483" s="183"/>
      <c r="I1483" s="132" t="str">
        <f>IFERROR(VLOOKUP(C1483,PG!$C$8:$M$1007,11,FALSE),"")</f>
        <v/>
      </c>
      <c r="J1483" s="133">
        <f t="shared" si="46"/>
        <v>0</v>
      </c>
    </row>
    <row r="1484" spans="1:10" ht="35.1" customHeight="1" thickTop="1" thickBot="1" x14ac:dyDescent="0.3">
      <c r="A1484" s="28" t="str">
        <f t="shared" si="47"/>
        <v/>
      </c>
      <c r="B1484" s="171"/>
      <c r="C1484" s="169"/>
      <c r="D1484" s="182"/>
      <c r="E1484" s="172"/>
      <c r="F1484" s="170"/>
      <c r="G1484" s="169"/>
      <c r="H1484" s="183"/>
      <c r="I1484" s="132" t="str">
        <f>IFERROR(VLOOKUP(C1484,PG!$C$8:$M$1007,11,FALSE),"")</f>
        <v/>
      </c>
      <c r="J1484" s="133">
        <f t="shared" si="46"/>
        <v>0</v>
      </c>
    </row>
    <row r="1485" spans="1:10" ht="35.1" customHeight="1" thickTop="1" thickBot="1" x14ac:dyDescent="0.3">
      <c r="A1485" s="28" t="str">
        <f t="shared" si="47"/>
        <v/>
      </c>
      <c r="B1485" s="171"/>
      <c r="C1485" s="169"/>
      <c r="D1485" s="182"/>
      <c r="E1485" s="172"/>
      <c r="F1485" s="170"/>
      <c r="G1485" s="169"/>
      <c r="H1485" s="183"/>
      <c r="I1485" s="132" t="str">
        <f>IFERROR(VLOOKUP(C1485,PG!$C$8:$M$1007,11,FALSE),"")</f>
        <v/>
      </c>
      <c r="J1485" s="133">
        <f t="shared" si="46"/>
        <v>0</v>
      </c>
    </row>
    <row r="1486" spans="1:10" ht="35.1" customHeight="1" thickTop="1" thickBot="1" x14ac:dyDescent="0.3">
      <c r="A1486" s="28" t="str">
        <f t="shared" si="47"/>
        <v/>
      </c>
      <c r="B1486" s="171"/>
      <c r="C1486" s="169"/>
      <c r="D1486" s="182"/>
      <c r="E1486" s="172"/>
      <c r="F1486" s="170"/>
      <c r="G1486" s="169"/>
      <c r="H1486" s="183"/>
      <c r="I1486" s="132" t="str">
        <f>IFERROR(VLOOKUP(C1486,PG!$C$8:$M$1007,11,FALSE),"")</f>
        <v/>
      </c>
      <c r="J1486" s="133">
        <f t="shared" si="46"/>
        <v>0</v>
      </c>
    </row>
    <row r="1487" spans="1:10" ht="35.1" customHeight="1" thickTop="1" thickBot="1" x14ac:dyDescent="0.3">
      <c r="A1487" s="28" t="str">
        <f t="shared" si="47"/>
        <v/>
      </c>
      <c r="B1487" s="171"/>
      <c r="C1487" s="169"/>
      <c r="D1487" s="182"/>
      <c r="E1487" s="172"/>
      <c r="F1487" s="170"/>
      <c r="G1487" s="169"/>
      <c r="H1487" s="183"/>
      <c r="I1487" s="132" t="str">
        <f>IFERROR(VLOOKUP(C1487,PG!$C$8:$M$1007,11,FALSE),"")</f>
        <v/>
      </c>
      <c r="J1487" s="133">
        <f t="shared" si="46"/>
        <v>0</v>
      </c>
    </row>
    <row r="1488" spans="1:10" ht="35.1" customHeight="1" thickTop="1" thickBot="1" x14ac:dyDescent="0.3">
      <c r="A1488" s="28" t="str">
        <f t="shared" si="47"/>
        <v/>
      </c>
      <c r="B1488" s="171"/>
      <c r="C1488" s="169"/>
      <c r="D1488" s="182"/>
      <c r="E1488" s="172"/>
      <c r="F1488" s="170"/>
      <c r="G1488" s="169"/>
      <c r="H1488" s="183"/>
      <c r="I1488" s="132" t="str">
        <f>IFERROR(VLOOKUP(C1488,PG!$C$8:$M$1007,11,FALSE),"")</f>
        <v/>
      </c>
      <c r="J1488" s="133">
        <f t="shared" si="46"/>
        <v>0</v>
      </c>
    </row>
    <row r="1489" spans="1:10" ht="35.1" customHeight="1" thickTop="1" thickBot="1" x14ac:dyDescent="0.3">
      <c r="A1489" s="28" t="str">
        <f t="shared" si="47"/>
        <v/>
      </c>
      <c r="B1489" s="171"/>
      <c r="C1489" s="169"/>
      <c r="D1489" s="182"/>
      <c r="E1489" s="172"/>
      <c r="F1489" s="170"/>
      <c r="G1489" s="169"/>
      <c r="H1489" s="183"/>
      <c r="I1489" s="132" t="str">
        <f>IFERROR(VLOOKUP(C1489,PG!$C$8:$M$1007,11,FALSE),"")</f>
        <v/>
      </c>
      <c r="J1489" s="133">
        <f t="shared" si="46"/>
        <v>0</v>
      </c>
    </row>
    <row r="1490" spans="1:10" ht="35.1" customHeight="1" thickTop="1" thickBot="1" x14ac:dyDescent="0.3">
      <c r="A1490" s="28" t="str">
        <f t="shared" si="47"/>
        <v/>
      </c>
      <c r="B1490" s="171"/>
      <c r="C1490" s="169"/>
      <c r="D1490" s="182"/>
      <c r="E1490" s="172"/>
      <c r="F1490" s="170"/>
      <c r="G1490" s="169"/>
      <c r="H1490" s="183"/>
      <c r="I1490" s="132" t="str">
        <f>IFERROR(VLOOKUP(C1490,PG!$C$8:$M$1007,11,FALSE),"")</f>
        <v/>
      </c>
      <c r="J1490" s="133">
        <f t="shared" si="46"/>
        <v>0</v>
      </c>
    </row>
    <row r="1491" spans="1:10" ht="35.1" customHeight="1" thickTop="1" thickBot="1" x14ac:dyDescent="0.3">
      <c r="A1491" s="28" t="str">
        <f t="shared" si="47"/>
        <v/>
      </c>
      <c r="B1491" s="171"/>
      <c r="C1491" s="169"/>
      <c r="D1491" s="182"/>
      <c r="E1491" s="172"/>
      <c r="F1491" s="170"/>
      <c r="G1491" s="169"/>
      <c r="H1491" s="183"/>
      <c r="I1491" s="132" t="str">
        <f>IFERROR(VLOOKUP(C1491,PG!$C$8:$M$1007,11,FALSE),"")</f>
        <v/>
      </c>
      <c r="J1491" s="133">
        <f t="shared" ref="J1491:J1554" si="48">IFERROR(E1491*F1491,0)</f>
        <v>0</v>
      </c>
    </row>
    <row r="1492" spans="1:10" ht="35.1" customHeight="1" thickTop="1" thickBot="1" x14ac:dyDescent="0.3">
      <c r="A1492" s="28" t="str">
        <f t="shared" si="47"/>
        <v/>
      </c>
      <c r="B1492" s="171"/>
      <c r="C1492" s="169"/>
      <c r="D1492" s="182"/>
      <c r="E1492" s="172"/>
      <c r="F1492" s="170"/>
      <c r="G1492" s="169"/>
      <c r="H1492" s="183"/>
      <c r="I1492" s="132" t="str">
        <f>IFERROR(VLOOKUP(C1492,PG!$C$8:$M$1007,11,FALSE),"")</f>
        <v/>
      </c>
      <c r="J1492" s="133">
        <f t="shared" si="48"/>
        <v>0</v>
      </c>
    </row>
    <row r="1493" spans="1:10" ht="35.1" customHeight="1" thickTop="1" thickBot="1" x14ac:dyDescent="0.3">
      <c r="A1493" s="28" t="str">
        <f t="shared" si="47"/>
        <v/>
      </c>
      <c r="B1493" s="171"/>
      <c r="C1493" s="169"/>
      <c r="D1493" s="182"/>
      <c r="E1493" s="172"/>
      <c r="F1493" s="170"/>
      <c r="G1493" s="169"/>
      <c r="H1493" s="183"/>
      <c r="I1493" s="132" t="str">
        <f>IFERROR(VLOOKUP(C1493,PG!$C$8:$M$1007,11,FALSE),"")</f>
        <v/>
      </c>
      <c r="J1493" s="133">
        <f t="shared" si="48"/>
        <v>0</v>
      </c>
    </row>
    <row r="1494" spans="1:10" ht="35.1" customHeight="1" thickTop="1" thickBot="1" x14ac:dyDescent="0.3">
      <c r="A1494" s="28" t="str">
        <f t="shared" si="47"/>
        <v/>
      </c>
      <c r="B1494" s="171"/>
      <c r="C1494" s="169"/>
      <c r="D1494" s="182"/>
      <c r="E1494" s="172"/>
      <c r="F1494" s="170"/>
      <c r="G1494" s="169"/>
      <c r="H1494" s="183"/>
      <c r="I1494" s="132" t="str">
        <f>IFERROR(VLOOKUP(C1494,PG!$C$8:$M$1007,11,FALSE),"")</f>
        <v/>
      </c>
      <c r="J1494" s="133">
        <f t="shared" si="48"/>
        <v>0</v>
      </c>
    </row>
    <row r="1495" spans="1:10" ht="35.1" customHeight="1" thickTop="1" thickBot="1" x14ac:dyDescent="0.3">
      <c r="A1495" s="28" t="str">
        <f t="shared" si="47"/>
        <v/>
      </c>
      <c r="B1495" s="171"/>
      <c r="C1495" s="169"/>
      <c r="D1495" s="182"/>
      <c r="E1495" s="172"/>
      <c r="F1495" s="170"/>
      <c r="G1495" s="169"/>
      <c r="H1495" s="183"/>
      <c r="I1495" s="132" t="str">
        <f>IFERROR(VLOOKUP(C1495,PG!$C$8:$M$1007,11,FALSE),"")</f>
        <v/>
      </c>
      <c r="J1495" s="133">
        <f t="shared" si="48"/>
        <v>0</v>
      </c>
    </row>
    <row r="1496" spans="1:10" ht="35.1" customHeight="1" thickTop="1" thickBot="1" x14ac:dyDescent="0.3">
      <c r="A1496" s="28" t="str">
        <f t="shared" si="47"/>
        <v/>
      </c>
      <c r="B1496" s="171"/>
      <c r="C1496" s="169"/>
      <c r="D1496" s="182"/>
      <c r="E1496" s="172"/>
      <c r="F1496" s="170"/>
      <c r="G1496" s="169"/>
      <c r="H1496" s="183"/>
      <c r="I1496" s="132" t="str">
        <f>IFERROR(VLOOKUP(C1496,PG!$C$8:$M$1007,11,FALSE),"")</f>
        <v/>
      </c>
      <c r="J1496" s="133">
        <f t="shared" si="48"/>
        <v>0</v>
      </c>
    </row>
    <row r="1497" spans="1:10" ht="35.1" customHeight="1" thickTop="1" thickBot="1" x14ac:dyDescent="0.3">
      <c r="A1497" s="28" t="str">
        <f t="shared" si="47"/>
        <v/>
      </c>
      <c r="B1497" s="171"/>
      <c r="C1497" s="169"/>
      <c r="D1497" s="182"/>
      <c r="E1497" s="172"/>
      <c r="F1497" s="170"/>
      <c r="G1497" s="169"/>
      <c r="H1497" s="183"/>
      <c r="I1497" s="132" t="str">
        <f>IFERROR(VLOOKUP(C1497,PG!$C$8:$M$1007,11,FALSE),"")</f>
        <v/>
      </c>
      <c r="J1497" s="133">
        <f t="shared" si="48"/>
        <v>0</v>
      </c>
    </row>
    <row r="1498" spans="1:10" ht="35.1" customHeight="1" thickTop="1" thickBot="1" x14ac:dyDescent="0.3">
      <c r="A1498" s="28" t="str">
        <f t="shared" si="47"/>
        <v/>
      </c>
      <c r="B1498" s="171"/>
      <c r="C1498" s="169"/>
      <c r="D1498" s="182"/>
      <c r="E1498" s="172"/>
      <c r="F1498" s="170"/>
      <c r="G1498" s="169"/>
      <c r="H1498" s="183"/>
      <c r="I1498" s="132" t="str">
        <f>IFERROR(VLOOKUP(C1498,PG!$C$8:$M$1007,11,FALSE),"")</f>
        <v/>
      </c>
      <c r="J1498" s="133">
        <f t="shared" si="48"/>
        <v>0</v>
      </c>
    </row>
    <row r="1499" spans="1:10" ht="35.1" customHeight="1" thickTop="1" thickBot="1" x14ac:dyDescent="0.3">
      <c r="A1499" s="28" t="str">
        <f t="shared" si="47"/>
        <v/>
      </c>
      <c r="B1499" s="171"/>
      <c r="C1499" s="169"/>
      <c r="D1499" s="182"/>
      <c r="E1499" s="172"/>
      <c r="F1499" s="170"/>
      <c r="G1499" s="169"/>
      <c r="H1499" s="183"/>
      <c r="I1499" s="132" t="str">
        <f>IFERROR(VLOOKUP(C1499,PG!$C$8:$M$1007,11,FALSE),"")</f>
        <v/>
      </c>
      <c r="J1499" s="133">
        <f t="shared" si="48"/>
        <v>0</v>
      </c>
    </row>
    <row r="1500" spans="1:10" ht="35.1" customHeight="1" thickTop="1" thickBot="1" x14ac:dyDescent="0.3">
      <c r="A1500" s="28" t="str">
        <f t="shared" si="47"/>
        <v/>
      </c>
      <c r="B1500" s="171"/>
      <c r="C1500" s="169"/>
      <c r="D1500" s="182"/>
      <c r="E1500" s="172"/>
      <c r="F1500" s="170"/>
      <c r="G1500" s="169"/>
      <c r="H1500" s="183"/>
      <c r="I1500" s="132" t="str">
        <f>IFERROR(VLOOKUP(C1500,PG!$C$8:$M$1007,11,FALSE),"")</f>
        <v/>
      </c>
      <c r="J1500" s="133">
        <f t="shared" si="48"/>
        <v>0</v>
      </c>
    </row>
    <row r="1501" spans="1:10" ht="35.1" customHeight="1" thickTop="1" thickBot="1" x14ac:dyDescent="0.3">
      <c r="A1501" s="28" t="str">
        <f t="shared" si="47"/>
        <v/>
      </c>
      <c r="B1501" s="171"/>
      <c r="C1501" s="169"/>
      <c r="D1501" s="182"/>
      <c r="E1501" s="172"/>
      <c r="F1501" s="170"/>
      <c r="G1501" s="169"/>
      <c r="H1501" s="183"/>
      <c r="I1501" s="132" t="str">
        <f>IFERROR(VLOOKUP(C1501,PG!$C$8:$M$1007,11,FALSE),"")</f>
        <v/>
      </c>
      <c r="J1501" s="133">
        <f t="shared" si="48"/>
        <v>0</v>
      </c>
    </row>
    <row r="1502" spans="1:10" ht="35.1" customHeight="1" thickTop="1" thickBot="1" x14ac:dyDescent="0.3">
      <c r="A1502" s="28" t="str">
        <f t="shared" si="47"/>
        <v/>
      </c>
      <c r="B1502" s="171"/>
      <c r="C1502" s="169"/>
      <c r="D1502" s="182"/>
      <c r="E1502" s="172"/>
      <c r="F1502" s="170"/>
      <c r="G1502" s="169"/>
      <c r="H1502" s="183"/>
      <c r="I1502" s="132" t="str">
        <f>IFERROR(VLOOKUP(C1502,PG!$C$8:$M$1007,11,FALSE),"")</f>
        <v/>
      </c>
      <c r="J1502" s="133">
        <f t="shared" si="48"/>
        <v>0</v>
      </c>
    </row>
    <row r="1503" spans="1:10" ht="35.1" customHeight="1" thickTop="1" thickBot="1" x14ac:dyDescent="0.3">
      <c r="A1503" s="28" t="str">
        <f t="shared" si="47"/>
        <v/>
      </c>
      <c r="B1503" s="171"/>
      <c r="C1503" s="169"/>
      <c r="D1503" s="182"/>
      <c r="E1503" s="172"/>
      <c r="F1503" s="170"/>
      <c r="G1503" s="169"/>
      <c r="H1503" s="183"/>
      <c r="I1503" s="132" t="str">
        <f>IFERROR(VLOOKUP(C1503,PG!$C$8:$M$1007,11,FALSE),"")</f>
        <v/>
      </c>
      <c r="J1503" s="133">
        <f t="shared" si="48"/>
        <v>0</v>
      </c>
    </row>
    <row r="1504" spans="1:10" ht="35.1" customHeight="1" thickTop="1" thickBot="1" x14ac:dyDescent="0.3">
      <c r="A1504" s="28" t="str">
        <f t="shared" si="47"/>
        <v/>
      </c>
      <c r="B1504" s="171"/>
      <c r="C1504" s="169"/>
      <c r="D1504" s="182"/>
      <c r="E1504" s="172"/>
      <c r="F1504" s="170"/>
      <c r="G1504" s="169"/>
      <c r="H1504" s="183"/>
      <c r="I1504" s="132" t="str">
        <f>IFERROR(VLOOKUP(C1504,PG!$C$8:$M$1007,11,FALSE),"")</f>
        <v/>
      </c>
      <c r="J1504" s="133">
        <f t="shared" si="48"/>
        <v>0</v>
      </c>
    </row>
    <row r="1505" spans="1:10" ht="35.1" customHeight="1" thickTop="1" thickBot="1" x14ac:dyDescent="0.3">
      <c r="A1505" s="28" t="str">
        <f t="shared" si="47"/>
        <v/>
      </c>
      <c r="B1505" s="171"/>
      <c r="C1505" s="169"/>
      <c r="D1505" s="182"/>
      <c r="E1505" s="172"/>
      <c r="F1505" s="170"/>
      <c r="G1505" s="169"/>
      <c r="H1505" s="183"/>
      <c r="I1505" s="132" t="str">
        <f>IFERROR(VLOOKUP(C1505,PG!$C$8:$M$1007,11,FALSE),"")</f>
        <v/>
      </c>
      <c r="J1505" s="133">
        <f t="shared" si="48"/>
        <v>0</v>
      </c>
    </row>
    <row r="1506" spans="1:10" ht="35.1" customHeight="1" thickTop="1" thickBot="1" x14ac:dyDescent="0.3">
      <c r="A1506" s="28" t="str">
        <f t="shared" si="47"/>
        <v/>
      </c>
      <c r="B1506" s="171"/>
      <c r="C1506" s="169"/>
      <c r="D1506" s="182"/>
      <c r="E1506" s="172"/>
      <c r="F1506" s="170"/>
      <c r="G1506" s="169"/>
      <c r="H1506" s="183"/>
      <c r="I1506" s="132" t="str">
        <f>IFERROR(VLOOKUP(C1506,PG!$C$8:$M$1007,11,FALSE),"")</f>
        <v/>
      </c>
      <c r="J1506" s="133">
        <f t="shared" si="48"/>
        <v>0</v>
      </c>
    </row>
    <row r="1507" spans="1:10" ht="35.1" customHeight="1" thickTop="1" thickBot="1" x14ac:dyDescent="0.3">
      <c r="A1507" s="28" t="str">
        <f t="shared" si="47"/>
        <v/>
      </c>
      <c r="B1507" s="171"/>
      <c r="C1507" s="169"/>
      <c r="D1507" s="182"/>
      <c r="E1507" s="172"/>
      <c r="F1507" s="170"/>
      <c r="G1507" s="169"/>
      <c r="H1507" s="183"/>
      <c r="I1507" s="132" t="str">
        <f>IFERROR(VLOOKUP(C1507,PG!$C$8:$M$1007,11,FALSE),"")</f>
        <v/>
      </c>
      <c r="J1507" s="133">
        <f t="shared" si="48"/>
        <v>0</v>
      </c>
    </row>
    <row r="1508" spans="1:10" ht="35.1" customHeight="1" thickTop="1" thickBot="1" x14ac:dyDescent="0.3">
      <c r="A1508" s="28" t="str">
        <f t="shared" si="47"/>
        <v/>
      </c>
      <c r="B1508" s="171"/>
      <c r="C1508" s="169"/>
      <c r="D1508" s="182"/>
      <c r="E1508" s="172"/>
      <c r="F1508" s="170"/>
      <c r="G1508" s="169"/>
      <c r="H1508" s="183"/>
      <c r="I1508" s="132" t="str">
        <f>IFERROR(VLOOKUP(C1508,PG!$C$8:$M$1007,11,FALSE),"")</f>
        <v/>
      </c>
      <c r="J1508" s="133">
        <f t="shared" si="48"/>
        <v>0</v>
      </c>
    </row>
    <row r="1509" spans="1:10" ht="35.1" customHeight="1" thickTop="1" thickBot="1" x14ac:dyDescent="0.3">
      <c r="A1509" s="28" t="str">
        <f t="shared" si="47"/>
        <v/>
      </c>
      <c r="B1509" s="171"/>
      <c r="C1509" s="169"/>
      <c r="D1509" s="182"/>
      <c r="E1509" s="172"/>
      <c r="F1509" s="170"/>
      <c r="G1509" s="169"/>
      <c r="H1509" s="183"/>
      <c r="I1509" s="132" t="str">
        <f>IFERROR(VLOOKUP(C1509,PG!$C$8:$M$1007,11,FALSE),"")</f>
        <v/>
      </c>
      <c r="J1509" s="133">
        <f t="shared" si="48"/>
        <v>0</v>
      </c>
    </row>
    <row r="1510" spans="1:10" ht="35.1" customHeight="1" thickTop="1" thickBot="1" x14ac:dyDescent="0.3">
      <c r="A1510" s="28" t="str">
        <f t="shared" si="47"/>
        <v/>
      </c>
      <c r="B1510" s="171"/>
      <c r="C1510" s="169"/>
      <c r="D1510" s="182"/>
      <c r="E1510" s="172"/>
      <c r="F1510" s="170"/>
      <c r="G1510" s="169"/>
      <c r="H1510" s="183"/>
      <c r="I1510" s="132" t="str">
        <f>IFERROR(VLOOKUP(C1510,PG!$C$8:$M$1007,11,FALSE),"")</f>
        <v/>
      </c>
      <c r="J1510" s="133">
        <f t="shared" si="48"/>
        <v>0</v>
      </c>
    </row>
    <row r="1511" spans="1:10" ht="35.1" customHeight="1" thickTop="1" thickBot="1" x14ac:dyDescent="0.3">
      <c r="A1511" s="28" t="str">
        <f t="shared" si="47"/>
        <v/>
      </c>
      <c r="B1511" s="171"/>
      <c r="C1511" s="169"/>
      <c r="D1511" s="182"/>
      <c r="E1511" s="172"/>
      <c r="F1511" s="170"/>
      <c r="G1511" s="169"/>
      <c r="H1511" s="183"/>
      <c r="I1511" s="132" t="str">
        <f>IFERROR(VLOOKUP(C1511,PG!$C$8:$M$1007,11,FALSE),"")</f>
        <v/>
      </c>
      <c r="J1511" s="133">
        <f t="shared" si="48"/>
        <v>0</v>
      </c>
    </row>
    <row r="1512" spans="1:10" ht="35.1" customHeight="1" thickTop="1" thickBot="1" x14ac:dyDescent="0.3">
      <c r="A1512" s="28" t="str">
        <f t="shared" si="47"/>
        <v/>
      </c>
      <c r="B1512" s="171"/>
      <c r="C1512" s="169"/>
      <c r="D1512" s="182"/>
      <c r="E1512" s="172"/>
      <c r="F1512" s="170"/>
      <c r="G1512" s="169"/>
      <c r="H1512" s="183"/>
      <c r="I1512" s="132" t="str">
        <f>IFERROR(VLOOKUP(C1512,PG!$C$8:$M$1007,11,FALSE),"")</f>
        <v/>
      </c>
      <c r="J1512" s="133">
        <f t="shared" si="48"/>
        <v>0</v>
      </c>
    </row>
    <row r="1513" spans="1:10" ht="35.1" customHeight="1" thickTop="1" thickBot="1" x14ac:dyDescent="0.3">
      <c r="A1513" s="28" t="str">
        <f t="shared" si="47"/>
        <v/>
      </c>
      <c r="B1513" s="171"/>
      <c r="C1513" s="169"/>
      <c r="D1513" s="182"/>
      <c r="E1513" s="172"/>
      <c r="F1513" s="170"/>
      <c r="G1513" s="169"/>
      <c r="H1513" s="183"/>
      <c r="I1513" s="132" t="str">
        <f>IFERROR(VLOOKUP(C1513,PG!$C$8:$M$1007,11,FALSE),"")</f>
        <v/>
      </c>
      <c r="J1513" s="133">
        <f t="shared" si="48"/>
        <v>0</v>
      </c>
    </row>
    <row r="1514" spans="1:10" ht="35.1" customHeight="1" thickTop="1" thickBot="1" x14ac:dyDescent="0.3">
      <c r="A1514" s="28" t="str">
        <f t="shared" si="47"/>
        <v/>
      </c>
      <c r="B1514" s="171"/>
      <c r="C1514" s="169"/>
      <c r="D1514" s="182"/>
      <c r="E1514" s="172"/>
      <c r="F1514" s="170"/>
      <c r="G1514" s="169"/>
      <c r="H1514" s="183"/>
      <c r="I1514" s="132" t="str">
        <f>IFERROR(VLOOKUP(C1514,PG!$C$8:$M$1007,11,FALSE),"")</f>
        <v/>
      </c>
      <c r="J1514" s="133">
        <f t="shared" si="48"/>
        <v>0</v>
      </c>
    </row>
    <row r="1515" spans="1:10" ht="35.1" customHeight="1" thickTop="1" thickBot="1" x14ac:dyDescent="0.3">
      <c r="A1515" s="28" t="str">
        <f t="shared" si="47"/>
        <v/>
      </c>
      <c r="B1515" s="171"/>
      <c r="C1515" s="169"/>
      <c r="D1515" s="182"/>
      <c r="E1515" s="172"/>
      <c r="F1515" s="170"/>
      <c r="G1515" s="169"/>
      <c r="H1515" s="183"/>
      <c r="I1515" s="132" t="str">
        <f>IFERROR(VLOOKUP(C1515,PG!$C$8:$M$1007,11,FALSE),"")</f>
        <v/>
      </c>
      <c r="J1515" s="133">
        <f t="shared" si="48"/>
        <v>0</v>
      </c>
    </row>
    <row r="1516" spans="1:10" ht="35.1" customHeight="1" thickTop="1" thickBot="1" x14ac:dyDescent="0.3">
      <c r="A1516" s="28" t="str">
        <f t="shared" si="47"/>
        <v/>
      </c>
      <c r="B1516" s="171"/>
      <c r="C1516" s="169"/>
      <c r="D1516" s="182"/>
      <c r="E1516" s="172"/>
      <c r="F1516" s="170"/>
      <c r="G1516" s="169"/>
      <c r="H1516" s="183"/>
      <c r="I1516" s="132" t="str">
        <f>IFERROR(VLOOKUP(C1516,PG!$C$8:$M$1007,11,FALSE),"")</f>
        <v/>
      </c>
      <c r="J1516" s="133">
        <f t="shared" si="48"/>
        <v>0</v>
      </c>
    </row>
    <row r="1517" spans="1:10" ht="35.1" customHeight="1" thickTop="1" thickBot="1" x14ac:dyDescent="0.3">
      <c r="A1517" s="28" t="str">
        <f t="shared" si="47"/>
        <v/>
      </c>
      <c r="B1517" s="171"/>
      <c r="C1517" s="169"/>
      <c r="D1517" s="182"/>
      <c r="E1517" s="172"/>
      <c r="F1517" s="170"/>
      <c r="G1517" s="169"/>
      <c r="H1517" s="183"/>
      <c r="I1517" s="132" t="str">
        <f>IFERROR(VLOOKUP(C1517,PG!$C$8:$M$1007,11,FALSE),"")</f>
        <v/>
      </c>
      <c r="J1517" s="133">
        <f t="shared" si="48"/>
        <v>0</v>
      </c>
    </row>
    <row r="1518" spans="1:10" ht="35.1" customHeight="1" thickTop="1" thickBot="1" x14ac:dyDescent="0.3">
      <c r="A1518" s="28" t="str">
        <f t="shared" si="47"/>
        <v/>
      </c>
      <c r="B1518" s="171"/>
      <c r="C1518" s="169"/>
      <c r="D1518" s="182"/>
      <c r="E1518" s="172"/>
      <c r="F1518" s="170"/>
      <c r="G1518" s="169"/>
      <c r="H1518" s="183"/>
      <c r="I1518" s="132" t="str">
        <f>IFERROR(VLOOKUP(C1518,PG!$C$8:$M$1007,11,FALSE),"")</f>
        <v/>
      </c>
      <c r="J1518" s="133">
        <f t="shared" si="48"/>
        <v>0</v>
      </c>
    </row>
    <row r="1519" spans="1:10" ht="35.1" customHeight="1" thickTop="1" thickBot="1" x14ac:dyDescent="0.3">
      <c r="A1519" s="28" t="str">
        <f t="shared" si="47"/>
        <v/>
      </c>
      <c r="B1519" s="171"/>
      <c r="C1519" s="169"/>
      <c r="D1519" s="182"/>
      <c r="E1519" s="172"/>
      <c r="F1519" s="170"/>
      <c r="G1519" s="169"/>
      <c r="H1519" s="183"/>
      <c r="I1519" s="132" t="str">
        <f>IFERROR(VLOOKUP(C1519,PG!$C$8:$M$1007,11,FALSE),"")</f>
        <v/>
      </c>
      <c r="J1519" s="133">
        <f t="shared" si="48"/>
        <v>0</v>
      </c>
    </row>
    <row r="1520" spans="1:10" ht="35.1" customHeight="1" thickTop="1" thickBot="1" x14ac:dyDescent="0.3">
      <c r="A1520" s="28" t="str">
        <f t="shared" si="47"/>
        <v/>
      </c>
      <c r="B1520" s="171"/>
      <c r="C1520" s="169"/>
      <c r="D1520" s="182"/>
      <c r="E1520" s="172"/>
      <c r="F1520" s="170"/>
      <c r="G1520" s="169"/>
      <c r="H1520" s="183"/>
      <c r="I1520" s="132" t="str">
        <f>IFERROR(VLOOKUP(C1520,PG!$C$8:$M$1007,11,FALSE),"")</f>
        <v/>
      </c>
      <c r="J1520" s="133">
        <f t="shared" si="48"/>
        <v>0</v>
      </c>
    </row>
    <row r="1521" spans="1:10" ht="35.1" customHeight="1" thickTop="1" thickBot="1" x14ac:dyDescent="0.3">
      <c r="A1521" s="28" t="str">
        <f t="shared" si="47"/>
        <v/>
      </c>
      <c r="B1521" s="171"/>
      <c r="C1521" s="169"/>
      <c r="D1521" s="182"/>
      <c r="E1521" s="172"/>
      <c r="F1521" s="170"/>
      <c r="G1521" s="169"/>
      <c r="H1521" s="183"/>
      <c r="I1521" s="132" t="str">
        <f>IFERROR(VLOOKUP(C1521,PG!$C$8:$M$1007,11,FALSE),"")</f>
        <v/>
      </c>
      <c r="J1521" s="133">
        <f t="shared" si="48"/>
        <v>0</v>
      </c>
    </row>
    <row r="1522" spans="1:10" ht="35.1" customHeight="1" thickTop="1" thickBot="1" x14ac:dyDescent="0.3">
      <c r="A1522" s="28" t="str">
        <f t="shared" si="47"/>
        <v/>
      </c>
      <c r="B1522" s="171"/>
      <c r="C1522" s="169"/>
      <c r="D1522" s="182"/>
      <c r="E1522" s="172"/>
      <c r="F1522" s="170"/>
      <c r="G1522" s="169"/>
      <c r="H1522" s="183"/>
      <c r="I1522" s="132" t="str">
        <f>IFERROR(VLOOKUP(C1522,PG!$C$8:$M$1007,11,FALSE),"")</f>
        <v/>
      </c>
      <c r="J1522" s="133">
        <f t="shared" si="48"/>
        <v>0</v>
      </c>
    </row>
    <row r="1523" spans="1:10" ht="35.1" customHeight="1" thickTop="1" thickBot="1" x14ac:dyDescent="0.3">
      <c r="A1523" s="28" t="str">
        <f t="shared" si="47"/>
        <v/>
      </c>
      <c r="B1523" s="171"/>
      <c r="C1523" s="169"/>
      <c r="D1523" s="182"/>
      <c r="E1523" s="172"/>
      <c r="F1523" s="170"/>
      <c r="G1523" s="169"/>
      <c r="H1523" s="183"/>
      <c r="I1523" s="132" t="str">
        <f>IFERROR(VLOOKUP(C1523,PG!$C$8:$M$1007,11,FALSE),"")</f>
        <v/>
      </c>
      <c r="J1523" s="133">
        <f t="shared" si="48"/>
        <v>0</v>
      </c>
    </row>
    <row r="1524" spans="1:10" ht="35.1" customHeight="1" thickTop="1" thickBot="1" x14ac:dyDescent="0.3">
      <c r="A1524" s="28" t="str">
        <f t="shared" si="47"/>
        <v/>
      </c>
      <c r="B1524" s="171"/>
      <c r="C1524" s="169"/>
      <c r="D1524" s="182"/>
      <c r="E1524" s="172"/>
      <c r="F1524" s="170"/>
      <c r="G1524" s="169"/>
      <c r="H1524" s="183"/>
      <c r="I1524" s="132" t="str">
        <f>IFERROR(VLOOKUP(C1524,PG!$C$8:$M$1007,11,FALSE),"")</f>
        <v/>
      </c>
      <c r="J1524" s="133">
        <f t="shared" si="48"/>
        <v>0</v>
      </c>
    </row>
    <row r="1525" spans="1:10" ht="35.1" customHeight="1" thickTop="1" thickBot="1" x14ac:dyDescent="0.3">
      <c r="A1525" s="28" t="str">
        <f t="shared" si="47"/>
        <v/>
      </c>
      <c r="B1525" s="171"/>
      <c r="C1525" s="169"/>
      <c r="D1525" s="182"/>
      <c r="E1525" s="172"/>
      <c r="F1525" s="170"/>
      <c r="G1525" s="169"/>
      <c r="H1525" s="183"/>
      <c r="I1525" s="132" t="str">
        <f>IFERROR(VLOOKUP(C1525,PG!$C$8:$M$1007,11,FALSE),"")</f>
        <v/>
      </c>
      <c r="J1525" s="133">
        <f t="shared" si="48"/>
        <v>0</v>
      </c>
    </row>
    <row r="1526" spans="1:10" ht="35.1" customHeight="1" thickTop="1" thickBot="1" x14ac:dyDescent="0.3">
      <c r="A1526" s="28" t="str">
        <f t="shared" si="47"/>
        <v/>
      </c>
      <c r="B1526" s="171"/>
      <c r="C1526" s="169"/>
      <c r="D1526" s="182"/>
      <c r="E1526" s="172"/>
      <c r="F1526" s="170"/>
      <c r="G1526" s="169"/>
      <c r="H1526" s="183"/>
      <c r="I1526" s="132" t="str">
        <f>IFERROR(VLOOKUP(C1526,PG!$C$8:$M$1007,11,FALSE),"")</f>
        <v/>
      </c>
      <c r="J1526" s="133">
        <f t="shared" si="48"/>
        <v>0</v>
      </c>
    </row>
    <row r="1527" spans="1:10" ht="35.1" customHeight="1" thickTop="1" thickBot="1" x14ac:dyDescent="0.3">
      <c r="A1527" s="28" t="str">
        <f t="shared" si="47"/>
        <v/>
      </c>
      <c r="B1527" s="171"/>
      <c r="C1527" s="169"/>
      <c r="D1527" s="182"/>
      <c r="E1527" s="172"/>
      <c r="F1527" s="170"/>
      <c r="G1527" s="169"/>
      <c r="H1527" s="183"/>
      <c r="I1527" s="132" t="str">
        <f>IFERROR(VLOOKUP(C1527,PG!$C$8:$M$1007,11,FALSE),"")</f>
        <v/>
      </c>
      <c r="J1527" s="133">
        <f t="shared" si="48"/>
        <v>0</v>
      </c>
    </row>
    <row r="1528" spans="1:10" ht="35.1" customHeight="1" thickTop="1" thickBot="1" x14ac:dyDescent="0.3">
      <c r="A1528" s="28" t="str">
        <f t="shared" si="47"/>
        <v/>
      </c>
      <c r="B1528" s="171"/>
      <c r="C1528" s="169"/>
      <c r="D1528" s="182"/>
      <c r="E1528" s="172"/>
      <c r="F1528" s="170"/>
      <c r="G1528" s="169"/>
      <c r="H1528" s="183"/>
      <c r="I1528" s="132" t="str">
        <f>IFERROR(VLOOKUP(C1528,PG!$C$8:$M$1007,11,FALSE),"")</f>
        <v/>
      </c>
      <c r="J1528" s="133">
        <f t="shared" si="48"/>
        <v>0</v>
      </c>
    </row>
    <row r="1529" spans="1:10" ht="35.1" customHeight="1" thickTop="1" thickBot="1" x14ac:dyDescent="0.3">
      <c r="A1529" s="28" t="str">
        <f t="shared" si="47"/>
        <v/>
      </c>
      <c r="B1529" s="171"/>
      <c r="C1529" s="169"/>
      <c r="D1529" s="182"/>
      <c r="E1529" s="172"/>
      <c r="F1529" s="170"/>
      <c r="G1529" s="169"/>
      <c r="H1529" s="183"/>
      <c r="I1529" s="132" t="str">
        <f>IFERROR(VLOOKUP(C1529,PG!$C$8:$M$1007,11,FALSE),"")</f>
        <v/>
      </c>
      <c r="J1529" s="133">
        <f t="shared" si="48"/>
        <v>0</v>
      </c>
    </row>
    <row r="1530" spans="1:10" ht="35.1" customHeight="1" thickTop="1" thickBot="1" x14ac:dyDescent="0.3">
      <c r="A1530" s="28" t="str">
        <f t="shared" si="47"/>
        <v/>
      </c>
      <c r="B1530" s="171"/>
      <c r="C1530" s="169"/>
      <c r="D1530" s="182"/>
      <c r="E1530" s="172"/>
      <c r="F1530" s="170"/>
      <c r="G1530" s="169"/>
      <c r="H1530" s="183"/>
      <c r="I1530" s="132" t="str">
        <f>IFERROR(VLOOKUP(C1530,PG!$C$8:$M$1007,11,FALSE),"")</f>
        <v/>
      </c>
      <c r="J1530" s="133">
        <f t="shared" si="48"/>
        <v>0</v>
      </c>
    </row>
    <row r="1531" spans="1:10" ht="35.1" customHeight="1" thickTop="1" thickBot="1" x14ac:dyDescent="0.3">
      <c r="A1531" s="28" t="str">
        <f t="shared" si="47"/>
        <v/>
      </c>
      <c r="B1531" s="171"/>
      <c r="C1531" s="169"/>
      <c r="D1531" s="182"/>
      <c r="E1531" s="172"/>
      <c r="F1531" s="170"/>
      <c r="G1531" s="169"/>
      <c r="H1531" s="183"/>
      <c r="I1531" s="132" t="str">
        <f>IFERROR(VLOOKUP(C1531,PG!$C$8:$M$1007,11,FALSE),"")</f>
        <v/>
      </c>
      <c r="J1531" s="133">
        <f t="shared" si="48"/>
        <v>0</v>
      </c>
    </row>
    <row r="1532" spans="1:10" ht="35.1" customHeight="1" thickTop="1" thickBot="1" x14ac:dyDescent="0.3">
      <c r="A1532" s="28" t="str">
        <f t="shared" si="47"/>
        <v/>
      </c>
      <c r="B1532" s="171"/>
      <c r="C1532" s="169"/>
      <c r="D1532" s="182"/>
      <c r="E1532" s="172"/>
      <c r="F1532" s="170"/>
      <c r="G1532" s="169"/>
      <c r="H1532" s="183"/>
      <c r="I1532" s="132" t="str">
        <f>IFERROR(VLOOKUP(C1532,PG!$C$8:$M$1007,11,FALSE),"")</f>
        <v/>
      </c>
      <c r="J1532" s="133">
        <f t="shared" si="48"/>
        <v>0</v>
      </c>
    </row>
    <row r="1533" spans="1:10" ht="35.1" customHeight="1" thickTop="1" thickBot="1" x14ac:dyDescent="0.3">
      <c r="A1533" s="28" t="str">
        <f t="shared" si="47"/>
        <v/>
      </c>
      <c r="B1533" s="171"/>
      <c r="C1533" s="169"/>
      <c r="D1533" s="182"/>
      <c r="E1533" s="172"/>
      <c r="F1533" s="170"/>
      <c r="G1533" s="169"/>
      <c r="H1533" s="183"/>
      <c r="I1533" s="132" t="str">
        <f>IFERROR(VLOOKUP(C1533,PG!$C$8:$M$1007,11,FALSE),"")</f>
        <v/>
      </c>
      <c r="J1533" s="133">
        <f t="shared" si="48"/>
        <v>0</v>
      </c>
    </row>
    <row r="1534" spans="1:10" ht="35.1" customHeight="1" thickTop="1" thickBot="1" x14ac:dyDescent="0.3">
      <c r="A1534" s="28" t="str">
        <f t="shared" si="47"/>
        <v/>
      </c>
      <c r="B1534" s="171"/>
      <c r="C1534" s="169"/>
      <c r="D1534" s="182"/>
      <c r="E1534" s="172"/>
      <c r="F1534" s="170"/>
      <c r="G1534" s="169"/>
      <c r="H1534" s="183"/>
      <c r="I1534" s="132" t="str">
        <f>IFERROR(VLOOKUP(C1534,PG!$C$8:$M$1007,11,FALSE),"")</f>
        <v/>
      </c>
      <c r="J1534" s="133">
        <f t="shared" si="48"/>
        <v>0</v>
      </c>
    </row>
    <row r="1535" spans="1:10" ht="35.1" customHeight="1" thickTop="1" thickBot="1" x14ac:dyDescent="0.3">
      <c r="A1535" s="28" t="str">
        <f t="shared" si="47"/>
        <v/>
      </c>
      <c r="B1535" s="171"/>
      <c r="C1535" s="169"/>
      <c r="D1535" s="182"/>
      <c r="E1535" s="172"/>
      <c r="F1535" s="170"/>
      <c r="G1535" s="169"/>
      <c r="H1535" s="183"/>
      <c r="I1535" s="132" t="str">
        <f>IFERROR(VLOOKUP(C1535,PG!$C$8:$M$1007,11,FALSE),"")</f>
        <v/>
      </c>
      <c r="J1535" s="133">
        <f t="shared" si="48"/>
        <v>0</v>
      </c>
    </row>
    <row r="1536" spans="1:10" ht="35.1" customHeight="1" thickTop="1" thickBot="1" x14ac:dyDescent="0.3">
      <c r="A1536" s="28" t="str">
        <f t="shared" si="47"/>
        <v/>
      </c>
      <c r="B1536" s="171"/>
      <c r="C1536" s="169"/>
      <c r="D1536" s="182"/>
      <c r="E1536" s="172"/>
      <c r="F1536" s="170"/>
      <c r="G1536" s="169"/>
      <c r="H1536" s="183"/>
      <c r="I1536" s="132" t="str">
        <f>IFERROR(VLOOKUP(C1536,PG!$C$8:$M$1007,11,FALSE),"")</f>
        <v/>
      </c>
      <c r="J1536" s="133">
        <f t="shared" si="48"/>
        <v>0</v>
      </c>
    </row>
    <row r="1537" spans="1:10" ht="35.1" customHeight="1" thickTop="1" thickBot="1" x14ac:dyDescent="0.3">
      <c r="A1537" s="28" t="str">
        <f t="shared" si="47"/>
        <v/>
      </c>
      <c r="B1537" s="171"/>
      <c r="C1537" s="169"/>
      <c r="D1537" s="182"/>
      <c r="E1537" s="172"/>
      <c r="F1537" s="170"/>
      <c r="G1537" s="169"/>
      <c r="H1537" s="183"/>
      <c r="I1537" s="132" t="str">
        <f>IFERROR(VLOOKUP(C1537,PG!$C$8:$M$1007,11,FALSE),"")</f>
        <v/>
      </c>
      <c r="J1537" s="133">
        <f t="shared" si="48"/>
        <v>0</v>
      </c>
    </row>
    <row r="1538" spans="1:10" ht="35.1" customHeight="1" thickTop="1" thickBot="1" x14ac:dyDescent="0.3">
      <c r="A1538" s="28" t="str">
        <f t="shared" si="47"/>
        <v/>
      </c>
      <c r="B1538" s="171"/>
      <c r="C1538" s="169"/>
      <c r="D1538" s="182"/>
      <c r="E1538" s="172"/>
      <c r="F1538" s="170"/>
      <c r="G1538" s="169"/>
      <c r="H1538" s="183"/>
      <c r="I1538" s="132" t="str">
        <f>IFERROR(VLOOKUP(C1538,PG!$C$8:$M$1007,11,FALSE),"")</f>
        <v/>
      </c>
      <c r="J1538" s="133">
        <f t="shared" si="48"/>
        <v>0</v>
      </c>
    </row>
    <row r="1539" spans="1:10" ht="35.1" customHeight="1" thickTop="1" thickBot="1" x14ac:dyDescent="0.3">
      <c r="A1539" s="28" t="str">
        <f t="shared" si="47"/>
        <v/>
      </c>
      <c r="B1539" s="171"/>
      <c r="C1539" s="169"/>
      <c r="D1539" s="182"/>
      <c r="E1539" s="172"/>
      <c r="F1539" s="170"/>
      <c r="G1539" s="169"/>
      <c r="H1539" s="183"/>
      <c r="I1539" s="132" t="str">
        <f>IFERROR(VLOOKUP(C1539,PG!$C$8:$M$1007,11,FALSE),"")</f>
        <v/>
      </c>
      <c r="J1539" s="133">
        <f t="shared" si="48"/>
        <v>0</v>
      </c>
    </row>
    <row r="1540" spans="1:10" ht="35.1" customHeight="1" thickTop="1" thickBot="1" x14ac:dyDescent="0.3">
      <c r="A1540" s="28" t="str">
        <f t="shared" si="47"/>
        <v/>
      </c>
      <c r="B1540" s="171"/>
      <c r="C1540" s="169"/>
      <c r="D1540" s="182"/>
      <c r="E1540" s="172"/>
      <c r="F1540" s="170"/>
      <c r="G1540" s="169"/>
      <c r="H1540" s="183"/>
      <c r="I1540" s="132" t="str">
        <f>IFERROR(VLOOKUP(C1540,PG!$C$8:$M$1007,11,FALSE),"")</f>
        <v/>
      </c>
      <c r="J1540" s="133">
        <f t="shared" si="48"/>
        <v>0</v>
      </c>
    </row>
    <row r="1541" spans="1:10" ht="35.1" customHeight="1" thickTop="1" thickBot="1" x14ac:dyDescent="0.3">
      <c r="A1541" s="28" t="str">
        <f t="shared" si="47"/>
        <v/>
      </c>
      <c r="B1541" s="171"/>
      <c r="C1541" s="169"/>
      <c r="D1541" s="182"/>
      <c r="E1541" s="172"/>
      <c r="F1541" s="170"/>
      <c r="G1541" s="169"/>
      <c r="H1541" s="183"/>
      <c r="I1541" s="132" t="str">
        <f>IFERROR(VLOOKUP(C1541,PG!$C$8:$M$1007,11,FALSE),"")</f>
        <v/>
      </c>
      <c r="J1541" s="133">
        <f t="shared" si="48"/>
        <v>0</v>
      </c>
    </row>
    <row r="1542" spans="1:10" ht="35.1" customHeight="1" thickTop="1" thickBot="1" x14ac:dyDescent="0.3">
      <c r="A1542" s="28" t="str">
        <f t="shared" si="47"/>
        <v/>
      </c>
      <c r="B1542" s="171"/>
      <c r="C1542" s="169"/>
      <c r="D1542" s="182"/>
      <c r="E1542" s="172"/>
      <c r="F1542" s="170"/>
      <c r="G1542" s="169"/>
      <c r="H1542" s="183"/>
      <c r="I1542" s="132" t="str">
        <f>IFERROR(VLOOKUP(C1542,PG!$C$8:$M$1007,11,FALSE),"")</f>
        <v/>
      </c>
      <c r="J1542" s="133">
        <f t="shared" si="48"/>
        <v>0</v>
      </c>
    </row>
    <row r="1543" spans="1:10" ht="35.1" customHeight="1" thickTop="1" thickBot="1" x14ac:dyDescent="0.3">
      <c r="A1543" s="28" t="str">
        <f t="shared" si="47"/>
        <v/>
      </c>
      <c r="B1543" s="171"/>
      <c r="C1543" s="169"/>
      <c r="D1543" s="182"/>
      <c r="E1543" s="172"/>
      <c r="F1543" s="170"/>
      <c r="G1543" s="169"/>
      <c r="H1543" s="183"/>
      <c r="I1543" s="132" t="str">
        <f>IFERROR(VLOOKUP(C1543,PG!$C$8:$M$1007,11,FALSE),"")</f>
        <v/>
      </c>
      <c r="J1543" s="133">
        <f t="shared" si="48"/>
        <v>0</v>
      </c>
    </row>
    <row r="1544" spans="1:10" ht="35.1" customHeight="1" thickTop="1" thickBot="1" x14ac:dyDescent="0.3">
      <c r="A1544" s="28" t="str">
        <f t="shared" si="47"/>
        <v/>
      </c>
      <c r="B1544" s="171"/>
      <c r="C1544" s="169"/>
      <c r="D1544" s="182"/>
      <c r="E1544" s="172"/>
      <c r="F1544" s="170"/>
      <c r="G1544" s="169"/>
      <c r="H1544" s="183"/>
      <c r="I1544" s="132" t="str">
        <f>IFERROR(VLOOKUP(C1544,PG!$C$8:$M$1007,11,FALSE),"")</f>
        <v/>
      </c>
      <c r="J1544" s="133">
        <f t="shared" si="48"/>
        <v>0</v>
      </c>
    </row>
    <row r="1545" spans="1:10" ht="35.1" customHeight="1" thickTop="1" thickBot="1" x14ac:dyDescent="0.3">
      <c r="A1545" s="28" t="str">
        <f t="shared" ref="A1545:A1608" si="49">IF(B1545="","",MONTH(B1545))</f>
        <v/>
      </c>
      <c r="B1545" s="171"/>
      <c r="C1545" s="169"/>
      <c r="D1545" s="182"/>
      <c r="E1545" s="172"/>
      <c r="F1545" s="170"/>
      <c r="G1545" s="169"/>
      <c r="H1545" s="183"/>
      <c r="I1545" s="132" t="str">
        <f>IFERROR(VLOOKUP(C1545,PG!$C$8:$M$1007,11,FALSE),"")</f>
        <v/>
      </c>
      <c r="J1545" s="133">
        <f t="shared" si="48"/>
        <v>0</v>
      </c>
    </row>
    <row r="1546" spans="1:10" ht="35.1" customHeight="1" thickTop="1" thickBot="1" x14ac:dyDescent="0.3">
      <c r="A1546" s="28" t="str">
        <f t="shared" si="49"/>
        <v/>
      </c>
      <c r="B1546" s="171"/>
      <c r="C1546" s="169"/>
      <c r="D1546" s="182"/>
      <c r="E1546" s="172"/>
      <c r="F1546" s="170"/>
      <c r="G1546" s="169"/>
      <c r="H1546" s="183"/>
      <c r="I1546" s="132" t="str">
        <f>IFERROR(VLOOKUP(C1546,PG!$C$8:$M$1007,11,FALSE),"")</f>
        <v/>
      </c>
      <c r="J1546" s="133">
        <f t="shared" si="48"/>
        <v>0</v>
      </c>
    </row>
    <row r="1547" spans="1:10" ht="35.1" customHeight="1" thickTop="1" thickBot="1" x14ac:dyDescent="0.3">
      <c r="A1547" s="28" t="str">
        <f t="shared" si="49"/>
        <v/>
      </c>
      <c r="B1547" s="171"/>
      <c r="C1547" s="169"/>
      <c r="D1547" s="182"/>
      <c r="E1547" s="172"/>
      <c r="F1547" s="170"/>
      <c r="G1547" s="169"/>
      <c r="H1547" s="183"/>
      <c r="I1547" s="132" t="str">
        <f>IFERROR(VLOOKUP(C1547,PG!$C$8:$M$1007,11,FALSE),"")</f>
        <v/>
      </c>
      <c r="J1547" s="133">
        <f t="shared" si="48"/>
        <v>0</v>
      </c>
    </row>
    <row r="1548" spans="1:10" ht="35.1" customHeight="1" thickTop="1" thickBot="1" x14ac:dyDescent="0.3">
      <c r="A1548" s="28" t="str">
        <f t="shared" si="49"/>
        <v/>
      </c>
      <c r="B1548" s="171"/>
      <c r="C1548" s="169"/>
      <c r="D1548" s="182"/>
      <c r="E1548" s="172"/>
      <c r="F1548" s="170"/>
      <c r="G1548" s="169"/>
      <c r="H1548" s="183"/>
      <c r="I1548" s="132" t="str">
        <f>IFERROR(VLOOKUP(C1548,PG!$C$8:$M$1007,11,FALSE),"")</f>
        <v/>
      </c>
      <c r="J1548" s="133">
        <f t="shared" si="48"/>
        <v>0</v>
      </c>
    </row>
    <row r="1549" spans="1:10" ht="35.1" customHeight="1" thickTop="1" thickBot="1" x14ac:dyDescent="0.3">
      <c r="A1549" s="28" t="str">
        <f t="shared" si="49"/>
        <v/>
      </c>
      <c r="B1549" s="171"/>
      <c r="C1549" s="169"/>
      <c r="D1549" s="182"/>
      <c r="E1549" s="172"/>
      <c r="F1549" s="170"/>
      <c r="G1549" s="169"/>
      <c r="H1549" s="183"/>
      <c r="I1549" s="132" t="str">
        <f>IFERROR(VLOOKUP(C1549,PG!$C$8:$M$1007,11,FALSE),"")</f>
        <v/>
      </c>
      <c r="J1549" s="133">
        <f t="shared" si="48"/>
        <v>0</v>
      </c>
    </row>
    <row r="1550" spans="1:10" ht="35.1" customHeight="1" thickTop="1" thickBot="1" x14ac:dyDescent="0.3">
      <c r="A1550" s="28" t="str">
        <f t="shared" si="49"/>
        <v/>
      </c>
      <c r="B1550" s="171"/>
      <c r="C1550" s="169"/>
      <c r="D1550" s="182"/>
      <c r="E1550" s="172"/>
      <c r="F1550" s="170"/>
      <c r="G1550" s="169"/>
      <c r="H1550" s="183"/>
      <c r="I1550" s="132" t="str">
        <f>IFERROR(VLOOKUP(C1550,PG!$C$8:$M$1007,11,FALSE),"")</f>
        <v/>
      </c>
      <c r="J1550" s="133">
        <f t="shared" si="48"/>
        <v>0</v>
      </c>
    </row>
    <row r="1551" spans="1:10" ht="35.1" customHeight="1" thickTop="1" thickBot="1" x14ac:dyDescent="0.3">
      <c r="A1551" s="28" t="str">
        <f t="shared" si="49"/>
        <v/>
      </c>
      <c r="B1551" s="171"/>
      <c r="C1551" s="169"/>
      <c r="D1551" s="182"/>
      <c r="E1551" s="172"/>
      <c r="F1551" s="170"/>
      <c r="G1551" s="169"/>
      <c r="H1551" s="183"/>
      <c r="I1551" s="132" t="str">
        <f>IFERROR(VLOOKUP(C1551,PG!$C$8:$M$1007,11,FALSE),"")</f>
        <v/>
      </c>
      <c r="J1551" s="133">
        <f t="shared" si="48"/>
        <v>0</v>
      </c>
    </row>
    <row r="1552" spans="1:10" ht="35.1" customHeight="1" thickTop="1" thickBot="1" x14ac:dyDescent="0.3">
      <c r="A1552" s="28" t="str">
        <f t="shared" si="49"/>
        <v/>
      </c>
      <c r="B1552" s="171"/>
      <c r="C1552" s="169"/>
      <c r="D1552" s="182"/>
      <c r="E1552" s="172"/>
      <c r="F1552" s="170"/>
      <c r="G1552" s="169"/>
      <c r="H1552" s="183"/>
      <c r="I1552" s="132" t="str">
        <f>IFERROR(VLOOKUP(C1552,PG!$C$8:$M$1007,11,FALSE),"")</f>
        <v/>
      </c>
      <c r="J1552" s="133">
        <f t="shared" si="48"/>
        <v>0</v>
      </c>
    </row>
    <row r="1553" spans="1:10" ht="35.1" customHeight="1" thickTop="1" thickBot="1" x14ac:dyDescent="0.3">
      <c r="A1553" s="28" t="str">
        <f t="shared" si="49"/>
        <v/>
      </c>
      <c r="B1553" s="171"/>
      <c r="C1553" s="169"/>
      <c r="D1553" s="182"/>
      <c r="E1553" s="172"/>
      <c r="F1553" s="170"/>
      <c r="G1553" s="169"/>
      <c r="H1553" s="183"/>
      <c r="I1553" s="132" t="str">
        <f>IFERROR(VLOOKUP(C1553,PG!$C$8:$M$1007,11,FALSE),"")</f>
        <v/>
      </c>
      <c r="J1553" s="133">
        <f t="shared" si="48"/>
        <v>0</v>
      </c>
    </row>
    <row r="1554" spans="1:10" ht="35.1" customHeight="1" thickTop="1" thickBot="1" x14ac:dyDescent="0.3">
      <c r="A1554" s="28" t="str">
        <f t="shared" si="49"/>
        <v/>
      </c>
      <c r="B1554" s="171"/>
      <c r="C1554" s="169"/>
      <c r="D1554" s="182"/>
      <c r="E1554" s="172"/>
      <c r="F1554" s="170"/>
      <c r="G1554" s="169"/>
      <c r="H1554" s="183"/>
      <c r="I1554" s="132" t="str">
        <f>IFERROR(VLOOKUP(C1554,PG!$C$8:$M$1007,11,FALSE),"")</f>
        <v/>
      </c>
      <c r="J1554" s="133">
        <f t="shared" si="48"/>
        <v>0</v>
      </c>
    </row>
    <row r="1555" spans="1:10" ht="35.1" customHeight="1" thickTop="1" thickBot="1" x14ac:dyDescent="0.3">
      <c r="A1555" s="28" t="str">
        <f t="shared" si="49"/>
        <v/>
      </c>
      <c r="B1555" s="171"/>
      <c r="C1555" s="169"/>
      <c r="D1555" s="182"/>
      <c r="E1555" s="172"/>
      <c r="F1555" s="170"/>
      <c r="G1555" s="169"/>
      <c r="H1555" s="183"/>
      <c r="I1555" s="132" t="str">
        <f>IFERROR(VLOOKUP(C1555,PG!$C$8:$M$1007,11,FALSE),"")</f>
        <v/>
      </c>
      <c r="J1555" s="133">
        <f t="shared" ref="J1555:J1618" si="50">IFERROR(E1555*F1555,0)</f>
        <v>0</v>
      </c>
    </row>
    <row r="1556" spans="1:10" ht="35.1" customHeight="1" thickTop="1" thickBot="1" x14ac:dyDescent="0.3">
      <c r="A1556" s="28" t="str">
        <f t="shared" si="49"/>
        <v/>
      </c>
      <c r="B1556" s="171"/>
      <c r="C1556" s="169"/>
      <c r="D1556" s="182"/>
      <c r="E1556" s="172"/>
      <c r="F1556" s="170"/>
      <c r="G1556" s="169"/>
      <c r="H1556" s="183"/>
      <c r="I1556" s="132" t="str">
        <f>IFERROR(VLOOKUP(C1556,PG!$C$8:$M$1007,11,FALSE),"")</f>
        <v/>
      </c>
      <c r="J1556" s="133">
        <f t="shared" si="50"/>
        <v>0</v>
      </c>
    </row>
    <row r="1557" spans="1:10" ht="35.1" customHeight="1" thickTop="1" thickBot="1" x14ac:dyDescent="0.3">
      <c r="A1557" s="28" t="str">
        <f t="shared" si="49"/>
        <v/>
      </c>
      <c r="B1557" s="171"/>
      <c r="C1557" s="169"/>
      <c r="D1557" s="182"/>
      <c r="E1557" s="172"/>
      <c r="F1557" s="170"/>
      <c r="G1557" s="169"/>
      <c r="H1557" s="183"/>
      <c r="I1557" s="132" t="str">
        <f>IFERROR(VLOOKUP(C1557,PG!$C$8:$M$1007,11,FALSE),"")</f>
        <v/>
      </c>
      <c r="J1557" s="133">
        <f t="shared" si="50"/>
        <v>0</v>
      </c>
    </row>
    <row r="1558" spans="1:10" ht="35.1" customHeight="1" thickTop="1" thickBot="1" x14ac:dyDescent="0.3">
      <c r="A1558" s="28" t="str">
        <f t="shared" si="49"/>
        <v/>
      </c>
      <c r="B1558" s="171"/>
      <c r="C1558" s="169"/>
      <c r="D1558" s="182"/>
      <c r="E1558" s="172"/>
      <c r="F1558" s="170"/>
      <c r="G1558" s="169"/>
      <c r="H1558" s="183"/>
      <c r="I1558" s="132" t="str">
        <f>IFERROR(VLOOKUP(C1558,PG!$C$8:$M$1007,11,FALSE),"")</f>
        <v/>
      </c>
      <c r="J1558" s="133">
        <f t="shared" si="50"/>
        <v>0</v>
      </c>
    </row>
    <row r="1559" spans="1:10" ht="35.1" customHeight="1" thickTop="1" thickBot="1" x14ac:dyDescent="0.3">
      <c r="A1559" s="28" t="str">
        <f t="shared" si="49"/>
        <v/>
      </c>
      <c r="B1559" s="171"/>
      <c r="C1559" s="169"/>
      <c r="D1559" s="182"/>
      <c r="E1559" s="172"/>
      <c r="F1559" s="170"/>
      <c r="G1559" s="169"/>
      <c r="H1559" s="183"/>
      <c r="I1559" s="132" t="str">
        <f>IFERROR(VLOOKUP(C1559,PG!$C$8:$M$1007,11,FALSE),"")</f>
        <v/>
      </c>
      <c r="J1559" s="133">
        <f t="shared" si="50"/>
        <v>0</v>
      </c>
    </row>
    <row r="1560" spans="1:10" ht="35.1" customHeight="1" thickTop="1" thickBot="1" x14ac:dyDescent="0.3">
      <c r="A1560" s="28" t="str">
        <f t="shared" si="49"/>
        <v/>
      </c>
      <c r="B1560" s="171"/>
      <c r="C1560" s="169"/>
      <c r="D1560" s="182"/>
      <c r="E1560" s="172"/>
      <c r="F1560" s="170"/>
      <c r="G1560" s="169"/>
      <c r="H1560" s="183"/>
      <c r="I1560" s="132" t="str">
        <f>IFERROR(VLOOKUP(C1560,PG!$C$8:$M$1007,11,FALSE),"")</f>
        <v/>
      </c>
      <c r="J1560" s="133">
        <f t="shared" si="50"/>
        <v>0</v>
      </c>
    </row>
    <row r="1561" spans="1:10" ht="35.1" customHeight="1" thickTop="1" thickBot="1" x14ac:dyDescent="0.3">
      <c r="A1561" s="28" t="str">
        <f t="shared" si="49"/>
        <v/>
      </c>
      <c r="B1561" s="171"/>
      <c r="C1561" s="169"/>
      <c r="D1561" s="182"/>
      <c r="E1561" s="172"/>
      <c r="F1561" s="170"/>
      <c r="G1561" s="169"/>
      <c r="H1561" s="183"/>
      <c r="I1561" s="132" t="str">
        <f>IFERROR(VLOOKUP(C1561,PG!$C$8:$M$1007,11,FALSE),"")</f>
        <v/>
      </c>
      <c r="J1561" s="133">
        <f t="shared" si="50"/>
        <v>0</v>
      </c>
    </row>
    <row r="1562" spans="1:10" ht="35.1" customHeight="1" thickTop="1" thickBot="1" x14ac:dyDescent="0.3">
      <c r="A1562" s="28" t="str">
        <f t="shared" si="49"/>
        <v/>
      </c>
      <c r="B1562" s="171"/>
      <c r="C1562" s="169"/>
      <c r="D1562" s="182"/>
      <c r="E1562" s="172"/>
      <c r="F1562" s="170"/>
      <c r="G1562" s="169"/>
      <c r="H1562" s="183"/>
      <c r="I1562" s="132" t="str">
        <f>IFERROR(VLOOKUP(C1562,PG!$C$8:$M$1007,11,FALSE),"")</f>
        <v/>
      </c>
      <c r="J1562" s="133">
        <f t="shared" si="50"/>
        <v>0</v>
      </c>
    </row>
    <row r="1563" spans="1:10" ht="35.1" customHeight="1" thickTop="1" thickBot="1" x14ac:dyDescent="0.3">
      <c r="A1563" s="28" t="str">
        <f t="shared" si="49"/>
        <v/>
      </c>
      <c r="B1563" s="171"/>
      <c r="C1563" s="169"/>
      <c r="D1563" s="182"/>
      <c r="E1563" s="172"/>
      <c r="F1563" s="170"/>
      <c r="G1563" s="169"/>
      <c r="H1563" s="183"/>
      <c r="I1563" s="132" t="str">
        <f>IFERROR(VLOOKUP(C1563,PG!$C$8:$M$1007,11,FALSE),"")</f>
        <v/>
      </c>
      <c r="J1563" s="133">
        <f t="shared" si="50"/>
        <v>0</v>
      </c>
    </row>
    <row r="1564" spans="1:10" ht="35.1" customHeight="1" thickTop="1" thickBot="1" x14ac:dyDescent="0.3">
      <c r="A1564" s="28" t="str">
        <f t="shared" si="49"/>
        <v/>
      </c>
      <c r="B1564" s="171"/>
      <c r="C1564" s="169"/>
      <c r="D1564" s="182"/>
      <c r="E1564" s="172"/>
      <c r="F1564" s="170"/>
      <c r="G1564" s="169"/>
      <c r="H1564" s="183"/>
      <c r="I1564" s="132" t="str">
        <f>IFERROR(VLOOKUP(C1564,PG!$C$8:$M$1007,11,FALSE),"")</f>
        <v/>
      </c>
      <c r="J1564" s="133">
        <f t="shared" si="50"/>
        <v>0</v>
      </c>
    </row>
    <row r="1565" spans="1:10" ht="35.1" customHeight="1" thickTop="1" thickBot="1" x14ac:dyDescent="0.3">
      <c r="A1565" s="28" t="str">
        <f t="shared" si="49"/>
        <v/>
      </c>
      <c r="B1565" s="171"/>
      <c r="C1565" s="169"/>
      <c r="D1565" s="182"/>
      <c r="E1565" s="172"/>
      <c r="F1565" s="170"/>
      <c r="G1565" s="169"/>
      <c r="H1565" s="183"/>
      <c r="I1565" s="132" t="str">
        <f>IFERROR(VLOOKUP(C1565,PG!$C$8:$M$1007,11,FALSE),"")</f>
        <v/>
      </c>
      <c r="J1565" s="133">
        <f t="shared" si="50"/>
        <v>0</v>
      </c>
    </row>
    <row r="1566" spans="1:10" ht="35.1" customHeight="1" thickTop="1" thickBot="1" x14ac:dyDescent="0.3">
      <c r="A1566" s="28" t="str">
        <f t="shared" si="49"/>
        <v/>
      </c>
      <c r="B1566" s="171"/>
      <c r="C1566" s="169"/>
      <c r="D1566" s="182"/>
      <c r="E1566" s="172"/>
      <c r="F1566" s="170"/>
      <c r="G1566" s="169"/>
      <c r="H1566" s="183"/>
      <c r="I1566" s="132" t="str">
        <f>IFERROR(VLOOKUP(C1566,PG!$C$8:$M$1007,11,FALSE),"")</f>
        <v/>
      </c>
      <c r="J1566" s="133">
        <f t="shared" si="50"/>
        <v>0</v>
      </c>
    </row>
    <row r="1567" spans="1:10" ht="35.1" customHeight="1" thickTop="1" thickBot="1" x14ac:dyDescent="0.3">
      <c r="A1567" s="28" t="str">
        <f t="shared" si="49"/>
        <v/>
      </c>
      <c r="B1567" s="171"/>
      <c r="C1567" s="169"/>
      <c r="D1567" s="182"/>
      <c r="E1567" s="172"/>
      <c r="F1567" s="170"/>
      <c r="G1567" s="169"/>
      <c r="H1567" s="183"/>
      <c r="I1567" s="132" t="str">
        <f>IFERROR(VLOOKUP(C1567,PG!$C$8:$M$1007,11,FALSE),"")</f>
        <v/>
      </c>
      <c r="J1567" s="133">
        <f t="shared" si="50"/>
        <v>0</v>
      </c>
    </row>
    <row r="1568" spans="1:10" ht="35.1" customHeight="1" thickTop="1" thickBot="1" x14ac:dyDescent="0.3">
      <c r="A1568" s="28" t="str">
        <f t="shared" si="49"/>
        <v/>
      </c>
      <c r="B1568" s="171"/>
      <c r="C1568" s="169"/>
      <c r="D1568" s="182"/>
      <c r="E1568" s="172"/>
      <c r="F1568" s="170"/>
      <c r="G1568" s="169"/>
      <c r="H1568" s="183"/>
      <c r="I1568" s="132" t="str">
        <f>IFERROR(VLOOKUP(C1568,PG!$C$8:$M$1007,11,FALSE),"")</f>
        <v/>
      </c>
      <c r="J1568" s="133">
        <f t="shared" si="50"/>
        <v>0</v>
      </c>
    </row>
    <row r="1569" spans="1:10" ht="35.1" customHeight="1" thickTop="1" thickBot="1" x14ac:dyDescent="0.3">
      <c r="A1569" s="28" t="str">
        <f t="shared" si="49"/>
        <v/>
      </c>
      <c r="B1569" s="171"/>
      <c r="C1569" s="169"/>
      <c r="D1569" s="182"/>
      <c r="E1569" s="172"/>
      <c r="F1569" s="170"/>
      <c r="G1569" s="169"/>
      <c r="H1569" s="183"/>
      <c r="I1569" s="132" t="str">
        <f>IFERROR(VLOOKUP(C1569,PG!$C$8:$M$1007,11,FALSE),"")</f>
        <v/>
      </c>
      <c r="J1569" s="133">
        <f t="shared" si="50"/>
        <v>0</v>
      </c>
    </row>
    <row r="1570" spans="1:10" ht="35.1" customHeight="1" thickTop="1" thickBot="1" x14ac:dyDescent="0.3">
      <c r="A1570" s="28" t="str">
        <f t="shared" si="49"/>
        <v/>
      </c>
      <c r="B1570" s="171"/>
      <c r="C1570" s="169"/>
      <c r="D1570" s="182"/>
      <c r="E1570" s="172"/>
      <c r="F1570" s="170"/>
      <c r="G1570" s="169"/>
      <c r="H1570" s="183"/>
      <c r="I1570" s="132" t="str">
        <f>IFERROR(VLOOKUP(C1570,PG!$C$8:$M$1007,11,FALSE),"")</f>
        <v/>
      </c>
      <c r="J1570" s="133">
        <f t="shared" si="50"/>
        <v>0</v>
      </c>
    </row>
    <row r="1571" spans="1:10" ht="35.1" customHeight="1" thickTop="1" thickBot="1" x14ac:dyDescent="0.3">
      <c r="A1571" s="28" t="str">
        <f t="shared" si="49"/>
        <v/>
      </c>
      <c r="B1571" s="171"/>
      <c r="C1571" s="169"/>
      <c r="D1571" s="182"/>
      <c r="E1571" s="172"/>
      <c r="F1571" s="170"/>
      <c r="G1571" s="169"/>
      <c r="H1571" s="183"/>
      <c r="I1571" s="132" t="str">
        <f>IFERROR(VLOOKUP(C1571,PG!$C$8:$M$1007,11,FALSE),"")</f>
        <v/>
      </c>
      <c r="J1571" s="133">
        <f t="shared" si="50"/>
        <v>0</v>
      </c>
    </row>
    <row r="1572" spans="1:10" ht="35.1" customHeight="1" thickTop="1" thickBot="1" x14ac:dyDescent="0.3">
      <c r="A1572" s="28" t="str">
        <f t="shared" si="49"/>
        <v/>
      </c>
      <c r="B1572" s="171"/>
      <c r="C1572" s="169"/>
      <c r="D1572" s="182"/>
      <c r="E1572" s="172"/>
      <c r="F1572" s="170"/>
      <c r="G1572" s="169"/>
      <c r="H1572" s="183"/>
      <c r="I1572" s="132" t="str">
        <f>IFERROR(VLOOKUP(C1572,PG!$C$8:$M$1007,11,FALSE),"")</f>
        <v/>
      </c>
      <c r="J1572" s="133">
        <f t="shared" si="50"/>
        <v>0</v>
      </c>
    </row>
    <row r="1573" spans="1:10" ht="35.1" customHeight="1" thickTop="1" thickBot="1" x14ac:dyDescent="0.3">
      <c r="A1573" s="28" t="str">
        <f t="shared" si="49"/>
        <v/>
      </c>
      <c r="B1573" s="171"/>
      <c r="C1573" s="169"/>
      <c r="D1573" s="182"/>
      <c r="E1573" s="172"/>
      <c r="F1573" s="170"/>
      <c r="G1573" s="169"/>
      <c r="H1573" s="183"/>
      <c r="I1573" s="132" t="str">
        <f>IFERROR(VLOOKUP(C1573,PG!$C$8:$M$1007,11,FALSE),"")</f>
        <v/>
      </c>
      <c r="J1573" s="133">
        <f t="shared" si="50"/>
        <v>0</v>
      </c>
    </row>
    <row r="1574" spans="1:10" ht="35.1" customHeight="1" thickTop="1" thickBot="1" x14ac:dyDescent="0.3">
      <c r="A1574" s="28" t="str">
        <f t="shared" si="49"/>
        <v/>
      </c>
      <c r="B1574" s="171"/>
      <c r="C1574" s="169"/>
      <c r="D1574" s="182"/>
      <c r="E1574" s="172"/>
      <c r="F1574" s="170"/>
      <c r="G1574" s="169"/>
      <c r="H1574" s="183"/>
      <c r="I1574" s="132" t="str">
        <f>IFERROR(VLOOKUP(C1574,PG!$C$8:$M$1007,11,FALSE),"")</f>
        <v/>
      </c>
      <c r="J1574" s="133">
        <f t="shared" si="50"/>
        <v>0</v>
      </c>
    </row>
    <row r="1575" spans="1:10" ht="35.1" customHeight="1" thickTop="1" thickBot="1" x14ac:dyDescent="0.3">
      <c r="A1575" s="28" t="str">
        <f t="shared" si="49"/>
        <v/>
      </c>
      <c r="B1575" s="171"/>
      <c r="C1575" s="169"/>
      <c r="D1575" s="182"/>
      <c r="E1575" s="172"/>
      <c r="F1575" s="170"/>
      <c r="G1575" s="169"/>
      <c r="H1575" s="183"/>
      <c r="I1575" s="132" t="str">
        <f>IFERROR(VLOOKUP(C1575,PG!$C$8:$M$1007,11,FALSE),"")</f>
        <v/>
      </c>
      <c r="J1575" s="133">
        <f t="shared" si="50"/>
        <v>0</v>
      </c>
    </row>
    <row r="1576" spans="1:10" ht="35.1" customHeight="1" thickTop="1" thickBot="1" x14ac:dyDescent="0.3">
      <c r="A1576" s="28" t="str">
        <f t="shared" si="49"/>
        <v/>
      </c>
      <c r="B1576" s="171"/>
      <c r="C1576" s="169"/>
      <c r="D1576" s="182"/>
      <c r="E1576" s="172"/>
      <c r="F1576" s="170"/>
      <c r="G1576" s="169"/>
      <c r="H1576" s="183"/>
      <c r="I1576" s="132" t="str">
        <f>IFERROR(VLOOKUP(C1576,PG!$C$8:$M$1007,11,FALSE),"")</f>
        <v/>
      </c>
      <c r="J1576" s="133">
        <f t="shared" si="50"/>
        <v>0</v>
      </c>
    </row>
    <row r="1577" spans="1:10" ht="35.1" customHeight="1" thickTop="1" thickBot="1" x14ac:dyDescent="0.3">
      <c r="A1577" s="28" t="str">
        <f t="shared" si="49"/>
        <v/>
      </c>
      <c r="B1577" s="171"/>
      <c r="C1577" s="169"/>
      <c r="D1577" s="182"/>
      <c r="E1577" s="172"/>
      <c r="F1577" s="170"/>
      <c r="G1577" s="169"/>
      <c r="H1577" s="183"/>
      <c r="I1577" s="132" t="str">
        <f>IFERROR(VLOOKUP(C1577,PG!$C$8:$M$1007,11,FALSE),"")</f>
        <v/>
      </c>
      <c r="J1577" s="133">
        <f t="shared" si="50"/>
        <v>0</v>
      </c>
    </row>
    <row r="1578" spans="1:10" ht="35.1" customHeight="1" thickTop="1" thickBot="1" x14ac:dyDescent="0.3">
      <c r="A1578" s="28" t="str">
        <f t="shared" si="49"/>
        <v/>
      </c>
      <c r="B1578" s="171"/>
      <c r="C1578" s="169"/>
      <c r="D1578" s="182"/>
      <c r="E1578" s="172"/>
      <c r="F1578" s="170"/>
      <c r="G1578" s="169"/>
      <c r="H1578" s="183"/>
      <c r="I1578" s="132" t="str">
        <f>IFERROR(VLOOKUP(C1578,PG!$C$8:$M$1007,11,FALSE),"")</f>
        <v/>
      </c>
      <c r="J1578" s="133">
        <f t="shared" si="50"/>
        <v>0</v>
      </c>
    </row>
    <row r="1579" spans="1:10" ht="35.1" customHeight="1" thickTop="1" thickBot="1" x14ac:dyDescent="0.3">
      <c r="A1579" s="28" t="str">
        <f t="shared" si="49"/>
        <v/>
      </c>
      <c r="B1579" s="171"/>
      <c r="C1579" s="169"/>
      <c r="D1579" s="182"/>
      <c r="E1579" s="172"/>
      <c r="F1579" s="170"/>
      <c r="G1579" s="169"/>
      <c r="H1579" s="183"/>
      <c r="I1579" s="132" t="str">
        <f>IFERROR(VLOOKUP(C1579,PG!$C$8:$M$1007,11,FALSE),"")</f>
        <v/>
      </c>
      <c r="J1579" s="133">
        <f t="shared" si="50"/>
        <v>0</v>
      </c>
    </row>
    <row r="1580" spans="1:10" ht="35.1" customHeight="1" thickTop="1" thickBot="1" x14ac:dyDescent="0.3">
      <c r="A1580" s="28" t="str">
        <f t="shared" si="49"/>
        <v/>
      </c>
      <c r="B1580" s="171"/>
      <c r="C1580" s="169"/>
      <c r="D1580" s="182"/>
      <c r="E1580" s="172"/>
      <c r="F1580" s="170"/>
      <c r="G1580" s="169"/>
      <c r="H1580" s="183"/>
      <c r="I1580" s="132" t="str">
        <f>IFERROR(VLOOKUP(C1580,PG!$C$8:$M$1007,11,FALSE),"")</f>
        <v/>
      </c>
      <c r="J1580" s="133">
        <f t="shared" si="50"/>
        <v>0</v>
      </c>
    </row>
    <row r="1581" spans="1:10" ht="35.1" customHeight="1" thickTop="1" thickBot="1" x14ac:dyDescent="0.3">
      <c r="A1581" s="28" t="str">
        <f t="shared" si="49"/>
        <v/>
      </c>
      <c r="B1581" s="171"/>
      <c r="C1581" s="169"/>
      <c r="D1581" s="182"/>
      <c r="E1581" s="172"/>
      <c r="F1581" s="170"/>
      <c r="G1581" s="169"/>
      <c r="H1581" s="183"/>
      <c r="I1581" s="132" t="str">
        <f>IFERROR(VLOOKUP(C1581,PG!$C$8:$M$1007,11,FALSE),"")</f>
        <v/>
      </c>
      <c r="J1581" s="133">
        <f t="shared" si="50"/>
        <v>0</v>
      </c>
    </row>
    <row r="1582" spans="1:10" ht="35.1" customHeight="1" thickTop="1" thickBot="1" x14ac:dyDescent="0.3">
      <c r="A1582" s="28" t="str">
        <f t="shared" si="49"/>
        <v/>
      </c>
      <c r="B1582" s="171"/>
      <c r="C1582" s="169"/>
      <c r="D1582" s="182"/>
      <c r="E1582" s="172"/>
      <c r="F1582" s="170"/>
      <c r="G1582" s="169"/>
      <c r="H1582" s="183"/>
      <c r="I1582" s="132" t="str">
        <f>IFERROR(VLOOKUP(C1582,PG!$C$8:$M$1007,11,FALSE),"")</f>
        <v/>
      </c>
      <c r="J1582" s="133">
        <f t="shared" si="50"/>
        <v>0</v>
      </c>
    </row>
    <row r="1583" spans="1:10" ht="35.1" customHeight="1" thickTop="1" thickBot="1" x14ac:dyDescent="0.3">
      <c r="A1583" s="28" t="str">
        <f t="shared" si="49"/>
        <v/>
      </c>
      <c r="B1583" s="171"/>
      <c r="C1583" s="169"/>
      <c r="D1583" s="182"/>
      <c r="E1583" s="172"/>
      <c r="F1583" s="170"/>
      <c r="G1583" s="169"/>
      <c r="H1583" s="183"/>
      <c r="I1583" s="132" t="str">
        <f>IFERROR(VLOOKUP(C1583,PG!$C$8:$M$1007,11,FALSE),"")</f>
        <v/>
      </c>
      <c r="J1583" s="133">
        <f t="shared" si="50"/>
        <v>0</v>
      </c>
    </row>
    <row r="1584" spans="1:10" ht="35.1" customHeight="1" thickTop="1" thickBot="1" x14ac:dyDescent="0.3">
      <c r="A1584" s="28" t="str">
        <f t="shared" si="49"/>
        <v/>
      </c>
      <c r="B1584" s="171"/>
      <c r="C1584" s="169"/>
      <c r="D1584" s="182"/>
      <c r="E1584" s="172"/>
      <c r="F1584" s="170"/>
      <c r="G1584" s="169"/>
      <c r="H1584" s="183"/>
      <c r="I1584" s="132" t="str">
        <f>IFERROR(VLOOKUP(C1584,PG!$C$8:$M$1007,11,FALSE),"")</f>
        <v/>
      </c>
      <c r="J1584" s="133">
        <f t="shared" si="50"/>
        <v>0</v>
      </c>
    </row>
    <row r="1585" spans="1:10" ht="35.1" customHeight="1" thickTop="1" thickBot="1" x14ac:dyDescent="0.3">
      <c r="A1585" s="28" t="str">
        <f t="shared" si="49"/>
        <v/>
      </c>
      <c r="B1585" s="171"/>
      <c r="C1585" s="169"/>
      <c r="D1585" s="182"/>
      <c r="E1585" s="172"/>
      <c r="F1585" s="170"/>
      <c r="G1585" s="169"/>
      <c r="H1585" s="183"/>
      <c r="I1585" s="132" t="str">
        <f>IFERROR(VLOOKUP(C1585,PG!$C$8:$M$1007,11,FALSE),"")</f>
        <v/>
      </c>
      <c r="J1585" s="133">
        <f t="shared" si="50"/>
        <v>0</v>
      </c>
    </row>
    <row r="1586" spans="1:10" ht="35.1" customHeight="1" thickTop="1" thickBot="1" x14ac:dyDescent="0.3">
      <c r="A1586" s="28" t="str">
        <f t="shared" si="49"/>
        <v/>
      </c>
      <c r="B1586" s="171"/>
      <c r="C1586" s="169"/>
      <c r="D1586" s="182"/>
      <c r="E1586" s="172"/>
      <c r="F1586" s="170"/>
      <c r="G1586" s="169"/>
      <c r="H1586" s="183"/>
      <c r="I1586" s="132" t="str">
        <f>IFERROR(VLOOKUP(C1586,PG!$C$8:$M$1007,11,FALSE),"")</f>
        <v/>
      </c>
      <c r="J1586" s="133">
        <f t="shared" si="50"/>
        <v>0</v>
      </c>
    </row>
    <row r="1587" spans="1:10" ht="35.1" customHeight="1" thickTop="1" thickBot="1" x14ac:dyDescent="0.3">
      <c r="A1587" s="28" t="str">
        <f t="shared" si="49"/>
        <v/>
      </c>
      <c r="B1587" s="171"/>
      <c r="C1587" s="169"/>
      <c r="D1587" s="182"/>
      <c r="E1587" s="172"/>
      <c r="F1587" s="170"/>
      <c r="G1587" s="169"/>
      <c r="H1587" s="183"/>
      <c r="I1587" s="132" t="str">
        <f>IFERROR(VLOOKUP(C1587,PG!$C$8:$M$1007,11,FALSE),"")</f>
        <v/>
      </c>
      <c r="J1587" s="133">
        <f t="shared" si="50"/>
        <v>0</v>
      </c>
    </row>
    <row r="1588" spans="1:10" ht="35.1" customHeight="1" thickTop="1" thickBot="1" x14ac:dyDescent="0.3">
      <c r="A1588" s="28" t="str">
        <f t="shared" si="49"/>
        <v/>
      </c>
      <c r="B1588" s="171"/>
      <c r="C1588" s="169"/>
      <c r="D1588" s="182"/>
      <c r="E1588" s="172"/>
      <c r="F1588" s="170"/>
      <c r="G1588" s="169"/>
      <c r="H1588" s="183"/>
      <c r="I1588" s="132" t="str">
        <f>IFERROR(VLOOKUP(C1588,PG!$C$8:$M$1007,11,FALSE),"")</f>
        <v/>
      </c>
      <c r="J1588" s="133">
        <f t="shared" si="50"/>
        <v>0</v>
      </c>
    </row>
    <row r="1589" spans="1:10" ht="35.1" customHeight="1" thickTop="1" thickBot="1" x14ac:dyDescent="0.3">
      <c r="A1589" s="28" t="str">
        <f t="shared" si="49"/>
        <v/>
      </c>
      <c r="B1589" s="171"/>
      <c r="C1589" s="169"/>
      <c r="D1589" s="182"/>
      <c r="E1589" s="172"/>
      <c r="F1589" s="170"/>
      <c r="G1589" s="169"/>
      <c r="H1589" s="183"/>
      <c r="I1589" s="132" t="str">
        <f>IFERROR(VLOOKUP(C1589,PG!$C$8:$M$1007,11,FALSE),"")</f>
        <v/>
      </c>
      <c r="J1589" s="133">
        <f t="shared" si="50"/>
        <v>0</v>
      </c>
    </row>
    <row r="1590" spans="1:10" ht="35.1" customHeight="1" thickTop="1" thickBot="1" x14ac:dyDescent="0.3">
      <c r="A1590" s="28" t="str">
        <f t="shared" si="49"/>
        <v/>
      </c>
      <c r="B1590" s="171"/>
      <c r="C1590" s="169"/>
      <c r="D1590" s="182"/>
      <c r="E1590" s="172"/>
      <c r="F1590" s="170"/>
      <c r="G1590" s="169"/>
      <c r="H1590" s="183"/>
      <c r="I1590" s="132" t="str">
        <f>IFERROR(VLOOKUP(C1590,PG!$C$8:$M$1007,11,FALSE),"")</f>
        <v/>
      </c>
      <c r="J1590" s="133">
        <f t="shared" si="50"/>
        <v>0</v>
      </c>
    </row>
    <row r="1591" spans="1:10" ht="35.1" customHeight="1" thickTop="1" thickBot="1" x14ac:dyDescent="0.3">
      <c r="A1591" s="28" t="str">
        <f t="shared" si="49"/>
        <v/>
      </c>
      <c r="B1591" s="171"/>
      <c r="C1591" s="169"/>
      <c r="D1591" s="182"/>
      <c r="E1591" s="172"/>
      <c r="F1591" s="170"/>
      <c r="G1591" s="169"/>
      <c r="H1591" s="183"/>
      <c r="I1591" s="132" t="str">
        <f>IFERROR(VLOOKUP(C1591,PG!$C$8:$M$1007,11,FALSE),"")</f>
        <v/>
      </c>
      <c r="J1591" s="133">
        <f t="shared" si="50"/>
        <v>0</v>
      </c>
    </row>
    <row r="1592" spans="1:10" ht="35.1" customHeight="1" thickTop="1" thickBot="1" x14ac:dyDescent="0.3">
      <c r="A1592" s="28" t="str">
        <f t="shared" si="49"/>
        <v/>
      </c>
      <c r="B1592" s="171"/>
      <c r="C1592" s="169"/>
      <c r="D1592" s="182"/>
      <c r="E1592" s="172"/>
      <c r="F1592" s="170"/>
      <c r="G1592" s="169"/>
      <c r="H1592" s="183"/>
      <c r="I1592" s="132" t="str">
        <f>IFERROR(VLOOKUP(C1592,PG!$C$8:$M$1007,11,FALSE),"")</f>
        <v/>
      </c>
      <c r="J1592" s="133">
        <f t="shared" si="50"/>
        <v>0</v>
      </c>
    </row>
    <row r="1593" spans="1:10" ht="35.1" customHeight="1" thickTop="1" thickBot="1" x14ac:dyDescent="0.3">
      <c r="A1593" s="28" t="str">
        <f t="shared" si="49"/>
        <v/>
      </c>
      <c r="B1593" s="171"/>
      <c r="C1593" s="169"/>
      <c r="D1593" s="182"/>
      <c r="E1593" s="172"/>
      <c r="F1593" s="170"/>
      <c r="G1593" s="169"/>
      <c r="H1593" s="183"/>
      <c r="I1593" s="132" t="str">
        <f>IFERROR(VLOOKUP(C1593,PG!$C$8:$M$1007,11,FALSE),"")</f>
        <v/>
      </c>
      <c r="J1593" s="133">
        <f t="shared" si="50"/>
        <v>0</v>
      </c>
    </row>
    <row r="1594" spans="1:10" ht="35.1" customHeight="1" thickTop="1" thickBot="1" x14ac:dyDescent="0.3">
      <c r="A1594" s="28" t="str">
        <f t="shared" si="49"/>
        <v/>
      </c>
      <c r="B1594" s="171"/>
      <c r="C1594" s="169"/>
      <c r="D1594" s="182"/>
      <c r="E1594" s="172"/>
      <c r="F1594" s="170"/>
      <c r="G1594" s="169"/>
      <c r="H1594" s="183"/>
      <c r="I1594" s="132" t="str">
        <f>IFERROR(VLOOKUP(C1594,PG!$C$8:$M$1007,11,FALSE),"")</f>
        <v/>
      </c>
      <c r="J1594" s="133">
        <f t="shared" si="50"/>
        <v>0</v>
      </c>
    </row>
    <row r="1595" spans="1:10" ht="35.1" customHeight="1" thickTop="1" thickBot="1" x14ac:dyDescent="0.3">
      <c r="A1595" s="28" t="str">
        <f t="shared" si="49"/>
        <v/>
      </c>
      <c r="B1595" s="171"/>
      <c r="C1595" s="169"/>
      <c r="D1595" s="182"/>
      <c r="E1595" s="172"/>
      <c r="F1595" s="170"/>
      <c r="G1595" s="169"/>
      <c r="H1595" s="183"/>
      <c r="I1595" s="132" t="str">
        <f>IFERROR(VLOOKUP(C1595,PG!$C$8:$M$1007,11,FALSE),"")</f>
        <v/>
      </c>
      <c r="J1595" s="133">
        <f t="shared" si="50"/>
        <v>0</v>
      </c>
    </row>
    <row r="1596" spans="1:10" ht="35.1" customHeight="1" thickTop="1" thickBot="1" x14ac:dyDescent="0.3">
      <c r="A1596" s="28" t="str">
        <f t="shared" si="49"/>
        <v/>
      </c>
      <c r="B1596" s="171"/>
      <c r="C1596" s="169"/>
      <c r="D1596" s="182"/>
      <c r="E1596" s="172"/>
      <c r="F1596" s="170"/>
      <c r="G1596" s="169"/>
      <c r="H1596" s="183"/>
      <c r="I1596" s="132" t="str">
        <f>IFERROR(VLOOKUP(C1596,PG!$C$8:$M$1007,11,FALSE),"")</f>
        <v/>
      </c>
      <c r="J1596" s="133">
        <f t="shared" si="50"/>
        <v>0</v>
      </c>
    </row>
    <row r="1597" spans="1:10" ht="35.1" customHeight="1" thickTop="1" thickBot="1" x14ac:dyDescent="0.3">
      <c r="A1597" s="28" t="str">
        <f t="shared" si="49"/>
        <v/>
      </c>
      <c r="B1597" s="171"/>
      <c r="C1597" s="169"/>
      <c r="D1597" s="182"/>
      <c r="E1597" s="172"/>
      <c r="F1597" s="170"/>
      <c r="G1597" s="169"/>
      <c r="H1597" s="183"/>
      <c r="I1597" s="132" t="str">
        <f>IFERROR(VLOOKUP(C1597,PG!$C$8:$M$1007,11,FALSE),"")</f>
        <v/>
      </c>
      <c r="J1597" s="133">
        <f t="shared" si="50"/>
        <v>0</v>
      </c>
    </row>
    <row r="1598" spans="1:10" ht="35.1" customHeight="1" thickTop="1" thickBot="1" x14ac:dyDescent="0.3">
      <c r="A1598" s="28" t="str">
        <f t="shared" si="49"/>
        <v/>
      </c>
      <c r="B1598" s="171"/>
      <c r="C1598" s="169"/>
      <c r="D1598" s="182"/>
      <c r="E1598" s="172"/>
      <c r="F1598" s="170"/>
      <c r="G1598" s="169"/>
      <c r="H1598" s="183"/>
      <c r="I1598" s="132" t="str">
        <f>IFERROR(VLOOKUP(C1598,PG!$C$8:$M$1007,11,FALSE),"")</f>
        <v/>
      </c>
      <c r="J1598" s="133">
        <f t="shared" si="50"/>
        <v>0</v>
      </c>
    </row>
    <row r="1599" spans="1:10" ht="35.1" customHeight="1" thickTop="1" thickBot="1" x14ac:dyDescent="0.3">
      <c r="A1599" s="28" t="str">
        <f t="shared" si="49"/>
        <v/>
      </c>
      <c r="B1599" s="171"/>
      <c r="C1599" s="169"/>
      <c r="D1599" s="182"/>
      <c r="E1599" s="172"/>
      <c r="F1599" s="170"/>
      <c r="G1599" s="169"/>
      <c r="H1599" s="183"/>
      <c r="I1599" s="132" t="str">
        <f>IFERROR(VLOOKUP(C1599,PG!$C$8:$M$1007,11,FALSE),"")</f>
        <v/>
      </c>
      <c r="J1599" s="133">
        <f t="shared" si="50"/>
        <v>0</v>
      </c>
    </row>
    <row r="1600" spans="1:10" ht="35.1" customHeight="1" thickTop="1" thickBot="1" x14ac:dyDescent="0.3">
      <c r="A1600" s="28" t="str">
        <f t="shared" si="49"/>
        <v/>
      </c>
      <c r="B1600" s="171"/>
      <c r="C1600" s="169"/>
      <c r="D1600" s="182"/>
      <c r="E1600" s="172"/>
      <c r="F1600" s="170"/>
      <c r="G1600" s="169"/>
      <c r="H1600" s="183"/>
      <c r="I1600" s="132" t="str">
        <f>IFERROR(VLOOKUP(C1600,PG!$C$8:$M$1007,11,FALSE),"")</f>
        <v/>
      </c>
      <c r="J1600" s="133">
        <f t="shared" si="50"/>
        <v>0</v>
      </c>
    </row>
    <row r="1601" spans="1:10" ht="35.1" customHeight="1" thickTop="1" thickBot="1" x14ac:dyDescent="0.3">
      <c r="A1601" s="28" t="str">
        <f t="shared" si="49"/>
        <v/>
      </c>
      <c r="B1601" s="171"/>
      <c r="C1601" s="169"/>
      <c r="D1601" s="182"/>
      <c r="E1601" s="172"/>
      <c r="F1601" s="170"/>
      <c r="G1601" s="169"/>
      <c r="H1601" s="183"/>
      <c r="I1601" s="132" t="str">
        <f>IFERROR(VLOOKUP(C1601,PG!$C$8:$M$1007,11,FALSE),"")</f>
        <v/>
      </c>
      <c r="J1601" s="133">
        <f t="shared" si="50"/>
        <v>0</v>
      </c>
    </row>
    <row r="1602" spans="1:10" ht="35.1" customHeight="1" thickTop="1" thickBot="1" x14ac:dyDescent="0.3">
      <c r="A1602" s="28" t="str">
        <f t="shared" si="49"/>
        <v/>
      </c>
      <c r="B1602" s="171"/>
      <c r="C1602" s="169"/>
      <c r="D1602" s="182"/>
      <c r="E1602" s="172"/>
      <c r="F1602" s="170"/>
      <c r="G1602" s="169"/>
      <c r="H1602" s="183"/>
      <c r="I1602" s="132" t="str">
        <f>IFERROR(VLOOKUP(C1602,PG!$C$8:$M$1007,11,FALSE),"")</f>
        <v/>
      </c>
      <c r="J1602" s="133">
        <f t="shared" si="50"/>
        <v>0</v>
      </c>
    </row>
    <row r="1603" spans="1:10" ht="35.1" customHeight="1" thickTop="1" thickBot="1" x14ac:dyDescent="0.3">
      <c r="A1603" s="28" t="str">
        <f t="shared" si="49"/>
        <v/>
      </c>
      <c r="B1603" s="171"/>
      <c r="C1603" s="169"/>
      <c r="D1603" s="182"/>
      <c r="E1603" s="172"/>
      <c r="F1603" s="170"/>
      <c r="G1603" s="169"/>
      <c r="H1603" s="183"/>
      <c r="I1603" s="132" t="str">
        <f>IFERROR(VLOOKUP(C1603,PG!$C$8:$M$1007,11,FALSE),"")</f>
        <v/>
      </c>
      <c r="J1603" s="133">
        <f t="shared" si="50"/>
        <v>0</v>
      </c>
    </row>
    <row r="1604" spans="1:10" ht="35.1" customHeight="1" thickTop="1" thickBot="1" x14ac:dyDescent="0.3">
      <c r="A1604" s="28" t="str">
        <f t="shared" si="49"/>
        <v/>
      </c>
      <c r="B1604" s="171"/>
      <c r="C1604" s="169"/>
      <c r="D1604" s="182"/>
      <c r="E1604" s="172"/>
      <c r="F1604" s="170"/>
      <c r="G1604" s="169"/>
      <c r="H1604" s="183"/>
      <c r="I1604" s="132" t="str">
        <f>IFERROR(VLOOKUP(C1604,PG!$C$8:$M$1007,11,FALSE),"")</f>
        <v/>
      </c>
      <c r="J1604" s="133">
        <f t="shared" si="50"/>
        <v>0</v>
      </c>
    </row>
    <row r="1605" spans="1:10" ht="35.1" customHeight="1" thickTop="1" thickBot="1" x14ac:dyDescent="0.3">
      <c r="A1605" s="28" t="str">
        <f t="shared" si="49"/>
        <v/>
      </c>
      <c r="B1605" s="171"/>
      <c r="C1605" s="169"/>
      <c r="D1605" s="182"/>
      <c r="E1605" s="172"/>
      <c r="F1605" s="170"/>
      <c r="G1605" s="169"/>
      <c r="H1605" s="183"/>
      <c r="I1605" s="132" t="str">
        <f>IFERROR(VLOOKUP(C1605,PG!$C$8:$M$1007,11,FALSE),"")</f>
        <v/>
      </c>
      <c r="J1605" s="133">
        <f t="shared" si="50"/>
        <v>0</v>
      </c>
    </row>
    <row r="1606" spans="1:10" ht="35.1" customHeight="1" thickTop="1" thickBot="1" x14ac:dyDescent="0.3">
      <c r="A1606" s="28" t="str">
        <f t="shared" si="49"/>
        <v/>
      </c>
      <c r="B1606" s="171"/>
      <c r="C1606" s="169"/>
      <c r="D1606" s="182"/>
      <c r="E1606" s="172"/>
      <c r="F1606" s="170"/>
      <c r="G1606" s="169"/>
      <c r="H1606" s="183"/>
      <c r="I1606" s="132" t="str">
        <f>IFERROR(VLOOKUP(C1606,PG!$C$8:$M$1007,11,FALSE),"")</f>
        <v/>
      </c>
      <c r="J1606" s="133">
        <f t="shared" si="50"/>
        <v>0</v>
      </c>
    </row>
    <row r="1607" spans="1:10" ht="35.1" customHeight="1" thickTop="1" thickBot="1" x14ac:dyDescent="0.3">
      <c r="A1607" s="28" t="str">
        <f t="shared" si="49"/>
        <v/>
      </c>
      <c r="B1607" s="171"/>
      <c r="C1607" s="169"/>
      <c r="D1607" s="182"/>
      <c r="E1607" s="172"/>
      <c r="F1607" s="170"/>
      <c r="G1607" s="169"/>
      <c r="H1607" s="183"/>
      <c r="I1607" s="132" t="str">
        <f>IFERROR(VLOOKUP(C1607,PG!$C$8:$M$1007,11,FALSE),"")</f>
        <v/>
      </c>
      <c r="J1607" s="133">
        <f t="shared" si="50"/>
        <v>0</v>
      </c>
    </row>
    <row r="1608" spans="1:10" ht="35.1" customHeight="1" thickTop="1" thickBot="1" x14ac:dyDescent="0.3">
      <c r="A1608" s="28" t="str">
        <f t="shared" si="49"/>
        <v/>
      </c>
      <c r="B1608" s="171"/>
      <c r="C1608" s="169"/>
      <c r="D1608" s="182"/>
      <c r="E1608" s="172"/>
      <c r="F1608" s="170"/>
      <c r="G1608" s="169"/>
      <c r="H1608" s="183"/>
      <c r="I1608" s="132" t="str">
        <f>IFERROR(VLOOKUP(C1608,PG!$C$8:$M$1007,11,FALSE),"")</f>
        <v/>
      </c>
      <c r="J1608" s="133">
        <f t="shared" si="50"/>
        <v>0</v>
      </c>
    </row>
    <row r="1609" spans="1:10" ht="35.1" customHeight="1" thickTop="1" thickBot="1" x14ac:dyDescent="0.3">
      <c r="A1609" s="28" t="str">
        <f t="shared" ref="A1609:A1672" si="51">IF(B1609="","",MONTH(B1609))</f>
        <v/>
      </c>
      <c r="B1609" s="171"/>
      <c r="C1609" s="169"/>
      <c r="D1609" s="182"/>
      <c r="E1609" s="172"/>
      <c r="F1609" s="170"/>
      <c r="G1609" s="169"/>
      <c r="H1609" s="183"/>
      <c r="I1609" s="132" t="str">
        <f>IFERROR(VLOOKUP(C1609,PG!$C$8:$M$1007,11,FALSE),"")</f>
        <v/>
      </c>
      <c r="J1609" s="133">
        <f t="shared" si="50"/>
        <v>0</v>
      </c>
    </row>
    <row r="1610" spans="1:10" ht="35.1" customHeight="1" thickTop="1" thickBot="1" x14ac:dyDescent="0.3">
      <c r="A1610" s="28" t="str">
        <f t="shared" si="51"/>
        <v/>
      </c>
      <c r="B1610" s="171"/>
      <c r="C1610" s="169"/>
      <c r="D1610" s="182"/>
      <c r="E1610" s="172"/>
      <c r="F1610" s="170"/>
      <c r="G1610" s="169"/>
      <c r="H1610" s="183"/>
      <c r="I1610" s="132" t="str">
        <f>IFERROR(VLOOKUP(C1610,PG!$C$8:$M$1007,11,FALSE),"")</f>
        <v/>
      </c>
      <c r="J1610" s="133">
        <f t="shared" si="50"/>
        <v>0</v>
      </c>
    </row>
    <row r="1611" spans="1:10" ht="35.1" customHeight="1" thickTop="1" thickBot="1" x14ac:dyDescent="0.3">
      <c r="A1611" s="28" t="str">
        <f t="shared" si="51"/>
        <v/>
      </c>
      <c r="B1611" s="171"/>
      <c r="C1611" s="169"/>
      <c r="D1611" s="182"/>
      <c r="E1611" s="172"/>
      <c r="F1611" s="170"/>
      <c r="G1611" s="169"/>
      <c r="H1611" s="183"/>
      <c r="I1611" s="132" t="str">
        <f>IFERROR(VLOOKUP(C1611,PG!$C$8:$M$1007,11,FALSE),"")</f>
        <v/>
      </c>
      <c r="J1611" s="133">
        <f t="shared" si="50"/>
        <v>0</v>
      </c>
    </row>
    <row r="1612" spans="1:10" ht="35.1" customHeight="1" thickTop="1" thickBot="1" x14ac:dyDescent="0.3">
      <c r="A1612" s="28" t="str">
        <f t="shared" si="51"/>
        <v/>
      </c>
      <c r="B1612" s="171"/>
      <c r="C1612" s="169"/>
      <c r="D1612" s="182"/>
      <c r="E1612" s="172"/>
      <c r="F1612" s="170"/>
      <c r="G1612" s="169"/>
      <c r="H1612" s="183"/>
      <c r="I1612" s="132" t="str">
        <f>IFERROR(VLOOKUP(C1612,PG!$C$8:$M$1007,11,FALSE),"")</f>
        <v/>
      </c>
      <c r="J1612" s="133">
        <f t="shared" si="50"/>
        <v>0</v>
      </c>
    </row>
    <row r="1613" spans="1:10" ht="35.1" customHeight="1" thickTop="1" thickBot="1" x14ac:dyDescent="0.3">
      <c r="A1613" s="28" t="str">
        <f t="shared" si="51"/>
        <v/>
      </c>
      <c r="B1613" s="171"/>
      <c r="C1613" s="169"/>
      <c r="D1613" s="182"/>
      <c r="E1613" s="172"/>
      <c r="F1613" s="170"/>
      <c r="G1613" s="169"/>
      <c r="H1613" s="183"/>
      <c r="I1613" s="132" t="str">
        <f>IFERROR(VLOOKUP(C1613,PG!$C$8:$M$1007,11,FALSE),"")</f>
        <v/>
      </c>
      <c r="J1613" s="133">
        <f t="shared" si="50"/>
        <v>0</v>
      </c>
    </row>
    <row r="1614" spans="1:10" ht="35.1" customHeight="1" thickTop="1" thickBot="1" x14ac:dyDescent="0.3">
      <c r="A1614" s="28" t="str">
        <f t="shared" si="51"/>
        <v/>
      </c>
      <c r="B1614" s="171"/>
      <c r="C1614" s="169"/>
      <c r="D1614" s="182"/>
      <c r="E1614" s="172"/>
      <c r="F1614" s="170"/>
      <c r="G1614" s="169"/>
      <c r="H1614" s="183"/>
      <c r="I1614" s="132" t="str">
        <f>IFERROR(VLOOKUP(C1614,PG!$C$8:$M$1007,11,FALSE),"")</f>
        <v/>
      </c>
      <c r="J1614" s="133">
        <f t="shared" si="50"/>
        <v>0</v>
      </c>
    </row>
    <row r="1615" spans="1:10" ht="35.1" customHeight="1" thickTop="1" thickBot="1" x14ac:dyDescent="0.3">
      <c r="A1615" s="28" t="str">
        <f t="shared" si="51"/>
        <v/>
      </c>
      <c r="B1615" s="171"/>
      <c r="C1615" s="169"/>
      <c r="D1615" s="182"/>
      <c r="E1615" s="172"/>
      <c r="F1615" s="170"/>
      <c r="G1615" s="169"/>
      <c r="H1615" s="183"/>
      <c r="I1615" s="132" t="str">
        <f>IFERROR(VLOOKUP(C1615,PG!$C$8:$M$1007,11,FALSE),"")</f>
        <v/>
      </c>
      <c r="J1615" s="133">
        <f t="shared" si="50"/>
        <v>0</v>
      </c>
    </row>
    <row r="1616" spans="1:10" ht="35.1" customHeight="1" thickTop="1" thickBot="1" x14ac:dyDescent="0.3">
      <c r="A1616" s="28" t="str">
        <f t="shared" si="51"/>
        <v/>
      </c>
      <c r="B1616" s="171"/>
      <c r="C1616" s="169"/>
      <c r="D1616" s="182"/>
      <c r="E1616" s="172"/>
      <c r="F1616" s="170"/>
      <c r="G1616" s="169"/>
      <c r="H1616" s="183"/>
      <c r="I1616" s="132" t="str">
        <f>IFERROR(VLOOKUP(C1616,PG!$C$8:$M$1007,11,FALSE),"")</f>
        <v/>
      </c>
      <c r="J1616" s="133">
        <f t="shared" si="50"/>
        <v>0</v>
      </c>
    </row>
    <row r="1617" spans="1:10" ht="35.1" customHeight="1" thickTop="1" thickBot="1" x14ac:dyDescent="0.3">
      <c r="A1617" s="28" t="str">
        <f t="shared" si="51"/>
        <v/>
      </c>
      <c r="B1617" s="171"/>
      <c r="C1617" s="169"/>
      <c r="D1617" s="182"/>
      <c r="E1617" s="172"/>
      <c r="F1617" s="170"/>
      <c r="G1617" s="169"/>
      <c r="H1617" s="183"/>
      <c r="I1617" s="132" t="str">
        <f>IFERROR(VLOOKUP(C1617,PG!$C$8:$M$1007,11,FALSE),"")</f>
        <v/>
      </c>
      <c r="J1617" s="133">
        <f t="shared" si="50"/>
        <v>0</v>
      </c>
    </row>
    <row r="1618" spans="1:10" ht="35.1" customHeight="1" thickTop="1" thickBot="1" x14ac:dyDescent="0.3">
      <c r="A1618" s="28" t="str">
        <f t="shared" si="51"/>
        <v/>
      </c>
      <c r="B1618" s="171"/>
      <c r="C1618" s="169"/>
      <c r="D1618" s="182"/>
      <c r="E1618" s="172"/>
      <c r="F1618" s="170"/>
      <c r="G1618" s="169"/>
      <c r="H1618" s="183"/>
      <c r="I1618" s="132" t="str">
        <f>IFERROR(VLOOKUP(C1618,PG!$C$8:$M$1007,11,FALSE),"")</f>
        <v/>
      </c>
      <c r="J1618" s="133">
        <f t="shared" si="50"/>
        <v>0</v>
      </c>
    </row>
    <row r="1619" spans="1:10" ht="35.1" customHeight="1" thickTop="1" thickBot="1" x14ac:dyDescent="0.3">
      <c r="A1619" s="28" t="str">
        <f t="shared" si="51"/>
        <v/>
      </c>
      <c r="B1619" s="171"/>
      <c r="C1619" s="169"/>
      <c r="D1619" s="182"/>
      <c r="E1619" s="172"/>
      <c r="F1619" s="170"/>
      <c r="G1619" s="169"/>
      <c r="H1619" s="183"/>
      <c r="I1619" s="132" t="str">
        <f>IFERROR(VLOOKUP(C1619,PG!$C$8:$M$1007,11,FALSE),"")</f>
        <v/>
      </c>
      <c r="J1619" s="133">
        <f t="shared" ref="J1619:J1682" si="52">IFERROR(E1619*F1619,0)</f>
        <v>0</v>
      </c>
    </row>
    <row r="1620" spans="1:10" ht="35.1" customHeight="1" thickTop="1" thickBot="1" x14ac:dyDescent="0.3">
      <c r="A1620" s="28" t="str">
        <f t="shared" si="51"/>
        <v/>
      </c>
      <c r="B1620" s="171"/>
      <c r="C1620" s="169"/>
      <c r="D1620" s="182"/>
      <c r="E1620" s="172"/>
      <c r="F1620" s="170"/>
      <c r="G1620" s="169"/>
      <c r="H1620" s="183"/>
      <c r="I1620" s="132" t="str">
        <f>IFERROR(VLOOKUP(C1620,PG!$C$8:$M$1007,11,FALSE),"")</f>
        <v/>
      </c>
      <c r="J1620" s="133">
        <f t="shared" si="52"/>
        <v>0</v>
      </c>
    </row>
    <row r="1621" spans="1:10" ht="35.1" customHeight="1" thickTop="1" thickBot="1" x14ac:dyDescent="0.3">
      <c r="A1621" s="28" t="str">
        <f t="shared" si="51"/>
        <v/>
      </c>
      <c r="B1621" s="171"/>
      <c r="C1621" s="169"/>
      <c r="D1621" s="182"/>
      <c r="E1621" s="172"/>
      <c r="F1621" s="170"/>
      <c r="G1621" s="169"/>
      <c r="H1621" s="183"/>
      <c r="I1621" s="132" t="str">
        <f>IFERROR(VLOOKUP(C1621,PG!$C$8:$M$1007,11,FALSE),"")</f>
        <v/>
      </c>
      <c r="J1621" s="133">
        <f t="shared" si="52"/>
        <v>0</v>
      </c>
    </row>
    <row r="1622" spans="1:10" ht="35.1" customHeight="1" thickTop="1" thickBot="1" x14ac:dyDescent="0.3">
      <c r="A1622" s="28" t="str">
        <f t="shared" si="51"/>
        <v/>
      </c>
      <c r="B1622" s="171"/>
      <c r="C1622" s="169"/>
      <c r="D1622" s="182"/>
      <c r="E1622" s="172"/>
      <c r="F1622" s="170"/>
      <c r="G1622" s="169"/>
      <c r="H1622" s="183"/>
      <c r="I1622" s="132" t="str">
        <f>IFERROR(VLOOKUP(C1622,PG!$C$8:$M$1007,11,FALSE),"")</f>
        <v/>
      </c>
      <c r="J1622" s="133">
        <f t="shared" si="52"/>
        <v>0</v>
      </c>
    </row>
    <row r="1623" spans="1:10" ht="35.1" customHeight="1" thickTop="1" thickBot="1" x14ac:dyDescent="0.3">
      <c r="A1623" s="28" t="str">
        <f t="shared" si="51"/>
        <v/>
      </c>
      <c r="B1623" s="171"/>
      <c r="C1623" s="169"/>
      <c r="D1623" s="182"/>
      <c r="E1623" s="172"/>
      <c r="F1623" s="170"/>
      <c r="G1623" s="169"/>
      <c r="H1623" s="183"/>
      <c r="I1623" s="132" t="str">
        <f>IFERROR(VLOOKUP(C1623,PG!$C$8:$M$1007,11,FALSE),"")</f>
        <v/>
      </c>
      <c r="J1623" s="133">
        <f t="shared" si="52"/>
        <v>0</v>
      </c>
    </row>
    <row r="1624" spans="1:10" ht="35.1" customHeight="1" thickTop="1" thickBot="1" x14ac:dyDescent="0.3">
      <c r="A1624" s="28" t="str">
        <f t="shared" si="51"/>
        <v/>
      </c>
      <c r="B1624" s="171"/>
      <c r="C1624" s="169"/>
      <c r="D1624" s="182"/>
      <c r="E1624" s="172"/>
      <c r="F1624" s="170"/>
      <c r="G1624" s="169"/>
      <c r="H1624" s="183"/>
      <c r="I1624" s="132" t="str">
        <f>IFERROR(VLOOKUP(C1624,PG!$C$8:$M$1007,11,FALSE),"")</f>
        <v/>
      </c>
      <c r="J1624" s="133">
        <f t="shared" si="52"/>
        <v>0</v>
      </c>
    </row>
    <row r="1625" spans="1:10" ht="35.1" customHeight="1" thickTop="1" thickBot="1" x14ac:dyDescent="0.3">
      <c r="A1625" s="28" t="str">
        <f t="shared" si="51"/>
        <v/>
      </c>
      <c r="B1625" s="171"/>
      <c r="C1625" s="169"/>
      <c r="D1625" s="182"/>
      <c r="E1625" s="172"/>
      <c r="F1625" s="170"/>
      <c r="G1625" s="169"/>
      <c r="H1625" s="183"/>
      <c r="I1625" s="132" t="str">
        <f>IFERROR(VLOOKUP(C1625,PG!$C$8:$M$1007,11,FALSE),"")</f>
        <v/>
      </c>
      <c r="J1625" s="133">
        <f t="shared" si="52"/>
        <v>0</v>
      </c>
    </row>
    <row r="1626" spans="1:10" ht="35.1" customHeight="1" thickTop="1" thickBot="1" x14ac:dyDescent="0.3">
      <c r="A1626" s="28" t="str">
        <f t="shared" si="51"/>
        <v/>
      </c>
      <c r="B1626" s="171"/>
      <c r="C1626" s="169"/>
      <c r="D1626" s="182"/>
      <c r="E1626" s="172"/>
      <c r="F1626" s="170"/>
      <c r="G1626" s="169"/>
      <c r="H1626" s="183"/>
      <c r="I1626" s="132" t="str">
        <f>IFERROR(VLOOKUP(C1626,PG!$C$8:$M$1007,11,FALSE),"")</f>
        <v/>
      </c>
      <c r="J1626" s="133">
        <f t="shared" si="52"/>
        <v>0</v>
      </c>
    </row>
    <row r="1627" spans="1:10" ht="35.1" customHeight="1" thickTop="1" thickBot="1" x14ac:dyDescent="0.3">
      <c r="A1627" s="28" t="str">
        <f t="shared" si="51"/>
        <v/>
      </c>
      <c r="B1627" s="171"/>
      <c r="C1627" s="169"/>
      <c r="D1627" s="182"/>
      <c r="E1627" s="172"/>
      <c r="F1627" s="170"/>
      <c r="G1627" s="169"/>
      <c r="H1627" s="183"/>
      <c r="I1627" s="132" t="str">
        <f>IFERROR(VLOOKUP(C1627,PG!$C$8:$M$1007,11,FALSE),"")</f>
        <v/>
      </c>
      <c r="J1627" s="133">
        <f t="shared" si="52"/>
        <v>0</v>
      </c>
    </row>
    <row r="1628" spans="1:10" ht="35.1" customHeight="1" thickTop="1" thickBot="1" x14ac:dyDescent="0.3">
      <c r="A1628" s="28" t="str">
        <f t="shared" si="51"/>
        <v/>
      </c>
      <c r="B1628" s="171"/>
      <c r="C1628" s="169"/>
      <c r="D1628" s="182"/>
      <c r="E1628" s="172"/>
      <c r="F1628" s="170"/>
      <c r="G1628" s="169"/>
      <c r="H1628" s="183"/>
      <c r="I1628" s="132" t="str">
        <f>IFERROR(VLOOKUP(C1628,PG!$C$8:$M$1007,11,FALSE),"")</f>
        <v/>
      </c>
      <c r="J1628" s="133">
        <f t="shared" si="52"/>
        <v>0</v>
      </c>
    </row>
    <row r="1629" spans="1:10" ht="35.1" customHeight="1" thickTop="1" thickBot="1" x14ac:dyDescent="0.3">
      <c r="A1629" s="28" t="str">
        <f t="shared" si="51"/>
        <v/>
      </c>
      <c r="B1629" s="171"/>
      <c r="C1629" s="169"/>
      <c r="D1629" s="182"/>
      <c r="E1629" s="172"/>
      <c r="F1629" s="170"/>
      <c r="G1629" s="169"/>
      <c r="H1629" s="183"/>
      <c r="I1629" s="132" t="str">
        <f>IFERROR(VLOOKUP(C1629,PG!$C$8:$M$1007,11,FALSE),"")</f>
        <v/>
      </c>
      <c r="J1629" s="133">
        <f t="shared" si="52"/>
        <v>0</v>
      </c>
    </row>
    <row r="1630" spans="1:10" ht="35.1" customHeight="1" thickTop="1" thickBot="1" x14ac:dyDescent="0.3">
      <c r="A1630" s="28" t="str">
        <f t="shared" si="51"/>
        <v/>
      </c>
      <c r="B1630" s="171"/>
      <c r="C1630" s="169"/>
      <c r="D1630" s="182"/>
      <c r="E1630" s="172"/>
      <c r="F1630" s="170"/>
      <c r="G1630" s="169"/>
      <c r="H1630" s="183"/>
      <c r="I1630" s="132" t="str">
        <f>IFERROR(VLOOKUP(C1630,PG!$C$8:$M$1007,11,FALSE),"")</f>
        <v/>
      </c>
      <c r="J1630" s="133">
        <f t="shared" si="52"/>
        <v>0</v>
      </c>
    </row>
    <row r="1631" spans="1:10" ht="35.1" customHeight="1" thickTop="1" thickBot="1" x14ac:dyDescent="0.3">
      <c r="A1631" s="28" t="str">
        <f t="shared" si="51"/>
        <v/>
      </c>
      <c r="B1631" s="171"/>
      <c r="C1631" s="169"/>
      <c r="D1631" s="182"/>
      <c r="E1631" s="172"/>
      <c r="F1631" s="170"/>
      <c r="G1631" s="169"/>
      <c r="H1631" s="183"/>
      <c r="I1631" s="132" t="str">
        <f>IFERROR(VLOOKUP(C1631,PG!$C$8:$M$1007,11,FALSE),"")</f>
        <v/>
      </c>
      <c r="J1631" s="133">
        <f t="shared" si="52"/>
        <v>0</v>
      </c>
    </row>
    <row r="1632" spans="1:10" ht="35.1" customHeight="1" thickTop="1" thickBot="1" x14ac:dyDescent="0.3">
      <c r="A1632" s="28" t="str">
        <f t="shared" si="51"/>
        <v/>
      </c>
      <c r="B1632" s="171"/>
      <c r="C1632" s="169"/>
      <c r="D1632" s="182"/>
      <c r="E1632" s="172"/>
      <c r="F1632" s="170"/>
      <c r="G1632" s="169"/>
      <c r="H1632" s="183"/>
      <c r="I1632" s="132" t="str">
        <f>IFERROR(VLOOKUP(C1632,PG!$C$8:$M$1007,11,FALSE),"")</f>
        <v/>
      </c>
      <c r="J1632" s="133">
        <f t="shared" si="52"/>
        <v>0</v>
      </c>
    </row>
    <row r="1633" spans="1:10" ht="35.1" customHeight="1" thickTop="1" thickBot="1" x14ac:dyDescent="0.3">
      <c r="A1633" s="28" t="str">
        <f t="shared" si="51"/>
        <v/>
      </c>
      <c r="B1633" s="171"/>
      <c r="C1633" s="169"/>
      <c r="D1633" s="182"/>
      <c r="E1633" s="172"/>
      <c r="F1633" s="170"/>
      <c r="G1633" s="169"/>
      <c r="H1633" s="183"/>
      <c r="I1633" s="132" t="str">
        <f>IFERROR(VLOOKUP(C1633,PG!$C$8:$M$1007,11,FALSE),"")</f>
        <v/>
      </c>
      <c r="J1633" s="133">
        <f t="shared" si="52"/>
        <v>0</v>
      </c>
    </row>
    <row r="1634" spans="1:10" ht="35.1" customHeight="1" thickTop="1" thickBot="1" x14ac:dyDescent="0.3">
      <c r="A1634" s="28" t="str">
        <f t="shared" si="51"/>
        <v/>
      </c>
      <c r="B1634" s="171"/>
      <c r="C1634" s="169"/>
      <c r="D1634" s="182"/>
      <c r="E1634" s="172"/>
      <c r="F1634" s="170"/>
      <c r="G1634" s="169"/>
      <c r="H1634" s="183"/>
      <c r="I1634" s="132" t="str">
        <f>IFERROR(VLOOKUP(C1634,PG!$C$8:$M$1007,11,FALSE),"")</f>
        <v/>
      </c>
      <c r="J1634" s="133">
        <f t="shared" si="52"/>
        <v>0</v>
      </c>
    </row>
    <row r="1635" spans="1:10" ht="35.1" customHeight="1" thickTop="1" thickBot="1" x14ac:dyDescent="0.3">
      <c r="A1635" s="28" t="str">
        <f t="shared" si="51"/>
        <v/>
      </c>
      <c r="B1635" s="171"/>
      <c r="C1635" s="169"/>
      <c r="D1635" s="182"/>
      <c r="E1635" s="172"/>
      <c r="F1635" s="170"/>
      <c r="G1635" s="169"/>
      <c r="H1635" s="183"/>
      <c r="I1635" s="132" t="str">
        <f>IFERROR(VLOOKUP(C1635,PG!$C$8:$M$1007,11,FALSE),"")</f>
        <v/>
      </c>
      <c r="J1635" s="133">
        <f t="shared" si="52"/>
        <v>0</v>
      </c>
    </row>
    <row r="1636" spans="1:10" ht="35.1" customHeight="1" thickTop="1" thickBot="1" x14ac:dyDescent="0.3">
      <c r="A1636" s="28" t="str">
        <f t="shared" si="51"/>
        <v/>
      </c>
      <c r="B1636" s="171"/>
      <c r="C1636" s="169"/>
      <c r="D1636" s="182"/>
      <c r="E1636" s="172"/>
      <c r="F1636" s="170"/>
      <c r="G1636" s="169"/>
      <c r="H1636" s="183"/>
      <c r="I1636" s="132" t="str">
        <f>IFERROR(VLOOKUP(C1636,PG!$C$8:$M$1007,11,FALSE),"")</f>
        <v/>
      </c>
      <c r="J1636" s="133">
        <f t="shared" si="52"/>
        <v>0</v>
      </c>
    </row>
    <row r="1637" spans="1:10" ht="35.1" customHeight="1" thickTop="1" thickBot="1" x14ac:dyDescent="0.3">
      <c r="A1637" s="28" t="str">
        <f t="shared" si="51"/>
        <v/>
      </c>
      <c r="B1637" s="171"/>
      <c r="C1637" s="169"/>
      <c r="D1637" s="182"/>
      <c r="E1637" s="172"/>
      <c r="F1637" s="170"/>
      <c r="G1637" s="169"/>
      <c r="H1637" s="183"/>
      <c r="I1637" s="132" t="str">
        <f>IFERROR(VLOOKUP(C1637,PG!$C$8:$M$1007,11,FALSE),"")</f>
        <v/>
      </c>
      <c r="J1637" s="133">
        <f t="shared" si="52"/>
        <v>0</v>
      </c>
    </row>
    <row r="1638" spans="1:10" ht="35.1" customHeight="1" thickTop="1" thickBot="1" x14ac:dyDescent="0.3">
      <c r="A1638" s="28" t="str">
        <f t="shared" si="51"/>
        <v/>
      </c>
      <c r="B1638" s="171"/>
      <c r="C1638" s="169"/>
      <c r="D1638" s="182"/>
      <c r="E1638" s="172"/>
      <c r="F1638" s="170"/>
      <c r="G1638" s="169"/>
      <c r="H1638" s="183"/>
      <c r="I1638" s="132" t="str">
        <f>IFERROR(VLOOKUP(C1638,PG!$C$8:$M$1007,11,FALSE),"")</f>
        <v/>
      </c>
      <c r="J1638" s="133">
        <f t="shared" si="52"/>
        <v>0</v>
      </c>
    </row>
    <row r="1639" spans="1:10" ht="35.1" customHeight="1" thickTop="1" thickBot="1" x14ac:dyDescent="0.3">
      <c r="A1639" s="28" t="str">
        <f t="shared" si="51"/>
        <v/>
      </c>
      <c r="B1639" s="171"/>
      <c r="C1639" s="169"/>
      <c r="D1639" s="182"/>
      <c r="E1639" s="172"/>
      <c r="F1639" s="170"/>
      <c r="G1639" s="169"/>
      <c r="H1639" s="183"/>
      <c r="I1639" s="132" t="str">
        <f>IFERROR(VLOOKUP(C1639,PG!$C$8:$M$1007,11,FALSE),"")</f>
        <v/>
      </c>
      <c r="J1639" s="133">
        <f t="shared" si="52"/>
        <v>0</v>
      </c>
    </row>
    <row r="1640" spans="1:10" ht="35.1" customHeight="1" thickTop="1" thickBot="1" x14ac:dyDescent="0.3">
      <c r="A1640" s="28" t="str">
        <f t="shared" si="51"/>
        <v/>
      </c>
      <c r="B1640" s="171"/>
      <c r="C1640" s="169"/>
      <c r="D1640" s="182"/>
      <c r="E1640" s="172"/>
      <c r="F1640" s="170"/>
      <c r="G1640" s="169"/>
      <c r="H1640" s="183"/>
      <c r="I1640" s="132" t="str">
        <f>IFERROR(VLOOKUP(C1640,PG!$C$8:$M$1007,11,FALSE),"")</f>
        <v/>
      </c>
      <c r="J1640" s="133">
        <f t="shared" si="52"/>
        <v>0</v>
      </c>
    </row>
    <row r="1641" spans="1:10" ht="35.1" customHeight="1" thickTop="1" thickBot="1" x14ac:dyDescent="0.3">
      <c r="A1641" s="28" t="str">
        <f t="shared" si="51"/>
        <v/>
      </c>
      <c r="B1641" s="171"/>
      <c r="C1641" s="169"/>
      <c r="D1641" s="182"/>
      <c r="E1641" s="172"/>
      <c r="F1641" s="170"/>
      <c r="G1641" s="169"/>
      <c r="H1641" s="183"/>
      <c r="I1641" s="132" t="str">
        <f>IFERROR(VLOOKUP(C1641,PG!$C$8:$M$1007,11,FALSE),"")</f>
        <v/>
      </c>
      <c r="J1641" s="133">
        <f t="shared" si="52"/>
        <v>0</v>
      </c>
    </row>
    <row r="1642" spans="1:10" ht="35.1" customHeight="1" thickTop="1" thickBot="1" x14ac:dyDescent="0.3">
      <c r="A1642" s="28" t="str">
        <f t="shared" si="51"/>
        <v/>
      </c>
      <c r="B1642" s="171"/>
      <c r="C1642" s="169"/>
      <c r="D1642" s="182"/>
      <c r="E1642" s="172"/>
      <c r="F1642" s="170"/>
      <c r="G1642" s="169"/>
      <c r="H1642" s="183"/>
      <c r="I1642" s="132" t="str">
        <f>IFERROR(VLOOKUP(C1642,PG!$C$8:$M$1007,11,FALSE),"")</f>
        <v/>
      </c>
      <c r="J1642" s="133">
        <f t="shared" si="52"/>
        <v>0</v>
      </c>
    </row>
    <row r="1643" spans="1:10" ht="35.1" customHeight="1" thickTop="1" thickBot="1" x14ac:dyDescent="0.3">
      <c r="A1643" s="28" t="str">
        <f t="shared" si="51"/>
        <v/>
      </c>
      <c r="B1643" s="171"/>
      <c r="C1643" s="169"/>
      <c r="D1643" s="182"/>
      <c r="E1643" s="172"/>
      <c r="F1643" s="170"/>
      <c r="G1643" s="169"/>
      <c r="H1643" s="183"/>
      <c r="I1643" s="132" t="str">
        <f>IFERROR(VLOOKUP(C1643,PG!$C$8:$M$1007,11,FALSE),"")</f>
        <v/>
      </c>
      <c r="J1643" s="133">
        <f t="shared" si="52"/>
        <v>0</v>
      </c>
    </row>
    <row r="1644" spans="1:10" ht="35.1" customHeight="1" thickTop="1" thickBot="1" x14ac:dyDescent="0.3">
      <c r="A1644" s="28" t="str">
        <f t="shared" si="51"/>
        <v/>
      </c>
      <c r="B1644" s="171"/>
      <c r="C1644" s="169"/>
      <c r="D1644" s="182"/>
      <c r="E1644" s="172"/>
      <c r="F1644" s="170"/>
      <c r="G1644" s="169"/>
      <c r="H1644" s="183"/>
      <c r="I1644" s="132" t="str">
        <f>IFERROR(VLOOKUP(C1644,PG!$C$8:$M$1007,11,FALSE),"")</f>
        <v/>
      </c>
      <c r="J1644" s="133">
        <f t="shared" si="52"/>
        <v>0</v>
      </c>
    </row>
    <row r="1645" spans="1:10" ht="35.1" customHeight="1" thickTop="1" thickBot="1" x14ac:dyDescent="0.3">
      <c r="A1645" s="28" t="str">
        <f t="shared" si="51"/>
        <v/>
      </c>
      <c r="B1645" s="171"/>
      <c r="C1645" s="169"/>
      <c r="D1645" s="182"/>
      <c r="E1645" s="172"/>
      <c r="F1645" s="170"/>
      <c r="G1645" s="169"/>
      <c r="H1645" s="183"/>
      <c r="I1645" s="132" t="str">
        <f>IFERROR(VLOOKUP(C1645,PG!$C$8:$M$1007,11,FALSE),"")</f>
        <v/>
      </c>
      <c r="J1645" s="133">
        <f t="shared" si="52"/>
        <v>0</v>
      </c>
    </row>
    <row r="1646" spans="1:10" ht="35.1" customHeight="1" thickTop="1" thickBot="1" x14ac:dyDescent="0.3">
      <c r="A1646" s="28" t="str">
        <f t="shared" si="51"/>
        <v/>
      </c>
      <c r="B1646" s="171"/>
      <c r="C1646" s="169"/>
      <c r="D1646" s="182"/>
      <c r="E1646" s="172"/>
      <c r="F1646" s="170"/>
      <c r="G1646" s="169"/>
      <c r="H1646" s="183"/>
      <c r="I1646" s="132" t="str">
        <f>IFERROR(VLOOKUP(C1646,PG!$C$8:$M$1007,11,FALSE),"")</f>
        <v/>
      </c>
      <c r="J1646" s="133">
        <f t="shared" si="52"/>
        <v>0</v>
      </c>
    </row>
    <row r="1647" spans="1:10" ht="35.1" customHeight="1" thickTop="1" thickBot="1" x14ac:dyDescent="0.3">
      <c r="A1647" s="28" t="str">
        <f t="shared" si="51"/>
        <v/>
      </c>
      <c r="B1647" s="171"/>
      <c r="C1647" s="169"/>
      <c r="D1647" s="182"/>
      <c r="E1647" s="172"/>
      <c r="F1647" s="170"/>
      <c r="G1647" s="169"/>
      <c r="H1647" s="183"/>
      <c r="I1647" s="132" t="str">
        <f>IFERROR(VLOOKUP(C1647,PG!$C$8:$M$1007,11,FALSE),"")</f>
        <v/>
      </c>
      <c r="J1647" s="133">
        <f t="shared" si="52"/>
        <v>0</v>
      </c>
    </row>
    <row r="1648" spans="1:10" ht="35.1" customHeight="1" thickTop="1" thickBot="1" x14ac:dyDescent="0.3">
      <c r="A1648" s="28" t="str">
        <f t="shared" si="51"/>
        <v/>
      </c>
      <c r="B1648" s="171"/>
      <c r="C1648" s="169"/>
      <c r="D1648" s="182"/>
      <c r="E1648" s="172"/>
      <c r="F1648" s="170"/>
      <c r="G1648" s="169"/>
      <c r="H1648" s="183"/>
      <c r="I1648" s="132" t="str">
        <f>IFERROR(VLOOKUP(C1648,PG!$C$8:$M$1007,11,FALSE),"")</f>
        <v/>
      </c>
      <c r="J1648" s="133">
        <f t="shared" si="52"/>
        <v>0</v>
      </c>
    </row>
    <row r="1649" spans="1:10" ht="35.1" customHeight="1" thickTop="1" thickBot="1" x14ac:dyDescent="0.3">
      <c r="A1649" s="28" t="str">
        <f t="shared" si="51"/>
        <v/>
      </c>
      <c r="B1649" s="171"/>
      <c r="C1649" s="169"/>
      <c r="D1649" s="182"/>
      <c r="E1649" s="172"/>
      <c r="F1649" s="170"/>
      <c r="G1649" s="169"/>
      <c r="H1649" s="183"/>
      <c r="I1649" s="132" t="str">
        <f>IFERROR(VLOOKUP(C1649,PG!$C$8:$M$1007,11,FALSE),"")</f>
        <v/>
      </c>
      <c r="J1649" s="133">
        <f t="shared" si="52"/>
        <v>0</v>
      </c>
    </row>
    <row r="1650" spans="1:10" ht="35.1" customHeight="1" thickTop="1" thickBot="1" x14ac:dyDescent="0.3">
      <c r="A1650" s="28" t="str">
        <f t="shared" si="51"/>
        <v/>
      </c>
      <c r="B1650" s="171"/>
      <c r="C1650" s="169"/>
      <c r="D1650" s="182"/>
      <c r="E1650" s="172"/>
      <c r="F1650" s="170"/>
      <c r="G1650" s="169"/>
      <c r="H1650" s="183"/>
      <c r="I1650" s="132" t="str">
        <f>IFERROR(VLOOKUP(C1650,PG!$C$8:$M$1007,11,FALSE),"")</f>
        <v/>
      </c>
      <c r="J1650" s="133">
        <f t="shared" si="52"/>
        <v>0</v>
      </c>
    </row>
    <row r="1651" spans="1:10" ht="35.1" customHeight="1" thickTop="1" thickBot="1" x14ac:dyDescent="0.3">
      <c r="A1651" s="28" t="str">
        <f t="shared" si="51"/>
        <v/>
      </c>
      <c r="B1651" s="171"/>
      <c r="C1651" s="169"/>
      <c r="D1651" s="182"/>
      <c r="E1651" s="172"/>
      <c r="F1651" s="170"/>
      <c r="G1651" s="169"/>
      <c r="H1651" s="183"/>
      <c r="I1651" s="132" t="str">
        <f>IFERROR(VLOOKUP(C1651,PG!$C$8:$M$1007,11,FALSE),"")</f>
        <v/>
      </c>
      <c r="J1651" s="133">
        <f t="shared" si="52"/>
        <v>0</v>
      </c>
    </row>
    <row r="1652" spans="1:10" ht="35.1" customHeight="1" thickTop="1" thickBot="1" x14ac:dyDescent="0.3">
      <c r="A1652" s="28" t="str">
        <f t="shared" si="51"/>
        <v/>
      </c>
      <c r="B1652" s="171"/>
      <c r="C1652" s="169"/>
      <c r="D1652" s="182"/>
      <c r="E1652" s="172"/>
      <c r="F1652" s="170"/>
      <c r="G1652" s="169"/>
      <c r="H1652" s="183"/>
      <c r="I1652" s="132" t="str">
        <f>IFERROR(VLOOKUP(C1652,PG!$C$8:$M$1007,11,FALSE),"")</f>
        <v/>
      </c>
      <c r="J1652" s="133">
        <f t="shared" si="52"/>
        <v>0</v>
      </c>
    </row>
    <row r="1653" spans="1:10" ht="35.1" customHeight="1" thickTop="1" thickBot="1" x14ac:dyDescent="0.3">
      <c r="A1653" s="28" t="str">
        <f t="shared" si="51"/>
        <v/>
      </c>
      <c r="B1653" s="171"/>
      <c r="C1653" s="169"/>
      <c r="D1653" s="182"/>
      <c r="E1653" s="172"/>
      <c r="F1653" s="170"/>
      <c r="G1653" s="169"/>
      <c r="H1653" s="183"/>
      <c r="I1653" s="132" t="str">
        <f>IFERROR(VLOOKUP(C1653,PG!$C$8:$M$1007,11,FALSE),"")</f>
        <v/>
      </c>
      <c r="J1653" s="133">
        <f t="shared" si="52"/>
        <v>0</v>
      </c>
    </row>
    <row r="1654" spans="1:10" ht="35.1" customHeight="1" thickTop="1" thickBot="1" x14ac:dyDescent="0.3">
      <c r="A1654" s="28" t="str">
        <f t="shared" si="51"/>
        <v/>
      </c>
      <c r="B1654" s="171"/>
      <c r="C1654" s="169"/>
      <c r="D1654" s="182"/>
      <c r="E1654" s="172"/>
      <c r="F1654" s="170"/>
      <c r="G1654" s="169"/>
      <c r="H1654" s="183"/>
      <c r="I1654" s="132" t="str">
        <f>IFERROR(VLOOKUP(C1654,PG!$C$8:$M$1007,11,FALSE),"")</f>
        <v/>
      </c>
      <c r="J1654" s="133">
        <f t="shared" si="52"/>
        <v>0</v>
      </c>
    </row>
    <row r="1655" spans="1:10" ht="35.1" customHeight="1" thickTop="1" thickBot="1" x14ac:dyDescent="0.3">
      <c r="A1655" s="28" t="str">
        <f t="shared" si="51"/>
        <v/>
      </c>
      <c r="B1655" s="171"/>
      <c r="C1655" s="169"/>
      <c r="D1655" s="182"/>
      <c r="E1655" s="172"/>
      <c r="F1655" s="170"/>
      <c r="G1655" s="169"/>
      <c r="H1655" s="183"/>
      <c r="I1655" s="132" t="str">
        <f>IFERROR(VLOOKUP(C1655,PG!$C$8:$M$1007,11,FALSE),"")</f>
        <v/>
      </c>
      <c r="J1655" s="133">
        <f t="shared" si="52"/>
        <v>0</v>
      </c>
    </row>
    <row r="1656" spans="1:10" ht="35.1" customHeight="1" thickTop="1" thickBot="1" x14ac:dyDescent="0.3">
      <c r="A1656" s="28" t="str">
        <f t="shared" si="51"/>
        <v/>
      </c>
      <c r="B1656" s="171"/>
      <c r="C1656" s="169"/>
      <c r="D1656" s="182"/>
      <c r="E1656" s="172"/>
      <c r="F1656" s="170"/>
      <c r="G1656" s="169"/>
      <c r="H1656" s="183"/>
      <c r="I1656" s="132" t="str">
        <f>IFERROR(VLOOKUP(C1656,PG!$C$8:$M$1007,11,FALSE),"")</f>
        <v/>
      </c>
      <c r="J1656" s="133">
        <f t="shared" si="52"/>
        <v>0</v>
      </c>
    </row>
    <row r="1657" spans="1:10" ht="35.1" customHeight="1" thickTop="1" thickBot="1" x14ac:dyDescent="0.3">
      <c r="A1657" s="28" t="str">
        <f t="shared" si="51"/>
        <v/>
      </c>
      <c r="B1657" s="171"/>
      <c r="C1657" s="169"/>
      <c r="D1657" s="182"/>
      <c r="E1657" s="172"/>
      <c r="F1657" s="170"/>
      <c r="G1657" s="169"/>
      <c r="H1657" s="183"/>
      <c r="I1657" s="132" t="str">
        <f>IFERROR(VLOOKUP(C1657,PG!$C$8:$M$1007,11,FALSE),"")</f>
        <v/>
      </c>
      <c r="J1657" s="133">
        <f t="shared" si="52"/>
        <v>0</v>
      </c>
    </row>
    <row r="1658" spans="1:10" ht="35.1" customHeight="1" thickTop="1" thickBot="1" x14ac:dyDescent="0.3">
      <c r="A1658" s="28" t="str">
        <f t="shared" si="51"/>
        <v/>
      </c>
      <c r="B1658" s="171"/>
      <c r="C1658" s="169"/>
      <c r="D1658" s="182"/>
      <c r="E1658" s="172"/>
      <c r="F1658" s="170"/>
      <c r="G1658" s="169"/>
      <c r="H1658" s="183"/>
      <c r="I1658" s="132" t="str">
        <f>IFERROR(VLOOKUP(C1658,PG!$C$8:$M$1007,11,FALSE),"")</f>
        <v/>
      </c>
      <c r="J1658" s="133">
        <f t="shared" si="52"/>
        <v>0</v>
      </c>
    </row>
    <row r="1659" spans="1:10" ht="35.1" customHeight="1" thickTop="1" thickBot="1" x14ac:dyDescent="0.3">
      <c r="A1659" s="28" t="str">
        <f t="shared" si="51"/>
        <v/>
      </c>
      <c r="B1659" s="171"/>
      <c r="C1659" s="169"/>
      <c r="D1659" s="182"/>
      <c r="E1659" s="172"/>
      <c r="F1659" s="170"/>
      <c r="G1659" s="169"/>
      <c r="H1659" s="183"/>
      <c r="I1659" s="132" t="str">
        <f>IFERROR(VLOOKUP(C1659,PG!$C$8:$M$1007,11,FALSE),"")</f>
        <v/>
      </c>
      <c r="J1659" s="133">
        <f t="shared" si="52"/>
        <v>0</v>
      </c>
    </row>
    <row r="1660" spans="1:10" ht="35.1" customHeight="1" thickTop="1" thickBot="1" x14ac:dyDescent="0.3">
      <c r="A1660" s="28" t="str">
        <f t="shared" si="51"/>
        <v/>
      </c>
      <c r="B1660" s="171"/>
      <c r="C1660" s="169"/>
      <c r="D1660" s="182"/>
      <c r="E1660" s="172"/>
      <c r="F1660" s="170"/>
      <c r="G1660" s="169"/>
      <c r="H1660" s="183"/>
      <c r="I1660" s="132" t="str">
        <f>IFERROR(VLOOKUP(C1660,PG!$C$8:$M$1007,11,FALSE),"")</f>
        <v/>
      </c>
      <c r="J1660" s="133">
        <f t="shared" si="52"/>
        <v>0</v>
      </c>
    </row>
    <row r="1661" spans="1:10" ht="35.1" customHeight="1" thickTop="1" thickBot="1" x14ac:dyDescent="0.3">
      <c r="A1661" s="28" t="str">
        <f t="shared" si="51"/>
        <v/>
      </c>
      <c r="B1661" s="171"/>
      <c r="C1661" s="169"/>
      <c r="D1661" s="182"/>
      <c r="E1661" s="172"/>
      <c r="F1661" s="170"/>
      <c r="G1661" s="169"/>
      <c r="H1661" s="183"/>
      <c r="I1661" s="132" t="str">
        <f>IFERROR(VLOOKUP(C1661,PG!$C$8:$M$1007,11,FALSE),"")</f>
        <v/>
      </c>
      <c r="J1661" s="133">
        <f t="shared" si="52"/>
        <v>0</v>
      </c>
    </row>
    <row r="1662" spans="1:10" ht="35.1" customHeight="1" thickTop="1" thickBot="1" x14ac:dyDescent="0.3">
      <c r="A1662" s="28" t="str">
        <f t="shared" si="51"/>
        <v/>
      </c>
      <c r="B1662" s="171"/>
      <c r="C1662" s="169"/>
      <c r="D1662" s="182"/>
      <c r="E1662" s="172"/>
      <c r="F1662" s="170"/>
      <c r="G1662" s="169"/>
      <c r="H1662" s="183"/>
      <c r="I1662" s="132" t="str">
        <f>IFERROR(VLOOKUP(C1662,PG!$C$8:$M$1007,11,FALSE),"")</f>
        <v/>
      </c>
      <c r="J1662" s="133">
        <f t="shared" si="52"/>
        <v>0</v>
      </c>
    </row>
    <row r="1663" spans="1:10" ht="35.1" customHeight="1" thickTop="1" thickBot="1" x14ac:dyDescent="0.3">
      <c r="A1663" s="28" t="str">
        <f t="shared" si="51"/>
        <v/>
      </c>
      <c r="B1663" s="171"/>
      <c r="C1663" s="169"/>
      <c r="D1663" s="182"/>
      <c r="E1663" s="172"/>
      <c r="F1663" s="170"/>
      <c r="G1663" s="169"/>
      <c r="H1663" s="183"/>
      <c r="I1663" s="132" t="str">
        <f>IFERROR(VLOOKUP(C1663,PG!$C$8:$M$1007,11,FALSE),"")</f>
        <v/>
      </c>
      <c r="J1663" s="133">
        <f t="shared" si="52"/>
        <v>0</v>
      </c>
    </row>
    <row r="1664" spans="1:10" ht="35.1" customHeight="1" thickTop="1" thickBot="1" x14ac:dyDescent="0.3">
      <c r="A1664" s="28" t="str">
        <f t="shared" si="51"/>
        <v/>
      </c>
      <c r="B1664" s="171"/>
      <c r="C1664" s="169"/>
      <c r="D1664" s="182"/>
      <c r="E1664" s="172"/>
      <c r="F1664" s="170"/>
      <c r="G1664" s="169"/>
      <c r="H1664" s="183"/>
      <c r="I1664" s="132" t="str">
        <f>IFERROR(VLOOKUP(C1664,PG!$C$8:$M$1007,11,FALSE),"")</f>
        <v/>
      </c>
      <c r="J1664" s="133">
        <f t="shared" si="52"/>
        <v>0</v>
      </c>
    </row>
    <row r="1665" spans="1:10" ht="35.1" customHeight="1" thickTop="1" thickBot="1" x14ac:dyDescent="0.3">
      <c r="A1665" s="28" t="str">
        <f t="shared" si="51"/>
        <v/>
      </c>
      <c r="B1665" s="171"/>
      <c r="C1665" s="169"/>
      <c r="D1665" s="182"/>
      <c r="E1665" s="172"/>
      <c r="F1665" s="170"/>
      <c r="G1665" s="169"/>
      <c r="H1665" s="183"/>
      <c r="I1665" s="132" t="str">
        <f>IFERROR(VLOOKUP(C1665,PG!$C$8:$M$1007,11,FALSE),"")</f>
        <v/>
      </c>
      <c r="J1665" s="133">
        <f t="shared" si="52"/>
        <v>0</v>
      </c>
    </row>
    <row r="1666" spans="1:10" ht="35.1" customHeight="1" thickTop="1" thickBot="1" x14ac:dyDescent="0.3">
      <c r="A1666" s="28" t="str">
        <f t="shared" si="51"/>
        <v/>
      </c>
      <c r="B1666" s="171"/>
      <c r="C1666" s="169"/>
      <c r="D1666" s="182"/>
      <c r="E1666" s="172"/>
      <c r="F1666" s="170"/>
      <c r="G1666" s="169"/>
      <c r="H1666" s="183"/>
      <c r="I1666" s="132" t="str">
        <f>IFERROR(VLOOKUP(C1666,PG!$C$8:$M$1007,11,FALSE),"")</f>
        <v/>
      </c>
      <c r="J1666" s="133">
        <f t="shared" si="52"/>
        <v>0</v>
      </c>
    </row>
    <row r="1667" spans="1:10" ht="35.1" customHeight="1" thickTop="1" thickBot="1" x14ac:dyDescent="0.3">
      <c r="A1667" s="28" t="str">
        <f t="shared" si="51"/>
        <v/>
      </c>
      <c r="B1667" s="171"/>
      <c r="C1667" s="169"/>
      <c r="D1667" s="182"/>
      <c r="E1667" s="172"/>
      <c r="F1667" s="170"/>
      <c r="G1667" s="169"/>
      <c r="H1667" s="183"/>
      <c r="I1667" s="132" t="str">
        <f>IFERROR(VLOOKUP(C1667,PG!$C$8:$M$1007,11,FALSE),"")</f>
        <v/>
      </c>
      <c r="J1667" s="133">
        <f t="shared" si="52"/>
        <v>0</v>
      </c>
    </row>
    <row r="1668" spans="1:10" ht="35.1" customHeight="1" thickTop="1" thickBot="1" x14ac:dyDescent="0.3">
      <c r="A1668" s="28" t="str">
        <f t="shared" si="51"/>
        <v/>
      </c>
      <c r="B1668" s="171"/>
      <c r="C1668" s="169"/>
      <c r="D1668" s="182"/>
      <c r="E1668" s="172"/>
      <c r="F1668" s="170"/>
      <c r="G1668" s="169"/>
      <c r="H1668" s="183"/>
      <c r="I1668" s="132" t="str">
        <f>IFERROR(VLOOKUP(C1668,PG!$C$8:$M$1007,11,FALSE),"")</f>
        <v/>
      </c>
      <c r="J1668" s="133">
        <f t="shared" si="52"/>
        <v>0</v>
      </c>
    </row>
    <row r="1669" spans="1:10" ht="35.1" customHeight="1" thickTop="1" thickBot="1" x14ac:dyDescent="0.3">
      <c r="A1669" s="28" t="str">
        <f t="shared" si="51"/>
        <v/>
      </c>
      <c r="B1669" s="171"/>
      <c r="C1669" s="169"/>
      <c r="D1669" s="182"/>
      <c r="E1669" s="172"/>
      <c r="F1669" s="170"/>
      <c r="G1669" s="169"/>
      <c r="H1669" s="183"/>
      <c r="I1669" s="132" t="str">
        <f>IFERROR(VLOOKUP(C1669,PG!$C$8:$M$1007,11,FALSE),"")</f>
        <v/>
      </c>
      <c r="J1669" s="133">
        <f t="shared" si="52"/>
        <v>0</v>
      </c>
    </row>
    <row r="1670" spans="1:10" ht="35.1" customHeight="1" thickTop="1" thickBot="1" x14ac:dyDescent="0.3">
      <c r="A1670" s="28" t="str">
        <f t="shared" si="51"/>
        <v/>
      </c>
      <c r="B1670" s="171"/>
      <c r="C1670" s="169"/>
      <c r="D1670" s="182"/>
      <c r="E1670" s="172"/>
      <c r="F1670" s="170"/>
      <c r="G1670" s="169"/>
      <c r="H1670" s="183"/>
      <c r="I1670" s="132" t="str">
        <f>IFERROR(VLOOKUP(C1670,PG!$C$8:$M$1007,11,FALSE),"")</f>
        <v/>
      </c>
      <c r="J1670" s="133">
        <f t="shared" si="52"/>
        <v>0</v>
      </c>
    </row>
    <row r="1671" spans="1:10" ht="35.1" customHeight="1" thickTop="1" thickBot="1" x14ac:dyDescent="0.3">
      <c r="A1671" s="28" t="str">
        <f t="shared" si="51"/>
        <v/>
      </c>
      <c r="B1671" s="171"/>
      <c r="C1671" s="169"/>
      <c r="D1671" s="182"/>
      <c r="E1671" s="172"/>
      <c r="F1671" s="170"/>
      <c r="G1671" s="169"/>
      <c r="H1671" s="183"/>
      <c r="I1671" s="132" t="str">
        <f>IFERROR(VLOOKUP(C1671,PG!$C$8:$M$1007,11,FALSE),"")</f>
        <v/>
      </c>
      <c r="J1671" s="133">
        <f t="shared" si="52"/>
        <v>0</v>
      </c>
    </row>
    <row r="1672" spans="1:10" ht="35.1" customHeight="1" thickTop="1" thickBot="1" x14ac:dyDescent="0.3">
      <c r="A1672" s="28" t="str">
        <f t="shared" si="51"/>
        <v/>
      </c>
      <c r="B1672" s="171"/>
      <c r="C1672" s="169"/>
      <c r="D1672" s="182"/>
      <c r="E1672" s="172"/>
      <c r="F1672" s="170"/>
      <c r="G1672" s="169"/>
      <c r="H1672" s="183"/>
      <c r="I1672" s="132" t="str">
        <f>IFERROR(VLOOKUP(C1672,PG!$C$8:$M$1007,11,FALSE),"")</f>
        <v/>
      </c>
      <c r="J1672" s="133">
        <f t="shared" si="52"/>
        <v>0</v>
      </c>
    </row>
    <row r="1673" spans="1:10" ht="35.1" customHeight="1" thickTop="1" thickBot="1" x14ac:dyDescent="0.3">
      <c r="A1673" s="28" t="str">
        <f t="shared" ref="A1673:A1736" si="53">IF(B1673="","",MONTH(B1673))</f>
        <v/>
      </c>
      <c r="B1673" s="171"/>
      <c r="C1673" s="169"/>
      <c r="D1673" s="182"/>
      <c r="E1673" s="172"/>
      <c r="F1673" s="170"/>
      <c r="G1673" s="169"/>
      <c r="H1673" s="183"/>
      <c r="I1673" s="132" t="str">
        <f>IFERROR(VLOOKUP(C1673,PG!$C$8:$M$1007,11,FALSE),"")</f>
        <v/>
      </c>
      <c r="J1673" s="133">
        <f t="shared" si="52"/>
        <v>0</v>
      </c>
    </row>
    <row r="1674" spans="1:10" ht="35.1" customHeight="1" thickTop="1" thickBot="1" x14ac:dyDescent="0.3">
      <c r="A1674" s="28" t="str">
        <f t="shared" si="53"/>
        <v/>
      </c>
      <c r="B1674" s="171"/>
      <c r="C1674" s="169"/>
      <c r="D1674" s="182"/>
      <c r="E1674" s="172"/>
      <c r="F1674" s="170"/>
      <c r="G1674" s="169"/>
      <c r="H1674" s="183"/>
      <c r="I1674" s="132" t="str">
        <f>IFERROR(VLOOKUP(C1674,PG!$C$8:$M$1007,11,FALSE),"")</f>
        <v/>
      </c>
      <c r="J1674" s="133">
        <f t="shared" si="52"/>
        <v>0</v>
      </c>
    </row>
    <row r="1675" spans="1:10" ht="35.1" customHeight="1" thickTop="1" thickBot="1" x14ac:dyDescent="0.3">
      <c r="A1675" s="28" t="str">
        <f t="shared" si="53"/>
        <v/>
      </c>
      <c r="B1675" s="171"/>
      <c r="C1675" s="169"/>
      <c r="D1675" s="182"/>
      <c r="E1675" s="172"/>
      <c r="F1675" s="170"/>
      <c r="G1675" s="169"/>
      <c r="H1675" s="183"/>
      <c r="I1675" s="132" t="str">
        <f>IFERROR(VLOOKUP(C1675,PG!$C$8:$M$1007,11,FALSE),"")</f>
        <v/>
      </c>
      <c r="J1675" s="133">
        <f t="shared" si="52"/>
        <v>0</v>
      </c>
    </row>
    <row r="1676" spans="1:10" ht="35.1" customHeight="1" thickTop="1" thickBot="1" x14ac:dyDescent="0.3">
      <c r="A1676" s="28" t="str">
        <f t="shared" si="53"/>
        <v/>
      </c>
      <c r="B1676" s="171"/>
      <c r="C1676" s="169"/>
      <c r="D1676" s="182"/>
      <c r="E1676" s="172"/>
      <c r="F1676" s="170"/>
      <c r="G1676" s="169"/>
      <c r="H1676" s="183"/>
      <c r="I1676" s="132" t="str">
        <f>IFERROR(VLOOKUP(C1676,PG!$C$8:$M$1007,11,FALSE),"")</f>
        <v/>
      </c>
      <c r="J1676" s="133">
        <f t="shared" si="52"/>
        <v>0</v>
      </c>
    </row>
    <row r="1677" spans="1:10" ht="35.1" customHeight="1" thickTop="1" thickBot="1" x14ac:dyDescent="0.3">
      <c r="A1677" s="28" t="str">
        <f t="shared" si="53"/>
        <v/>
      </c>
      <c r="B1677" s="171"/>
      <c r="C1677" s="169"/>
      <c r="D1677" s="182"/>
      <c r="E1677" s="172"/>
      <c r="F1677" s="170"/>
      <c r="G1677" s="169"/>
      <c r="H1677" s="183"/>
      <c r="I1677" s="132" t="str">
        <f>IFERROR(VLOOKUP(C1677,PG!$C$8:$M$1007,11,FALSE),"")</f>
        <v/>
      </c>
      <c r="J1677" s="133">
        <f t="shared" si="52"/>
        <v>0</v>
      </c>
    </row>
    <row r="1678" spans="1:10" ht="35.1" customHeight="1" thickTop="1" thickBot="1" x14ac:dyDescent="0.3">
      <c r="A1678" s="28" t="str">
        <f t="shared" si="53"/>
        <v/>
      </c>
      <c r="B1678" s="171"/>
      <c r="C1678" s="169"/>
      <c r="D1678" s="182"/>
      <c r="E1678" s="172"/>
      <c r="F1678" s="170"/>
      <c r="G1678" s="169"/>
      <c r="H1678" s="183"/>
      <c r="I1678" s="132" t="str">
        <f>IFERROR(VLOOKUP(C1678,PG!$C$8:$M$1007,11,FALSE),"")</f>
        <v/>
      </c>
      <c r="J1678" s="133">
        <f t="shared" si="52"/>
        <v>0</v>
      </c>
    </row>
    <row r="1679" spans="1:10" ht="35.1" customHeight="1" thickTop="1" thickBot="1" x14ac:dyDescent="0.3">
      <c r="A1679" s="28" t="str">
        <f t="shared" si="53"/>
        <v/>
      </c>
      <c r="B1679" s="171"/>
      <c r="C1679" s="169"/>
      <c r="D1679" s="182"/>
      <c r="E1679" s="172"/>
      <c r="F1679" s="170"/>
      <c r="G1679" s="169"/>
      <c r="H1679" s="183"/>
      <c r="I1679" s="132" t="str">
        <f>IFERROR(VLOOKUP(C1679,PG!$C$8:$M$1007,11,FALSE),"")</f>
        <v/>
      </c>
      <c r="J1679" s="133">
        <f t="shared" si="52"/>
        <v>0</v>
      </c>
    </row>
    <row r="1680" spans="1:10" ht="35.1" customHeight="1" thickTop="1" thickBot="1" x14ac:dyDescent="0.3">
      <c r="A1680" s="28" t="str">
        <f t="shared" si="53"/>
        <v/>
      </c>
      <c r="B1680" s="171"/>
      <c r="C1680" s="169"/>
      <c r="D1680" s="182"/>
      <c r="E1680" s="172"/>
      <c r="F1680" s="170"/>
      <c r="G1680" s="169"/>
      <c r="H1680" s="183"/>
      <c r="I1680" s="132" t="str">
        <f>IFERROR(VLOOKUP(C1680,PG!$C$8:$M$1007,11,FALSE),"")</f>
        <v/>
      </c>
      <c r="J1680" s="133">
        <f t="shared" si="52"/>
        <v>0</v>
      </c>
    </row>
    <row r="1681" spans="1:10" ht="35.1" customHeight="1" thickTop="1" thickBot="1" x14ac:dyDescent="0.3">
      <c r="A1681" s="28" t="str">
        <f t="shared" si="53"/>
        <v/>
      </c>
      <c r="B1681" s="171"/>
      <c r="C1681" s="169"/>
      <c r="D1681" s="182"/>
      <c r="E1681" s="172"/>
      <c r="F1681" s="170"/>
      <c r="G1681" s="169"/>
      <c r="H1681" s="183"/>
      <c r="I1681" s="132" t="str">
        <f>IFERROR(VLOOKUP(C1681,PG!$C$8:$M$1007,11,FALSE),"")</f>
        <v/>
      </c>
      <c r="J1681" s="133">
        <f t="shared" si="52"/>
        <v>0</v>
      </c>
    </row>
    <row r="1682" spans="1:10" ht="35.1" customHeight="1" thickTop="1" thickBot="1" x14ac:dyDescent="0.3">
      <c r="A1682" s="28" t="str">
        <f t="shared" si="53"/>
        <v/>
      </c>
      <c r="B1682" s="171"/>
      <c r="C1682" s="169"/>
      <c r="D1682" s="182"/>
      <c r="E1682" s="172"/>
      <c r="F1682" s="170"/>
      <c r="G1682" s="169"/>
      <c r="H1682" s="183"/>
      <c r="I1682" s="132" t="str">
        <f>IFERROR(VLOOKUP(C1682,PG!$C$8:$M$1007,11,FALSE),"")</f>
        <v/>
      </c>
      <c r="J1682" s="133">
        <f t="shared" si="52"/>
        <v>0</v>
      </c>
    </row>
    <row r="1683" spans="1:10" ht="35.1" customHeight="1" thickTop="1" thickBot="1" x14ac:dyDescent="0.3">
      <c r="A1683" s="28" t="str">
        <f t="shared" si="53"/>
        <v/>
      </c>
      <c r="B1683" s="171"/>
      <c r="C1683" s="169"/>
      <c r="D1683" s="182"/>
      <c r="E1683" s="172"/>
      <c r="F1683" s="170"/>
      <c r="G1683" s="169"/>
      <c r="H1683" s="183"/>
      <c r="I1683" s="132" t="str">
        <f>IFERROR(VLOOKUP(C1683,PG!$C$8:$M$1007,11,FALSE),"")</f>
        <v/>
      </c>
      <c r="J1683" s="133">
        <f t="shared" ref="J1683:J1746" si="54">IFERROR(E1683*F1683,0)</f>
        <v>0</v>
      </c>
    </row>
    <row r="1684" spans="1:10" ht="35.1" customHeight="1" thickTop="1" thickBot="1" x14ac:dyDescent="0.3">
      <c r="A1684" s="28" t="str">
        <f t="shared" si="53"/>
        <v/>
      </c>
      <c r="B1684" s="171"/>
      <c r="C1684" s="169"/>
      <c r="D1684" s="182"/>
      <c r="E1684" s="172"/>
      <c r="F1684" s="170"/>
      <c r="G1684" s="169"/>
      <c r="H1684" s="183"/>
      <c r="I1684" s="132" t="str">
        <f>IFERROR(VLOOKUP(C1684,PG!$C$8:$M$1007,11,FALSE),"")</f>
        <v/>
      </c>
      <c r="J1684" s="133">
        <f t="shared" si="54"/>
        <v>0</v>
      </c>
    </row>
    <row r="1685" spans="1:10" ht="35.1" customHeight="1" thickTop="1" thickBot="1" x14ac:dyDescent="0.3">
      <c r="A1685" s="28" t="str">
        <f t="shared" si="53"/>
        <v/>
      </c>
      <c r="B1685" s="171"/>
      <c r="C1685" s="169"/>
      <c r="D1685" s="182"/>
      <c r="E1685" s="172"/>
      <c r="F1685" s="170"/>
      <c r="G1685" s="169"/>
      <c r="H1685" s="183"/>
      <c r="I1685" s="132" t="str">
        <f>IFERROR(VLOOKUP(C1685,PG!$C$8:$M$1007,11,FALSE),"")</f>
        <v/>
      </c>
      <c r="J1685" s="133">
        <f t="shared" si="54"/>
        <v>0</v>
      </c>
    </row>
    <row r="1686" spans="1:10" ht="35.1" customHeight="1" thickTop="1" thickBot="1" x14ac:dyDescent="0.3">
      <c r="A1686" s="28" t="str">
        <f t="shared" si="53"/>
        <v/>
      </c>
      <c r="B1686" s="171"/>
      <c r="C1686" s="169"/>
      <c r="D1686" s="182"/>
      <c r="E1686" s="172"/>
      <c r="F1686" s="170"/>
      <c r="G1686" s="169"/>
      <c r="H1686" s="183"/>
      <c r="I1686" s="132" t="str">
        <f>IFERROR(VLOOKUP(C1686,PG!$C$8:$M$1007,11,FALSE),"")</f>
        <v/>
      </c>
      <c r="J1686" s="133">
        <f t="shared" si="54"/>
        <v>0</v>
      </c>
    </row>
    <row r="1687" spans="1:10" ht="35.1" customHeight="1" thickTop="1" thickBot="1" x14ac:dyDescent="0.3">
      <c r="A1687" s="28" t="str">
        <f t="shared" si="53"/>
        <v/>
      </c>
      <c r="B1687" s="171"/>
      <c r="C1687" s="169"/>
      <c r="D1687" s="182"/>
      <c r="E1687" s="172"/>
      <c r="F1687" s="170"/>
      <c r="G1687" s="169"/>
      <c r="H1687" s="183"/>
      <c r="I1687" s="132" t="str">
        <f>IFERROR(VLOOKUP(C1687,PG!$C$8:$M$1007,11,FALSE),"")</f>
        <v/>
      </c>
      <c r="J1687" s="133">
        <f t="shared" si="54"/>
        <v>0</v>
      </c>
    </row>
    <row r="1688" spans="1:10" ht="35.1" customHeight="1" thickTop="1" thickBot="1" x14ac:dyDescent="0.3">
      <c r="A1688" s="28" t="str">
        <f t="shared" si="53"/>
        <v/>
      </c>
      <c r="B1688" s="171"/>
      <c r="C1688" s="169"/>
      <c r="D1688" s="182"/>
      <c r="E1688" s="172"/>
      <c r="F1688" s="170"/>
      <c r="G1688" s="169"/>
      <c r="H1688" s="183"/>
      <c r="I1688" s="132" t="str">
        <f>IFERROR(VLOOKUP(C1688,PG!$C$8:$M$1007,11,FALSE),"")</f>
        <v/>
      </c>
      <c r="J1688" s="133">
        <f t="shared" si="54"/>
        <v>0</v>
      </c>
    </row>
    <row r="1689" spans="1:10" ht="35.1" customHeight="1" thickTop="1" thickBot="1" x14ac:dyDescent="0.3">
      <c r="A1689" s="28" t="str">
        <f t="shared" si="53"/>
        <v/>
      </c>
      <c r="B1689" s="171"/>
      <c r="C1689" s="169"/>
      <c r="D1689" s="182"/>
      <c r="E1689" s="172"/>
      <c r="F1689" s="170"/>
      <c r="G1689" s="169"/>
      <c r="H1689" s="183"/>
      <c r="I1689" s="132" t="str">
        <f>IFERROR(VLOOKUP(C1689,PG!$C$8:$M$1007,11,FALSE),"")</f>
        <v/>
      </c>
      <c r="J1689" s="133">
        <f t="shared" si="54"/>
        <v>0</v>
      </c>
    </row>
    <row r="1690" spans="1:10" ht="35.1" customHeight="1" thickTop="1" thickBot="1" x14ac:dyDescent="0.3">
      <c r="A1690" s="28" t="str">
        <f t="shared" si="53"/>
        <v/>
      </c>
      <c r="B1690" s="171"/>
      <c r="C1690" s="169"/>
      <c r="D1690" s="182"/>
      <c r="E1690" s="172"/>
      <c r="F1690" s="170"/>
      <c r="G1690" s="169"/>
      <c r="H1690" s="183"/>
      <c r="I1690" s="132" t="str">
        <f>IFERROR(VLOOKUP(C1690,PG!$C$8:$M$1007,11,FALSE),"")</f>
        <v/>
      </c>
      <c r="J1690" s="133">
        <f t="shared" si="54"/>
        <v>0</v>
      </c>
    </row>
    <row r="1691" spans="1:10" ht="35.1" customHeight="1" thickTop="1" thickBot="1" x14ac:dyDescent="0.3">
      <c r="A1691" s="28" t="str">
        <f t="shared" si="53"/>
        <v/>
      </c>
      <c r="B1691" s="171"/>
      <c r="C1691" s="169"/>
      <c r="D1691" s="182"/>
      <c r="E1691" s="172"/>
      <c r="F1691" s="170"/>
      <c r="G1691" s="169"/>
      <c r="H1691" s="183"/>
      <c r="I1691" s="132" t="str">
        <f>IFERROR(VLOOKUP(C1691,PG!$C$8:$M$1007,11,FALSE),"")</f>
        <v/>
      </c>
      <c r="J1691" s="133">
        <f t="shared" si="54"/>
        <v>0</v>
      </c>
    </row>
    <row r="1692" spans="1:10" ht="35.1" customHeight="1" thickTop="1" thickBot="1" x14ac:dyDescent="0.3">
      <c r="A1692" s="28" t="str">
        <f t="shared" si="53"/>
        <v/>
      </c>
      <c r="B1692" s="171"/>
      <c r="C1692" s="169"/>
      <c r="D1692" s="182"/>
      <c r="E1692" s="172"/>
      <c r="F1692" s="170"/>
      <c r="G1692" s="169"/>
      <c r="H1692" s="183"/>
      <c r="I1692" s="132" t="str">
        <f>IFERROR(VLOOKUP(C1692,PG!$C$8:$M$1007,11,FALSE),"")</f>
        <v/>
      </c>
      <c r="J1692" s="133">
        <f t="shared" si="54"/>
        <v>0</v>
      </c>
    </row>
    <row r="1693" spans="1:10" ht="35.1" customHeight="1" thickTop="1" thickBot="1" x14ac:dyDescent="0.3">
      <c r="A1693" s="28" t="str">
        <f t="shared" si="53"/>
        <v/>
      </c>
      <c r="B1693" s="171"/>
      <c r="C1693" s="169"/>
      <c r="D1693" s="182"/>
      <c r="E1693" s="172"/>
      <c r="F1693" s="170"/>
      <c r="G1693" s="169"/>
      <c r="H1693" s="183"/>
      <c r="I1693" s="132" t="str">
        <f>IFERROR(VLOOKUP(C1693,PG!$C$8:$M$1007,11,FALSE),"")</f>
        <v/>
      </c>
      <c r="J1693" s="133">
        <f t="shared" si="54"/>
        <v>0</v>
      </c>
    </row>
    <row r="1694" spans="1:10" ht="35.1" customHeight="1" thickTop="1" thickBot="1" x14ac:dyDescent="0.3">
      <c r="A1694" s="28" t="str">
        <f t="shared" si="53"/>
        <v/>
      </c>
      <c r="B1694" s="171"/>
      <c r="C1694" s="169"/>
      <c r="D1694" s="182"/>
      <c r="E1694" s="172"/>
      <c r="F1694" s="170"/>
      <c r="G1694" s="169"/>
      <c r="H1694" s="183"/>
      <c r="I1694" s="132" t="str">
        <f>IFERROR(VLOOKUP(C1694,PG!$C$8:$M$1007,11,FALSE),"")</f>
        <v/>
      </c>
      <c r="J1694" s="133">
        <f t="shared" si="54"/>
        <v>0</v>
      </c>
    </row>
    <row r="1695" spans="1:10" ht="35.1" customHeight="1" thickTop="1" thickBot="1" x14ac:dyDescent="0.3">
      <c r="A1695" s="28" t="str">
        <f t="shared" si="53"/>
        <v/>
      </c>
      <c r="B1695" s="171"/>
      <c r="C1695" s="169"/>
      <c r="D1695" s="182"/>
      <c r="E1695" s="172"/>
      <c r="F1695" s="170"/>
      <c r="G1695" s="169"/>
      <c r="H1695" s="183"/>
      <c r="I1695" s="132" t="str">
        <f>IFERROR(VLOOKUP(C1695,PG!$C$8:$M$1007,11,FALSE),"")</f>
        <v/>
      </c>
      <c r="J1695" s="133">
        <f t="shared" si="54"/>
        <v>0</v>
      </c>
    </row>
    <row r="1696" spans="1:10" ht="35.1" customHeight="1" thickTop="1" thickBot="1" x14ac:dyDescent="0.3">
      <c r="A1696" s="28" t="str">
        <f t="shared" si="53"/>
        <v/>
      </c>
      <c r="B1696" s="171"/>
      <c r="C1696" s="169"/>
      <c r="D1696" s="182"/>
      <c r="E1696" s="172"/>
      <c r="F1696" s="170"/>
      <c r="G1696" s="169"/>
      <c r="H1696" s="183"/>
      <c r="I1696" s="132" t="str">
        <f>IFERROR(VLOOKUP(C1696,PG!$C$8:$M$1007,11,FALSE),"")</f>
        <v/>
      </c>
      <c r="J1696" s="133">
        <f t="shared" si="54"/>
        <v>0</v>
      </c>
    </row>
    <row r="1697" spans="1:10" ht="35.1" customHeight="1" thickTop="1" thickBot="1" x14ac:dyDescent="0.3">
      <c r="A1697" s="28" t="str">
        <f t="shared" si="53"/>
        <v/>
      </c>
      <c r="B1697" s="171"/>
      <c r="C1697" s="169"/>
      <c r="D1697" s="182"/>
      <c r="E1697" s="172"/>
      <c r="F1697" s="170"/>
      <c r="G1697" s="169"/>
      <c r="H1697" s="183"/>
      <c r="I1697" s="132" t="str">
        <f>IFERROR(VLOOKUP(C1697,PG!$C$8:$M$1007,11,FALSE),"")</f>
        <v/>
      </c>
      <c r="J1697" s="133">
        <f t="shared" si="54"/>
        <v>0</v>
      </c>
    </row>
    <row r="1698" spans="1:10" ht="35.1" customHeight="1" thickTop="1" thickBot="1" x14ac:dyDescent="0.3">
      <c r="A1698" s="28" t="str">
        <f t="shared" si="53"/>
        <v/>
      </c>
      <c r="B1698" s="171"/>
      <c r="C1698" s="169"/>
      <c r="D1698" s="182"/>
      <c r="E1698" s="172"/>
      <c r="F1698" s="170"/>
      <c r="G1698" s="169"/>
      <c r="H1698" s="183"/>
      <c r="I1698" s="132" t="str">
        <f>IFERROR(VLOOKUP(C1698,PG!$C$8:$M$1007,11,FALSE),"")</f>
        <v/>
      </c>
      <c r="J1698" s="133">
        <f t="shared" si="54"/>
        <v>0</v>
      </c>
    </row>
    <row r="1699" spans="1:10" ht="35.1" customHeight="1" thickTop="1" thickBot="1" x14ac:dyDescent="0.3">
      <c r="A1699" s="28" t="str">
        <f t="shared" si="53"/>
        <v/>
      </c>
      <c r="B1699" s="171"/>
      <c r="C1699" s="169"/>
      <c r="D1699" s="182"/>
      <c r="E1699" s="172"/>
      <c r="F1699" s="170"/>
      <c r="G1699" s="169"/>
      <c r="H1699" s="183"/>
      <c r="I1699" s="132" t="str">
        <f>IFERROR(VLOOKUP(C1699,PG!$C$8:$M$1007,11,FALSE),"")</f>
        <v/>
      </c>
      <c r="J1699" s="133">
        <f t="shared" si="54"/>
        <v>0</v>
      </c>
    </row>
    <row r="1700" spans="1:10" ht="35.1" customHeight="1" thickTop="1" thickBot="1" x14ac:dyDescent="0.3">
      <c r="A1700" s="28" t="str">
        <f t="shared" si="53"/>
        <v/>
      </c>
      <c r="B1700" s="171"/>
      <c r="C1700" s="169"/>
      <c r="D1700" s="182"/>
      <c r="E1700" s="172"/>
      <c r="F1700" s="170"/>
      <c r="G1700" s="169"/>
      <c r="H1700" s="183"/>
      <c r="I1700" s="132" t="str">
        <f>IFERROR(VLOOKUP(C1700,PG!$C$8:$M$1007,11,FALSE),"")</f>
        <v/>
      </c>
      <c r="J1700" s="133">
        <f t="shared" si="54"/>
        <v>0</v>
      </c>
    </row>
    <row r="1701" spans="1:10" ht="35.1" customHeight="1" thickTop="1" thickBot="1" x14ac:dyDescent="0.3">
      <c r="A1701" s="28" t="str">
        <f t="shared" si="53"/>
        <v/>
      </c>
      <c r="B1701" s="171"/>
      <c r="C1701" s="169"/>
      <c r="D1701" s="182"/>
      <c r="E1701" s="172"/>
      <c r="F1701" s="170"/>
      <c r="G1701" s="169"/>
      <c r="H1701" s="183"/>
      <c r="I1701" s="132" t="str">
        <f>IFERROR(VLOOKUP(C1701,PG!$C$8:$M$1007,11,FALSE),"")</f>
        <v/>
      </c>
      <c r="J1701" s="133">
        <f t="shared" si="54"/>
        <v>0</v>
      </c>
    </row>
    <row r="1702" spans="1:10" ht="35.1" customHeight="1" thickTop="1" thickBot="1" x14ac:dyDescent="0.3">
      <c r="A1702" s="28" t="str">
        <f t="shared" si="53"/>
        <v/>
      </c>
      <c r="B1702" s="171"/>
      <c r="C1702" s="169"/>
      <c r="D1702" s="182"/>
      <c r="E1702" s="172"/>
      <c r="F1702" s="170"/>
      <c r="G1702" s="169"/>
      <c r="H1702" s="183"/>
      <c r="I1702" s="132" t="str">
        <f>IFERROR(VLOOKUP(C1702,PG!$C$8:$M$1007,11,FALSE),"")</f>
        <v/>
      </c>
      <c r="J1702" s="133">
        <f t="shared" si="54"/>
        <v>0</v>
      </c>
    </row>
    <row r="1703" spans="1:10" ht="35.1" customHeight="1" thickTop="1" thickBot="1" x14ac:dyDescent="0.3">
      <c r="A1703" s="28" t="str">
        <f t="shared" si="53"/>
        <v/>
      </c>
      <c r="B1703" s="171"/>
      <c r="C1703" s="169"/>
      <c r="D1703" s="182"/>
      <c r="E1703" s="172"/>
      <c r="F1703" s="170"/>
      <c r="G1703" s="169"/>
      <c r="H1703" s="183"/>
      <c r="I1703" s="132" t="str">
        <f>IFERROR(VLOOKUP(C1703,PG!$C$8:$M$1007,11,FALSE),"")</f>
        <v/>
      </c>
      <c r="J1703" s="133">
        <f t="shared" si="54"/>
        <v>0</v>
      </c>
    </row>
    <row r="1704" spans="1:10" ht="35.1" customHeight="1" thickTop="1" thickBot="1" x14ac:dyDescent="0.3">
      <c r="A1704" s="28" t="str">
        <f t="shared" si="53"/>
        <v/>
      </c>
      <c r="B1704" s="171"/>
      <c r="C1704" s="169"/>
      <c r="D1704" s="182"/>
      <c r="E1704" s="172"/>
      <c r="F1704" s="170"/>
      <c r="G1704" s="169"/>
      <c r="H1704" s="183"/>
      <c r="I1704" s="132" t="str">
        <f>IFERROR(VLOOKUP(C1704,PG!$C$8:$M$1007,11,FALSE),"")</f>
        <v/>
      </c>
      <c r="J1704" s="133">
        <f t="shared" si="54"/>
        <v>0</v>
      </c>
    </row>
    <row r="1705" spans="1:10" ht="35.1" customHeight="1" thickTop="1" thickBot="1" x14ac:dyDescent="0.3">
      <c r="A1705" s="28" t="str">
        <f t="shared" si="53"/>
        <v/>
      </c>
      <c r="B1705" s="171"/>
      <c r="C1705" s="169"/>
      <c r="D1705" s="182"/>
      <c r="E1705" s="172"/>
      <c r="F1705" s="170"/>
      <c r="G1705" s="169"/>
      <c r="H1705" s="183"/>
      <c r="I1705" s="132" t="str">
        <f>IFERROR(VLOOKUP(C1705,PG!$C$8:$M$1007,11,FALSE),"")</f>
        <v/>
      </c>
      <c r="J1705" s="133">
        <f t="shared" si="54"/>
        <v>0</v>
      </c>
    </row>
    <row r="1706" spans="1:10" ht="35.1" customHeight="1" thickTop="1" thickBot="1" x14ac:dyDescent="0.3">
      <c r="A1706" s="28" t="str">
        <f t="shared" si="53"/>
        <v/>
      </c>
      <c r="B1706" s="171"/>
      <c r="C1706" s="169"/>
      <c r="D1706" s="182"/>
      <c r="E1706" s="172"/>
      <c r="F1706" s="170"/>
      <c r="G1706" s="169"/>
      <c r="H1706" s="183"/>
      <c r="I1706" s="132" t="str">
        <f>IFERROR(VLOOKUP(C1706,PG!$C$8:$M$1007,11,FALSE),"")</f>
        <v/>
      </c>
      <c r="J1706" s="133">
        <f t="shared" si="54"/>
        <v>0</v>
      </c>
    </row>
    <row r="1707" spans="1:10" ht="35.1" customHeight="1" thickTop="1" thickBot="1" x14ac:dyDescent="0.3">
      <c r="A1707" s="28" t="str">
        <f t="shared" si="53"/>
        <v/>
      </c>
      <c r="B1707" s="171"/>
      <c r="C1707" s="169"/>
      <c r="D1707" s="182"/>
      <c r="E1707" s="172"/>
      <c r="F1707" s="170"/>
      <c r="G1707" s="169"/>
      <c r="H1707" s="183"/>
      <c r="I1707" s="132" t="str">
        <f>IFERROR(VLOOKUP(C1707,PG!$C$8:$M$1007,11,FALSE),"")</f>
        <v/>
      </c>
      <c r="J1707" s="133">
        <f t="shared" si="54"/>
        <v>0</v>
      </c>
    </row>
    <row r="1708" spans="1:10" ht="35.1" customHeight="1" thickTop="1" thickBot="1" x14ac:dyDescent="0.3">
      <c r="A1708" s="28" t="str">
        <f t="shared" si="53"/>
        <v/>
      </c>
      <c r="B1708" s="171"/>
      <c r="C1708" s="169"/>
      <c r="D1708" s="182"/>
      <c r="E1708" s="172"/>
      <c r="F1708" s="170"/>
      <c r="G1708" s="169"/>
      <c r="H1708" s="183"/>
      <c r="I1708" s="132" t="str">
        <f>IFERROR(VLOOKUP(C1708,PG!$C$8:$M$1007,11,FALSE),"")</f>
        <v/>
      </c>
      <c r="J1708" s="133">
        <f t="shared" si="54"/>
        <v>0</v>
      </c>
    </row>
    <row r="1709" spans="1:10" ht="35.1" customHeight="1" thickTop="1" thickBot="1" x14ac:dyDescent="0.3">
      <c r="A1709" s="28" t="str">
        <f t="shared" si="53"/>
        <v/>
      </c>
      <c r="B1709" s="171"/>
      <c r="C1709" s="169"/>
      <c r="D1709" s="182"/>
      <c r="E1709" s="172"/>
      <c r="F1709" s="170"/>
      <c r="G1709" s="169"/>
      <c r="H1709" s="183"/>
      <c r="I1709" s="132" t="str">
        <f>IFERROR(VLOOKUP(C1709,PG!$C$8:$M$1007,11,FALSE),"")</f>
        <v/>
      </c>
      <c r="J1709" s="133">
        <f t="shared" si="54"/>
        <v>0</v>
      </c>
    </row>
    <row r="1710" spans="1:10" ht="35.1" customHeight="1" thickTop="1" thickBot="1" x14ac:dyDescent="0.3">
      <c r="A1710" s="28" t="str">
        <f t="shared" si="53"/>
        <v/>
      </c>
      <c r="B1710" s="171"/>
      <c r="C1710" s="169"/>
      <c r="D1710" s="182"/>
      <c r="E1710" s="172"/>
      <c r="F1710" s="170"/>
      <c r="G1710" s="169"/>
      <c r="H1710" s="183"/>
      <c r="I1710" s="132" t="str">
        <f>IFERROR(VLOOKUP(C1710,PG!$C$8:$M$1007,11,FALSE),"")</f>
        <v/>
      </c>
      <c r="J1710" s="133">
        <f t="shared" si="54"/>
        <v>0</v>
      </c>
    </row>
    <row r="1711" spans="1:10" ht="35.1" customHeight="1" thickTop="1" thickBot="1" x14ac:dyDescent="0.3">
      <c r="A1711" s="28" t="str">
        <f t="shared" si="53"/>
        <v/>
      </c>
      <c r="B1711" s="171"/>
      <c r="C1711" s="169"/>
      <c r="D1711" s="182"/>
      <c r="E1711" s="172"/>
      <c r="F1711" s="170"/>
      <c r="G1711" s="169"/>
      <c r="H1711" s="183"/>
      <c r="I1711" s="132" t="str">
        <f>IFERROR(VLOOKUP(C1711,PG!$C$8:$M$1007,11,FALSE),"")</f>
        <v/>
      </c>
      <c r="J1711" s="133">
        <f t="shared" si="54"/>
        <v>0</v>
      </c>
    </row>
    <row r="1712" spans="1:10" ht="35.1" customHeight="1" thickTop="1" thickBot="1" x14ac:dyDescent="0.3">
      <c r="A1712" s="28" t="str">
        <f t="shared" si="53"/>
        <v/>
      </c>
      <c r="B1712" s="171"/>
      <c r="C1712" s="169"/>
      <c r="D1712" s="182"/>
      <c r="E1712" s="172"/>
      <c r="F1712" s="170"/>
      <c r="G1712" s="169"/>
      <c r="H1712" s="183"/>
      <c r="I1712" s="132" t="str">
        <f>IFERROR(VLOOKUP(C1712,PG!$C$8:$M$1007,11,FALSE),"")</f>
        <v/>
      </c>
      <c r="J1712" s="133">
        <f t="shared" si="54"/>
        <v>0</v>
      </c>
    </row>
    <row r="1713" spans="1:10" ht="35.1" customHeight="1" thickTop="1" thickBot="1" x14ac:dyDescent="0.3">
      <c r="A1713" s="28" t="str">
        <f t="shared" si="53"/>
        <v/>
      </c>
      <c r="B1713" s="171"/>
      <c r="C1713" s="169"/>
      <c r="D1713" s="182"/>
      <c r="E1713" s="172"/>
      <c r="F1713" s="170"/>
      <c r="G1713" s="169"/>
      <c r="H1713" s="183"/>
      <c r="I1713" s="132" t="str">
        <f>IFERROR(VLOOKUP(C1713,PG!$C$8:$M$1007,11,FALSE),"")</f>
        <v/>
      </c>
      <c r="J1713" s="133">
        <f t="shared" si="54"/>
        <v>0</v>
      </c>
    </row>
    <row r="1714" spans="1:10" ht="35.1" customHeight="1" thickTop="1" thickBot="1" x14ac:dyDescent="0.3">
      <c r="A1714" s="28" t="str">
        <f t="shared" si="53"/>
        <v/>
      </c>
      <c r="B1714" s="171"/>
      <c r="C1714" s="169"/>
      <c r="D1714" s="182"/>
      <c r="E1714" s="172"/>
      <c r="F1714" s="170"/>
      <c r="G1714" s="169"/>
      <c r="H1714" s="183"/>
      <c r="I1714" s="132" t="str">
        <f>IFERROR(VLOOKUP(C1714,PG!$C$8:$M$1007,11,FALSE),"")</f>
        <v/>
      </c>
      <c r="J1714" s="133">
        <f t="shared" si="54"/>
        <v>0</v>
      </c>
    </row>
    <row r="1715" spans="1:10" ht="35.1" customHeight="1" thickTop="1" thickBot="1" x14ac:dyDescent="0.3">
      <c r="A1715" s="28" t="str">
        <f t="shared" si="53"/>
        <v/>
      </c>
      <c r="B1715" s="171"/>
      <c r="C1715" s="169"/>
      <c r="D1715" s="182"/>
      <c r="E1715" s="172"/>
      <c r="F1715" s="170"/>
      <c r="G1715" s="169"/>
      <c r="H1715" s="183"/>
      <c r="I1715" s="132" t="str">
        <f>IFERROR(VLOOKUP(C1715,PG!$C$8:$M$1007,11,FALSE),"")</f>
        <v/>
      </c>
      <c r="J1715" s="133">
        <f t="shared" si="54"/>
        <v>0</v>
      </c>
    </row>
    <row r="1716" spans="1:10" ht="35.1" customHeight="1" thickTop="1" thickBot="1" x14ac:dyDescent="0.3">
      <c r="A1716" s="28" t="str">
        <f t="shared" si="53"/>
        <v/>
      </c>
      <c r="B1716" s="171"/>
      <c r="C1716" s="169"/>
      <c r="D1716" s="182"/>
      <c r="E1716" s="172"/>
      <c r="F1716" s="170"/>
      <c r="G1716" s="169"/>
      <c r="H1716" s="183"/>
      <c r="I1716" s="132" t="str">
        <f>IFERROR(VLOOKUP(C1716,PG!$C$8:$M$1007,11,FALSE),"")</f>
        <v/>
      </c>
      <c r="J1716" s="133">
        <f t="shared" si="54"/>
        <v>0</v>
      </c>
    </row>
    <row r="1717" spans="1:10" ht="35.1" customHeight="1" thickTop="1" thickBot="1" x14ac:dyDescent="0.3">
      <c r="A1717" s="28" t="str">
        <f t="shared" si="53"/>
        <v/>
      </c>
      <c r="B1717" s="171"/>
      <c r="C1717" s="169"/>
      <c r="D1717" s="182"/>
      <c r="E1717" s="172"/>
      <c r="F1717" s="170"/>
      <c r="G1717" s="169"/>
      <c r="H1717" s="183"/>
      <c r="I1717" s="132" t="str">
        <f>IFERROR(VLOOKUP(C1717,PG!$C$8:$M$1007,11,FALSE),"")</f>
        <v/>
      </c>
      <c r="J1717" s="133">
        <f t="shared" si="54"/>
        <v>0</v>
      </c>
    </row>
    <row r="1718" spans="1:10" ht="35.1" customHeight="1" thickTop="1" thickBot="1" x14ac:dyDescent="0.3">
      <c r="A1718" s="28" t="str">
        <f t="shared" si="53"/>
        <v/>
      </c>
      <c r="B1718" s="171"/>
      <c r="C1718" s="169"/>
      <c r="D1718" s="182"/>
      <c r="E1718" s="172"/>
      <c r="F1718" s="170"/>
      <c r="G1718" s="169"/>
      <c r="H1718" s="183"/>
      <c r="I1718" s="132" t="str">
        <f>IFERROR(VLOOKUP(C1718,PG!$C$8:$M$1007,11,FALSE),"")</f>
        <v/>
      </c>
      <c r="J1718" s="133">
        <f t="shared" si="54"/>
        <v>0</v>
      </c>
    </row>
    <row r="1719" spans="1:10" ht="35.1" customHeight="1" thickTop="1" thickBot="1" x14ac:dyDescent="0.3">
      <c r="A1719" s="28" t="str">
        <f t="shared" si="53"/>
        <v/>
      </c>
      <c r="B1719" s="171"/>
      <c r="C1719" s="169"/>
      <c r="D1719" s="182"/>
      <c r="E1719" s="172"/>
      <c r="F1719" s="170"/>
      <c r="G1719" s="169"/>
      <c r="H1719" s="183"/>
      <c r="I1719" s="132" t="str">
        <f>IFERROR(VLOOKUP(C1719,PG!$C$8:$M$1007,11,FALSE),"")</f>
        <v/>
      </c>
      <c r="J1719" s="133">
        <f t="shared" si="54"/>
        <v>0</v>
      </c>
    </row>
    <row r="1720" spans="1:10" ht="35.1" customHeight="1" thickTop="1" thickBot="1" x14ac:dyDescent="0.3">
      <c r="A1720" s="28" t="str">
        <f t="shared" si="53"/>
        <v/>
      </c>
      <c r="B1720" s="171"/>
      <c r="C1720" s="169"/>
      <c r="D1720" s="182"/>
      <c r="E1720" s="172"/>
      <c r="F1720" s="170"/>
      <c r="G1720" s="169"/>
      <c r="H1720" s="183"/>
      <c r="I1720" s="132" t="str">
        <f>IFERROR(VLOOKUP(C1720,PG!$C$8:$M$1007,11,FALSE),"")</f>
        <v/>
      </c>
      <c r="J1720" s="133">
        <f t="shared" si="54"/>
        <v>0</v>
      </c>
    </row>
    <row r="1721" spans="1:10" ht="35.1" customHeight="1" thickTop="1" thickBot="1" x14ac:dyDescent="0.3">
      <c r="A1721" s="28" t="str">
        <f t="shared" si="53"/>
        <v/>
      </c>
      <c r="B1721" s="171"/>
      <c r="C1721" s="169"/>
      <c r="D1721" s="182"/>
      <c r="E1721" s="172"/>
      <c r="F1721" s="170"/>
      <c r="G1721" s="169"/>
      <c r="H1721" s="183"/>
      <c r="I1721" s="132" t="str">
        <f>IFERROR(VLOOKUP(C1721,PG!$C$8:$M$1007,11,FALSE),"")</f>
        <v/>
      </c>
      <c r="J1721" s="133">
        <f t="shared" si="54"/>
        <v>0</v>
      </c>
    </row>
    <row r="1722" spans="1:10" ht="35.1" customHeight="1" thickTop="1" thickBot="1" x14ac:dyDescent="0.3">
      <c r="A1722" s="28" t="str">
        <f t="shared" si="53"/>
        <v/>
      </c>
      <c r="B1722" s="171"/>
      <c r="C1722" s="169"/>
      <c r="D1722" s="182"/>
      <c r="E1722" s="172"/>
      <c r="F1722" s="170"/>
      <c r="G1722" s="169"/>
      <c r="H1722" s="183"/>
      <c r="I1722" s="132" t="str">
        <f>IFERROR(VLOOKUP(C1722,PG!$C$8:$M$1007,11,FALSE),"")</f>
        <v/>
      </c>
      <c r="J1722" s="133">
        <f t="shared" si="54"/>
        <v>0</v>
      </c>
    </row>
    <row r="1723" spans="1:10" ht="35.1" customHeight="1" thickTop="1" thickBot="1" x14ac:dyDescent="0.3">
      <c r="A1723" s="28" t="str">
        <f t="shared" si="53"/>
        <v/>
      </c>
      <c r="B1723" s="171"/>
      <c r="C1723" s="169"/>
      <c r="D1723" s="182"/>
      <c r="E1723" s="172"/>
      <c r="F1723" s="170"/>
      <c r="G1723" s="169"/>
      <c r="H1723" s="183"/>
      <c r="I1723" s="132" t="str">
        <f>IFERROR(VLOOKUP(C1723,PG!$C$8:$M$1007,11,FALSE),"")</f>
        <v/>
      </c>
      <c r="J1723" s="133">
        <f t="shared" si="54"/>
        <v>0</v>
      </c>
    </row>
    <row r="1724" spans="1:10" ht="35.1" customHeight="1" thickTop="1" thickBot="1" x14ac:dyDescent="0.3">
      <c r="A1724" s="28" t="str">
        <f t="shared" si="53"/>
        <v/>
      </c>
      <c r="B1724" s="171"/>
      <c r="C1724" s="169"/>
      <c r="D1724" s="182"/>
      <c r="E1724" s="172"/>
      <c r="F1724" s="170"/>
      <c r="G1724" s="169"/>
      <c r="H1724" s="183"/>
      <c r="I1724" s="132" t="str">
        <f>IFERROR(VLOOKUP(C1724,PG!$C$8:$M$1007,11,FALSE),"")</f>
        <v/>
      </c>
      <c r="J1724" s="133">
        <f t="shared" si="54"/>
        <v>0</v>
      </c>
    </row>
    <row r="1725" spans="1:10" ht="35.1" customHeight="1" thickTop="1" thickBot="1" x14ac:dyDescent="0.3">
      <c r="A1725" s="28" t="str">
        <f t="shared" si="53"/>
        <v/>
      </c>
      <c r="B1725" s="171"/>
      <c r="C1725" s="169"/>
      <c r="D1725" s="182"/>
      <c r="E1725" s="172"/>
      <c r="F1725" s="170"/>
      <c r="G1725" s="169"/>
      <c r="H1725" s="183"/>
      <c r="I1725" s="132" t="str">
        <f>IFERROR(VLOOKUP(C1725,PG!$C$8:$M$1007,11,FALSE),"")</f>
        <v/>
      </c>
      <c r="J1725" s="133">
        <f t="shared" si="54"/>
        <v>0</v>
      </c>
    </row>
    <row r="1726" spans="1:10" ht="35.1" customHeight="1" thickTop="1" thickBot="1" x14ac:dyDescent="0.3">
      <c r="A1726" s="28" t="str">
        <f t="shared" si="53"/>
        <v/>
      </c>
      <c r="B1726" s="171"/>
      <c r="C1726" s="169"/>
      <c r="D1726" s="182"/>
      <c r="E1726" s="172"/>
      <c r="F1726" s="170"/>
      <c r="G1726" s="169"/>
      <c r="H1726" s="183"/>
      <c r="I1726" s="132" t="str">
        <f>IFERROR(VLOOKUP(C1726,PG!$C$8:$M$1007,11,FALSE),"")</f>
        <v/>
      </c>
      <c r="J1726" s="133">
        <f t="shared" si="54"/>
        <v>0</v>
      </c>
    </row>
    <row r="1727" spans="1:10" ht="35.1" customHeight="1" thickTop="1" thickBot="1" x14ac:dyDescent="0.3">
      <c r="A1727" s="28" t="str">
        <f t="shared" si="53"/>
        <v/>
      </c>
      <c r="B1727" s="171"/>
      <c r="C1727" s="169"/>
      <c r="D1727" s="182"/>
      <c r="E1727" s="172"/>
      <c r="F1727" s="170"/>
      <c r="G1727" s="169"/>
      <c r="H1727" s="183"/>
      <c r="I1727" s="132" t="str">
        <f>IFERROR(VLOOKUP(C1727,PG!$C$8:$M$1007,11,FALSE),"")</f>
        <v/>
      </c>
      <c r="J1727" s="133">
        <f t="shared" si="54"/>
        <v>0</v>
      </c>
    </row>
    <row r="1728" spans="1:10" ht="35.1" customHeight="1" thickTop="1" thickBot="1" x14ac:dyDescent="0.3">
      <c r="A1728" s="28" t="str">
        <f t="shared" si="53"/>
        <v/>
      </c>
      <c r="B1728" s="171"/>
      <c r="C1728" s="169"/>
      <c r="D1728" s="182"/>
      <c r="E1728" s="172"/>
      <c r="F1728" s="170"/>
      <c r="G1728" s="169"/>
      <c r="H1728" s="183"/>
      <c r="I1728" s="132" t="str">
        <f>IFERROR(VLOOKUP(C1728,PG!$C$8:$M$1007,11,FALSE),"")</f>
        <v/>
      </c>
      <c r="J1728" s="133">
        <f t="shared" si="54"/>
        <v>0</v>
      </c>
    </row>
    <row r="1729" spans="1:10" ht="35.1" customHeight="1" thickTop="1" thickBot="1" x14ac:dyDescent="0.3">
      <c r="A1729" s="28" t="str">
        <f t="shared" si="53"/>
        <v/>
      </c>
      <c r="B1729" s="171"/>
      <c r="C1729" s="169"/>
      <c r="D1729" s="182"/>
      <c r="E1729" s="172"/>
      <c r="F1729" s="170"/>
      <c r="G1729" s="169"/>
      <c r="H1729" s="183"/>
      <c r="I1729" s="132" t="str">
        <f>IFERROR(VLOOKUP(C1729,PG!$C$8:$M$1007,11,FALSE),"")</f>
        <v/>
      </c>
      <c r="J1729" s="133">
        <f t="shared" si="54"/>
        <v>0</v>
      </c>
    </row>
    <row r="1730" spans="1:10" ht="35.1" customHeight="1" thickTop="1" thickBot="1" x14ac:dyDescent="0.3">
      <c r="A1730" s="28" t="str">
        <f t="shared" si="53"/>
        <v/>
      </c>
      <c r="B1730" s="171"/>
      <c r="C1730" s="169"/>
      <c r="D1730" s="182"/>
      <c r="E1730" s="172"/>
      <c r="F1730" s="170"/>
      <c r="G1730" s="169"/>
      <c r="H1730" s="183"/>
      <c r="I1730" s="132" t="str">
        <f>IFERROR(VLOOKUP(C1730,PG!$C$8:$M$1007,11,FALSE),"")</f>
        <v/>
      </c>
      <c r="J1730" s="133">
        <f t="shared" si="54"/>
        <v>0</v>
      </c>
    </row>
    <row r="1731" spans="1:10" ht="35.1" customHeight="1" thickTop="1" thickBot="1" x14ac:dyDescent="0.3">
      <c r="A1731" s="28" t="str">
        <f t="shared" si="53"/>
        <v/>
      </c>
      <c r="B1731" s="171"/>
      <c r="C1731" s="169"/>
      <c r="D1731" s="182"/>
      <c r="E1731" s="172"/>
      <c r="F1731" s="170"/>
      <c r="G1731" s="169"/>
      <c r="H1731" s="183"/>
      <c r="I1731" s="132" t="str">
        <f>IFERROR(VLOOKUP(C1731,PG!$C$8:$M$1007,11,FALSE),"")</f>
        <v/>
      </c>
      <c r="J1731" s="133">
        <f t="shared" si="54"/>
        <v>0</v>
      </c>
    </row>
    <row r="1732" spans="1:10" ht="35.1" customHeight="1" thickTop="1" thickBot="1" x14ac:dyDescent="0.3">
      <c r="A1732" s="28" t="str">
        <f t="shared" si="53"/>
        <v/>
      </c>
      <c r="B1732" s="171"/>
      <c r="C1732" s="169"/>
      <c r="D1732" s="182"/>
      <c r="E1732" s="172"/>
      <c r="F1732" s="170"/>
      <c r="G1732" s="169"/>
      <c r="H1732" s="183"/>
      <c r="I1732" s="132" t="str">
        <f>IFERROR(VLOOKUP(C1732,PG!$C$8:$M$1007,11,FALSE),"")</f>
        <v/>
      </c>
      <c r="J1732" s="133">
        <f t="shared" si="54"/>
        <v>0</v>
      </c>
    </row>
    <row r="1733" spans="1:10" ht="35.1" customHeight="1" thickTop="1" thickBot="1" x14ac:dyDescent="0.3">
      <c r="A1733" s="28" t="str">
        <f t="shared" si="53"/>
        <v/>
      </c>
      <c r="B1733" s="171"/>
      <c r="C1733" s="169"/>
      <c r="D1733" s="182"/>
      <c r="E1733" s="172"/>
      <c r="F1733" s="170"/>
      <c r="G1733" s="169"/>
      <c r="H1733" s="183"/>
      <c r="I1733" s="132" t="str">
        <f>IFERROR(VLOOKUP(C1733,PG!$C$8:$M$1007,11,FALSE),"")</f>
        <v/>
      </c>
      <c r="J1733" s="133">
        <f t="shared" si="54"/>
        <v>0</v>
      </c>
    </row>
    <row r="1734" spans="1:10" ht="35.1" customHeight="1" thickTop="1" thickBot="1" x14ac:dyDescent="0.3">
      <c r="A1734" s="28" t="str">
        <f t="shared" si="53"/>
        <v/>
      </c>
      <c r="B1734" s="171"/>
      <c r="C1734" s="169"/>
      <c r="D1734" s="182"/>
      <c r="E1734" s="172"/>
      <c r="F1734" s="170"/>
      <c r="G1734" s="169"/>
      <c r="H1734" s="183"/>
      <c r="I1734" s="132" t="str">
        <f>IFERROR(VLOOKUP(C1734,PG!$C$8:$M$1007,11,FALSE),"")</f>
        <v/>
      </c>
      <c r="J1734" s="133">
        <f t="shared" si="54"/>
        <v>0</v>
      </c>
    </row>
    <row r="1735" spans="1:10" ht="35.1" customHeight="1" thickTop="1" thickBot="1" x14ac:dyDescent="0.3">
      <c r="A1735" s="28" t="str">
        <f t="shared" si="53"/>
        <v/>
      </c>
      <c r="B1735" s="171"/>
      <c r="C1735" s="169"/>
      <c r="D1735" s="182"/>
      <c r="E1735" s="172"/>
      <c r="F1735" s="170"/>
      <c r="G1735" s="169"/>
      <c r="H1735" s="183"/>
      <c r="I1735" s="132" t="str">
        <f>IFERROR(VLOOKUP(C1735,PG!$C$8:$M$1007,11,FALSE),"")</f>
        <v/>
      </c>
      <c r="J1735" s="133">
        <f t="shared" si="54"/>
        <v>0</v>
      </c>
    </row>
    <row r="1736" spans="1:10" ht="35.1" customHeight="1" thickTop="1" thickBot="1" x14ac:dyDescent="0.3">
      <c r="A1736" s="28" t="str">
        <f t="shared" si="53"/>
        <v/>
      </c>
      <c r="B1736" s="171"/>
      <c r="C1736" s="169"/>
      <c r="D1736" s="182"/>
      <c r="E1736" s="172"/>
      <c r="F1736" s="170"/>
      <c r="G1736" s="169"/>
      <c r="H1736" s="183"/>
      <c r="I1736" s="132" t="str">
        <f>IFERROR(VLOOKUP(C1736,PG!$C$8:$M$1007,11,FALSE),"")</f>
        <v/>
      </c>
      <c r="J1736" s="133">
        <f t="shared" si="54"/>
        <v>0</v>
      </c>
    </row>
    <row r="1737" spans="1:10" ht="35.1" customHeight="1" thickTop="1" thickBot="1" x14ac:dyDescent="0.3">
      <c r="A1737" s="28" t="str">
        <f t="shared" ref="A1737:A1800" si="55">IF(B1737="","",MONTH(B1737))</f>
        <v/>
      </c>
      <c r="B1737" s="171"/>
      <c r="C1737" s="169"/>
      <c r="D1737" s="182"/>
      <c r="E1737" s="172"/>
      <c r="F1737" s="170"/>
      <c r="G1737" s="169"/>
      <c r="H1737" s="183"/>
      <c r="I1737" s="132" t="str">
        <f>IFERROR(VLOOKUP(C1737,PG!$C$8:$M$1007,11,FALSE),"")</f>
        <v/>
      </c>
      <c r="J1737" s="133">
        <f t="shared" si="54"/>
        <v>0</v>
      </c>
    </row>
    <row r="1738" spans="1:10" ht="35.1" customHeight="1" thickTop="1" thickBot="1" x14ac:dyDescent="0.3">
      <c r="A1738" s="28" t="str">
        <f t="shared" si="55"/>
        <v/>
      </c>
      <c r="B1738" s="171"/>
      <c r="C1738" s="169"/>
      <c r="D1738" s="182"/>
      <c r="E1738" s="172"/>
      <c r="F1738" s="170"/>
      <c r="G1738" s="169"/>
      <c r="H1738" s="183"/>
      <c r="I1738" s="132" t="str">
        <f>IFERROR(VLOOKUP(C1738,PG!$C$8:$M$1007,11,FALSE),"")</f>
        <v/>
      </c>
      <c r="J1738" s="133">
        <f t="shared" si="54"/>
        <v>0</v>
      </c>
    </row>
    <row r="1739" spans="1:10" ht="35.1" customHeight="1" thickTop="1" thickBot="1" x14ac:dyDescent="0.3">
      <c r="A1739" s="28" t="str">
        <f t="shared" si="55"/>
        <v/>
      </c>
      <c r="B1739" s="171"/>
      <c r="C1739" s="169"/>
      <c r="D1739" s="182"/>
      <c r="E1739" s="172"/>
      <c r="F1739" s="170"/>
      <c r="G1739" s="169"/>
      <c r="H1739" s="183"/>
      <c r="I1739" s="132" t="str">
        <f>IFERROR(VLOOKUP(C1739,PG!$C$8:$M$1007,11,FALSE),"")</f>
        <v/>
      </c>
      <c r="J1739" s="133">
        <f t="shared" si="54"/>
        <v>0</v>
      </c>
    </row>
    <row r="1740" spans="1:10" ht="35.1" customHeight="1" thickTop="1" thickBot="1" x14ac:dyDescent="0.3">
      <c r="A1740" s="28" t="str">
        <f t="shared" si="55"/>
        <v/>
      </c>
      <c r="B1740" s="171"/>
      <c r="C1740" s="169"/>
      <c r="D1740" s="182"/>
      <c r="E1740" s="172"/>
      <c r="F1740" s="170"/>
      <c r="G1740" s="169"/>
      <c r="H1740" s="183"/>
      <c r="I1740" s="132" t="str">
        <f>IFERROR(VLOOKUP(C1740,PG!$C$8:$M$1007,11,FALSE),"")</f>
        <v/>
      </c>
      <c r="J1740" s="133">
        <f t="shared" si="54"/>
        <v>0</v>
      </c>
    </row>
    <row r="1741" spans="1:10" ht="35.1" customHeight="1" thickTop="1" thickBot="1" x14ac:dyDescent="0.3">
      <c r="A1741" s="28" t="str">
        <f t="shared" si="55"/>
        <v/>
      </c>
      <c r="B1741" s="171"/>
      <c r="C1741" s="169"/>
      <c r="D1741" s="182"/>
      <c r="E1741" s="172"/>
      <c r="F1741" s="170"/>
      <c r="G1741" s="169"/>
      <c r="H1741" s="183"/>
      <c r="I1741" s="132" t="str">
        <f>IFERROR(VLOOKUP(C1741,PG!$C$8:$M$1007,11,FALSE),"")</f>
        <v/>
      </c>
      <c r="J1741" s="133">
        <f t="shared" si="54"/>
        <v>0</v>
      </c>
    </row>
    <row r="1742" spans="1:10" ht="35.1" customHeight="1" thickTop="1" thickBot="1" x14ac:dyDescent="0.3">
      <c r="A1742" s="28" t="str">
        <f t="shared" si="55"/>
        <v/>
      </c>
      <c r="B1742" s="171"/>
      <c r="C1742" s="169"/>
      <c r="D1742" s="182"/>
      <c r="E1742" s="172"/>
      <c r="F1742" s="170"/>
      <c r="G1742" s="169"/>
      <c r="H1742" s="183"/>
      <c r="I1742" s="132" t="str">
        <f>IFERROR(VLOOKUP(C1742,PG!$C$8:$M$1007,11,FALSE),"")</f>
        <v/>
      </c>
      <c r="J1742" s="133">
        <f t="shared" si="54"/>
        <v>0</v>
      </c>
    </row>
    <row r="1743" spans="1:10" ht="35.1" customHeight="1" thickTop="1" thickBot="1" x14ac:dyDescent="0.3">
      <c r="A1743" s="28" t="str">
        <f t="shared" si="55"/>
        <v/>
      </c>
      <c r="B1743" s="171"/>
      <c r="C1743" s="169"/>
      <c r="D1743" s="182"/>
      <c r="E1743" s="172"/>
      <c r="F1743" s="170"/>
      <c r="G1743" s="169"/>
      <c r="H1743" s="183"/>
      <c r="I1743" s="132" t="str">
        <f>IFERROR(VLOOKUP(C1743,PG!$C$8:$M$1007,11,FALSE),"")</f>
        <v/>
      </c>
      <c r="J1743" s="133">
        <f t="shared" si="54"/>
        <v>0</v>
      </c>
    </row>
    <row r="1744" spans="1:10" ht="35.1" customHeight="1" thickTop="1" thickBot="1" x14ac:dyDescent="0.3">
      <c r="A1744" s="28" t="str">
        <f t="shared" si="55"/>
        <v/>
      </c>
      <c r="B1744" s="171"/>
      <c r="C1744" s="169"/>
      <c r="D1744" s="182"/>
      <c r="E1744" s="172"/>
      <c r="F1744" s="170"/>
      <c r="G1744" s="169"/>
      <c r="H1744" s="183"/>
      <c r="I1744" s="132" t="str">
        <f>IFERROR(VLOOKUP(C1744,PG!$C$8:$M$1007,11,FALSE),"")</f>
        <v/>
      </c>
      <c r="J1744" s="133">
        <f t="shared" si="54"/>
        <v>0</v>
      </c>
    </row>
    <row r="1745" spans="1:10" ht="35.1" customHeight="1" thickTop="1" thickBot="1" x14ac:dyDescent="0.3">
      <c r="A1745" s="28" t="str">
        <f t="shared" si="55"/>
        <v/>
      </c>
      <c r="B1745" s="171"/>
      <c r="C1745" s="169"/>
      <c r="D1745" s="182"/>
      <c r="E1745" s="172"/>
      <c r="F1745" s="170"/>
      <c r="G1745" s="169"/>
      <c r="H1745" s="183"/>
      <c r="I1745" s="132" t="str">
        <f>IFERROR(VLOOKUP(C1745,PG!$C$8:$M$1007,11,FALSE),"")</f>
        <v/>
      </c>
      <c r="J1745" s="133">
        <f t="shared" si="54"/>
        <v>0</v>
      </c>
    </row>
    <row r="1746" spans="1:10" ht="35.1" customHeight="1" thickTop="1" thickBot="1" x14ac:dyDescent="0.3">
      <c r="A1746" s="28" t="str">
        <f t="shared" si="55"/>
        <v/>
      </c>
      <c r="B1746" s="171"/>
      <c r="C1746" s="169"/>
      <c r="D1746" s="182"/>
      <c r="E1746" s="172"/>
      <c r="F1746" s="170"/>
      <c r="G1746" s="169"/>
      <c r="H1746" s="183"/>
      <c r="I1746" s="132" t="str">
        <f>IFERROR(VLOOKUP(C1746,PG!$C$8:$M$1007,11,FALSE),"")</f>
        <v/>
      </c>
      <c r="J1746" s="133">
        <f t="shared" si="54"/>
        <v>0</v>
      </c>
    </row>
    <row r="1747" spans="1:10" ht="35.1" customHeight="1" thickTop="1" thickBot="1" x14ac:dyDescent="0.3">
      <c r="A1747" s="28" t="str">
        <f t="shared" si="55"/>
        <v/>
      </c>
      <c r="B1747" s="171"/>
      <c r="C1747" s="169"/>
      <c r="D1747" s="182"/>
      <c r="E1747" s="172"/>
      <c r="F1747" s="170"/>
      <c r="G1747" s="169"/>
      <c r="H1747" s="183"/>
      <c r="I1747" s="132" t="str">
        <f>IFERROR(VLOOKUP(C1747,PG!$C$8:$M$1007,11,FALSE),"")</f>
        <v/>
      </c>
      <c r="J1747" s="133">
        <f t="shared" ref="J1747:J1810" si="56">IFERROR(E1747*F1747,0)</f>
        <v>0</v>
      </c>
    </row>
    <row r="1748" spans="1:10" ht="35.1" customHeight="1" thickTop="1" thickBot="1" x14ac:dyDescent="0.3">
      <c r="A1748" s="28" t="str">
        <f t="shared" si="55"/>
        <v/>
      </c>
      <c r="B1748" s="171"/>
      <c r="C1748" s="169"/>
      <c r="D1748" s="182"/>
      <c r="E1748" s="172"/>
      <c r="F1748" s="170"/>
      <c r="G1748" s="169"/>
      <c r="H1748" s="183"/>
      <c r="I1748" s="132" t="str">
        <f>IFERROR(VLOOKUP(C1748,PG!$C$8:$M$1007,11,FALSE),"")</f>
        <v/>
      </c>
      <c r="J1748" s="133">
        <f t="shared" si="56"/>
        <v>0</v>
      </c>
    </row>
    <row r="1749" spans="1:10" ht="35.1" customHeight="1" thickTop="1" thickBot="1" x14ac:dyDescent="0.3">
      <c r="A1749" s="28" t="str">
        <f t="shared" si="55"/>
        <v/>
      </c>
      <c r="B1749" s="171"/>
      <c r="C1749" s="169"/>
      <c r="D1749" s="182"/>
      <c r="E1749" s="172"/>
      <c r="F1749" s="170"/>
      <c r="G1749" s="169"/>
      <c r="H1749" s="183"/>
      <c r="I1749" s="132" t="str">
        <f>IFERROR(VLOOKUP(C1749,PG!$C$8:$M$1007,11,FALSE),"")</f>
        <v/>
      </c>
      <c r="J1749" s="133">
        <f t="shared" si="56"/>
        <v>0</v>
      </c>
    </row>
    <row r="1750" spans="1:10" ht="35.1" customHeight="1" thickTop="1" thickBot="1" x14ac:dyDescent="0.3">
      <c r="A1750" s="28" t="str">
        <f t="shared" si="55"/>
        <v/>
      </c>
      <c r="B1750" s="171"/>
      <c r="C1750" s="169"/>
      <c r="D1750" s="182"/>
      <c r="E1750" s="172"/>
      <c r="F1750" s="170"/>
      <c r="G1750" s="169"/>
      <c r="H1750" s="183"/>
      <c r="I1750" s="132" t="str">
        <f>IFERROR(VLOOKUP(C1750,PG!$C$8:$M$1007,11,FALSE),"")</f>
        <v/>
      </c>
      <c r="J1750" s="133">
        <f t="shared" si="56"/>
        <v>0</v>
      </c>
    </row>
    <row r="1751" spans="1:10" ht="35.1" customHeight="1" thickTop="1" thickBot="1" x14ac:dyDescent="0.3">
      <c r="A1751" s="28" t="str">
        <f t="shared" si="55"/>
        <v/>
      </c>
      <c r="B1751" s="171"/>
      <c r="C1751" s="169"/>
      <c r="D1751" s="182"/>
      <c r="E1751" s="172"/>
      <c r="F1751" s="170"/>
      <c r="G1751" s="169"/>
      <c r="H1751" s="183"/>
      <c r="I1751" s="132" t="str">
        <f>IFERROR(VLOOKUP(C1751,PG!$C$8:$M$1007,11,FALSE),"")</f>
        <v/>
      </c>
      <c r="J1751" s="133">
        <f t="shared" si="56"/>
        <v>0</v>
      </c>
    </row>
    <row r="1752" spans="1:10" ht="35.1" customHeight="1" thickTop="1" thickBot="1" x14ac:dyDescent="0.3">
      <c r="A1752" s="28" t="str">
        <f t="shared" si="55"/>
        <v/>
      </c>
      <c r="B1752" s="171"/>
      <c r="C1752" s="169"/>
      <c r="D1752" s="182"/>
      <c r="E1752" s="172"/>
      <c r="F1752" s="170"/>
      <c r="G1752" s="169"/>
      <c r="H1752" s="183"/>
      <c r="I1752" s="132" t="str">
        <f>IFERROR(VLOOKUP(C1752,PG!$C$8:$M$1007,11,FALSE),"")</f>
        <v/>
      </c>
      <c r="J1752" s="133">
        <f t="shared" si="56"/>
        <v>0</v>
      </c>
    </row>
    <row r="1753" spans="1:10" ht="35.1" customHeight="1" thickTop="1" thickBot="1" x14ac:dyDescent="0.3">
      <c r="A1753" s="28" t="str">
        <f t="shared" si="55"/>
        <v/>
      </c>
      <c r="B1753" s="171"/>
      <c r="C1753" s="169"/>
      <c r="D1753" s="182"/>
      <c r="E1753" s="172"/>
      <c r="F1753" s="170"/>
      <c r="G1753" s="169"/>
      <c r="H1753" s="183"/>
      <c r="I1753" s="132" t="str">
        <f>IFERROR(VLOOKUP(C1753,PG!$C$8:$M$1007,11,FALSE),"")</f>
        <v/>
      </c>
      <c r="J1753" s="133">
        <f t="shared" si="56"/>
        <v>0</v>
      </c>
    </row>
    <row r="1754" spans="1:10" ht="35.1" customHeight="1" thickTop="1" thickBot="1" x14ac:dyDescent="0.3">
      <c r="A1754" s="28" t="str">
        <f t="shared" si="55"/>
        <v/>
      </c>
      <c r="B1754" s="171"/>
      <c r="C1754" s="169"/>
      <c r="D1754" s="182"/>
      <c r="E1754" s="172"/>
      <c r="F1754" s="170"/>
      <c r="G1754" s="169"/>
      <c r="H1754" s="183"/>
      <c r="I1754" s="132" t="str">
        <f>IFERROR(VLOOKUP(C1754,PG!$C$8:$M$1007,11,FALSE),"")</f>
        <v/>
      </c>
      <c r="J1754" s="133">
        <f t="shared" si="56"/>
        <v>0</v>
      </c>
    </row>
    <row r="1755" spans="1:10" ht="35.1" customHeight="1" thickTop="1" thickBot="1" x14ac:dyDescent="0.3">
      <c r="A1755" s="28" t="str">
        <f t="shared" si="55"/>
        <v/>
      </c>
      <c r="B1755" s="171"/>
      <c r="C1755" s="169"/>
      <c r="D1755" s="182"/>
      <c r="E1755" s="172"/>
      <c r="F1755" s="170"/>
      <c r="G1755" s="169"/>
      <c r="H1755" s="183"/>
      <c r="I1755" s="132" t="str">
        <f>IFERROR(VLOOKUP(C1755,PG!$C$8:$M$1007,11,FALSE),"")</f>
        <v/>
      </c>
      <c r="J1755" s="133">
        <f t="shared" si="56"/>
        <v>0</v>
      </c>
    </row>
    <row r="1756" spans="1:10" ht="35.1" customHeight="1" thickTop="1" thickBot="1" x14ac:dyDescent="0.3">
      <c r="A1756" s="28" t="str">
        <f t="shared" si="55"/>
        <v/>
      </c>
      <c r="B1756" s="171"/>
      <c r="C1756" s="169"/>
      <c r="D1756" s="182"/>
      <c r="E1756" s="172"/>
      <c r="F1756" s="170"/>
      <c r="G1756" s="169"/>
      <c r="H1756" s="183"/>
      <c r="I1756" s="132" t="str">
        <f>IFERROR(VLOOKUP(C1756,PG!$C$8:$M$1007,11,FALSE),"")</f>
        <v/>
      </c>
      <c r="J1756" s="133">
        <f t="shared" si="56"/>
        <v>0</v>
      </c>
    </row>
    <row r="1757" spans="1:10" ht="35.1" customHeight="1" thickTop="1" thickBot="1" x14ac:dyDescent="0.3">
      <c r="A1757" s="28" t="str">
        <f t="shared" si="55"/>
        <v/>
      </c>
      <c r="B1757" s="171"/>
      <c r="C1757" s="169"/>
      <c r="D1757" s="182"/>
      <c r="E1757" s="172"/>
      <c r="F1757" s="170"/>
      <c r="G1757" s="169"/>
      <c r="H1757" s="183"/>
      <c r="I1757" s="132" t="str">
        <f>IFERROR(VLOOKUP(C1757,PG!$C$8:$M$1007,11,FALSE),"")</f>
        <v/>
      </c>
      <c r="J1757" s="133">
        <f t="shared" si="56"/>
        <v>0</v>
      </c>
    </row>
    <row r="1758" spans="1:10" ht="35.1" customHeight="1" thickTop="1" thickBot="1" x14ac:dyDescent="0.3">
      <c r="A1758" s="28" t="str">
        <f t="shared" si="55"/>
        <v/>
      </c>
      <c r="B1758" s="171"/>
      <c r="C1758" s="169"/>
      <c r="D1758" s="182"/>
      <c r="E1758" s="172"/>
      <c r="F1758" s="170"/>
      <c r="G1758" s="169"/>
      <c r="H1758" s="183"/>
      <c r="I1758" s="132" t="str">
        <f>IFERROR(VLOOKUP(C1758,PG!$C$8:$M$1007,11,FALSE),"")</f>
        <v/>
      </c>
      <c r="J1758" s="133">
        <f t="shared" si="56"/>
        <v>0</v>
      </c>
    </row>
    <row r="1759" spans="1:10" ht="35.1" customHeight="1" thickTop="1" thickBot="1" x14ac:dyDescent="0.3">
      <c r="A1759" s="28" t="str">
        <f t="shared" si="55"/>
        <v/>
      </c>
      <c r="B1759" s="171"/>
      <c r="C1759" s="169"/>
      <c r="D1759" s="182"/>
      <c r="E1759" s="172"/>
      <c r="F1759" s="170"/>
      <c r="G1759" s="169"/>
      <c r="H1759" s="183"/>
      <c r="I1759" s="132" t="str">
        <f>IFERROR(VLOOKUP(C1759,PG!$C$8:$M$1007,11,FALSE),"")</f>
        <v/>
      </c>
      <c r="J1759" s="133">
        <f t="shared" si="56"/>
        <v>0</v>
      </c>
    </row>
    <row r="1760" spans="1:10" ht="35.1" customHeight="1" thickTop="1" thickBot="1" x14ac:dyDescent="0.3">
      <c r="A1760" s="28" t="str">
        <f t="shared" si="55"/>
        <v/>
      </c>
      <c r="B1760" s="171"/>
      <c r="C1760" s="169"/>
      <c r="D1760" s="182"/>
      <c r="E1760" s="172"/>
      <c r="F1760" s="170"/>
      <c r="G1760" s="169"/>
      <c r="H1760" s="183"/>
      <c r="I1760" s="132" t="str">
        <f>IFERROR(VLOOKUP(C1760,PG!$C$8:$M$1007,11,FALSE),"")</f>
        <v/>
      </c>
      <c r="J1760" s="133">
        <f t="shared" si="56"/>
        <v>0</v>
      </c>
    </row>
    <row r="1761" spans="1:10" ht="35.1" customHeight="1" thickTop="1" thickBot="1" x14ac:dyDescent="0.3">
      <c r="A1761" s="28" t="str">
        <f t="shared" si="55"/>
        <v/>
      </c>
      <c r="B1761" s="171"/>
      <c r="C1761" s="169"/>
      <c r="D1761" s="182"/>
      <c r="E1761" s="172"/>
      <c r="F1761" s="170"/>
      <c r="G1761" s="169"/>
      <c r="H1761" s="183"/>
      <c r="I1761" s="132" t="str">
        <f>IFERROR(VLOOKUP(C1761,PG!$C$8:$M$1007,11,FALSE),"")</f>
        <v/>
      </c>
      <c r="J1761" s="133">
        <f t="shared" si="56"/>
        <v>0</v>
      </c>
    </row>
    <row r="1762" spans="1:10" ht="35.1" customHeight="1" thickTop="1" thickBot="1" x14ac:dyDescent="0.3">
      <c r="A1762" s="28" t="str">
        <f t="shared" si="55"/>
        <v/>
      </c>
      <c r="B1762" s="171"/>
      <c r="C1762" s="169"/>
      <c r="D1762" s="182"/>
      <c r="E1762" s="172"/>
      <c r="F1762" s="170"/>
      <c r="G1762" s="169"/>
      <c r="H1762" s="183"/>
      <c r="I1762" s="132" t="str">
        <f>IFERROR(VLOOKUP(C1762,PG!$C$8:$M$1007,11,FALSE),"")</f>
        <v/>
      </c>
      <c r="J1762" s="133">
        <f t="shared" si="56"/>
        <v>0</v>
      </c>
    </row>
    <row r="1763" spans="1:10" ht="35.1" customHeight="1" thickTop="1" thickBot="1" x14ac:dyDescent="0.3">
      <c r="A1763" s="28" t="str">
        <f t="shared" si="55"/>
        <v/>
      </c>
      <c r="B1763" s="171"/>
      <c r="C1763" s="169"/>
      <c r="D1763" s="182"/>
      <c r="E1763" s="172"/>
      <c r="F1763" s="170"/>
      <c r="G1763" s="169"/>
      <c r="H1763" s="183"/>
      <c r="I1763" s="132" t="str">
        <f>IFERROR(VLOOKUP(C1763,PG!$C$8:$M$1007,11,FALSE),"")</f>
        <v/>
      </c>
      <c r="J1763" s="133">
        <f t="shared" si="56"/>
        <v>0</v>
      </c>
    </row>
    <row r="1764" spans="1:10" ht="35.1" customHeight="1" thickTop="1" thickBot="1" x14ac:dyDescent="0.3">
      <c r="A1764" s="28" t="str">
        <f t="shared" si="55"/>
        <v/>
      </c>
      <c r="B1764" s="171"/>
      <c r="C1764" s="169"/>
      <c r="D1764" s="182"/>
      <c r="E1764" s="172"/>
      <c r="F1764" s="170"/>
      <c r="G1764" s="169"/>
      <c r="H1764" s="183"/>
      <c r="I1764" s="132" t="str">
        <f>IFERROR(VLOOKUP(C1764,PG!$C$8:$M$1007,11,FALSE),"")</f>
        <v/>
      </c>
      <c r="J1764" s="133">
        <f t="shared" si="56"/>
        <v>0</v>
      </c>
    </row>
    <row r="1765" spans="1:10" ht="35.1" customHeight="1" thickTop="1" thickBot="1" x14ac:dyDescent="0.3">
      <c r="A1765" s="28" t="str">
        <f t="shared" si="55"/>
        <v/>
      </c>
      <c r="B1765" s="171"/>
      <c r="C1765" s="169"/>
      <c r="D1765" s="182"/>
      <c r="E1765" s="172"/>
      <c r="F1765" s="170"/>
      <c r="G1765" s="169"/>
      <c r="H1765" s="183"/>
      <c r="I1765" s="132" t="str">
        <f>IFERROR(VLOOKUP(C1765,PG!$C$8:$M$1007,11,FALSE),"")</f>
        <v/>
      </c>
      <c r="J1765" s="133">
        <f t="shared" si="56"/>
        <v>0</v>
      </c>
    </row>
    <row r="1766" spans="1:10" ht="35.1" customHeight="1" thickTop="1" thickBot="1" x14ac:dyDescent="0.3">
      <c r="A1766" s="28" t="str">
        <f t="shared" si="55"/>
        <v/>
      </c>
      <c r="B1766" s="171"/>
      <c r="C1766" s="169"/>
      <c r="D1766" s="182"/>
      <c r="E1766" s="172"/>
      <c r="F1766" s="170"/>
      <c r="G1766" s="169"/>
      <c r="H1766" s="183"/>
      <c r="I1766" s="132" t="str">
        <f>IFERROR(VLOOKUP(C1766,PG!$C$8:$M$1007,11,FALSE),"")</f>
        <v/>
      </c>
      <c r="J1766" s="133">
        <f t="shared" si="56"/>
        <v>0</v>
      </c>
    </row>
    <row r="1767" spans="1:10" ht="35.1" customHeight="1" thickTop="1" thickBot="1" x14ac:dyDescent="0.3">
      <c r="A1767" s="28" t="str">
        <f t="shared" si="55"/>
        <v/>
      </c>
      <c r="B1767" s="171"/>
      <c r="C1767" s="169"/>
      <c r="D1767" s="182"/>
      <c r="E1767" s="172"/>
      <c r="F1767" s="170"/>
      <c r="G1767" s="169"/>
      <c r="H1767" s="183"/>
      <c r="I1767" s="132" t="str">
        <f>IFERROR(VLOOKUP(C1767,PG!$C$8:$M$1007,11,FALSE),"")</f>
        <v/>
      </c>
      <c r="J1767" s="133">
        <f t="shared" si="56"/>
        <v>0</v>
      </c>
    </row>
    <row r="1768" spans="1:10" ht="35.1" customHeight="1" thickTop="1" thickBot="1" x14ac:dyDescent="0.3">
      <c r="A1768" s="28" t="str">
        <f t="shared" si="55"/>
        <v/>
      </c>
      <c r="B1768" s="171"/>
      <c r="C1768" s="169"/>
      <c r="D1768" s="182"/>
      <c r="E1768" s="172"/>
      <c r="F1768" s="170"/>
      <c r="G1768" s="169"/>
      <c r="H1768" s="183"/>
      <c r="I1768" s="132" t="str">
        <f>IFERROR(VLOOKUP(C1768,PG!$C$8:$M$1007,11,FALSE),"")</f>
        <v/>
      </c>
      <c r="J1768" s="133">
        <f t="shared" si="56"/>
        <v>0</v>
      </c>
    </row>
    <row r="1769" spans="1:10" ht="35.1" customHeight="1" thickTop="1" thickBot="1" x14ac:dyDescent="0.3">
      <c r="A1769" s="28" t="str">
        <f t="shared" si="55"/>
        <v/>
      </c>
      <c r="B1769" s="171"/>
      <c r="C1769" s="169"/>
      <c r="D1769" s="182"/>
      <c r="E1769" s="172"/>
      <c r="F1769" s="170"/>
      <c r="G1769" s="169"/>
      <c r="H1769" s="183"/>
      <c r="I1769" s="132" t="str">
        <f>IFERROR(VLOOKUP(C1769,PG!$C$8:$M$1007,11,FALSE),"")</f>
        <v/>
      </c>
      <c r="J1769" s="133">
        <f t="shared" si="56"/>
        <v>0</v>
      </c>
    </row>
    <row r="1770" spans="1:10" ht="35.1" customHeight="1" thickTop="1" thickBot="1" x14ac:dyDescent="0.3">
      <c r="A1770" s="28" t="str">
        <f t="shared" si="55"/>
        <v/>
      </c>
      <c r="B1770" s="171"/>
      <c r="C1770" s="169"/>
      <c r="D1770" s="182"/>
      <c r="E1770" s="172"/>
      <c r="F1770" s="170"/>
      <c r="G1770" s="169"/>
      <c r="H1770" s="183"/>
      <c r="I1770" s="132" t="str">
        <f>IFERROR(VLOOKUP(C1770,PG!$C$8:$M$1007,11,FALSE),"")</f>
        <v/>
      </c>
      <c r="J1770" s="133">
        <f t="shared" si="56"/>
        <v>0</v>
      </c>
    </row>
    <row r="1771" spans="1:10" ht="35.1" customHeight="1" thickTop="1" thickBot="1" x14ac:dyDescent="0.3">
      <c r="A1771" s="28" t="str">
        <f t="shared" si="55"/>
        <v/>
      </c>
      <c r="B1771" s="171"/>
      <c r="C1771" s="169"/>
      <c r="D1771" s="182"/>
      <c r="E1771" s="172"/>
      <c r="F1771" s="170"/>
      <c r="G1771" s="169"/>
      <c r="H1771" s="183"/>
      <c r="I1771" s="132" t="str">
        <f>IFERROR(VLOOKUP(C1771,PG!$C$8:$M$1007,11,FALSE),"")</f>
        <v/>
      </c>
      <c r="J1771" s="133">
        <f t="shared" si="56"/>
        <v>0</v>
      </c>
    </row>
    <row r="1772" spans="1:10" ht="35.1" customHeight="1" thickTop="1" thickBot="1" x14ac:dyDescent="0.3">
      <c r="A1772" s="28" t="str">
        <f t="shared" si="55"/>
        <v/>
      </c>
      <c r="B1772" s="171"/>
      <c r="C1772" s="169"/>
      <c r="D1772" s="182"/>
      <c r="E1772" s="172"/>
      <c r="F1772" s="170"/>
      <c r="G1772" s="169"/>
      <c r="H1772" s="183"/>
      <c r="I1772" s="132" t="str">
        <f>IFERROR(VLOOKUP(C1772,PG!$C$8:$M$1007,11,FALSE),"")</f>
        <v/>
      </c>
      <c r="J1772" s="133">
        <f t="shared" si="56"/>
        <v>0</v>
      </c>
    </row>
    <row r="1773" spans="1:10" ht="35.1" customHeight="1" thickTop="1" thickBot="1" x14ac:dyDescent="0.3">
      <c r="A1773" s="28" t="str">
        <f t="shared" si="55"/>
        <v/>
      </c>
      <c r="B1773" s="171"/>
      <c r="C1773" s="169"/>
      <c r="D1773" s="182"/>
      <c r="E1773" s="172"/>
      <c r="F1773" s="170"/>
      <c r="G1773" s="169"/>
      <c r="H1773" s="183"/>
      <c r="I1773" s="132" t="str">
        <f>IFERROR(VLOOKUP(C1773,PG!$C$8:$M$1007,11,FALSE),"")</f>
        <v/>
      </c>
      <c r="J1773" s="133">
        <f t="shared" si="56"/>
        <v>0</v>
      </c>
    </row>
    <row r="1774" spans="1:10" ht="35.1" customHeight="1" thickTop="1" thickBot="1" x14ac:dyDescent="0.3">
      <c r="A1774" s="28" t="str">
        <f t="shared" si="55"/>
        <v/>
      </c>
      <c r="B1774" s="171"/>
      <c r="C1774" s="169"/>
      <c r="D1774" s="182"/>
      <c r="E1774" s="172"/>
      <c r="F1774" s="170"/>
      <c r="G1774" s="169"/>
      <c r="H1774" s="183"/>
      <c r="I1774" s="132" t="str">
        <f>IFERROR(VLOOKUP(C1774,PG!$C$8:$M$1007,11,FALSE),"")</f>
        <v/>
      </c>
      <c r="J1774" s="133">
        <f t="shared" si="56"/>
        <v>0</v>
      </c>
    </row>
    <row r="1775" spans="1:10" ht="35.1" customHeight="1" thickTop="1" thickBot="1" x14ac:dyDescent="0.3">
      <c r="A1775" s="28" t="str">
        <f t="shared" si="55"/>
        <v/>
      </c>
      <c r="B1775" s="171"/>
      <c r="C1775" s="169"/>
      <c r="D1775" s="182"/>
      <c r="E1775" s="172"/>
      <c r="F1775" s="170"/>
      <c r="G1775" s="169"/>
      <c r="H1775" s="183"/>
      <c r="I1775" s="132" t="str">
        <f>IFERROR(VLOOKUP(C1775,PG!$C$8:$M$1007,11,FALSE),"")</f>
        <v/>
      </c>
      <c r="J1775" s="133">
        <f t="shared" si="56"/>
        <v>0</v>
      </c>
    </row>
    <row r="1776" spans="1:10" ht="35.1" customHeight="1" thickTop="1" thickBot="1" x14ac:dyDescent="0.3">
      <c r="A1776" s="28" t="str">
        <f t="shared" si="55"/>
        <v/>
      </c>
      <c r="B1776" s="171"/>
      <c r="C1776" s="169"/>
      <c r="D1776" s="182"/>
      <c r="E1776" s="172"/>
      <c r="F1776" s="170"/>
      <c r="G1776" s="169"/>
      <c r="H1776" s="183"/>
      <c r="I1776" s="132" t="str">
        <f>IFERROR(VLOOKUP(C1776,PG!$C$8:$M$1007,11,FALSE),"")</f>
        <v/>
      </c>
      <c r="J1776" s="133">
        <f t="shared" si="56"/>
        <v>0</v>
      </c>
    </row>
    <row r="1777" spans="1:10" ht="35.1" customHeight="1" thickTop="1" thickBot="1" x14ac:dyDescent="0.3">
      <c r="A1777" s="28" t="str">
        <f t="shared" si="55"/>
        <v/>
      </c>
      <c r="B1777" s="171"/>
      <c r="C1777" s="169"/>
      <c r="D1777" s="182"/>
      <c r="E1777" s="172"/>
      <c r="F1777" s="170"/>
      <c r="G1777" s="169"/>
      <c r="H1777" s="183"/>
      <c r="I1777" s="132" t="str">
        <f>IFERROR(VLOOKUP(C1777,PG!$C$8:$M$1007,11,FALSE),"")</f>
        <v/>
      </c>
      <c r="J1777" s="133">
        <f t="shared" si="56"/>
        <v>0</v>
      </c>
    </row>
    <row r="1778" spans="1:10" ht="35.1" customHeight="1" thickTop="1" thickBot="1" x14ac:dyDescent="0.3">
      <c r="A1778" s="28" t="str">
        <f t="shared" si="55"/>
        <v/>
      </c>
      <c r="B1778" s="171"/>
      <c r="C1778" s="169"/>
      <c r="D1778" s="182"/>
      <c r="E1778" s="172"/>
      <c r="F1778" s="170"/>
      <c r="G1778" s="169"/>
      <c r="H1778" s="183"/>
      <c r="I1778" s="132" t="str">
        <f>IFERROR(VLOOKUP(C1778,PG!$C$8:$M$1007,11,FALSE),"")</f>
        <v/>
      </c>
      <c r="J1778" s="133">
        <f t="shared" si="56"/>
        <v>0</v>
      </c>
    </row>
    <row r="1779" spans="1:10" ht="35.1" customHeight="1" thickTop="1" thickBot="1" x14ac:dyDescent="0.3">
      <c r="A1779" s="28" t="str">
        <f t="shared" si="55"/>
        <v/>
      </c>
      <c r="B1779" s="171"/>
      <c r="C1779" s="169"/>
      <c r="D1779" s="182"/>
      <c r="E1779" s="172"/>
      <c r="F1779" s="170"/>
      <c r="G1779" s="169"/>
      <c r="H1779" s="183"/>
      <c r="I1779" s="132" t="str">
        <f>IFERROR(VLOOKUP(C1779,PG!$C$8:$M$1007,11,FALSE),"")</f>
        <v/>
      </c>
      <c r="J1779" s="133">
        <f t="shared" si="56"/>
        <v>0</v>
      </c>
    </row>
    <row r="1780" spans="1:10" ht="35.1" customHeight="1" thickTop="1" thickBot="1" x14ac:dyDescent="0.3">
      <c r="A1780" s="28" t="str">
        <f t="shared" si="55"/>
        <v/>
      </c>
      <c r="B1780" s="171"/>
      <c r="C1780" s="169"/>
      <c r="D1780" s="182"/>
      <c r="E1780" s="172"/>
      <c r="F1780" s="170"/>
      <c r="G1780" s="169"/>
      <c r="H1780" s="183"/>
      <c r="I1780" s="132" t="str">
        <f>IFERROR(VLOOKUP(C1780,PG!$C$8:$M$1007,11,FALSE),"")</f>
        <v/>
      </c>
      <c r="J1780" s="133">
        <f t="shared" si="56"/>
        <v>0</v>
      </c>
    </row>
    <row r="1781" spans="1:10" ht="35.1" customHeight="1" thickTop="1" thickBot="1" x14ac:dyDescent="0.3">
      <c r="A1781" s="28" t="str">
        <f t="shared" si="55"/>
        <v/>
      </c>
      <c r="B1781" s="171"/>
      <c r="C1781" s="169"/>
      <c r="D1781" s="182"/>
      <c r="E1781" s="172"/>
      <c r="F1781" s="170"/>
      <c r="G1781" s="169"/>
      <c r="H1781" s="183"/>
      <c r="I1781" s="132" t="str">
        <f>IFERROR(VLOOKUP(C1781,PG!$C$8:$M$1007,11,FALSE),"")</f>
        <v/>
      </c>
      <c r="J1781" s="133">
        <f t="shared" si="56"/>
        <v>0</v>
      </c>
    </row>
    <row r="1782" spans="1:10" ht="35.1" customHeight="1" thickTop="1" thickBot="1" x14ac:dyDescent="0.3">
      <c r="A1782" s="28" t="str">
        <f t="shared" si="55"/>
        <v/>
      </c>
      <c r="B1782" s="171"/>
      <c r="C1782" s="169"/>
      <c r="D1782" s="182"/>
      <c r="E1782" s="172"/>
      <c r="F1782" s="170"/>
      <c r="G1782" s="169"/>
      <c r="H1782" s="183"/>
      <c r="I1782" s="132" t="str">
        <f>IFERROR(VLOOKUP(C1782,PG!$C$8:$M$1007,11,FALSE),"")</f>
        <v/>
      </c>
      <c r="J1782" s="133">
        <f t="shared" si="56"/>
        <v>0</v>
      </c>
    </row>
    <row r="1783" spans="1:10" ht="35.1" customHeight="1" thickTop="1" thickBot="1" x14ac:dyDescent="0.3">
      <c r="A1783" s="28" t="str">
        <f t="shared" si="55"/>
        <v/>
      </c>
      <c r="B1783" s="171"/>
      <c r="C1783" s="169"/>
      <c r="D1783" s="182"/>
      <c r="E1783" s="172"/>
      <c r="F1783" s="170"/>
      <c r="G1783" s="169"/>
      <c r="H1783" s="183"/>
      <c r="I1783" s="132" t="str">
        <f>IFERROR(VLOOKUP(C1783,PG!$C$8:$M$1007,11,FALSE),"")</f>
        <v/>
      </c>
      <c r="J1783" s="133">
        <f t="shared" si="56"/>
        <v>0</v>
      </c>
    </row>
    <row r="1784" spans="1:10" ht="35.1" customHeight="1" thickTop="1" thickBot="1" x14ac:dyDescent="0.3">
      <c r="A1784" s="28" t="str">
        <f t="shared" si="55"/>
        <v/>
      </c>
      <c r="B1784" s="171"/>
      <c r="C1784" s="169"/>
      <c r="D1784" s="182"/>
      <c r="E1784" s="172"/>
      <c r="F1784" s="170"/>
      <c r="G1784" s="169"/>
      <c r="H1784" s="183"/>
      <c r="I1784" s="132" t="str">
        <f>IFERROR(VLOOKUP(C1784,PG!$C$8:$M$1007,11,FALSE),"")</f>
        <v/>
      </c>
      <c r="J1784" s="133">
        <f t="shared" si="56"/>
        <v>0</v>
      </c>
    </row>
    <row r="1785" spans="1:10" ht="35.1" customHeight="1" thickTop="1" thickBot="1" x14ac:dyDescent="0.3">
      <c r="A1785" s="28" t="str">
        <f t="shared" si="55"/>
        <v/>
      </c>
      <c r="B1785" s="171"/>
      <c r="C1785" s="169"/>
      <c r="D1785" s="182"/>
      <c r="E1785" s="172"/>
      <c r="F1785" s="170"/>
      <c r="G1785" s="169"/>
      <c r="H1785" s="183"/>
      <c r="I1785" s="132" t="str">
        <f>IFERROR(VLOOKUP(C1785,PG!$C$8:$M$1007,11,FALSE),"")</f>
        <v/>
      </c>
      <c r="J1785" s="133">
        <f t="shared" si="56"/>
        <v>0</v>
      </c>
    </row>
    <row r="1786" spans="1:10" ht="35.1" customHeight="1" thickTop="1" thickBot="1" x14ac:dyDescent="0.3">
      <c r="A1786" s="28" t="str">
        <f t="shared" si="55"/>
        <v/>
      </c>
      <c r="B1786" s="171"/>
      <c r="C1786" s="169"/>
      <c r="D1786" s="182"/>
      <c r="E1786" s="172"/>
      <c r="F1786" s="170"/>
      <c r="G1786" s="169"/>
      <c r="H1786" s="183"/>
      <c r="I1786" s="132" t="str">
        <f>IFERROR(VLOOKUP(C1786,PG!$C$8:$M$1007,11,FALSE),"")</f>
        <v/>
      </c>
      <c r="J1786" s="133">
        <f t="shared" si="56"/>
        <v>0</v>
      </c>
    </row>
    <row r="1787" spans="1:10" ht="35.1" customHeight="1" thickTop="1" thickBot="1" x14ac:dyDescent="0.3">
      <c r="A1787" s="28" t="str">
        <f t="shared" si="55"/>
        <v/>
      </c>
      <c r="B1787" s="171"/>
      <c r="C1787" s="169"/>
      <c r="D1787" s="182"/>
      <c r="E1787" s="172"/>
      <c r="F1787" s="170"/>
      <c r="G1787" s="169"/>
      <c r="H1787" s="183"/>
      <c r="I1787" s="132" t="str">
        <f>IFERROR(VLOOKUP(C1787,PG!$C$8:$M$1007,11,FALSE),"")</f>
        <v/>
      </c>
      <c r="J1787" s="133">
        <f t="shared" si="56"/>
        <v>0</v>
      </c>
    </row>
    <row r="1788" spans="1:10" ht="35.1" customHeight="1" thickTop="1" thickBot="1" x14ac:dyDescent="0.3">
      <c r="A1788" s="28" t="str">
        <f t="shared" si="55"/>
        <v/>
      </c>
      <c r="B1788" s="171"/>
      <c r="C1788" s="169"/>
      <c r="D1788" s="182"/>
      <c r="E1788" s="172"/>
      <c r="F1788" s="170"/>
      <c r="G1788" s="169"/>
      <c r="H1788" s="183"/>
      <c r="I1788" s="132" t="str">
        <f>IFERROR(VLOOKUP(C1788,PG!$C$8:$M$1007,11,FALSE),"")</f>
        <v/>
      </c>
      <c r="J1788" s="133">
        <f t="shared" si="56"/>
        <v>0</v>
      </c>
    </row>
    <row r="1789" spans="1:10" ht="35.1" customHeight="1" thickTop="1" thickBot="1" x14ac:dyDescent="0.3">
      <c r="A1789" s="28" t="str">
        <f t="shared" si="55"/>
        <v/>
      </c>
      <c r="B1789" s="171"/>
      <c r="C1789" s="169"/>
      <c r="D1789" s="182"/>
      <c r="E1789" s="172"/>
      <c r="F1789" s="170"/>
      <c r="G1789" s="169"/>
      <c r="H1789" s="183"/>
      <c r="I1789" s="132" t="str">
        <f>IFERROR(VLOOKUP(C1789,PG!$C$8:$M$1007,11,FALSE),"")</f>
        <v/>
      </c>
      <c r="J1789" s="133">
        <f t="shared" si="56"/>
        <v>0</v>
      </c>
    </row>
    <row r="1790" spans="1:10" ht="35.1" customHeight="1" thickTop="1" thickBot="1" x14ac:dyDescent="0.3">
      <c r="A1790" s="28" t="str">
        <f t="shared" si="55"/>
        <v/>
      </c>
      <c r="B1790" s="171"/>
      <c r="C1790" s="169"/>
      <c r="D1790" s="182"/>
      <c r="E1790" s="172"/>
      <c r="F1790" s="170"/>
      <c r="G1790" s="169"/>
      <c r="H1790" s="183"/>
      <c r="I1790" s="132" t="str">
        <f>IFERROR(VLOOKUP(C1790,PG!$C$8:$M$1007,11,FALSE),"")</f>
        <v/>
      </c>
      <c r="J1790" s="133">
        <f t="shared" si="56"/>
        <v>0</v>
      </c>
    </row>
    <row r="1791" spans="1:10" ht="35.1" customHeight="1" thickTop="1" thickBot="1" x14ac:dyDescent="0.3">
      <c r="A1791" s="28" t="str">
        <f t="shared" si="55"/>
        <v/>
      </c>
      <c r="B1791" s="171"/>
      <c r="C1791" s="169"/>
      <c r="D1791" s="182"/>
      <c r="E1791" s="172"/>
      <c r="F1791" s="170"/>
      <c r="G1791" s="169"/>
      <c r="H1791" s="183"/>
      <c r="I1791" s="132" t="str">
        <f>IFERROR(VLOOKUP(C1791,PG!$C$8:$M$1007,11,FALSE),"")</f>
        <v/>
      </c>
      <c r="J1791" s="133">
        <f t="shared" si="56"/>
        <v>0</v>
      </c>
    </row>
    <row r="1792" spans="1:10" ht="35.1" customHeight="1" thickTop="1" thickBot="1" x14ac:dyDescent="0.3">
      <c r="A1792" s="28" t="str">
        <f t="shared" si="55"/>
        <v/>
      </c>
      <c r="B1792" s="171"/>
      <c r="C1792" s="169"/>
      <c r="D1792" s="182"/>
      <c r="E1792" s="172"/>
      <c r="F1792" s="170"/>
      <c r="G1792" s="169"/>
      <c r="H1792" s="183"/>
      <c r="I1792" s="132" t="str">
        <f>IFERROR(VLOOKUP(C1792,PG!$C$8:$M$1007,11,FALSE),"")</f>
        <v/>
      </c>
      <c r="J1792" s="133">
        <f t="shared" si="56"/>
        <v>0</v>
      </c>
    </row>
    <row r="1793" spans="1:10" ht="35.1" customHeight="1" thickTop="1" thickBot="1" x14ac:dyDescent="0.3">
      <c r="A1793" s="28" t="str">
        <f t="shared" si="55"/>
        <v/>
      </c>
      <c r="B1793" s="171"/>
      <c r="C1793" s="169"/>
      <c r="D1793" s="182"/>
      <c r="E1793" s="172"/>
      <c r="F1793" s="170"/>
      <c r="G1793" s="169"/>
      <c r="H1793" s="183"/>
      <c r="I1793" s="132" t="str">
        <f>IFERROR(VLOOKUP(C1793,PG!$C$8:$M$1007,11,FALSE),"")</f>
        <v/>
      </c>
      <c r="J1793" s="133">
        <f t="shared" si="56"/>
        <v>0</v>
      </c>
    </row>
    <row r="1794" spans="1:10" ht="35.1" customHeight="1" thickTop="1" thickBot="1" x14ac:dyDescent="0.3">
      <c r="A1794" s="28" t="str">
        <f t="shared" si="55"/>
        <v/>
      </c>
      <c r="B1794" s="171"/>
      <c r="C1794" s="169"/>
      <c r="D1794" s="182"/>
      <c r="E1794" s="172"/>
      <c r="F1794" s="170"/>
      <c r="G1794" s="169"/>
      <c r="H1794" s="183"/>
      <c r="I1794" s="132" t="str">
        <f>IFERROR(VLOOKUP(C1794,PG!$C$8:$M$1007,11,FALSE),"")</f>
        <v/>
      </c>
      <c r="J1794" s="133">
        <f t="shared" si="56"/>
        <v>0</v>
      </c>
    </row>
    <row r="1795" spans="1:10" ht="35.1" customHeight="1" thickTop="1" thickBot="1" x14ac:dyDescent="0.3">
      <c r="A1795" s="28" t="str">
        <f t="shared" si="55"/>
        <v/>
      </c>
      <c r="B1795" s="171"/>
      <c r="C1795" s="169"/>
      <c r="D1795" s="182"/>
      <c r="E1795" s="172"/>
      <c r="F1795" s="170"/>
      <c r="G1795" s="169"/>
      <c r="H1795" s="183"/>
      <c r="I1795" s="132" t="str">
        <f>IFERROR(VLOOKUP(C1795,PG!$C$8:$M$1007,11,FALSE),"")</f>
        <v/>
      </c>
      <c r="J1795" s="133">
        <f t="shared" si="56"/>
        <v>0</v>
      </c>
    </row>
    <row r="1796" spans="1:10" ht="35.1" customHeight="1" thickTop="1" thickBot="1" x14ac:dyDescent="0.3">
      <c r="A1796" s="28" t="str">
        <f t="shared" si="55"/>
        <v/>
      </c>
      <c r="B1796" s="171"/>
      <c r="C1796" s="169"/>
      <c r="D1796" s="182"/>
      <c r="E1796" s="172"/>
      <c r="F1796" s="170"/>
      <c r="G1796" s="169"/>
      <c r="H1796" s="183"/>
      <c r="I1796" s="132" t="str">
        <f>IFERROR(VLOOKUP(C1796,PG!$C$8:$M$1007,11,FALSE),"")</f>
        <v/>
      </c>
      <c r="J1796" s="133">
        <f t="shared" si="56"/>
        <v>0</v>
      </c>
    </row>
    <row r="1797" spans="1:10" ht="35.1" customHeight="1" thickTop="1" thickBot="1" x14ac:dyDescent="0.3">
      <c r="A1797" s="28" t="str">
        <f t="shared" si="55"/>
        <v/>
      </c>
      <c r="B1797" s="171"/>
      <c r="C1797" s="169"/>
      <c r="D1797" s="182"/>
      <c r="E1797" s="172"/>
      <c r="F1797" s="170"/>
      <c r="G1797" s="169"/>
      <c r="H1797" s="183"/>
      <c r="I1797" s="132" t="str">
        <f>IFERROR(VLOOKUP(C1797,PG!$C$8:$M$1007,11,FALSE),"")</f>
        <v/>
      </c>
      <c r="J1797" s="133">
        <f t="shared" si="56"/>
        <v>0</v>
      </c>
    </row>
    <row r="1798" spans="1:10" ht="35.1" customHeight="1" thickTop="1" thickBot="1" x14ac:dyDescent="0.3">
      <c r="A1798" s="28" t="str">
        <f t="shared" si="55"/>
        <v/>
      </c>
      <c r="B1798" s="171"/>
      <c r="C1798" s="169"/>
      <c r="D1798" s="182"/>
      <c r="E1798" s="172"/>
      <c r="F1798" s="170"/>
      <c r="G1798" s="169"/>
      <c r="H1798" s="183"/>
      <c r="I1798" s="132" t="str">
        <f>IFERROR(VLOOKUP(C1798,PG!$C$8:$M$1007,11,FALSE),"")</f>
        <v/>
      </c>
      <c r="J1798" s="133">
        <f t="shared" si="56"/>
        <v>0</v>
      </c>
    </row>
    <row r="1799" spans="1:10" ht="35.1" customHeight="1" thickTop="1" thickBot="1" x14ac:dyDescent="0.3">
      <c r="A1799" s="28" t="str">
        <f t="shared" si="55"/>
        <v/>
      </c>
      <c r="B1799" s="171"/>
      <c r="C1799" s="169"/>
      <c r="D1799" s="182"/>
      <c r="E1799" s="172"/>
      <c r="F1799" s="170"/>
      <c r="G1799" s="169"/>
      <c r="H1799" s="183"/>
      <c r="I1799" s="132" t="str">
        <f>IFERROR(VLOOKUP(C1799,PG!$C$8:$M$1007,11,FALSE),"")</f>
        <v/>
      </c>
      <c r="J1799" s="133">
        <f t="shared" si="56"/>
        <v>0</v>
      </c>
    </row>
    <row r="1800" spans="1:10" ht="35.1" customHeight="1" thickTop="1" thickBot="1" x14ac:dyDescent="0.3">
      <c r="A1800" s="28" t="str">
        <f t="shared" si="55"/>
        <v/>
      </c>
      <c r="B1800" s="171"/>
      <c r="C1800" s="169"/>
      <c r="D1800" s="182"/>
      <c r="E1800" s="172"/>
      <c r="F1800" s="170"/>
      <c r="G1800" s="169"/>
      <c r="H1800" s="183"/>
      <c r="I1800" s="132" t="str">
        <f>IFERROR(VLOOKUP(C1800,PG!$C$8:$M$1007,11,FALSE),"")</f>
        <v/>
      </c>
      <c r="J1800" s="133">
        <f t="shared" si="56"/>
        <v>0</v>
      </c>
    </row>
    <row r="1801" spans="1:10" ht="35.1" customHeight="1" thickTop="1" thickBot="1" x14ac:dyDescent="0.3">
      <c r="A1801" s="28" t="str">
        <f t="shared" ref="A1801:A1864" si="57">IF(B1801="","",MONTH(B1801))</f>
        <v/>
      </c>
      <c r="B1801" s="171"/>
      <c r="C1801" s="169"/>
      <c r="D1801" s="182"/>
      <c r="E1801" s="172"/>
      <c r="F1801" s="170"/>
      <c r="G1801" s="169"/>
      <c r="H1801" s="183"/>
      <c r="I1801" s="132" t="str">
        <f>IFERROR(VLOOKUP(C1801,PG!$C$8:$M$1007,11,FALSE),"")</f>
        <v/>
      </c>
      <c r="J1801" s="133">
        <f t="shared" si="56"/>
        <v>0</v>
      </c>
    </row>
    <row r="1802" spans="1:10" ht="35.1" customHeight="1" thickTop="1" thickBot="1" x14ac:dyDescent="0.3">
      <c r="A1802" s="28" t="str">
        <f t="shared" si="57"/>
        <v/>
      </c>
      <c r="B1802" s="171"/>
      <c r="C1802" s="169"/>
      <c r="D1802" s="182"/>
      <c r="E1802" s="172"/>
      <c r="F1802" s="170"/>
      <c r="G1802" s="169"/>
      <c r="H1802" s="183"/>
      <c r="I1802" s="132" t="str">
        <f>IFERROR(VLOOKUP(C1802,PG!$C$8:$M$1007,11,FALSE),"")</f>
        <v/>
      </c>
      <c r="J1802" s="133">
        <f t="shared" si="56"/>
        <v>0</v>
      </c>
    </row>
    <row r="1803" spans="1:10" ht="35.1" customHeight="1" thickTop="1" thickBot="1" x14ac:dyDescent="0.3">
      <c r="A1803" s="28" t="str">
        <f t="shared" si="57"/>
        <v/>
      </c>
      <c r="B1803" s="171"/>
      <c r="C1803" s="169"/>
      <c r="D1803" s="182"/>
      <c r="E1803" s="172"/>
      <c r="F1803" s="170"/>
      <c r="G1803" s="169"/>
      <c r="H1803" s="183"/>
      <c r="I1803" s="132" t="str">
        <f>IFERROR(VLOOKUP(C1803,PG!$C$8:$M$1007,11,FALSE),"")</f>
        <v/>
      </c>
      <c r="J1803" s="133">
        <f t="shared" si="56"/>
        <v>0</v>
      </c>
    </row>
    <row r="1804" spans="1:10" ht="35.1" customHeight="1" thickTop="1" thickBot="1" x14ac:dyDescent="0.3">
      <c r="A1804" s="28" t="str">
        <f t="shared" si="57"/>
        <v/>
      </c>
      <c r="B1804" s="171"/>
      <c r="C1804" s="169"/>
      <c r="D1804" s="182"/>
      <c r="E1804" s="172"/>
      <c r="F1804" s="170"/>
      <c r="G1804" s="169"/>
      <c r="H1804" s="183"/>
      <c r="I1804" s="132" t="str">
        <f>IFERROR(VLOOKUP(C1804,PG!$C$8:$M$1007,11,FALSE),"")</f>
        <v/>
      </c>
      <c r="J1804" s="133">
        <f t="shared" si="56"/>
        <v>0</v>
      </c>
    </row>
    <row r="1805" spans="1:10" ht="35.1" customHeight="1" thickTop="1" thickBot="1" x14ac:dyDescent="0.3">
      <c r="A1805" s="28" t="str">
        <f t="shared" si="57"/>
        <v/>
      </c>
      <c r="B1805" s="171"/>
      <c r="C1805" s="169"/>
      <c r="D1805" s="182"/>
      <c r="E1805" s="172"/>
      <c r="F1805" s="170"/>
      <c r="G1805" s="169"/>
      <c r="H1805" s="183"/>
      <c r="I1805" s="132" t="str">
        <f>IFERROR(VLOOKUP(C1805,PG!$C$8:$M$1007,11,FALSE),"")</f>
        <v/>
      </c>
      <c r="J1805" s="133">
        <f t="shared" si="56"/>
        <v>0</v>
      </c>
    </row>
    <row r="1806" spans="1:10" ht="35.1" customHeight="1" thickTop="1" thickBot="1" x14ac:dyDescent="0.3">
      <c r="A1806" s="28" t="str">
        <f t="shared" si="57"/>
        <v/>
      </c>
      <c r="B1806" s="171"/>
      <c r="C1806" s="169"/>
      <c r="D1806" s="182"/>
      <c r="E1806" s="172"/>
      <c r="F1806" s="170"/>
      <c r="G1806" s="169"/>
      <c r="H1806" s="183"/>
      <c r="I1806" s="132" t="str">
        <f>IFERROR(VLOOKUP(C1806,PG!$C$8:$M$1007,11,FALSE),"")</f>
        <v/>
      </c>
      <c r="J1806" s="133">
        <f t="shared" si="56"/>
        <v>0</v>
      </c>
    </row>
    <row r="1807" spans="1:10" ht="35.1" customHeight="1" thickTop="1" thickBot="1" x14ac:dyDescent="0.3">
      <c r="A1807" s="28" t="str">
        <f t="shared" si="57"/>
        <v/>
      </c>
      <c r="B1807" s="171"/>
      <c r="C1807" s="169"/>
      <c r="D1807" s="182"/>
      <c r="E1807" s="172"/>
      <c r="F1807" s="170"/>
      <c r="G1807" s="169"/>
      <c r="H1807" s="183"/>
      <c r="I1807" s="132" t="str">
        <f>IFERROR(VLOOKUP(C1807,PG!$C$8:$M$1007,11,FALSE),"")</f>
        <v/>
      </c>
      <c r="J1807" s="133">
        <f t="shared" si="56"/>
        <v>0</v>
      </c>
    </row>
    <row r="1808" spans="1:10" ht="35.1" customHeight="1" thickTop="1" thickBot="1" x14ac:dyDescent="0.3">
      <c r="A1808" s="28" t="str">
        <f t="shared" si="57"/>
        <v/>
      </c>
      <c r="B1808" s="171"/>
      <c r="C1808" s="169"/>
      <c r="D1808" s="182"/>
      <c r="E1808" s="172"/>
      <c r="F1808" s="170"/>
      <c r="G1808" s="169"/>
      <c r="H1808" s="183"/>
      <c r="I1808" s="132" t="str">
        <f>IFERROR(VLOOKUP(C1808,PG!$C$8:$M$1007,11,FALSE),"")</f>
        <v/>
      </c>
      <c r="J1808" s="133">
        <f t="shared" si="56"/>
        <v>0</v>
      </c>
    </row>
    <row r="1809" spans="1:10" ht="35.1" customHeight="1" thickTop="1" thickBot="1" x14ac:dyDescent="0.3">
      <c r="A1809" s="28" t="str">
        <f t="shared" si="57"/>
        <v/>
      </c>
      <c r="B1809" s="171"/>
      <c r="C1809" s="169"/>
      <c r="D1809" s="182"/>
      <c r="E1809" s="172"/>
      <c r="F1809" s="170"/>
      <c r="G1809" s="169"/>
      <c r="H1809" s="183"/>
      <c r="I1809" s="132" t="str">
        <f>IFERROR(VLOOKUP(C1809,PG!$C$8:$M$1007,11,FALSE),"")</f>
        <v/>
      </c>
      <c r="J1809" s="133">
        <f t="shared" si="56"/>
        <v>0</v>
      </c>
    </row>
    <row r="1810" spans="1:10" ht="35.1" customHeight="1" thickTop="1" thickBot="1" x14ac:dyDescent="0.3">
      <c r="A1810" s="28" t="str">
        <f t="shared" si="57"/>
        <v/>
      </c>
      <c r="B1810" s="171"/>
      <c r="C1810" s="169"/>
      <c r="D1810" s="182"/>
      <c r="E1810" s="172"/>
      <c r="F1810" s="170"/>
      <c r="G1810" s="169"/>
      <c r="H1810" s="183"/>
      <c r="I1810" s="132" t="str">
        <f>IFERROR(VLOOKUP(C1810,PG!$C$8:$M$1007,11,FALSE),"")</f>
        <v/>
      </c>
      <c r="J1810" s="133">
        <f t="shared" si="56"/>
        <v>0</v>
      </c>
    </row>
    <row r="1811" spans="1:10" ht="35.1" customHeight="1" thickTop="1" thickBot="1" x14ac:dyDescent="0.3">
      <c r="A1811" s="28" t="str">
        <f t="shared" si="57"/>
        <v/>
      </c>
      <c r="B1811" s="171"/>
      <c r="C1811" s="169"/>
      <c r="D1811" s="182"/>
      <c r="E1811" s="172"/>
      <c r="F1811" s="170"/>
      <c r="G1811" s="169"/>
      <c r="H1811" s="183"/>
      <c r="I1811" s="132" t="str">
        <f>IFERROR(VLOOKUP(C1811,PG!$C$8:$M$1007,11,FALSE),"")</f>
        <v/>
      </c>
      <c r="J1811" s="133">
        <f t="shared" ref="J1811:J1874" si="58">IFERROR(E1811*F1811,0)</f>
        <v>0</v>
      </c>
    </row>
    <row r="1812" spans="1:10" ht="35.1" customHeight="1" thickTop="1" thickBot="1" x14ac:dyDescent="0.3">
      <c r="A1812" s="28" t="str">
        <f t="shared" si="57"/>
        <v/>
      </c>
      <c r="B1812" s="171"/>
      <c r="C1812" s="169"/>
      <c r="D1812" s="182"/>
      <c r="E1812" s="172"/>
      <c r="F1812" s="170"/>
      <c r="G1812" s="169"/>
      <c r="H1812" s="183"/>
      <c r="I1812" s="132" t="str">
        <f>IFERROR(VLOOKUP(C1812,PG!$C$8:$M$1007,11,FALSE),"")</f>
        <v/>
      </c>
      <c r="J1812" s="133">
        <f t="shared" si="58"/>
        <v>0</v>
      </c>
    </row>
    <row r="1813" spans="1:10" ht="35.1" customHeight="1" thickTop="1" thickBot="1" x14ac:dyDescent="0.3">
      <c r="A1813" s="28" t="str">
        <f t="shared" si="57"/>
        <v/>
      </c>
      <c r="B1813" s="171"/>
      <c r="C1813" s="169"/>
      <c r="D1813" s="182"/>
      <c r="E1813" s="172"/>
      <c r="F1813" s="170"/>
      <c r="G1813" s="169"/>
      <c r="H1813" s="183"/>
      <c r="I1813" s="132" t="str">
        <f>IFERROR(VLOOKUP(C1813,PG!$C$8:$M$1007,11,FALSE),"")</f>
        <v/>
      </c>
      <c r="J1813" s="133">
        <f t="shared" si="58"/>
        <v>0</v>
      </c>
    </row>
    <row r="1814" spans="1:10" ht="35.1" customHeight="1" thickTop="1" thickBot="1" x14ac:dyDescent="0.3">
      <c r="A1814" s="28" t="str">
        <f t="shared" si="57"/>
        <v/>
      </c>
      <c r="B1814" s="171"/>
      <c r="C1814" s="169"/>
      <c r="D1814" s="182"/>
      <c r="E1814" s="172"/>
      <c r="F1814" s="170"/>
      <c r="G1814" s="169"/>
      <c r="H1814" s="183"/>
      <c r="I1814" s="132" t="str">
        <f>IFERROR(VLOOKUP(C1814,PG!$C$8:$M$1007,11,FALSE),"")</f>
        <v/>
      </c>
      <c r="J1814" s="133">
        <f t="shared" si="58"/>
        <v>0</v>
      </c>
    </row>
    <row r="1815" spans="1:10" ht="35.1" customHeight="1" thickTop="1" thickBot="1" x14ac:dyDescent="0.3">
      <c r="A1815" s="28" t="str">
        <f t="shared" si="57"/>
        <v/>
      </c>
      <c r="B1815" s="171"/>
      <c r="C1815" s="169"/>
      <c r="D1815" s="182"/>
      <c r="E1815" s="172"/>
      <c r="F1815" s="170"/>
      <c r="G1815" s="169"/>
      <c r="H1815" s="183"/>
      <c r="I1815" s="132" t="str">
        <f>IFERROR(VLOOKUP(C1815,PG!$C$8:$M$1007,11,FALSE),"")</f>
        <v/>
      </c>
      <c r="J1815" s="133">
        <f t="shared" si="58"/>
        <v>0</v>
      </c>
    </row>
    <row r="1816" spans="1:10" ht="35.1" customHeight="1" thickTop="1" thickBot="1" x14ac:dyDescent="0.3">
      <c r="A1816" s="28" t="str">
        <f t="shared" si="57"/>
        <v/>
      </c>
      <c r="B1816" s="171"/>
      <c r="C1816" s="169"/>
      <c r="D1816" s="182"/>
      <c r="E1816" s="172"/>
      <c r="F1816" s="170"/>
      <c r="G1816" s="169"/>
      <c r="H1816" s="183"/>
      <c r="I1816" s="132" t="str">
        <f>IFERROR(VLOOKUP(C1816,PG!$C$8:$M$1007,11,FALSE),"")</f>
        <v/>
      </c>
      <c r="J1816" s="133">
        <f t="shared" si="58"/>
        <v>0</v>
      </c>
    </row>
    <row r="1817" spans="1:10" ht="35.1" customHeight="1" thickTop="1" thickBot="1" x14ac:dyDescent="0.3">
      <c r="A1817" s="28" t="str">
        <f t="shared" si="57"/>
        <v/>
      </c>
      <c r="B1817" s="171"/>
      <c r="C1817" s="169"/>
      <c r="D1817" s="182"/>
      <c r="E1817" s="172"/>
      <c r="F1817" s="170"/>
      <c r="G1817" s="169"/>
      <c r="H1817" s="183"/>
      <c r="I1817" s="132" t="str">
        <f>IFERROR(VLOOKUP(C1817,PG!$C$8:$M$1007,11,FALSE),"")</f>
        <v/>
      </c>
      <c r="J1817" s="133">
        <f t="shared" si="58"/>
        <v>0</v>
      </c>
    </row>
    <row r="1818" spans="1:10" ht="35.1" customHeight="1" thickTop="1" thickBot="1" x14ac:dyDescent="0.3">
      <c r="A1818" s="28" t="str">
        <f t="shared" si="57"/>
        <v/>
      </c>
      <c r="B1818" s="171"/>
      <c r="C1818" s="169"/>
      <c r="D1818" s="182"/>
      <c r="E1818" s="172"/>
      <c r="F1818" s="170"/>
      <c r="G1818" s="169"/>
      <c r="H1818" s="183"/>
      <c r="I1818" s="132" t="str">
        <f>IFERROR(VLOOKUP(C1818,PG!$C$8:$M$1007,11,FALSE),"")</f>
        <v/>
      </c>
      <c r="J1818" s="133">
        <f t="shared" si="58"/>
        <v>0</v>
      </c>
    </row>
    <row r="1819" spans="1:10" ht="35.1" customHeight="1" thickTop="1" thickBot="1" x14ac:dyDescent="0.3">
      <c r="A1819" s="28" t="str">
        <f t="shared" si="57"/>
        <v/>
      </c>
      <c r="B1819" s="171"/>
      <c r="C1819" s="169"/>
      <c r="D1819" s="182"/>
      <c r="E1819" s="172"/>
      <c r="F1819" s="170"/>
      <c r="G1819" s="169"/>
      <c r="H1819" s="183"/>
      <c r="I1819" s="132" t="str">
        <f>IFERROR(VLOOKUP(C1819,PG!$C$8:$M$1007,11,FALSE),"")</f>
        <v/>
      </c>
      <c r="J1819" s="133">
        <f t="shared" si="58"/>
        <v>0</v>
      </c>
    </row>
    <row r="1820" spans="1:10" ht="35.1" customHeight="1" thickTop="1" thickBot="1" x14ac:dyDescent="0.3">
      <c r="A1820" s="28" t="str">
        <f t="shared" si="57"/>
        <v/>
      </c>
      <c r="B1820" s="171"/>
      <c r="C1820" s="169"/>
      <c r="D1820" s="182"/>
      <c r="E1820" s="172"/>
      <c r="F1820" s="170"/>
      <c r="G1820" s="169"/>
      <c r="H1820" s="183"/>
      <c r="I1820" s="132" t="str">
        <f>IFERROR(VLOOKUP(C1820,PG!$C$8:$M$1007,11,FALSE),"")</f>
        <v/>
      </c>
      <c r="J1820" s="133">
        <f t="shared" si="58"/>
        <v>0</v>
      </c>
    </row>
    <row r="1821" spans="1:10" ht="35.1" customHeight="1" thickTop="1" thickBot="1" x14ac:dyDescent="0.3">
      <c r="A1821" s="28" t="str">
        <f t="shared" si="57"/>
        <v/>
      </c>
      <c r="B1821" s="171"/>
      <c r="C1821" s="169"/>
      <c r="D1821" s="182"/>
      <c r="E1821" s="172"/>
      <c r="F1821" s="170"/>
      <c r="G1821" s="169"/>
      <c r="H1821" s="183"/>
      <c r="I1821" s="132" t="str">
        <f>IFERROR(VLOOKUP(C1821,PG!$C$8:$M$1007,11,FALSE),"")</f>
        <v/>
      </c>
      <c r="J1821" s="133">
        <f t="shared" si="58"/>
        <v>0</v>
      </c>
    </row>
    <row r="1822" spans="1:10" ht="35.1" customHeight="1" thickTop="1" thickBot="1" x14ac:dyDescent="0.3">
      <c r="A1822" s="28" t="str">
        <f t="shared" si="57"/>
        <v/>
      </c>
      <c r="B1822" s="171"/>
      <c r="C1822" s="169"/>
      <c r="D1822" s="182"/>
      <c r="E1822" s="172"/>
      <c r="F1822" s="170"/>
      <c r="G1822" s="169"/>
      <c r="H1822" s="183"/>
      <c r="I1822" s="132" t="str">
        <f>IFERROR(VLOOKUP(C1822,PG!$C$8:$M$1007,11,FALSE),"")</f>
        <v/>
      </c>
      <c r="J1822" s="133">
        <f t="shared" si="58"/>
        <v>0</v>
      </c>
    </row>
    <row r="1823" spans="1:10" ht="35.1" customHeight="1" thickTop="1" thickBot="1" x14ac:dyDescent="0.3">
      <c r="A1823" s="28" t="str">
        <f t="shared" si="57"/>
        <v/>
      </c>
      <c r="B1823" s="171"/>
      <c r="C1823" s="169"/>
      <c r="D1823" s="182"/>
      <c r="E1823" s="172"/>
      <c r="F1823" s="170"/>
      <c r="G1823" s="169"/>
      <c r="H1823" s="183"/>
      <c r="I1823" s="132" t="str">
        <f>IFERROR(VLOOKUP(C1823,PG!$C$8:$M$1007,11,FALSE),"")</f>
        <v/>
      </c>
      <c r="J1823" s="133">
        <f t="shared" si="58"/>
        <v>0</v>
      </c>
    </row>
    <row r="1824" spans="1:10" ht="35.1" customHeight="1" thickTop="1" thickBot="1" x14ac:dyDescent="0.3">
      <c r="A1824" s="28" t="str">
        <f t="shared" si="57"/>
        <v/>
      </c>
      <c r="B1824" s="171"/>
      <c r="C1824" s="169"/>
      <c r="D1824" s="182"/>
      <c r="E1824" s="172"/>
      <c r="F1824" s="170"/>
      <c r="G1824" s="169"/>
      <c r="H1824" s="183"/>
      <c r="I1824" s="132" t="str">
        <f>IFERROR(VLOOKUP(C1824,PG!$C$8:$M$1007,11,FALSE),"")</f>
        <v/>
      </c>
      <c r="J1824" s="133">
        <f t="shared" si="58"/>
        <v>0</v>
      </c>
    </row>
    <row r="1825" spans="1:10" ht="35.1" customHeight="1" thickTop="1" thickBot="1" x14ac:dyDescent="0.3">
      <c r="A1825" s="28" t="str">
        <f t="shared" si="57"/>
        <v/>
      </c>
      <c r="B1825" s="171"/>
      <c r="C1825" s="169"/>
      <c r="D1825" s="182"/>
      <c r="E1825" s="172"/>
      <c r="F1825" s="170"/>
      <c r="G1825" s="169"/>
      <c r="H1825" s="183"/>
      <c r="I1825" s="132" t="str">
        <f>IFERROR(VLOOKUP(C1825,PG!$C$8:$M$1007,11,FALSE),"")</f>
        <v/>
      </c>
      <c r="J1825" s="133">
        <f t="shared" si="58"/>
        <v>0</v>
      </c>
    </row>
    <row r="1826" spans="1:10" ht="35.1" customHeight="1" thickTop="1" thickBot="1" x14ac:dyDescent="0.3">
      <c r="A1826" s="28" t="str">
        <f t="shared" si="57"/>
        <v/>
      </c>
      <c r="B1826" s="171"/>
      <c r="C1826" s="169"/>
      <c r="D1826" s="182"/>
      <c r="E1826" s="172"/>
      <c r="F1826" s="170"/>
      <c r="G1826" s="169"/>
      <c r="H1826" s="183"/>
      <c r="I1826" s="132" t="str">
        <f>IFERROR(VLOOKUP(C1826,PG!$C$8:$M$1007,11,FALSE),"")</f>
        <v/>
      </c>
      <c r="J1826" s="133">
        <f t="shared" si="58"/>
        <v>0</v>
      </c>
    </row>
    <row r="1827" spans="1:10" ht="35.1" customHeight="1" thickTop="1" thickBot="1" x14ac:dyDescent="0.3">
      <c r="A1827" s="28" t="str">
        <f t="shared" si="57"/>
        <v/>
      </c>
      <c r="B1827" s="171"/>
      <c r="C1827" s="169"/>
      <c r="D1827" s="182"/>
      <c r="E1827" s="172"/>
      <c r="F1827" s="170"/>
      <c r="G1827" s="169"/>
      <c r="H1827" s="183"/>
      <c r="I1827" s="132" t="str">
        <f>IFERROR(VLOOKUP(C1827,PG!$C$8:$M$1007,11,FALSE),"")</f>
        <v/>
      </c>
      <c r="J1827" s="133">
        <f t="shared" si="58"/>
        <v>0</v>
      </c>
    </row>
    <row r="1828" spans="1:10" ht="35.1" customHeight="1" thickTop="1" thickBot="1" x14ac:dyDescent="0.3">
      <c r="A1828" s="28" t="str">
        <f t="shared" si="57"/>
        <v/>
      </c>
      <c r="B1828" s="171"/>
      <c r="C1828" s="169"/>
      <c r="D1828" s="182"/>
      <c r="E1828" s="172"/>
      <c r="F1828" s="170"/>
      <c r="G1828" s="169"/>
      <c r="H1828" s="183"/>
      <c r="I1828" s="132" t="str">
        <f>IFERROR(VLOOKUP(C1828,PG!$C$8:$M$1007,11,FALSE),"")</f>
        <v/>
      </c>
      <c r="J1828" s="133">
        <f t="shared" si="58"/>
        <v>0</v>
      </c>
    </row>
    <row r="1829" spans="1:10" ht="35.1" customHeight="1" thickTop="1" thickBot="1" x14ac:dyDescent="0.3">
      <c r="A1829" s="28" t="str">
        <f t="shared" si="57"/>
        <v/>
      </c>
      <c r="B1829" s="171"/>
      <c r="C1829" s="169"/>
      <c r="D1829" s="182"/>
      <c r="E1829" s="172"/>
      <c r="F1829" s="170"/>
      <c r="G1829" s="169"/>
      <c r="H1829" s="183"/>
      <c r="I1829" s="132" t="str">
        <f>IFERROR(VLOOKUP(C1829,PG!$C$8:$M$1007,11,FALSE),"")</f>
        <v/>
      </c>
      <c r="J1829" s="133">
        <f t="shared" si="58"/>
        <v>0</v>
      </c>
    </row>
    <row r="1830" spans="1:10" ht="35.1" customHeight="1" thickTop="1" thickBot="1" x14ac:dyDescent="0.3">
      <c r="A1830" s="28" t="str">
        <f t="shared" si="57"/>
        <v/>
      </c>
      <c r="B1830" s="171"/>
      <c r="C1830" s="169"/>
      <c r="D1830" s="182"/>
      <c r="E1830" s="172"/>
      <c r="F1830" s="170"/>
      <c r="G1830" s="169"/>
      <c r="H1830" s="183"/>
      <c r="I1830" s="132" t="str">
        <f>IFERROR(VLOOKUP(C1830,PG!$C$8:$M$1007,11,FALSE),"")</f>
        <v/>
      </c>
      <c r="J1830" s="133">
        <f t="shared" si="58"/>
        <v>0</v>
      </c>
    </row>
    <row r="1831" spans="1:10" ht="35.1" customHeight="1" thickTop="1" thickBot="1" x14ac:dyDescent="0.3">
      <c r="A1831" s="28" t="str">
        <f t="shared" si="57"/>
        <v/>
      </c>
      <c r="B1831" s="171"/>
      <c r="C1831" s="169"/>
      <c r="D1831" s="182"/>
      <c r="E1831" s="172"/>
      <c r="F1831" s="170"/>
      <c r="G1831" s="169"/>
      <c r="H1831" s="183"/>
      <c r="I1831" s="132" t="str">
        <f>IFERROR(VLOOKUP(C1831,PG!$C$8:$M$1007,11,FALSE),"")</f>
        <v/>
      </c>
      <c r="J1831" s="133">
        <f t="shared" si="58"/>
        <v>0</v>
      </c>
    </row>
    <row r="1832" spans="1:10" ht="35.1" customHeight="1" thickTop="1" thickBot="1" x14ac:dyDescent="0.3">
      <c r="A1832" s="28" t="str">
        <f t="shared" si="57"/>
        <v/>
      </c>
      <c r="B1832" s="171"/>
      <c r="C1832" s="169"/>
      <c r="D1832" s="182"/>
      <c r="E1832" s="172"/>
      <c r="F1832" s="170"/>
      <c r="G1832" s="169"/>
      <c r="H1832" s="183"/>
      <c r="I1832" s="132" t="str">
        <f>IFERROR(VLOOKUP(C1832,PG!$C$8:$M$1007,11,FALSE),"")</f>
        <v/>
      </c>
      <c r="J1832" s="133">
        <f t="shared" si="58"/>
        <v>0</v>
      </c>
    </row>
    <row r="1833" spans="1:10" ht="35.1" customHeight="1" thickTop="1" thickBot="1" x14ac:dyDescent="0.3">
      <c r="A1833" s="28" t="str">
        <f t="shared" si="57"/>
        <v/>
      </c>
      <c r="B1833" s="171"/>
      <c r="C1833" s="169"/>
      <c r="D1833" s="182"/>
      <c r="E1833" s="172"/>
      <c r="F1833" s="170"/>
      <c r="G1833" s="169"/>
      <c r="H1833" s="183"/>
      <c r="I1833" s="132" t="str">
        <f>IFERROR(VLOOKUP(C1833,PG!$C$8:$M$1007,11,FALSE),"")</f>
        <v/>
      </c>
      <c r="J1833" s="133">
        <f t="shared" si="58"/>
        <v>0</v>
      </c>
    </row>
    <row r="1834" spans="1:10" ht="35.1" customHeight="1" thickTop="1" thickBot="1" x14ac:dyDescent="0.3">
      <c r="A1834" s="28" t="str">
        <f t="shared" si="57"/>
        <v/>
      </c>
      <c r="B1834" s="171"/>
      <c r="C1834" s="169"/>
      <c r="D1834" s="182"/>
      <c r="E1834" s="172"/>
      <c r="F1834" s="170"/>
      <c r="G1834" s="169"/>
      <c r="H1834" s="183"/>
      <c r="I1834" s="132" t="str">
        <f>IFERROR(VLOOKUP(C1834,PG!$C$8:$M$1007,11,FALSE),"")</f>
        <v/>
      </c>
      <c r="J1834" s="133">
        <f t="shared" si="58"/>
        <v>0</v>
      </c>
    </row>
    <row r="1835" spans="1:10" ht="35.1" customHeight="1" thickTop="1" thickBot="1" x14ac:dyDescent="0.3">
      <c r="A1835" s="28" t="str">
        <f t="shared" si="57"/>
        <v/>
      </c>
      <c r="B1835" s="171"/>
      <c r="C1835" s="169"/>
      <c r="D1835" s="182"/>
      <c r="E1835" s="172"/>
      <c r="F1835" s="170"/>
      <c r="G1835" s="169"/>
      <c r="H1835" s="183"/>
      <c r="I1835" s="132" t="str">
        <f>IFERROR(VLOOKUP(C1835,PG!$C$8:$M$1007,11,FALSE),"")</f>
        <v/>
      </c>
      <c r="J1835" s="133">
        <f t="shared" si="58"/>
        <v>0</v>
      </c>
    </row>
    <row r="1836" spans="1:10" ht="35.1" customHeight="1" thickTop="1" thickBot="1" x14ac:dyDescent="0.3">
      <c r="A1836" s="28" t="str">
        <f t="shared" si="57"/>
        <v/>
      </c>
      <c r="B1836" s="171"/>
      <c r="C1836" s="169"/>
      <c r="D1836" s="182"/>
      <c r="E1836" s="172"/>
      <c r="F1836" s="170"/>
      <c r="G1836" s="169"/>
      <c r="H1836" s="183"/>
      <c r="I1836" s="132" t="str">
        <f>IFERROR(VLOOKUP(C1836,PG!$C$8:$M$1007,11,FALSE),"")</f>
        <v/>
      </c>
      <c r="J1836" s="133">
        <f t="shared" si="58"/>
        <v>0</v>
      </c>
    </row>
    <row r="1837" spans="1:10" ht="35.1" customHeight="1" thickTop="1" thickBot="1" x14ac:dyDescent="0.3">
      <c r="A1837" s="28" t="str">
        <f t="shared" si="57"/>
        <v/>
      </c>
      <c r="B1837" s="171"/>
      <c r="C1837" s="169"/>
      <c r="D1837" s="182"/>
      <c r="E1837" s="172"/>
      <c r="F1837" s="170"/>
      <c r="G1837" s="169"/>
      <c r="H1837" s="183"/>
      <c r="I1837" s="132" t="str">
        <f>IFERROR(VLOOKUP(C1837,PG!$C$8:$M$1007,11,FALSE),"")</f>
        <v/>
      </c>
      <c r="J1837" s="133">
        <f t="shared" si="58"/>
        <v>0</v>
      </c>
    </row>
    <row r="1838" spans="1:10" ht="35.1" customHeight="1" thickTop="1" thickBot="1" x14ac:dyDescent="0.3">
      <c r="A1838" s="28" t="str">
        <f t="shared" si="57"/>
        <v/>
      </c>
      <c r="B1838" s="171"/>
      <c r="C1838" s="169"/>
      <c r="D1838" s="182"/>
      <c r="E1838" s="172"/>
      <c r="F1838" s="170"/>
      <c r="G1838" s="169"/>
      <c r="H1838" s="183"/>
      <c r="I1838" s="132" t="str">
        <f>IFERROR(VLOOKUP(C1838,PG!$C$8:$M$1007,11,FALSE),"")</f>
        <v/>
      </c>
      <c r="J1838" s="133">
        <f t="shared" si="58"/>
        <v>0</v>
      </c>
    </row>
    <row r="1839" spans="1:10" ht="35.1" customHeight="1" thickTop="1" thickBot="1" x14ac:dyDescent="0.3">
      <c r="A1839" s="28" t="str">
        <f t="shared" si="57"/>
        <v/>
      </c>
      <c r="B1839" s="171"/>
      <c r="C1839" s="169"/>
      <c r="D1839" s="182"/>
      <c r="E1839" s="172"/>
      <c r="F1839" s="170"/>
      <c r="G1839" s="169"/>
      <c r="H1839" s="183"/>
      <c r="I1839" s="132" t="str">
        <f>IFERROR(VLOOKUP(C1839,PG!$C$8:$M$1007,11,FALSE),"")</f>
        <v/>
      </c>
      <c r="J1839" s="133">
        <f t="shared" si="58"/>
        <v>0</v>
      </c>
    </row>
    <row r="1840" spans="1:10" ht="35.1" customHeight="1" thickTop="1" thickBot="1" x14ac:dyDescent="0.3">
      <c r="A1840" s="28" t="str">
        <f t="shared" si="57"/>
        <v/>
      </c>
      <c r="B1840" s="171"/>
      <c r="C1840" s="169"/>
      <c r="D1840" s="182"/>
      <c r="E1840" s="172"/>
      <c r="F1840" s="170"/>
      <c r="G1840" s="169"/>
      <c r="H1840" s="183"/>
      <c r="I1840" s="132" t="str">
        <f>IFERROR(VLOOKUP(C1840,PG!$C$8:$M$1007,11,FALSE),"")</f>
        <v/>
      </c>
      <c r="J1840" s="133">
        <f t="shared" si="58"/>
        <v>0</v>
      </c>
    </row>
    <row r="1841" spans="1:10" ht="35.1" customHeight="1" thickTop="1" thickBot="1" x14ac:dyDescent="0.3">
      <c r="A1841" s="28" t="str">
        <f t="shared" si="57"/>
        <v/>
      </c>
      <c r="B1841" s="171"/>
      <c r="C1841" s="169"/>
      <c r="D1841" s="182"/>
      <c r="E1841" s="172"/>
      <c r="F1841" s="170"/>
      <c r="G1841" s="169"/>
      <c r="H1841" s="183"/>
      <c r="I1841" s="132" t="str">
        <f>IFERROR(VLOOKUP(C1841,PG!$C$8:$M$1007,11,FALSE),"")</f>
        <v/>
      </c>
      <c r="J1841" s="133">
        <f t="shared" si="58"/>
        <v>0</v>
      </c>
    </row>
    <row r="1842" spans="1:10" ht="35.1" customHeight="1" thickTop="1" thickBot="1" x14ac:dyDescent="0.3">
      <c r="A1842" s="28" t="str">
        <f t="shared" si="57"/>
        <v/>
      </c>
      <c r="B1842" s="171"/>
      <c r="C1842" s="169"/>
      <c r="D1842" s="182"/>
      <c r="E1842" s="172"/>
      <c r="F1842" s="170"/>
      <c r="G1842" s="169"/>
      <c r="H1842" s="183"/>
      <c r="I1842" s="132" t="str">
        <f>IFERROR(VLOOKUP(C1842,PG!$C$8:$M$1007,11,FALSE),"")</f>
        <v/>
      </c>
      <c r="J1842" s="133">
        <f t="shared" si="58"/>
        <v>0</v>
      </c>
    </row>
    <row r="1843" spans="1:10" ht="35.1" customHeight="1" thickTop="1" thickBot="1" x14ac:dyDescent="0.3">
      <c r="A1843" s="28" t="str">
        <f t="shared" si="57"/>
        <v/>
      </c>
      <c r="B1843" s="171"/>
      <c r="C1843" s="169"/>
      <c r="D1843" s="182"/>
      <c r="E1843" s="172"/>
      <c r="F1843" s="170"/>
      <c r="G1843" s="169"/>
      <c r="H1843" s="183"/>
      <c r="I1843" s="132" t="str">
        <f>IFERROR(VLOOKUP(C1843,PG!$C$8:$M$1007,11,FALSE),"")</f>
        <v/>
      </c>
      <c r="J1843" s="133">
        <f t="shared" si="58"/>
        <v>0</v>
      </c>
    </row>
    <row r="1844" spans="1:10" ht="35.1" customHeight="1" thickTop="1" thickBot="1" x14ac:dyDescent="0.3">
      <c r="A1844" s="28" t="str">
        <f t="shared" si="57"/>
        <v/>
      </c>
      <c r="B1844" s="171"/>
      <c r="C1844" s="169"/>
      <c r="D1844" s="182"/>
      <c r="E1844" s="172"/>
      <c r="F1844" s="170"/>
      <c r="G1844" s="169"/>
      <c r="H1844" s="183"/>
      <c r="I1844" s="132" t="str">
        <f>IFERROR(VLOOKUP(C1844,PG!$C$8:$M$1007,11,FALSE),"")</f>
        <v/>
      </c>
      <c r="J1844" s="133">
        <f t="shared" si="58"/>
        <v>0</v>
      </c>
    </row>
    <row r="1845" spans="1:10" ht="35.1" customHeight="1" thickTop="1" thickBot="1" x14ac:dyDescent="0.3">
      <c r="A1845" s="28" t="str">
        <f t="shared" si="57"/>
        <v/>
      </c>
      <c r="B1845" s="171"/>
      <c r="C1845" s="169"/>
      <c r="D1845" s="182"/>
      <c r="E1845" s="172"/>
      <c r="F1845" s="170"/>
      <c r="G1845" s="169"/>
      <c r="H1845" s="183"/>
      <c r="I1845" s="132" t="str">
        <f>IFERROR(VLOOKUP(C1845,PG!$C$8:$M$1007,11,FALSE),"")</f>
        <v/>
      </c>
      <c r="J1845" s="133">
        <f t="shared" si="58"/>
        <v>0</v>
      </c>
    </row>
    <row r="1846" spans="1:10" ht="35.1" customHeight="1" thickTop="1" thickBot="1" x14ac:dyDescent="0.3">
      <c r="A1846" s="28" t="str">
        <f t="shared" si="57"/>
        <v/>
      </c>
      <c r="B1846" s="171"/>
      <c r="C1846" s="169"/>
      <c r="D1846" s="182"/>
      <c r="E1846" s="172"/>
      <c r="F1846" s="170"/>
      <c r="G1846" s="169"/>
      <c r="H1846" s="183"/>
      <c r="I1846" s="132" t="str">
        <f>IFERROR(VLOOKUP(C1846,PG!$C$8:$M$1007,11,FALSE),"")</f>
        <v/>
      </c>
      <c r="J1846" s="133">
        <f t="shared" si="58"/>
        <v>0</v>
      </c>
    </row>
    <row r="1847" spans="1:10" ht="35.1" customHeight="1" thickTop="1" thickBot="1" x14ac:dyDescent="0.3">
      <c r="A1847" s="28" t="str">
        <f t="shared" si="57"/>
        <v/>
      </c>
      <c r="B1847" s="171"/>
      <c r="C1847" s="169"/>
      <c r="D1847" s="182"/>
      <c r="E1847" s="172"/>
      <c r="F1847" s="170"/>
      <c r="G1847" s="169"/>
      <c r="H1847" s="183"/>
      <c r="I1847" s="132" t="str">
        <f>IFERROR(VLOOKUP(C1847,PG!$C$8:$M$1007,11,FALSE),"")</f>
        <v/>
      </c>
      <c r="J1847" s="133">
        <f t="shared" si="58"/>
        <v>0</v>
      </c>
    </row>
    <row r="1848" spans="1:10" ht="35.1" customHeight="1" thickTop="1" thickBot="1" x14ac:dyDescent="0.3">
      <c r="A1848" s="28" t="str">
        <f t="shared" si="57"/>
        <v/>
      </c>
      <c r="B1848" s="171"/>
      <c r="C1848" s="169"/>
      <c r="D1848" s="182"/>
      <c r="E1848" s="172"/>
      <c r="F1848" s="170"/>
      <c r="G1848" s="169"/>
      <c r="H1848" s="183"/>
      <c r="I1848" s="132" t="str">
        <f>IFERROR(VLOOKUP(C1848,PG!$C$8:$M$1007,11,FALSE),"")</f>
        <v/>
      </c>
      <c r="J1848" s="133">
        <f t="shared" si="58"/>
        <v>0</v>
      </c>
    </row>
    <row r="1849" spans="1:10" ht="35.1" customHeight="1" thickTop="1" thickBot="1" x14ac:dyDescent="0.3">
      <c r="A1849" s="28" t="str">
        <f t="shared" si="57"/>
        <v/>
      </c>
      <c r="B1849" s="171"/>
      <c r="C1849" s="169"/>
      <c r="D1849" s="182"/>
      <c r="E1849" s="172"/>
      <c r="F1849" s="170"/>
      <c r="G1849" s="169"/>
      <c r="H1849" s="183"/>
      <c r="I1849" s="132" t="str">
        <f>IFERROR(VLOOKUP(C1849,PG!$C$8:$M$1007,11,FALSE),"")</f>
        <v/>
      </c>
      <c r="J1849" s="133">
        <f t="shared" si="58"/>
        <v>0</v>
      </c>
    </row>
    <row r="1850" spans="1:10" ht="35.1" customHeight="1" thickTop="1" thickBot="1" x14ac:dyDescent="0.3">
      <c r="A1850" s="28" t="str">
        <f t="shared" si="57"/>
        <v/>
      </c>
      <c r="B1850" s="171"/>
      <c r="C1850" s="169"/>
      <c r="D1850" s="182"/>
      <c r="E1850" s="172"/>
      <c r="F1850" s="170"/>
      <c r="G1850" s="169"/>
      <c r="H1850" s="183"/>
      <c r="I1850" s="132" t="str">
        <f>IFERROR(VLOOKUP(C1850,PG!$C$8:$M$1007,11,FALSE),"")</f>
        <v/>
      </c>
      <c r="J1850" s="133">
        <f t="shared" si="58"/>
        <v>0</v>
      </c>
    </row>
    <row r="1851" spans="1:10" ht="35.1" customHeight="1" thickTop="1" thickBot="1" x14ac:dyDescent="0.3">
      <c r="A1851" s="28" t="str">
        <f t="shared" si="57"/>
        <v/>
      </c>
      <c r="B1851" s="171"/>
      <c r="C1851" s="169"/>
      <c r="D1851" s="182"/>
      <c r="E1851" s="172"/>
      <c r="F1851" s="170"/>
      <c r="G1851" s="169"/>
      <c r="H1851" s="183"/>
      <c r="I1851" s="132" t="str">
        <f>IFERROR(VLOOKUP(C1851,PG!$C$8:$M$1007,11,FALSE),"")</f>
        <v/>
      </c>
      <c r="J1851" s="133">
        <f t="shared" si="58"/>
        <v>0</v>
      </c>
    </row>
    <row r="1852" spans="1:10" ht="35.1" customHeight="1" thickTop="1" thickBot="1" x14ac:dyDescent="0.3">
      <c r="A1852" s="28" t="str">
        <f t="shared" si="57"/>
        <v/>
      </c>
      <c r="B1852" s="171"/>
      <c r="C1852" s="169"/>
      <c r="D1852" s="182"/>
      <c r="E1852" s="172"/>
      <c r="F1852" s="170"/>
      <c r="G1852" s="169"/>
      <c r="H1852" s="183"/>
      <c r="I1852" s="132" t="str">
        <f>IFERROR(VLOOKUP(C1852,PG!$C$8:$M$1007,11,FALSE),"")</f>
        <v/>
      </c>
      <c r="J1852" s="133">
        <f t="shared" si="58"/>
        <v>0</v>
      </c>
    </row>
    <row r="1853" spans="1:10" ht="35.1" customHeight="1" thickTop="1" thickBot="1" x14ac:dyDescent="0.3">
      <c r="A1853" s="28" t="str">
        <f t="shared" si="57"/>
        <v/>
      </c>
      <c r="B1853" s="171"/>
      <c r="C1853" s="169"/>
      <c r="D1853" s="182"/>
      <c r="E1853" s="172"/>
      <c r="F1853" s="170"/>
      <c r="G1853" s="169"/>
      <c r="H1853" s="183"/>
      <c r="I1853" s="132" t="str">
        <f>IFERROR(VLOOKUP(C1853,PG!$C$8:$M$1007,11,FALSE),"")</f>
        <v/>
      </c>
      <c r="J1853" s="133">
        <f t="shared" si="58"/>
        <v>0</v>
      </c>
    </row>
    <row r="1854" spans="1:10" ht="35.1" customHeight="1" thickTop="1" thickBot="1" x14ac:dyDescent="0.3">
      <c r="A1854" s="28" t="str">
        <f t="shared" si="57"/>
        <v/>
      </c>
      <c r="B1854" s="171"/>
      <c r="C1854" s="169"/>
      <c r="D1854" s="182"/>
      <c r="E1854" s="172"/>
      <c r="F1854" s="170"/>
      <c r="G1854" s="169"/>
      <c r="H1854" s="183"/>
      <c r="I1854" s="132" t="str">
        <f>IFERROR(VLOOKUP(C1854,PG!$C$8:$M$1007,11,FALSE),"")</f>
        <v/>
      </c>
      <c r="J1854" s="133">
        <f t="shared" si="58"/>
        <v>0</v>
      </c>
    </row>
    <row r="1855" spans="1:10" ht="35.1" customHeight="1" thickTop="1" thickBot="1" x14ac:dyDescent="0.3">
      <c r="A1855" s="28" t="str">
        <f t="shared" si="57"/>
        <v/>
      </c>
      <c r="B1855" s="171"/>
      <c r="C1855" s="169"/>
      <c r="D1855" s="182"/>
      <c r="E1855" s="172"/>
      <c r="F1855" s="170"/>
      <c r="G1855" s="169"/>
      <c r="H1855" s="183"/>
      <c r="I1855" s="132" t="str">
        <f>IFERROR(VLOOKUP(C1855,PG!$C$8:$M$1007,11,FALSE),"")</f>
        <v/>
      </c>
      <c r="J1855" s="133">
        <f t="shared" si="58"/>
        <v>0</v>
      </c>
    </row>
    <row r="1856" spans="1:10" ht="35.1" customHeight="1" thickTop="1" thickBot="1" x14ac:dyDescent="0.3">
      <c r="A1856" s="28" t="str">
        <f t="shared" si="57"/>
        <v/>
      </c>
      <c r="B1856" s="171"/>
      <c r="C1856" s="169"/>
      <c r="D1856" s="182"/>
      <c r="E1856" s="172"/>
      <c r="F1856" s="170"/>
      <c r="G1856" s="169"/>
      <c r="H1856" s="183"/>
      <c r="I1856" s="132" t="str">
        <f>IFERROR(VLOOKUP(C1856,PG!$C$8:$M$1007,11,FALSE),"")</f>
        <v/>
      </c>
      <c r="J1856" s="133">
        <f t="shared" si="58"/>
        <v>0</v>
      </c>
    </row>
    <row r="1857" spans="1:10" ht="35.1" customHeight="1" thickTop="1" thickBot="1" x14ac:dyDescent="0.3">
      <c r="A1857" s="28" t="str">
        <f t="shared" si="57"/>
        <v/>
      </c>
      <c r="B1857" s="171"/>
      <c r="C1857" s="169"/>
      <c r="D1857" s="182"/>
      <c r="E1857" s="172"/>
      <c r="F1857" s="170"/>
      <c r="G1857" s="169"/>
      <c r="H1857" s="183"/>
      <c r="I1857" s="132" t="str">
        <f>IFERROR(VLOOKUP(C1857,PG!$C$8:$M$1007,11,FALSE),"")</f>
        <v/>
      </c>
      <c r="J1857" s="133">
        <f t="shared" si="58"/>
        <v>0</v>
      </c>
    </row>
    <row r="1858" spans="1:10" ht="35.1" customHeight="1" thickTop="1" thickBot="1" x14ac:dyDescent="0.3">
      <c r="A1858" s="28" t="str">
        <f t="shared" si="57"/>
        <v/>
      </c>
      <c r="B1858" s="171"/>
      <c r="C1858" s="169"/>
      <c r="D1858" s="182"/>
      <c r="E1858" s="172"/>
      <c r="F1858" s="170"/>
      <c r="G1858" s="169"/>
      <c r="H1858" s="183"/>
      <c r="I1858" s="132" t="str">
        <f>IFERROR(VLOOKUP(C1858,PG!$C$8:$M$1007,11,FALSE),"")</f>
        <v/>
      </c>
      <c r="J1858" s="133">
        <f t="shared" si="58"/>
        <v>0</v>
      </c>
    </row>
    <row r="1859" spans="1:10" ht="35.1" customHeight="1" thickTop="1" thickBot="1" x14ac:dyDescent="0.3">
      <c r="A1859" s="28" t="str">
        <f t="shared" si="57"/>
        <v/>
      </c>
      <c r="B1859" s="171"/>
      <c r="C1859" s="169"/>
      <c r="D1859" s="182"/>
      <c r="E1859" s="172"/>
      <c r="F1859" s="170"/>
      <c r="G1859" s="169"/>
      <c r="H1859" s="183"/>
      <c r="I1859" s="132" t="str">
        <f>IFERROR(VLOOKUP(C1859,PG!$C$8:$M$1007,11,FALSE),"")</f>
        <v/>
      </c>
      <c r="J1859" s="133">
        <f t="shared" si="58"/>
        <v>0</v>
      </c>
    </row>
    <row r="1860" spans="1:10" ht="35.1" customHeight="1" thickTop="1" thickBot="1" x14ac:dyDescent="0.3">
      <c r="A1860" s="28" t="str">
        <f t="shared" si="57"/>
        <v/>
      </c>
      <c r="B1860" s="171"/>
      <c r="C1860" s="169"/>
      <c r="D1860" s="182"/>
      <c r="E1860" s="172"/>
      <c r="F1860" s="170"/>
      <c r="G1860" s="169"/>
      <c r="H1860" s="183"/>
      <c r="I1860" s="132" t="str">
        <f>IFERROR(VLOOKUP(C1860,PG!$C$8:$M$1007,11,FALSE),"")</f>
        <v/>
      </c>
      <c r="J1860" s="133">
        <f t="shared" si="58"/>
        <v>0</v>
      </c>
    </row>
    <row r="1861" spans="1:10" ht="35.1" customHeight="1" thickTop="1" thickBot="1" x14ac:dyDescent="0.3">
      <c r="A1861" s="28" t="str">
        <f t="shared" si="57"/>
        <v/>
      </c>
      <c r="B1861" s="171"/>
      <c r="C1861" s="169"/>
      <c r="D1861" s="182"/>
      <c r="E1861" s="172"/>
      <c r="F1861" s="170"/>
      <c r="G1861" s="169"/>
      <c r="H1861" s="183"/>
      <c r="I1861" s="132" t="str">
        <f>IFERROR(VLOOKUP(C1861,PG!$C$8:$M$1007,11,FALSE),"")</f>
        <v/>
      </c>
      <c r="J1861" s="133">
        <f t="shared" si="58"/>
        <v>0</v>
      </c>
    </row>
    <row r="1862" spans="1:10" ht="35.1" customHeight="1" thickTop="1" thickBot="1" x14ac:dyDescent="0.3">
      <c r="A1862" s="28" t="str">
        <f t="shared" si="57"/>
        <v/>
      </c>
      <c r="B1862" s="171"/>
      <c r="C1862" s="169"/>
      <c r="D1862" s="182"/>
      <c r="E1862" s="172"/>
      <c r="F1862" s="170"/>
      <c r="G1862" s="169"/>
      <c r="H1862" s="183"/>
      <c r="I1862" s="132" t="str">
        <f>IFERROR(VLOOKUP(C1862,PG!$C$8:$M$1007,11,FALSE),"")</f>
        <v/>
      </c>
      <c r="J1862" s="133">
        <f t="shared" si="58"/>
        <v>0</v>
      </c>
    </row>
    <row r="1863" spans="1:10" ht="35.1" customHeight="1" thickTop="1" thickBot="1" x14ac:dyDescent="0.3">
      <c r="A1863" s="28" t="str">
        <f t="shared" si="57"/>
        <v/>
      </c>
      <c r="B1863" s="171"/>
      <c r="C1863" s="169"/>
      <c r="D1863" s="182"/>
      <c r="E1863" s="172"/>
      <c r="F1863" s="170"/>
      <c r="G1863" s="169"/>
      <c r="H1863" s="183"/>
      <c r="I1863" s="132" t="str">
        <f>IFERROR(VLOOKUP(C1863,PG!$C$8:$M$1007,11,FALSE),"")</f>
        <v/>
      </c>
      <c r="J1863" s="133">
        <f t="shared" si="58"/>
        <v>0</v>
      </c>
    </row>
    <row r="1864" spans="1:10" ht="35.1" customHeight="1" thickTop="1" thickBot="1" x14ac:dyDescent="0.3">
      <c r="A1864" s="28" t="str">
        <f t="shared" si="57"/>
        <v/>
      </c>
      <c r="B1864" s="171"/>
      <c r="C1864" s="169"/>
      <c r="D1864" s="182"/>
      <c r="E1864" s="172"/>
      <c r="F1864" s="170"/>
      <c r="G1864" s="169"/>
      <c r="H1864" s="183"/>
      <c r="I1864" s="132" t="str">
        <f>IFERROR(VLOOKUP(C1864,PG!$C$8:$M$1007,11,FALSE),"")</f>
        <v/>
      </c>
      <c r="J1864" s="133">
        <f t="shared" si="58"/>
        <v>0</v>
      </c>
    </row>
    <row r="1865" spans="1:10" ht="35.1" customHeight="1" thickTop="1" thickBot="1" x14ac:dyDescent="0.3">
      <c r="A1865" s="28" t="str">
        <f t="shared" ref="A1865:A1928" si="59">IF(B1865="","",MONTH(B1865))</f>
        <v/>
      </c>
      <c r="B1865" s="171"/>
      <c r="C1865" s="169"/>
      <c r="D1865" s="182"/>
      <c r="E1865" s="172"/>
      <c r="F1865" s="170"/>
      <c r="G1865" s="169"/>
      <c r="H1865" s="183"/>
      <c r="I1865" s="132" t="str">
        <f>IFERROR(VLOOKUP(C1865,PG!$C$8:$M$1007,11,FALSE),"")</f>
        <v/>
      </c>
      <c r="J1865" s="133">
        <f t="shared" si="58"/>
        <v>0</v>
      </c>
    </row>
    <row r="1866" spans="1:10" ht="35.1" customHeight="1" thickTop="1" thickBot="1" x14ac:dyDescent="0.3">
      <c r="A1866" s="28" t="str">
        <f t="shared" si="59"/>
        <v/>
      </c>
      <c r="B1866" s="171"/>
      <c r="C1866" s="169"/>
      <c r="D1866" s="182"/>
      <c r="E1866" s="172"/>
      <c r="F1866" s="170"/>
      <c r="G1866" s="169"/>
      <c r="H1866" s="183"/>
      <c r="I1866" s="132" t="str">
        <f>IFERROR(VLOOKUP(C1866,PG!$C$8:$M$1007,11,FALSE),"")</f>
        <v/>
      </c>
      <c r="J1866" s="133">
        <f t="shared" si="58"/>
        <v>0</v>
      </c>
    </row>
    <row r="1867" spans="1:10" ht="35.1" customHeight="1" thickTop="1" thickBot="1" x14ac:dyDescent="0.3">
      <c r="A1867" s="28" t="str">
        <f t="shared" si="59"/>
        <v/>
      </c>
      <c r="B1867" s="171"/>
      <c r="C1867" s="169"/>
      <c r="D1867" s="182"/>
      <c r="E1867" s="172"/>
      <c r="F1867" s="170"/>
      <c r="G1867" s="169"/>
      <c r="H1867" s="183"/>
      <c r="I1867" s="132" t="str">
        <f>IFERROR(VLOOKUP(C1867,PG!$C$8:$M$1007,11,FALSE),"")</f>
        <v/>
      </c>
      <c r="J1867" s="133">
        <f t="shared" si="58"/>
        <v>0</v>
      </c>
    </row>
    <row r="1868" spans="1:10" ht="35.1" customHeight="1" thickTop="1" thickBot="1" x14ac:dyDescent="0.3">
      <c r="A1868" s="28" t="str">
        <f t="shared" si="59"/>
        <v/>
      </c>
      <c r="B1868" s="171"/>
      <c r="C1868" s="169"/>
      <c r="D1868" s="182"/>
      <c r="E1868" s="172"/>
      <c r="F1868" s="170"/>
      <c r="G1868" s="169"/>
      <c r="H1868" s="183"/>
      <c r="I1868" s="132" t="str">
        <f>IFERROR(VLOOKUP(C1868,PG!$C$8:$M$1007,11,FALSE),"")</f>
        <v/>
      </c>
      <c r="J1868" s="133">
        <f t="shared" si="58"/>
        <v>0</v>
      </c>
    </row>
    <row r="1869" spans="1:10" ht="35.1" customHeight="1" thickTop="1" thickBot="1" x14ac:dyDescent="0.3">
      <c r="A1869" s="28" t="str">
        <f t="shared" si="59"/>
        <v/>
      </c>
      <c r="B1869" s="171"/>
      <c r="C1869" s="169"/>
      <c r="D1869" s="182"/>
      <c r="E1869" s="172"/>
      <c r="F1869" s="170"/>
      <c r="G1869" s="169"/>
      <c r="H1869" s="183"/>
      <c r="I1869" s="132" t="str">
        <f>IFERROR(VLOOKUP(C1869,PG!$C$8:$M$1007,11,FALSE),"")</f>
        <v/>
      </c>
      <c r="J1869" s="133">
        <f t="shared" si="58"/>
        <v>0</v>
      </c>
    </row>
    <row r="1870" spans="1:10" ht="35.1" customHeight="1" thickTop="1" thickBot="1" x14ac:dyDescent="0.3">
      <c r="A1870" s="28" t="str">
        <f t="shared" si="59"/>
        <v/>
      </c>
      <c r="B1870" s="171"/>
      <c r="C1870" s="169"/>
      <c r="D1870" s="182"/>
      <c r="E1870" s="172"/>
      <c r="F1870" s="170"/>
      <c r="G1870" s="169"/>
      <c r="H1870" s="183"/>
      <c r="I1870" s="132" t="str">
        <f>IFERROR(VLOOKUP(C1870,PG!$C$8:$M$1007,11,FALSE),"")</f>
        <v/>
      </c>
      <c r="J1870" s="133">
        <f t="shared" si="58"/>
        <v>0</v>
      </c>
    </row>
    <row r="1871" spans="1:10" ht="35.1" customHeight="1" thickTop="1" thickBot="1" x14ac:dyDescent="0.3">
      <c r="A1871" s="28" t="str">
        <f t="shared" si="59"/>
        <v/>
      </c>
      <c r="B1871" s="171"/>
      <c r="C1871" s="169"/>
      <c r="D1871" s="182"/>
      <c r="E1871" s="172"/>
      <c r="F1871" s="170"/>
      <c r="G1871" s="169"/>
      <c r="H1871" s="183"/>
      <c r="I1871" s="132" t="str">
        <f>IFERROR(VLOOKUP(C1871,PG!$C$8:$M$1007,11,FALSE),"")</f>
        <v/>
      </c>
      <c r="J1871" s="133">
        <f t="shared" si="58"/>
        <v>0</v>
      </c>
    </row>
    <row r="1872" spans="1:10" ht="35.1" customHeight="1" thickTop="1" thickBot="1" x14ac:dyDescent="0.3">
      <c r="A1872" s="28" t="str">
        <f t="shared" si="59"/>
        <v/>
      </c>
      <c r="B1872" s="171"/>
      <c r="C1872" s="169"/>
      <c r="D1872" s="182"/>
      <c r="E1872" s="172"/>
      <c r="F1872" s="170"/>
      <c r="G1872" s="169"/>
      <c r="H1872" s="183"/>
      <c r="I1872" s="132" t="str">
        <f>IFERROR(VLOOKUP(C1872,PG!$C$8:$M$1007,11,FALSE),"")</f>
        <v/>
      </c>
      <c r="J1872" s="133">
        <f t="shared" si="58"/>
        <v>0</v>
      </c>
    </row>
    <row r="1873" spans="1:10" ht="35.1" customHeight="1" thickTop="1" thickBot="1" x14ac:dyDescent="0.3">
      <c r="A1873" s="28" t="str">
        <f t="shared" si="59"/>
        <v/>
      </c>
      <c r="B1873" s="171"/>
      <c r="C1873" s="169"/>
      <c r="D1873" s="182"/>
      <c r="E1873" s="172"/>
      <c r="F1873" s="170"/>
      <c r="G1873" s="169"/>
      <c r="H1873" s="183"/>
      <c r="I1873" s="132" t="str">
        <f>IFERROR(VLOOKUP(C1873,PG!$C$8:$M$1007,11,FALSE),"")</f>
        <v/>
      </c>
      <c r="J1873" s="133">
        <f t="shared" si="58"/>
        <v>0</v>
      </c>
    </row>
    <row r="1874" spans="1:10" ht="35.1" customHeight="1" thickTop="1" thickBot="1" x14ac:dyDescent="0.3">
      <c r="A1874" s="28" t="str">
        <f t="shared" si="59"/>
        <v/>
      </c>
      <c r="B1874" s="171"/>
      <c r="C1874" s="169"/>
      <c r="D1874" s="182"/>
      <c r="E1874" s="172"/>
      <c r="F1874" s="170"/>
      <c r="G1874" s="169"/>
      <c r="H1874" s="183"/>
      <c r="I1874" s="132" t="str">
        <f>IFERROR(VLOOKUP(C1874,PG!$C$8:$M$1007,11,FALSE),"")</f>
        <v/>
      </c>
      <c r="J1874" s="133">
        <f t="shared" si="58"/>
        <v>0</v>
      </c>
    </row>
    <row r="1875" spans="1:10" ht="35.1" customHeight="1" thickTop="1" thickBot="1" x14ac:dyDescent="0.3">
      <c r="A1875" s="28" t="str">
        <f t="shared" si="59"/>
        <v/>
      </c>
      <c r="B1875" s="171"/>
      <c r="C1875" s="169"/>
      <c r="D1875" s="182"/>
      <c r="E1875" s="172"/>
      <c r="F1875" s="170"/>
      <c r="G1875" s="169"/>
      <c r="H1875" s="183"/>
      <c r="I1875" s="132" t="str">
        <f>IFERROR(VLOOKUP(C1875,PG!$C$8:$M$1007,11,FALSE),"")</f>
        <v/>
      </c>
      <c r="J1875" s="133">
        <f t="shared" ref="J1875:J1938" si="60">IFERROR(E1875*F1875,0)</f>
        <v>0</v>
      </c>
    </row>
    <row r="1876" spans="1:10" ht="35.1" customHeight="1" thickTop="1" thickBot="1" x14ac:dyDescent="0.3">
      <c r="A1876" s="28" t="str">
        <f t="shared" si="59"/>
        <v/>
      </c>
      <c r="B1876" s="171"/>
      <c r="C1876" s="169"/>
      <c r="D1876" s="182"/>
      <c r="E1876" s="172"/>
      <c r="F1876" s="170"/>
      <c r="G1876" s="169"/>
      <c r="H1876" s="183"/>
      <c r="I1876" s="132" t="str">
        <f>IFERROR(VLOOKUP(C1876,PG!$C$8:$M$1007,11,FALSE),"")</f>
        <v/>
      </c>
      <c r="J1876" s="133">
        <f t="shared" si="60"/>
        <v>0</v>
      </c>
    </row>
    <row r="1877" spans="1:10" ht="35.1" customHeight="1" thickTop="1" thickBot="1" x14ac:dyDescent="0.3">
      <c r="A1877" s="28" t="str">
        <f t="shared" si="59"/>
        <v/>
      </c>
      <c r="B1877" s="171"/>
      <c r="C1877" s="169"/>
      <c r="D1877" s="182"/>
      <c r="E1877" s="172"/>
      <c r="F1877" s="170"/>
      <c r="G1877" s="169"/>
      <c r="H1877" s="183"/>
      <c r="I1877" s="132" t="str">
        <f>IFERROR(VLOOKUP(C1877,PG!$C$8:$M$1007,11,FALSE),"")</f>
        <v/>
      </c>
      <c r="J1877" s="133">
        <f t="shared" si="60"/>
        <v>0</v>
      </c>
    </row>
    <row r="1878" spans="1:10" ht="35.1" customHeight="1" thickTop="1" thickBot="1" x14ac:dyDescent="0.3">
      <c r="A1878" s="28" t="str">
        <f t="shared" si="59"/>
        <v/>
      </c>
      <c r="B1878" s="171"/>
      <c r="C1878" s="169"/>
      <c r="D1878" s="182"/>
      <c r="E1878" s="172"/>
      <c r="F1878" s="170"/>
      <c r="G1878" s="169"/>
      <c r="H1878" s="183"/>
      <c r="I1878" s="132" t="str">
        <f>IFERROR(VLOOKUP(C1878,PG!$C$8:$M$1007,11,FALSE),"")</f>
        <v/>
      </c>
      <c r="J1878" s="133">
        <f t="shared" si="60"/>
        <v>0</v>
      </c>
    </row>
    <row r="1879" spans="1:10" ht="35.1" customHeight="1" thickTop="1" thickBot="1" x14ac:dyDescent="0.3">
      <c r="A1879" s="28" t="str">
        <f t="shared" si="59"/>
        <v/>
      </c>
      <c r="B1879" s="171"/>
      <c r="C1879" s="169"/>
      <c r="D1879" s="182"/>
      <c r="E1879" s="172"/>
      <c r="F1879" s="170"/>
      <c r="G1879" s="169"/>
      <c r="H1879" s="183"/>
      <c r="I1879" s="132" t="str">
        <f>IFERROR(VLOOKUP(C1879,PG!$C$8:$M$1007,11,FALSE),"")</f>
        <v/>
      </c>
      <c r="J1879" s="133">
        <f t="shared" si="60"/>
        <v>0</v>
      </c>
    </row>
    <row r="1880" spans="1:10" ht="35.1" customHeight="1" thickTop="1" thickBot="1" x14ac:dyDescent="0.3">
      <c r="A1880" s="28" t="str">
        <f t="shared" si="59"/>
        <v/>
      </c>
      <c r="B1880" s="171"/>
      <c r="C1880" s="169"/>
      <c r="D1880" s="182"/>
      <c r="E1880" s="172"/>
      <c r="F1880" s="170"/>
      <c r="G1880" s="169"/>
      <c r="H1880" s="183"/>
      <c r="I1880" s="132" t="str">
        <f>IFERROR(VLOOKUP(C1880,PG!$C$8:$M$1007,11,FALSE),"")</f>
        <v/>
      </c>
      <c r="J1880" s="133">
        <f t="shared" si="60"/>
        <v>0</v>
      </c>
    </row>
    <row r="1881" spans="1:10" ht="35.1" customHeight="1" thickTop="1" thickBot="1" x14ac:dyDescent="0.3">
      <c r="A1881" s="28" t="str">
        <f t="shared" si="59"/>
        <v/>
      </c>
      <c r="B1881" s="171"/>
      <c r="C1881" s="169"/>
      <c r="D1881" s="182"/>
      <c r="E1881" s="172"/>
      <c r="F1881" s="170"/>
      <c r="G1881" s="169"/>
      <c r="H1881" s="183"/>
      <c r="I1881" s="132" t="str">
        <f>IFERROR(VLOOKUP(C1881,PG!$C$8:$M$1007,11,FALSE),"")</f>
        <v/>
      </c>
      <c r="J1881" s="133">
        <f t="shared" si="60"/>
        <v>0</v>
      </c>
    </row>
    <row r="1882" spans="1:10" ht="35.1" customHeight="1" thickTop="1" thickBot="1" x14ac:dyDescent="0.3">
      <c r="A1882" s="28" t="str">
        <f t="shared" si="59"/>
        <v/>
      </c>
      <c r="B1882" s="171"/>
      <c r="C1882" s="169"/>
      <c r="D1882" s="182"/>
      <c r="E1882" s="172"/>
      <c r="F1882" s="170"/>
      <c r="G1882" s="169"/>
      <c r="H1882" s="183"/>
      <c r="I1882" s="132" t="str">
        <f>IFERROR(VLOOKUP(C1882,PG!$C$8:$M$1007,11,FALSE),"")</f>
        <v/>
      </c>
      <c r="J1882" s="133">
        <f t="shared" si="60"/>
        <v>0</v>
      </c>
    </row>
    <row r="1883" spans="1:10" ht="35.1" customHeight="1" thickTop="1" thickBot="1" x14ac:dyDescent="0.3">
      <c r="A1883" s="28" t="str">
        <f t="shared" si="59"/>
        <v/>
      </c>
      <c r="B1883" s="171"/>
      <c r="C1883" s="169"/>
      <c r="D1883" s="182"/>
      <c r="E1883" s="172"/>
      <c r="F1883" s="170"/>
      <c r="G1883" s="169"/>
      <c r="H1883" s="183"/>
      <c r="I1883" s="132" t="str">
        <f>IFERROR(VLOOKUP(C1883,PG!$C$8:$M$1007,11,FALSE),"")</f>
        <v/>
      </c>
      <c r="J1883" s="133">
        <f t="shared" si="60"/>
        <v>0</v>
      </c>
    </row>
    <row r="1884" spans="1:10" ht="35.1" customHeight="1" thickTop="1" thickBot="1" x14ac:dyDescent="0.3">
      <c r="A1884" s="28" t="str">
        <f t="shared" si="59"/>
        <v/>
      </c>
      <c r="B1884" s="171"/>
      <c r="C1884" s="169"/>
      <c r="D1884" s="182"/>
      <c r="E1884" s="172"/>
      <c r="F1884" s="170"/>
      <c r="G1884" s="169"/>
      <c r="H1884" s="183"/>
      <c r="I1884" s="132" t="str">
        <f>IFERROR(VLOOKUP(C1884,PG!$C$8:$M$1007,11,FALSE),"")</f>
        <v/>
      </c>
      <c r="J1884" s="133">
        <f t="shared" si="60"/>
        <v>0</v>
      </c>
    </row>
    <row r="1885" spans="1:10" ht="35.1" customHeight="1" thickTop="1" thickBot="1" x14ac:dyDescent="0.3">
      <c r="A1885" s="28" t="str">
        <f t="shared" si="59"/>
        <v/>
      </c>
      <c r="B1885" s="171"/>
      <c r="C1885" s="169"/>
      <c r="D1885" s="182"/>
      <c r="E1885" s="172"/>
      <c r="F1885" s="170"/>
      <c r="G1885" s="169"/>
      <c r="H1885" s="183"/>
      <c r="I1885" s="132" t="str">
        <f>IFERROR(VLOOKUP(C1885,PG!$C$8:$M$1007,11,FALSE),"")</f>
        <v/>
      </c>
      <c r="J1885" s="133">
        <f t="shared" si="60"/>
        <v>0</v>
      </c>
    </row>
    <row r="1886" spans="1:10" ht="35.1" customHeight="1" thickTop="1" thickBot="1" x14ac:dyDescent="0.3">
      <c r="A1886" s="28" t="str">
        <f t="shared" si="59"/>
        <v/>
      </c>
      <c r="B1886" s="171"/>
      <c r="C1886" s="169"/>
      <c r="D1886" s="182"/>
      <c r="E1886" s="172"/>
      <c r="F1886" s="170"/>
      <c r="G1886" s="169"/>
      <c r="H1886" s="183"/>
      <c r="I1886" s="132" t="str">
        <f>IFERROR(VLOOKUP(C1886,PG!$C$8:$M$1007,11,FALSE),"")</f>
        <v/>
      </c>
      <c r="J1886" s="133">
        <f t="shared" si="60"/>
        <v>0</v>
      </c>
    </row>
    <row r="1887" spans="1:10" ht="35.1" customHeight="1" thickTop="1" thickBot="1" x14ac:dyDescent="0.3">
      <c r="A1887" s="28" t="str">
        <f t="shared" si="59"/>
        <v/>
      </c>
      <c r="B1887" s="171"/>
      <c r="C1887" s="169"/>
      <c r="D1887" s="182"/>
      <c r="E1887" s="172"/>
      <c r="F1887" s="170"/>
      <c r="G1887" s="169"/>
      <c r="H1887" s="183"/>
      <c r="I1887" s="132" t="str">
        <f>IFERROR(VLOOKUP(C1887,PG!$C$8:$M$1007,11,FALSE),"")</f>
        <v/>
      </c>
      <c r="J1887" s="133">
        <f t="shared" si="60"/>
        <v>0</v>
      </c>
    </row>
    <row r="1888" spans="1:10" ht="35.1" customHeight="1" thickTop="1" thickBot="1" x14ac:dyDescent="0.3">
      <c r="A1888" s="28" t="str">
        <f t="shared" si="59"/>
        <v/>
      </c>
      <c r="B1888" s="171"/>
      <c r="C1888" s="169"/>
      <c r="D1888" s="182"/>
      <c r="E1888" s="172"/>
      <c r="F1888" s="170"/>
      <c r="G1888" s="169"/>
      <c r="H1888" s="183"/>
      <c r="I1888" s="132" t="str">
        <f>IFERROR(VLOOKUP(C1888,PG!$C$8:$M$1007,11,FALSE),"")</f>
        <v/>
      </c>
      <c r="J1888" s="133">
        <f t="shared" si="60"/>
        <v>0</v>
      </c>
    </row>
    <row r="1889" spans="1:10" ht="35.1" customHeight="1" thickTop="1" thickBot="1" x14ac:dyDescent="0.3">
      <c r="A1889" s="28" t="str">
        <f t="shared" si="59"/>
        <v/>
      </c>
      <c r="B1889" s="171"/>
      <c r="C1889" s="169"/>
      <c r="D1889" s="182"/>
      <c r="E1889" s="172"/>
      <c r="F1889" s="170"/>
      <c r="G1889" s="169"/>
      <c r="H1889" s="183"/>
      <c r="I1889" s="132" t="str">
        <f>IFERROR(VLOOKUP(C1889,PG!$C$8:$M$1007,11,FALSE),"")</f>
        <v/>
      </c>
      <c r="J1889" s="133">
        <f t="shared" si="60"/>
        <v>0</v>
      </c>
    </row>
    <row r="1890" spans="1:10" ht="35.1" customHeight="1" thickTop="1" thickBot="1" x14ac:dyDescent="0.3">
      <c r="A1890" s="28" t="str">
        <f t="shared" si="59"/>
        <v/>
      </c>
      <c r="B1890" s="171"/>
      <c r="C1890" s="169"/>
      <c r="D1890" s="182"/>
      <c r="E1890" s="172"/>
      <c r="F1890" s="170"/>
      <c r="G1890" s="169"/>
      <c r="H1890" s="183"/>
      <c r="I1890" s="132" t="str">
        <f>IFERROR(VLOOKUP(C1890,PG!$C$8:$M$1007,11,FALSE),"")</f>
        <v/>
      </c>
      <c r="J1890" s="133">
        <f t="shared" si="60"/>
        <v>0</v>
      </c>
    </row>
    <row r="1891" spans="1:10" ht="35.1" customHeight="1" thickTop="1" thickBot="1" x14ac:dyDescent="0.3">
      <c r="A1891" s="28" t="str">
        <f t="shared" si="59"/>
        <v/>
      </c>
      <c r="B1891" s="171"/>
      <c r="C1891" s="169"/>
      <c r="D1891" s="182"/>
      <c r="E1891" s="172"/>
      <c r="F1891" s="170"/>
      <c r="G1891" s="169"/>
      <c r="H1891" s="183"/>
      <c r="I1891" s="132" t="str">
        <f>IFERROR(VLOOKUP(C1891,PG!$C$8:$M$1007,11,FALSE),"")</f>
        <v/>
      </c>
      <c r="J1891" s="133">
        <f t="shared" si="60"/>
        <v>0</v>
      </c>
    </row>
    <row r="1892" spans="1:10" ht="35.1" customHeight="1" thickTop="1" thickBot="1" x14ac:dyDescent="0.3">
      <c r="A1892" s="28" t="str">
        <f t="shared" si="59"/>
        <v/>
      </c>
      <c r="B1892" s="171"/>
      <c r="C1892" s="169"/>
      <c r="D1892" s="182"/>
      <c r="E1892" s="172"/>
      <c r="F1892" s="170"/>
      <c r="G1892" s="169"/>
      <c r="H1892" s="183"/>
      <c r="I1892" s="132" t="str">
        <f>IFERROR(VLOOKUP(C1892,PG!$C$8:$M$1007,11,FALSE),"")</f>
        <v/>
      </c>
      <c r="J1892" s="133">
        <f t="shared" si="60"/>
        <v>0</v>
      </c>
    </row>
    <row r="1893" spans="1:10" ht="35.1" customHeight="1" thickTop="1" thickBot="1" x14ac:dyDescent="0.3">
      <c r="A1893" s="28" t="str">
        <f t="shared" si="59"/>
        <v/>
      </c>
      <c r="B1893" s="171"/>
      <c r="C1893" s="169"/>
      <c r="D1893" s="182"/>
      <c r="E1893" s="172"/>
      <c r="F1893" s="170"/>
      <c r="G1893" s="169"/>
      <c r="H1893" s="183"/>
      <c r="I1893" s="132" t="str">
        <f>IFERROR(VLOOKUP(C1893,PG!$C$8:$M$1007,11,FALSE),"")</f>
        <v/>
      </c>
      <c r="J1893" s="133">
        <f t="shared" si="60"/>
        <v>0</v>
      </c>
    </row>
    <row r="1894" spans="1:10" ht="35.1" customHeight="1" thickTop="1" thickBot="1" x14ac:dyDescent="0.3">
      <c r="A1894" s="28" t="str">
        <f t="shared" si="59"/>
        <v/>
      </c>
      <c r="B1894" s="171"/>
      <c r="C1894" s="169"/>
      <c r="D1894" s="182"/>
      <c r="E1894" s="172"/>
      <c r="F1894" s="170"/>
      <c r="G1894" s="169"/>
      <c r="H1894" s="183"/>
      <c r="I1894" s="132" t="str">
        <f>IFERROR(VLOOKUP(C1894,PG!$C$8:$M$1007,11,FALSE),"")</f>
        <v/>
      </c>
      <c r="J1894" s="133">
        <f t="shared" si="60"/>
        <v>0</v>
      </c>
    </row>
    <row r="1895" spans="1:10" ht="35.1" customHeight="1" thickTop="1" thickBot="1" x14ac:dyDescent="0.3">
      <c r="A1895" s="28" t="str">
        <f t="shared" si="59"/>
        <v/>
      </c>
      <c r="B1895" s="171"/>
      <c r="C1895" s="169"/>
      <c r="D1895" s="182"/>
      <c r="E1895" s="172"/>
      <c r="F1895" s="170"/>
      <c r="G1895" s="169"/>
      <c r="H1895" s="183"/>
      <c r="I1895" s="132" t="str">
        <f>IFERROR(VLOOKUP(C1895,PG!$C$8:$M$1007,11,FALSE),"")</f>
        <v/>
      </c>
      <c r="J1895" s="133">
        <f t="shared" si="60"/>
        <v>0</v>
      </c>
    </row>
    <row r="1896" spans="1:10" ht="35.1" customHeight="1" thickTop="1" thickBot="1" x14ac:dyDescent="0.3">
      <c r="A1896" s="28" t="str">
        <f t="shared" si="59"/>
        <v/>
      </c>
      <c r="B1896" s="171"/>
      <c r="C1896" s="169"/>
      <c r="D1896" s="182"/>
      <c r="E1896" s="172"/>
      <c r="F1896" s="170"/>
      <c r="G1896" s="169"/>
      <c r="H1896" s="183"/>
      <c r="I1896" s="132" t="str">
        <f>IFERROR(VLOOKUP(C1896,PG!$C$8:$M$1007,11,FALSE),"")</f>
        <v/>
      </c>
      <c r="J1896" s="133">
        <f t="shared" si="60"/>
        <v>0</v>
      </c>
    </row>
    <row r="1897" spans="1:10" ht="35.1" customHeight="1" thickTop="1" thickBot="1" x14ac:dyDescent="0.3">
      <c r="A1897" s="28" t="str">
        <f t="shared" si="59"/>
        <v/>
      </c>
      <c r="B1897" s="171"/>
      <c r="C1897" s="169"/>
      <c r="D1897" s="182"/>
      <c r="E1897" s="172"/>
      <c r="F1897" s="170"/>
      <c r="G1897" s="169"/>
      <c r="H1897" s="183"/>
      <c r="I1897" s="132" t="str">
        <f>IFERROR(VLOOKUP(C1897,PG!$C$8:$M$1007,11,FALSE),"")</f>
        <v/>
      </c>
      <c r="J1897" s="133">
        <f t="shared" si="60"/>
        <v>0</v>
      </c>
    </row>
    <row r="1898" spans="1:10" ht="35.1" customHeight="1" thickTop="1" thickBot="1" x14ac:dyDescent="0.3">
      <c r="A1898" s="28" t="str">
        <f t="shared" si="59"/>
        <v/>
      </c>
      <c r="B1898" s="171"/>
      <c r="C1898" s="169"/>
      <c r="D1898" s="182"/>
      <c r="E1898" s="172"/>
      <c r="F1898" s="170"/>
      <c r="G1898" s="169"/>
      <c r="H1898" s="183"/>
      <c r="I1898" s="132" t="str">
        <f>IFERROR(VLOOKUP(C1898,PG!$C$8:$M$1007,11,FALSE),"")</f>
        <v/>
      </c>
      <c r="J1898" s="133">
        <f t="shared" si="60"/>
        <v>0</v>
      </c>
    </row>
    <row r="1899" spans="1:10" ht="35.1" customHeight="1" thickTop="1" thickBot="1" x14ac:dyDescent="0.3">
      <c r="A1899" s="28" t="str">
        <f t="shared" si="59"/>
        <v/>
      </c>
      <c r="B1899" s="171"/>
      <c r="C1899" s="169"/>
      <c r="D1899" s="182"/>
      <c r="E1899" s="172"/>
      <c r="F1899" s="170"/>
      <c r="G1899" s="169"/>
      <c r="H1899" s="183"/>
      <c r="I1899" s="132" t="str">
        <f>IFERROR(VLOOKUP(C1899,PG!$C$8:$M$1007,11,FALSE),"")</f>
        <v/>
      </c>
      <c r="J1899" s="133">
        <f t="shared" si="60"/>
        <v>0</v>
      </c>
    </row>
    <row r="1900" spans="1:10" ht="35.1" customHeight="1" thickTop="1" thickBot="1" x14ac:dyDescent="0.3">
      <c r="A1900" s="28" t="str">
        <f t="shared" si="59"/>
        <v/>
      </c>
      <c r="B1900" s="171"/>
      <c r="C1900" s="169"/>
      <c r="D1900" s="182"/>
      <c r="E1900" s="172"/>
      <c r="F1900" s="170"/>
      <c r="G1900" s="169"/>
      <c r="H1900" s="183"/>
      <c r="I1900" s="132" t="str">
        <f>IFERROR(VLOOKUP(C1900,PG!$C$8:$M$1007,11,FALSE),"")</f>
        <v/>
      </c>
      <c r="J1900" s="133">
        <f t="shared" si="60"/>
        <v>0</v>
      </c>
    </row>
    <row r="1901" spans="1:10" ht="35.1" customHeight="1" thickTop="1" thickBot="1" x14ac:dyDescent="0.3">
      <c r="A1901" s="28" t="str">
        <f t="shared" si="59"/>
        <v/>
      </c>
      <c r="B1901" s="171"/>
      <c r="C1901" s="169"/>
      <c r="D1901" s="182"/>
      <c r="E1901" s="172"/>
      <c r="F1901" s="170"/>
      <c r="G1901" s="169"/>
      <c r="H1901" s="183"/>
      <c r="I1901" s="132" t="str">
        <f>IFERROR(VLOOKUP(C1901,PG!$C$8:$M$1007,11,FALSE),"")</f>
        <v/>
      </c>
      <c r="J1901" s="133">
        <f t="shared" si="60"/>
        <v>0</v>
      </c>
    </row>
    <row r="1902" spans="1:10" ht="35.1" customHeight="1" thickTop="1" thickBot="1" x14ac:dyDescent="0.3">
      <c r="A1902" s="28" t="str">
        <f t="shared" si="59"/>
        <v/>
      </c>
      <c r="B1902" s="171"/>
      <c r="C1902" s="169"/>
      <c r="D1902" s="182"/>
      <c r="E1902" s="172"/>
      <c r="F1902" s="170"/>
      <c r="G1902" s="169"/>
      <c r="H1902" s="183"/>
      <c r="I1902" s="132" t="str">
        <f>IFERROR(VLOOKUP(C1902,PG!$C$8:$M$1007,11,FALSE),"")</f>
        <v/>
      </c>
      <c r="J1902" s="133">
        <f t="shared" si="60"/>
        <v>0</v>
      </c>
    </row>
    <row r="1903" spans="1:10" ht="35.1" customHeight="1" thickTop="1" thickBot="1" x14ac:dyDescent="0.3">
      <c r="A1903" s="28" t="str">
        <f t="shared" si="59"/>
        <v/>
      </c>
      <c r="B1903" s="171"/>
      <c r="C1903" s="169"/>
      <c r="D1903" s="182"/>
      <c r="E1903" s="172"/>
      <c r="F1903" s="170"/>
      <c r="G1903" s="169"/>
      <c r="H1903" s="183"/>
      <c r="I1903" s="132" t="str">
        <f>IFERROR(VLOOKUP(C1903,PG!$C$8:$M$1007,11,FALSE),"")</f>
        <v/>
      </c>
      <c r="J1903" s="133">
        <f t="shared" si="60"/>
        <v>0</v>
      </c>
    </row>
    <row r="1904" spans="1:10" ht="35.1" customHeight="1" thickTop="1" thickBot="1" x14ac:dyDescent="0.3">
      <c r="A1904" s="28" t="str">
        <f t="shared" si="59"/>
        <v/>
      </c>
      <c r="B1904" s="171"/>
      <c r="C1904" s="169"/>
      <c r="D1904" s="182"/>
      <c r="E1904" s="172"/>
      <c r="F1904" s="170"/>
      <c r="G1904" s="169"/>
      <c r="H1904" s="183"/>
      <c r="I1904" s="132" t="str">
        <f>IFERROR(VLOOKUP(C1904,PG!$C$8:$M$1007,11,FALSE),"")</f>
        <v/>
      </c>
      <c r="J1904" s="133">
        <f t="shared" si="60"/>
        <v>0</v>
      </c>
    </row>
    <row r="1905" spans="1:10" ht="35.1" customHeight="1" thickTop="1" thickBot="1" x14ac:dyDescent="0.3">
      <c r="A1905" s="28" t="str">
        <f t="shared" si="59"/>
        <v/>
      </c>
      <c r="B1905" s="171"/>
      <c r="C1905" s="169"/>
      <c r="D1905" s="182"/>
      <c r="E1905" s="172"/>
      <c r="F1905" s="170"/>
      <c r="G1905" s="169"/>
      <c r="H1905" s="183"/>
      <c r="I1905" s="132" t="str">
        <f>IFERROR(VLOOKUP(C1905,PG!$C$8:$M$1007,11,FALSE),"")</f>
        <v/>
      </c>
      <c r="J1905" s="133">
        <f t="shared" si="60"/>
        <v>0</v>
      </c>
    </row>
    <row r="1906" spans="1:10" ht="35.1" customHeight="1" thickTop="1" thickBot="1" x14ac:dyDescent="0.3">
      <c r="A1906" s="28" t="str">
        <f t="shared" si="59"/>
        <v/>
      </c>
      <c r="B1906" s="171"/>
      <c r="C1906" s="169"/>
      <c r="D1906" s="182"/>
      <c r="E1906" s="172"/>
      <c r="F1906" s="170"/>
      <c r="G1906" s="169"/>
      <c r="H1906" s="183"/>
      <c r="I1906" s="132" t="str">
        <f>IFERROR(VLOOKUP(C1906,PG!$C$8:$M$1007,11,FALSE),"")</f>
        <v/>
      </c>
      <c r="J1906" s="133">
        <f t="shared" si="60"/>
        <v>0</v>
      </c>
    </row>
    <row r="1907" spans="1:10" ht="35.1" customHeight="1" thickTop="1" thickBot="1" x14ac:dyDescent="0.3">
      <c r="A1907" s="28" t="str">
        <f t="shared" si="59"/>
        <v/>
      </c>
      <c r="B1907" s="171"/>
      <c r="C1907" s="169"/>
      <c r="D1907" s="182"/>
      <c r="E1907" s="172"/>
      <c r="F1907" s="170"/>
      <c r="G1907" s="169"/>
      <c r="H1907" s="183"/>
      <c r="I1907" s="132" t="str">
        <f>IFERROR(VLOOKUP(C1907,PG!$C$8:$M$1007,11,FALSE),"")</f>
        <v/>
      </c>
      <c r="J1907" s="133">
        <f t="shared" si="60"/>
        <v>0</v>
      </c>
    </row>
    <row r="1908" spans="1:10" ht="35.1" customHeight="1" thickTop="1" thickBot="1" x14ac:dyDescent="0.3">
      <c r="A1908" s="28" t="str">
        <f t="shared" si="59"/>
        <v/>
      </c>
      <c r="B1908" s="171"/>
      <c r="C1908" s="169"/>
      <c r="D1908" s="182"/>
      <c r="E1908" s="172"/>
      <c r="F1908" s="170"/>
      <c r="G1908" s="169"/>
      <c r="H1908" s="183"/>
      <c r="I1908" s="132" t="str">
        <f>IFERROR(VLOOKUP(C1908,PG!$C$8:$M$1007,11,FALSE),"")</f>
        <v/>
      </c>
      <c r="J1908" s="133">
        <f t="shared" si="60"/>
        <v>0</v>
      </c>
    </row>
    <row r="1909" spans="1:10" ht="35.1" customHeight="1" thickTop="1" thickBot="1" x14ac:dyDescent="0.3">
      <c r="A1909" s="28" t="str">
        <f t="shared" si="59"/>
        <v/>
      </c>
      <c r="B1909" s="171"/>
      <c r="C1909" s="169"/>
      <c r="D1909" s="182"/>
      <c r="E1909" s="172"/>
      <c r="F1909" s="170"/>
      <c r="G1909" s="169"/>
      <c r="H1909" s="183"/>
      <c r="I1909" s="132" t="str">
        <f>IFERROR(VLOOKUP(C1909,PG!$C$8:$M$1007,11,FALSE),"")</f>
        <v/>
      </c>
      <c r="J1909" s="133">
        <f t="shared" si="60"/>
        <v>0</v>
      </c>
    </row>
    <row r="1910" spans="1:10" ht="35.1" customHeight="1" thickTop="1" thickBot="1" x14ac:dyDescent="0.3">
      <c r="A1910" s="28" t="str">
        <f t="shared" si="59"/>
        <v/>
      </c>
      <c r="B1910" s="171"/>
      <c r="C1910" s="169"/>
      <c r="D1910" s="182"/>
      <c r="E1910" s="172"/>
      <c r="F1910" s="170"/>
      <c r="G1910" s="169"/>
      <c r="H1910" s="183"/>
      <c r="I1910" s="132" t="str">
        <f>IFERROR(VLOOKUP(C1910,PG!$C$8:$M$1007,11,FALSE),"")</f>
        <v/>
      </c>
      <c r="J1910" s="133">
        <f t="shared" si="60"/>
        <v>0</v>
      </c>
    </row>
    <row r="1911" spans="1:10" ht="35.1" customHeight="1" thickTop="1" thickBot="1" x14ac:dyDescent="0.3">
      <c r="A1911" s="28" t="str">
        <f t="shared" si="59"/>
        <v/>
      </c>
      <c r="B1911" s="171"/>
      <c r="C1911" s="169"/>
      <c r="D1911" s="182"/>
      <c r="E1911" s="172"/>
      <c r="F1911" s="170"/>
      <c r="G1911" s="169"/>
      <c r="H1911" s="183"/>
      <c r="I1911" s="132" t="str">
        <f>IFERROR(VLOOKUP(C1911,PG!$C$8:$M$1007,11,FALSE),"")</f>
        <v/>
      </c>
      <c r="J1911" s="133">
        <f t="shared" si="60"/>
        <v>0</v>
      </c>
    </row>
    <row r="1912" spans="1:10" ht="35.1" customHeight="1" thickTop="1" thickBot="1" x14ac:dyDescent="0.3">
      <c r="A1912" s="28" t="str">
        <f t="shared" si="59"/>
        <v/>
      </c>
      <c r="B1912" s="171"/>
      <c r="C1912" s="169"/>
      <c r="D1912" s="182"/>
      <c r="E1912" s="172"/>
      <c r="F1912" s="170"/>
      <c r="G1912" s="169"/>
      <c r="H1912" s="183"/>
      <c r="I1912" s="132" t="str">
        <f>IFERROR(VLOOKUP(C1912,PG!$C$8:$M$1007,11,FALSE),"")</f>
        <v/>
      </c>
      <c r="J1912" s="133">
        <f t="shared" si="60"/>
        <v>0</v>
      </c>
    </row>
    <row r="1913" spans="1:10" ht="35.1" customHeight="1" thickTop="1" thickBot="1" x14ac:dyDescent="0.3">
      <c r="A1913" s="28" t="str">
        <f t="shared" si="59"/>
        <v/>
      </c>
      <c r="B1913" s="171"/>
      <c r="C1913" s="169"/>
      <c r="D1913" s="182"/>
      <c r="E1913" s="172"/>
      <c r="F1913" s="170"/>
      <c r="G1913" s="169"/>
      <c r="H1913" s="183"/>
      <c r="I1913" s="132" t="str">
        <f>IFERROR(VLOOKUP(C1913,PG!$C$8:$M$1007,11,FALSE),"")</f>
        <v/>
      </c>
      <c r="J1913" s="133">
        <f t="shared" si="60"/>
        <v>0</v>
      </c>
    </row>
    <row r="1914" spans="1:10" ht="35.1" customHeight="1" thickTop="1" thickBot="1" x14ac:dyDescent="0.3">
      <c r="A1914" s="28" t="str">
        <f t="shared" si="59"/>
        <v/>
      </c>
      <c r="B1914" s="171"/>
      <c r="C1914" s="169"/>
      <c r="D1914" s="182"/>
      <c r="E1914" s="172"/>
      <c r="F1914" s="170"/>
      <c r="G1914" s="169"/>
      <c r="H1914" s="183"/>
      <c r="I1914" s="132" t="str">
        <f>IFERROR(VLOOKUP(C1914,PG!$C$8:$M$1007,11,FALSE),"")</f>
        <v/>
      </c>
      <c r="J1914" s="133">
        <f t="shared" si="60"/>
        <v>0</v>
      </c>
    </row>
    <row r="1915" spans="1:10" ht="35.1" customHeight="1" thickTop="1" thickBot="1" x14ac:dyDescent="0.3">
      <c r="A1915" s="28" t="str">
        <f t="shared" si="59"/>
        <v/>
      </c>
      <c r="B1915" s="171"/>
      <c r="C1915" s="169"/>
      <c r="D1915" s="182"/>
      <c r="E1915" s="172"/>
      <c r="F1915" s="170"/>
      <c r="G1915" s="169"/>
      <c r="H1915" s="183"/>
      <c r="I1915" s="132" t="str">
        <f>IFERROR(VLOOKUP(C1915,PG!$C$8:$M$1007,11,FALSE),"")</f>
        <v/>
      </c>
      <c r="J1915" s="133">
        <f t="shared" si="60"/>
        <v>0</v>
      </c>
    </row>
    <row r="1916" spans="1:10" ht="35.1" customHeight="1" thickTop="1" thickBot="1" x14ac:dyDescent="0.3">
      <c r="A1916" s="28" t="str">
        <f t="shared" si="59"/>
        <v/>
      </c>
      <c r="B1916" s="171"/>
      <c r="C1916" s="169"/>
      <c r="D1916" s="182"/>
      <c r="E1916" s="172"/>
      <c r="F1916" s="170"/>
      <c r="G1916" s="169"/>
      <c r="H1916" s="183"/>
      <c r="I1916" s="132" t="str">
        <f>IFERROR(VLOOKUP(C1916,PG!$C$8:$M$1007,11,FALSE),"")</f>
        <v/>
      </c>
      <c r="J1916" s="133">
        <f t="shared" si="60"/>
        <v>0</v>
      </c>
    </row>
    <row r="1917" spans="1:10" ht="35.1" customHeight="1" thickTop="1" thickBot="1" x14ac:dyDescent="0.3">
      <c r="A1917" s="28" t="str">
        <f t="shared" si="59"/>
        <v/>
      </c>
      <c r="B1917" s="171"/>
      <c r="C1917" s="169"/>
      <c r="D1917" s="182"/>
      <c r="E1917" s="172"/>
      <c r="F1917" s="170"/>
      <c r="G1917" s="169"/>
      <c r="H1917" s="183"/>
      <c r="I1917" s="132" t="str">
        <f>IFERROR(VLOOKUP(C1917,PG!$C$8:$M$1007,11,FALSE),"")</f>
        <v/>
      </c>
      <c r="J1917" s="133">
        <f t="shared" si="60"/>
        <v>0</v>
      </c>
    </row>
    <row r="1918" spans="1:10" ht="35.1" customHeight="1" thickTop="1" thickBot="1" x14ac:dyDescent="0.3">
      <c r="A1918" s="28" t="str">
        <f t="shared" si="59"/>
        <v/>
      </c>
      <c r="B1918" s="171"/>
      <c r="C1918" s="169"/>
      <c r="D1918" s="182"/>
      <c r="E1918" s="172"/>
      <c r="F1918" s="170"/>
      <c r="G1918" s="169"/>
      <c r="H1918" s="183"/>
      <c r="I1918" s="132" t="str">
        <f>IFERROR(VLOOKUP(C1918,PG!$C$8:$M$1007,11,FALSE),"")</f>
        <v/>
      </c>
      <c r="J1918" s="133">
        <f t="shared" si="60"/>
        <v>0</v>
      </c>
    </row>
    <row r="1919" spans="1:10" ht="35.1" customHeight="1" thickTop="1" thickBot="1" x14ac:dyDescent="0.3">
      <c r="A1919" s="28" t="str">
        <f t="shared" si="59"/>
        <v/>
      </c>
      <c r="B1919" s="171"/>
      <c r="C1919" s="169"/>
      <c r="D1919" s="182"/>
      <c r="E1919" s="172"/>
      <c r="F1919" s="170"/>
      <c r="G1919" s="169"/>
      <c r="H1919" s="183"/>
      <c r="I1919" s="132" t="str">
        <f>IFERROR(VLOOKUP(C1919,PG!$C$8:$M$1007,11,FALSE),"")</f>
        <v/>
      </c>
      <c r="J1919" s="133">
        <f t="shared" si="60"/>
        <v>0</v>
      </c>
    </row>
    <row r="1920" spans="1:10" ht="35.1" customHeight="1" thickTop="1" thickBot="1" x14ac:dyDescent="0.3">
      <c r="A1920" s="28" t="str">
        <f t="shared" si="59"/>
        <v/>
      </c>
      <c r="B1920" s="171"/>
      <c r="C1920" s="169"/>
      <c r="D1920" s="182"/>
      <c r="E1920" s="172"/>
      <c r="F1920" s="170"/>
      <c r="G1920" s="169"/>
      <c r="H1920" s="183"/>
      <c r="I1920" s="132" t="str">
        <f>IFERROR(VLOOKUP(C1920,PG!$C$8:$M$1007,11,FALSE),"")</f>
        <v/>
      </c>
      <c r="J1920" s="133">
        <f t="shared" si="60"/>
        <v>0</v>
      </c>
    </row>
    <row r="1921" spans="1:10" ht="35.1" customHeight="1" thickTop="1" thickBot="1" x14ac:dyDescent="0.3">
      <c r="A1921" s="28" t="str">
        <f t="shared" si="59"/>
        <v/>
      </c>
      <c r="B1921" s="171"/>
      <c r="C1921" s="169"/>
      <c r="D1921" s="182"/>
      <c r="E1921" s="172"/>
      <c r="F1921" s="170"/>
      <c r="G1921" s="169"/>
      <c r="H1921" s="183"/>
      <c r="I1921" s="132" t="str">
        <f>IFERROR(VLOOKUP(C1921,PG!$C$8:$M$1007,11,FALSE),"")</f>
        <v/>
      </c>
      <c r="J1921" s="133">
        <f t="shared" si="60"/>
        <v>0</v>
      </c>
    </row>
    <row r="1922" spans="1:10" ht="35.1" customHeight="1" thickTop="1" thickBot="1" x14ac:dyDescent="0.3">
      <c r="A1922" s="28" t="str">
        <f t="shared" si="59"/>
        <v/>
      </c>
      <c r="B1922" s="171"/>
      <c r="C1922" s="169"/>
      <c r="D1922" s="182"/>
      <c r="E1922" s="172"/>
      <c r="F1922" s="170"/>
      <c r="G1922" s="169"/>
      <c r="H1922" s="183"/>
      <c r="I1922" s="132" t="str">
        <f>IFERROR(VLOOKUP(C1922,PG!$C$8:$M$1007,11,FALSE),"")</f>
        <v/>
      </c>
      <c r="J1922" s="133">
        <f t="shared" si="60"/>
        <v>0</v>
      </c>
    </row>
    <row r="1923" spans="1:10" ht="35.1" customHeight="1" thickTop="1" thickBot="1" x14ac:dyDescent="0.3">
      <c r="A1923" s="28" t="str">
        <f t="shared" si="59"/>
        <v/>
      </c>
      <c r="B1923" s="171"/>
      <c r="C1923" s="169"/>
      <c r="D1923" s="182"/>
      <c r="E1923" s="172"/>
      <c r="F1923" s="170"/>
      <c r="G1923" s="169"/>
      <c r="H1923" s="183"/>
      <c r="I1923" s="132" t="str">
        <f>IFERROR(VLOOKUP(C1923,PG!$C$8:$M$1007,11,FALSE),"")</f>
        <v/>
      </c>
      <c r="J1923" s="133">
        <f t="shared" si="60"/>
        <v>0</v>
      </c>
    </row>
    <row r="1924" spans="1:10" ht="35.1" customHeight="1" thickTop="1" thickBot="1" x14ac:dyDescent="0.3">
      <c r="A1924" s="28" t="str">
        <f t="shared" si="59"/>
        <v/>
      </c>
      <c r="B1924" s="171"/>
      <c r="C1924" s="169"/>
      <c r="D1924" s="182"/>
      <c r="E1924" s="172"/>
      <c r="F1924" s="170"/>
      <c r="G1924" s="169"/>
      <c r="H1924" s="183"/>
      <c r="I1924" s="132" t="str">
        <f>IFERROR(VLOOKUP(C1924,PG!$C$8:$M$1007,11,FALSE),"")</f>
        <v/>
      </c>
      <c r="J1924" s="133">
        <f t="shared" si="60"/>
        <v>0</v>
      </c>
    </row>
    <row r="1925" spans="1:10" ht="35.1" customHeight="1" thickTop="1" thickBot="1" x14ac:dyDescent="0.3">
      <c r="A1925" s="28" t="str">
        <f t="shared" si="59"/>
        <v/>
      </c>
      <c r="B1925" s="171"/>
      <c r="C1925" s="169"/>
      <c r="D1925" s="182"/>
      <c r="E1925" s="172"/>
      <c r="F1925" s="170"/>
      <c r="G1925" s="169"/>
      <c r="H1925" s="183"/>
      <c r="I1925" s="132" t="str">
        <f>IFERROR(VLOOKUP(C1925,PG!$C$8:$M$1007,11,FALSE),"")</f>
        <v/>
      </c>
      <c r="J1925" s="133">
        <f t="shared" si="60"/>
        <v>0</v>
      </c>
    </row>
    <row r="1926" spans="1:10" ht="35.1" customHeight="1" thickTop="1" thickBot="1" x14ac:dyDescent="0.3">
      <c r="A1926" s="28" t="str">
        <f t="shared" si="59"/>
        <v/>
      </c>
      <c r="B1926" s="171"/>
      <c r="C1926" s="169"/>
      <c r="D1926" s="182"/>
      <c r="E1926" s="172"/>
      <c r="F1926" s="170"/>
      <c r="G1926" s="169"/>
      <c r="H1926" s="183"/>
      <c r="I1926" s="132" t="str">
        <f>IFERROR(VLOOKUP(C1926,PG!$C$8:$M$1007,11,FALSE),"")</f>
        <v/>
      </c>
      <c r="J1926" s="133">
        <f t="shared" si="60"/>
        <v>0</v>
      </c>
    </row>
    <row r="1927" spans="1:10" ht="35.1" customHeight="1" thickTop="1" thickBot="1" x14ac:dyDescent="0.3">
      <c r="A1927" s="28" t="str">
        <f t="shared" si="59"/>
        <v/>
      </c>
      <c r="B1927" s="171"/>
      <c r="C1927" s="169"/>
      <c r="D1927" s="182"/>
      <c r="E1927" s="172"/>
      <c r="F1927" s="170"/>
      <c r="G1927" s="169"/>
      <c r="H1927" s="183"/>
      <c r="I1927" s="132" t="str">
        <f>IFERROR(VLOOKUP(C1927,PG!$C$8:$M$1007,11,FALSE),"")</f>
        <v/>
      </c>
      <c r="J1927" s="133">
        <f t="shared" si="60"/>
        <v>0</v>
      </c>
    </row>
    <row r="1928" spans="1:10" ht="35.1" customHeight="1" thickTop="1" thickBot="1" x14ac:dyDescent="0.3">
      <c r="A1928" s="28" t="str">
        <f t="shared" si="59"/>
        <v/>
      </c>
      <c r="B1928" s="171"/>
      <c r="C1928" s="169"/>
      <c r="D1928" s="182"/>
      <c r="E1928" s="172"/>
      <c r="F1928" s="170"/>
      <c r="G1928" s="169"/>
      <c r="H1928" s="183"/>
      <c r="I1928" s="132" t="str">
        <f>IFERROR(VLOOKUP(C1928,PG!$C$8:$M$1007,11,FALSE),"")</f>
        <v/>
      </c>
      <c r="J1928" s="133">
        <f t="shared" si="60"/>
        <v>0</v>
      </c>
    </row>
    <row r="1929" spans="1:10" ht="35.1" customHeight="1" thickTop="1" thickBot="1" x14ac:dyDescent="0.3">
      <c r="A1929" s="28" t="str">
        <f t="shared" ref="A1929:A1992" si="61">IF(B1929="","",MONTH(B1929))</f>
        <v/>
      </c>
      <c r="B1929" s="171"/>
      <c r="C1929" s="169"/>
      <c r="D1929" s="182"/>
      <c r="E1929" s="172"/>
      <c r="F1929" s="170"/>
      <c r="G1929" s="169"/>
      <c r="H1929" s="183"/>
      <c r="I1929" s="132" t="str">
        <f>IFERROR(VLOOKUP(C1929,PG!$C$8:$M$1007,11,FALSE),"")</f>
        <v/>
      </c>
      <c r="J1929" s="133">
        <f t="shared" si="60"/>
        <v>0</v>
      </c>
    </row>
    <row r="1930" spans="1:10" ht="35.1" customHeight="1" thickTop="1" thickBot="1" x14ac:dyDescent="0.3">
      <c r="A1930" s="28" t="str">
        <f t="shared" si="61"/>
        <v/>
      </c>
      <c r="B1930" s="171"/>
      <c r="C1930" s="169"/>
      <c r="D1930" s="182"/>
      <c r="E1930" s="172"/>
      <c r="F1930" s="170"/>
      <c r="G1930" s="169"/>
      <c r="H1930" s="183"/>
      <c r="I1930" s="132" t="str">
        <f>IFERROR(VLOOKUP(C1930,PG!$C$8:$M$1007,11,FALSE),"")</f>
        <v/>
      </c>
      <c r="J1930" s="133">
        <f t="shared" si="60"/>
        <v>0</v>
      </c>
    </row>
    <row r="1931" spans="1:10" ht="35.1" customHeight="1" thickTop="1" thickBot="1" x14ac:dyDescent="0.3">
      <c r="A1931" s="28" t="str">
        <f t="shared" si="61"/>
        <v/>
      </c>
      <c r="B1931" s="171"/>
      <c r="C1931" s="169"/>
      <c r="D1931" s="182"/>
      <c r="E1931" s="172"/>
      <c r="F1931" s="170"/>
      <c r="G1931" s="169"/>
      <c r="H1931" s="183"/>
      <c r="I1931" s="132" t="str">
        <f>IFERROR(VLOOKUP(C1931,PG!$C$8:$M$1007,11,FALSE),"")</f>
        <v/>
      </c>
      <c r="J1931" s="133">
        <f t="shared" si="60"/>
        <v>0</v>
      </c>
    </row>
    <row r="1932" spans="1:10" ht="35.1" customHeight="1" thickTop="1" thickBot="1" x14ac:dyDescent="0.3">
      <c r="A1932" s="28" t="str">
        <f t="shared" si="61"/>
        <v/>
      </c>
      <c r="B1932" s="171"/>
      <c r="C1932" s="169"/>
      <c r="D1932" s="182"/>
      <c r="E1932" s="172"/>
      <c r="F1932" s="170"/>
      <c r="G1932" s="169"/>
      <c r="H1932" s="183"/>
      <c r="I1932" s="132" t="str">
        <f>IFERROR(VLOOKUP(C1932,PG!$C$8:$M$1007,11,FALSE),"")</f>
        <v/>
      </c>
      <c r="J1932" s="133">
        <f t="shared" si="60"/>
        <v>0</v>
      </c>
    </row>
    <row r="1933" spans="1:10" ht="35.1" customHeight="1" thickTop="1" thickBot="1" x14ac:dyDescent="0.3">
      <c r="A1933" s="28" t="str">
        <f t="shared" si="61"/>
        <v/>
      </c>
      <c r="B1933" s="171"/>
      <c r="C1933" s="169"/>
      <c r="D1933" s="182"/>
      <c r="E1933" s="172"/>
      <c r="F1933" s="170"/>
      <c r="G1933" s="169"/>
      <c r="H1933" s="183"/>
      <c r="I1933" s="132" t="str">
        <f>IFERROR(VLOOKUP(C1933,PG!$C$8:$M$1007,11,FALSE),"")</f>
        <v/>
      </c>
      <c r="J1933" s="133">
        <f t="shared" si="60"/>
        <v>0</v>
      </c>
    </row>
    <row r="1934" spans="1:10" ht="35.1" customHeight="1" thickTop="1" thickBot="1" x14ac:dyDescent="0.3">
      <c r="A1934" s="28" t="str">
        <f t="shared" si="61"/>
        <v/>
      </c>
      <c r="B1934" s="171"/>
      <c r="C1934" s="169"/>
      <c r="D1934" s="182"/>
      <c r="E1934" s="172"/>
      <c r="F1934" s="170"/>
      <c r="G1934" s="169"/>
      <c r="H1934" s="183"/>
      <c r="I1934" s="132" t="str">
        <f>IFERROR(VLOOKUP(C1934,PG!$C$8:$M$1007,11,FALSE),"")</f>
        <v/>
      </c>
      <c r="J1934" s="133">
        <f t="shared" si="60"/>
        <v>0</v>
      </c>
    </row>
    <row r="1935" spans="1:10" ht="35.1" customHeight="1" thickTop="1" thickBot="1" x14ac:dyDescent="0.3">
      <c r="A1935" s="28" t="str">
        <f t="shared" si="61"/>
        <v/>
      </c>
      <c r="B1935" s="171"/>
      <c r="C1935" s="169"/>
      <c r="D1935" s="182"/>
      <c r="E1935" s="172"/>
      <c r="F1935" s="170"/>
      <c r="G1935" s="169"/>
      <c r="H1935" s="183"/>
      <c r="I1935" s="132" t="str">
        <f>IFERROR(VLOOKUP(C1935,PG!$C$8:$M$1007,11,FALSE),"")</f>
        <v/>
      </c>
      <c r="J1935" s="133">
        <f t="shared" si="60"/>
        <v>0</v>
      </c>
    </row>
    <row r="1936" spans="1:10" ht="35.1" customHeight="1" thickTop="1" thickBot="1" x14ac:dyDescent="0.3">
      <c r="A1936" s="28" t="str">
        <f t="shared" si="61"/>
        <v/>
      </c>
      <c r="B1936" s="171"/>
      <c r="C1936" s="169"/>
      <c r="D1936" s="182"/>
      <c r="E1936" s="172"/>
      <c r="F1936" s="170"/>
      <c r="G1936" s="169"/>
      <c r="H1936" s="183"/>
      <c r="I1936" s="132" t="str">
        <f>IFERROR(VLOOKUP(C1936,PG!$C$8:$M$1007,11,FALSE),"")</f>
        <v/>
      </c>
      <c r="J1936" s="133">
        <f t="shared" si="60"/>
        <v>0</v>
      </c>
    </row>
    <row r="1937" spans="1:10" ht="35.1" customHeight="1" thickTop="1" thickBot="1" x14ac:dyDescent="0.3">
      <c r="A1937" s="28" t="str">
        <f t="shared" si="61"/>
        <v/>
      </c>
      <c r="B1937" s="171"/>
      <c r="C1937" s="169"/>
      <c r="D1937" s="182"/>
      <c r="E1937" s="172"/>
      <c r="F1937" s="170"/>
      <c r="G1937" s="169"/>
      <c r="H1937" s="183"/>
      <c r="I1937" s="132" t="str">
        <f>IFERROR(VLOOKUP(C1937,PG!$C$8:$M$1007,11,FALSE),"")</f>
        <v/>
      </c>
      <c r="J1937" s="133">
        <f t="shared" si="60"/>
        <v>0</v>
      </c>
    </row>
    <row r="1938" spans="1:10" ht="35.1" customHeight="1" thickTop="1" thickBot="1" x14ac:dyDescent="0.3">
      <c r="A1938" s="28" t="str">
        <f t="shared" si="61"/>
        <v/>
      </c>
      <c r="B1938" s="171"/>
      <c r="C1938" s="169"/>
      <c r="D1938" s="182"/>
      <c r="E1938" s="172"/>
      <c r="F1938" s="170"/>
      <c r="G1938" s="169"/>
      <c r="H1938" s="183"/>
      <c r="I1938" s="132" t="str">
        <f>IFERROR(VLOOKUP(C1938,PG!$C$8:$M$1007,11,FALSE),"")</f>
        <v/>
      </c>
      <c r="J1938" s="133">
        <f t="shared" si="60"/>
        <v>0</v>
      </c>
    </row>
    <row r="1939" spans="1:10" ht="35.1" customHeight="1" thickTop="1" thickBot="1" x14ac:dyDescent="0.3">
      <c r="A1939" s="28" t="str">
        <f t="shared" si="61"/>
        <v/>
      </c>
      <c r="B1939" s="171"/>
      <c r="C1939" s="169"/>
      <c r="D1939" s="182"/>
      <c r="E1939" s="172"/>
      <c r="F1939" s="170"/>
      <c r="G1939" s="169"/>
      <c r="H1939" s="183"/>
      <c r="I1939" s="132" t="str">
        <f>IFERROR(VLOOKUP(C1939,PG!$C$8:$M$1007,11,FALSE),"")</f>
        <v/>
      </c>
      <c r="J1939" s="133">
        <f t="shared" ref="J1939:J2002" si="62">IFERROR(E1939*F1939,0)</f>
        <v>0</v>
      </c>
    </row>
    <row r="1940" spans="1:10" ht="35.1" customHeight="1" thickTop="1" thickBot="1" x14ac:dyDescent="0.3">
      <c r="A1940" s="28" t="str">
        <f t="shared" si="61"/>
        <v/>
      </c>
      <c r="B1940" s="171"/>
      <c r="C1940" s="169"/>
      <c r="D1940" s="182"/>
      <c r="E1940" s="172"/>
      <c r="F1940" s="170"/>
      <c r="G1940" s="169"/>
      <c r="H1940" s="183"/>
      <c r="I1940" s="132" t="str">
        <f>IFERROR(VLOOKUP(C1940,PG!$C$8:$M$1007,11,FALSE),"")</f>
        <v/>
      </c>
      <c r="J1940" s="133">
        <f t="shared" si="62"/>
        <v>0</v>
      </c>
    </row>
    <row r="1941" spans="1:10" ht="35.1" customHeight="1" thickTop="1" thickBot="1" x14ac:dyDescent="0.3">
      <c r="A1941" s="28" t="str">
        <f t="shared" si="61"/>
        <v/>
      </c>
      <c r="B1941" s="171"/>
      <c r="C1941" s="169"/>
      <c r="D1941" s="182"/>
      <c r="E1941" s="172"/>
      <c r="F1941" s="170"/>
      <c r="G1941" s="169"/>
      <c r="H1941" s="183"/>
      <c r="I1941" s="132" t="str">
        <f>IFERROR(VLOOKUP(C1941,PG!$C$8:$M$1007,11,FALSE),"")</f>
        <v/>
      </c>
      <c r="J1941" s="133">
        <f t="shared" si="62"/>
        <v>0</v>
      </c>
    </row>
    <row r="1942" spans="1:10" ht="35.1" customHeight="1" thickTop="1" thickBot="1" x14ac:dyDescent="0.3">
      <c r="A1942" s="28" t="str">
        <f t="shared" si="61"/>
        <v/>
      </c>
      <c r="B1942" s="171"/>
      <c r="C1942" s="169"/>
      <c r="D1942" s="182"/>
      <c r="E1942" s="172"/>
      <c r="F1942" s="170"/>
      <c r="G1942" s="169"/>
      <c r="H1942" s="183"/>
      <c r="I1942" s="132" t="str">
        <f>IFERROR(VLOOKUP(C1942,PG!$C$8:$M$1007,11,FALSE),"")</f>
        <v/>
      </c>
      <c r="J1942" s="133">
        <f t="shared" si="62"/>
        <v>0</v>
      </c>
    </row>
    <row r="1943" spans="1:10" ht="35.1" customHeight="1" thickTop="1" thickBot="1" x14ac:dyDescent="0.3">
      <c r="A1943" s="28" t="str">
        <f t="shared" si="61"/>
        <v/>
      </c>
      <c r="B1943" s="171"/>
      <c r="C1943" s="169"/>
      <c r="D1943" s="182"/>
      <c r="E1943" s="172"/>
      <c r="F1943" s="170"/>
      <c r="G1943" s="169"/>
      <c r="H1943" s="183"/>
      <c r="I1943" s="132" t="str">
        <f>IFERROR(VLOOKUP(C1943,PG!$C$8:$M$1007,11,FALSE),"")</f>
        <v/>
      </c>
      <c r="J1943" s="133">
        <f t="shared" si="62"/>
        <v>0</v>
      </c>
    </row>
    <row r="1944" spans="1:10" ht="35.1" customHeight="1" thickTop="1" thickBot="1" x14ac:dyDescent="0.3">
      <c r="A1944" s="28" t="str">
        <f t="shared" si="61"/>
        <v/>
      </c>
      <c r="B1944" s="171"/>
      <c r="C1944" s="169"/>
      <c r="D1944" s="182"/>
      <c r="E1944" s="172"/>
      <c r="F1944" s="170"/>
      <c r="G1944" s="169"/>
      <c r="H1944" s="183"/>
      <c r="I1944" s="132" t="str">
        <f>IFERROR(VLOOKUP(C1944,PG!$C$8:$M$1007,11,FALSE),"")</f>
        <v/>
      </c>
      <c r="J1944" s="133">
        <f t="shared" si="62"/>
        <v>0</v>
      </c>
    </row>
    <row r="1945" spans="1:10" ht="35.1" customHeight="1" thickTop="1" thickBot="1" x14ac:dyDescent="0.3">
      <c r="A1945" s="28" t="str">
        <f t="shared" si="61"/>
        <v/>
      </c>
      <c r="B1945" s="171"/>
      <c r="C1945" s="169"/>
      <c r="D1945" s="182"/>
      <c r="E1945" s="172"/>
      <c r="F1945" s="170"/>
      <c r="G1945" s="169"/>
      <c r="H1945" s="183"/>
      <c r="I1945" s="132" t="str">
        <f>IFERROR(VLOOKUP(C1945,PG!$C$8:$M$1007,11,FALSE),"")</f>
        <v/>
      </c>
      <c r="J1945" s="133">
        <f t="shared" si="62"/>
        <v>0</v>
      </c>
    </row>
    <row r="1946" spans="1:10" ht="35.1" customHeight="1" thickTop="1" thickBot="1" x14ac:dyDescent="0.3">
      <c r="A1946" s="28" t="str">
        <f t="shared" si="61"/>
        <v/>
      </c>
      <c r="B1946" s="171"/>
      <c r="C1946" s="169"/>
      <c r="D1946" s="182"/>
      <c r="E1946" s="172"/>
      <c r="F1946" s="170"/>
      <c r="G1946" s="169"/>
      <c r="H1946" s="183"/>
      <c r="I1946" s="132" t="str">
        <f>IFERROR(VLOOKUP(C1946,PG!$C$8:$M$1007,11,FALSE),"")</f>
        <v/>
      </c>
      <c r="J1946" s="133">
        <f t="shared" si="62"/>
        <v>0</v>
      </c>
    </row>
    <row r="1947" spans="1:10" ht="35.1" customHeight="1" thickTop="1" thickBot="1" x14ac:dyDescent="0.3">
      <c r="A1947" s="28" t="str">
        <f t="shared" si="61"/>
        <v/>
      </c>
      <c r="B1947" s="171"/>
      <c r="C1947" s="169"/>
      <c r="D1947" s="182"/>
      <c r="E1947" s="172"/>
      <c r="F1947" s="170"/>
      <c r="G1947" s="169"/>
      <c r="H1947" s="183"/>
      <c r="I1947" s="132" t="str">
        <f>IFERROR(VLOOKUP(C1947,PG!$C$8:$M$1007,11,FALSE),"")</f>
        <v/>
      </c>
      <c r="J1947" s="133">
        <f t="shared" si="62"/>
        <v>0</v>
      </c>
    </row>
    <row r="1948" spans="1:10" ht="35.1" customHeight="1" thickTop="1" thickBot="1" x14ac:dyDescent="0.3">
      <c r="A1948" s="28" t="str">
        <f t="shared" si="61"/>
        <v/>
      </c>
      <c r="B1948" s="171"/>
      <c r="C1948" s="169"/>
      <c r="D1948" s="182"/>
      <c r="E1948" s="172"/>
      <c r="F1948" s="170"/>
      <c r="G1948" s="169"/>
      <c r="H1948" s="183"/>
      <c r="I1948" s="132" t="str">
        <f>IFERROR(VLOOKUP(C1948,PG!$C$8:$M$1007,11,FALSE),"")</f>
        <v/>
      </c>
      <c r="J1948" s="133">
        <f t="shared" si="62"/>
        <v>0</v>
      </c>
    </row>
    <row r="1949" spans="1:10" ht="35.1" customHeight="1" thickTop="1" thickBot="1" x14ac:dyDescent="0.3">
      <c r="A1949" s="28" t="str">
        <f t="shared" si="61"/>
        <v/>
      </c>
      <c r="B1949" s="171"/>
      <c r="C1949" s="169"/>
      <c r="D1949" s="182"/>
      <c r="E1949" s="172"/>
      <c r="F1949" s="170"/>
      <c r="G1949" s="169"/>
      <c r="H1949" s="183"/>
      <c r="I1949" s="132" t="str">
        <f>IFERROR(VLOOKUP(C1949,PG!$C$8:$M$1007,11,FALSE),"")</f>
        <v/>
      </c>
      <c r="J1949" s="133">
        <f t="shared" si="62"/>
        <v>0</v>
      </c>
    </row>
    <row r="1950" spans="1:10" ht="35.1" customHeight="1" thickTop="1" thickBot="1" x14ac:dyDescent="0.3">
      <c r="A1950" s="28" t="str">
        <f t="shared" si="61"/>
        <v/>
      </c>
      <c r="B1950" s="171"/>
      <c r="C1950" s="169"/>
      <c r="D1950" s="182"/>
      <c r="E1950" s="172"/>
      <c r="F1950" s="170"/>
      <c r="G1950" s="169"/>
      <c r="H1950" s="183"/>
      <c r="I1950" s="132" t="str">
        <f>IFERROR(VLOOKUP(C1950,PG!$C$8:$M$1007,11,FALSE),"")</f>
        <v/>
      </c>
      <c r="J1950" s="133">
        <f t="shared" si="62"/>
        <v>0</v>
      </c>
    </row>
    <row r="1951" spans="1:10" ht="35.1" customHeight="1" thickTop="1" thickBot="1" x14ac:dyDescent="0.3">
      <c r="A1951" s="28" t="str">
        <f t="shared" si="61"/>
        <v/>
      </c>
      <c r="B1951" s="171"/>
      <c r="C1951" s="169"/>
      <c r="D1951" s="182"/>
      <c r="E1951" s="172"/>
      <c r="F1951" s="170"/>
      <c r="G1951" s="169"/>
      <c r="H1951" s="183"/>
      <c r="I1951" s="132" t="str">
        <f>IFERROR(VLOOKUP(C1951,PG!$C$8:$M$1007,11,FALSE),"")</f>
        <v/>
      </c>
      <c r="J1951" s="133">
        <f t="shared" si="62"/>
        <v>0</v>
      </c>
    </row>
    <row r="1952" spans="1:10" ht="35.1" customHeight="1" thickTop="1" thickBot="1" x14ac:dyDescent="0.3">
      <c r="A1952" s="28" t="str">
        <f t="shared" si="61"/>
        <v/>
      </c>
      <c r="B1952" s="171"/>
      <c r="C1952" s="169"/>
      <c r="D1952" s="182"/>
      <c r="E1952" s="172"/>
      <c r="F1952" s="170"/>
      <c r="G1952" s="169"/>
      <c r="H1952" s="183"/>
      <c r="I1952" s="132" t="str">
        <f>IFERROR(VLOOKUP(C1952,PG!$C$8:$M$1007,11,FALSE),"")</f>
        <v/>
      </c>
      <c r="J1952" s="133">
        <f t="shared" si="62"/>
        <v>0</v>
      </c>
    </row>
    <row r="1953" spans="1:10" ht="35.1" customHeight="1" thickTop="1" thickBot="1" x14ac:dyDescent="0.3">
      <c r="A1953" s="28" t="str">
        <f t="shared" si="61"/>
        <v/>
      </c>
      <c r="B1953" s="171"/>
      <c r="C1953" s="169"/>
      <c r="D1953" s="182"/>
      <c r="E1953" s="172"/>
      <c r="F1953" s="170"/>
      <c r="G1953" s="169"/>
      <c r="H1953" s="183"/>
      <c r="I1953" s="132" t="str">
        <f>IFERROR(VLOOKUP(C1953,PG!$C$8:$M$1007,11,FALSE),"")</f>
        <v/>
      </c>
      <c r="J1953" s="133">
        <f t="shared" si="62"/>
        <v>0</v>
      </c>
    </row>
    <row r="1954" spans="1:10" ht="35.1" customHeight="1" thickTop="1" thickBot="1" x14ac:dyDescent="0.3">
      <c r="A1954" s="28" t="str">
        <f t="shared" si="61"/>
        <v/>
      </c>
      <c r="B1954" s="171"/>
      <c r="C1954" s="169"/>
      <c r="D1954" s="182"/>
      <c r="E1954" s="172"/>
      <c r="F1954" s="170"/>
      <c r="G1954" s="169"/>
      <c r="H1954" s="183"/>
      <c r="I1954" s="132" t="str">
        <f>IFERROR(VLOOKUP(C1954,PG!$C$8:$M$1007,11,FALSE),"")</f>
        <v/>
      </c>
      <c r="J1954" s="133">
        <f t="shared" si="62"/>
        <v>0</v>
      </c>
    </row>
    <row r="1955" spans="1:10" ht="35.1" customHeight="1" thickTop="1" thickBot="1" x14ac:dyDescent="0.3">
      <c r="A1955" s="28" t="str">
        <f t="shared" si="61"/>
        <v/>
      </c>
      <c r="B1955" s="171"/>
      <c r="C1955" s="169"/>
      <c r="D1955" s="182"/>
      <c r="E1955" s="172"/>
      <c r="F1955" s="170"/>
      <c r="G1955" s="169"/>
      <c r="H1955" s="183"/>
      <c r="I1955" s="132" t="str">
        <f>IFERROR(VLOOKUP(C1955,PG!$C$8:$M$1007,11,FALSE),"")</f>
        <v/>
      </c>
      <c r="J1955" s="133">
        <f t="shared" si="62"/>
        <v>0</v>
      </c>
    </row>
    <row r="1956" spans="1:10" ht="35.1" customHeight="1" thickTop="1" thickBot="1" x14ac:dyDescent="0.3">
      <c r="A1956" s="28" t="str">
        <f t="shared" si="61"/>
        <v/>
      </c>
      <c r="B1956" s="171"/>
      <c r="C1956" s="169"/>
      <c r="D1956" s="182"/>
      <c r="E1956" s="172"/>
      <c r="F1956" s="170"/>
      <c r="G1956" s="169"/>
      <c r="H1956" s="183"/>
      <c r="I1956" s="132" t="str">
        <f>IFERROR(VLOOKUP(C1956,PG!$C$8:$M$1007,11,FALSE),"")</f>
        <v/>
      </c>
      <c r="J1956" s="133">
        <f t="shared" si="62"/>
        <v>0</v>
      </c>
    </row>
    <row r="1957" spans="1:10" ht="35.1" customHeight="1" thickTop="1" thickBot="1" x14ac:dyDescent="0.3">
      <c r="A1957" s="28" t="str">
        <f t="shared" si="61"/>
        <v/>
      </c>
      <c r="B1957" s="171"/>
      <c r="C1957" s="169"/>
      <c r="D1957" s="182"/>
      <c r="E1957" s="172"/>
      <c r="F1957" s="170"/>
      <c r="G1957" s="169"/>
      <c r="H1957" s="183"/>
      <c r="I1957" s="132" t="str">
        <f>IFERROR(VLOOKUP(C1957,PG!$C$8:$M$1007,11,FALSE),"")</f>
        <v/>
      </c>
      <c r="J1957" s="133">
        <f t="shared" si="62"/>
        <v>0</v>
      </c>
    </row>
    <row r="1958" spans="1:10" ht="35.1" customHeight="1" thickTop="1" thickBot="1" x14ac:dyDescent="0.3">
      <c r="A1958" s="28" t="str">
        <f t="shared" si="61"/>
        <v/>
      </c>
      <c r="B1958" s="171"/>
      <c r="C1958" s="169"/>
      <c r="D1958" s="182"/>
      <c r="E1958" s="172"/>
      <c r="F1958" s="170"/>
      <c r="G1958" s="169"/>
      <c r="H1958" s="183"/>
      <c r="I1958" s="132" t="str">
        <f>IFERROR(VLOOKUP(C1958,PG!$C$8:$M$1007,11,FALSE),"")</f>
        <v/>
      </c>
      <c r="J1958" s="133">
        <f t="shared" si="62"/>
        <v>0</v>
      </c>
    </row>
    <row r="1959" spans="1:10" ht="35.1" customHeight="1" thickTop="1" thickBot="1" x14ac:dyDescent="0.3">
      <c r="A1959" s="28" t="str">
        <f t="shared" si="61"/>
        <v/>
      </c>
      <c r="B1959" s="171"/>
      <c r="C1959" s="169"/>
      <c r="D1959" s="182"/>
      <c r="E1959" s="172"/>
      <c r="F1959" s="170"/>
      <c r="G1959" s="169"/>
      <c r="H1959" s="183"/>
      <c r="I1959" s="132" t="str">
        <f>IFERROR(VLOOKUP(C1959,PG!$C$8:$M$1007,11,FALSE),"")</f>
        <v/>
      </c>
      <c r="J1959" s="133">
        <f t="shared" si="62"/>
        <v>0</v>
      </c>
    </row>
    <row r="1960" spans="1:10" ht="35.1" customHeight="1" thickTop="1" thickBot="1" x14ac:dyDescent="0.3">
      <c r="A1960" s="28" t="str">
        <f t="shared" si="61"/>
        <v/>
      </c>
      <c r="B1960" s="171"/>
      <c r="C1960" s="169"/>
      <c r="D1960" s="182"/>
      <c r="E1960" s="172"/>
      <c r="F1960" s="170"/>
      <c r="G1960" s="169"/>
      <c r="H1960" s="183"/>
      <c r="I1960" s="132" t="str">
        <f>IFERROR(VLOOKUP(C1960,PG!$C$8:$M$1007,11,FALSE),"")</f>
        <v/>
      </c>
      <c r="J1960" s="133">
        <f t="shared" si="62"/>
        <v>0</v>
      </c>
    </row>
    <row r="1961" spans="1:10" ht="35.1" customHeight="1" thickTop="1" thickBot="1" x14ac:dyDescent="0.3">
      <c r="A1961" s="28" t="str">
        <f t="shared" si="61"/>
        <v/>
      </c>
      <c r="B1961" s="171"/>
      <c r="C1961" s="169"/>
      <c r="D1961" s="182"/>
      <c r="E1961" s="172"/>
      <c r="F1961" s="170"/>
      <c r="G1961" s="169"/>
      <c r="H1961" s="183"/>
      <c r="I1961" s="132" t="str">
        <f>IFERROR(VLOOKUP(C1961,PG!$C$8:$M$1007,11,FALSE),"")</f>
        <v/>
      </c>
      <c r="J1961" s="133">
        <f t="shared" si="62"/>
        <v>0</v>
      </c>
    </row>
    <row r="1962" spans="1:10" ht="35.1" customHeight="1" thickTop="1" thickBot="1" x14ac:dyDescent="0.3">
      <c r="A1962" s="28" t="str">
        <f t="shared" si="61"/>
        <v/>
      </c>
      <c r="B1962" s="171"/>
      <c r="C1962" s="169"/>
      <c r="D1962" s="182"/>
      <c r="E1962" s="172"/>
      <c r="F1962" s="170"/>
      <c r="G1962" s="169"/>
      <c r="H1962" s="183"/>
      <c r="I1962" s="132" t="str">
        <f>IFERROR(VLOOKUP(C1962,PG!$C$8:$M$1007,11,FALSE),"")</f>
        <v/>
      </c>
      <c r="J1962" s="133">
        <f t="shared" si="62"/>
        <v>0</v>
      </c>
    </row>
    <row r="1963" spans="1:10" ht="35.1" customHeight="1" thickTop="1" thickBot="1" x14ac:dyDescent="0.3">
      <c r="A1963" s="28" t="str">
        <f t="shared" si="61"/>
        <v/>
      </c>
      <c r="B1963" s="171"/>
      <c r="C1963" s="169"/>
      <c r="D1963" s="182"/>
      <c r="E1963" s="172"/>
      <c r="F1963" s="170"/>
      <c r="G1963" s="169"/>
      <c r="H1963" s="183"/>
      <c r="I1963" s="132" t="str">
        <f>IFERROR(VLOOKUP(C1963,PG!$C$8:$M$1007,11,FALSE),"")</f>
        <v/>
      </c>
      <c r="J1963" s="133">
        <f t="shared" si="62"/>
        <v>0</v>
      </c>
    </row>
    <row r="1964" spans="1:10" ht="35.1" customHeight="1" thickTop="1" thickBot="1" x14ac:dyDescent="0.3">
      <c r="A1964" s="28" t="str">
        <f t="shared" si="61"/>
        <v/>
      </c>
      <c r="B1964" s="171"/>
      <c r="C1964" s="169"/>
      <c r="D1964" s="182"/>
      <c r="E1964" s="172"/>
      <c r="F1964" s="170"/>
      <c r="G1964" s="169"/>
      <c r="H1964" s="183"/>
      <c r="I1964" s="132" t="str">
        <f>IFERROR(VLOOKUP(C1964,PG!$C$8:$M$1007,11,FALSE),"")</f>
        <v/>
      </c>
      <c r="J1964" s="133">
        <f t="shared" si="62"/>
        <v>0</v>
      </c>
    </row>
    <row r="1965" spans="1:10" ht="35.1" customHeight="1" thickTop="1" thickBot="1" x14ac:dyDescent="0.3">
      <c r="A1965" s="28" t="str">
        <f t="shared" si="61"/>
        <v/>
      </c>
      <c r="B1965" s="171"/>
      <c r="C1965" s="169"/>
      <c r="D1965" s="182"/>
      <c r="E1965" s="172"/>
      <c r="F1965" s="170"/>
      <c r="G1965" s="169"/>
      <c r="H1965" s="183"/>
      <c r="I1965" s="132" t="str">
        <f>IFERROR(VLOOKUP(C1965,PG!$C$8:$M$1007,11,FALSE),"")</f>
        <v/>
      </c>
      <c r="J1965" s="133">
        <f t="shared" si="62"/>
        <v>0</v>
      </c>
    </row>
    <row r="1966" spans="1:10" ht="35.1" customHeight="1" thickTop="1" thickBot="1" x14ac:dyDescent="0.3">
      <c r="A1966" s="28" t="str">
        <f t="shared" si="61"/>
        <v/>
      </c>
      <c r="B1966" s="171"/>
      <c r="C1966" s="169"/>
      <c r="D1966" s="182"/>
      <c r="E1966" s="172"/>
      <c r="F1966" s="170"/>
      <c r="G1966" s="169"/>
      <c r="H1966" s="183"/>
      <c r="I1966" s="132" t="str">
        <f>IFERROR(VLOOKUP(C1966,PG!$C$8:$M$1007,11,FALSE),"")</f>
        <v/>
      </c>
      <c r="J1966" s="133">
        <f t="shared" si="62"/>
        <v>0</v>
      </c>
    </row>
    <row r="1967" spans="1:10" ht="35.1" customHeight="1" thickTop="1" thickBot="1" x14ac:dyDescent="0.3">
      <c r="A1967" s="28" t="str">
        <f t="shared" si="61"/>
        <v/>
      </c>
      <c r="B1967" s="171"/>
      <c r="C1967" s="169"/>
      <c r="D1967" s="182"/>
      <c r="E1967" s="172"/>
      <c r="F1967" s="170"/>
      <c r="G1967" s="169"/>
      <c r="H1967" s="183"/>
      <c r="I1967" s="132" t="str">
        <f>IFERROR(VLOOKUP(C1967,PG!$C$8:$M$1007,11,FALSE),"")</f>
        <v/>
      </c>
      <c r="J1967" s="133">
        <f t="shared" si="62"/>
        <v>0</v>
      </c>
    </row>
    <row r="1968" spans="1:10" ht="35.1" customHeight="1" thickTop="1" thickBot="1" x14ac:dyDescent="0.3">
      <c r="A1968" s="28" t="str">
        <f t="shared" si="61"/>
        <v/>
      </c>
      <c r="B1968" s="171"/>
      <c r="C1968" s="169"/>
      <c r="D1968" s="182"/>
      <c r="E1968" s="172"/>
      <c r="F1968" s="170"/>
      <c r="G1968" s="169"/>
      <c r="H1968" s="183"/>
      <c r="I1968" s="132" t="str">
        <f>IFERROR(VLOOKUP(C1968,PG!$C$8:$M$1007,11,FALSE),"")</f>
        <v/>
      </c>
      <c r="J1968" s="133">
        <f t="shared" si="62"/>
        <v>0</v>
      </c>
    </row>
    <row r="1969" spans="1:10" ht="35.1" customHeight="1" thickTop="1" thickBot="1" x14ac:dyDescent="0.3">
      <c r="A1969" s="28" t="str">
        <f t="shared" si="61"/>
        <v/>
      </c>
      <c r="B1969" s="171"/>
      <c r="C1969" s="169"/>
      <c r="D1969" s="182"/>
      <c r="E1969" s="172"/>
      <c r="F1969" s="170"/>
      <c r="G1969" s="169"/>
      <c r="H1969" s="183"/>
      <c r="I1969" s="132" t="str">
        <f>IFERROR(VLOOKUP(C1969,PG!$C$8:$M$1007,11,FALSE),"")</f>
        <v/>
      </c>
      <c r="J1969" s="133">
        <f t="shared" si="62"/>
        <v>0</v>
      </c>
    </row>
    <row r="1970" spans="1:10" ht="35.1" customHeight="1" thickTop="1" thickBot="1" x14ac:dyDescent="0.3">
      <c r="A1970" s="28" t="str">
        <f t="shared" si="61"/>
        <v/>
      </c>
      <c r="B1970" s="171"/>
      <c r="C1970" s="169"/>
      <c r="D1970" s="182"/>
      <c r="E1970" s="172"/>
      <c r="F1970" s="170"/>
      <c r="G1970" s="169"/>
      <c r="H1970" s="183"/>
      <c r="I1970" s="132" t="str">
        <f>IFERROR(VLOOKUP(C1970,PG!$C$8:$M$1007,11,FALSE),"")</f>
        <v/>
      </c>
      <c r="J1970" s="133">
        <f t="shared" si="62"/>
        <v>0</v>
      </c>
    </row>
    <row r="1971" spans="1:10" ht="35.1" customHeight="1" thickTop="1" thickBot="1" x14ac:dyDescent="0.3">
      <c r="A1971" s="28" t="str">
        <f t="shared" si="61"/>
        <v/>
      </c>
      <c r="B1971" s="171"/>
      <c r="C1971" s="169"/>
      <c r="D1971" s="182"/>
      <c r="E1971" s="172"/>
      <c r="F1971" s="170"/>
      <c r="G1971" s="169"/>
      <c r="H1971" s="183"/>
      <c r="I1971" s="132" t="str">
        <f>IFERROR(VLOOKUP(C1971,PG!$C$8:$M$1007,11,FALSE),"")</f>
        <v/>
      </c>
      <c r="J1971" s="133">
        <f t="shared" si="62"/>
        <v>0</v>
      </c>
    </row>
    <row r="1972" spans="1:10" ht="35.1" customHeight="1" thickTop="1" thickBot="1" x14ac:dyDescent="0.3">
      <c r="A1972" s="28" t="str">
        <f t="shared" si="61"/>
        <v/>
      </c>
      <c r="B1972" s="171"/>
      <c r="C1972" s="169"/>
      <c r="D1972" s="182"/>
      <c r="E1972" s="172"/>
      <c r="F1972" s="170"/>
      <c r="G1972" s="169"/>
      <c r="H1972" s="183"/>
      <c r="I1972" s="132" t="str">
        <f>IFERROR(VLOOKUP(C1972,PG!$C$8:$M$1007,11,FALSE),"")</f>
        <v/>
      </c>
      <c r="J1972" s="133">
        <f t="shared" si="62"/>
        <v>0</v>
      </c>
    </row>
    <row r="1973" spans="1:10" ht="35.1" customHeight="1" thickTop="1" thickBot="1" x14ac:dyDescent="0.3">
      <c r="A1973" s="28" t="str">
        <f t="shared" si="61"/>
        <v/>
      </c>
      <c r="B1973" s="171"/>
      <c r="C1973" s="169"/>
      <c r="D1973" s="182"/>
      <c r="E1973" s="172"/>
      <c r="F1973" s="170"/>
      <c r="G1973" s="169"/>
      <c r="H1973" s="183"/>
      <c r="I1973" s="132" t="str">
        <f>IFERROR(VLOOKUP(C1973,PG!$C$8:$M$1007,11,FALSE),"")</f>
        <v/>
      </c>
      <c r="J1973" s="133">
        <f t="shared" si="62"/>
        <v>0</v>
      </c>
    </row>
    <row r="1974" spans="1:10" ht="35.1" customHeight="1" thickTop="1" thickBot="1" x14ac:dyDescent="0.3">
      <c r="A1974" s="28" t="str">
        <f t="shared" si="61"/>
        <v/>
      </c>
      <c r="B1974" s="171"/>
      <c r="C1974" s="169"/>
      <c r="D1974" s="182"/>
      <c r="E1974" s="172"/>
      <c r="F1974" s="170"/>
      <c r="G1974" s="169"/>
      <c r="H1974" s="183"/>
      <c r="I1974" s="132" t="str">
        <f>IFERROR(VLOOKUP(C1974,PG!$C$8:$M$1007,11,FALSE),"")</f>
        <v/>
      </c>
      <c r="J1974" s="133">
        <f t="shared" si="62"/>
        <v>0</v>
      </c>
    </row>
    <row r="1975" spans="1:10" ht="35.1" customHeight="1" thickTop="1" thickBot="1" x14ac:dyDescent="0.3">
      <c r="A1975" s="28" t="str">
        <f t="shared" si="61"/>
        <v/>
      </c>
      <c r="B1975" s="171"/>
      <c r="C1975" s="169"/>
      <c r="D1975" s="182"/>
      <c r="E1975" s="172"/>
      <c r="F1975" s="170"/>
      <c r="G1975" s="169"/>
      <c r="H1975" s="183"/>
      <c r="I1975" s="132" t="str">
        <f>IFERROR(VLOOKUP(C1975,PG!$C$8:$M$1007,11,FALSE),"")</f>
        <v/>
      </c>
      <c r="J1975" s="133">
        <f t="shared" si="62"/>
        <v>0</v>
      </c>
    </row>
    <row r="1976" spans="1:10" ht="35.1" customHeight="1" thickTop="1" thickBot="1" x14ac:dyDescent="0.3">
      <c r="A1976" s="28" t="str">
        <f t="shared" si="61"/>
        <v/>
      </c>
      <c r="B1976" s="171"/>
      <c r="C1976" s="169"/>
      <c r="D1976" s="182"/>
      <c r="E1976" s="172"/>
      <c r="F1976" s="170"/>
      <c r="G1976" s="169"/>
      <c r="H1976" s="183"/>
      <c r="I1976" s="132" t="str">
        <f>IFERROR(VLOOKUP(C1976,PG!$C$8:$M$1007,11,FALSE),"")</f>
        <v/>
      </c>
      <c r="J1976" s="133">
        <f t="shared" si="62"/>
        <v>0</v>
      </c>
    </row>
    <row r="1977" spans="1:10" ht="35.1" customHeight="1" thickTop="1" thickBot="1" x14ac:dyDescent="0.3">
      <c r="A1977" s="28" t="str">
        <f t="shared" si="61"/>
        <v/>
      </c>
      <c r="B1977" s="171"/>
      <c r="C1977" s="169"/>
      <c r="D1977" s="182"/>
      <c r="E1977" s="172"/>
      <c r="F1977" s="170"/>
      <c r="G1977" s="169"/>
      <c r="H1977" s="183"/>
      <c r="I1977" s="132" t="str">
        <f>IFERROR(VLOOKUP(C1977,PG!$C$8:$M$1007,11,FALSE),"")</f>
        <v/>
      </c>
      <c r="J1977" s="133">
        <f t="shared" si="62"/>
        <v>0</v>
      </c>
    </row>
    <row r="1978" spans="1:10" ht="35.1" customHeight="1" thickTop="1" thickBot="1" x14ac:dyDescent="0.3">
      <c r="A1978" s="28" t="str">
        <f t="shared" si="61"/>
        <v/>
      </c>
      <c r="B1978" s="171"/>
      <c r="C1978" s="169"/>
      <c r="D1978" s="182"/>
      <c r="E1978" s="172"/>
      <c r="F1978" s="170"/>
      <c r="G1978" s="169"/>
      <c r="H1978" s="183"/>
      <c r="I1978" s="132" t="str">
        <f>IFERROR(VLOOKUP(C1978,PG!$C$8:$M$1007,11,FALSE),"")</f>
        <v/>
      </c>
      <c r="J1978" s="133">
        <f t="shared" si="62"/>
        <v>0</v>
      </c>
    </row>
    <row r="1979" spans="1:10" ht="35.1" customHeight="1" thickTop="1" thickBot="1" x14ac:dyDescent="0.3">
      <c r="A1979" s="28" t="str">
        <f t="shared" si="61"/>
        <v/>
      </c>
      <c r="B1979" s="171"/>
      <c r="C1979" s="169"/>
      <c r="D1979" s="182"/>
      <c r="E1979" s="172"/>
      <c r="F1979" s="170"/>
      <c r="G1979" s="169"/>
      <c r="H1979" s="183"/>
      <c r="I1979" s="132" t="str">
        <f>IFERROR(VLOOKUP(C1979,PG!$C$8:$M$1007,11,FALSE),"")</f>
        <v/>
      </c>
      <c r="J1979" s="133">
        <f t="shared" si="62"/>
        <v>0</v>
      </c>
    </row>
    <row r="1980" spans="1:10" ht="35.1" customHeight="1" thickTop="1" thickBot="1" x14ac:dyDescent="0.3">
      <c r="A1980" s="28" t="str">
        <f t="shared" si="61"/>
        <v/>
      </c>
      <c r="B1980" s="171"/>
      <c r="C1980" s="169"/>
      <c r="D1980" s="182"/>
      <c r="E1980" s="172"/>
      <c r="F1980" s="170"/>
      <c r="G1980" s="169"/>
      <c r="H1980" s="183"/>
      <c r="I1980" s="132" t="str">
        <f>IFERROR(VLOOKUP(C1980,PG!$C$8:$M$1007,11,FALSE),"")</f>
        <v/>
      </c>
      <c r="J1980" s="133">
        <f t="shared" si="62"/>
        <v>0</v>
      </c>
    </row>
    <row r="1981" spans="1:10" ht="35.1" customHeight="1" thickTop="1" thickBot="1" x14ac:dyDescent="0.3">
      <c r="A1981" s="28" t="str">
        <f t="shared" si="61"/>
        <v/>
      </c>
      <c r="B1981" s="171"/>
      <c r="C1981" s="169"/>
      <c r="D1981" s="182"/>
      <c r="E1981" s="172"/>
      <c r="F1981" s="170"/>
      <c r="G1981" s="169"/>
      <c r="H1981" s="183"/>
      <c r="I1981" s="132" t="str">
        <f>IFERROR(VLOOKUP(C1981,PG!$C$8:$M$1007,11,FALSE),"")</f>
        <v/>
      </c>
      <c r="J1981" s="133">
        <f t="shared" si="62"/>
        <v>0</v>
      </c>
    </row>
    <row r="1982" spans="1:10" ht="35.1" customHeight="1" thickTop="1" thickBot="1" x14ac:dyDescent="0.3">
      <c r="A1982" s="28" t="str">
        <f t="shared" si="61"/>
        <v/>
      </c>
      <c r="B1982" s="171"/>
      <c r="C1982" s="169"/>
      <c r="D1982" s="182"/>
      <c r="E1982" s="172"/>
      <c r="F1982" s="170"/>
      <c r="G1982" s="169"/>
      <c r="H1982" s="183"/>
      <c r="I1982" s="132" t="str">
        <f>IFERROR(VLOOKUP(C1982,PG!$C$8:$M$1007,11,FALSE),"")</f>
        <v/>
      </c>
      <c r="J1982" s="133">
        <f t="shared" si="62"/>
        <v>0</v>
      </c>
    </row>
    <row r="1983" spans="1:10" ht="35.1" customHeight="1" thickTop="1" thickBot="1" x14ac:dyDescent="0.3">
      <c r="A1983" s="28" t="str">
        <f t="shared" si="61"/>
        <v/>
      </c>
      <c r="B1983" s="171"/>
      <c r="C1983" s="169"/>
      <c r="D1983" s="182"/>
      <c r="E1983" s="172"/>
      <c r="F1983" s="170"/>
      <c r="G1983" s="169"/>
      <c r="H1983" s="183"/>
      <c r="I1983" s="132" t="str">
        <f>IFERROR(VLOOKUP(C1983,PG!$C$8:$M$1007,11,FALSE),"")</f>
        <v/>
      </c>
      <c r="J1983" s="133">
        <f t="shared" si="62"/>
        <v>0</v>
      </c>
    </row>
    <row r="1984" spans="1:10" ht="35.1" customHeight="1" thickTop="1" thickBot="1" x14ac:dyDescent="0.3">
      <c r="A1984" s="28" t="str">
        <f t="shared" si="61"/>
        <v/>
      </c>
      <c r="B1984" s="171"/>
      <c r="C1984" s="169"/>
      <c r="D1984" s="182"/>
      <c r="E1984" s="172"/>
      <c r="F1984" s="170"/>
      <c r="G1984" s="169"/>
      <c r="H1984" s="183"/>
      <c r="I1984" s="132" t="str">
        <f>IFERROR(VLOOKUP(C1984,PG!$C$8:$M$1007,11,FALSE),"")</f>
        <v/>
      </c>
      <c r="J1984" s="133">
        <f t="shared" si="62"/>
        <v>0</v>
      </c>
    </row>
    <row r="1985" spans="1:10" ht="35.1" customHeight="1" thickTop="1" thickBot="1" x14ac:dyDescent="0.3">
      <c r="A1985" s="28" t="str">
        <f t="shared" si="61"/>
        <v/>
      </c>
      <c r="B1985" s="171"/>
      <c r="C1985" s="169"/>
      <c r="D1985" s="182"/>
      <c r="E1985" s="172"/>
      <c r="F1985" s="170"/>
      <c r="G1985" s="169"/>
      <c r="H1985" s="183"/>
      <c r="I1985" s="132" t="str">
        <f>IFERROR(VLOOKUP(C1985,PG!$C$8:$M$1007,11,FALSE),"")</f>
        <v/>
      </c>
      <c r="J1985" s="133">
        <f t="shared" si="62"/>
        <v>0</v>
      </c>
    </row>
    <row r="1986" spans="1:10" ht="35.1" customHeight="1" thickTop="1" thickBot="1" x14ac:dyDescent="0.3">
      <c r="A1986" s="28" t="str">
        <f t="shared" si="61"/>
        <v/>
      </c>
      <c r="B1986" s="171"/>
      <c r="C1986" s="169"/>
      <c r="D1986" s="182"/>
      <c r="E1986" s="172"/>
      <c r="F1986" s="170"/>
      <c r="G1986" s="169"/>
      <c r="H1986" s="183"/>
      <c r="I1986" s="132" t="str">
        <f>IFERROR(VLOOKUP(C1986,PG!$C$8:$M$1007,11,FALSE),"")</f>
        <v/>
      </c>
      <c r="J1986" s="133">
        <f t="shared" si="62"/>
        <v>0</v>
      </c>
    </row>
    <row r="1987" spans="1:10" ht="35.1" customHeight="1" thickTop="1" thickBot="1" x14ac:dyDescent="0.3">
      <c r="A1987" s="28" t="str">
        <f t="shared" si="61"/>
        <v/>
      </c>
      <c r="B1987" s="171"/>
      <c r="C1987" s="169"/>
      <c r="D1987" s="182"/>
      <c r="E1987" s="172"/>
      <c r="F1987" s="170"/>
      <c r="G1987" s="169"/>
      <c r="H1987" s="183"/>
      <c r="I1987" s="132" t="str">
        <f>IFERROR(VLOOKUP(C1987,PG!$C$8:$M$1007,11,FALSE),"")</f>
        <v/>
      </c>
      <c r="J1987" s="133">
        <f t="shared" si="62"/>
        <v>0</v>
      </c>
    </row>
    <row r="1988" spans="1:10" ht="35.1" customHeight="1" thickTop="1" thickBot="1" x14ac:dyDescent="0.3">
      <c r="A1988" s="28" t="str">
        <f t="shared" si="61"/>
        <v/>
      </c>
      <c r="B1988" s="171"/>
      <c r="C1988" s="169"/>
      <c r="D1988" s="182"/>
      <c r="E1988" s="172"/>
      <c r="F1988" s="170"/>
      <c r="G1988" s="169"/>
      <c r="H1988" s="183"/>
      <c r="I1988" s="132" t="str">
        <f>IFERROR(VLOOKUP(C1988,PG!$C$8:$M$1007,11,FALSE),"")</f>
        <v/>
      </c>
      <c r="J1988" s="133">
        <f t="shared" si="62"/>
        <v>0</v>
      </c>
    </row>
    <row r="1989" spans="1:10" ht="35.1" customHeight="1" thickTop="1" thickBot="1" x14ac:dyDescent="0.3">
      <c r="A1989" s="28" t="str">
        <f t="shared" si="61"/>
        <v/>
      </c>
      <c r="B1989" s="171"/>
      <c r="C1989" s="169"/>
      <c r="D1989" s="182"/>
      <c r="E1989" s="172"/>
      <c r="F1989" s="170"/>
      <c r="G1989" s="169"/>
      <c r="H1989" s="183"/>
      <c r="I1989" s="132" t="str">
        <f>IFERROR(VLOOKUP(C1989,PG!$C$8:$M$1007,11,FALSE),"")</f>
        <v/>
      </c>
      <c r="J1989" s="133">
        <f t="shared" si="62"/>
        <v>0</v>
      </c>
    </row>
    <row r="1990" spans="1:10" ht="35.1" customHeight="1" thickTop="1" thickBot="1" x14ac:dyDescent="0.3">
      <c r="A1990" s="28" t="str">
        <f t="shared" si="61"/>
        <v/>
      </c>
      <c r="B1990" s="171"/>
      <c r="C1990" s="169"/>
      <c r="D1990" s="182"/>
      <c r="E1990" s="172"/>
      <c r="F1990" s="170"/>
      <c r="G1990" s="169"/>
      <c r="H1990" s="183"/>
      <c r="I1990" s="132" t="str">
        <f>IFERROR(VLOOKUP(C1990,PG!$C$8:$M$1007,11,FALSE),"")</f>
        <v/>
      </c>
      <c r="J1990" s="133">
        <f t="shared" si="62"/>
        <v>0</v>
      </c>
    </row>
    <row r="1991" spans="1:10" ht="35.1" customHeight="1" thickTop="1" thickBot="1" x14ac:dyDescent="0.3">
      <c r="A1991" s="28" t="str">
        <f t="shared" si="61"/>
        <v/>
      </c>
      <c r="B1991" s="171"/>
      <c r="C1991" s="169"/>
      <c r="D1991" s="182"/>
      <c r="E1991" s="172"/>
      <c r="F1991" s="170"/>
      <c r="G1991" s="169"/>
      <c r="H1991" s="183"/>
      <c r="I1991" s="132" t="str">
        <f>IFERROR(VLOOKUP(C1991,PG!$C$8:$M$1007,11,FALSE),"")</f>
        <v/>
      </c>
      <c r="J1991" s="133">
        <f t="shared" si="62"/>
        <v>0</v>
      </c>
    </row>
    <row r="1992" spans="1:10" ht="35.1" customHeight="1" thickTop="1" thickBot="1" x14ac:dyDescent="0.3">
      <c r="A1992" s="28" t="str">
        <f t="shared" si="61"/>
        <v/>
      </c>
      <c r="B1992" s="171"/>
      <c r="C1992" s="169"/>
      <c r="D1992" s="182"/>
      <c r="E1992" s="172"/>
      <c r="F1992" s="170"/>
      <c r="G1992" s="169"/>
      <c r="H1992" s="183"/>
      <c r="I1992" s="132" t="str">
        <f>IFERROR(VLOOKUP(C1992,PG!$C$8:$M$1007,11,FALSE),"")</f>
        <v/>
      </c>
      <c r="J1992" s="133">
        <f t="shared" si="62"/>
        <v>0</v>
      </c>
    </row>
    <row r="1993" spans="1:10" ht="35.1" customHeight="1" thickTop="1" thickBot="1" x14ac:dyDescent="0.3">
      <c r="A1993" s="28" t="str">
        <f t="shared" ref="A1993:A2056" si="63">IF(B1993="","",MONTH(B1993))</f>
        <v/>
      </c>
      <c r="B1993" s="171"/>
      <c r="C1993" s="169"/>
      <c r="D1993" s="182"/>
      <c r="E1993" s="172"/>
      <c r="F1993" s="170"/>
      <c r="G1993" s="169"/>
      <c r="H1993" s="183"/>
      <c r="I1993" s="132" t="str">
        <f>IFERROR(VLOOKUP(C1993,PG!$C$8:$M$1007,11,FALSE),"")</f>
        <v/>
      </c>
      <c r="J1993" s="133">
        <f t="shared" si="62"/>
        <v>0</v>
      </c>
    </row>
    <row r="1994" spans="1:10" ht="35.1" customHeight="1" thickTop="1" thickBot="1" x14ac:dyDescent="0.3">
      <c r="A1994" s="28" t="str">
        <f t="shared" si="63"/>
        <v/>
      </c>
      <c r="B1994" s="171"/>
      <c r="C1994" s="169"/>
      <c r="D1994" s="182"/>
      <c r="E1994" s="172"/>
      <c r="F1994" s="170"/>
      <c r="G1994" s="169"/>
      <c r="H1994" s="183"/>
      <c r="I1994" s="132" t="str">
        <f>IFERROR(VLOOKUP(C1994,PG!$C$8:$M$1007,11,FALSE),"")</f>
        <v/>
      </c>
      <c r="J1994" s="133">
        <f t="shared" si="62"/>
        <v>0</v>
      </c>
    </row>
    <row r="1995" spans="1:10" ht="35.1" customHeight="1" thickTop="1" thickBot="1" x14ac:dyDescent="0.3">
      <c r="A1995" s="28" t="str">
        <f t="shared" si="63"/>
        <v/>
      </c>
      <c r="B1995" s="171"/>
      <c r="C1995" s="169"/>
      <c r="D1995" s="182"/>
      <c r="E1995" s="172"/>
      <c r="F1995" s="170"/>
      <c r="G1995" s="169"/>
      <c r="H1995" s="183"/>
      <c r="I1995" s="132" t="str">
        <f>IFERROR(VLOOKUP(C1995,PG!$C$8:$M$1007,11,FALSE),"")</f>
        <v/>
      </c>
      <c r="J1995" s="133">
        <f t="shared" si="62"/>
        <v>0</v>
      </c>
    </row>
    <row r="1996" spans="1:10" ht="35.1" customHeight="1" thickTop="1" thickBot="1" x14ac:dyDescent="0.3">
      <c r="A1996" s="28" t="str">
        <f t="shared" si="63"/>
        <v/>
      </c>
      <c r="B1996" s="171"/>
      <c r="C1996" s="169"/>
      <c r="D1996" s="182"/>
      <c r="E1996" s="172"/>
      <c r="F1996" s="170"/>
      <c r="G1996" s="169"/>
      <c r="H1996" s="183"/>
      <c r="I1996" s="132" t="str">
        <f>IFERROR(VLOOKUP(C1996,PG!$C$8:$M$1007,11,FALSE),"")</f>
        <v/>
      </c>
      <c r="J1996" s="133">
        <f t="shared" si="62"/>
        <v>0</v>
      </c>
    </row>
    <row r="1997" spans="1:10" ht="35.1" customHeight="1" thickTop="1" thickBot="1" x14ac:dyDescent="0.3">
      <c r="A1997" s="28" t="str">
        <f t="shared" si="63"/>
        <v/>
      </c>
      <c r="B1997" s="171"/>
      <c r="C1997" s="169"/>
      <c r="D1997" s="182"/>
      <c r="E1997" s="172"/>
      <c r="F1997" s="170"/>
      <c r="G1997" s="169"/>
      <c r="H1997" s="183"/>
      <c r="I1997" s="132" t="str">
        <f>IFERROR(VLOOKUP(C1997,PG!$C$8:$M$1007,11,FALSE),"")</f>
        <v/>
      </c>
      <c r="J1997" s="133">
        <f t="shared" si="62"/>
        <v>0</v>
      </c>
    </row>
    <row r="1998" spans="1:10" ht="35.1" customHeight="1" thickTop="1" thickBot="1" x14ac:dyDescent="0.3">
      <c r="A1998" s="28" t="str">
        <f t="shared" si="63"/>
        <v/>
      </c>
      <c r="B1998" s="171"/>
      <c r="C1998" s="169"/>
      <c r="D1998" s="182"/>
      <c r="E1998" s="172"/>
      <c r="F1998" s="170"/>
      <c r="G1998" s="169"/>
      <c r="H1998" s="183"/>
      <c r="I1998" s="132" t="str">
        <f>IFERROR(VLOOKUP(C1998,PG!$C$8:$M$1007,11,FALSE),"")</f>
        <v/>
      </c>
      <c r="J1998" s="133">
        <f t="shared" si="62"/>
        <v>0</v>
      </c>
    </row>
    <row r="1999" spans="1:10" ht="35.1" customHeight="1" thickTop="1" thickBot="1" x14ac:dyDescent="0.3">
      <c r="A1999" s="28" t="str">
        <f t="shared" si="63"/>
        <v/>
      </c>
      <c r="B1999" s="171"/>
      <c r="C1999" s="169"/>
      <c r="D1999" s="182"/>
      <c r="E1999" s="172"/>
      <c r="F1999" s="170"/>
      <c r="G1999" s="169"/>
      <c r="H1999" s="183"/>
      <c r="I1999" s="132" t="str">
        <f>IFERROR(VLOOKUP(C1999,PG!$C$8:$M$1007,11,FALSE),"")</f>
        <v/>
      </c>
      <c r="J1999" s="133">
        <f t="shared" si="62"/>
        <v>0</v>
      </c>
    </row>
    <row r="2000" spans="1:10" ht="35.1" customHeight="1" thickTop="1" thickBot="1" x14ac:dyDescent="0.3">
      <c r="A2000" s="28" t="str">
        <f t="shared" si="63"/>
        <v/>
      </c>
      <c r="B2000" s="171"/>
      <c r="C2000" s="169"/>
      <c r="D2000" s="182"/>
      <c r="E2000" s="172"/>
      <c r="F2000" s="170"/>
      <c r="G2000" s="169"/>
      <c r="H2000" s="183"/>
      <c r="I2000" s="132" t="str">
        <f>IFERROR(VLOOKUP(C2000,PG!$C$8:$M$1007,11,FALSE),"")</f>
        <v/>
      </c>
      <c r="J2000" s="133">
        <f t="shared" si="62"/>
        <v>0</v>
      </c>
    </row>
    <row r="2001" spans="1:10" ht="35.1" customHeight="1" thickTop="1" thickBot="1" x14ac:dyDescent="0.3">
      <c r="A2001" s="28" t="str">
        <f t="shared" si="63"/>
        <v/>
      </c>
      <c r="B2001" s="171"/>
      <c r="C2001" s="169"/>
      <c r="D2001" s="182"/>
      <c r="E2001" s="172"/>
      <c r="F2001" s="170"/>
      <c r="G2001" s="169"/>
      <c r="H2001" s="183"/>
      <c r="I2001" s="132" t="str">
        <f>IFERROR(VLOOKUP(C2001,PG!$C$8:$M$1007,11,FALSE),"")</f>
        <v/>
      </c>
      <c r="J2001" s="133">
        <f t="shared" si="62"/>
        <v>0</v>
      </c>
    </row>
    <row r="2002" spans="1:10" ht="35.1" customHeight="1" thickTop="1" thickBot="1" x14ac:dyDescent="0.3">
      <c r="A2002" s="28" t="str">
        <f t="shared" si="63"/>
        <v/>
      </c>
      <c r="B2002" s="171"/>
      <c r="C2002" s="169"/>
      <c r="D2002" s="182"/>
      <c r="E2002" s="172"/>
      <c r="F2002" s="170"/>
      <c r="G2002" s="169"/>
      <c r="H2002" s="183"/>
      <c r="I2002" s="132" t="str">
        <f>IFERROR(VLOOKUP(C2002,PG!$C$8:$M$1007,11,FALSE),"")</f>
        <v/>
      </c>
      <c r="J2002" s="133">
        <f t="shared" si="62"/>
        <v>0</v>
      </c>
    </row>
    <row r="2003" spans="1:10" ht="35.1" customHeight="1" thickTop="1" thickBot="1" x14ac:dyDescent="0.3">
      <c r="A2003" s="28" t="str">
        <f t="shared" si="63"/>
        <v/>
      </c>
      <c r="B2003" s="171"/>
      <c r="C2003" s="169"/>
      <c r="D2003" s="182"/>
      <c r="E2003" s="172"/>
      <c r="F2003" s="170"/>
      <c r="G2003" s="169"/>
      <c r="H2003" s="183"/>
      <c r="I2003" s="132" t="str">
        <f>IFERROR(VLOOKUP(C2003,PG!$C$8:$M$1007,11,FALSE),"")</f>
        <v/>
      </c>
      <c r="J2003" s="133">
        <f t="shared" ref="J2003:J2066" si="64">IFERROR(E2003*F2003,0)</f>
        <v>0</v>
      </c>
    </row>
    <row r="2004" spans="1:10" ht="35.1" customHeight="1" thickTop="1" thickBot="1" x14ac:dyDescent="0.3">
      <c r="A2004" s="28" t="str">
        <f t="shared" si="63"/>
        <v/>
      </c>
      <c r="B2004" s="171"/>
      <c r="C2004" s="169"/>
      <c r="D2004" s="182"/>
      <c r="E2004" s="172"/>
      <c r="F2004" s="170"/>
      <c r="G2004" s="169"/>
      <c r="H2004" s="183"/>
      <c r="I2004" s="132" t="str">
        <f>IFERROR(VLOOKUP(C2004,PG!$C$8:$M$1007,11,FALSE),"")</f>
        <v/>
      </c>
      <c r="J2004" s="133">
        <f t="shared" si="64"/>
        <v>0</v>
      </c>
    </row>
    <row r="2005" spans="1:10" ht="35.1" customHeight="1" thickTop="1" thickBot="1" x14ac:dyDescent="0.3">
      <c r="A2005" s="28" t="str">
        <f t="shared" si="63"/>
        <v/>
      </c>
      <c r="B2005" s="171"/>
      <c r="C2005" s="169"/>
      <c r="D2005" s="182"/>
      <c r="E2005" s="172"/>
      <c r="F2005" s="170"/>
      <c r="G2005" s="169"/>
      <c r="H2005" s="183"/>
      <c r="I2005" s="132" t="str">
        <f>IFERROR(VLOOKUP(C2005,PG!$C$8:$M$1007,11,FALSE),"")</f>
        <v/>
      </c>
      <c r="J2005" s="133">
        <f t="shared" si="64"/>
        <v>0</v>
      </c>
    </row>
    <row r="2006" spans="1:10" ht="35.1" customHeight="1" thickTop="1" thickBot="1" x14ac:dyDescent="0.3">
      <c r="A2006" s="28" t="str">
        <f t="shared" si="63"/>
        <v/>
      </c>
      <c r="B2006" s="171"/>
      <c r="C2006" s="169"/>
      <c r="D2006" s="182"/>
      <c r="E2006" s="172"/>
      <c r="F2006" s="170"/>
      <c r="G2006" s="169"/>
      <c r="H2006" s="183"/>
      <c r="I2006" s="132" t="str">
        <f>IFERROR(VLOOKUP(C2006,PG!$C$8:$M$1007,11,FALSE),"")</f>
        <v/>
      </c>
      <c r="J2006" s="133">
        <f t="shared" si="64"/>
        <v>0</v>
      </c>
    </row>
    <row r="2007" spans="1:10" ht="35.1" customHeight="1" thickTop="1" thickBot="1" x14ac:dyDescent="0.3">
      <c r="A2007" s="28" t="str">
        <f t="shared" si="63"/>
        <v/>
      </c>
      <c r="B2007" s="171"/>
      <c r="C2007" s="169"/>
      <c r="D2007" s="182"/>
      <c r="E2007" s="172"/>
      <c r="F2007" s="170"/>
      <c r="G2007" s="169"/>
      <c r="H2007" s="183"/>
      <c r="I2007" s="132" t="str">
        <f>IFERROR(VLOOKUP(C2007,PG!$C$8:$M$1007,11,FALSE),"")</f>
        <v/>
      </c>
      <c r="J2007" s="133">
        <f t="shared" si="64"/>
        <v>0</v>
      </c>
    </row>
    <row r="2008" spans="1:10" ht="35.1" customHeight="1" thickTop="1" thickBot="1" x14ac:dyDescent="0.3">
      <c r="A2008" s="28" t="str">
        <f t="shared" si="63"/>
        <v/>
      </c>
      <c r="B2008" s="171"/>
      <c r="C2008" s="169"/>
      <c r="D2008" s="182"/>
      <c r="E2008" s="172"/>
      <c r="F2008" s="170"/>
      <c r="G2008" s="169"/>
      <c r="H2008" s="183"/>
      <c r="I2008" s="132" t="str">
        <f>IFERROR(VLOOKUP(C2008,PG!$C$8:$M$1007,11,FALSE),"")</f>
        <v/>
      </c>
      <c r="J2008" s="133">
        <f t="shared" si="64"/>
        <v>0</v>
      </c>
    </row>
    <row r="2009" spans="1:10" ht="35.1" customHeight="1" thickTop="1" thickBot="1" x14ac:dyDescent="0.3">
      <c r="A2009" s="28" t="str">
        <f t="shared" si="63"/>
        <v/>
      </c>
      <c r="B2009" s="171"/>
      <c r="C2009" s="169"/>
      <c r="D2009" s="182"/>
      <c r="E2009" s="172"/>
      <c r="F2009" s="170"/>
      <c r="G2009" s="169"/>
      <c r="H2009" s="183"/>
      <c r="I2009" s="132" t="str">
        <f>IFERROR(VLOOKUP(C2009,PG!$C$8:$M$1007,11,FALSE),"")</f>
        <v/>
      </c>
      <c r="J2009" s="133">
        <f t="shared" si="64"/>
        <v>0</v>
      </c>
    </row>
    <row r="2010" spans="1:10" ht="35.1" customHeight="1" thickTop="1" thickBot="1" x14ac:dyDescent="0.3">
      <c r="A2010" s="28" t="str">
        <f t="shared" si="63"/>
        <v/>
      </c>
      <c r="B2010" s="171"/>
      <c r="C2010" s="169"/>
      <c r="D2010" s="182"/>
      <c r="E2010" s="172"/>
      <c r="F2010" s="170"/>
      <c r="G2010" s="169"/>
      <c r="H2010" s="183"/>
      <c r="I2010" s="132" t="str">
        <f>IFERROR(VLOOKUP(C2010,PG!$C$8:$M$1007,11,FALSE),"")</f>
        <v/>
      </c>
      <c r="J2010" s="133">
        <f t="shared" si="64"/>
        <v>0</v>
      </c>
    </row>
    <row r="2011" spans="1:10" ht="35.1" customHeight="1" thickTop="1" thickBot="1" x14ac:dyDescent="0.3">
      <c r="A2011" s="28" t="str">
        <f t="shared" si="63"/>
        <v/>
      </c>
      <c r="B2011" s="171"/>
      <c r="C2011" s="169"/>
      <c r="D2011" s="182"/>
      <c r="E2011" s="172"/>
      <c r="F2011" s="170"/>
      <c r="G2011" s="169"/>
      <c r="H2011" s="183"/>
      <c r="I2011" s="132" t="str">
        <f>IFERROR(VLOOKUP(C2011,PG!$C$8:$M$1007,11,FALSE),"")</f>
        <v/>
      </c>
      <c r="J2011" s="133">
        <f t="shared" si="64"/>
        <v>0</v>
      </c>
    </row>
    <row r="2012" spans="1:10" ht="35.1" customHeight="1" thickTop="1" thickBot="1" x14ac:dyDescent="0.3">
      <c r="A2012" s="28" t="str">
        <f t="shared" si="63"/>
        <v/>
      </c>
      <c r="B2012" s="171"/>
      <c r="C2012" s="169"/>
      <c r="D2012" s="182"/>
      <c r="E2012" s="172"/>
      <c r="F2012" s="170"/>
      <c r="G2012" s="169"/>
      <c r="H2012" s="183"/>
      <c r="I2012" s="132" t="str">
        <f>IFERROR(VLOOKUP(C2012,PG!$C$8:$M$1007,11,FALSE),"")</f>
        <v/>
      </c>
      <c r="J2012" s="133">
        <f t="shared" si="64"/>
        <v>0</v>
      </c>
    </row>
    <row r="2013" spans="1:10" ht="35.1" customHeight="1" thickTop="1" thickBot="1" x14ac:dyDescent="0.3">
      <c r="A2013" s="28" t="str">
        <f t="shared" si="63"/>
        <v/>
      </c>
      <c r="B2013" s="171"/>
      <c r="C2013" s="169"/>
      <c r="D2013" s="182"/>
      <c r="E2013" s="172"/>
      <c r="F2013" s="170"/>
      <c r="G2013" s="169"/>
      <c r="H2013" s="183"/>
      <c r="I2013" s="132" t="str">
        <f>IFERROR(VLOOKUP(C2013,PG!$C$8:$M$1007,11,FALSE),"")</f>
        <v/>
      </c>
      <c r="J2013" s="133">
        <f t="shared" si="64"/>
        <v>0</v>
      </c>
    </row>
    <row r="2014" spans="1:10" ht="35.1" customHeight="1" thickTop="1" thickBot="1" x14ac:dyDescent="0.3">
      <c r="A2014" s="28" t="str">
        <f t="shared" si="63"/>
        <v/>
      </c>
      <c r="B2014" s="171"/>
      <c r="C2014" s="169"/>
      <c r="D2014" s="182"/>
      <c r="E2014" s="172"/>
      <c r="F2014" s="170"/>
      <c r="G2014" s="169"/>
      <c r="H2014" s="183"/>
      <c r="I2014" s="132" t="str">
        <f>IFERROR(VLOOKUP(C2014,PG!$C$8:$M$1007,11,FALSE),"")</f>
        <v/>
      </c>
      <c r="J2014" s="133">
        <f t="shared" si="64"/>
        <v>0</v>
      </c>
    </row>
    <row r="2015" spans="1:10" ht="35.1" customHeight="1" thickTop="1" thickBot="1" x14ac:dyDescent="0.3">
      <c r="A2015" s="28" t="str">
        <f t="shared" si="63"/>
        <v/>
      </c>
      <c r="B2015" s="171"/>
      <c r="C2015" s="169"/>
      <c r="D2015" s="182"/>
      <c r="E2015" s="172"/>
      <c r="F2015" s="170"/>
      <c r="G2015" s="169"/>
      <c r="H2015" s="183"/>
      <c r="I2015" s="132" t="str">
        <f>IFERROR(VLOOKUP(C2015,PG!$C$8:$M$1007,11,FALSE),"")</f>
        <v/>
      </c>
      <c r="J2015" s="133">
        <f t="shared" si="64"/>
        <v>0</v>
      </c>
    </row>
    <row r="2016" spans="1:10" ht="35.1" customHeight="1" thickTop="1" thickBot="1" x14ac:dyDescent="0.3">
      <c r="A2016" s="28" t="str">
        <f t="shared" si="63"/>
        <v/>
      </c>
      <c r="B2016" s="171"/>
      <c r="C2016" s="169"/>
      <c r="D2016" s="182"/>
      <c r="E2016" s="172"/>
      <c r="F2016" s="170"/>
      <c r="G2016" s="169"/>
      <c r="H2016" s="183"/>
      <c r="I2016" s="132" t="str">
        <f>IFERROR(VLOOKUP(C2016,PG!$C$8:$M$1007,11,FALSE),"")</f>
        <v/>
      </c>
      <c r="J2016" s="133">
        <f t="shared" si="64"/>
        <v>0</v>
      </c>
    </row>
    <row r="2017" spans="1:10" ht="35.1" customHeight="1" thickTop="1" thickBot="1" x14ac:dyDescent="0.3">
      <c r="A2017" s="28" t="str">
        <f t="shared" si="63"/>
        <v/>
      </c>
      <c r="B2017" s="171"/>
      <c r="C2017" s="169"/>
      <c r="D2017" s="182"/>
      <c r="E2017" s="172"/>
      <c r="F2017" s="170"/>
      <c r="G2017" s="169"/>
      <c r="H2017" s="183"/>
      <c r="I2017" s="132" t="str">
        <f>IFERROR(VLOOKUP(C2017,PG!$C$8:$M$1007,11,FALSE),"")</f>
        <v/>
      </c>
      <c r="J2017" s="133">
        <f t="shared" si="64"/>
        <v>0</v>
      </c>
    </row>
    <row r="2018" spans="1:10" ht="35.1" customHeight="1" thickTop="1" thickBot="1" x14ac:dyDescent="0.3">
      <c r="A2018" s="28" t="str">
        <f t="shared" si="63"/>
        <v/>
      </c>
      <c r="B2018" s="171"/>
      <c r="C2018" s="169"/>
      <c r="D2018" s="182"/>
      <c r="E2018" s="172"/>
      <c r="F2018" s="170"/>
      <c r="G2018" s="169"/>
      <c r="H2018" s="183"/>
      <c r="I2018" s="132" t="str">
        <f>IFERROR(VLOOKUP(C2018,PG!$C$8:$M$1007,11,FALSE),"")</f>
        <v/>
      </c>
      <c r="J2018" s="133">
        <f t="shared" si="64"/>
        <v>0</v>
      </c>
    </row>
    <row r="2019" spans="1:10" ht="35.1" customHeight="1" thickTop="1" thickBot="1" x14ac:dyDescent="0.3">
      <c r="A2019" s="28" t="str">
        <f t="shared" si="63"/>
        <v/>
      </c>
      <c r="B2019" s="171"/>
      <c r="C2019" s="169"/>
      <c r="D2019" s="182"/>
      <c r="E2019" s="172"/>
      <c r="F2019" s="170"/>
      <c r="G2019" s="169"/>
      <c r="H2019" s="183"/>
      <c r="I2019" s="132" t="str">
        <f>IFERROR(VLOOKUP(C2019,PG!$C$8:$M$1007,11,FALSE),"")</f>
        <v/>
      </c>
      <c r="J2019" s="133">
        <f t="shared" si="64"/>
        <v>0</v>
      </c>
    </row>
    <row r="2020" spans="1:10" ht="35.1" customHeight="1" thickTop="1" thickBot="1" x14ac:dyDescent="0.3">
      <c r="A2020" s="28" t="str">
        <f t="shared" si="63"/>
        <v/>
      </c>
      <c r="B2020" s="171"/>
      <c r="C2020" s="169"/>
      <c r="D2020" s="182"/>
      <c r="E2020" s="172"/>
      <c r="F2020" s="170"/>
      <c r="G2020" s="169"/>
      <c r="H2020" s="183"/>
      <c r="I2020" s="132" t="str">
        <f>IFERROR(VLOOKUP(C2020,PG!$C$8:$M$1007,11,FALSE),"")</f>
        <v/>
      </c>
      <c r="J2020" s="133">
        <f t="shared" si="64"/>
        <v>0</v>
      </c>
    </row>
    <row r="2021" spans="1:10" ht="35.1" customHeight="1" thickTop="1" thickBot="1" x14ac:dyDescent="0.3">
      <c r="A2021" s="28" t="str">
        <f t="shared" si="63"/>
        <v/>
      </c>
      <c r="B2021" s="171"/>
      <c r="C2021" s="169"/>
      <c r="D2021" s="182"/>
      <c r="E2021" s="172"/>
      <c r="F2021" s="170"/>
      <c r="G2021" s="169"/>
      <c r="H2021" s="183"/>
      <c r="I2021" s="132" t="str">
        <f>IFERROR(VLOOKUP(C2021,PG!$C$8:$M$1007,11,FALSE),"")</f>
        <v/>
      </c>
      <c r="J2021" s="133">
        <f t="shared" si="64"/>
        <v>0</v>
      </c>
    </row>
    <row r="2022" spans="1:10" ht="35.1" customHeight="1" thickTop="1" thickBot="1" x14ac:dyDescent="0.3">
      <c r="A2022" s="28" t="str">
        <f t="shared" si="63"/>
        <v/>
      </c>
      <c r="B2022" s="171"/>
      <c r="C2022" s="169"/>
      <c r="D2022" s="182"/>
      <c r="E2022" s="172"/>
      <c r="F2022" s="170"/>
      <c r="G2022" s="169"/>
      <c r="H2022" s="183"/>
      <c r="I2022" s="132" t="str">
        <f>IFERROR(VLOOKUP(C2022,PG!$C$8:$M$1007,11,FALSE),"")</f>
        <v/>
      </c>
      <c r="J2022" s="133">
        <f t="shared" si="64"/>
        <v>0</v>
      </c>
    </row>
    <row r="2023" spans="1:10" ht="35.1" customHeight="1" thickTop="1" thickBot="1" x14ac:dyDescent="0.3">
      <c r="A2023" s="28" t="str">
        <f t="shared" si="63"/>
        <v/>
      </c>
      <c r="B2023" s="171"/>
      <c r="C2023" s="169"/>
      <c r="D2023" s="182"/>
      <c r="E2023" s="172"/>
      <c r="F2023" s="170"/>
      <c r="G2023" s="169"/>
      <c r="H2023" s="183"/>
      <c r="I2023" s="132" t="str">
        <f>IFERROR(VLOOKUP(C2023,PG!$C$8:$M$1007,11,FALSE),"")</f>
        <v/>
      </c>
      <c r="J2023" s="133">
        <f t="shared" si="64"/>
        <v>0</v>
      </c>
    </row>
    <row r="2024" spans="1:10" ht="35.1" customHeight="1" thickTop="1" thickBot="1" x14ac:dyDescent="0.3">
      <c r="A2024" s="28" t="str">
        <f t="shared" si="63"/>
        <v/>
      </c>
      <c r="B2024" s="171"/>
      <c r="C2024" s="169"/>
      <c r="D2024" s="182"/>
      <c r="E2024" s="172"/>
      <c r="F2024" s="170"/>
      <c r="G2024" s="169"/>
      <c r="H2024" s="183"/>
      <c r="I2024" s="132" t="str">
        <f>IFERROR(VLOOKUP(C2024,PG!$C$8:$M$1007,11,FALSE),"")</f>
        <v/>
      </c>
      <c r="J2024" s="133">
        <f t="shared" si="64"/>
        <v>0</v>
      </c>
    </row>
    <row r="2025" spans="1:10" ht="35.1" customHeight="1" thickTop="1" thickBot="1" x14ac:dyDescent="0.3">
      <c r="A2025" s="28" t="str">
        <f t="shared" si="63"/>
        <v/>
      </c>
      <c r="B2025" s="171"/>
      <c r="C2025" s="169"/>
      <c r="D2025" s="182"/>
      <c r="E2025" s="172"/>
      <c r="F2025" s="170"/>
      <c r="G2025" s="169"/>
      <c r="H2025" s="183"/>
      <c r="I2025" s="132" t="str">
        <f>IFERROR(VLOOKUP(C2025,PG!$C$8:$M$1007,11,FALSE),"")</f>
        <v/>
      </c>
      <c r="J2025" s="133">
        <f t="shared" si="64"/>
        <v>0</v>
      </c>
    </row>
    <row r="2026" spans="1:10" ht="35.1" customHeight="1" thickTop="1" thickBot="1" x14ac:dyDescent="0.3">
      <c r="A2026" s="28" t="str">
        <f t="shared" si="63"/>
        <v/>
      </c>
      <c r="B2026" s="171"/>
      <c r="C2026" s="169"/>
      <c r="D2026" s="182"/>
      <c r="E2026" s="172"/>
      <c r="F2026" s="170"/>
      <c r="G2026" s="169"/>
      <c r="H2026" s="183"/>
      <c r="I2026" s="132" t="str">
        <f>IFERROR(VLOOKUP(C2026,PG!$C$8:$M$1007,11,FALSE),"")</f>
        <v/>
      </c>
      <c r="J2026" s="133">
        <f t="shared" si="64"/>
        <v>0</v>
      </c>
    </row>
    <row r="2027" spans="1:10" ht="35.1" customHeight="1" thickTop="1" thickBot="1" x14ac:dyDescent="0.3">
      <c r="A2027" s="28" t="str">
        <f t="shared" si="63"/>
        <v/>
      </c>
      <c r="B2027" s="171"/>
      <c r="C2027" s="169"/>
      <c r="D2027" s="182"/>
      <c r="E2027" s="172"/>
      <c r="F2027" s="170"/>
      <c r="G2027" s="169"/>
      <c r="H2027" s="183"/>
      <c r="I2027" s="132" t="str">
        <f>IFERROR(VLOOKUP(C2027,PG!$C$8:$M$1007,11,FALSE),"")</f>
        <v/>
      </c>
      <c r="J2027" s="133">
        <f t="shared" si="64"/>
        <v>0</v>
      </c>
    </row>
    <row r="2028" spans="1:10" ht="35.1" customHeight="1" thickTop="1" thickBot="1" x14ac:dyDescent="0.3">
      <c r="A2028" s="28" t="str">
        <f t="shared" si="63"/>
        <v/>
      </c>
      <c r="B2028" s="171"/>
      <c r="C2028" s="169"/>
      <c r="D2028" s="182"/>
      <c r="E2028" s="172"/>
      <c r="F2028" s="170"/>
      <c r="G2028" s="169"/>
      <c r="H2028" s="183"/>
      <c r="I2028" s="132" t="str">
        <f>IFERROR(VLOOKUP(C2028,PG!$C$8:$M$1007,11,FALSE),"")</f>
        <v/>
      </c>
      <c r="J2028" s="133">
        <f t="shared" si="64"/>
        <v>0</v>
      </c>
    </row>
    <row r="2029" spans="1:10" ht="35.1" customHeight="1" thickTop="1" thickBot="1" x14ac:dyDescent="0.3">
      <c r="A2029" s="28" t="str">
        <f t="shared" si="63"/>
        <v/>
      </c>
      <c r="B2029" s="171"/>
      <c r="C2029" s="169"/>
      <c r="D2029" s="182"/>
      <c r="E2029" s="172"/>
      <c r="F2029" s="170"/>
      <c r="G2029" s="169"/>
      <c r="H2029" s="183"/>
      <c r="I2029" s="132" t="str">
        <f>IFERROR(VLOOKUP(C2029,PG!$C$8:$M$1007,11,FALSE),"")</f>
        <v/>
      </c>
      <c r="J2029" s="133">
        <f t="shared" si="64"/>
        <v>0</v>
      </c>
    </row>
    <row r="2030" spans="1:10" ht="35.1" customHeight="1" thickTop="1" thickBot="1" x14ac:dyDescent="0.3">
      <c r="A2030" s="28" t="str">
        <f t="shared" si="63"/>
        <v/>
      </c>
      <c r="B2030" s="171"/>
      <c r="C2030" s="169"/>
      <c r="D2030" s="182"/>
      <c r="E2030" s="172"/>
      <c r="F2030" s="170"/>
      <c r="G2030" s="169"/>
      <c r="H2030" s="183"/>
      <c r="I2030" s="132" t="str">
        <f>IFERROR(VLOOKUP(C2030,PG!$C$8:$M$1007,11,FALSE),"")</f>
        <v/>
      </c>
      <c r="J2030" s="133">
        <f t="shared" si="64"/>
        <v>0</v>
      </c>
    </row>
    <row r="2031" spans="1:10" ht="35.1" customHeight="1" thickTop="1" thickBot="1" x14ac:dyDescent="0.3">
      <c r="A2031" s="28" t="str">
        <f t="shared" si="63"/>
        <v/>
      </c>
      <c r="B2031" s="171"/>
      <c r="C2031" s="169"/>
      <c r="D2031" s="182"/>
      <c r="E2031" s="172"/>
      <c r="F2031" s="170"/>
      <c r="G2031" s="169"/>
      <c r="H2031" s="183"/>
      <c r="I2031" s="132" t="str">
        <f>IFERROR(VLOOKUP(C2031,PG!$C$8:$M$1007,11,FALSE),"")</f>
        <v/>
      </c>
      <c r="J2031" s="133">
        <f t="shared" si="64"/>
        <v>0</v>
      </c>
    </row>
    <row r="2032" spans="1:10" ht="35.1" customHeight="1" thickTop="1" thickBot="1" x14ac:dyDescent="0.3">
      <c r="A2032" s="28" t="str">
        <f t="shared" si="63"/>
        <v/>
      </c>
      <c r="B2032" s="171"/>
      <c r="C2032" s="169"/>
      <c r="D2032" s="182"/>
      <c r="E2032" s="172"/>
      <c r="F2032" s="170"/>
      <c r="G2032" s="169"/>
      <c r="H2032" s="183"/>
      <c r="I2032" s="132" t="str">
        <f>IFERROR(VLOOKUP(C2032,PG!$C$8:$M$1007,11,FALSE),"")</f>
        <v/>
      </c>
      <c r="J2032" s="133">
        <f t="shared" si="64"/>
        <v>0</v>
      </c>
    </row>
    <row r="2033" spans="1:10" ht="35.1" customHeight="1" thickTop="1" thickBot="1" x14ac:dyDescent="0.3">
      <c r="A2033" s="28" t="str">
        <f t="shared" si="63"/>
        <v/>
      </c>
      <c r="B2033" s="171"/>
      <c r="C2033" s="169"/>
      <c r="D2033" s="182"/>
      <c r="E2033" s="172"/>
      <c r="F2033" s="170"/>
      <c r="G2033" s="169"/>
      <c r="H2033" s="183"/>
      <c r="I2033" s="132" t="str">
        <f>IFERROR(VLOOKUP(C2033,PG!$C$8:$M$1007,11,FALSE),"")</f>
        <v/>
      </c>
      <c r="J2033" s="133">
        <f t="shared" si="64"/>
        <v>0</v>
      </c>
    </row>
    <row r="2034" spans="1:10" ht="35.1" customHeight="1" thickTop="1" thickBot="1" x14ac:dyDescent="0.3">
      <c r="A2034" s="28" t="str">
        <f t="shared" si="63"/>
        <v/>
      </c>
      <c r="B2034" s="171"/>
      <c r="C2034" s="169"/>
      <c r="D2034" s="182"/>
      <c r="E2034" s="172"/>
      <c r="F2034" s="170"/>
      <c r="G2034" s="169"/>
      <c r="H2034" s="183"/>
      <c r="I2034" s="132" t="str">
        <f>IFERROR(VLOOKUP(C2034,PG!$C$8:$M$1007,11,FALSE),"")</f>
        <v/>
      </c>
      <c r="J2034" s="133">
        <f t="shared" si="64"/>
        <v>0</v>
      </c>
    </row>
    <row r="2035" spans="1:10" ht="35.1" customHeight="1" thickTop="1" thickBot="1" x14ac:dyDescent="0.3">
      <c r="A2035" s="28" t="str">
        <f t="shared" si="63"/>
        <v/>
      </c>
      <c r="B2035" s="171"/>
      <c r="C2035" s="169"/>
      <c r="D2035" s="182"/>
      <c r="E2035" s="172"/>
      <c r="F2035" s="170"/>
      <c r="G2035" s="169"/>
      <c r="H2035" s="183"/>
      <c r="I2035" s="132" t="str">
        <f>IFERROR(VLOOKUP(C2035,PG!$C$8:$M$1007,11,FALSE),"")</f>
        <v/>
      </c>
      <c r="J2035" s="133">
        <f t="shared" si="64"/>
        <v>0</v>
      </c>
    </row>
    <row r="2036" spans="1:10" ht="35.1" customHeight="1" thickTop="1" thickBot="1" x14ac:dyDescent="0.3">
      <c r="A2036" s="28" t="str">
        <f t="shared" si="63"/>
        <v/>
      </c>
      <c r="B2036" s="171"/>
      <c r="C2036" s="169"/>
      <c r="D2036" s="182"/>
      <c r="E2036" s="172"/>
      <c r="F2036" s="170"/>
      <c r="G2036" s="169"/>
      <c r="H2036" s="183"/>
      <c r="I2036" s="132" t="str">
        <f>IFERROR(VLOOKUP(C2036,PG!$C$8:$M$1007,11,FALSE),"")</f>
        <v/>
      </c>
      <c r="J2036" s="133">
        <f t="shared" si="64"/>
        <v>0</v>
      </c>
    </row>
    <row r="2037" spans="1:10" ht="35.1" customHeight="1" thickTop="1" thickBot="1" x14ac:dyDescent="0.3">
      <c r="A2037" s="28" t="str">
        <f t="shared" si="63"/>
        <v/>
      </c>
      <c r="B2037" s="171"/>
      <c r="C2037" s="169"/>
      <c r="D2037" s="182"/>
      <c r="E2037" s="172"/>
      <c r="F2037" s="170"/>
      <c r="G2037" s="169"/>
      <c r="H2037" s="183"/>
      <c r="I2037" s="132" t="str">
        <f>IFERROR(VLOOKUP(C2037,PG!$C$8:$M$1007,11,FALSE),"")</f>
        <v/>
      </c>
      <c r="J2037" s="133">
        <f t="shared" si="64"/>
        <v>0</v>
      </c>
    </row>
    <row r="2038" spans="1:10" ht="35.1" customHeight="1" thickTop="1" thickBot="1" x14ac:dyDescent="0.3">
      <c r="A2038" s="28" t="str">
        <f t="shared" si="63"/>
        <v/>
      </c>
      <c r="B2038" s="171"/>
      <c r="C2038" s="169"/>
      <c r="D2038" s="182"/>
      <c r="E2038" s="172"/>
      <c r="F2038" s="170"/>
      <c r="G2038" s="169"/>
      <c r="H2038" s="183"/>
      <c r="I2038" s="132" t="str">
        <f>IFERROR(VLOOKUP(C2038,PG!$C$8:$M$1007,11,FALSE),"")</f>
        <v/>
      </c>
      <c r="J2038" s="133">
        <f t="shared" si="64"/>
        <v>0</v>
      </c>
    </row>
    <row r="2039" spans="1:10" ht="35.1" customHeight="1" thickTop="1" thickBot="1" x14ac:dyDescent="0.3">
      <c r="A2039" s="28" t="str">
        <f t="shared" si="63"/>
        <v/>
      </c>
      <c r="B2039" s="171"/>
      <c r="C2039" s="169"/>
      <c r="D2039" s="182"/>
      <c r="E2039" s="172"/>
      <c r="F2039" s="170"/>
      <c r="G2039" s="169"/>
      <c r="H2039" s="183"/>
      <c r="I2039" s="132" t="str">
        <f>IFERROR(VLOOKUP(C2039,PG!$C$8:$M$1007,11,FALSE),"")</f>
        <v/>
      </c>
      <c r="J2039" s="133">
        <f t="shared" si="64"/>
        <v>0</v>
      </c>
    </row>
    <row r="2040" spans="1:10" ht="35.1" customHeight="1" thickTop="1" thickBot="1" x14ac:dyDescent="0.3">
      <c r="A2040" s="28" t="str">
        <f t="shared" si="63"/>
        <v/>
      </c>
      <c r="B2040" s="171"/>
      <c r="C2040" s="169"/>
      <c r="D2040" s="182"/>
      <c r="E2040" s="172"/>
      <c r="F2040" s="170"/>
      <c r="G2040" s="169"/>
      <c r="H2040" s="183"/>
      <c r="I2040" s="132" t="str">
        <f>IFERROR(VLOOKUP(C2040,PG!$C$8:$M$1007,11,FALSE),"")</f>
        <v/>
      </c>
      <c r="J2040" s="133">
        <f t="shared" si="64"/>
        <v>0</v>
      </c>
    </row>
    <row r="2041" spans="1:10" ht="35.1" customHeight="1" thickTop="1" thickBot="1" x14ac:dyDescent="0.3">
      <c r="A2041" s="28" t="str">
        <f t="shared" si="63"/>
        <v/>
      </c>
      <c r="B2041" s="171"/>
      <c r="C2041" s="169"/>
      <c r="D2041" s="182"/>
      <c r="E2041" s="172"/>
      <c r="F2041" s="170"/>
      <c r="G2041" s="169"/>
      <c r="H2041" s="183"/>
      <c r="I2041" s="132" t="str">
        <f>IFERROR(VLOOKUP(C2041,PG!$C$8:$M$1007,11,FALSE),"")</f>
        <v/>
      </c>
      <c r="J2041" s="133">
        <f t="shared" si="64"/>
        <v>0</v>
      </c>
    </row>
    <row r="2042" spans="1:10" ht="35.1" customHeight="1" thickTop="1" thickBot="1" x14ac:dyDescent="0.3">
      <c r="A2042" s="28" t="str">
        <f t="shared" si="63"/>
        <v/>
      </c>
      <c r="B2042" s="171"/>
      <c r="C2042" s="169"/>
      <c r="D2042" s="182"/>
      <c r="E2042" s="172"/>
      <c r="F2042" s="170"/>
      <c r="G2042" s="169"/>
      <c r="H2042" s="183"/>
      <c r="I2042" s="132" t="str">
        <f>IFERROR(VLOOKUP(C2042,PG!$C$8:$M$1007,11,FALSE),"")</f>
        <v/>
      </c>
      <c r="J2042" s="133">
        <f t="shared" si="64"/>
        <v>0</v>
      </c>
    </row>
    <row r="2043" spans="1:10" ht="35.1" customHeight="1" thickTop="1" thickBot="1" x14ac:dyDescent="0.3">
      <c r="A2043" s="28" t="str">
        <f t="shared" si="63"/>
        <v/>
      </c>
      <c r="B2043" s="171"/>
      <c r="C2043" s="169"/>
      <c r="D2043" s="182"/>
      <c r="E2043" s="172"/>
      <c r="F2043" s="170"/>
      <c r="G2043" s="169"/>
      <c r="H2043" s="183"/>
      <c r="I2043" s="132" t="str">
        <f>IFERROR(VLOOKUP(C2043,PG!$C$8:$M$1007,11,FALSE),"")</f>
        <v/>
      </c>
      <c r="J2043" s="133">
        <f t="shared" si="64"/>
        <v>0</v>
      </c>
    </row>
    <row r="2044" spans="1:10" ht="35.1" customHeight="1" thickTop="1" thickBot="1" x14ac:dyDescent="0.3">
      <c r="A2044" s="28" t="str">
        <f t="shared" si="63"/>
        <v/>
      </c>
      <c r="B2044" s="171"/>
      <c r="C2044" s="169"/>
      <c r="D2044" s="182"/>
      <c r="E2044" s="172"/>
      <c r="F2044" s="170"/>
      <c r="G2044" s="169"/>
      <c r="H2044" s="183"/>
      <c r="I2044" s="132" t="str">
        <f>IFERROR(VLOOKUP(C2044,PG!$C$8:$M$1007,11,FALSE),"")</f>
        <v/>
      </c>
      <c r="J2044" s="133">
        <f t="shared" si="64"/>
        <v>0</v>
      </c>
    </row>
    <row r="2045" spans="1:10" ht="35.1" customHeight="1" thickTop="1" thickBot="1" x14ac:dyDescent="0.3">
      <c r="A2045" s="28" t="str">
        <f t="shared" si="63"/>
        <v/>
      </c>
      <c r="B2045" s="171"/>
      <c r="C2045" s="169"/>
      <c r="D2045" s="182"/>
      <c r="E2045" s="172"/>
      <c r="F2045" s="170"/>
      <c r="G2045" s="169"/>
      <c r="H2045" s="183"/>
      <c r="I2045" s="132" t="str">
        <f>IFERROR(VLOOKUP(C2045,PG!$C$8:$M$1007,11,FALSE),"")</f>
        <v/>
      </c>
      <c r="J2045" s="133">
        <f t="shared" si="64"/>
        <v>0</v>
      </c>
    </row>
    <row r="2046" spans="1:10" ht="35.1" customHeight="1" thickTop="1" thickBot="1" x14ac:dyDescent="0.3">
      <c r="A2046" s="28" t="str">
        <f t="shared" si="63"/>
        <v/>
      </c>
      <c r="B2046" s="171"/>
      <c r="C2046" s="169"/>
      <c r="D2046" s="182"/>
      <c r="E2046" s="172"/>
      <c r="F2046" s="170"/>
      <c r="G2046" s="169"/>
      <c r="H2046" s="183"/>
      <c r="I2046" s="132" t="str">
        <f>IFERROR(VLOOKUP(C2046,PG!$C$8:$M$1007,11,FALSE),"")</f>
        <v/>
      </c>
      <c r="J2046" s="133">
        <f t="shared" si="64"/>
        <v>0</v>
      </c>
    </row>
    <row r="2047" spans="1:10" ht="35.1" customHeight="1" thickTop="1" thickBot="1" x14ac:dyDescent="0.3">
      <c r="A2047" s="28" t="str">
        <f t="shared" si="63"/>
        <v/>
      </c>
      <c r="B2047" s="171"/>
      <c r="C2047" s="169"/>
      <c r="D2047" s="182"/>
      <c r="E2047" s="172"/>
      <c r="F2047" s="170"/>
      <c r="G2047" s="169"/>
      <c r="H2047" s="183"/>
      <c r="I2047" s="132" t="str">
        <f>IFERROR(VLOOKUP(C2047,PG!$C$8:$M$1007,11,FALSE),"")</f>
        <v/>
      </c>
      <c r="J2047" s="133">
        <f t="shared" si="64"/>
        <v>0</v>
      </c>
    </row>
    <row r="2048" spans="1:10" ht="35.1" customHeight="1" thickTop="1" thickBot="1" x14ac:dyDescent="0.3">
      <c r="A2048" s="28" t="str">
        <f t="shared" si="63"/>
        <v/>
      </c>
      <c r="B2048" s="171"/>
      <c r="C2048" s="169"/>
      <c r="D2048" s="182"/>
      <c r="E2048" s="172"/>
      <c r="F2048" s="170"/>
      <c r="G2048" s="169"/>
      <c r="H2048" s="183"/>
      <c r="I2048" s="132" t="str">
        <f>IFERROR(VLOOKUP(C2048,PG!$C$8:$M$1007,11,FALSE),"")</f>
        <v/>
      </c>
      <c r="J2048" s="133">
        <f t="shared" si="64"/>
        <v>0</v>
      </c>
    </row>
    <row r="2049" spans="1:10" ht="35.1" customHeight="1" thickTop="1" thickBot="1" x14ac:dyDescent="0.3">
      <c r="A2049" s="28" t="str">
        <f t="shared" si="63"/>
        <v/>
      </c>
      <c r="B2049" s="171"/>
      <c r="C2049" s="169"/>
      <c r="D2049" s="182"/>
      <c r="E2049" s="172"/>
      <c r="F2049" s="170"/>
      <c r="G2049" s="169"/>
      <c r="H2049" s="183"/>
      <c r="I2049" s="132" t="str">
        <f>IFERROR(VLOOKUP(C2049,PG!$C$8:$M$1007,11,FALSE),"")</f>
        <v/>
      </c>
      <c r="J2049" s="133">
        <f t="shared" si="64"/>
        <v>0</v>
      </c>
    </row>
    <row r="2050" spans="1:10" ht="35.1" customHeight="1" thickTop="1" thickBot="1" x14ac:dyDescent="0.3">
      <c r="A2050" s="28" t="str">
        <f t="shared" si="63"/>
        <v/>
      </c>
      <c r="B2050" s="171"/>
      <c r="C2050" s="169"/>
      <c r="D2050" s="182"/>
      <c r="E2050" s="172"/>
      <c r="F2050" s="170"/>
      <c r="G2050" s="169"/>
      <c r="H2050" s="183"/>
      <c r="I2050" s="132" t="str">
        <f>IFERROR(VLOOKUP(C2050,PG!$C$8:$M$1007,11,FALSE),"")</f>
        <v/>
      </c>
      <c r="J2050" s="133">
        <f t="shared" si="64"/>
        <v>0</v>
      </c>
    </row>
    <row r="2051" spans="1:10" ht="35.1" customHeight="1" thickTop="1" thickBot="1" x14ac:dyDescent="0.3">
      <c r="A2051" s="28" t="str">
        <f t="shared" si="63"/>
        <v/>
      </c>
      <c r="B2051" s="171"/>
      <c r="C2051" s="169"/>
      <c r="D2051" s="182"/>
      <c r="E2051" s="172"/>
      <c r="F2051" s="170"/>
      <c r="G2051" s="169"/>
      <c r="H2051" s="183"/>
      <c r="I2051" s="132" t="str">
        <f>IFERROR(VLOOKUP(C2051,PG!$C$8:$M$1007,11,FALSE),"")</f>
        <v/>
      </c>
      <c r="J2051" s="133">
        <f t="shared" si="64"/>
        <v>0</v>
      </c>
    </row>
    <row r="2052" spans="1:10" ht="35.1" customHeight="1" thickTop="1" thickBot="1" x14ac:dyDescent="0.3">
      <c r="A2052" s="28" t="str">
        <f t="shared" si="63"/>
        <v/>
      </c>
      <c r="B2052" s="171"/>
      <c r="C2052" s="169"/>
      <c r="D2052" s="182"/>
      <c r="E2052" s="172"/>
      <c r="F2052" s="170"/>
      <c r="G2052" s="169"/>
      <c r="H2052" s="183"/>
      <c r="I2052" s="132" t="str">
        <f>IFERROR(VLOOKUP(C2052,PG!$C$8:$M$1007,11,FALSE),"")</f>
        <v/>
      </c>
      <c r="J2052" s="133">
        <f t="shared" si="64"/>
        <v>0</v>
      </c>
    </row>
    <row r="2053" spans="1:10" ht="35.1" customHeight="1" thickTop="1" thickBot="1" x14ac:dyDescent="0.3">
      <c r="A2053" s="28" t="str">
        <f t="shared" si="63"/>
        <v/>
      </c>
      <c r="B2053" s="171"/>
      <c r="C2053" s="169"/>
      <c r="D2053" s="182"/>
      <c r="E2053" s="172"/>
      <c r="F2053" s="170"/>
      <c r="G2053" s="169"/>
      <c r="H2053" s="183"/>
      <c r="I2053" s="132" t="str">
        <f>IFERROR(VLOOKUP(C2053,PG!$C$8:$M$1007,11,FALSE),"")</f>
        <v/>
      </c>
      <c r="J2053" s="133">
        <f t="shared" si="64"/>
        <v>0</v>
      </c>
    </row>
    <row r="2054" spans="1:10" ht="35.1" customHeight="1" thickTop="1" thickBot="1" x14ac:dyDescent="0.3">
      <c r="A2054" s="28" t="str">
        <f t="shared" si="63"/>
        <v/>
      </c>
      <c r="B2054" s="171"/>
      <c r="C2054" s="169"/>
      <c r="D2054" s="182"/>
      <c r="E2054" s="172"/>
      <c r="F2054" s="170"/>
      <c r="G2054" s="169"/>
      <c r="H2054" s="183"/>
      <c r="I2054" s="132" t="str">
        <f>IFERROR(VLOOKUP(C2054,PG!$C$8:$M$1007,11,FALSE),"")</f>
        <v/>
      </c>
      <c r="J2054" s="133">
        <f t="shared" si="64"/>
        <v>0</v>
      </c>
    </row>
    <row r="2055" spans="1:10" ht="35.1" customHeight="1" thickTop="1" thickBot="1" x14ac:dyDescent="0.3">
      <c r="A2055" s="28" t="str">
        <f t="shared" si="63"/>
        <v/>
      </c>
      <c r="B2055" s="171"/>
      <c r="C2055" s="169"/>
      <c r="D2055" s="182"/>
      <c r="E2055" s="172"/>
      <c r="F2055" s="170"/>
      <c r="G2055" s="169"/>
      <c r="H2055" s="183"/>
      <c r="I2055" s="132" t="str">
        <f>IFERROR(VLOOKUP(C2055,PG!$C$8:$M$1007,11,FALSE),"")</f>
        <v/>
      </c>
      <c r="J2055" s="133">
        <f t="shared" si="64"/>
        <v>0</v>
      </c>
    </row>
    <row r="2056" spans="1:10" ht="35.1" customHeight="1" thickTop="1" thickBot="1" x14ac:dyDescent="0.3">
      <c r="A2056" s="28" t="str">
        <f t="shared" si="63"/>
        <v/>
      </c>
      <c r="B2056" s="171"/>
      <c r="C2056" s="169"/>
      <c r="D2056" s="182"/>
      <c r="E2056" s="172"/>
      <c r="F2056" s="170"/>
      <c r="G2056" s="169"/>
      <c r="H2056" s="183"/>
      <c r="I2056" s="132" t="str">
        <f>IFERROR(VLOOKUP(C2056,PG!$C$8:$M$1007,11,FALSE),"")</f>
        <v/>
      </c>
      <c r="J2056" s="133">
        <f t="shared" si="64"/>
        <v>0</v>
      </c>
    </row>
    <row r="2057" spans="1:10" ht="35.1" customHeight="1" thickTop="1" thickBot="1" x14ac:dyDescent="0.3">
      <c r="A2057" s="28" t="str">
        <f t="shared" ref="A2057:A2120" si="65">IF(B2057="","",MONTH(B2057))</f>
        <v/>
      </c>
      <c r="B2057" s="171"/>
      <c r="C2057" s="169"/>
      <c r="D2057" s="182"/>
      <c r="E2057" s="172"/>
      <c r="F2057" s="170"/>
      <c r="G2057" s="169"/>
      <c r="H2057" s="183"/>
      <c r="I2057" s="132" t="str">
        <f>IFERROR(VLOOKUP(C2057,PG!$C$8:$M$1007,11,FALSE),"")</f>
        <v/>
      </c>
      <c r="J2057" s="133">
        <f t="shared" si="64"/>
        <v>0</v>
      </c>
    </row>
    <row r="2058" spans="1:10" ht="35.1" customHeight="1" thickTop="1" thickBot="1" x14ac:dyDescent="0.3">
      <c r="A2058" s="28" t="str">
        <f t="shared" si="65"/>
        <v/>
      </c>
      <c r="B2058" s="171"/>
      <c r="C2058" s="169"/>
      <c r="D2058" s="182"/>
      <c r="E2058" s="172"/>
      <c r="F2058" s="170"/>
      <c r="G2058" s="169"/>
      <c r="H2058" s="183"/>
      <c r="I2058" s="132" t="str">
        <f>IFERROR(VLOOKUP(C2058,PG!$C$8:$M$1007,11,FALSE),"")</f>
        <v/>
      </c>
      <c r="J2058" s="133">
        <f t="shared" si="64"/>
        <v>0</v>
      </c>
    </row>
    <row r="2059" spans="1:10" ht="35.1" customHeight="1" thickTop="1" thickBot="1" x14ac:dyDescent="0.3">
      <c r="A2059" s="28" t="str">
        <f t="shared" si="65"/>
        <v/>
      </c>
      <c r="B2059" s="171"/>
      <c r="C2059" s="169"/>
      <c r="D2059" s="182"/>
      <c r="E2059" s="172"/>
      <c r="F2059" s="170"/>
      <c r="G2059" s="169"/>
      <c r="H2059" s="183"/>
      <c r="I2059" s="132" t="str">
        <f>IFERROR(VLOOKUP(C2059,PG!$C$8:$M$1007,11,FALSE),"")</f>
        <v/>
      </c>
      <c r="J2059" s="133">
        <f t="shared" si="64"/>
        <v>0</v>
      </c>
    </row>
    <row r="2060" spans="1:10" ht="35.1" customHeight="1" thickTop="1" thickBot="1" x14ac:dyDescent="0.3">
      <c r="A2060" s="28" t="str">
        <f t="shared" si="65"/>
        <v/>
      </c>
      <c r="B2060" s="171"/>
      <c r="C2060" s="169"/>
      <c r="D2060" s="182"/>
      <c r="E2060" s="172"/>
      <c r="F2060" s="170"/>
      <c r="G2060" s="169"/>
      <c r="H2060" s="183"/>
      <c r="I2060" s="132" t="str">
        <f>IFERROR(VLOOKUP(C2060,PG!$C$8:$M$1007,11,FALSE),"")</f>
        <v/>
      </c>
      <c r="J2060" s="133">
        <f t="shared" si="64"/>
        <v>0</v>
      </c>
    </row>
    <row r="2061" spans="1:10" ht="35.1" customHeight="1" thickTop="1" thickBot="1" x14ac:dyDescent="0.3">
      <c r="A2061" s="28" t="str">
        <f t="shared" si="65"/>
        <v/>
      </c>
      <c r="B2061" s="171"/>
      <c r="C2061" s="169"/>
      <c r="D2061" s="182"/>
      <c r="E2061" s="172"/>
      <c r="F2061" s="170"/>
      <c r="G2061" s="169"/>
      <c r="H2061" s="183"/>
      <c r="I2061" s="132" t="str">
        <f>IFERROR(VLOOKUP(C2061,PG!$C$8:$M$1007,11,FALSE),"")</f>
        <v/>
      </c>
      <c r="J2061" s="133">
        <f t="shared" si="64"/>
        <v>0</v>
      </c>
    </row>
    <row r="2062" spans="1:10" ht="35.1" customHeight="1" thickTop="1" thickBot="1" x14ac:dyDescent="0.3">
      <c r="A2062" s="28" t="str">
        <f t="shared" si="65"/>
        <v/>
      </c>
      <c r="B2062" s="171"/>
      <c r="C2062" s="169"/>
      <c r="D2062" s="182"/>
      <c r="E2062" s="172"/>
      <c r="F2062" s="170"/>
      <c r="G2062" s="169"/>
      <c r="H2062" s="183"/>
      <c r="I2062" s="132" t="str">
        <f>IFERROR(VLOOKUP(C2062,PG!$C$8:$M$1007,11,FALSE),"")</f>
        <v/>
      </c>
      <c r="J2062" s="133">
        <f t="shared" si="64"/>
        <v>0</v>
      </c>
    </row>
    <row r="2063" spans="1:10" ht="35.1" customHeight="1" thickTop="1" thickBot="1" x14ac:dyDescent="0.3">
      <c r="A2063" s="28" t="str">
        <f t="shared" si="65"/>
        <v/>
      </c>
      <c r="B2063" s="171"/>
      <c r="C2063" s="169"/>
      <c r="D2063" s="182"/>
      <c r="E2063" s="172"/>
      <c r="F2063" s="170"/>
      <c r="G2063" s="169"/>
      <c r="H2063" s="183"/>
      <c r="I2063" s="132" t="str">
        <f>IFERROR(VLOOKUP(C2063,PG!$C$8:$M$1007,11,FALSE),"")</f>
        <v/>
      </c>
      <c r="J2063" s="133">
        <f t="shared" si="64"/>
        <v>0</v>
      </c>
    </row>
    <row r="2064" spans="1:10" ht="35.1" customHeight="1" thickTop="1" thickBot="1" x14ac:dyDescent="0.3">
      <c r="A2064" s="28" t="str">
        <f t="shared" si="65"/>
        <v/>
      </c>
      <c r="B2064" s="171"/>
      <c r="C2064" s="169"/>
      <c r="D2064" s="182"/>
      <c r="E2064" s="172"/>
      <c r="F2064" s="170"/>
      <c r="G2064" s="169"/>
      <c r="H2064" s="183"/>
      <c r="I2064" s="132" t="str">
        <f>IFERROR(VLOOKUP(C2064,PG!$C$8:$M$1007,11,FALSE),"")</f>
        <v/>
      </c>
      <c r="J2064" s="133">
        <f t="shared" si="64"/>
        <v>0</v>
      </c>
    </row>
    <row r="2065" spans="1:10" ht="35.1" customHeight="1" thickTop="1" thickBot="1" x14ac:dyDescent="0.3">
      <c r="A2065" s="28" t="str">
        <f t="shared" si="65"/>
        <v/>
      </c>
      <c r="B2065" s="171"/>
      <c r="C2065" s="169"/>
      <c r="D2065" s="182"/>
      <c r="E2065" s="172"/>
      <c r="F2065" s="170"/>
      <c r="G2065" s="169"/>
      <c r="H2065" s="183"/>
      <c r="I2065" s="132" t="str">
        <f>IFERROR(VLOOKUP(C2065,PG!$C$8:$M$1007,11,FALSE),"")</f>
        <v/>
      </c>
      <c r="J2065" s="133">
        <f t="shared" si="64"/>
        <v>0</v>
      </c>
    </row>
    <row r="2066" spans="1:10" ht="35.1" customHeight="1" thickTop="1" thickBot="1" x14ac:dyDescent="0.3">
      <c r="A2066" s="28" t="str">
        <f t="shared" si="65"/>
        <v/>
      </c>
      <c r="B2066" s="171"/>
      <c r="C2066" s="169"/>
      <c r="D2066" s="182"/>
      <c r="E2066" s="172"/>
      <c r="F2066" s="170"/>
      <c r="G2066" s="169"/>
      <c r="H2066" s="183"/>
      <c r="I2066" s="132" t="str">
        <f>IFERROR(VLOOKUP(C2066,PG!$C$8:$M$1007,11,FALSE),"")</f>
        <v/>
      </c>
      <c r="J2066" s="133">
        <f t="shared" si="64"/>
        <v>0</v>
      </c>
    </row>
    <row r="2067" spans="1:10" ht="35.1" customHeight="1" thickTop="1" thickBot="1" x14ac:dyDescent="0.3">
      <c r="A2067" s="28" t="str">
        <f t="shared" si="65"/>
        <v/>
      </c>
      <c r="B2067" s="171"/>
      <c r="C2067" s="169"/>
      <c r="D2067" s="182"/>
      <c r="E2067" s="172"/>
      <c r="F2067" s="170"/>
      <c r="G2067" s="169"/>
      <c r="H2067" s="183"/>
      <c r="I2067" s="132" t="str">
        <f>IFERROR(VLOOKUP(C2067,PG!$C$8:$M$1007,11,FALSE),"")</f>
        <v/>
      </c>
      <c r="J2067" s="133">
        <f t="shared" ref="J2067:J2130" si="66">IFERROR(E2067*F2067,0)</f>
        <v>0</v>
      </c>
    </row>
    <row r="2068" spans="1:10" ht="35.1" customHeight="1" thickTop="1" thickBot="1" x14ac:dyDescent="0.3">
      <c r="A2068" s="28" t="str">
        <f t="shared" si="65"/>
        <v/>
      </c>
      <c r="B2068" s="171"/>
      <c r="C2068" s="169"/>
      <c r="D2068" s="182"/>
      <c r="E2068" s="172"/>
      <c r="F2068" s="170"/>
      <c r="G2068" s="169"/>
      <c r="H2068" s="183"/>
      <c r="I2068" s="132" t="str">
        <f>IFERROR(VLOOKUP(C2068,PG!$C$8:$M$1007,11,FALSE),"")</f>
        <v/>
      </c>
      <c r="J2068" s="133">
        <f t="shared" si="66"/>
        <v>0</v>
      </c>
    </row>
    <row r="2069" spans="1:10" ht="35.1" customHeight="1" thickTop="1" thickBot="1" x14ac:dyDescent="0.3">
      <c r="A2069" s="28" t="str">
        <f t="shared" si="65"/>
        <v/>
      </c>
      <c r="B2069" s="171"/>
      <c r="C2069" s="169"/>
      <c r="D2069" s="182"/>
      <c r="E2069" s="172"/>
      <c r="F2069" s="170"/>
      <c r="G2069" s="169"/>
      <c r="H2069" s="183"/>
      <c r="I2069" s="132" t="str">
        <f>IFERROR(VLOOKUP(C2069,PG!$C$8:$M$1007,11,FALSE),"")</f>
        <v/>
      </c>
      <c r="J2069" s="133">
        <f t="shared" si="66"/>
        <v>0</v>
      </c>
    </row>
    <row r="2070" spans="1:10" ht="35.1" customHeight="1" thickTop="1" thickBot="1" x14ac:dyDescent="0.3">
      <c r="A2070" s="28" t="str">
        <f t="shared" si="65"/>
        <v/>
      </c>
      <c r="B2070" s="171"/>
      <c r="C2070" s="169"/>
      <c r="D2070" s="182"/>
      <c r="E2070" s="172"/>
      <c r="F2070" s="170"/>
      <c r="G2070" s="169"/>
      <c r="H2070" s="183"/>
      <c r="I2070" s="132" t="str">
        <f>IFERROR(VLOOKUP(C2070,PG!$C$8:$M$1007,11,FALSE),"")</f>
        <v/>
      </c>
      <c r="J2070" s="133">
        <f t="shared" si="66"/>
        <v>0</v>
      </c>
    </row>
    <row r="2071" spans="1:10" ht="35.1" customHeight="1" thickTop="1" thickBot="1" x14ac:dyDescent="0.3">
      <c r="A2071" s="28" t="str">
        <f t="shared" si="65"/>
        <v/>
      </c>
      <c r="B2071" s="171"/>
      <c r="C2071" s="169"/>
      <c r="D2071" s="182"/>
      <c r="E2071" s="172"/>
      <c r="F2071" s="170"/>
      <c r="G2071" s="169"/>
      <c r="H2071" s="183"/>
      <c r="I2071" s="132" t="str">
        <f>IFERROR(VLOOKUP(C2071,PG!$C$8:$M$1007,11,FALSE),"")</f>
        <v/>
      </c>
      <c r="J2071" s="133">
        <f t="shared" si="66"/>
        <v>0</v>
      </c>
    </row>
    <row r="2072" spans="1:10" ht="35.1" customHeight="1" thickTop="1" thickBot="1" x14ac:dyDescent="0.3">
      <c r="A2072" s="28" t="str">
        <f t="shared" si="65"/>
        <v/>
      </c>
      <c r="B2072" s="171"/>
      <c r="C2072" s="169"/>
      <c r="D2072" s="182"/>
      <c r="E2072" s="172"/>
      <c r="F2072" s="170"/>
      <c r="G2072" s="169"/>
      <c r="H2072" s="183"/>
      <c r="I2072" s="132" t="str">
        <f>IFERROR(VLOOKUP(C2072,PG!$C$8:$M$1007,11,FALSE),"")</f>
        <v/>
      </c>
      <c r="J2072" s="133">
        <f t="shared" si="66"/>
        <v>0</v>
      </c>
    </row>
    <row r="2073" spans="1:10" ht="35.1" customHeight="1" thickTop="1" thickBot="1" x14ac:dyDescent="0.3">
      <c r="A2073" s="28" t="str">
        <f t="shared" si="65"/>
        <v/>
      </c>
      <c r="B2073" s="171"/>
      <c r="C2073" s="169"/>
      <c r="D2073" s="182"/>
      <c r="E2073" s="172"/>
      <c r="F2073" s="170"/>
      <c r="G2073" s="169"/>
      <c r="H2073" s="183"/>
      <c r="I2073" s="132" t="str">
        <f>IFERROR(VLOOKUP(C2073,PG!$C$8:$M$1007,11,FALSE),"")</f>
        <v/>
      </c>
      <c r="J2073" s="133">
        <f t="shared" si="66"/>
        <v>0</v>
      </c>
    </row>
    <row r="2074" spans="1:10" ht="35.1" customHeight="1" thickTop="1" thickBot="1" x14ac:dyDescent="0.3">
      <c r="A2074" s="28" t="str">
        <f t="shared" si="65"/>
        <v/>
      </c>
      <c r="B2074" s="171"/>
      <c r="C2074" s="169"/>
      <c r="D2074" s="182"/>
      <c r="E2074" s="172"/>
      <c r="F2074" s="170"/>
      <c r="G2074" s="169"/>
      <c r="H2074" s="183"/>
      <c r="I2074" s="132" t="str">
        <f>IFERROR(VLOOKUP(C2074,PG!$C$8:$M$1007,11,FALSE),"")</f>
        <v/>
      </c>
      <c r="J2074" s="133">
        <f t="shared" si="66"/>
        <v>0</v>
      </c>
    </row>
    <row r="2075" spans="1:10" ht="35.1" customHeight="1" thickTop="1" thickBot="1" x14ac:dyDescent="0.3">
      <c r="A2075" s="28" t="str">
        <f t="shared" si="65"/>
        <v/>
      </c>
      <c r="B2075" s="171"/>
      <c r="C2075" s="169"/>
      <c r="D2075" s="182"/>
      <c r="E2075" s="172"/>
      <c r="F2075" s="170"/>
      <c r="G2075" s="169"/>
      <c r="H2075" s="183"/>
      <c r="I2075" s="132" t="str">
        <f>IFERROR(VLOOKUP(C2075,PG!$C$8:$M$1007,11,FALSE),"")</f>
        <v/>
      </c>
      <c r="J2075" s="133">
        <f t="shared" si="66"/>
        <v>0</v>
      </c>
    </row>
    <row r="2076" spans="1:10" ht="35.1" customHeight="1" thickTop="1" thickBot="1" x14ac:dyDescent="0.3">
      <c r="A2076" s="28" t="str">
        <f t="shared" si="65"/>
        <v/>
      </c>
      <c r="B2076" s="171"/>
      <c r="C2076" s="169"/>
      <c r="D2076" s="182"/>
      <c r="E2076" s="172"/>
      <c r="F2076" s="170"/>
      <c r="G2076" s="169"/>
      <c r="H2076" s="183"/>
      <c r="I2076" s="132" t="str">
        <f>IFERROR(VLOOKUP(C2076,PG!$C$8:$M$1007,11,FALSE),"")</f>
        <v/>
      </c>
      <c r="J2076" s="133">
        <f t="shared" si="66"/>
        <v>0</v>
      </c>
    </row>
    <row r="2077" spans="1:10" ht="35.1" customHeight="1" thickTop="1" thickBot="1" x14ac:dyDescent="0.3">
      <c r="A2077" s="28" t="str">
        <f t="shared" si="65"/>
        <v/>
      </c>
      <c r="B2077" s="171"/>
      <c r="C2077" s="169"/>
      <c r="D2077" s="182"/>
      <c r="E2077" s="172"/>
      <c r="F2077" s="170"/>
      <c r="G2077" s="169"/>
      <c r="H2077" s="183"/>
      <c r="I2077" s="132" t="str">
        <f>IFERROR(VLOOKUP(C2077,PG!$C$8:$M$1007,11,FALSE),"")</f>
        <v/>
      </c>
      <c r="J2077" s="133">
        <f t="shared" si="66"/>
        <v>0</v>
      </c>
    </row>
    <row r="2078" spans="1:10" ht="35.1" customHeight="1" thickTop="1" thickBot="1" x14ac:dyDescent="0.3">
      <c r="A2078" s="28" t="str">
        <f t="shared" si="65"/>
        <v/>
      </c>
      <c r="B2078" s="171"/>
      <c r="C2078" s="169"/>
      <c r="D2078" s="182"/>
      <c r="E2078" s="172"/>
      <c r="F2078" s="170"/>
      <c r="G2078" s="169"/>
      <c r="H2078" s="183"/>
      <c r="I2078" s="132" t="str">
        <f>IFERROR(VLOOKUP(C2078,PG!$C$8:$M$1007,11,FALSE),"")</f>
        <v/>
      </c>
      <c r="J2078" s="133">
        <f t="shared" si="66"/>
        <v>0</v>
      </c>
    </row>
    <row r="2079" spans="1:10" ht="35.1" customHeight="1" thickTop="1" thickBot="1" x14ac:dyDescent="0.3">
      <c r="A2079" s="28" t="str">
        <f t="shared" si="65"/>
        <v/>
      </c>
      <c r="B2079" s="171"/>
      <c r="C2079" s="169"/>
      <c r="D2079" s="182"/>
      <c r="E2079" s="172"/>
      <c r="F2079" s="170"/>
      <c r="G2079" s="169"/>
      <c r="H2079" s="183"/>
      <c r="I2079" s="132" t="str">
        <f>IFERROR(VLOOKUP(C2079,PG!$C$8:$M$1007,11,FALSE),"")</f>
        <v/>
      </c>
      <c r="J2079" s="133">
        <f t="shared" si="66"/>
        <v>0</v>
      </c>
    </row>
    <row r="2080" spans="1:10" ht="35.1" customHeight="1" thickTop="1" thickBot="1" x14ac:dyDescent="0.3">
      <c r="A2080" s="28" t="str">
        <f t="shared" si="65"/>
        <v/>
      </c>
      <c r="B2080" s="171"/>
      <c r="C2080" s="169"/>
      <c r="D2080" s="182"/>
      <c r="E2080" s="172"/>
      <c r="F2080" s="170"/>
      <c r="G2080" s="169"/>
      <c r="H2080" s="183"/>
      <c r="I2080" s="132" t="str">
        <f>IFERROR(VLOOKUP(C2080,PG!$C$8:$M$1007,11,FALSE),"")</f>
        <v/>
      </c>
      <c r="J2080" s="133">
        <f t="shared" si="66"/>
        <v>0</v>
      </c>
    </row>
    <row r="2081" spans="1:10" ht="35.1" customHeight="1" thickTop="1" thickBot="1" x14ac:dyDescent="0.3">
      <c r="A2081" s="28" t="str">
        <f t="shared" si="65"/>
        <v/>
      </c>
      <c r="B2081" s="171"/>
      <c r="C2081" s="169"/>
      <c r="D2081" s="182"/>
      <c r="E2081" s="172"/>
      <c r="F2081" s="170"/>
      <c r="G2081" s="169"/>
      <c r="H2081" s="183"/>
      <c r="I2081" s="132" t="str">
        <f>IFERROR(VLOOKUP(C2081,PG!$C$8:$M$1007,11,FALSE),"")</f>
        <v/>
      </c>
      <c r="J2081" s="133">
        <f t="shared" si="66"/>
        <v>0</v>
      </c>
    </row>
    <row r="2082" spans="1:10" ht="35.1" customHeight="1" thickTop="1" thickBot="1" x14ac:dyDescent="0.3">
      <c r="A2082" s="28" t="str">
        <f t="shared" si="65"/>
        <v/>
      </c>
      <c r="B2082" s="171"/>
      <c r="C2082" s="169"/>
      <c r="D2082" s="182"/>
      <c r="E2082" s="172"/>
      <c r="F2082" s="170"/>
      <c r="G2082" s="169"/>
      <c r="H2082" s="183"/>
      <c r="I2082" s="132" t="str">
        <f>IFERROR(VLOOKUP(C2082,PG!$C$8:$M$1007,11,FALSE),"")</f>
        <v/>
      </c>
      <c r="J2082" s="133">
        <f t="shared" si="66"/>
        <v>0</v>
      </c>
    </row>
    <row r="2083" spans="1:10" ht="35.1" customHeight="1" thickTop="1" thickBot="1" x14ac:dyDescent="0.3">
      <c r="A2083" s="28" t="str">
        <f t="shared" si="65"/>
        <v/>
      </c>
      <c r="B2083" s="171"/>
      <c r="C2083" s="169"/>
      <c r="D2083" s="182"/>
      <c r="E2083" s="172"/>
      <c r="F2083" s="170"/>
      <c r="G2083" s="169"/>
      <c r="H2083" s="183"/>
      <c r="I2083" s="132" t="str">
        <f>IFERROR(VLOOKUP(C2083,PG!$C$8:$M$1007,11,FALSE),"")</f>
        <v/>
      </c>
      <c r="J2083" s="133">
        <f t="shared" si="66"/>
        <v>0</v>
      </c>
    </row>
    <row r="2084" spans="1:10" ht="35.1" customHeight="1" thickTop="1" thickBot="1" x14ac:dyDescent="0.3">
      <c r="A2084" s="28" t="str">
        <f t="shared" si="65"/>
        <v/>
      </c>
      <c r="B2084" s="171"/>
      <c r="C2084" s="169"/>
      <c r="D2084" s="182"/>
      <c r="E2084" s="172"/>
      <c r="F2084" s="170"/>
      <c r="G2084" s="169"/>
      <c r="H2084" s="183"/>
      <c r="I2084" s="132" t="str">
        <f>IFERROR(VLOOKUP(C2084,PG!$C$8:$M$1007,11,FALSE),"")</f>
        <v/>
      </c>
      <c r="J2084" s="133">
        <f t="shared" si="66"/>
        <v>0</v>
      </c>
    </row>
    <row r="2085" spans="1:10" ht="35.1" customHeight="1" thickTop="1" thickBot="1" x14ac:dyDescent="0.3">
      <c r="A2085" s="28" t="str">
        <f t="shared" si="65"/>
        <v/>
      </c>
      <c r="B2085" s="171"/>
      <c r="C2085" s="169"/>
      <c r="D2085" s="182"/>
      <c r="E2085" s="172"/>
      <c r="F2085" s="170"/>
      <c r="G2085" s="169"/>
      <c r="H2085" s="183"/>
      <c r="I2085" s="132" t="str">
        <f>IFERROR(VLOOKUP(C2085,PG!$C$8:$M$1007,11,FALSE),"")</f>
        <v/>
      </c>
      <c r="J2085" s="133">
        <f t="shared" si="66"/>
        <v>0</v>
      </c>
    </row>
    <row r="2086" spans="1:10" ht="35.1" customHeight="1" thickTop="1" thickBot="1" x14ac:dyDescent="0.3">
      <c r="A2086" s="28" t="str">
        <f t="shared" si="65"/>
        <v/>
      </c>
      <c r="B2086" s="171"/>
      <c r="C2086" s="169"/>
      <c r="D2086" s="182"/>
      <c r="E2086" s="172"/>
      <c r="F2086" s="170"/>
      <c r="G2086" s="169"/>
      <c r="H2086" s="183"/>
      <c r="I2086" s="132" t="str">
        <f>IFERROR(VLOOKUP(C2086,PG!$C$8:$M$1007,11,FALSE),"")</f>
        <v/>
      </c>
      <c r="J2086" s="133">
        <f t="shared" si="66"/>
        <v>0</v>
      </c>
    </row>
    <row r="2087" spans="1:10" ht="35.1" customHeight="1" thickTop="1" thickBot="1" x14ac:dyDescent="0.3">
      <c r="A2087" s="28" t="str">
        <f t="shared" si="65"/>
        <v/>
      </c>
      <c r="B2087" s="171"/>
      <c r="C2087" s="169"/>
      <c r="D2087" s="182"/>
      <c r="E2087" s="172"/>
      <c r="F2087" s="170"/>
      <c r="G2087" s="169"/>
      <c r="H2087" s="183"/>
      <c r="I2087" s="132" t="str">
        <f>IFERROR(VLOOKUP(C2087,PG!$C$8:$M$1007,11,FALSE),"")</f>
        <v/>
      </c>
      <c r="J2087" s="133">
        <f t="shared" si="66"/>
        <v>0</v>
      </c>
    </row>
    <row r="2088" spans="1:10" ht="35.1" customHeight="1" thickTop="1" thickBot="1" x14ac:dyDescent="0.3">
      <c r="A2088" s="28" t="str">
        <f t="shared" si="65"/>
        <v/>
      </c>
      <c r="B2088" s="171"/>
      <c r="C2088" s="169"/>
      <c r="D2088" s="182"/>
      <c r="E2088" s="172"/>
      <c r="F2088" s="170"/>
      <c r="G2088" s="169"/>
      <c r="H2088" s="183"/>
      <c r="I2088" s="132" t="str">
        <f>IFERROR(VLOOKUP(C2088,PG!$C$8:$M$1007,11,FALSE),"")</f>
        <v/>
      </c>
      <c r="J2088" s="133">
        <f t="shared" si="66"/>
        <v>0</v>
      </c>
    </row>
    <row r="2089" spans="1:10" ht="35.1" customHeight="1" thickTop="1" thickBot="1" x14ac:dyDescent="0.3">
      <c r="A2089" s="28" t="str">
        <f t="shared" si="65"/>
        <v/>
      </c>
      <c r="B2089" s="171"/>
      <c r="C2089" s="169"/>
      <c r="D2089" s="182"/>
      <c r="E2089" s="172"/>
      <c r="F2089" s="170"/>
      <c r="G2089" s="169"/>
      <c r="H2089" s="183"/>
      <c r="I2089" s="132" t="str">
        <f>IFERROR(VLOOKUP(C2089,PG!$C$8:$M$1007,11,FALSE),"")</f>
        <v/>
      </c>
      <c r="J2089" s="133">
        <f t="shared" si="66"/>
        <v>0</v>
      </c>
    </row>
    <row r="2090" spans="1:10" ht="35.1" customHeight="1" thickTop="1" thickBot="1" x14ac:dyDescent="0.3">
      <c r="A2090" s="28" t="str">
        <f t="shared" si="65"/>
        <v/>
      </c>
      <c r="B2090" s="171"/>
      <c r="C2090" s="169"/>
      <c r="D2090" s="182"/>
      <c r="E2090" s="172"/>
      <c r="F2090" s="170"/>
      <c r="G2090" s="169"/>
      <c r="H2090" s="183"/>
      <c r="I2090" s="132" t="str">
        <f>IFERROR(VLOOKUP(C2090,PG!$C$8:$M$1007,11,FALSE),"")</f>
        <v/>
      </c>
      <c r="J2090" s="133">
        <f t="shared" si="66"/>
        <v>0</v>
      </c>
    </row>
    <row r="2091" spans="1:10" ht="35.1" customHeight="1" thickTop="1" thickBot="1" x14ac:dyDescent="0.3">
      <c r="A2091" s="28" t="str">
        <f t="shared" si="65"/>
        <v/>
      </c>
      <c r="B2091" s="171"/>
      <c r="C2091" s="169"/>
      <c r="D2091" s="182"/>
      <c r="E2091" s="172"/>
      <c r="F2091" s="170"/>
      <c r="G2091" s="169"/>
      <c r="H2091" s="183"/>
      <c r="I2091" s="132" t="str">
        <f>IFERROR(VLOOKUP(C2091,PG!$C$8:$M$1007,11,FALSE),"")</f>
        <v/>
      </c>
      <c r="J2091" s="133">
        <f t="shared" si="66"/>
        <v>0</v>
      </c>
    </row>
    <row r="2092" spans="1:10" ht="35.1" customHeight="1" thickTop="1" thickBot="1" x14ac:dyDescent="0.3">
      <c r="A2092" s="28" t="str">
        <f t="shared" si="65"/>
        <v/>
      </c>
      <c r="B2092" s="171"/>
      <c r="C2092" s="169"/>
      <c r="D2092" s="182"/>
      <c r="E2092" s="172"/>
      <c r="F2092" s="170"/>
      <c r="G2092" s="169"/>
      <c r="H2092" s="183"/>
      <c r="I2092" s="132" t="str">
        <f>IFERROR(VLOOKUP(C2092,PG!$C$8:$M$1007,11,FALSE),"")</f>
        <v/>
      </c>
      <c r="J2092" s="133">
        <f t="shared" si="66"/>
        <v>0</v>
      </c>
    </row>
    <row r="2093" spans="1:10" ht="35.1" customHeight="1" thickTop="1" thickBot="1" x14ac:dyDescent="0.3">
      <c r="A2093" s="28" t="str">
        <f t="shared" si="65"/>
        <v/>
      </c>
      <c r="B2093" s="171"/>
      <c r="C2093" s="169"/>
      <c r="D2093" s="182"/>
      <c r="E2093" s="172"/>
      <c r="F2093" s="170"/>
      <c r="G2093" s="169"/>
      <c r="H2093" s="183"/>
      <c r="I2093" s="132" t="str">
        <f>IFERROR(VLOOKUP(C2093,PG!$C$8:$M$1007,11,FALSE),"")</f>
        <v/>
      </c>
      <c r="J2093" s="133">
        <f t="shared" si="66"/>
        <v>0</v>
      </c>
    </row>
    <row r="2094" spans="1:10" ht="35.1" customHeight="1" thickTop="1" thickBot="1" x14ac:dyDescent="0.3">
      <c r="A2094" s="28" t="str">
        <f t="shared" si="65"/>
        <v/>
      </c>
      <c r="B2094" s="171"/>
      <c r="C2094" s="169"/>
      <c r="D2094" s="182"/>
      <c r="E2094" s="172"/>
      <c r="F2094" s="170"/>
      <c r="G2094" s="169"/>
      <c r="H2094" s="183"/>
      <c r="I2094" s="132" t="str">
        <f>IFERROR(VLOOKUP(C2094,PG!$C$8:$M$1007,11,FALSE),"")</f>
        <v/>
      </c>
      <c r="J2094" s="133">
        <f t="shared" si="66"/>
        <v>0</v>
      </c>
    </row>
    <row r="2095" spans="1:10" ht="35.1" customHeight="1" thickTop="1" thickBot="1" x14ac:dyDescent="0.3">
      <c r="A2095" s="28" t="str">
        <f t="shared" si="65"/>
        <v/>
      </c>
      <c r="B2095" s="171"/>
      <c r="C2095" s="169"/>
      <c r="D2095" s="182"/>
      <c r="E2095" s="172"/>
      <c r="F2095" s="170"/>
      <c r="G2095" s="169"/>
      <c r="H2095" s="183"/>
      <c r="I2095" s="132" t="str">
        <f>IFERROR(VLOOKUP(C2095,PG!$C$8:$M$1007,11,FALSE),"")</f>
        <v/>
      </c>
      <c r="J2095" s="133">
        <f t="shared" si="66"/>
        <v>0</v>
      </c>
    </row>
    <row r="2096" spans="1:10" ht="35.1" customHeight="1" thickTop="1" thickBot="1" x14ac:dyDescent="0.3">
      <c r="A2096" s="28" t="str">
        <f t="shared" si="65"/>
        <v/>
      </c>
      <c r="B2096" s="171"/>
      <c r="C2096" s="169"/>
      <c r="D2096" s="182"/>
      <c r="E2096" s="172"/>
      <c r="F2096" s="170"/>
      <c r="G2096" s="169"/>
      <c r="H2096" s="183"/>
      <c r="I2096" s="132" t="str">
        <f>IFERROR(VLOOKUP(C2096,PG!$C$8:$M$1007,11,FALSE),"")</f>
        <v/>
      </c>
      <c r="J2096" s="133">
        <f t="shared" si="66"/>
        <v>0</v>
      </c>
    </row>
    <row r="2097" spans="1:10" ht="35.1" customHeight="1" thickTop="1" thickBot="1" x14ac:dyDescent="0.3">
      <c r="A2097" s="28" t="str">
        <f t="shared" si="65"/>
        <v/>
      </c>
      <c r="B2097" s="171"/>
      <c r="C2097" s="169"/>
      <c r="D2097" s="182"/>
      <c r="E2097" s="172"/>
      <c r="F2097" s="170"/>
      <c r="G2097" s="169"/>
      <c r="H2097" s="183"/>
      <c r="I2097" s="132" t="str">
        <f>IFERROR(VLOOKUP(C2097,PG!$C$8:$M$1007,11,FALSE),"")</f>
        <v/>
      </c>
      <c r="J2097" s="133">
        <f t="shared" si="66"/>
        <v>0</v>
      </c>
    </row>
    <row r="2098" spans="1:10" ht="35.1" customHeight="1" thickTop="1" thickBot="1" x14ac:dyDescent="0.3">
      <c r="A2098" s="28" t="str">
        <f t="shared" si="65"/>
        <v/>
      </c>
      <c r="B2098" s="171"/>
      <c r="C2098" s="169"/>
      <c r="D2098" s="182"/>
      <c r="E2098" s="172"/>
      <c r="F2098" s="170"/>
      <c r="G2098" s="169"/>
      <c r="H2098" s="183"/>
      <c r="I2098" s="132" t="str">
        <f>IFERROR(VLOOKUP(C2098,PG!$C$8:$M$1007,11,FALSE),"")</f>
        <v/>
      </c>
      <c r="J2098" s="133">
        <f t="shared" si="66"/>
        <v>0</v>
      </c>
    </row>
    <row r="2099" spans="1:10" ht="35.1" customHeight="1" thickTop="1" thickBot="1" x14ac:dyDescent="0.3">
      <c r="A2099" s="28" t="str">
        <f t="shared" si="65"/>
        <v/>
      </c>
      <c r="B2099" s="171"/>
      <c r="C2099" s="169"/>
      <c r="D2099" s="182"/>
      <c r="E2099" s="172"/>
      <c r="F2099" s="170"/>
      <c r="G2099" s="169"/>
      <c r="H2099" s="183"/>
      <c r="I2099" s="132" t="str">
        <f>IFERROR(VLOOKUP(C2099,PG!$C$8:$M$1007,11,FALSE),"")</f>
        <v/>
      </c>
      <c r="J2099" s="133">
        <f t="shared" si="66"/>
        <v>0</v>
      </c>
    </row>
    <row r="2100" spans="1:10" ht="35.1" customHeight="1" thickTop="1" thickBot="1" x14ac:dyDescent="0.3">
      <c r="A2100" s="28" t="str">
        <f t="shared" si="65"/>
        <v/>
      </c>
      <c r="B2100" s="171"/>
      <c r="C2100" s="169"/>
      <c r="D2100" s="182"/>
      <c r="E2100" s="172"/>
      <c r="F2100" s="170"/>
      <c r="G2100" s="169"/>
      <c r="H2100" s="183"/>
      <c r="I2100" s="132" t="str">
        <f>IFERROR(VLOOKUP(C2100,PG!$C$8:$M$1007,11,FALSE),"")</f>
        <v/>
      </c>
      <c r="J2100" s="133">
        <f t="shared" si="66"/>
        <v>0</v>
      </c>
    </row>
    <row r="2101" spans="1:10" ht="35.1" customHeight="1" thickTop="1" thickBot="1" x14ac:dyDescent="0.3">
      <c r="A2101" s="28" t="str">
        <f t="shared" si="65"/>
        <v/>
      </c>
      <c r="B2101" s="171"/>
      <c r="C2101" s="169"/>
      <c r="D2101" s="182"/>
      <c r="E2101" s="172"/>
      <c r="F2101" s="170"/>
      <c r="G2101" s="169"/>
      <c r="H2101" s="183"/>
      <c r="I2101" s="132" t="str">
        <f>IFERROR(VLOOKUP(C2101,PG!$C$8:$M$1007,11,FALSE),"")</f>
        <v/>
      </c>
      <c r="J2101" s="133">
        <f t="shared" si="66"/>
        <v>0</v>
      </c>
    </row>
    <row r="2102" spans="1:10" ht="35.1" customHeight="1" thickTop="1" thickBot="1" x14ac:dyDescent="0.3">
      <c r="A2102" s="28" t="str">
        <f t="shared" si="65"/>
        <v/>
      </c>
      <c r="B2102" s="171"/>
      <c r="C2102" s="169"/>
      <c r="D2102" s="182"/>
      <c r="E2102" s="172"/>
      <c r="F2102" s="170"/>
      <c r="G2102" s="169"/>
      <c r="H2102" s="183"/>
      <c r="I2102" s="132" t="str">
        <f>IFERROR(VLOOKUP(C2102,PG!$C$8:$M$1007,11,FALSE),"")</f>
        <v/>
      </c>
      <c r="J2102" s="133">
        <f t="shared" si="66"/>
        <v>0</v>
      </c>
    </row>
    <row r="2103" spans="1:10" ht="35.1" customHeight="1" thickTop="1" thickBot="1" x14ac:dyDescent="0.3">
      <c r="A2103" s="28" t="str">
        <f t="shared" si="65"/>
        <v/>
      </c>
      <c r="B2103" s="171"/>
      <c r="C2103" s="169"/>
      <c r="D2103" s="182"/>
      <c r="E2103" s="172"/>
      <c r="F2103" s="170"/>
      <c r="G2103" s="169"/>
      <c r="H2103" s="183"/>
      <c r="I2103" s="132" t="str">
        <f>IFERROR(VLOOKUP(C2103,PG!$C$8:$M$1007,11,FALSE),"")</f>
        <v/>
      </c>
      <c r="J2103" s="133">
        <f t="shared" si="66"/>
        <v>0</v>
      </c>
    </row>
    <row r="2104" spans="1:10" ht="35.1" customHeight="1" thickTop="1" thickBot="1" x14ac:dyDescent="0.3">
      <c r="A2104" s="28" t="str">
        <f t="shared" si="65"/>
        <v/>
      </c>
      <c r="B2104" s="171"/>
      <c r="C2104" s="169"/>
      <c r="D2104" s="182"/>
      <c r="E2104" s="172"/>
      <c r="F2104" s="170"/>
      <c r="G2104" s="169"/>
      <c r="H2104" s="183"/>
      <c r="I2104" s="132" t="str">
        <f>IFERROR(VLOOKUP(C2104,PG!$C$8:$M$1007,11,FALSE),"")</f>
        <v/>
      </c>
      <c r="J2104" s="133">
        <f t="shared" si="66"/>
        <v>0</v>
      </c>
    </row>
    <row r="2105" spans="1:10" ht="35.1" customHeight="1" thickTop="1" thickBot="1" x14ac:dyDescent="0.3">
      <c r="A2105" s="28" t="str">
        <f t="shared" si="65"/>
        <v/>
      </c>
      <c r="B2105" s="171"/>
      <c r="C2105" s="169"/>
      <c r="D2105" s="182"/>
      <c r="E2105" s="172"/>
      <c r="F2105" s="170"/>
      <c r="G2105" s="169"/>
      <c r="H2105" s="183"/>
      <c r="I2105" s="132" t="str">
        <f>IFERROR(VLOOKUP(C2105,PG!$C$8:$M$1007,11,FALSE),"")</f>
        <v/>
      </c>
      <c r="J2105" s="133">
        <f t="shared" si="66"/>
        <v>0</v>
      </c>
    </row>
    <row r="2106" spans="1:10" ht="35.1" customHeight="1" thickTop="1" thickBot="1" x14ac:dyDescent="0.3">
      <c r="A2106" s="28" t="str">
        <f t="shared" si="65"/>
        <v/>
      </c>
      <c r="B2106" s="171"/>
      <c r="C2106" s="169"/>
      <c r="D2106" s="182"/>
      <c r="E2106" s="172"/>
      <c r="F2106" s="170"/>
      <c r="G2106" s="169"/>
      <c r="H2106" s="183"/>
      <c r="I2106" s="132" t="str">
        <f>IFERROR(VLOOKUP(C2106,PG!$C$8:$M$1007,11,FALSE),"")</f>
        <v/>
      </c>
      <c r="J2106" s="133">
        <f t="shared" si="66"/>
        <v>0</v>
      </c>
    </row>
    <row r="2107" spans="1:10" ht="35.1" customHeight="1" thickTop="1" thickBot="1" x14ac:dyDescent="0.3">
      <c r="A2107" s="28" t="str">
        <f t="shared" si="65"/>
        <v/>
      </c>
      <c r="B2107" s="171"/>
      <c r="C2107" s="169"/>
      <c r="D2107" s="182"/>
      <c r="E2107" s="172"/>
      <c r="F2107" s="170"/>
      <c r="G2107" s="169"/>
      <c r="H2107" s="183"/>
      <c r="I2107" s="132" t="str">
        <f>IFERROR(VLOOKUP(C2107,PG!$C$8:$M$1007,11,FALSE),"")</f>
        <v/>
      </c>
      <c r="J2107" s="133">
        <f t="shared" si="66"/>
        <v>0</v>
      </c>
    </row>
    <row r="2108" spans="1:10" ht="35.1" customHeight="1" thickTop="1" thickBot="1" x14ac:dyDescent="0.3">
      <c r="A2108" s="28" t="str">
        <f t="shared" si="65"/>
        <v/>
      </c>
      <c r="B2108" s="171"/>
      <c r="C2108" s="169"/>
      <c r="D2108" s="182"/>
      <c r="E2108" s="172"/>
      <c r="F2108" s="170"/>
      <c r="G2108" s="169"/>
      <c r="H2108" s="183"/>
      <c r="I2108" s="132" t="str">
        <f>IFERROR(VLOOKUP(C2108,PG!$C$8:$M$1007,11,FALSE),"")</f>
        <v/>
      </c>
      <c r="J2108" s="133">
        <f t="shared" si="66"/>
        <v>0</v>
      </c>
    </row>
    <row r="2109" spans="1:10" ht="35.1" customHeight="1" thickTop="1" thickBot="1" x14ac:dyDescent="0.3">
      <c r="A2109" s="28" t="str">
        <f t="shared" si="65"/>
        <v/>
      </c>
      <c r="B2109" s="171"/>
      <c r="C2109" s="169"/>
      <c r="D2109" s="182"/>
      <c r="E2109" s="172"/>
      <c r="F2109" s="170"/>
      <c r="G2109" s="169"/>
      <c r="H2109" s="183"/>
      <c r="I2109" s="132" t="str">
        <f>IFERROR(VLOOKUP(C2109,PG!$C$8:$M$1007,11,FALSE),"")</f>
        <v/>
      </c>
      <c r="J2109" s="133">
        <f t="shared" si="66"/>
        <v>0</v>
      </c>
    </row>
    <row r="2110" spans="1:10" ht="35.1" customHeight="1" thickTop="1" thickBot="1" x14ac:dyDescent="0.3">
      <c r="A2110" s="28" t="str">
        <f t="shared" si="65"/>
        <v/>
      </c>
      <c r="B2110" s="171"/>
      <c r="C2110" s="169"/>
      <c r="D2110" s="182"/>
      <c r="E2110" s="172"/>
      <c r="F2110" s="170"/>
      <c r="G2110" s="169"/>
      <c r="H2110" s="183"/>
      <c r="I2110" s="132" t="str">
        <f>IFERROR(VLOOKUP(C2110,PG!$C$8:$M$1007,11,FALSE),"")</f>
        <v/>
      </c>
      <c r="J2110" s="133">
        <f t="shared" si="66"/>
        <v>0</v>
      </c>
    </row>
    <row r="2111" spans="1:10" ht="35.1" customHeight="1" thickTop="1" thickBot="1" x14ac:dyDescent="0.3">
      <c r="A2111" s="28" t="str">
        <f t="shared" si="65"/>
        <v/>
      </c>
      <c r="B2111" s="171"/>
      <c r="C2111" s="169"/>
      <c r="D2111" s="182"/>
      <c r="E2111" s="172"/>
      <c r="F2111" s="170"/>
      <c r="G2111" s="169"/>
      <c r="H2111" s="183"/>
      <c r="I2111" s="132" t="str">
        <f>IFERROR(VLOOKUP(C2111,PG!$C$8:$M$1007,11,FALSE),"")</f>
        <v/>
      </c>
      <c r="J2111" s="133">
        <f t="shared" si="66"/>
        <v>0</v>
      </c>
    </row>
    <row r="2112" spans="1:10" ht="35.1" customHeight="1" thickTop="1" thickBot="1" x14ac:dyDescent="0.3">
      <c r="A2112" s="28" t="str">
        <f t="shared" si="65"/>
        <v/>
      </c>
      <c r="B2112" s="171"/>
      <c r="C2112" s="169"/>
      <c r="D2112" s="182"/>
      <c r="E2112" s="172"/>
      <c r="F2112" s="170"/>
      <c r="G2112" s="169"/>
      <c r="H2112" s="183"/>
      <c r="I2112" s="132" t="str">
        <f>IFERROR(VLOOKUP(C2112,PG!$C$8:$M$1007,11,FALSE),"")</f>
        <v/>
      </c>
      <c r="J2112" s="133">
        <f t="shared" si="66"/>
        <v>0</v>
      </c>
    </row>
    <row r="2113" spans="1:10" ht="35.1" customHeight="1" thickTop="1" thickBot="1" x14ac:dyDescent="0.3">
      <c r="A2113" s="28" t="str">
        <f t="shared" si="65"/>
        <v/>
      </c>
      <c r="B2113" s="171"/>
      <c r="C2113" s="169"/>
      <c r="D2113" s="182"/>
      <c r="E2113" s="172"/>
      <c r="F2113" s="170"/>
      <c r="G2113" s="169"/>
      <c r="H2113" s="183"/>
      <c r="I2113" s="132" t="str">
        <f>IFERROR(VLOOKUP(C2113,PG!$C$8:$M$1007,11,FALSE),"")</f>
        <v/>
      </c>
      <c r="J2113" s="133">
        <f t="shared" si="66"/>
        <v>0</v>
      </c>
    </row>
    <row r="2114" spans="1:10" ht="35.1" customHeight="1" thickTop="1" thickBot="1" x14ac:dyDescent="0.3">
      <c r="A2114" s="28" t="str">
        <f t="shared" si="65"/>
        <v/>
      </c>
      <c r="B2114" s="171"/>
      <c r="C2114" s="169"/>
      <c r="D2114" s="182"/>
      <c r="E2114" s="172"/>
      <c r="F2114" s="170"/>
      <c r="G2114" s="169"/>
      <c r="H2114" s="183"/>
      <c r="I2114" s="132" t="str">
        <f>IFERROR(VLOOKUP(C2114,PG!$C$8:$M$1007,11,FALSE),"")</f>
        <v/>
      </c>
      <c r="J2114" s="133">
        <f t="shared" si="66"/>
        <v>0</v>
      </c>
    </row>
    <row r="2115" spans="1:10" ht="35.1" customHeight="1" thickTop="1" thickBot="1" x14ac:dyDescent="0.3">
      <c r="A2115" s="28" t="str">
        <f t="shared" si="65"/>
        <v/>
      </c>
      <c r="B2115" s="171"/>
      <c r="C2115" s="169"/>
      <c r="D2115" s="182"/>
      <c r="E2115" s="172"/>
      <c r="F2115" s="170"/>
      <c r="G2115" s="169"/>
      <c r="H2115" s="183"/>
      <c r="I2115" s="132" t="str">
        <f>IFERROR(VLOOKUP(C2115,PG!$C$8:$M$1007,11,FALSE),"")</f>
        <v/>
      </c>
      <c r="J2115" s="133">
        <f t="shared" si="66"/>
        <v>0</v>
      </c>
    </row>
    <row r="2116" spans="1:10" ht="35.1" customHeight="1" thickTop="1" thickBot="1" x14ac:dyDescent="0.3">
      <c r="A2116" s="28" t="str">
        <f t="shared" si="65"/>
        <v/>
      </c>
      <c r="B2116" s="171"/>
      <c r="C2116" s="169"/>
      <c r="D2116" s="182"/>
      <c r="E2116" s="172"/>
      <c r="F2116" s="170"/>
      <c r="G2116" s="169"/>
      <c r="H2116" s="183"/>
      <c r="I2116" s="132" t="str">
        <f>IFERROR(VLOOKUP(C2116,PG!$C$8:$M$1007,11,FALSE),"")</f>
        <v/>
      </c>
      <c r="J2116" s="133">
        <f t="shared" si="66"/>
        <v>0</v>
      </c>
    </row>
    <row r="2117" spans="1:10" ht="35.1" customHeight="1" thickTop="1" thickBot="1" x14ac:dyDescent="0.3">
      <c r="A2117" s="28" t="str">
        <f t="shared" si="65"/>
        <v/>
      </c>
      <c r="B2117" s="171"/>
      <c r="C2117" s="169"/>
      <c r="D2117" s="182"/>
      <c r="E2117" s="172"/>
      <c r="F2117" s="170"/>
      <c r="G2117" s="169"/>
      <c r="H2117" s="183"/>
      <c r="I2117" s="132" t="str">
        <f>IFERROR(VLOOKUP(C2117,PG!$C$8:$M$1007,11,FALSE),"")</f>
        <v/>
      </c>
      <c r="J2117" s="133">
        <f t="shared" si="66"/>
        <v>0</v>
      </c>
    </row>
    <row r="2118" spans="1:10" ht="35.1" customHeight="1" thickTop="1" thickBot="1" x14ac:dyDescent="0.3">
      <c r="A2118" s="28" t="str">
        <f t="shared" si="65"/>
        <v/>
      </c>
      <c r="B2118" s="171"/>
      <c r="C2118" s="169"/>
      <c r="D2118" s="182"/>
      <c r="E2118" s="172"/>
      <c r="F2118" s="170"/>
      <c r="G2118" s="169"/>
      <c r="H2118" s="183"/>
      <c r="I2118" s="132" t="str">
        <f>IFERROR(VLOOKUP(C2118,PG!$C$8:$M$1007,11,FALSE),"")</f>
        <v/>
      </c>
      <c r="J2118" s="133">
        <f t="shared" si="66"/>
        <v>0</v>
      </c>
    </row>
    <row r="2119" spans="1:10" ht="35.1" customHeight="1" thickTop="1" thickBot="1" x14ac:dyDescent="0.3">
      <c r="A2119" s="28" t="str">
        <f t="shared" si="65"/>
        <v/>
      </c>
      <c r="B2119" s="171"/>
      <c r="C2119" s="169"/>
      <c r="D2119" s="182"/>
      <c r="E2119" s="172"/>
      <c r="F2119" s="170"/>
      <c r="G2119" s="169"/>
      <c r="H2119" s="183"/>
      <c r="I2119" s="132" t="str">
        <f>IFERROR(VLOOKUP(C2119,PG!$C$8:$M$1007,11,FALSE),"")</f>
        <v/>
      </c>
      <c r="J2119" s="133">
        <f t="shared" si="66"/>
        <v>0</v>
      </c>
    </row>
    <row r="2120" spans="1:10" ht="35.1" customHeight="1" thickTop="1" thickBot="1" x14ac:dyDescent="0.3">
      <c r="A2120" s="28" t="str">
        <f t="shared" si="65"/>
        <v/>
      </c>
      <c r="B2120" s="171"/>
      <c r="C2120" s="169"/>
      <c r="D2120" s="182"/>
      <c r="E2120" s="172"/>
      <c r="F2120" s="170"/>
      <c r="G2120" s="169"/>
      <c r="H2120" s="183"/>
      <c r="I2120" s="132" t="str">
        <f>IFERROR(VLOOKUP(C2120,PG!$C$8:$M$1007,11,FALSE),"")</f>
        <v/>
      </c>
      <c r="J2120" s="133">
        <f t="shared" si="66"/>
        <v>0</v>
      </c>
    </row>
    <row r="2121" spans="1:10" ht="35.1" customHeight="1" thickTop="1" thickBot="1" x14ac:dyDescent="0.3">
      <c r="A2121" s="28" t="str">
        <f t="shared" ref="A2121:A2184" si="67">IF(B2121="","",MONTH(B2121))</f>
        <v/>
      </c>
      <c r="B2121" s="171"/>
      <c r="C2121" s="169"/>
      <c r="D2121" s="182"/>
      <c r="E2121" s="172"/>
      <c r="F2121" s="170"/>
      <c r="G2121" s="169"/>
      <c r="H2121" s="183"/>
      <c r="I2121" s="132" t="str">
        <f>IFERROR(VLOOKUP(C2121,PG!$C$8:$M$1007,11,FALSE),"")</f>
        <v/>
      </c>
      <c r="J2121" s="133">
        <f t="shared" si="66"/>
        <v>0</v>
      </c>
    </row>
    <row r="2122" spans="1:10" ht="35.1" customHeight="1" thickTop="1" thickBot="1" x14ac:dyDescent="0.3">
      <c r="A2122" s="28" t="str">
        <f t="shared" si="67"/>
        <v/>
      </c>
      <c r="B2122" s="171"/>
      <c r="C2122" s="169"/>
      <c r="D2122" s="182"/>
      <c r="E2122" s="172"/>
      <c r="F2122" s="170"/>
      <c r="G2122" s="169"/>
      <c r="H2122" s="183"/>
      <c r="I2122" s="132" t="str">
        <f>IFERROR(VLOOKUP(C2122,PG!$C$8:$M$1007,11,FALSE),"")</f>
        <v/>
      </c>
      <c r="J2122" s="133">
        <f t="shared" si="66"/>
        <v>0</v>
      </c>
    </row>
    <row r="2123" spans="1:10" ht="35.1" customHeight="1" thickTop="1" thickBot="1" x14ac:dyDescent="0.3">
      <c r="A2123" s="28" t="str">
        <f t="shared" si="67"/>
        <v/>
      </c>
      <c r="B2123" s="171"/>
      <c r="C2123" s="169"/>
      <c r="D2123" s="182"/>
      <c r="E2123" s="172"/>
      <c r="F2123" s="170"/>
      <c r="G2123" s="169"/>
      <c r="H2123" s="183"/>
      <c r="I2123" s="132" t="str">
        <f>IFERROR(VLOOKUP(C2123,PG!$C$8:$M$1007,11,FALSE),"")</f>
        <v/>
      </c>
      <c r="J2123" s="133">
        <f t="shared" si="66"/>
        <v>0</v>
      </c>
    </row>
    <row r="2124" spans="1:10" ht="35.1" customHeight="1" thickTop="1" thickBot="1" x14ac:dyDescent="0.3">
      <c r="A2124" s="28" t="str">
        <f t="shared" si="67"/>
        <v/>
      </c>
      <c r="B2124" s="171"/>
      <c r="C2124" s="169"/>
      <c r="D2124" s="182"/>
      <c r="E2124" s="172"/>
      <c r="F2124" s="170"/>
      <c r="G2124" s="169"/>
      <c r="H2124" s="183"/>
      <c r="I2124" s="132" t="str">
        <f>IFERROR(VLOOKUP(C2124,PG!$C$8:$M$1007,11,FALSE),"")</f>
        <v/>
      </c>
      <c r="J2124" s="133">
        <f t="shared" si="66"/>
        <v>0</v>
      </c>
    </row>
    <row r="2125" spans="1:10" ht="35.1" customHeight="1" thickTop="1" thickBot="1" x14ac:dyDescent="0.3">
      <c r="A2125" s="28" t="str">
        <f t="shared" si="67"/>
        <v/>
      </c>
      <c r="B2125" s="171"/>
      <c r="C2125" s="169"/>
      <c r="D2125" s="182"/>
      <c r="E2125" s="172"/>
      <c r="F2125" s="170"/>
      <c r="G2125" s="169"/>
      <c r="H2125" s="183"/>
      <c r="I2125" s="132" t="str">
        <f>IFERROR(VLOOKUP(C2125,PG!$C$8:$M$1007,11,FALSE),"")</f>
        <v/>
      </c>
      <c r="J2125" s="133">
        <f t="shared" si="66"/>
        <v>0</v>
      </c>
    </row>
    <row r="2126" spans="1:10" ht="35.1" customHeight="1" thickTop="1" thickBot="1" x14ac:dyDescent="0.3">
      <c r="A2126" s="28" t="str">
        <f t="shared" si="67"/>
        <v/>
      </c>
      <c r="B2126" s="171"/>
      <c r="C2126" s="169"/>
      <c r="D2126" s="182"/>
      <c r="E2126" s="172"/>
      <c r="F2126" s="170"/>
      <c r="G2126" s="169"/>
      <c r="H2126" s="183"/>
      <c r="I2126" s="132" t="str">
        <f>IFERROR(VLOOKUP(C2126,PG!$C$8:$M$1007,11,FALSE),"")</f>
        <v/>
      </c>
      <c r="J2126" s="133">
        <f t="shared" si="66"/>
        <v>0</v>
      </c>
    </row>
    <row r="2127" spans="1:10" ht="35.1" customHeight="1" thickTop="1" thickBot="1" x14ac:dyDescent="0.3">
      <c r="A2127" s="28" t="str">
        <f t="shared" si="67"/>
        <v/>
      </c>
      <c r="B2127" s="171"/>
      <c r="C2127" s="169"/>
      <c r="D2127" s="182"/>
      <c r="E2127" s="172"/>
      <c r="F2127" s="170"/>
      <c r="G2127" s="169"/>
      <c r="H2127" s="183"/>
      <c r="I2127" s="132" t="str">
        <f>IFERROR(VLOOKUP(C2127,PG!$C$8:$M$1007,11,FALSE),"")</f>
        <v/>
      </c>
      <c r="J2127" s="133">
        <f t="shared" si="66"/>
        <v>0</v>
      </c>
    </row>
    <row r="2128" spans="1:10" ht="35.1" customHeight="1" thickTop="1" thickBot="1" x14ac:dyDescent="0.3">
      <c r="A2128" s="28" t="str">
        <f t="shared" si="67"/>
        <v/>
      </c>
      <c r="B2128" s="171"/>
      <c r="C2128" s="169"/>
      <c r="D2128" s="182"/>
      <c r="E2128" s="172"/>
      <c r="F2128" s="170"/>
      <c r="G2128" s="169"/>
      <c r="H2128" s="183"/>
      <c r="I2128" s="132" t="str">
        <f>IFERROR(VLOOKUP(C2128,PG!$C$8:$M$1007,11,FALSE),"")</f>
        <v/>
      </c>
      <c r="J2128" s="133">
        <f t="shared" si="66"/>
        <v>0</v>
      </c>
    </row>
    <row r="2129" spans="1:10" ht="35.1" customHeight="1" thickTop="1" thickBot="1" x14ac:dyDescent="0.3">
      <c r="A2129" s="28" t="str">
        <f t="shared" si="67"/>
        <v/>
      </c>
      <c r="B2129" s="171"/>
      <c r="C2129" s="169"/>
      <c r="D2129" s="182"/>
      <c r="E2129" s="172"/>
      <c r="F2129" s="170"/>
      <c r="G2129" s="169"/>
      <c r="H2129" s="183"/>
      <c r="I2129" s="132" t="str">
        <f>IFERROR(VLOOKUP(C2129,PG!$C$8:$M$1007,11,FALSE),"")</f>
        <v/>
      </c>
      <c r="J2129" s="133">
        <f t="shared" si="66"/>
        <v>0</v>
      </c>
    </row>
    <row r="2130" spans="1:10" ht="35.1" customHeight="1" thickTop="1" thickBot="1" x14ac:dyDescent="0.3">
      <c r="A2130" s="28" t="str">
        <f t="shared" si="67"/>
        <v/>
      </c>
      <c r="B2130" s="171"/>
      <c r="C2130" s="169"/>
      <c r="D2130" s="182"/>
      <c r="E2130" s="172"/>
      <c r="F2130" s="170"/>
      <c r="G2130" s="169"/>
      <c r="H2130" s="183"/>
      <c r="I2130" s="132" t="str">
        <f>IFERROR(VLOOKUP(C2130,PG!$C$8:$M$1007,11,FALSE),"")</f>
        <v/>
      </c>
      <c r="J2130" s="133">
        <f t="shared" si="66"/>
        <v>0</v>
      </c>
    </row>
    <row r="2131" spans="1:10" ht="35.1" customHeight="1" thickTop="1" thickBot="1" x14ac:dyDescent="0.3">
      <c r="A2131" s="28" t="str">
        <f t="shared" si="67"/>
        <v/>
      </c>
      <c r="B2131" s="171"/>
      <c r="C2131" s="169"/>
      <c r="D2131" s="182"/>
      <c r="E2131" s="172"/>
      <c r="F2131" s="170"/>
      <c r="G2131" s="169"/>
      <c r="H2131" s="183"/>
      <c r="I2131" s="132" t="str">
        <f>IFERROR(VLOOKUP(C2131,PG!$C$8:$M$1007,11,FALSE),"")</f>
        <v/>
      </c>
      <c r="J2131" s="133">
        <f t="shared" ref="J2131:J2194" si="68">IFERROR(E2131*F2131,0)</f>
        <v>0</v>
      </c>
    </row>
    <row r="2132" spans="1:10" ht="35.1" customHeight="1" thickTop="1" thickBot="1" x14ac:dyDescent="0.3">
      <c r="A2132" s="28" t="str">
        <f t="shared" si="67"/>
        <v/>
      </c>
      <c r="B2132" s="171"/>
      <c r="C2132" s="169"/>
      <c r="D2132" s="182"/>
      <c r="E2132" s="172"/>
      <c r="F2132" s="170"/>
      <c r="G2132" s="169"/>
      <c r="H2132" s="183"/>
      <c r="I2132" s="132" t="str">
        <f>IFERROR(VLOOKUP(C2132,PG!$C$8:$M$1007,11,FALSE),"")</f>
        <v/>
      </c>
      <c r="J2132" s="133">
        <f t="shared" si="68"/>
        <v>0</v>
      </c>
    </row>
    <row r="2133" spans="1:10" ht="35.1" customHeight="1" thickTop="1" thickBot="1" x14ac:dyDescent="0.3">
      <c r="A2133" s="28" t="str">
        <f t="shared" si="67"/>
        <v/>
      </c>
      <c r="B2133" s="171"/>
      <c r="C2133" s="169"/>
      <c r="D2133" s="182"/>
      <c r="E2133" s="172"/>
      <c r="F2133" s="170"/>
      <c r="G2133" s="169"/>
      <c r="H2133" s="183"/>
      <c r="I2133" s="132" t="str">
        <f>IFERROR(VLOOKUP(C2133,PG!$C$8:$M$1007,11,FALSE),"")</f>
        <v/>
      </c>
      <c r="J2133" s="133">
        <f t="shared" si="68"/>
        <v>0</v>
      </c>
    </row>
    <row r="2134" spans="1:10" ht="35.1" customHeight="1" thickTop="1" thickBot="1" x14ac:dyDescent="0.3">
      <c r="A2134" s="28" t="str">
        <f t="shared" si="67"/>
        <v/>
      </c>
      <c r="B2134" s="171"/>
      <c r="C2134" s="169"/>
      <c r="D2134" s="182"/>
      <c r="E2134" s="172"/>
      <c r="F2134" s="170"/>
      <c r="G2134" s="169"/>
      <c r="H2134" s="183"/>
      <c r="I2134" s="132" t="str">
        <f>IFERROR(VLOOKUP(C2134,PG!$C$8:$M$1007,11,FALSE),"")</f>
        <v/>
      </c>
      <c r="J2134" s="133">
        <f t="shared" si="68"/>
        <v>0</v>
      </c>
    </row>
    <row r="2135" spans="1:10" ht="35.1" customHeight="1" thickTop="1" thickBot="1" x14ac:dyDescent="0.3">
      <c r="A2135" s="28" t="str">
        <f t="shared" si="67"/>
        <v/>
      </c>
      <c r="B2135" s="171"/>
      <c r="C2135" s="169"/>
      <c r="D2135" s="182"/>
      <c r="E2135" s="172"/>
      <c r="F2135" s="170"/>
      <c r="G2135" s="169"/>
      <c r="H2135" s="183"/>
      <c r="I2135" s="132" t="str">
        <f>IFERROR(VLOOKUP(C2135,PG!$C$8:$M$1007,11,FALSE),"")</f>
        <v/>
      </c>
      <c r="J2135" s="133">
        <f t="shared" si="68"/>
        <v>0</v>
      </c>
    </row>
    <row r="2136" spans="1:10" ht="35.1" customHeight="1" thickTop="1" thickBot="1" x14ac:dyDescent="0.3">
      <c r="A2136" s="28" t="str">
        <f t="shared" si="67"/>
        <v/>
      </c>
      <c r="B2136" s="171"/>
      <c r="C2136" s="169"/>
      <c r="D2136" s="182"/>
      <c r="E2136" s="172"/>
      <c r="F2136" s="170"/>
      <c r="G2136" s="169"/>
      <c r="H2136" s="183"/>
      <c r="I2136" s="132" t="str">
        <f>IFERROR(VLOOKUP(C2136,PG!$C$8:$M$1007,11,FALSE),"")</f>
        <v/>
      </c>
      <c r="J2136" s="133">
        <f t="shared" si="68"/>
        <v>0</v>
      </c>
    </row>
    <row r="2137" spans="1:10" ht="35.1" customHeight="1" thickTop="1" thickBot="1" x14ac:dyDescent="0.3">
      <c r="A2137" s="28" t="str">
        <f t="shared" si="67"/>
        <v/>
      </c>
      <c r="B2137" s="171"/>
      <c r="C2137" s="169"/>
      <c r="D2137" s="182"/>
      <c r="E2137" s="172"/>
      <c r="F2137" s="170"/>
      <c r="G2137" s="169"/>
      <c r="H2137" s="183"/>
      <c r="I2137" s="132" t="str">
        <f>IFERROR(VLOOKUP(C2137,PG!$C$8:$M$1007,11,FALSE),"")</f>
        <v/>
      </c>
      <c r="J2137" s="133">
        <f t="shared" si="68"/>
        <v>0</v>
      </c>
    </row>
    <row r="2138" spans="1:10" ht="35.1" customHeight="1" thickTop="1" thickBot="1" x14ac:dyDescent="0.3">
      <c r="A2138" s="28" t="str">
        <f t="shared" si="67"/>
        <v/>
      </c>
      <c r="B2138" s="171"/>
      <c r="C2138" s="169"/>
      <c r="D2138" s="182"/>
      <c r="E2138" s="172"/>
      <c r="F2138" s="170"/>
      <c r="G2138" s="169"/>
      <c r="H2138" s="183"/>
      <c r="I2138" s="132" t="str">
        <f>IFERROR(VLOOKUP(C2138,PG!$C$8:$M$1007,11,FALSE),"")</f>
        <v/>
      </c>
      <c r="J2138" s="133">
        <f t="shared" si="68"/>
        <v>0</v>
      </c>
    </row>
    <row r="2139" spans="1:10" ht="35.1" customHeight="1" thickTop="1" thickBot="1" x14ac:dyDescent="0.3">
      <c r="A2139" s="28" t="str">
        <f t="shared" si="67"/>
        <v/>
      </c>
      <c r="B2139" s="171"/>
      <c r="C2139" s="169"/>
      <c r="D2139" s="182"/>
      <c r="E2139" s="172"/>
      <c r="F2139" s="170"/>
      <c r="G2139" s="169"/>
      <c r="H2139" s="183"/>
      <c r="I2139" s="132" t="str">
        <f>IFERROR(VLOOKUP(C2139,PG!$C$8:$M$1007,11,FALSE),"")</f>
        <v/>
      </c>
      <c r="J2139" s="133">
        <f t="shared" si="68"/>
        <v>0</v>
      </c>
    </row>
    <row r="2140" spans="1:10" ht="35.1" customHeight="1" thickTop="1" thickBot="1" x14ac:dyDescent="0.3">
      <c r="A2140" s="28" t="str">
        <f t="shared" si="67"/>
        <v/>
      </c>
      <c r="B2140" s="171"/>
      <c r="C2140" s="169"/>
      <c r="D2140" s="182"/>
      <c r="E2140" s="172"/>
      <c r="F2140" s="170"/>
      <c r="G2140" s="169"/>
      <c r="H2140" s="183"/>
      <c r="I2140" s="132" t="str">
        <f>IFERROR(VLOOKUP(C2140,PG!$C$8:$M$1007,11,FALSE),"")</f>
        <v/>
      </c>
      <c r="J2140" s="133">
        <f t="shared" si="68"/>
        <v>0</v>
      </c>
    </row>
    <row r="2141" spans="1:10" ht="35.1" customHeight="1" thickTop="1" thickBot="1" x14ac:dyDescent="0.3">
      <c r="A2141" s="28" t="str">
        <f t="shared" si="67"/>
        <v/>
      </c>
      <c r="B2141" s="171"/>
      <c r="C2141" s="169"/>
      <c r="D2141" s="182"/>
      <c r="E2141" s="172"/>
      <c r="F2141" s="170"/>
      <c r="G2141" s="169"/>
      <c r="H2141" s="183"/>
      <c r="I2141" s="132" t="str">
        <f>IFERROR(VLOOKUP(C2141,PG!$C$8:$M$1007,11,FALSE),"")</f>
        <v/>
      </c>
      <c r="J2141" s="133">
        <f t="shared" si="68"/>
        <v>0</v>
      </c>
    </row>
    <row r="2142" spans="1:10" ht="35.1" customHeight="1" thickTop="1" thickBot="1" x14ac:dyDescent="0.3">
      <c r="A2142" s="28" t="str">
        <f t="shared" si="67"/>
        <v/>
      </c>
      <c r="B2142" s="171"/>
      <c r="C2142" s="169"/>
      <c r="D2142" s="182"/>
      <c r="E2142" s="172"/>
      <c r="F2142" s="170"/>
      <c r="G2142" s="169"/>
      <c r="H2142" s="183"/>
      <c r="I2142" s="132" t="str">
        <f>IFERROR(VLOOKUP(C2142,PG!$C$8:$M$1007,11,FALSE),"")</f>
        <v/>
      </c>
      <c r="J2142" s="133">
        <f t="shared" si="68"/>
        <v>0</v>
      </c>
    </row>
    <row r="2143" spans="1:10" ht="35.1" customHeight="1" thickTop="1" thickBot="1" x14ac:dyDescent="0.3">
      <c r="A2143" s="28" t="str">
        <f t="shared" si="67"/>
        <v/>
      </c>
      <c r="B2143" s="171"/>
      <c r="C2143" s="169"/>
      <c r="D2143" s="182"/>
      <c r="E2143" s="172"/>
      <c r="F2143" s="170"/>
      <c r="G2143" s="169"/>
      <c r="H2143" s="183"/>
      <c r="I2143" s="132" t="str">
        <f>IFERROR(VLOOKUP(C2143,PG!$C$8:$M$1007,11,FALSE),"")</f>
        <v/>
      </c>
      <c r="J2143" s="133">
        <f t="shared" si="68"/>
        <v>0</v>
      </c>
    </row>
    <row r="2144" spans="1:10" ht="35.1" customHeight="1" thickTop="1" thickBot="1" x14ac:dyDescent="0.3">
      <c r="A2144" s="28" t="str">
        <f t="shared" si="67"/>
        <v/>
      </c>
      <c r="B2144" s="171"/>
      <c r="C2144" s="169"/>
      <c r="D2144" s="182"/>
      <c r="E2144" s="172"/>
      <c r="F2144" s="170"/>
      <c r="G2144" s="169"/>
      <c r="H2144" s="183"/>
      <c r="I2144" s="132" t="str">
        <f>IFERROR(VLOOKUP(C2144,PG!$C$8:$M$1007,11,FALSE),"")</f>
        <v/>
      </c>
      <c r="J2144" s="133">
        <f t="shared" si="68"/>
        <v>0</v>
      </c>
    </row>
    <row r="2145" spans="1:10" ht="35.1" customHeight="1" thickTop="1" thickBot="1" x14ac:dyDescent="0.3">
      <c r="A2145" s="28" t="str">
        <f t="shared" si="67"/>
        <v/>
      </c>
      <c r="B2145" s="171"/>
      <c r="C2145" s="169"/>
      <c r="D2145" s="182"/>
      <c r="E2145" s="172"/>
      <c r="F2145" s="170"/>
      <c r="G2145" s="169"/>
      <c r="H2145" s="183"/>
      <c r="I2145" s="132" t="str">
        <f>IFERROR(VLOOKUP(C2145,PG!$C$8:$M$1007,11,FALSE),"")</f>
        <v/>
      </c>
      <c r="J2145" s="133">
        <f t="shared" si="68"/>
        <v>0</v>
      </c>
    </row>
    <row r="2146" spans="1:10" ht="35.1" customHeight="1" thickTop="1" thickBot="1" x14ac:dyDescent="0.3">
      <c r="A2146" s="28" t="str">
        <f t="shared" si="67"/>
        <v/>
      </c>
      <c r="B2146" s="171"/>
      <c r="C2146" s="169"/>
      <c r="D2146" s="182"/>
      <c r="E2146" s="172"/>
      <c r="F2146" s="170"/>
      <c r="G2146" s="169"/>
      <c r="H2146" s="183"/>
      <c r="I2146" s="132" t="str">
        <f>IFERROR(VLOOKUP(C2146,PG!$C$8:$M$1007,11,FALSE),"")</f>
        <v/>
      </c>
      <c r="J2146" s="133">
        <f t="shared" si="68"/>
        <v>0</v>
      </c>
    </row>
    <row r="2147" spans="1:10" ht="35.1" customHeight="1" thickTop="1" thickBot="1" x14ac:dyDescent="0.3">
      <c r="A2147" s="28" t="str">
        <f t="shared" si="67"/>
        <v/>
      </c>
      <c r="B2147" s="171"/>
      <c r="C2147" s="169"/>
      <c r="D2147" s="182"/>
      <c r="E2147" s="172"/>
      <c r="F2147" s="170"/>
      <c r="G2147" s="169"/>
      <c r="H2147" s="183"/>
      <c r="I2147" s="132" t="str">
        <f>IFERROR(VLOOKUP(C2147,PG!$C$8:$M$1007,11,FALSE),"")</f>
        <v/>
      </c>
      <c r="J2147" s="133">
        <f t="shared" si="68"/>
        <v>0</v>
      </c>
    </row>
    <row r="2148" spans="1:10" ht="35.1" customHeight="1" thickTop="1" thickBot="1" x14ac:dyDescent="0.3">
      <c r="A2148" s="28" t="str">
        <f t="shared" si="67"/>
        <v/>
      </c>
      <c r="B2148" s="171"/>
      <c r="C2148" s="169"/>
      <c r="D2148" s="182"/>
      <c r="E2148" s="172"/>
      <c r="F2148" s="170"/>
      <c r="G2148" s="169"/>
      <c r="H2148" s="183"/>
      <c r="I2148" s="132" t="str">
        <f>IFERROR(VLOOKUP(C2148,PG!$C$8:$M$1007,11,FALSE),"")</f>
        <v/>
      </c>
      <c r="J2148" s="133">
        <f t="shared" si="68"/>
        <v>0</v>
      </c>
    </row>
    <row r="2149" spans="1:10" ht="35.1" customHeight="1" thickTop="1" thickBot="1" x14ac:dyDescent="0.3">
      <c r="A2149" s="28" t="str">
        <f t="shared" si="67"/>
        <v/>
      </c>
      <c r="B2149" s="171"/>
      <c r="C2149" s="169"/>
      <c r="D2149" s="182"/>
      <c r="E2149" s="172"/>
      <c r="F2149" s="170"/>
      <c r="G2149" s="169"/>
      <c r="H2149" s="183"/>
      <c r="I2149" s="132" t="str">
        <f>IFERROR(VLOOKUP(C2149,PG!$C$8:$M$1007,11,FALSE),"")</f>
        <v/>
      </c>
      <c r="J2149" s="133">
        <f t="shared" si="68"/>
        <v>0</v>
      </c>
    </row>
    <row r="2150" spans="1:10" ht="35.1" customHeight="1" thickTop="1" thickBot="1" x14ac:dyDescent="0.3">
      <c r="A2150" s="28" t="str">
        <f t="shared" si="67"/>
        <v/>
      </c>
      <c r="B2150" s="171"/>
      <c r="C2150" s="169"/>
      <c r="D2150" s="182"/>
      <c r="E2150" s="172"/>
      <c r="F2150" s="170"/>
      <c r="G2150" s="169"/>
      <c r="H2150" s="183"/>
      <c r="I2150" s="132" t="str">
        <f>IFERROR(VLOOKUP(C2150,PG!$C$8:$M$1007,11,FALSE),"")</f>
        <v/>
      </c>
      <c r="J2150" s="133">
        <f t="shared" si="68"/>
        <v>0</v>
      </c>
    </row>
    <row r="2151" spans="1:10" ht="35.1" customHeight="1" thickTop="1" thickBot="1" x14ac:dyDescent="0.3">
      <c r="A2151" s="28" t="str">
        <f t="shared" si="67"/>
        <v/>
      </c>
      <c r="B2151" s="171"/>
      <c r="C2151" s="169"/>
      <c r="D2151" s="182"/>
      <c r="E2151" s="172"/>
      <c r="F2151" s="170"/>
      <c r="G2151" s="169"/>
      <c r="H2151" s="183"/>
      <c r="I2151" s="132" t="str">
        <f>IFERROR(VLOOKUP(C2151,PG!$C$8:$M$1007,11,FALSE),"")</f>
        <v/>
      </c>
      <c r="J2151" s="133">
        <f t="shared" si="68"/>
        <v>0</v>
      </c>
    </row>
    <row r="2152" spans="1:10" ht="35.1" customHeight="1" thickTop="1" thickBot="1" x14ac:dyDescent="0.3">
      <c r="A2152" s="28" t="str">
        <f t="shared" si="67"/>
        <v/>
      </c>
      <c r="B2152" s="171"/>
      <c r="C2152" s="169"/>
      <c r="D2152" s="182"/>
      <c r="E2152" s="172"/>
      <c r="F2152" s="170"/>
      <c r="G2152" s="169"/>
      <c r="H2152" s="183"/>
      <c r="I2152" s="132" t="str">
        <f>IFERROR(VLOOKUP(C2152,PG!$C$8:$M$1007,11,FALSE),"")</f>
        <v/>
      </c>
      <c r="J2152" s="133">
        <f t="shared" si="68"/>
        <v>0</v>
      </c>
    </row>
    <row r="2153" spans="1:10" ht="35.1" customHeight="1" thickTop="1" thickBot="1" x14ac:dyDescent="0.3">
      <c r="A2153" s="28" t="str">
        <f t="shared" si="67"/>
        <v/>
      </c>
      <c r="B2153" s="171"/>
      <c r="C2153" s="169"/>
      <c r="D2153" s="182"/>
      <c r="E2153" s="172"/>
      <c r="F2153" s="170"/>
      <c r="G2153" s="169"/>
      <c r="H2153" s="183"/>
      <c r="I2153" s="132" t="str">
        <f>IFERROR(VLOOKUP(C2153,PG!$C$8:$M$1007,11,FALSE),"")</f>
        <v/>
      </c>
      <c r="J2153" s="133">
        <f t="shared" si="68"/>
        <v>0</v>
      </c>
    </row>
    <row r="2154" spans="1:10" ht="35.1" customHeight="1" thickTop="1" thickBot="1" x14ac:dyDescent="0.3">
      <c r="A2154" s="28" t="str">
        <f t="shared" si="67"/>
        <v/>
      </c>
      <c r="B2154" s="171"/>
      <c r="C2154" s="169"/>
      <c r="D2154" s="182"/>
      <c r="E2154" s="172"/>
      <c r="F2154" s="170"/>
      <c r="G2154" s="169"/>
      <c r="H2154" s="183"/>
      <c r="I2154" s="132" t="str">
        <f>IFERROR(VLOOKUP(C2154,PG!$C$8:$M$1007,11,FALSE),"")</f>
        <v/>
      </c>
      <c r="J2154" s="133">
        <f t="shared" si="68"/>
        <v>0</v>
      </c>
    </row>
    <row r="2155" spans="1:10" ht="35.1" customHeight="1" thickTop="1" thickBot="1" x14ac:dyDescent="0.3">
      <c r="A2155" s="28" t="str">
        <f t="shared" si="67"/>
        <v/>
      </c>
      <c r="B2155" s="171"/>
      <c r="C2155" s="169"/>
      <c r="D2155" s="182"/>
      <c r="E2155" s="172"/>
      <c r="F2155" s="170"/>
      <c r="G2155" s="169"/>
      <c r="H2155" s="183"/>
      <c r="I2155" s="132" t="str">
        <f>IFERROR(VLOOKUP(C2155,PG!$C$8:$M$1007,11,FALSE),"")</f>
        <v/>
      </c>
      <c r="J2155" s="133">
        <f t="shared" si="68"/>
        <v>0</v>
      </c>
    </row>
    <row r="2156" spans="1:10" ht="35.1" customHeight="1" thickTop="1" thickBot="1" x14ac:dyDescent="0.3">
      <c r="A2156" s="28" t="str">
        <f t="shared" si="67"/>
        <v/>
      </c>
      <c r="B2156" s="171"/>
      <c r="C2156" s="169"/>
      <c r="D2156" s="182"/>
      <c r="E2156" s="172"/>
      <c r="F2156" s="170"/>
      <c r="G2156" s="169"/>
      <c r="H2156" s="183"/>
      <c r="I2156" s="132" t="str">
        <f>IFERROR(VLOOKUP(C2156,PG!$C$8:$M$1007,11,FALSE),"")</f>
        <v/>
      </c>
      <c r="J2156" s="133">
        <f t="shared" si="68"/>
        <v>0</v>
      </c>
    </row>
    <row r="2157" spans="1:10" ht="35.1" customHeight="1" thickTop="1" thickBot="1" x14ac:dyDescent="0.3">
      <c r="A2157" s="28" t="str">
        <f t="shared" si="67"/>
        <v/>
      </c>
      <c r="B2157" s="171"/>
      <c r="C2157" s="169"/>
      <c r="D2157" s="182"/>
      <c r="E2157" s="172"/>
      <c r="F2157" s="170"/>
      <c r="G2157" s="169"/>
      <c r="H2157" s="183"/>
      <c r="I2157" s="132" t="str">
        <f>IFERROR(VLOOKUP(C2157,PG!$C$8:$M$1007,11,FALSE),"")</f>
        <v/>
      </c>
      <c r="J2157" s="133">
        <f t="shared" si="68"/>
        <v>0</v>
      </c>
    </row>
    <row r="2158" spans="1:10" ht="35.1" customHeight="1" thickTop="1" thickBot="1" x14ac:dyDescent="0.3">
      <c r="A2158" s="28" t="str">
        <f t="shared" si="67"/>
        <v/>
      </c>
      <c r="B2158" s="171"/>
      <c r="C2158" s="169"/>
      <c r="D2158" s="182"/>
      <c r="E2158" s="172"/>
      <c r="F2158" s="170"/>
      <c r="G2158" s="169"/>
      <c r="H2158" s="183"/>
      <c r="I2158" s="132" t="str">
        <f>IFERROR(VLOOKUP(C2158,PG!$C$8:$M$1007,11,FALSE),"")</f>
        <v/>
      </c>
      <c r="J2158" s="133">
        <f t="shared" si="68"/>
        <v>0</v>
      </c>
    </row>
    <row r="2159" spans="1:10" ht="35.1" customHeight="1" thickTop="1" thickBot="1" x14ac:dyDescent="0.3">
      <c r="A2159" s="28" t="str">
        <f t="shared" si="67"/>
        <v/>
      </c>
      <c r="B2159" s="171"/>
      <c r="C2159" s="169"/>
      <c r="D2159" s="182"/>
      <c r="E2159" s="172"/>
      <c r="F2159" s="170"/>
      <c r="G2159" s="169"/>
      <c r="H2159" s="183"/>
      <c r="I2159" s="132" t="str">
        <f>IFERROR(VLOOKUP(C2159,PG!$C$8:$M$1007,11,FALSE),"")</f>
        <v/>
      </c>
      <c r="J2159" s="133">
        <f t="shared" si="68"/>
        <v>0</v>
      </c>
    </row>
    <row r="2160" spans="1:10" ht="35.1" customHeight="1" thickTop="1" thickBot="1" x14ac:dyDescent="0.3">
      <c r="A2160" s="28" t="str">
        <f t="shared" si="67"/>
        <v/>
      </c>
      <c r="B2160" s="171"/>
      <c r="C2160" s="169"/>
      <c r="D2160" s="182"/>
      <c r="E2160" s="172"/>
      <c r="F2160" s="170"/>
      <c r="G2160" s="169"/>
      <c r="H2160" s="183"/>
      <c r="I2160" s="132" t="str">
        <f>IFERROR(VLOOKUP(C2160,PG!$C$8:$M$1007,11,FALSE),"")</f>
        <v/>
      </c>
      <c r="J2160" s="133">
        <f t="shared" si="68"/>
        <v>0</v>
      </c>
    </row>
    <row r="2161" spans="1:10" ht="35.1" customHeight="1" thickTop="1" thickBot="1" x14ac:dyDescent="0.3">
      <c r="A2161" s="28" t="str">
        <f t="shared" si="67"/>
        <v/>
      </c>
      <c r="B2161" s="171"/>
      <c r="C2161" s="169"/>
      <c r="D2161" s="182"/>
      <c r="E2161" s="172"/>
      <c r="F2161" s="170"/>
      <c r="G2161" s="169"/>
      <c r="H2161" s="183"/>
      <c r="I2161" s="132" t="str">
        <f>IFERROR(VLOOKUP(C2161,PG!$C$8:$M$1007,11,FALSE),"")</f>
        <v/>
      </c>
      <c r="J2161" s="133">
        <f t="shared" si="68"/>
        <v>0</v>
      </c>
    </row>
    <row r="2162" spans="1:10" ht="35.1" customHeight="1" thickTop="1" thickBot="1" x14ac:dyDescent="0.3">
      <c r="A2162" s="28" t="str">
        <f t="shared" si="67"/>
        <v/>
      </c>
      <c r="B2162" s="171"/>
      <c r="C2162" s="169"/>
      <c r="D2162" s="182"/>
      <c r="E2162" s="172"/>
      <c r="F2162" s="170"/>
      <c r="G2162" s="169"/>
      <c r="H2162" s="183"/>
      <c r="I2162" s="132" t="str">
        <f>IFERROR(VLOOKUP(C2162,PG!$C$8:$M$1007,11,FALSE),"")</f>
        <v/>
      </c>
      <c r="J2162" s="133">
        <f t="shared" si="68"/>
        <v>0</v>
      </c>
    </row>
    <row r="2163" spans="1:10" ht="35.1" customHeight="1" thickTop="1" thickBot="1" x14ac:dyDescent="0.3">
      <c r="A2163" s="28" t="str">
        <f t="shared" si="67"/>
        <v/>
      </c>
      <c r="B2163" s="171"/>
      <c r="C2163" s="169"/>
      <c r="D2163" s="182"/>
      <c r="E2163" s="172"/>
      <c r="F2163" s="170"/>
      <c r="G2163" s="169"/>
      <c r="H2163" s="183"/>
      <c r="I2163" s="132" t="str">
        <f>IFERROR(VLOOKUP(C2163,PG!$C$8:$M$1007,11,FALSE),"")</f>
        <v/>
      </c>
      <c r="J2163" s="133">
        <f t="shared" si="68"/>
        <v>0</v>
      </c>
    </row>
    <row r="2164" spans="1:10" ht="35.1" customHeight="1" thickTop="1" thickBot="1" x14ac:dyDescent="0.3">
      <c r="A2164" s="28" t="str">
        <f t="shared" si="67"/>
        <v/>
      </c>
      <c r="B2164" s="171"/>
      <c r="C2164" s="169"/>
      <c r="D2164" s="182"/>
      <c r="E2164" s="172"/>
      <c r="F2164" s="170"/>
      <c r="G2164" s="169"/>
      <c r="H2164" s="183"/>
      <c r="I2164" s="132" t="str">
        <f>IFERROR(VLOOKUP(C2164,PG!$C$8:$M$1007,11,FALSE),"")</f>
        <v/>
      </c>
      <c r="J2164" s="133">
        <f t="shared" si="68"/>
        <v>0</v>
      </c>
    </row>
    <row r="2165" spans="1:10" ht="35.1" customHeight="1" thickTop="1" thickBot="1" x14ac:dyDescent="0.3">
      <c r="A2165" s="28" t="str">
        <f t="shared" si="67"/>
        <v/>
      </c>
      <c r="B2165" s="171"/>
      <c r="C2165" s="169"/>
      <c r="D2165" s="182"/>
      <c r="E2165" s="172"/>
      <c r="F2165" s="170"/>
      <c r="G2165" s="169"/>
      <c r="H2165" s="183"/>
      <c r="I2165" s="132" t="str">
        <f>IFERROR(VLOOKUP(C2165,PG!$C$8:$M$1007,11,FALSE),"")</f>
        <v/>
      </c>
      <c r="J2165" s="133">
        <f t="shared" si="68"/>
        <v>0</v>
      </c>
    </row>
    <row r="2166" spans="1:10" ht="35.1" customHeight="1" thickTop="1" thickBot="1" x14ac:dyDescent="0.3">
      <c r="A2166" s="28" t="str">
        <f t="shared" si="67"/>
        <v/>
      </c>
      <c r="B2166" s="171"/>
      <c r="C2166" s="169"/>
      <c r="D2166" s="182"/>
      <c r="E2166" s="172"/>
      <c r="F2166" s="170"/>
      <c r="G2166" s="169"/>
      <c r="H2166" s="183"/>
      <c r="I2166" s="132" t="str">
        <f>IFERROR(VLOOKUP(C2166,PG!$C$8:$M$1007,11,FALSE),"")</f>
        <v/>
      </c>
      <c r="J2166" s="133">
        <f t="shared" si="68"/>
        <v>0</v>
      </c>
    </row>
    <row r="2167" spans="1:10" ht="35.1" customHeight="1" thickTop="1" thickBot="1" x14ac:dyDescent="0.3">
      <c r="A2167" s="28" t="str">
        <f t="shared" si="67"/>
        <v/>
      </c>
      <c r="B2167" s="171"/>
      <c r="C2167" s="169"/>
      <c r="D2167" s="182"/>
      <c r="E2167" s="172"/>
      <c r="F2167" s="170"/>
      <c r="G2167" s="169"/>
      <c r="H2167" s="183"/>
      <c r="I2167" s="132" t="str">
        <f>IFERROR(VLOOKUP(C2167,PG!$C$8:$M$1007,11,FALSE),"")</f>
        <v/>
      </c>
      <c r="J2167" s="133">
        <f t="shared" si="68"/>
        <v>0</v>
      </c>
    </row>
    <row r="2168" spans="1:10" ht="35.1" customHeight="1" thickTop="1" thickBot="1" x14ac:dyDescent="0.3">
      <c r="A2168" s="28" t="str">
        <f t="shared" si="67"/>
        <v/>
      </c>
      <c r="B2168" s="171"/>
      <c r="C2168" s="169"/>
      <c r="D2168" s="182"/>
      <c r="E2168" s="172"/>
      <c r="F2168" s="170"/>
      <c r="G2168" s="169"/>
      <c r="H2168" s="183"/>
      <c r="I2168" s="132" t="str">
        <f>IFERROR(VLOOKUP(C2168,PG!$C$8:$M$1007,11,FALSE),"")</f>
        <v/>
      </c>
      <c r="J2168" s="133">
        <f t="shared" si="68"/>
        <v>0</v>
      </c>
    </row>
    <row r="2169" spans="1:10" ht="35.1" customHeight="1" thickTop="1" thickBot="1" x14ac:dyDescent="0.3">
      <c r="A2169" s="28" t="str">
        <f t="shared" si="67"/>
        <v/>
      </c>
      <c r="B2169" s="171"/>
      <c r="C2169" s="169"/>
      <c r="D2169" s="182"/>
      <c r="E2169" s="172"/>
      <c r="F2169" s="170"/>
      <c r="G2169" s="169"/>
      <c r="H2169" s="183"/>
      <c r="I2169" s="132" t="str">
        <f>IFERROR(VLOOKUP(C2169,PG!$C$8:$M$1007,11,FALSE),"")</f>
        <v/>
      </c>
      <c r="J2169" s="133">
        <f t="shared" si="68"/>
        <v>0</v>
      </c>
    </row>
    <row r="2170" spans="1:10" ht="35.1" customHeight="1" thickTop="1" thickBot="1" x14ac:dyDescent="0.3">
      <c r="A2170" s="28" t="str">
        <f t="shared" si="67"/>
        <v/>
      </c>
      <c r="B2170" s="171"/>
      <c r="C2170" s="169"/>
      <c r="D2170" s="182"/>
      <c r="E2170" s="172"/>
      <c r="F2170" s="170"/>
      <c r="G2170" s="169"/>
      <c r="H2170" s="183"/>
      <c r="I2170" s="132" t="str">
        <f>IFERROR(VLOOKUP(C2170,PG!$C$8:$M$1007,11,FALSE),"")</f>
        <v/>
      </c>
      <c r="J2170" s="133">
        <f t="shared" si="68"/>
        <v>0</v>
      </c>
    </row>
    <row r="2171" spans="1:10" ht="35.1" customHeight="1" thickTop="1" thickBot="1" x14ac:dyDescent="0.3">
      <c r="A2171" s="28" t="str">
        <f t="shared" si="67"/>
        <v/>
      </c>
      <c r="B2171" s="171"/>
      <c r="C2171" s="169"/>
      <c r="D2171" s="182"/>
      <c r="E2171" s="172"/>
      <c r="F2171" s="170"/>
      <c r="G2171" s="169"/>
      <c r="H2171" s="183"/>
      <c r="I2171" s="132" t="str">
        <f>IFERROR(VLOOKUP(C2171,PG!$C$8:$M$1007,11,FALSE),"")</f>
        <v/>
      </c>
      <c r="J2171" s="133">
        <f t="shared" si="68"/>
        <v>0</v>
      </c>
    </row>
    <row r="2172" spans="1:10" ht="35.1" customHeight="1" thickTop="1" thickBot="1" x14ac:dyDescent="0.3">
      <c r="A2172" s="28" t="str">
        <f t="shared" si="67"/>
        <v/>
      </c>
      <c r="B2172" s="171"/>
      <c r="C2172" s="169"/>
      <c r="D2172" s="182"/>
      <c r="E2172" s="172"/>
      <c r="F2172" s="170"/>
      <c r="G2172" s="169"/>
      <c r="H2172" s="183"/>
      <c r="I2172" s="132" t="str">
        <f>IFERROR(VLOOKUP(C2172,PG!$C$8:$M$1007,11,FALSE),"")</f>
        <v/>
      </c>
      <c r="J2172" s="133">
        <f t="shared" si="68"/>
        <v>0</v>
      </c>
    </row>
    <row r="2173" spans="1:10" ht="35.1" customHeight="1" thickTop="1" thickBot="1" x14ac:dyDescent="0.3">
      <c r="A2173" s="28" t="str">
        <f t="shared" si="67"/>
        <v/>
      </c>
      <c r="B2173" s="171"/>
      <c r="C2173" s="169"/>
      <c r="D2173" s="182"/>
      <c r="E2173" s="172"/>
      <c r="F2173" s="170"/>
      <c r="G2173" s="169"/>
      <c r="H2173" s="183"/>
      <c r="I2173" s="132" t="str">
        <f>IFERROR(VLOOKUP(C2173,PG!$C$8:$M$1007,11,FALSE),"")</f>
        <v/>
      </c>
      <c r="J2173" s="133">
        <f t="shared" si="68"/>
        <v>0</v>
      </c>
    </row>
    <row r="2174" spans="1:10" ht="35.1" customHeight="1" thickTop="1" thickBot="1" x14ac:dyDescent="0.3">
      <c r="A2174" s="28" t="str">
        <f t="shared" si="67"/>
        <v/>
      </c>
      <c r="B2174" s="171"/>
      <c r="C2174" s="169"/>
      <c r="D2174" s="182"/>
      <c r="E2174" s="172"/>
      <c r="F2174" s="170"/>
      <c r="G2174" s="169"/>
      <c r="H2174" s="183"/>
      <c r="I2174" s="132" t="str">
        <f>IFERROR(VLOOKUP(C2174,PG!$C$8:$M$1007,11,FALSE),"")</f>
        <v/>
      </c>
      <c r="J2174" s="133">
        <f t="shared" si="68"/>
        <v>0</v>
      </c>
    </row>
    <row r="2175" spans="1:10" ht="35.1" customHeight="1" thickTop="1" thickBot="1" x14ac:dyDescent="0.3">
      <c r="A2175" s="28" t="str">
        <f t="shared" si="67"/>
        <v/>
      </c>
      <c r="B2175" s="171"/>
      <c r="C2175" s="169"/>
      <c r="D2175" s="182"/>
      <c r="E2175" s="172"/>
      <c r="F2175" s="170"/>
      <c r="G2175" s="169"/>
      <c r="H2175" s="183"/>
      <c r="I2175" s="132" t="str">
        <f>IFERROR(VLOOKUP(C2175,PG!$C$8:$M$1007,11,FALSE),"")</f>
        <v/>
      </c>
      <c r="J2175" s="133">
        <f t="shared" si="68"/>
        <v>0</v>
      </c>
    </row>
    <row r="2176" spans="1:10" ht="35.1" customHeight="1" thickTop="1" thickBot="1" x14ac:dyDescent="0.3">
      <c r="A2176" s="28" t="str">
        <f t="shared" si="67"/>
        <v/>
      </c>
      <c r="B2176" s="171"/>
      <c r="C2176" s="169"/>
      <c r="D2176" s="182"/>
      <c r="E2176" s="172"/>
      <c r="F2176" s="170"/>
      <c r="G2176" s="169"/>
      <c r="H2176" s="183"/>
      <c r="I2176" s="132" t="str">
        <f>IFERROR(VLOOKUP(C2176,PG!$C$8:$M$1007,11,FALSE),"")</f>
        <v/>
      </c>
      <c r="J2176" s="133">
        <f t="shared" si="68"/>
        <v>0</v>
      </c>
    </row>
    <row r="2177" spans="1:10" ht="35.1" customHeight="1" thickTop="1" thickBot="1" x14ac:dyDescent="0.3">
      <c r="A2177" s="28" t="str">
        <f t="shared" si="67"/>
        <v/>
      </c>
      <c r="B2177" s="171"/>
      <c r="C2177" s="169"/>
      <c r="D2177" s="182"/>
      <c r="E2177" s="172"/>
      <c r="F2177" s="170"/>
      <c r="G2177" s="169"/>
      <c r="H2177" s="183"/>
      <c r="I2177" s="132" t="str">
        <f>IFERROR(VLOOKUP(C2177,PG!$C$8:$M$1007,11,FALSE),"")</f>
        <v/>
      </c>
      <c r="J2177" s="133">
        <f t="shared" si="68"/>
        <v>0</v>
      </c>
    </row>
    <row r="2178" spans="1:10" ht="35.1" customHeight="1" thickTop="1" thickBot="1" x14ac:dyDescent="0.3">
      <c r="A2178" s="28" t="str">
        <f t="shared" si="67"/>
        <v/>
      </c>
      <c r="B2178" s="171"/>
      <c r="C2178" s="169"/>
      <c r="D2178" s="182"/>
      <c r="E2178" s="172"/>
      <c r="F2178" s="170"/>
      <c r="G2178" s="169"/>
      <c r="H2178" s="183"/>
      <c r="I2178" s="132" t="str">
        <f>IFERROR(VLOOKUP(C2178,PG!$C$8:$M$1007,11,FALSE),"")</f>
        <v/>
      </c>
      <c r="J2178" s="133">
        <f t="shared" si="68"/>
        <v>0</v>
      </c>
    </row>
    <row r="2179" spans="1:10" ht="35.1" customHeight="1" thickTop="1" thickBot="1" x14ac:dyDescent="0.3">
      <c r="A2179" s="28" t="str">
        <f t="shared" si="67"/>
        <v/>
      </c>
      <c r="B2179" s="171"/>
      <c r="C2179" s="169"/>
      <c r="D2179" s="182"/>
      <c r="E2179" s="172"/>
      <c r="F2179" s="170"/>
      <c r="G2179" s="169"/>
      <c r="H2179" s="183"/>
      <c r="I2179" s="132" t="str">
        <f>IFERROR(VLOOKUP(C2179,PG!$C$8:$M$1007,11,FALSE),"")</f>
        <v/>
      </c>
      <c r="J2179" s="133">
        <f t="shared" si="68"/>
        <v>0</v>
      </c>
    </row>
    <row r="2180" spans="1:10" ht="35.1" customHeight="1" thickTop="1" thickBot="1" x14ac:dyDescent="0.3">
      <c r="A2180" s="28" t="str">
        <f t="shared" si="67"/>
        <v/>
      </c>
      <c r="B2180" s="171"/>
      <c r="C2180" s="169"/>
      <c r="D2180" s="182"/>
      <c r="E2180" s="172"/>
      <c r="F2180" s="170"/>
      <c r="G2180" s="169"/>
      <c r="H2180" s="183"/>
      <c r="I2180" s="132" t="str">
        <f>IFERROR(VLOOKUP(C2180,PG!$C$8:$M$1007,11,FALSE),"")</f>
        <v/>
      </c>
      <c r="J2180" s="133">
        <f t="shared" si="68"/>
        <v>0</v>
      </c>
    </row>
    <row r="2181" spans="1:10" ht="35.1" customHeight="1" thickTop="1" thickBot="1" x14ac:dyDescent="0.3">
      <c r="A2181" s="28" t="str">
        <f t="shared" si="67"/>
        <v/>
      </c>
      <c r="B2181" s="171"/>
      <c r="C2181" s="169"/>
      <c r="D2181" s="182"/>
      <c r="E2181" s="172"/>
      <c r="F2181" s="170"/>
      <c r="G2181" s="169"/>
      <c r="H2181" s="183"/>
      <c r="I2181" s="132" t="str">
        <f>IFERROR(VLOOKUP(C2181,PG!$C$8:$M$1007,11,FALSE),"")</f>
        <v/>
      </c>
      <c r="J2181" s="133">
        <f t="shared" si="68"/>
        <v>0</v>
      </c>
    </row>
    <row r="2182" spans="1:10" ht="35.1" customHeight="1" thickTop="1" thickBot="1" x14ac:dyDescent="0.3">
      <c r="A2182" s="28" t="str">
        <f t="shared" si="67"/>
        <v/>
      </c>
      <c r="B2182" s="171"/>
      <c r="C2182" s="169"/>
      <c r="D2182" s="182"/>
      <c r="E2182" s="172"/>
      <c r="F2182" s="170"/>
      <c r="G2182" s="169"/>
      <c r="H2182" s="183"/>
      <c r="I2182" s="132" t="str">
        <f>IFERROR(VLOOKUP(C2182,PG!$C$8:$M$1007,11,FALSE),"")</f>
        <v/>
      </c>
      <c r="J2182" s="133">
        <f t="shared" si="68"/>
        <v>0</v>
      </c>
    </row>
    <row r="2183" spans="1:10" ht="35.1" customHeight="1" thickTop="1" thickBot="1" x14ac:dyDescent="0.3">
      <c r="A2183" s="28" t="str">
        <f t="shared" si="67"/>
        <v/>
      </c>
      <c r="B2183" s="171"/>
      <c r="C2183" s="169"/>
      <c r="D2183" s="182"/>
      <c r="E2183" s="172"/>
      <c r="F2183" s="170"/>
      <c r="G2183" s="169"/>
      <c r="H2183" s="183"/>
      <c r="I2183" s="132" t="str">
        <f>IFERROR(VLOOKUP(C2183,PG!$C$8:$M$1007,11,FALSE),"")</f>
        <v/>
      </c>
      <c r="J2183" s="133">
        <f t="shared" si="68"/>
        <v>0</v>
      </c>
    </row>
    <row r="2184" spans="1:10" ht="35.1" customHeight="1" thickTop="1" thickBot="1" x14ac:dyDescent="0.3">
      <c r="A2184" s="28" t="str">
        <f t="shared" si="67"/>
        <v/>
      </c>
      <c r="B2184" s="171"/>
      <c r="C2184" s="169"/>
      <c r="D2184" s="182"/>
      <c r="E2184" s="172"/>
      <c r="F2184" s="170"/>
      <c r="G2184" s="169"/>
      <c r="H2184" s="183"/>
      <c r="I2184" s="132" t="str">
        <f>IFERROR(VLOOKUP(C2184,PG!$C$8:$M$1007,11,FALSE),"")</f>
        <v/>
      </c>
      <c r="J2184" s="133">
        <f t="shared" si="68"/>
        <v>0</v>
      </c>
    </row>
    <row r="2185" spans="1:10" ht="35.1" customHeight="1" thickTop="1" thickBot="1" x14ac:dyDescent="0.3">
      <c r="A2185" s="28" t="str">
        <f t="shared" ref="A2185:A2248" si="69">IF(B2185="","",MONTH(B2185))</f>
        <v/>
      </c>
      <c r="B2185" s="171"/>
      <c r="C2185" s="169"/>
      <c r="D2185" s="182"/>
      <c r="E2185" s="172"/>
      <c r="F2185" s="170"/>
      <c r="G2185" s="169"/>
      <c r="H2185" s="183"/>
      <c r="I2185" s="132" t="str">
        <f>IFERROR(VLOOKUP(C2185,PG!$C$8:$M$1007,11,FALSE),"")</f>
        <v/>
      </c>
      <c r="J2185" s="133">
        <f t="shared" si="68"/>
        <v>0</v>
      </c>
    </row>
    <row r="2186" spans="1:10" ht="35.1" customHeight="1" thickTop="1" thickBot="1" x14ac:dyDescent="0.3">
      <c r="A2186" s="28" t="str">
        <f t="shared" si="69"/>
        <v/>
      </c>
      <c r="B2186" s="171"/>
      <c r="C2186" s="169"/>
      <c r="D2186" s="182"/>
      <c r="E2186" s="172"/>
      <c r="F2186" s="170"/>
      <c r="G2186" s="169"/>
      <c r="H2186" s="183"/>
      <c r="I2186" s="132" t="str">
        <f>IFERROR(VLOOKUP(C2186,PG!$C$8:$M$1007,11,FALSE),"")</f>
        <v/>
      </c>
      <c r="J2186" s="133">
        <f t="shared" si="68"/>
        <v>0</v>
      </c>
    </row>
    <row r="2187" spans="1:10" ht="35.1" customHeight="1" thickTop="1" thickBot="1" x14ac:dyDescent="0.3">
      <c r="A2187" s="28" t="str">
        <f t="shared" si="69"/>
        <v/>
      </c>
      <c r="B2187" s="171"/>
      <c r="C2187" s="169"/>
      <c r="D2187" s="182"/>
      <c r="E2187" s="172"/>
      <c r="F2187" s="170"/>
      <c r="G2187" s="169"/>
      <c r="H2187" s="183"/>
      <c r="I2187" s="132" t="str">
        <f>IFERROR(VLOOKUP(C2187,PG!$C$8:$M$1007,11,FALSE),"")</f>
        <v/>
      </c>
      <c r="J2187" s="133">
        <f t="shared" si="68"/>
        <v>0</v>
      </c>
    </row>
    <row r="2188" spans="1:10" ht="35.1" customHeight="1" thickTop="1" thickBot="1" x14ac:dyDescent="0.3">
      <c r="A2188" s="28" t="str">
        <f t="shared" si="69"/>
        <v/>
      </c>
      <c r="B2188" s="171"/>
      <c r="C2188" s="169"/>
      <c r="D2188" s="182"/>
      <c r="E2188" s="172"/>
      <c r="F2188" s="170"/>
      <c r="G2188" s="169"/>
      <c r="H2188" s="183"/>
      <c r="I2188" s="132" t="str">
        <f>IFERROR(VLOOKUP(C2188,PG!$C$8:$M$1007,11,FALSE),"")</f>
        <v/>
      </c>
      <c r="J2188" s="133">
        <f t="shared" si="68"/>
        <v>0</v>
      </c>
    </row>
    <row r="2189" spans="1:10" ht="35.1" customHeight="1" thickTop="1" thickBot="1" x14ac:dyDescent="0.3">
      <c r="A2189" s="28" t="str">
        <f t="shared" si="69"/>
        <v/>
      </c>
      <c r="B2189" s="171"/>
      <c r="C2189" s="169"/>
      <c r="D2189" s="182"/>
      <c r="E2189" s="172"/>
      <c r="F2189" s="170"/>
      <c r="G2189" s="169"/>
      <c r="H2189" s="183"/>
      <c r="I2189" s="132" t="str">
        <f>IFERROR(VLOOKUP(C2189,PG!$C$8:$M$1007,11,FALSE),"")</f>
        <v/>
      </c>
      <c r="J2189" s="133">
        <f t="shared" si="68"/>
        <v>0</v>
      </c>
    </row>
    <row r="2190" spans="1:10" ht="35.1" customHeight="1" thickTop="1" thickBot="1" x14ac:dyDescent="0.3">
      <c r="A2190" s="28" t="str">
        <f t="shared" si="69"/>
        <v/>
      </c>
      <c r="B2190" s="171"/>
      <c r="C2190" s="169"/>
      <c r="D2190" s="182"/>
      <c r="E2190" s="172"/>
      <c r="F2190" s="170"/>
      <c r="G2190" s="169"/>
      <c r="H2190" s="183"/>
      <c r="I2190" s="132" t="str">
        <f>IFERROR(VLOOKUP(C2190,PG!$C$8:$M$1007,11,FALSE),"")</f>
        <v/>
      </c>
      <c r="J2190" s="133">
        <f t="shared" si="68"/>
        <v>0</v>
      </c>
    </row>
    <row r="2191" spans="1:10" ht="35.1" customHeight="1" thickTop="1" thickBot="1" x14ac:dyDescent="0.3">
      <c r="A2191" s="28" t="str">
        <f t="shared" si="69"/>
        <v/>
      </c>
      <c r="B2191" s="171"/>
      <c r="C2191" s="169"/>
      <c r="D2191" s="182"/>
      <c r="E2191" s="172"/>
      <c r="F2191" s="170"/>
      <c r="G2191" s="169"/>
      <c r="H2191" s="183"/>
      <c r="I2191" s="132" t="str">
        <f>IFERROR(VLOOKUP(C2191,PG!$C$8:$M$1007,11,FALSE),"")</f>
        <v/>
      </c>
      <c r="J2191" s="133">
        <f t="shared" si="68"/>
        <v>0</v>
      </c>
    </row>
    <row r="2192" spans="1:10" ht="35.1" customHeight="1" thickTop="1" thickBot="1" x14ac:dyDescent="0.3">
      <c r="A2192" s="28" t="str">
        <f t="shared" si="69"/>
        <v/>
      </c>
      <c r="B2192" s="171"/>
      <c r="C2192" s="169"/>
      <c r="D2192" s="182"/>
      <c r="E2192" s="172"/>
      <c r="F2192" s="170"/>
      <c r="G2192" s="169"/>
      <c r="H2192" s="183"/>
      <c r="I2192" s="132" t="str">
        <f>IFERROR(VLOOKUP(C2192,PG!$C$8:$M$1007,11,FALSE),"")</f>
        <v/>
      </c>
      <c r="J2192" s="133">
        <f t="shared" si="68"/>
        <v>0</v>
      </c>
    </row>
    <row r="2193" spans="1:10" ht="35.1" customHeight="1" thickTop="1" thickBot="1" x14ac:dyDescent="0.3">
      <c r="A2193" s="28" t="str">
        <f t="shared" si="69"/>
        <v/>
      </c>
      <c r="B2193" s="171"/>
      <c r="C2193" s="169"/>
      <c r="D2193" s="182"/>
      <c r="E2193" s="172"/>
      <c r="F2193" s="170"/>
      <c r="G2193" s="169"/>
      <c r="H2193" s="183"/>
      <c r="I2193" s="132" t="str">
        <f>IFERROR(VLOOKUP(C2193,PG!$C$8:$M$1007,11,FALSE),"")</f>
        <v/>
      </c>
      <c r="J2193" s="133">
        <f t="shared" si="68"/>
        <v>0</v>
      </c>
    </row>
    <row r="2194" spans="1:10" ht="35.1" customHeight="1" thickTop="1" thickBot="1" x14ac:dyDescent="0.3">
      <c r="A2194" s="28" t="str">
        <f t="shared" si="69"/>
        <v/>
      </c>
      <c r="B2194" s="171"/>
      <c r="C2194" s="169"/>
      <c r="D2194" s="182"/>
      <c r="E2194" s="172"/>
      <c r="F2194" s="170"/>
      <c r="G2194" s="169"/>
      <c r="H2194" s="183"/>
      <c r="I2194" s="132" t="str">
        <f>IFERROR(VLOOKUP(C2194,PG!$C$8:$M$1007,11,FALSE),"")</f>
        <v/>
      </c>
      <c r="J2194" s="133">
        <f t="shared" si="68"/>
        <v>0</v>
      </c>
    </row>
    <row r="2195" spans="1:10" ht="35.1" customHeight="1" thickTop="1" thickBot="1" x14ac:dyDescent="0.3">
      <c r="A2195" s="28" t="str">
        <f t="shared" si="69"/>
        <v/>
      </c>
      <c r="B2195" s="171"/>
      <c r="C2195" s="169"/>
      <c r="D2195" s="182"/>
      <c r="E2195" s="172"/>
      <c r="F2195" s="170"/>
      <c r="G2195" s="169"/>
      <c r="H2195" s="183"/>
      <c r="I2195" s="132" t="str">
        <f>IFERROR(VLOOKUP(C2195,PG!$C$8:$M$1007,11,FALSE),"")</f>
        <v/>
      </c>
      <c r="J2195" s="133">
        <f t="shared" ref="J2195:J2258" si="70">IFERROR(E2195*F2195,0)</f>
        <v>0</v>
      </c>
    </row>
    <row r="2196" spans="1:10" ht="35.1" customHeight="1" thickTop="1" thickBot="1" x14ac:dyDescent="0.3">
      <c r="A2196" s="28" t="str">
        <f t="shared" si="69"/>
        <v/>
      </c>
      <c r="B2196" s="171"/>
      <c r="C2196" s="169"/>
      <c r="D2196" s="182"/>
      <c r="E2196" s="172"/>
      <c r="F2196" s="170"/>
      <c r="G2196" s="169"/>
      <c r="H2196" s="183"/>
      <c r="I2196" s="132" t="str">
        <f>IFERROR(VLOOKUP(C2196,PG!$C$8:$M$1007,11,FALSE),"")</f>
        <v/>
      </c>
      <c r="J2196" s="133">
        <f t="shared" si="70"/>
        <v>0</v>
      </c>
    </row>
    <row r="2197" spans="1:10" ht="35.1" customHeight="1" thickTop="1" thickBot="1" x14ac:dyDescent="0.3">
      <c r="A2197" s="28" t="str">
        <f t="shared" si="69"/>
        <v/>
      </c>
      <c r="B2197" s="171"/>
      <c r="C2197" s="169"/>
      <c r="D2197" s="182"/>
      <c r="E2197" s="172"/>
      <c r="F2197" s="170"/>
      <c r="G2197" s="169"/>
      <c r="H2197" s="183"/>
      <c r="I2197" s="132" t="str">
        <f>IFERROR(VLOOKUP(C2197,PG!$C$8:$M$1007,11,FALSE),"")</f>
        <v/>
      </c>
      <c r="J2197" s="133">
        <f t="shared" si="70"/>
        <v>0</v>
      </c>
    </row>
    <row r="2198" spans="1:10" ht="35.1" customHeight="1" thickTop="1" thickBot="1" x14ac:dyDescent="0.3">
      <c r="A2198" s="28" t="str">
        <f t="shared" si="69"/>
        <v/>
      </c>
      <c r="B2198" s="171"/>
      <c r="C2198" s="169"/>
      <c r="D2198" s="182"/>
      <c r="E2198" s="172"/>
      <c r="F2198" s="170"/>
      <c r="G2198" s="169"/>
      <c r="H2198" s="183"/>
      <c r="I2198" s="132" t="str">
        <f>IFERROR(VLOOKUP(C2198,PG!$C$8:$M$1007,11,FALSE),"")</f>
        <v/>
      </c>
      <c r="J2198" s="133">
        <f t="shared" si="70"/>
        <v>0</v>
      </c>
    </row>
    <row r="2199" spans="1:10" ht="35.1" customHeight="1" thickTop="1" thickBot="1" x14ac:dyDescent="0.3">
      <c r="A2199" s="28" t="str">
        <f t="shared" si="69"/>
        <v/>
      </c>
      <c r="B2199" s="171"/>
      <c r="C2199" s="169"/>
      <c r="D2199" s="182"/>
      <c r="E2199" s="172"/>
      <c r="F2199" s="170"/>
      <c r="G2199" s="169"/>
      <c r="H2199" s="183"/>
      <c r="I2199" s="132" t="str">
        <f>IFERROR(VLOOKUP(C2199,PG!$C$8:$M$1007,11,FALSE),"")</f>
        <v/>
      </c>
      <c r="J2199" s="133">
        <f t="shared" si="70"/>
        <v>0</v>
      </c>
    </row>
    <row r="2200" spans="1:10" ht="35.1" customHeight="1" thickTop="1" thickBot="1" x14ac:dyDescent="0.3">
      <c r="A2200" s="28" t="str">
        <f t="shared" si="69"/>
        <v/>
      </c>
      <c r="B2200" s="171"/>
      <c r="C2200" s="169"/>
      <c r="D2200" s="182"/>
      <c r="E2200" s="172"/>
      <c r="F2200" s="170"/>
      <c r="G2200" s="169"/>
      <c r="H2200" s="183"/>
      <c r="I2200" s="132" t="str">
        <f>IFERROR(VLOOKUP(C2200,PG!$C$8:$M$1007,11,FALSE),"")</f>
        <v/>
      </c>
      <c r="J2200" s="133">
        <f t="shared" si="70"/>
        <v>0</v>
      </c>
    </row>
    <row r="2201" spans="1:10" ht="35.1" customHeight="1" thickTop="1" thickBot="1" x14ac:dyDescent="0.3">
      <c r="A2201" s="28" t="str">
        <f t="shared" si="69"/>
        <v/>
      </c>
      <c r="B2201" s="171"/>
      <c r="C2201" s="169"/>
      <c r="D2201" s="182"/>
      <c r="E2201" s="172"/>
      <c r="F2201" s="170"/>
      <c r="G2201" s="169"/>
      <c r="H2201" s="183"/>
      <c r="I2201" s="132" t="str">
        <f>IFERROR(VLOOKUP(C2201,PG!$C$8:$M$1007,11,FALSE),"")</f>
        <v/>
      </c>
      <c r="J2201" s="133">
        <f t="shared" si="70"/>
        <v>0</v>
      </c>
    </row>
    <row r="2202" spans="1:10" ht="35.1" customHeight="1" thickTop="1" thickBot="1" x14ac:dyDescent="0.3">
      <c r="A2202" s="28" t="str">
        <f t="shared" si="69"/>
        <v/>
      </c>
      <c r="B2202" s="171"/>
      <c r="C2202" s="169"/>
      <c r="D2202" s="182"/>
      <c r="E2202" s="172"/>
      <c r="F2202" s="170"/>
      <c r="G2202" s="169"/>
      <c r="H2202" s="183"/>
      <c r="I2202" s="132" t="str">
        <f>IFERROR(VLOOKUP(C2202,PG!$C$8:$M$1007,11,FALSE),"")</f>
        <v/>
      </c>
      <c r="J2202" s="133">
        <f t="shared" si="70"/>
        <v>0</v>
      </c>
    </row>
    <row r="2203" spans="1:10" ht="35.1" customHeight="1" thickTop="1" thickBot="1" x14ac:dyDescent="0.3">
      <c r="A2203" s="28" t="str">
        <f t="shared" si="69"/>
        <v/>
      </c>
      <c r="B2203" s="171"/>
      <c r="C2203" s="169"/>
      <c r="D2203" s="182"/>
      <c r="E2203" s="172"/>
      <c r="F2203" s="170"/>
      <c r="G2203" s="169"/>
      <c r="H2203" s="183"/>
      <c r="I2203" s="132" t="str">
        <f>IFERROR(VLOOKUP(C2203,PG!$C$8:$M$1007,11,FALSE),"")</f>
        <v/>
      </c>
      <c r="J2203" s="133">
        <f t="shared" si="70"/>
        <v>0</v>
      </c>
    </row>
    <row r="2204" spans="1:10" ht="35.1" customHeight="1" thickTop="1" thickBot="1" x14ac:dyDescent="0.3">
      <c r="A2204" s="28" t="str">
        <f t="shared" si="69"/>
        <v/>
      </c>
      <c r="B2204" s="171"/>
      <c r="C2204" s="169"/>
      <c r="D2204" s="182"/>
      <c r="E2204" s="172"/>
      <c r="F2204" s="170"/>
      <c r="G2204" s="169"/>
      <c r="H2204" s="183"/>
      <c r="I2204" s="132" t="str">
        <f>IFERROR(VLOOKUP(C2204,PG!$C$8:$M$1007,11,FALSE),"")</f>
        <v/>
      </c>
      <c r="J2204" s="133">
        <f t="shared" si="70"/>
        <v>0</v>
      </c>
    </row>
    <row r="2205" spans="1:10" ht="35.1" customHeight="1" thickTop="1" thickBot="1" x14ac:dyDescent="0.3">
      <c r="A2205" s="28" t="str">
        <f t="shared" si="69"/>
        <v/>
      </c>
      <c r="B2205" s="171"/>
      <c r="C2205" s="169"/>
      <c r="D2205" s="182"/>
      <c r="E2205" s="172"/>
      <c r="F2205" s="170"/>
      <c r="G2205" s="169"/>
      <c r="H2205" s="183"/>
      <c r="I2205" s="132" t="str">
        <f>IFERROR(VLOOKUP(C2205,PG!$C$8:$M$1007,11,FALSE),"")</f>
        <v/>
      </c>
      <c r="J2205" s="133">
        <f t="shared" si="70"/>
        <v>0</v>
      </c>
    </row>
    <row r="2206" spans="1:10" ht="35.1" customHeight="1" thickTop="1" thickBot="1" x14ac:dyDescent="0.3">
      <c r="A2206" s="28" t="str">
        <f t="shared" si="69"/>
        <v/>
      </c>
      <c r="B2206" s="171"/>
      <c r="C2206" s="169"/>
      <c r="D2206" s="182"/>
      <c r="E2206" s="172"/>
      <c r="F2206" s="170"/>
      <c r="G2206" s="169"/>
      <c r="H2206" s="183"/>
      <c r="I2206" s="132" t="str">
        <f>IFERROR(VLOOKUP(C2206,PG!$C$8:$M$1007,11,FALSE),"")</f>
        <v/>
      </c>
      <c r="J2206" s="133">
        <f t="shared" si="70"/>
        <v>0</v>
      </c>
    </row>
    <row r="2207" spans="1:10" ht="35.1" customHeight="1" thickTop="1" thickBot="1" x14ac:dyDescent="0.3">
      <c r="A2207" s="28" t="str">
        <f t="shared" si="69"/>
        <v/>
      </c>
      <c r="B2207" s="171"/>
      <c r="C2207" s="169"/>
      <c r="D2207" s="182"/>
      <c r="E2207" s="172"/>
      <c r="F2207" s="170"/>
      <c r="G2207" s="169"/>
      <c r="H2207" s="183"/>
      <c r="I2207" s="132" t="str">
        <f>IFERROR(VLOOKUP(C2207,PG!$C$8:$M$1007,11,FALSE),"")</f>
        <v/>
      </c>
      <c r="J2207" s="133">
        <f t="shared" si="70"/>
        <v>0</v>
      </c>
    </row>
    <row r="2208" spans="1:10" ht="35.1" customHeight="1" thickTop="1" thickBot="1" x14ac:dyDescent="0.3">
      <c r="A2208" s="28" t="str">
        <f t="shared" si="69"/>
        <v/>
      </c>
      <c r="B2208" s="171"/>
      <c r="C2208" s="169"/>
      <c r="D2208" s="182"/>
      <c r="E2208" s="172"/>
      <c r="F2208" s="170"/>
      <c r="G2208" s="169"/>
      <c r="H2208" s="183"/>
      <c r="I2208" s="132" t="str">
        <f>IFERROR(VLOOKUP(C2208,PG!$C$8:$M$1007,11,FALSE),"")</f>
        <v/>
      </c>
      <c r="J2208" s="133">
        <f t="shared" si="70"/>
        <v>0</v>
      </c>
    </row>
    <row r="2209" spans="1:10" ht="35.1" customHeight="1" thickTop="1" thickBot="1" x14ac:dyDescent="0.3">
      <c r="A2209" s="28" t="str">
        <f t="shared" si="69"/>
        <v/>
      </c>
      <c r="B2209" s="171"/>
      <c r="C2209" s="169"/>
      <c r="D2209" s="182"/>
      <c r="E2209" s="172"/>
      <c r="F2209" s="170"/>
      <c r="G2209" s="169"/>
      <c r="H2209" s="183"/>
      <c r="I2209" s="132" t="str">
        <f>IFERROR(VLOOKUP(C2209,PG!$C$8:$M$1007,11,FALSE),"")</f>
        <v/>
      </c>
      <c r="J2209" s="133">
        <f t="shared" si="70"/>
        <v>0</v>
      </c>
    </row>
    <row r="2210" spans="1:10" ht="35.1" customHeight="1" thickTop="1" thickBot="1" x14ac:dyDescent="0.3">
      <c r="A2210" s="28" t="str">
        <f t="shared" si="69"/>
        <v/>
      </c>
      <c r="B2210" s="171"/>
      <c r="C2210" s="169"/>
      <c r="D2210" s="182"/>
      <c r="E2210" s="172"/>
      <c r="F2210" s="170"/>
      <c r="G2210" s="169"/>
      <c r="H2210" s="183"/>
      <c r="I2210" s="132" t="str">
        <f>IFERROR(VLOOKUP(C2210,PG!$C$8:$M$1007,11,FALSE),"")</f>
        <v/>
      </c>
      <c r="J2210" s="133">
        <f t="shared" si="70"/>
        <v>0</v>
      </c>
    </row>
    <row r="2211" spans="1:10" ht="35.1" customHeight="1" thickTop="1" thickBot="1" x14ac:dyDescent="0.3">
      <c r="A2211" s="28" t="str">
        <f t="shared" si="69"/>
        <v/>
      </c>
      <c r="B2211" s="171"/>
      <c r="C2211" s="169"/>
      <c r="D2211" s="182"/>
      <c r="E2211" s="172"/>
      <c r="F2211" s="170"/>
      <c r="G2211" s="169"/>
      <c r="H2211" s="183"/>
      <c r="I2211" s="132" t="str">
        <f>IFERROR(VLOOKUP(C2211,PG!$C$8:$M$1007,11,FALSE),"")</f>
        <v/>
      </c>
      <c r="J2211" s="133">
        <f t="shared" si="70"/>
        <v>0</v>
      </c>
    </row>
    <row r="2212" spans="1:10" ht="35.1" customHeight="1" thickTop="1" thickBot="1" x14ac:dyDescent="0.3">
      <c r="A2212" s="28" t="str">
        <f t="shared" si="69"/>
        <v/>
      </c>
      <c r="B2212" s="171"/>
      <c r="C2212" s="169"/>
      <c r="D2212" s="182"/>
      <c r="E2212" s="172"/>
      <c r="F2212" s="170"/>
      <c r="G2212" s="169"/>
      <c r="H2212" s="183"/>
      <c r="I2212" s="132" t="str">
        <f>IFERROR(VLOOKUP(C2212,PG!$C$8:$M$1007,11,FALSE),"")</f>
        <v/>
      </c>
      <c r="J2212" s="133">
        <f t="shared" si="70"/>
        <v>0</v>
      </c>
    </row>
    <row r="2213" spans="1:10" ht="35.1" customHeight="1" thickTop="1" thickBot="1" x14ac:dyDescent="0.3">
      <c r="A2213" s="28" t="str">
        <f t="shared" si="69"/>
        <v/>
      </c>
      <c r="B2213" s="171"/>
      <c r="C2213" s="169"/>
      <c r="D2213" s="182"/>
      <c r="E2213" s="172"/>
      <c r="F2213" s="170"/>
      <c r="G2213" s="169"/>
      <c r="H2213" s="183"/>
      <c r="I2213" s="132" t="str">
        <f>IFERROR(VLOOKUP(C2213,PG!$C$8:$M$1007,11,FALSE),"")</f>
        <v/>
      </c>
      <c r="J2213" s="133">
        <f t="shared" si="70"/>
        <v>0</v>
      </c>
    </row>
    <row r="2214" spans="1:10" ht="35.1" customHeight="1" thickTop="1" thickBot="1" x14ac:dyDescent="0.3">
      <c r="A2214" s="28" t="str">
        <f t="shared" si="69"/>
        <v/>
      </c>
      <c r="B2214" s="171"/>
      <c r="C2214" s="169"/>
      <c r="D2214" s="182"/>
      <c r="E2214" s="172"/>
      <c r="F2214" s="170"/>
      <c r="G2214" s="169"/>
      <c r="H2214" s="183"/>
      <c r="I2214" s="132" t="str">
        <f>IFERROR(VLOOKUP(C2214,PG!$C$8:$M$1007,11,FALSE),"")</f>
        <v/>
      </c>
      <c r="J2214" s="133">
        <f t="shared" si="70"/>
        <v>0</v>
      </c>
    </row>
    <row r="2215" spans="1:10" ht="35.1" customHeight="1" thickTop="1" thickBot="1" x14ac:dyDescent="0.3">
      <c r="A2215" s="28" t="str">
        <f t="shared" si="69"/>
        <v/>
      </c>
      <c r="B2215" s="171"/>
      <c r="C2215" s="169"/>
      <c r="D2215" s="182"/>
      <c r="E2215" s="172"/>
      <c r="F2215" s="170"/>
      <c r="G2215" s="169"/>
      <c r="H2215" s="183"/>
      <c r="I2215" s="132" t="str">
        <f>IFERROR(VLOOKUP(C2215,PG!$C$8:$M$1007,11,FALSE),"")</f>
        <v/>
      </c>
      <c r="J2215" s="133">
        <f t="shared" si="70"/>
        <v>0</v>
      </c>
    </row>
    <row r="2216" spans="1:10" ht="35.1" customHeight="1" thickTop="1" thickBot="1" x14ac:dyDescent="0.3">
      <c r="A2216" s="28" t="str">
        <f t="shared" si="69"/>
        <v/>
      </c>
      <c r="B2216" s="171"/>
      <c r="C2216" s="169"/>
      <c r="D2216" s="182"/>
      <c r="E2216" s="172"/>
      <c r="F2216" s="170"/>
      <c r="G2216" s="169"/>
      <c r="H2216" s="183"/>
      <c r="I2216" s="132" t="str">
        <f>IFERROR(VLOOKUP(C2216,PG!$C$8:$M$1007,11,FALSE),"")</f>
        <v/>
      </c>
      <c r="J2216" s="133">
        <f t="shared" si="70"/>
        <v>0</v>
      </c>
    </row>
    <row r="2217" spans="1:10" ht="35.1" customHeight="1" thickTop="1" thickBot="1" x14ac:dyDescent="0.3">
      <c r="A2217" s="28" t="str">
        <f t="shared" si="69"/>
        <v/>
      </c>
      <c r="B2217" s="171"/>
      <c r="C2217" s="169"/>
      <c r="D2217" s="182"/>
      <c r="E2217" s="172"/>
      <c r="F2217" s="170"/>
      <c r="G2217" s="169"/>
      <c r="H2217" s="183"/>
      <c r="I2217" s="132" t="str">
        <f>IFERROR(VLOOKUP(C2217,PG!$C$8:$M$1007,11,FALSE),"")</f>
        <v/>
      </c>
      <c r="J2217" s="133">
        <f t="shared" si="70"/>
        <v>0</v>
      </c>
    </row>
    <row r="2218" spans="1:10" ht="35.1" customHeight="1" thickTop="1" thickBot="1" x14ac:dyDescent="0.3">
      <c r="A2218" s="28" t="str">
        <f t="shared" si="69"/>
        <v/>
      </c>
      <c r="B2218" s="171"/>
      <c r="C2218" s="169"/>
      <c r="D2218" s="182"/>
      <c r="E2218" s="172"/>
      <c r="F2218" s="170"/>
      <c r="G2218" s="169"/>
      <c r="H2218" s="183"/>
      <c r="I2218" s="132" t="str">
        <f>IFERROR(VLOOKUP(C2218,PG!$C$8:$M$1007,11,FALSE),"")</f>
        <v/>
      </c>
      <c r="J2218" s="133">
        <f t="shared" si="70"/>
        <v>0</v>
      </c>
    </row>
    <row r="2219" spans="1:10" ht="35.1" customHeight="1" thickTop="1" thickBot="1" x14ac:dyDescent="0.3">
      <c r="A2219" s="28" t="str">
        <f t="shared" si="69"/>
        <v/>
      </c>
      <c r="B2219" s="171"/>
      <c r="C2219" s="169"/>
      <c r="D2219" s="182"/>
      <c r="E2219" s="172"/>
      <c r="F2219" s="170"/>
      <c r="G2219" s="169"/>
      <c r="H2219" s="183"/>
      <c r="I2219" s="132" t="str">
        <f>IFERROR(VLOOKUP(C2219,PG!$C$8:$M$1007,11,FALSE),"")</f>
        <v/>
      </c>
      <c r="J2219" s="133">
        <f t="shared" si="70"/>
        <v>0</v>
      </c>
    </row>
    <row r="2220" spans="1:10" ht="35.1" customHeight="1" thickTop="1" thickBot="1" x14ac:dyDescent="0.3">
      <c r="A2220" s="28" t="str">
        <f t="shared" si="69"/>
        <v/>
      </c>
      <c r="B2220" s="171"/>
      <c r="C2220" s="169"/>
      <c r="D2220" s="182"/>
      <c r="E2220" s="172"/>
      <c r="F2220" s="170"/>
      <c r="G2220" s="169"/>
      <c r="H2220" s="183"/>
      <c r="I2220" s="132" t="str">
        <f>IFERROR(VLOOKUP(C2220,PG!$C$8:$M$1007,11,FALSE),"")</f>
        <v/>
      </c>
      <c r="J2220" s="133">
        <f t="shared" si="70"/>
        <v>0</v>
      </c>
    </row>
    <row r="2221" spans="1:10" ht="35.1" customHeight="1" thickTop="1" thickBot="1" x14ac:dyDescent="0.3">
      <c r="A2221" s="28" t="str">
        <f t="shared" si="69"/>
        <v/>
      </c>
      <c r="B2221" s="171"/>
      <c r="C2221" s="169"/>
      <c r="D2221" s="182"/>
      <c r="E2221" s="172"/>
      <c r="F2221" s="170"/>
      <c r="G2221" s="169"/>
      <c r="H2221" s="183"/>
      <c r="I2221" s="132" t="str">
        <f>IFERROR(VLOOKUP(C2221,PG!$C$8:$M$1007,11,FALSE),"")</f>
        <v/>
      </c>
      <c r="J2221" s="133">
        <f t="shared" si="70"/>
        <v>0</v>
      </c>
    </row>
    <row r="2222" spans="1:10" ht="35.1" customHeight="1" thickTop="1" thickBot="1" x14ac:dyDescent="0.3">
      <c r="A2222" s="28" t="str">
        <f t="shared" si="69"/>
        <v/>
      </c>
      <c r="B2222" s="171"/>
      <c r="C2222" s="169"/>
      <c r="D2222" s="182"/>
      <c r="E2222" s="172"/>
      <c r="F2222" s="170"/>
      <c r="G2222" s="169"/>
      <c r="H2222" s="183"/>
      <c r="I2222" s="132" t="str">
        <f>IFERROR(VLOOKUP(C2222,PG!$C$8:$M$1007,11,FALSE),"")</f>
        <v/>
      </c>
      <c r="J2222" s="133">
        <f t="shared" si="70"/>
        <v>0</v>
      </c>
    </row>
    <row r="2223" spans="1:10" ht="35.1" customHeight="1" thickTop="1" thickBot="1" x14ac:dyDescent="0.3">
      <c r="A2223" s="28" t="str">
        <f t="shared" si="69"/>
        <v/>
      </c>
      <c r="B2223" s="171"/>
      <c r="C2223" s="169"/>
      <c r="D2223" s="182"/>
      <c r="E2223" s="172"/>
      <c r="F2223" s="170"/>
      <c r="G2223" s="169"/>
      <c r="H2223" s="183"/>
      <c r="I2223" s="132" t="str">
        <f>IFERROR(VLOOKUP(C2223,PG!$C$8:$M$1007,11,FALSE),"")</f>
        <v/>
      </c>
      <c r="J2223" s="133">
        <f t="shared" si="70"/>
        <v>0</v>
      </c>
    </row>
    <row r="2224" spans="1:10" ht="35.1" customHeight="1" thickTop="1" thickBot="1" x14ac:dyDescent="0.3">
      <c r="A2224" s="28" t="str">
        <f t="shared" si="69"/>
        <v/>
      </c>
      <c r="B2224" s="171"/>
      <c r="C2224" s="169"/>
      <c r="D2224" s="182"/>
      <c r="E2224" s="172"/>
      <c r="F2224" s="170"/>
      <c r="G2224" s="169"/>
      <c r="H2224" s="183"/>
      <c r="I2224" s="132" t="str">
        <f>IFERROR(VLOOKUP(C2224,PG!$C$8:$M$1007,11,FALSE),"")</f>
        <v/>
      </c>
      <c r="J2224" s="133">
        <f t="shared" si="70"/>
        <v>0</v>
      </c>
    </row>
    <row r="2225" spans="1:10" ht="35.1" customHeight="1" thickTop="1" thickBot="1" x14ac:dyDescent="0.3">
      <c r="A2225" s="28" t="str">
        <f t="shared" si="69"/>
        <v/>
      </c>
      <c r="B2225" s="171"/>
      <c r="C2225" s="169"/>
      <c r="D2225" s="182"/>
      <c r="E2225" s="172"/>
      <c r="F2225" s="170"/>
      <c r="G2225" s="169"/>
      <c r="H2225" s="183"/>
      <c r="I2225" s="132" t="str">
        <f>IFERROR(VLOOKUP(C2225,PG!$C$8:$M$1007,11,FALSE),"")</f>
        <v/>
      </c>
      <c r="J2225" s="133">
        <f t="shared" si="70"/>
        <v>0</v>
      </c>
    </row>
    <row r="2226" spans="1:10" ht="35.1" customHeight="1" thickTop="1" thickBot="1" x14ac:dyDescent="0.3">
      <c r="A2226" s="28" t="str">
        <f t="shared" si="69"/>
        <v/>
      </c>
      <c r="B2226" s="171"/>
      <c r="C2226" s="169"/>
      <c r="D2226" s="182"/>
      <c r="E2226" s="172"/>
      <c r="F2226" s="170"/>
      <c r="G2226" s="169"/>
      <c r="H2226" s="183"/>
      <c r="I2226" s="132" t="str">
        <f>IFERROR(VLOOKUP(C2226,PG!$C$8:$M$1007,11,FALSE),"")</f>
        <v/>
      </c>
      <c r="J2226" s="133">
        <f t="shared" si="70"/>
        <v>0</v>
      </c>
    </row>
    <row r="2227" spans="1:10" ht="35.1" customHeight="1" thickTop="1" thickBot="1" x14ac:dyDescent="0.3">
      <c r="A2227" s="28" t="str">
        <f t="shared" si="69"/>
        <v/>
      </c>
      <c r="B2227" s="171"/>
      <c r="C2227" s="169"/>
      <c r="D2227" s="182"/>
      <c r="E2227" s="172"/>
      <c r="F2227" s="170"/>
      <c r="G2227" s="169"/>
      <c r="H2227" s="183"/>
      <c r="I2227" s="132" t="str">
        <f>IFERROR(VLOOKUP(C2227,PG!$C$8:$M$1007,11,FALSE),"")</f>
        <v/>
      </c>
      <c r="J2227" s="133">
        <f t="shared" si="70"/>
        <v>0</v>
      </c>
    </row>
    <row r="2228" spans="1:10" ht="35.1" customHeight="1" thickTop="1" thickBot="1" x14ac:dyDescent="0.3">
      <c r="A2228" s="28" t="str">
        <f t="shared" si="69"/>
        <v/>
      </c>
      <c r="B2228" s="171"/>
      <c r="C2228" s="169"/>
      <c r="D2228" s="182"/>
      <c r="E2228" s="172"/>
      <c r="F2228" s="170"/>
      <c r="G2228" s="169"/>
      <c r="H2228" s="183"/>
      <c r="I2228" s="132" t="str">
        <f>IFERROR(VLOOKUP(C2228,PG!$C$8:$M$1007,11,FALSE),"")</f>
        <v/>
      </c>
      <c r="J2228" s="133">
        <f t="shared" si="70"/>
        <v>0</v>
      </c>
    </row>
    <row r="2229" spans="1:10" ht="35.1" customHeight="1" thickTop="1" thickBot="1" x14ac:dyDescent="0.3">
      <c r="A2229" s="28" t="str">
        <f t="shared" si="69"/>
        <v/>
      </c>
      <c r="B2229" s="171"/>
      <c r="C2229" s="169"/>
      <c r="D2229" s="182"/>
      <c r="E2229" s="172"/>
      <c r="F2229" s="170"/>
      <c r="G2229" s="169"/>
      <c r="H2229" s="183"/>
      <c r="I2229" s="132" t="str">
        <f>IFERROR(VLOOKUP(C2229,PG!$C$8:$M$1007,11,FALSE),"")</f>
        <v/>
      </c>
      <c r="J2229" s="133">
        <f t="shared" si="70"/>
        <v>0</v>
      </c>
    </row>
    <row r="2230" spans="1:10" ht="35.1" customHeight="1" thickTop="1" thickBot="1" x14ac:dyDescent="0.3">
      <c r="A2230" s="28" t="str">
        <f t="shared" si="69"/>
        <v/>
      </c>
      <c r="B2230" s="171"/>
      <c r="C2230" s="169"/>
      <c r="D2230" s="182"/>
      <c r="E2230" s="172"/>
      <c r="F2230" s="170"/>
      <c r="G2230" s="169"/>
      <c r="H2230" s="183"/>
      <c r="I2230" s="132" t="str">
        <f>IFERROR(VLOOKUP(C2230,PG!$C$8:$M$1007,11,FALSE),"")</f>
        <v/>
      </c>
      <c r="J2230" s="133">
        <f t="shared" si="70"/>
        <v>0</v>
      </c>
    </row>
    <row r="2231" spans="1:10" ht="35.1" customHeight="1" thickTop="1" thickBot="1" x14ac:dyDescent="0.3">
      <c r="A2231" s="28" t="str">
        <f t="shared" si="69"/>
        <v/>
      </c>
      <c r="B2231" s="171"/>
      <c r="C2231" s="169"/>
      <c r="D2231" s="182"/>
      <c r="E2231" s="172"/>
      <c r="F2231" s="170"/>
      <c r="G2231" s="169"/>
      <c r="H2231" s="183"/>
      <c r="I2231" s="132" t="str">
        <f>IFERROR(VLOOKUP(C2231,PG!$C$8:$M$1007,11,FALSE),"")</f>
        <v/>
      </c>
      <c r="J2231" s="133">
        <f t="shared" si="70"/>
        <v>0</v>
      </c>
    </row>
    <row r="2232" spans="1:10" ht="35.1" customHeight="1" thickTop="1" thickBot="1" x14ac:dyDescent="0.3">
      <c r="A2232" s="28" t="str">
        <f t="shared" si="69"/>
        <v/>
      </c>
      <c r="B2232" s="171"/>
      <c r="C2232" s="169"/>
      <c r="D2232" s="182"/>
      <c r="E2232" s="172"/>
      <c r="F2232" s="170"/>
      <c r="G2232" s="169"/>
      <c r="H2232" s="183"/>
      <c r="I2232" s="132" t="str">
        <f>IFERROR(VLOOKUP(C2232,PG!$C$8:$M$1007,11,FALSE),"")</f>
        <v/>
      </c>
      <c r="J2232" s="133">
        <f t="shared" si="70"/>
        <v>0</v>
      </c>
    </row>
    <row r="2233" spans="1:10" ht="35.1" customHeight="1" thickTop="1" thickBot="1" x14ac:dyDescent="0.3">
      <c r="A2233" s="28" t="str">
        <f t="shared" si="69"/>
        <v/>
      </c>
      <c r="B2233" s="171"/>
      <c r="C2233" s="169"/>
      <c r="D2233" s="182"/>
      <c r="E2233" s="172"/>
      <c r="F2233" s="170"/>
      <c r="G2233" s="169"/>
      <c r="H2233" s="183"/>
      <c r="I2233" s="132" t="str">
        <f>IFERROR(VLOOKUP(C2233,PG!$C$8:$M$1007,11,FALSE),"")</f>
        <v/>
      </c>
      <c r="J2233" s="133">
        <f t="shared" si="70"/>
        <v>0</v>
      </c>
    </row>
    <row r="2234" spans="1:10" ht="35.1" customHeight="1" thickTop="1" thickBot="1" x14ac:dyDescent="0.3">
      <c r="A2234" s="28" t="str">
        <f t="shared" si="69"/>
        <v/>
      </c>
      <c r="B2234" s="171"/>
      <c r="C2234" s="169"/>
      <c r="D2234" s="182"/>
      <c r="E2234" s="172"/>
      <c r="F2234" s="170"/>
      <c r="G2234" s="169"/>
      <c r="H2234" s="183"/>
      <c r="I2234" s="132" t="str">
        <f>IFERROR(VLOOKUP(C2234,PG!$C$8:$M$1007,11,FALSE),"")</f>
        <v/>
      </c>
      <c r="J2234" s="133">
        <f t="shared" si="70"/>
        <v>0</v>
      </c>
    </row>
    <row r="2235" spans="1:10" ht="35.1" customHeight="1" thickTop="1" thickBot="1" x14ac:dyDescent="0.3">
      <c r="A2235" s="28" t="str">
        <f t="shared" si="69"/>
        <v/>
      </c>
      <c r="B2235" s="171"/>
      <c r="C2235" s="169"/>
      <c r="D2235" s="182"/>
      <c r="E2235" s="172"/>
      <c r="F2235" s="170"/>
      <c r="G2235" s="169"/>
      <c r="H2235" s="183"/>
      <c r="I2235" s="132" t="str">
        <f>IFERROR(VLOOKUP(C2235,PG!$C$8:$M$1007,11,FALSE),"")</f>
        <v/>
      </c>
      <c r="J2235" s="133">
        <f t="shared" si="70"/>
        <v>0</v>
      </c>
    </row>
    <row r="2236" spans="1:10" ht="35.1" customHeight="1" thickTop="1" thickBot="1" x14ac:dyDescent="0.3">
      <c r="A2236" s="28" t="str">
        <f t="shared" si="69"/>
        <v/>
      </c>
      <c r="B2236" s="171"/>
      <c r="C2236" s="169"/>
      <c r="D2236" s="182"/>
      <c r="E2236" s="172"/>
      <c r="F2236" s="170"/>
      <c r="G2236" s="169"/>
      <c r="H2236" s="183"/>
      <c r="I2236" s="132" t="str">
        <f>IFERROR(VLOOKUP(C2236,PG!$C$8:$M$1007,11,FALSE),"")</f>
        <v/>
      </c>
      <c r="J2236" s="133">
        <f t="shared" si="70"/>
        <v>0</v>
      </c>
    </row>
    <row r="2237" spans="1:10" ht="35.1" customHeight="1" thickTop="1" thickBot="1" x14ac:dyDescent="0.3">
      <c r="A2237" s="28" t="str">
        <f t="shared" si="69"/>
        <v/>
      </c>
      <c r="B2237" s="171"/>
      <c r="C2237" s="169"/>
      <c r="D2237" s="182"/>
      <c r="E2237" s="172"/>
      <c r="F2237" s="170"/>
      <c r="G2237" s="169"/>
      <c r="H2237" s="183"/>
      <c r="I2237" s="132" t="str">
        <f>IFERROR(VLOOKUP(C2237,PG!$C$8:$M$1007,11,FALSE),"")</f>
        <v/>
      </c>
      <c r="J2237" s="133">
        <f t="shared" si="70"/>
        <v>0</v>
      </c>
    </row>
    <row r="2238" spans="1:10" ht="35.1" customHeight="1" thickTop="1" thickBot="1" x14ac:dyDescent="0.3">
      <c r="A2238" s="28" t="str">
        <f t="shared" si="69"/>
        <v/>
      </c>
      <c r="B2238" s="171"/>
      <c r="C2238" s="169"/>
      <c r="D2238" s="182"/>
      <c r="E2238" s="172"/>
      <c r="F2238" s="170"/>
      <c r="G2238" s="169"/>
      <c r="H2238" s="183"/>
      <c r="I2238" s="132" t="str">
        <f>IFERROR(VLOOKUP(C2238,PG!$C$8:$M$1007,11,FALSE),"")</f>
        <v/>
      </c>
      <c r="J2238" s="133">
        <f t="shared" si="70"/>
        <v>0</v>
      </c>
    </row>
    <row r="2239" spans="1:10" ht="35.1" customHeight="1" thickTop="1" thickBot="1" x14ac:dyDescent="0.3">
      <c r="A2239" s="28" t="str">
        <f t="shared" si="69"/>
        <v/>
      </c>
      <c r="B2239" s="171"/>
      <c r="C2239" s="169"/>
      <c r="D2239" s="182"/>
      <c r="E2239" s="172"/>
      <c r="F2239" s="170"/>
      <c r="G2239" s="169"/>
      <c r="H2239" s="183"/>
      <c r="I2239" s="132" t="str">
        <f>IFERROR(VLOOKUP(C2239,PG!$C$8:$M$1007,11,FALSE),"")</f>
        <v/>
      </c>
      <c r="J2239" s="133">
        <f t="shared" si="70"/>
        <v>0</v>
      </c>
    </row>
    <row r="2240" spans="1:10" ht="35.1" customHeight="1" thickTop="1" thickBot="1" x14ac:dyDescent="0.3">
      <c r="A2240" s="28" t="str">
        <f t="shared" si="69"/>
        <v/>
      </c>
      <c r="B2240" s="171"/>
      <c r="C2240" s="169"/>
      <c r="D2240" s="182"/>
      <c r="E2240" s="172"/>
      <c r="F2240" s="170"/>
      <c r="G2240" s="169"/>
      <c r="H2240" s="183"/>
      <c r="I2240" s="132" t="str">
        <f>IFERROR(VLOOKUP(C2240,PG!$C$8:$M$1007,11,FALSE),"")</f>
        <v/>
      </c>
      <c r="J2240" s="133">
        <f t="shared" si="70"/>
        <v>0</v>
      </c>
    </row>
    <row r="2241" spans="1:10" ht="35.1" customHeight="1" thickTop="1" thickBot="1" x14ac:dyDescent="0.3">
      <c r="A2241" s="28" t="str">
        <f t="shared" si="69"/>
        <v/>
      </c>
      <c r="B2241" s="171"/>
      <c r="C2241" s="169"/>
      <c r="D2241" s="182"/>
      <c r="E2241" s="172"/>
      <c r="F2241" s="170"/>
      <c r="G2241" s="169"/>
      <c r="H2241" s="183"/>
      <c r="I2241" s="132" t="str">
        <f>IFERROR(VLOOKUP(C2241,PG!$C$8:$M$1007,11,FALSE),"")</f>
        <v/>
      </c>
      <c r="J2241" s="133">
        <f t="shared" si="70"/>
        <v>0</v>
      </c>
    </row>
    <row r="2242" spans="1:10" ht="35.1" customHeight="1" thickTop="1" thickBot="1" x14ac:dyDescent="0.3">
      <c r="A2242" s="28" t="str">
        <f t="shared" si="69"/>
        <v/>
      </c>
      <c r="B2242" s="171"/>
      <c r="C2242" s="169"/>
      <c r="D2242" s="182"/>
      <c r="E2242" s="172"/>
      <c r="F2242" s="170"/>
      <c r="G2242" s="169"/>
      <c r="H2242" s="183"/>
      <c r="I2242" s="132" t="str">
        <f>IFERROR(VLOOKUP(C2242,PG!$C$8:$M$1007,11,FALSE),"")</f>
        <v/>
      </c>
      <c r="J2242" s="133">
        <f t="shared" si="70"/>
        <v>0</v>
      </c>
    </row>
    <row r="2243" spans="1:10" ht="35.1" customHeight="1" thickTop="1" thickBot="1" x14ac:dyDescent="0.3">
      <c r="A2243" s="28" t="str">
        <f t="shared" si="69"/>
        <v/>
      </c>
      <c r="B2243" s="171"/>
      <c r="C2243" s="169"/>
      <c r="D2243" s="182"/>
      <c r="E2243" s="172"/>
      <c r="F2243" s="170"/>
      <c r="G2243" s="169"/>
      <c r="H2243" s="183"/>
      <c r="I2243" s="132" t="str">
        <f>IFERROR(VLOOKUP(C2243,PG!$C$8:$M$1007,11,FALSE),"")</f>
        <v/>
      </c>
      <c r="J2243" s="133">
        <f t="shared" si="70"/>
        <v>0</v>
      </c>
    </row>
    <row r="2244" spans="1:10" ht="35.1" customHeight="1" thickTop="1" thickBot="1" x14ac:dyDescent="0.3">
      <c r="A2244" s="28" t="str">
        <f t="shared" si="69"/>
        <v/>
      </c>
      <c r="B2244" s="171"/>
      <c r="C2244" s="169"/>
      <c r="D2244" s="182"/>
      <c r="E2244" s="172"/>
      <c r="F2244" s="170"/>
      <c r="G2244" s="169"/>
      <c r="H2244" s="183"/>
      <c r="I2244" s="132" t="str">
        <f>IFERROR(VLOOKUP(C2244,PG!$C$8:$M$1007,11,FALSE),"")</f>
        <v/>
      </c>
      <c r="J2244" s="133">
        <f t="shared" si="70"/>
        <v>0</v>
      </c>
    </row>
    <row r="2245" spans="1:10" ht="35.1" customHeight="1" thickTop="1" thickBot="1" x14ac:dyDescent="0.3">
      <c r="A2245" s="28" t="str">
        <f t="shared" si="69"/>
        <v/>
      </c>
      <c r="B2245" s="171"/>
      <c r="C2245" s="169"/>
      <c r="D2245" s="182"/>
      <c r="E2245" s="172"/>
      <c r="F2245" s="170"/>
      <c r="G2245" s="169"/>
      <c r="H2245" s="183"/>
      <c r="I2245" s="132" t="str">
        <f>IFERROR(VLOOKUP(C2245,PG!$C$8:$M$1007,11,FALSE),"")</f>
        <v/>
      </c>
      <c r="J2245" s="133">
        <f t="shared" si="70"/>
        <v>0</v>
      </c>
    </row>
    <row r="2246" spans="1:10" ht="35.1" customHeight="1" thickTop="1" thickBot="1" x14ac:dyDescent="0.3">
      <c r="A2246" s="28" t="str">
        <f t="shared" si="69"/>
        <v/>
      </c>
      <c r="B2246" s="171"/>
      <c r="C2246" s="169"/>
      <c r="D2246" s="182"/>
      <c r="E2246" s="172"/>
      <c r="F2246" s="170"/>
      <c r="G2246" s="169"/>
      <c r="H2246" s="183"/>
      <c r="I2246" s="132" t="str">
        <f>IFERROR(VLOOKUP(C2246,PG!$C$8:$M$1007,11,FALSE),"")</f>
        <v/>
      </c>
      <c r="J2246" s="133">
        <f t="shared" si="70"/>
        <v>0</v>
      </c>
    </row>
    <row r="2247" spans="1:10" ht="35.1" customHeight="1" thickTop="1" thickBot="1" x14ac:dyDescent="0.3">
      <c r="A2247" s="28" t="str">
        <f t="shared" si="69"/>
        <v/>
      </c>
      <c r="B2247" s="171"/>
      <c r="C2247" s="169"/>
      <c r="D2247" s="182"/>
      <c r="E2247" s="172"/>
      <c r="F2247" s="170"/>
      <c r="G2247" s="169"/>
      <c r="H2247" s="183"/>
      <c r="I2247" s="132" t="str">
        <f>IFERROR(VLOOKUP(C2247,PG!$C$8:$M$1007,11,FALSE),"")</f>
        <v/>
      </c>
      <c r="J2247" s="133">
        <f t="shared" si="70"/>
        <v>0</v>
      </c>
    </row>
    <row r="2248" spans="1:10" ht="35.1" customHeight="1" thickTop="1" thickBot="1" x14ac:dyDescent="0.3">
      <c r="A2248" s="28" t="str">
        <f t="shared" si="69"/>
        <v/>
      </c>
      <c r="B2248" s="171"/>
      <c r="C2248" s="169"/>
      <c r="D2248" s="182"/>
      <c r="E2248" s="172"/>
      <c r="F2248" s="170"/>
      <c r="G2248" s="169"/>
      <c r="H2248" s="183"/>
      <c r="I2248" s="132" t="str">
        <f>IFERROR(VLOOKUP(C2248,PG!$C$8:$M$1007,11,FALSE),"")</f>
        <v/>
      </c>
      <c r="J2248" s="133">
        <f t="shared" si="70"/>
        <v>0</v>
      </c>
    </row>
    <row r="2249" spans="1:10" ht="35.1" customHeight="1" thickTop="1" thickBot="1" x14ac:dyDescent="0.3">
      <c r="A2249" s="28" t="str">
        <f t="shared" ref="A2249:A2312" si="71">IF(B2249="","",MONTH(B2249))</f>
        <v/>
      </c>
      <c r="B2249" s="171"/>
      <c r="C2249" s="169"/>
      <c r="D2249" s="182"/>
      <c r="E2249" s="172"/>
      <c r="F2249" s="170"/>
      <c r="G2249" s="169"/>
      <c r="H2249" s="183"/>
      <c r="I2249" s="132" t="str">
        <f>IFERROR(VLOOKUP(C2249,PG!$C$8:$M$1007,11,FALSE),"")</f>
        <v/>
      </c>
      <c r="J2249" s="133">
        <f t="shared" si="70"/>
        <v>0</v>
      </c>
    </row>
    <row r="2250" spans="1:10" ht="35.1" customHeight="1" thickTop="1" thickBot="1" x14ac:dyDescent="0.3">
      <c r="A2250" s="28" t="str">
        <f t="shared" si="71"/>
        <v/>
      </c>
      <c r="B2250" s="171"/>
      <c r="C2250" s="169"/>
      <c r="D2250" s="182"/>
      <c r="E2250" s="172"/>
      <c r="F2250" s="170"/>
      <c r="G2250" s="169"/>
      <c r="H2250" s="183"/>
      <c r="I2250" s="132" t="str">
        <f>IFERROR(VLOOKUP(C2250,PG!$C$8:$M$1007,11,FALSE),"")</f>
        <v/>
      </c>
      <c r="J2250" s="133">
        <f t="shared" si="70"/>
        <v>0</v>
      </c>
    </row>
    <row r="2251" spans="1:10" ht="35.1" customHeight="1" thickTop="1" thickBot="1" x14ac:dyDescent="0.3">
      <c r="A2251" s="28" t="str">
        <f t="shared" si="71"/>
        <v/>
      </c>
      <c r="B2251" s="171"/>
      <c r="C2251" s="169"/>
      <c r="D2251" s="182"/>
      <c r="E2251" s="172"/>
      <c r="F2251" s="170"/>
      <c r="G2251" s="169"/>
      <c r="H2251" s="183"/>
      <c r="I2251" s="132" t="str">
        <f>IFERROR(VLOOKUP(C2251,PG!$C$8:$M$1007,11,FALSE),"")</f>
        <v/>
      </c>
      <c r="J2251" s="133">
        <f t="shared" si="70"/>
        <v>0</v>
      </c>
    </row>
    <row r="2252" spans="1:10" ht="35.1" customHeight="1" thickTop="1" thickBot="1" x14ac:dyDescent="0.3">
      <c r="A2252" s="28" t="str">
        <f t="shared" si="71"/>
        <v/>
      </c>
      <c r="B2252" s="171"/>
      <c r="C2252" s="169"/>
      <c r="D2252" s="182"/>
      <c r="E2252" s="172"/>
      <c r="F2252" s="170"/>
      <c r="G2252" s="169"/>
      <c r="H2252" s="183"/>
      <c r="I2252" s="132" t="str">
        <f>IFERROR(VLOOKUP(C2252,PG!$C$8:$M$1007,11,FALSE),"")</f>
        <v/>
      </c>
      <c r="J2252" s="133">
        <f t="shared" si="70"/>
        <v>0</v>
      </c>
    </row>
    <row r="2253" spans="1:10" ht="35.1" customHeight="1" thickTop="1" thickBot="1" x14ac:dyDescent="0.3">
      <c r="A2253" s="28" t="str">
        <f t="shared" si="71"/>
        <v/>
      </c>
      <c r="B2253" s="171"/>
      <c r="C2253" s="169"/>
      <c r="D2253" s="182"/>
      <c r="E2253" s="172"/>
      <c r="F2253" s="170"/>
      <c r="G2253" s="169"/>
      <c r="H2253" s="183"/>
      <c r="I2253" s="132" t="str">
        <f>IFERROR(VLOOKUP(C2253,PG!$C$8:$M$1007,11,FALSE),"")</f>
        <v/>
      </c>
      <c r="J2253" s="133">
        <f t="shared" si="70"/>
        <v>0</v>
      </c>
    </row>
    <row r="2254" spans="1:10" ht="35.1" customHeight="1" thickTop="1" thickBot="1" x14ac:dyDescent="0.3">
      <c r="A2254" s="28" t="str">
        <f t="shared" si="71"/>
        <v/>
      </c>
      <c r="B2254" s="171"/>
      <c r="C2254" s="169"/>
      <c r="D2254" s="182"/>
      <c r="E2254" s="172"/>
      <c r="F2254" s="170"/>
      <c r="G2254" s="169"/>
      <c r="H2254" s="183"/>
      <c r="I2254" s="132" t="str">
        <f>IFERROR(VLOOKUP(C2254,PG!$C$8:$M$1007,11,FALSE),"")</f>
        <v/>
      </c>
      <c r="J2254" s="133">
        <f t="shared" si="70"/>
        <v>0</v>
      </c>
    </row>
    <row r="2255" spans="1:10" ht="35.1" customHeight="1" thickTop="1" thickBot="1" x14ac:dyDescent="0.3">
      <c r="A2255" s="28" t="str">
        <f t="shared" si="71"/>
        <v/>
      </c>
      <c r="B2255" s="171"/>
      <c r="C2255" s="169"/>
      <c r="D2255" s="182"/>
      <c r="E2255" s="172"/>
      <c r="F2255" s="170"/>
      <c r="G2255" s="169"/>
      <c r="H2255" s="183"/>
      <c r="I2255" s="132" t="str">
        <f>IFERROR(VLOOKUP(C2255,PG!$C$8:$M$1007,11,FALSE),"")</f>
        <v/>
      </c>
      <c r="J2255" s="133">
        <f t="shared" si="70"/>
        <v>0</v>
      </c>
    </row>
    <row r="2256" spans="1:10" ht="35.1" customHeight="1" thickTop="1" thickBot="1" x14ac:dyDescent="0.3">
      <c r="A2256" s="28" t="str">
        <f t="shared" si="71"/>
        <v/>
      </c>
      <c r="B2256" s="171"/>
      <c r="C2256" s="169"/>
      <c r="D2256" s="182"/>
      <c r="E2256" s="172"/>
      <c r="F2256" s="170"/>
      <c r="G2256" s="169"/>
      <c r="H2256" s="183"/>
      <c r="I2256" s="132" t="str">
        <f>IFERROR(VLOOKUP(C2256,PG!$C$8:$M$1007,11,FALSE),"")</f>
        <v/>
      </c>
      <c r="J2256" s="133">
        <f t="shared" si="70"/>
        <v>0</v>
      </c>
    </row>
    <row r="2257" spans="1:10" ht="35.1" customHeight="1" thickTop="1" thickBot="1" x14ac:dyDescent="0.3">
      <c r="A2257" s="28" t="str">
        <f t="shared" si="71"/>
        <v/>
      </c>
      <c r="B2257" s="171"/>
      <c r="C2257" s="169"/>
      <c r="D2257" s="182"/>
      <c r="E2257" s="172"/>
      <c r="F2257" s="170"/>
      <c r="G2257" s="169"/>
      <c r="H2257" s="183"/>
      <c r="I2257" s="132" t="str">
        <f>IFERROR(VLOOKUP(C2257,PG!$C$8:$M$1007,11,FALSE),"")</f>
        <v/>
      </c>
      <c r="J2257" s="133">
        <f t="shared" si="70"/>
        <v>0</v>
      </c>
    </row>
    <row r="2258" spans="1:10" ht="35.1" customHeight="1" thickTop="1" thickBot="1" x14ac:dyDescent="0.3">
      <c r="A2258" s="28" t="str">
        <f t="shared" si="71"/>
        <v/>
      </c>
      <c r="B2258" s="171"/>
      <c r="C2258" s="169"/>
      <c r="D2258" s="182"/>
      <c r="E2258" s="172"/>
      <c r="F2258" s="170"/>
      <c r="G2258" s="169"/>
      <c r="H2258" s="183"/>
      <c r="I2258" s="132" t="str">
        <f>IFERROR(VLOOKUP(C2258,PG!$C$8:$M$1007,11,FALSE),"")</f>
        <v/>
      </c>
      <c r="J2258" s="133">
        <f t="shared" si="70"/>
        <v>0</v>
      </c>
    </row>
    <row r="2259" spans="1:10" ht="35.1" customHeight="1" thickTop="1" thickBot="1" x14ac:dyDescent="0.3">
      <c r="A2259" s="28" t="str">
        <f t="shared" si="71"/>
        <v/>
      </c>
      <c r="B2259" s="171"/>
      <c r="C2259" s="169"/>
      <c r="D2259" s="182"/>
      <c r="E2259" s="172"/>
      <c r="F2259" s="170"/>
      <c r="G2259" s="169"/>
      <c r="H2259" s="183"/>
      <c r="I2259" s="132" t="str">
        <f>IFERROR(VLOOKUP(C2259,PG!$C$8:$M$1007,11,FALSE),"")</f>
        <v/>
      </c>
      <c r="J2259" s="133">
        <f t="shared" ref="J2259:J2322" si="72">IFERROR(E2259*F2259,0)</f>
        <v>0</v>
      </c>
    </row>
    <row r="2260" spans="1:10" ht="35.1" customHeight="1" thickTop="1" thickBot="1" x14ac:dyDescent="0.3">
      <c r="A2260" s="28" t="str">
        <f t="shared" si="71"/>
        <v/>
      </c>
      <c r="B2260" s="171"/>
      <c r="C2260" s="169"/>
      <c r="D2260" s="182"/>
      <c r="E2260" s="172"/>
      <c r="F2260" s="170"/>
      <c r="G2260" s="169"/>
      <c r="H2260" s="183"/>
      <c r="I2260" s="132" t="str">
        <f>IFERROR(VLOOKUP(C2260,PG!$C$8:$M$1007,11,FALSE),"")</f>
        <v/>
      </c>
      <c r="J2260" s="133">
        <f t="shared" si="72"/>
        <v>0</v>
      </c>
    </row>
    <row r="2261" spans="1:10" ht="35.1" customHeight="1" thickTop="1" thickBot="1" x14ac:dyDescent="0.3">
      <c r="A2261" s="28" t="str">
        <f t="shared" si="71"/>
        <v/>
      </c>
      <c r="B2261" s="171"/>
      <c r="C2261" s="169"/>
      <c r="D2261" s="182"/>
      <c r="E2261" s="172"/>
      <c r="F2261" s="170"/>
      <c r="G2261" s="169"/>
      <c r="H2261" s="183"/>
      <c r="I2261" s="132" t="str">
        <f>IFERROR(VLOOKUP(C2261,PG!$C$8:$M$1007,11,FALSE),"")</f>
        <v/>
      </c>
      <c r="J2261" s="133">
        <f t="shared" si="72"/>
        <v>0</v>
      </c>
    </row>
    <row r="2262" spans="1:10" ht="35.1" customHeight="1" thickTop="1" thickBot="1" x14ac:dyDescent="0.3">
      <c r="A2262" s="28" t="str">
        <f t="shared" si="71"/>
        <v/>
      </c>
      <c r="B2262" s="171"/>
      <c r="C2262" s="169"/>
      <c r="D2262" s="182"/>
      <c r="E2262" s="172"/>
      <c r="F2262" s="170"/>
      <c r="G2262" s="169"/>
      <c r="H2262" s="183"/>
      <c r="I2262" s="132" t="str">
        <f>IFERROR(VLOOKUP(C2262,PG!$C$8:$M$1007,11,FALSE),"")</f>
        <v/>
      </c>
      <c r="J2262" s="133">
        <f t="shared" si="72"/>
        <v>0</v>
      </c>
    </row>
    <row r="2263" spans="1:10" ht="35.1" customHeight="1" thickTop="1" thickBot="1" x14ac:dyDescent="0.3">
      <c r="A2263" s="28" t="str">
        <f t="shared" si="71"/>
        <v/>
      </c>
      <c r="B2263" s="171"/>
      <c r="C2263" s="169"/>
      <c r="D2263" s="182"/>
      <c r="E2263" s="172"/>
      <c r="F2263" s="170"/>
      <c r="G2263" s="169"/>
      <c r="H2263" s="183"/>
      <c r="I2263" s="132" t="str">
        <f>IFERROR(VLOOKUP(C2263,PG!$C$8:$M$1007,11,FALSE),"")</f>
        <v/>
      </c>
      <c r="J2263" s="133">
        <f t="shared" si="72"/>
        <v>0</v>
      </c>
    </row>
    <row r="2264" spans="1:10" ht="35.1" customHeight="1" thickTop="1" thickBot="1" x14ac:dyDescent="0.3">
      <c r="A2264" s="28" t="str">
        <f t="shared" si="71"/>
        <v/>
      </c>
      <c r="B2264" s="171"/>
      <c r="C2264" s="169"/>
      <c r="D2264" s="182"/>
      <c r="E2264" s="172"/>
      <c r="F2264" s="170"/>
      <c r="G2264" s="169"/>
      <c r="H2264" s="183"/>
      <c r="I2264" s="132" t="str">
        <f>IFERROR(VLOOKUP(C2264,PG!$C$8:$M$1007,11,FALSE),"")</f>
        <v/>
      </c>
      <c r="J2264" s="133">
        <f t="shared" si="72"/>
        <v>0</v>
      </c>
    </row>
    <row r="2265" spans="1:10" ht="35.1" customHeight="1" thickTop="1" thickBot="1" x14ac:dyDescent="0.3">
      <c r="A2265" s="28" t="str">
        <f t="shared" si="71"/>
        <v/>
      </c>
      <c r="B2265" s="171"/>
      <c r="C2265" s="169"/>
      <c r="D2265" s="182"/>
      <c r="E2265" s="172"/>
      <c r="F2265" s="170"/>
      <c r="G2265" s="169"/>
      <c r="H2265" s="183"/>
      <c r="I2265" s="132" t="str">
        <f>IFERROR(VLOOKUP(C2265,PG!$C$8:$M$1007,11,FALSE),"")</f>
        <v/>
      </c>
      <c r="J2265" s="133">
        <f t="shared" si="72"/>
        <v>0</v>
      </c>
    </row>
    <row r="2266" spans="1:10" ht="35.1" customHeight="1" thickTop="1" thickBot="1" x14ac:dyDescent="0.3">
      <c r="A2266" s="28" t="str">
        <f t="shared" si="71"/>
        <v/>
      </c>
      <c r="B2266" s="171"/>
      <c r="C2266" s="169"/>
      <c r="D2266" s="182"/>
      <c r="E2266" s="172"/>
      <c r="F2266" s="170"/>
      <c r="G2266" s="169"/>
      <c r="H2266" s="183"/>
      <c r="I2266" s="132" t="str">
        <f>IFERROR(VLOOKUP(C2266,PG!$C$8:$M$1007,11,FALSE),"")</f>
        <v/>
      </c>
      <c r="J2266" s="133">
        <f t="shared" si="72"/>
        <v>0</v>
      </c>
    </row>
    <row r="2267" spans="1:10" ht="35.1" customHeight="1" thickTop="1" thickBot="1" x14ac:dyDescent="0.3">
      <c r="A2267" s="28" t="str">
        <f t="shared" si="71"/>
        <v/>
      </c>
      <c r="B2267" s="171"/>
      <c r="C2267" s="169"/>
      <c r="D2267" s="182"/>
      <c r="E2267" s="172"/>
      <c r="F2267" s="170"/>
      <c r="G2267" s="169"/>
      <c r="H2267" s="183"/>
      <c r="I2267" s="132" t="str">
        <f>IFERROR(VLOOKUP(C2267,PG!$C$8:$M$1007,11,FALSE),"")</f>
        <v/>
      </c>
      <c r="J2267" s="133">
        <f t="shared" si="72"/>
        <v>0</v>
      </c>
    </row>
    <row r="2268" spans="1:10" ht="35.1" customHeight="1" thickTop="1" thickBot="1" x14ac:dyDescent="0.3">
      <c r="A2268" s="28" t="str">
        <f t="shared" si="71"/>
        <v/>
      </c>
      <c r="B2268" s="171"/>
      <c r="C2268" s="169"/>
      <c r="D2268" s="182"/>
      <c r="E2268" s="172"/>
      <c r="F2268" s="170"/>
      <c r="G2268" s="169"/>
      <c r="H2268" s="183"/>
      <c r="I2268" s="132" t="str">
        <f>IFERROR(VLOOKUP(C2268,PG!$C$8:$M$1007,11,FALSE),"")</f>
        <v/>
      </c>
      <c r="J2268" s="133">
        <f t="shared" si="72"/>
        <v>0</v>
      </c>
    </row>
    <row r="2269" spans="1:10" ht="35.1" customHeight="1" thickTop="1" thickBot="1" x14ac:dyDescent="0.3">
      <c r="A2269" s="28" t="str">
        <f t="shared" si="71"/>
        <v/>
      </c>
      <c r="B2269" s="171"/>
      <c r="C2269" s="169"/>
      <c r="D2269" s="182"/>
      <c r="E2269" s="172"/>
      <c r="F2269" s="170"/>
      <c r="G2269" s="169"/>
      <c r="H2269" s="183"/>
      <c r="I2269" s="132" t="str">
        <f>IFERROR(VLOOKUP(C2269,PG!$C$8:$M$1007,11,FALSE),"")</f>
        <v/>
      </c>
      <c r="J2269" s="133">
        <f t="shared" si="72"/>
        <v>0</v>
      </c>
    </row>
    <row r="2270" spans="1:10" ht="35.1" customHeight="1" thickTop="1" thickBot="1" x14ac:dyDescent="0.3">
      <c r="A2270" s="28" t="str">
        <f t="shared" si="71"/>
        <v/>
      </c>
      <c r="B2270" s="171"/>
      <c r="C2270" s="169"/>
      <c r="D2270" s="182"/>
      <c r="E2270" s="172"/>
      <c r="F2270" s="170"/>
      <c r="G2270" s="169"/>
      <c r="H2270" s="183"/>
      <c r="I2270" s="132" t="str">
        <f>IFERROR(VLOOKUP(C2270,PG!$C$8:$M$1007,11,FALSE),"")</f>
        <v/>
      </c>
      <c r="J2270" s="133">
        <f t="shared" si="72"/>
        <v>0</v>
      </c>
    </row>
    <row r="2271" spans="1:10" ht="35.1" customHeight="1" thickTop="1" thickBot="1" x14ac:dyDescent="0.3">
      <c r="A2271" s="28" t="str">
        <f t="shared" si="71"/>
        <v/>
      </c>
      <c r="B2271" s="171"/>
      <c r="C2271" s="169"/>
      <c r="D2271" s="182"/>
      <c r="E2271" s="172"/>
      <c r="F2271" s="170"/>
      <c r="G2271" s="169"/>
      <c r="H2271" s="183"/>
      <c r="I2271" s="132" t="str">
        <f>IFERROR(VLOOKUP(C2271,PG!$C$8:$M$1007,11,FALSE),"")</f>
        <v/>
      </c>
      <c r="J2271" s="133">
        <f t="shared" si="72"/>
        <v>0</v>
      </c>
    </row>
    <row r="2272" spans="1:10" ht="35.1" customHeight="1" thickTop="1" thickBot="1" x14ac:dyDescent="0.3">
      <c r="A2272" s="28" t="str">
        <f t="shared" si="71"/>
        <v/>
      </c>
      <c r="B2272" s="171"/>
      <c r="C2272" s="169"/>
      <c r="D2272" s="182"/>
      <c r="E2272" s="172"/>
      <c r="F2272" s="170"/>
      <c r="G2272" s="169"/>
      <c r="H2272" s="183"/>
      <c r="I2272" s="132" t="str">
        <f>IFERROR(VLOOKUP(C2272,PG!$C$8:$M$1007,11,FALSE),"")</f>
        <v/>
      </c>
      <c r="J2272" s="133">
        <f t="shared" si="72"/>
        <v>0</v>
      </c>
    </row>
    <row r="2273" spans="1:10" ht="35.1" customHeight="1" thickTop="1" thickBot="1" x14ac:dyDescent="0.3">
      <c r="A2273" s="28" t="str">
        <f t="shared" si="71"/>
        <v/>
      </c>
      <c r="B2273" s="171"/>
      <c r="C2273" s="169"/>
      <c r="D2273" s="182"/>
      <c r="E2273" s="172"/>
      <c r="F2273" s="170"/>
      <c r="G2273" s="169"/>
      <c r="H2273" s="183"/>
      <c r="I2273" s="132" t="str">
        <f>IFERROR(VLOOKUP(C2273,PG!$C$8:$M$1007,11,FALSE),"")</f>
        <v/>
      </c>
      <c r="J2273" s="133">
        <f t="shared" si="72"/>
        <v>0</v>
      </c>
    </row>
    <row r="2274" spans="1:10" ht="35.1" customHeight="1" thickTop="1" thickBot="1" x14ac:dyDescent="0.3">
      <c r="A2274" s="28" t="str">
        <f t="shared" si="71"/>
        <v/>
      </c>
      <c r="B2274" s="171"/>
      <c r="C2274" s="169"/>
      <c r="D2274" s="182"/>
      <c r="E2274" s="172"/>
      <c r="F2274" s="170"/>
      <c r="G2274" s="169"/>
      <c r="H2274" s="183"/>
      <c r="I2274" s="132" t="str">
        <f>IFERROR(VLOOKUP(C2274,PG!$C$8:$M$1007,11,FALSE),"")</f>
        <v/>
      </c>
      <c r="J2274" s="133">
        <f t="shared" si="72"/>
        <v>0</v>
      </c>
    </row>
    <row r="2275" spans="1:10" ht="35.1" customHeight="1" thickTop="1" thickBot="1" x14ac:dyDescent="0.3">
      <c r="A2275" s="28" t="str">
        <f t="shared" si="71"/>
        <v/>
      </c>
      <c r="B2275" s="171"/>
      <c r="C2275" s="169"/>
      <c r="D2275" s="182"/>
      <c r="E2275" s="172"/>
      <c r="F2275" s="170"/>
      <c r="G2275" s="169"/>
      <c r="H2275" s="183"/>
      <c r="I2275" s="132" t="str">
        <f>IFERROR(VLOOKUP(C2275,PG!$C$8:$M$1007,11,FALSE),"")</f>
        <v/>
      </c>
      <c r="J2275" s="133">
        <f t="shared" si="72"/>
        <v>0</v>
      </c>
    </row>
    <row r="2276" spans="1:10" ht="35.1" customHeight="1" thickTop="1" thickBot="1" x14ac:dyDescent="0.3">
      <c r="A2276" s="28" t="str">
        <f t="shared" si="71"/>
        <v/>
      </c>
      <c r="B2276" s="171"/>
      <c r="C2276" s="169"/>
      <c r="D2276" s="182"/>
      <c r="E2276" s="172"/>
      <c r="F2276" s="170"/>
      <c r="G2276" s="169"/>
      <c r="H2276" s="183"/>
      <c r="I2276" s="132" t="str">
        <f>IFERROR(VLOOKUP(C2276,PG!$C$8:$M$1007,11,FALSE),"")</f>
        <v/>
      </c>
      <c r="J2276" s="133">
        <f t="shared" si="72"/>
        <v>0</v>
      </c>
    </row>
    <row r="2277" spans="1:10" ht="35.1" customHeight="1" thickTop="1" thickBot="1" x14ac:dyDescent="0.3">
      <c r="A2277" s="28" t="str">
        <f t="shared" si="71"/>
        <v/>
      </c>
      <c r="B2277" s="171"/>
      <c r="C2277" s="169"/>
      <c r="D2277" s="182"/>
      <c r="E2277" s="172"/>
      <c r="F2277" s="170"/>
      <c r="G2277" s="169"/>
      <c r="H2277" s="183"/>
      <c r="I2277" s="132" t="str">
        <f>IFERROR(VLOOKUP(C2277,PG!$C$8:$M$1007,11,FALSE),"")</f>
        <v/>
      </c>
      <c r="J2277" s="133">
        <f t="shared" si="72"/>
        <v>0</v>
      </c>
    </row>
    <row r="2278" spans="1:10" ht="35.1" customHeight="1" thickTop="1" thickBot="1" x14ac:dyDescent="0.3">
      <c r="A2278" s="28" t="str">
        <f t="shared" si="71"/>
        <v/>
      </c>
      <c r="B2278" s="171"/>
      <c r="C2278" s="169"/>
      <c r="D2278" s="182"/>
      <c r="E2278" s="172"/>
      <c r="F2278" s="170"/>
      <c r="G2278" s="169"/>
      <c r="H2278" s="183"/>
      <c r="I2278" s="132" t="str">
        <f>IFERROR(VLOOKUP(C2278,PG!$C$8:$M$1007,11,FALSE),"")</f>
        <v/>
      </c>
      <c r="J2278" s="133">
        <f t="shared" si="72"/>
        <v>0</v>
      </c>
    </row>
    <row r="2279" spans="1:10" ht="35.1" customHeight="1" thickTop="1" thickBot="1" x14ac:dyDescent="0.3">
      <c r="A2279" s="28" t="str">
        <f t="shared" si="71"/>
        <v/>
      </c>
      <c r="B2279" s="171"/>
      <c r="C2279" s="169"/>
      <c r="D2279" s="182"/>
      <c r="E2279" s="172"/>
      <c r="F2279" s="170"/>
      <c r="G2279" s="169"/>
      <c r="H2279" s="183"/>
      <c r="I2279" s="132" t="str">
        <f>IFERROR(VLOOKUP(C2279,PG!$C$8:$M$1007,11,FALSE),"")</f>
        <v/>
      </c>
      <c r="J2279" s="133">
        <f t="shared" si="72"/>
        <v>0</v>
      </c>
    </row>
    <row r="2280" spans="1:10" ht="35.1" customHeight="1" thickTop="1" thickBot="1" x14ac:dyDescent="0.3">
      <c r="A2280" s="28" t="str">
        <f t="shared" si="71"/>
        <v/>
      </c>
      <c r="B2280" s="171"/>
      <c r="C2280" s="169"/>
      <c r="D2280" s="182"/>
      <c r="E2280" s="172"/>
      <c r="F2280" s="170"/>
      <c r="G2280" s="169"/>
      <c r="H2280" s="183"/>
      <c r="I2280" s="132" t="str">
        <f>IFERROR(VLOOKUP(C2280,PG!$C$8:$M$1007,11,FALSE),"")</f>
        <v/>
      </c>
      <c r="J2280" s="133">
        <f t="shared" si="72"/>
        <v>0</v>
      </c>
    </row>
    <row r="2281" spans="1:10" ht="35.1" customHeight="1" thickTop="1" thickBot="1" x14ac:dyDescent="0.3">
      <c r="A2281" s="28" t="str">
        <f t="shared" si="71"/>
        <v/>
      </c>
      <c r="B2281" s="171"/>
      <c r="C2281" s="169"/>
      <c r="D2281" s="182"/>
      <c r="E2281" s="172"/>
      <c r="F2281" s="170"/>
      <c r="G2281" s="169"/>
      <c r="H2281" s="183"/>
      <c r="I2281" s="132" t="str">
        <f>IFERROR(VLOOKUP(C2281,PG!$C$8:$M$1007,11,FALSE),"")</f>
        <v/>
      </c>
      <c r="J2281" s="133">
        <f t="shared" si="72"/>
        <v>0</v>
      </c>
    </row>
    <row r="2282" spans="1:10" ht="35.1" customHeight="1" thickTop="1" thickBot="1" x14ac:dyDescent="0.3">
      <c r="A2282" s="28" t="str">
        <f t="shared" si="71"/>
        <v/>
      </c>
      <c r="B2282" s="171"/>
      <c r="C2282" s="169"/>
      <c r="D2282" s="182"/>
      <c r="E2282" s="172"/>
      <c r="F2282" s="170"/>
      <c r="G2282" s="169"/>
      <c r="H2282" s="183"/>
      <c r="I2282" s="132" t="str">
        <f>IFERROR(VLOOKUP(C2282,PG!$C$8:$M$1007,11,FALSE),"")</f>
        <v/>
      </c>
      <c r="J2282" s="133">
        <f t="shared" si="72"/>
        <v>0</v>
      </c>
    </row>
    <row r="2283" spans="1:10" ht="35.1" customHeight="1" thickTop="1" thickBot="1" x14ac:dyDescent="0.3">
      <c r="A2283" s="28" t="str">
        <f t="shared" si="71"/>
        <v/>
      </c>
      <c r="B2283" s="171"/>
      <c r="C2283" s="169"/>
      <c r="D2283" s="182"/>
      <c r="E2283" s="172"/>
      <c r="F2283" s="170"/>
      <c r="G2283" s="169"/>
      <c r="H2283" s="183"/>
      <c r="I2283" s="132" t="str">
        <f>IFERROR(VLOOKUP(C2283,PG!$C$8:$M$1007,11,FALSE),"")</f>
        <v/>
      </c>
      <c r="J2283" s="133">
        <f t="shared" si="72"/>
        <v>0</v>
      </c>
    </row>
    <row r="2284" spans="1:10" ht="35.1" customHeight="1" thickTop="1" thickBot="1" x14ac:dyDescent="0.3">
      <c r="A2284" s="28" t="str">
        <f t="shared" si="71"/>
        <v/>
      </c>
      <c r="B2284" s="171"/>
      <c r="C2284" s="169"/>
      <c r="D2284" s="182"/>
      <c r="E2284" s="172"/>
      <c r="F2284" s="170"/>
      <c r="G2284" s="169"/>
      <c r="H2284" s="183"/>
      <c r="I2284" s="132" t="str">
        <f>IFERROR(VLOOKUP(C2284,PG!$C$8:$M$1007,11,FALSE),"")</f>
        <v/>
      </c>
      <c r="J2284" s="133">
        <f t="shared" si="72"/>
        <v>0</v>
      </c>
    </row>
    <row r="2285" spans="1:10" ht="35.1" customHeight="1" thickTop="1" thickBot="1" x14ac:dyDescent="0.3">
      <c r="A2285" s="28" t="str">
        <f t="shared" si="71"/>
        <v/>
      </c>
      <c r="B2285" s="171"/>
      <c r="C2285" s="169"/>
      <c r="D2285" s="182"/>
      <c r="E2285" s="172"/>
      <c r="F2285" s="170"/>
      <c r="G2285" s="169"/>
      <c r="H2285" s="183"/>
      <c r="I2285" s="132" t="str">
        <f>IFERROR(VLOOKUP(C2285,PG!$C$8:$M$1007,11,FALSE),"")</f>
        <v/>
      </c>
      <c r="J2285" s="133">
        <f t="shared" si="72"/>
        <v>0</v>
      </c>
    </row>
    <row r="2286" spans="1:10" ht="35.1" customHeight="1" thickTop="1" thickBot="1" x14ac:dyDescent="0.3">
      <c r="A2286" s="28" t="str">
        <f t="shared" si="71"/>
        <v/>
      </c>
      <c r="B2286" s="171"/>
      <c r="C2286" s="169"/>
      <c r="D2286" s="182"/>
      <c r="E2286" s="172"/>
      <c r="F2286" s="170"/>
      <c r="G2286" s="169"/>
      <c r="H2286" s="183"/>
      <c r="I2286" s="132" t="str">
        <f>IFERROR(VLOOKUP(C2286,PG!$C$8:$M$1007,11,FALSE),"")</f>
        <v/>
      </c>
      <c r="J2286" s="133">
        <f t="shared" si="72"/>
        <v>0</v>
      </c>
    </row>
    <row r="2287" spans="1:10" ht="35.1" customHeight="1" thickTop="1" thickBot="1" x14ac:dyDescent="0.3">
      <c r="A2287" s="28" t="str">
        <f t="shared" si="71"/>
        <v/>
      </c>
      <c r="B2287" s="171"/>
      <c r="C2287" s="169"/>
      <c r="D2287" s="182"/>
      <c r="E2287" s="172"/>
      <c r="F2287" s="170"/>
      <c r="G2287" s="169"/>
      <c r="H2287" s="183"/>
      <c r="I2287" s="132" t="str">
        <f>IFERROR(VLOOKUP(C2287,PG!$C$8:$M$1007,11,FALSE),"")</f>
        <v/>
      </c>
      <c r="J2287" s="133">
        <f t="shared" si="72"/>
        <v>0</v>
      </c>
    </row>
    <row r="2288" spans="1:10" ht="35.1" customHeight="1" thickTop="1" thickBot="1" x14ac:dyDescent="0.3">
      <c r="A2288" s="28" t="str">
        <f t="shared" si="71"/>
        <v/>
      </c>
      <c r="B2288" s="171"/>
      <c r="C2288" s="169"/>
      <c r="D2288" s="182"/>
      <c r="E2288" s="172"/>
      <c r="F2288" s="170"/>
      <c r="G2288" s="169"/>
      <c r="H2288" s="183"/>
      <c r="I2288" s="132" t="str">
        <f>IFERROR(VLOOKUP(C2288,PG!$C$8:$M$1007,11,FALSE),"")</f>
        <v/>
      </c>
      <c r="J2288" s="133">
        <f t="shared" si="72"/>
        <v>0</v>
      </c>
    </row>
    <row r="2289" spans="1:10" ht="35.1" customHeight="1" thickTop="1" thickBot="1" x14ac:dyDescent="0.3">
      <c r="A2289" s="28" t="str">
        <f t="shared" si="71"/>
        <v/>
      </c>
      <c r="B2289" s="171"/>
      <c r="C2289" s="169"/>
      <c r="D2289" s="182"/>
      <c r="E2289" s="172"/>
      <c r="F2289" s="170"/>
      <c r="G2289" s="169"/>
      <c r="H2289" s="183"/>
      <c r="I2289" s="132" t="str">
        <f>IFERROR(VLOOKUP(C2289,PG!$C$8:$M$1007,11,FALSE),"")</f>
        <v/>
      </c>
      <c r="J2289" s="133">
        <f t="shared" si="72"/>
        <v>0</v>
      </c>
    </row>
    <row r="2290" spans="1:10" ht="35.1" customHeight="1" thickTop="1" thickBot="1" x14ac:dyDescent="0.3">
      <c r="A2290" s="28" t="str">
        <f t="shared" si="71"/>
        <v/>
      </c>
      <c r="B2290" s="171"/>
      <c r="C2290" s="169"/>
      <c r="D2290" s="182"/>
      <c r="E2290" s="172"/>
      <c r="F2290" s="170"/>
      <c r="G2290" s="169"/>
      <c r="H2290" s="183"/>
      <c r="I2290" s="132" t="str">
        <f>IFERROR(VLOOKUP(C2290,PG!$C$8:$M$1007,11,FALSE),"")</f>
        <v/>
      </c>
      <c r="J2290" s="133">
        <f t="shared" si="72"/>
        <v>0</v>
      </c>
    </row>
    <row r="2291" spans="1:10" ht="35.1" customHeight="1" thickTop="1" thickBot="1" x14ac:dyDescent="0.3">
      <c r="A2291" s="28" t="str">
        <f t="shared" si="71"/>
        <v/>
      </c>
      <c r="B2291" s="171"/>
      <c r="C2291" s="169"/>
      <c r="D2291" s="182"/>
      <c r="E2291" s="172"/>
      <c r="F2291" s="170"/>
      <c r="G2291" s="169"/>
      <c r="H2291" s="183"/>
      <c r="I2291" s="132" t="str">
        <f>IFERROR(VLOOKUP(C2291,PG!$C$8:$M$1007,11,FALSE),"")</f>
        <v/>
      </c>
      <c r="J2291" s="133">
        <f t="shared" si="72"/>
        <v>0</v>
      </c>
    </row>
    <row r="2292" spans="1:10" ht="35.1" customHeight="1" thickTop="1" thickBot="1" x14ac:dyDescent="0.3">
      <c r="A2292" s="28" t="str">
        <f t="shared" si="71"/>
        <v/>
      </c>
      <c r="B2292" s="171"/>
      <c r="C2292" s="169"/>
      <c r="D2292" s="182"/>
      <c r="E2292" s="172"/>
      <c r="F2292" s="170"/>
      <c r="G2292" s="169"/>
      <c r="H2292" s="183"/>
      <c r="I2292" s="132" t="str">
        <f>IFERROR(VLOOKUP(C2292,PG!$C$8:$M$1007,11,FALSE),"")</f>
        <v/>
      </c>
      <c r="J2292" s="133">
        <f t="shared" si="72"/>
        <v>0</v>
      </c>
    </row>
    <row r="2293" spans="1:10" ht="35.1" customHeight="1" thickTop="1" thickBot="1" x14ac:dyDescent="0.3">
      <c r="A2293" s="28" t="str">
        <f t="shared" si="71"/>
        <v/>
      </c>
      <c r="B2293" s="171"/>
      <c r="C2293" s="169"/>
      <c r="D2293" s="182"/>
      <c r="E2293" s="172"/>
      <c r="F2293" s="170"/>
      <c r="G2293" s="169"/>
      <c r="H2293" s="183"/>
      <c r="I2293" s="132" t="str">
        <f>IFERROR(VLOOKUP(C2293,PG!$C$8:$M$1007,11,FALSE),"")</f>
        <v/>
      </c>
      <c r="J2293" s="133">
        <f t="shared" si="72"/>
        <v>0</v>
      </c>
    </row>
    <row r="2294" spans="1:10" ht="35.1" customHeight="1" thickTop="1" thickBot="1" x14ac:dyDescent="0.3">
      <c r="A2294" s="28" t="str">
        <f t="shared" si="71"/>
        <v/>
      </c>
      <c r="B2294" s="171"/>
      <c r="C2294" s="169"/>
      <c r="D2294" s="182"/>
      <c r="E2294" s="172"/>
      <c r="F2294" s="170"/>
      <c r="G2294" s="169"/>
      <c r="H2294" s="183"/>
      <c r="I2294" s="132" t="str">
        <f>IFERROR(VLOOKUP(C2294,PG!$C$8:$M$1007,11,FALSE),"")</f>
        <v/>
      </c>
      <c r="J2294" s="133">
        <f t="shared" si="72"/>
        <v>0</v>
      </c>
    </row>
    <row r="2295" spans="1:10" ht="35.1" customHeight="1" thickTop="1" thickBot="1" x14ac:dyDescent="0.3">
      <c r="A2295" s="28" t="str">
        <f t="shared" si="71"/>
        <v/>
      </c>
      <c r="B2295" s="171"/>
      <c r="C2295" s="169"/>
      <c r="D2295" s="182"/>
      <c r="E2295" s="172"/>
      <c r="F2295" s="170"/>
      <c r="G2295" s="169"/>
      <c r="H2295" s="183"/>
      <c r="I2295" s="132" t="str">
        <f>IFERROR(VLOOKUP(C2295,PG!$C$8:$M$1007,11,FALSE),"")</f>
        <v/>
      </c>
      <c r="J2295" s="133">
        <f t="shared" si="72"/>
        <v>0</v>
      </c>
    </row>
    <row r="2296" spans="1:10" ht="35.1" customHeight="1" thickTop="1" thickBot="1" x14ac:dyDescent="0.3">
      <c r="A2296" s="28" t="str">
        <f t="shared" si="71"/>
        <v/>
      </c>
      <c r="B2296" s="171"/>
      <c r="C2296" s="169"/>
      <c r="D2296" s="182"/>
      <c r="E2296" s="172"/>
      <c r="F2296" s="170"/>
      <c r="G2296" s="169"/>
      <c r="H2296" s="183"/>
      <c r="I2296" s="132" t="str">
        <f>IFERROR(VLOOKUP(C2296,PG!$C$8:$M$1007,11,FALSE),"")</f>
        <v/>
      </c>
      <c r="J2296" s="133">
        <f t="shared" si="72"/>
        <v>0</v>
      </c>
    </row>
    <row r="2297" spans="1:10" ht="35.1" customHeight="1" thickTop="1" thickBot="1" x14ac:dyDescent="0.3">
      <c r="A2297" s="28" t="str">
        <f t="shared" si="71"/>
        <v/>
      </c>
      <c r="B2297" s="171"/>
      <c r="C2297" s="169"/>
      <c r="D2297" s="182"/>
      <c r="E2297" s="172"/>
      <c r="F2297" s="170"/>
      <c r="G2297" s="169"/>
      <c r="H2297" s="183"/>
      <c r="I2297" s="132" t="str">
        <f>IFERROR(VLOOKUP(C2297,PG!$C$8:$M$1007,11,FALSE),"")</f>
        <v/>
      </c>
      <c r="J2297" s="133">
        <f t="shared" si="72"/>
        <v>0</v>
      </c>
    </row>
    <row r="2298" spans="1:10" ht="35.1" customHeight="1" thickTop="1" thickBot="1" x14ac:dyDescent="0.3">
      <c r="A2298" s="28" t="str">
        <f t="shared" si="71"/>
        <v/>
      </c>
      <c r="B2298" s="171"/>
      <c r="C2298" s="169"/>
      <c r="D2298" s="182"/>
      <c r="E2298" s="172"/>
      <c r="F2298" s="170"/>
      <c r="G2298" s="169"/>
      <c r="H2298" s="183"/>
      <c r="I2298" s="132" t="str">
        <f>IFERROR(VLOOKUP(C2298,PG!$C$8:$M$1007,11,FALSE),"")</f>
        <v/>
      </c>
      <c r="J2298" s="133">
        <f t="shared" si="72"/>
        <v>0</v>
      </c>
    </row>
    <row r="2299" spans="1:10" ht="35.1" customHeight="1" thickTop="1" thickBot="1" x14ac:dyDescent="0.3">
      <c r="A2299" s="28" t="str">
        <f t="shared" si="71"/>
        <v/>
      </c>
      <c r="B2299" s="171"/>
      <c r="C2299" s="169"/>
      <c r="D2299" s="182"/>
      <c r="E2299" s="172"/>
      <c r="F2299" s="170"/>
      <c r="G2299" s="169"/>
      <c r="H2299" s="183"/>
      <c r="I2299" s="132" t="str">
        <f>IFERROR(VLOOKUP(C2299,PG!$C$8:$M$1007,11,FALSE),"")</f>
        <v/>
      </c>
      <c r="J2299" s="133">
        <f t="shared" si="72"/>
        <v>0</v>
      </c>
    </row>
    <row r="2300" spans="1:10" ht="35.1" customHeight="1" thickTop="1" thickBot="1" x14ac:dyDescent="0.3">
      <c r="A2300" s="28" t="str">
        <f t="shared" si="71"/>
        <v/>
      </c>
      <c r="B2300" s="171"/>
      <c r="C2300" s="169"/>
      <c r="D2300" s="182"/>
      <c r="E2300" s="172"/>
      <c r="F2300" s="170"/>
      <c r="G2300" s="169"/>
      <c r="H2300" s="183"/>
      <c r="I2300" s="132" t="str">
        <f>IFERROR(VLOOKUP(C2300,PG!$C$8:$M$1007,11,FALSE),"")</f>
        <v/>
      </c>
      <c r="J2300" s="133">
        <f t="shared" si="72"/>
        <v>0</v>
      </c>
    </row>
    <row r="2301" spans="1:10" ht="35.1" customHeight="1" thickTop="1" thickBot="1" x14ac:dyDescent="0.3">
      <c r="A2301" s="28" t="str">
        <f t="shared" si="71"/>
        <v/>
      </c>
      <c r="B2301" s="171"/>
      <c r="C2301" s="169"/>
      <c r="D2301" s="182"/>
      <c r="E2301" s="172"/>
      <c r="F2301" s="170"/>
      <c r="G2301" s="169"/>
      <c r="H2301" s="183"/>
      <c r="I2301" s="132" t="str">
        <f>IFERROR(VLOOKUP(C2301,PG!$C$8:$M$1007,11,FALSE),"")</f>
        <v/>
      </c>
      <c r="J2301" s="133">
        <f t="shared" si="72"/>
        <v>0</v>
      </c>
    </row>
    <row r="2302" spans="1:10" ht="35.1" customHeight="1" thickTop="1" thickBot="1" x14ac:dyDescent="0.3">
      <c r="A2302" s="28" t="str">
        <f t="shared" si="71"/>
        <v/>
      </c>
      <c r="B2302" s="171"/>
      <c r="C2302" s="169"/>
      <c r="D2302" s="182"/>
      <c r="E2302" s="172"/>
      <c r="F2302" s="170"/>
      <c r="G2302" s="169"/>
      <c r="H2302" s="183"/>
      <c r="I2302" s="132" t="str">
        <f>IFERROR(VLOOKUP(C2302,PG!$C$8:$M$1007,11,FALSE),"")</f>
        <v/>
      </c>
      <c r="J2302" s="133">
        <f t="shared" si="72"/>
        <v>0</v>
      </c>
    </row>
    <row r="2303" spans="1:10" ht="35.1" customHeight="1" thickTop="1" thickBot="1" x14ac:dyDescent="0.3">
      <c r="A2303" s="28" t="str">
        <f t="shared" si="71"/>
        <v/>
      </c>
      <c r="B2303" s="171"/>
      <c r="C2303" s="169"/>
      <c r="D2303" s="182"/>
      <c r="E2303" s="172"/>
      <c r="F2303" s="170"/>
      <c r="G2303" s="169"/>
      <c r="H2303" s="183"/>
      <c r="I2303" s="132" t="str">
        <f>IFERROR(VLOOKUP(C2303,PG!$C$8:$M$1007,11,FALSE),"")</f>
        <v/>
      </c>
      <c r="J2303" s="133">
        <f t="shared" si="72"/>
        <v>0</v>
      </c>
    </row>
    <row r="2304" spans="1:10" ht="35.1" customHeight="1" thickTop="1" thickBot="1" x14ac:dyDescent="0.3">
      <c r="A2304" s="28" t="str">
        <f t="shared" si="71"/>
        <v/>
      </c>
      <c r="B2304" s="171"/>
      <c r="C2304" s="169"/>
      <c r="D2304" s="182"/>
      <c r="E2304" s="172"/>
      <c r="F2304" s="170"/>
      <c r="G2304" s="169"/>
      <c r="H2304" s="183"/>
      <c r="I2304" s="132" t="str">
        <f>IFERROR(VLOOKUP(C2304,PG!$C$8:$M$1007,11,FALSE),"")</f>
        <v/>
      </c>
      <c r="J2304" s="133">
        <f t="shared" si="72"/>
        <v>0</v>
      </c>
    </row>
    <row r="2305" spans="1:10" ht="35.1" customHeight="1" thickTop="1" thickBot="1" x14ac:dyDescent="0.3">
      <c r="A2305" s="28" t="str">
        <f t="shared" si="71"/>
        <v/>
      </c>
      <c r="B2305" s="171"/>
      <c r="C2305" s="169"/>
      <c r="D2305" s="182"/>
      <c r="E2305" s="172"/>
      <c r="F2305" s="170"/>
      <c r="G2305" s="169"/>
      <c r="H2305" s="183"/>
      <c r="I2305" s="132" t="str">
        <f>IFERROR(VLOOKUP(C2305,PG!$C$8:$M$1007,11,FALSE),"")</f>
        <v/>
      </c>
      <c r="J2305" s="133">
        <f t="shared" si="72"/>
        <v>0</v>
      </c>
    </row>
    <row r="2306" spans="1:10" ht="35.1" customHeight="1" thickTop="1" thickBot="1" x14ac:dyDescent="0.3">
      <c r="A2306" s="28" t="str">
        <f t="shared" si="71"/>
        <v/>
      </c>
      <c r="B2306" s="171"/>
      <c r="C2306" s="169"/>
      <c r="D2306" s="182"/>
      <c r="E2306" s="172"/>
      <c r="F2306" s="170"/>
      <c r="G2306" s="169"/>
      <c r="H2306" s="183"/>
      <c r="I2306" s="132" t="str">
        <f>IFERROR(VLOOKUP(C2306,PG!$C$8:$M$1007,11,FALSE),"")</f>
        <v/>
      </c>
      <c r="J2306" s="133">
        <f t="shared" si="72"/>
        <v>0</v>
      </c>
    </row>
    <row r="2307" spans="1:10" ht="35.1" customHeight="1" thickTop="1" thickBot="1" x14ac:dyDescent="0.3">
      <c r="A2307" s="28" t="str">
        <f t="shared" si="71"/>
        <v/>
      </c>
      <c r="B2307" s="171"/>
      <c r="C2307" s="169"/>
      <c r="D2307" s="182"/>
      <c r="E2307" s="172"/>
      <c r="F2307" s="170"/>
      <c r="G2307" s="169"/>
      <c r="H2307" s="183"/>
      <c r="I2307" s="132" t="str">
        <f>IFERROR(VLOOKUP(C2307,PG!$C$8:$M$1007,11,FALSE),"")</f>
        <v/>
      </c>
      <c r="J2307" s="133">
        <f t="shared" si="72"/>
        <v>0</v>
      </c>
    </row>
    <row r="2308" spans="1:10" ht="35.1" customHeight="1" thickTop="1" thickBot="1" x14ac:dyDescent="0.3">
      <c r="A2308" s="28" t="str">
        <f t="shared" si="71"/>
        <v/>
      </c>
      <c r="B2308" s="171"/>
      <c r="C2308" s="169"/>
      <c r="D2308" s="182"/>
      <c r="E2308" s="172"/>
      <c r="F2308" s="170"/>
      <c r="G2308" s="169"/>
      <c r="H2308" s="183"/>
      <c r="I2308" s="132" t="str">
        <f>IFERROR(VLOOKUP(C2308,PG!$C$8:$M$1007,11,FALSE),"")</f>
        <v/>
      </c>
      <c r="J2308" s="133">
        <f t="shared" si="72"/>
        <v>0</v>
      </c>
    </row>
    <row r="2309" spans="1:10" ht="35.1" customHeight="1" thickTop="1" thickBot="1" x14ac:dyDescent="0.3">
      <c r="A2309" s="28" t="str">
        <f t="shared" si="71"/>
        <v/>
      </c>
      <c r="B2309" s="171"/>
      <c r="C2309" s="169"/>
      <c r="D2309" s="182"/>
      <c r="E2309" s="172"/>
      <c r="F2309" s="170"/>
      <c r="G2309" s="169"/>
      <c r="H2309" s="183"/>
      <c r="I2309" s="132" t="str">
        <f>IFERROR(VLOOKUP(C2309,PG!$C$8:$M$1007,11,FALSE),"")</f>
        <v/>
      </c>
      <c r="J2309" s="133">
        <f t="shared" si="72"/>
        <v>0</v>
      </c>
    </row>
    <row r="2310" spans="1:10" ht="35.1" customHeight="1" thickTop="1" thickBot="1" x14ac:dyDescent="0.3">
      <c r="A2310" s="28" t="str">
        <f t="shared" si="71"/>
        <v/>
      </c>
      <c r="B2310" s="171"/>
      <c r="C2310" s="169"/>
      <c r="D2310" s="182"/>
      <c r="E2310" s="172"/>
      <c r="F2310" s="170"/>
      <c r="G2310" s="169"/>
      <c r="H2310" s="183"/>
      <c r="I2310" s="132" t="str">
        <f>IFERROR(VLOOKUP(C2310,PG!$C$8:$M$1007,11,FALSE),"")</f>
        <v/>
      </c>
      <c r="J2310" s="133">
        <f t="shared" si="72"/>
        <v>0</v>
      </c>
    </row>
    <row r="2311" spans="1:10" ht="35.1" customHeight="1" thickTop="1" thickBot="1" x14ac:dyDescent="0.3">
      <c r="A2311" s="28" t="str">
        <f t="shared" si="71"/>
        <v/>
      </c>
      <c r="B2311" s="171"/>
      <c r="C2311" s="169"/>
      <c r="D2311" s="182"/>
      <c r="E2311" s="172"/>
      <c r="F2311" s="170"/>
      <c r="G2311" s="169"/>
      <c r="H2311" s="183"/>
      <c r="I2311" s="132" t="str">
        <f>IFERROR(VLOOKUP(C2311,PG!$C$8:$M$1007,11,FALSE),"")</f>
        <v/>
      </c>
      <c r="J2311" s="133">
        <f t="shared" si="72"/>
        <v>0</v>
      </c>
    </row>
    <row r="2312" spans="1:10" ht="35.1" customHeight="1" thickTop="1" thickBot="1" x14ac:dyDescent="0.3">
      <c r="A2312" s="28" t="str">
        <f t="shared" si="71"/>
        <v/>
      </c>
      <c r="B2312" s="171"/>
      <c r="C2312" s="169"/>
      <c r="D2312" s="182"/>
      <c r="E2312" s="172"/>
      <c r="F2312" s="170"/>
      <c r="G2312" s="169"/>
      <c r="H2312" s="183"/>
      <c r="I2312" s="132" t="str">
        <f>IFERROR(VLOOKUP(C2312,PG!$C$8:$M$1007,11,FALSE),"")</f>
        <v/>
      </c>
      <c r="J2312" s="133">
        <f t="shared" si="72"/>
        <v>0</v>
      </c>
    </row>
    <row r="2313" spans="1:10" ht="35.1" customHeight="1" thickTop="1" thickBot="1" x14ac:dyDescent="0.3">
      <c r="A2313" s="28" t="str">
        <f t="shared" ref="A2313:A2376" si="73">IF(B2313="","",MONTH(B2313))</f>
        <v/>
      </c>
      <c r="B2313" s="171"/>
      <c r="C2313" s="169"/>
      <c r="D2313" s="182"/>
      <c r="E2313" s="172"/>
      <c r="F2313" s="170"/>
      <c r="G2313" s="169"/>
      <c r="H2313" s="183"/>
      <c r="I2313" s="132" t="str">
        <f>IFERROR(VLOOKUP(C2313,PG!$C$8:$M$1007,11,FALSE),"")</f>
        <v/>
      </c>
      <c r="J2313" s="133">
        <f t="shared" si="72"/>
        <v>0</v>
      </c>
    </row>
    <row r="2314" spans="1:10" ht="35.1" customHeight="1" thickTop="1" thickBot="1" x14ac:dyDescent="0.3">
      <c r="A2314" s="28" t="str">
        <f t="shared" si="73"/>
        <v/>
      </c>
      <c r="B2314" s="171"/>
      <c r="C2314" s="169"/>
      <c r="D2314" s="182"/>
      <c r="E2314" s="172"/>
      <c r="F2314" s="170"/>
      <c r="G2314" s="169"/>
      <c r="H2314" s="183"/>
      <c r="I2314" s="132" t="str">
        <f>IFERROR(VLOOKUP(C2314,PG!$C$8:$M$1007,11,FALSE),"")</f>
        <v/>
      </c>
      <c r="J2314" s="133">
        <f t="shared" si="72"/>
        <v>0</v>
      </c>
    </row>
    <row r="2315" spans="1:10" ht="35.1" customHeight="1" thickTop="1" thickBot="1" x14ac:dyDescent="0.3">
      <c r="A2315" s="28" t="str">
        <f t="shared" si="73"/>
        <v/>
      </c>
      <c r="B2315" s="171"/>
      <c r="C2315" s="169"/>
      <c r="D2315" s="182"/>
      <c r="E2315" s="172"/>
      <c r="F2315" s="170"/>
      <c r="G2315" s="169"/>
      <c r="H2315" s="183"/>
      <c r="I2315" s="132" t="str">
        <f>IFERROR(VLOOKUP(C2315,PG!$C$8:$M$1007,11,FALSE),"")</f>
        <v/>
      </c>
      <c r="J2315" s="133">
        <f t="shared" si="72"/>
        <v>0</v>
      </c>
    </row>
    <row r="2316" spans="1:10" ht="35.1" customHeight="1" thickTop="1" thickBot="1" x14ac:dyDescent="0.3">
      <c r="A2316" s="28" t="str">
        <f t="shared" si="73"/>
        <v/>
      </c>
      <c r="B2316" s="171"/>
      <c r="C2316" s="169"/>
      <c r="D2316" s="182"/>
      <c r="E2316" s="172"/>
      <c r="F2316" s="170"/>
      <c r="G2316" s="169"/>
      <c r="H2316" s="183"/>
      <c r="I2316" s="132" t="str">
        <f>IFERROR(VLOOKUP(C2316,PG!$C$8:$M$1007,11,FALSE),"")</f>
        <v/>
      </c>
      <c r="J2316" s="133">
        <f t="shared" si="72"/>
        <v>0</v>
      </c>
    </row>
    <row r="2317" spans="1:10" ht="35.1" customHeight="1" thickTop="1" thickBot="1" x14ac:dyDescent="0.3">
      <c r="A2317" s="28" t="str">
        <f t="shared" si="73"/>
        <v/>
      </c>
      <c r="B2317" s="171"/>
      <c r="C2317" s="169"/>
      <c r="D2317" s="182"/>
      <c r="E2317" s="172"/>
      <c r="F2317" s="170"/>
      <c r="G2317" s="169"/>
      <c r="H2317" s="183"/>
      <c r="I2317" s="132" t="str">
        <f>IFERROR(VLOOKUP(C2317,PG!$C$8:$M$1007,11,FALSE),"")</f>
        <v/>
      </c>
      <c r="J2317" s="133">
        <f t="shared" si="72"/>
        <v>0</v>
      </c>
    </row>
    <row r="2318" spans="1:10" ht="35.1" customHeight="1" thickTop="1" thickBot="1" x14ac:dyDescent="0.3">
      <c r="A2318" s="28" t="str">
        <f t="shared" si="73"/>
        <v/>
      </c>
      <c r="B2318" s="171"/>
      <c r="C2318" s="169"/>
      <c r="D2318" s="182"/>
      <c r="E2318" s="172"/>
      <c r="F2318" s="170"/>
      <c r="G2318" s="169"/>
      <c r="H2318" s="183"/>
      <c r="I2318" s="132" t="str">
        <f>IFERROR(VLOOKUP(C2318,PG!$C$8:$M$1007,11,FALSE),"")</f>
        <v/>
      </c>
      <c r="J2318" s="133">
        <f t="shared" si="72"/>
        <v>0</v>
      </c>
    </row>
    <row r="2319" spans="1:10" ht="35.1" customHeight="1" thickTop="1" thickBot="1" x14ac:dyDescent="0.3">
      <c r="A2319" s="28" t="str">
        <f t="shared" si="73"/>
        <v/>
      </c>
      <c r="B2319" s="171"/>
      <c r="C2319" s="169"/>
      <c r="D2319" s="182"/>
      <c r="E2319" s="172"/>
      <c r="F2319" s="170"/>
      <c r="G2319" s="169"/>
      <c r="H2319" s="183"/>
      <c r="I2319" s="132" t="str">
        <f>IFERROR(VLOOKUP(C2319,PG!$C$8:$M$1007,11,FALSE),"")</f>
        <v/>
      </c>
      <c r="J2319" s="133">
        <f t="shared" si="72"/>
        <v>0</v>
      </c>
    </row>
    <row r="2320" spans="1:10" ht="35.1" customHeight="1" thickTop="1" thickBot="1" x14ac:dyDescent="0.3">
      <c r="A2320" s="28" t="str">
        <f t="shared" si="73"/>
        <v/>
      </c>
      <c r="B2320" s="171"/>
      <c r="C2320" s="169"/>
      <c r="D2320" s="182"/>
      <c r="E2320" s="172"/>
      <c r="F2320" s="170"/>
      <c r="G2320" s="169"/>
      <c r="H2320" s="183"/>
      <c r="I2320" s="132" t="str">
        <f>IFERROR(VLOOKUP(C2320,PG!$C$8:$M$1007,11,FALSE),"")</f>
        <v/>
      </c>
      <c r="J2320" s="133">
        <f t="shared" si="72"/>
        <v>0</v>
      </c>
    </row>
    <row r="2321" spans="1:10" ht="35.1" customHeight="1" thickTop="1" thickBot="1" x14ac:dyDescent="0.3">
      <c r="A2321" s="28" t="str">
        <f t="shared" si="73"/>
        <v/>
      </c>
      <c r="B2321" s="171"/>
      <c r="C2321" s="169"/>
      <c r="D2321" s="182"/>
      <c r="E2321" s="172"/>
      <c r="F2321" s="170"/>
      <c r="G2321" s="169"/>
      <c r="H2321" s="183"/>
      <c r="I2321" s="132" t="str">
        <f>IFERROR(VLOOKUP(C2321,PG!$C$8:$M$1007,11,FALSE),"")</f>
        <v/>
      </c>
      <c r="J2321" s="133">
        <f t="shared" si="72"/>
        <v>0</v>
      </c>
    </row>
    <row r="2322" spans="1:10" ht="35.1" customHeight="1" thickTop="1" thickBot="1" x14ac:dyDescent="0.3">
      <c r="A2322" s="28" t="str">
        <f t="shared" si="73"/>
        <v/>
      </c>
      <c r="B2322" s="171"/>
      <c r="C2322" s="169"/>
      <c r="D2322" s="182"/>
      <c r="E2322" s="172"/>
      <c r="F2322" s="170"/>
      <c r="G2322" s="169"/>
      <c r="H2322" s="183"/>
      <c r="I2322" s="132" t="str">
        <f>IFERROR(VLOOKUP(C2322,PG!$C$8:$M$1007,11,FALSE),"")</f>
        <v/>
      </c>
      <c r="J2322" s="133">
        <f t="shared" si="72"/>
        <v>0</v>
      </c>
    </row>
    <row r="2323" spans="1:10" ht="35.1" customHeight="1" thickTop="1" thickBot="1" x14ac:dyDescent="0.3">
      <c r="A2323" s="28" t="str">
        <f t="shared" si="73"/>
        <v/>
      </c>
      <c r="B2323" s="171"/>
      <c r="C2323" s="169"/>
      <c r="D2323" s="182"/>
      <c r="E2323" s="172"/>
      <c r="F2323" s="170"/>
      <c r="G2323" s="169"/>
      <c r="H2323" s="183"/>
      <c r="I2323" s="132" t="str">
        <f>IFERROR(VLOOKUP(C2323,PG!$C$8:$M$1007,11,FALSE),"")</f>
        <v/>
      </c>
      <c r="J2323" s="133">
        <f t="shared" ref="J2323:J2386" si="74">IFERROR(E2323*F2323,0)</f>
        <v>0</v>
      </c>
    </row>
    <row r="2324" spans="1:10" ht="35.1" customHeight="1" thickTop="1" thickBot="1" x14ac:dyDescent="0.3">
      <c r="A2324" s="28" t="str">
        <f t="shared" si="73"/>
        <v/>
      </c>
      <c r="B2324" s="171"/>
      <c r="C2324" s="169"/>
      <c r="D2324" s="182"/>
      <c r="E2324" s="172"/>
      <c r="F2324" s="170"/>
      <c r="G2324" s="169"/>
      <c r="H2324" s="183"/>
      <c r="I2324" s="132" t="str">
        <f>IFERROR(VLOOKUP(C2324,PG!$C$8:$M$1007,11,FALSE),"")</f>
        <v/>
      </c>
      <c r="J2324" s="133">
        <f t="shared" si="74"/>
        <v>0</v>
      </c>
    </row>
    <row r="2325" spans="1:10" ht="35.1" customHeight="1" thickTop="1" thickBot="1" x14ac:dyDescent="0.3">
      <c r="A2325" s="28" t="str">
        <f t="shared" si="73"/>
        <v/>
      </c>
      <c r="B2325" s="171"/>
      <c r="C2325" s="169"/>
      <c r="D2325" s="182"/>
      <c r="E2325" s="172"/>
      <c r="F2325" s="170"/>
      <c r="G2325" s="169"/>
      <c r="H2325" s="183"/>
      <c r="I2325" s="132" t="str">
        <f>IFERROR(VLOOKUP(C2325,PG!$C$8:$M$1007,11,FALSE),"")</f>
        <v/>
      </c>
      <c r="J2325" s="133">
        <f t="shared" si="74"/>
        <v>0</v>
      </c>
    </row>
    <row r="2326" spans="1:10" ht="35.1" customHeight="1" thickTop="1" thickBot="1" x14ac:dyDescent="0.3">
      <c r="A2326" s="28" t="str">
        <f t="shared" si="73"/>
        <v/>
      </c>
      <c r="B2326" s="171"/>
      <c r="C2326" s="169"/>
      <c r="D2326" s="182"/>
      <c r="E2326" s="172"/>
      <c r="F2326" s="170"/>
      <c r="G2326" s="169"/>
      <c r="H2326" s="183"/>
      <c r="I2326" s="132" t="str">
        <f>IFERROR(VLOOKUP(C2326,PG!$C$8:$M$1007,11,FALSE),"")</f>
        <v/>
      </c>
      <c r="J2326" s="133">
        <f t="shared" si="74"/>
        <v>0</v>
      </c>
    </row>
    <row r="2327" spans="1:10" ht="35.1" customHeight="1" thickTop="1" thickBot="1" x14ac:dyDescent="0.3">
      <c r="A2327" s="28" t="str">
        <f t="shared" si="73"/>
        <v/>
      </c>
      <c r="B2327" s="171"/>
      <c r="C2327" s="169"/>
      <c r="D2327" s="182"/>
      <c r="E2327" s="172"/>
      <c r="F2327" s="170"/>
      <c r="G2327" s="169"/>
      <c r="H2327" s="183"/>
      <c r="I2327" s="132" t="str">
        <f>IFERROR(VLOOKUP(C2327,PG!$C$8:$M$1007,11,FALSE),"")</f>
        <v/>
      </c>
      <c r="J2327" s="133">
        <f t="shared" si="74"/>
        <v>0</v>
      </c>
    </row>
    <row r="2328" spans="1:10" ht="35.1" customHeight="1" thickTop="1" thickBot="1" x14ac:dyDescent="0.3">
      <c r="A2328" s="28" t="str">
        <f t="shared" si="73"/>
        <v/>
      </c>
      <c r="B2328" s="171"/>
      <c r="C2328" s="169"/>
      <c r="D2328" s="182"/>
      <c r="E2328" s="172"/>
      <c r="F2328" s="170"/>
      <c r="G2328" s="169"/>
      <c r="H2328" s="183"/>
      <c r="I2328" s="132" t="str">
        <f>IFERROR(VLOOKUP(C2328,PG!$C$8:$M$1007,11,FALSE),"")</f>
        <v/>
      </c>
      <c r="J2328" s="133">
        <f t="shared" si="74"/>
        <v>0</v>
      </c>
    </row>
    <row r="2329" spans="1:10" ht="35.1" customHeight="1" thickTop="1" thickBot="1" x14ac:dyDescent="0.3">
      <c r="A2329" s="28" t="str">
        <f t="shared" si="73"/>
        <v/>
      </c>
      <c r="B2329" s="171"/>
      <c r="C2329" s="169"/>
      <c r="D2329" s="182"/>
      <c r="E2329" s="172"/>
      <c r="F2329" s="170"/>
      <c r="G2329" s="169"/>
      <c r="H2329" s="183"/>
      <c r="I2329" s="132" t="str">
        <f>IFERROR(VLOOKUP(C2329,PG!$C$8:$M$1007,11,FALSE),"")</f>
        <v/>
      </c>
      <c r="J2329" s="133">
        <f t="shared" si="74"/>
        <v>0</v>
      </c>
    </row>
    <row r="2330" spans="1:10" ht="35.1" customHeight="1" thickTop="1" thickBot="1" x14ac:dyDescent="0.3">
      <c r="A2330" s="28" t="str">
        <f t="shared" si="73"/>
        <v/>
      </c>
      <c r="B2330" s="171"/>
      <c r="C2330" s="169"/>
      <c r="D2330" s="182"/>
      <c r="E2330" s="172"/>
      <c r="F2330" s="170"/>
      <c r="G2330" s="169"/>
      <c r="H2330" s="183"/>
      <c r="I2330" s="132" t="str">
        <f>IFERROR(VLOOKUP(C2330,PG!$C$8:$M$1007,11,FALSE),"")</f>
        <v/>
      </c>
      <c r="J2330" s="133">
        <f t="shared" si="74"/>
        <v>0</v>
      </c>
    </row>
    <row r="2331" spans="1:10" ht="35.1" customHeight="1" thickTop="1" thickBot="1" x14ac:dyDescent="0.3">
      <c r="A2331" s="28" t="str">
        <f t="shared" si="73"/>
        <v/>
      </c>
      <c r="B2331" s="171"/>
      <c r="C2331" s="169"/>
      <c r="D2331" s="182"/>
      <c r="E2331" s="172"/>
      <c r="F2331" s="170"/>
      <c r="G2331" s="169"/>
      <c r="H2331" s="183"/>
      <c r="I2331" s="132" t="str">
        <f>IFERROR(VLOOKUP(C2331,PG!$C$8:$M$1007,11,FALSE),"")</f>
        <v/>
      </c>
      <c r="J2331" s="133">
        <f t="shared" si="74"/>
        <v>0</v>
      </c>
    </row>
    <row r="2332" spans="1:10" ht="35.1" customHeight="1" thickTop="1" thickBot="1" x14ac:dyDescent="0.3">
      <c r="A2332" s="28" t="str">
        <f t="shared" si="73"/>
        <v/>
      </c>
      <c r="B2332" s="171"/>
      <c r="C2332" s="169"/>
      <c r="D2332" s="182"/>
      <c r="E2332" s="172"/>
      <c r="F2332" s="170"/>
      <c r="G2332" s="169"/>
      <c r="H2332" s="183"/>
      <c r="I2332" s="132" t="str">
        <f>IFERROR(VLOOKUP(C2332,PG!$C$8:$M$1007,11,FALSE),"")</f>
        <v/>
      </c>
      <c r="J2332" s="133">
        <f t="shared" si="74"/>
        <v>0</v>
      </c>
    </row>
    <row r="2333" spans="1:10" ht="35.1" customHeight="1" thickTop="1" thickBot="1" x14ac:dyDescent="0.3">
      <c r="A2333" s="28" t="str">
        <f t="shared" si="73"/>
        <v/>
      </c>
      <c r="B2333" s="171"/>
      <c r="C2333" s="169"/>
      <c r="D2333" s="182"/>
      <c r="E2333" s="172"/>
      <c r="F2333" s="170"/>
      <c r="G2333" s="169"/>
      <c r="H2333" s="183"/>
      <c r="I2333" s="132" t="str">
        <f>IFERROR(VLOOKUP(C2333,PG!$C$8:$M$1007,11,FALSE),"")</f>
        <v/>
      </c>
      <c r="J2333" s="133">
        <f t="shared" si="74"/>
        <v>0</v>
      </c>
    </row>
    <row r="2334" spans="1:10" ht="35.1" customHeight="1" thickTop="1" thickBot="1" x14ac:dyDescent="0.3">
      <c r="A2334" s="28" t="str">
        <f t="shared" si="73"/>
        <v/>
      </c>
      <c r="B2334" s="171"/>
      <c r="C2334" s="169"/>
      <c r="D2334" s="182"/>
      <c r="E2334" s="172"/>
      <c r="F2334" s="170"/>
      <c r="G2334" s="169"/>
      <c r="H2334" s="183"/>
      <c r="I2334" s="132" t="str">
        <f>IFERROR(VLOOKUP(C2334,PG!$C$8:$M$1007,11,FALSE),"")</f>
        <v/>
      </c>
      <c r="J2334" s="133">
        <f t="shared" si="74"/>
        <v>0</v>
      </c>
    </row>
    <row r="2335" spans="1:10" ht="35.1" customHeight="1" thickTop="1" thickBot="1" x14ac:dyDescent="0.3">
      <c r="A2335" s="28" t="str">
        <f t="shared" si="73"/>
        <v/>
      </c>
      <c r="B2335" s="171"/>
      <c r="C2335" s="169"/>
      <c r="D2335" s="182"/>
      <c r="E2335" s="172"/>
      <c r="F2335" s="170"/>
      <c r="G2335" s="169"/>
      <c r="H2335" s="183"/>
      <c r="I2335" s="132" t="str">
        <f>IFERROR(VLOOKUP(C2335,PG!$C$8:$M$1007,11,FALSE),"")</f>
        <v/>
      </c>
      <c r="J2335" s="133">
        <f t="shared" si="74"/>
        <v>0</v>
      </c>
    </row>
    <row r="2336" spans="1:10" ht="35.1" customHeight="1" thickTop="1" thickBot="1" x14ac:dyDescent="0.3">
      <c r="A2336" s="28" t="str">
        <f t="shared" si="73"/>
        <v/>
      </c>
      <c r="B2336" s="171"/>
      <c r="C2336" s="169"/>
      <c r="D2336" s="182"/>
      <c r="E2336" s="172"/>
      <c r="F2336" s="170"/>
      <c r="G2336" s="169"/>
      <c r="H2336" s="183"/>
      <c r="I2336" s="132" t="str">
        <f>IFERROR(VLOOKUP(C2336,PG!$C$8:$M$1007,11,FALSE),"")</f>
        <v/>
      </c>
      <c r="J2336" s="133">
        <f t="shared" si="74"/>
        <v>0</v>
      </c>
    </row>
    <row r="2337" spans="1:10" ht="35.1" customHeight="1" thickTop="1" thickBot="1" x14ac:dyDescent="0.3">
      <c r="A2337" s="28" t="str">
        <f t="shared" si="73"/>
        <v/>
      </c>
      <c r="B2337" s="171"/>
      <c r="C2337" s="169"/>
      <c r="D2337" s="182"/>
      <c r="E2337" s="172"/>
      <c r="F2337" s="170"/>
      <c r="G2337" s="169"/>
      <c r="H2337" s="183"/>
      <c r="I2337" s="132" t="str">
        <f>IFERROR(VLOOKUP(C2337,PG!$C$8:$M$1007,11,FALSE),"")</f>
        <v/>
      </c>
      <c r="J2337" s="133">
        <f t="shared" si="74"/>
        <v>0</v>
      </c>
    </row>
    <row r="2338" spans="1:10" ht="35.1" customHeight="1" thickTop="1" thickBot="1" x14ac:dyDescent="0.3">
      <c r="A2338" s="28" t="str">
        <f t="shared" si="73"/>
        <v/>
      </c>
      <c r="B2338" s="171"/>
      <c r="C2338" s="169"/>
      <c r="D2338" s="182"/>
      <c r="E2338" s="172"/>
      <c r="F2338" s="170"/>
      <c r="G2338" s="169"/>
      <c r="H2338" s="183"/>
      <c r="I2338" s="132" t="str">
        <f>IFERROR(VLOOKUP(C2338,PG!$C$8:$M$1007,11,FALSE),"")</f>
        <v/>
      </c>
      <c r="J2338" s="133">
        <f t="shared" si="74"/>
        <v>0</v>
      </c>
    </row>
    <row r="2339" spans="1:10" ht="35.1" customHeight="1" thickTop="1" thickBot="1" x14ac:dyDescent="0.3">
      <c r="A2339" s="28" t="str">
        <f t="shared" si="73"/>
        <v/>
      </c>
      <c r="B2339" s="171"/>
      <c r="C2339" s="169"/>
      <c r="D2339" s="182"/>
      <c r="E2339" s="172"/>
      <c r="F2339" s="170"/>
      <c r="G2339" s="169"/>
      <c r="H2339" s="183"/>
      <c r="I2339" s="132" t="str">
        <f>IFERROR(VLOOKUP(C2339,PG!$C$8:$M$1007,11,FALSE),"")</f>
        <v/>
      </c>
      <c r="J2339" s="133">
        <f t="shared" si="74"/>
        <v>0</v>
      </c>
    </row>
    <row r="2340" spans="1:10" ht="35.1" customHeight="1" thickTop="1" thickBot="1" x14ac:dyDescent="0.3">
      <c r="A2340" s="28" t="str">
        <f t="shared" si="73"/>
        <v/>
      </c>
      <c r="B2340" s="171"/>
      <c r="C2340" s="169"/>
      <c r="D2340" s="182"/>
      <c r="E2340" s="172"/>
      <c r="F2340" s="170"/>
      <c r="G2340" s="169"/>
      <c r="H2340" s="183"/>
      <c r="I2340" s="132" t="str">
        <f>IFERROR(VLOOKUP(C2340,PG!$C$8:$M$1007,11,FALSE),"")</f>
        <v/>
      </c>
      <c r="J2340" s="133">
        <f t="shared" si="74"/>
        <v>0</v>
      </c>
    </row>
    <row r="2341" spans="1:10" ht="35.1" customHeight="1" thickTop="1" thickBot="1" x14ac:dyDescent="0.3">
      <c r="A2341" s="28" t="str">
        <f t="shared" si="73"/>
        <v/>
      </c>
      <c r="B2341" s="171"/>
      <c r="C2341" s="169"/>
      <c r="D2341" s="182"/>
      <c r="E2341" s="172"/>
      <c r="F2341" s="170"/>
      <c r="G2341" s="169"/>
      <c r="H2341" s="183"/>
      <c r="I2341" s="132" t="str">
        <f>IFERROR(VLOOKUP(C2341,PG!$C$8:$M$1007,11,FALSE),"")</f>
        <v/>
      </c>
      <c r="J2341" s="133">
        <f t="shared" si="74"/>
        <v>0</v>
      </c>
    </row>
    <row r="2342" spans="1:10" ht="35.1" customHeight="1" thickTop="1" thickBot="1" x14ac:dyDescent="0.3">
      <c r="A2342" s="28" t="str">
        <f t="shared" si="73"/>
        <v/>
      </c>
      <c r="B2342" s="171"/>
      <c r="C2342" s="169"/>
      <c r="D2342" s="182"/>
      <c r="E2342" s="172"/>
      <c r="F2342" s="170"/>
      <c r="G2342" s="169"/>
      <c r="H2342" s="183"/>
      <c r="I2342" s="132" t="str">
        <f>IFERROR(VLOOKUP(C2342,PG!$C$8:$M$1007,11,FALSE),"")</f>
        <v/>
      </c>
      <c r="J2342" s="133">
        <f t="shared" si="74"/>
        <v>0</v>
      </c>
    </row>
    <row r="2343" spans="1:10" ht="35.1" customHeight="1" thickTop="1" thickBot="1" x14ac:dyDescent="0.3">
      <c r="A2343" s="28" t="str">
        <f t="shared" si="73"/>
        <v/>
      </c>
      <c r="B2343" s="171"/>
      <c r="C2343" s="169"/>
      <c r="D2343" s="182"/>
      <c r="E2343" s="172"/>
      <c r="F2343" s="170"/>
      <c r="G2343" s="169"/>
      <c r="H2343" s="183"/>
      <c r="I2343" s="132" t="str">
        <f>IFERROR(VLOOKUP(C2343,PG!$C$8:$M$1007,11,FALSE),"")</f>
        <v/>
      </c>
      <c r="J2343" s="133">
        <f t="shared" si="74"/>
        <v>0</v>
      </c>
    </row>
    <row r="2344" spans="1:10" ht="35.1" customHeight="1" thickTop="1" thickBot="1" x14ac:dyDescent="0.3">
      <c r="A2344" s="28" t="str">
        <f t="shared" si="73"/>
        <v/>
      </c>
      <c r="B2344" s="171"/>
      <c r="C2344" s="169"/>
      <c r="D2344" s="182"/>
      <c r="E2344" s="172"/>
      <c r="F2344" s="170"/>
      <c r="G2344" s="169"/>
      <c r="H2344" s="183"/>
      <c r="I2344" s="132" t="str">
        <f>IFERROR(VLOOKUP(C2344,PG!$C$8:$M$1007,11,FALSE),"")</f>
        <v/>
      </c>
      <c r="J2344" s="133">
        <f t="shared" si="74"/>
        <v>0</v>
      </c>
    </row>
    <row r="2345" spans="1:10" ht="35.1" customHeight="1" thickTop="1" thickBot="1" x14ac:dyDescent="0.3">
      <c r="A2345" s="28" t="str">
        <f t="shared" si="73"/>
        <v/>
      </c>
      <c r="B2345" s="171"/>
      <c r="C2345" s="169"/>
      <c r="D2345" s="182"/>
      <c r="E2345" s="172"/>
      <c r="F2345" s="170"/>
      <c r="G2345" s="169"/>
      <c r="H2345" s="183"/>
      <c r="I2345" s="132" t="str">
        <f>IFERROR(VLOOKUP(C2345,PG!$C$8:$M$1007,11,FALSE),"")</f>
        <v/>
      </c>
      <c r="J2345" s="133">
        <f t="shared" si="74"/>
        <v>0</v>
      </c>
    </row>
    <row r="2346" spans="1:10" ht="35.1" customHeight="1" thickTop="1" thickBot="1" x14ac:dyDescent="0.3">
      <c r="A2346" s="28" t="str">
        <f t="shared" si="73"/>
        <v/>
      </c>
      <c r="B2346" s="171"/>
      <c r="C2346" s="169"/>
      <c r="D2346" s="182"/>
      <c r="E2346" s="172"/>
      <c r="F2346" s="170"/>
      <c r="G2346" s="169"/>
      <c r="H2346" s="183"/>
      <c r="I2346" s="132" t="str">
        <f>IFERROR(VLOOKUP(C2346,PG!$C$8:$M$1007,11,FALSE),"")</f>
        <v/>
      </c>
      <c r="J2346" s="133">
        <f t="shared" si="74"/>
        <v>0</v>
      </c>
    </row>
    <row r="2347" spans="1:10" ht="35.1" customHeight="1" thickTop="1" thickBot="1" x14ac:dyDescent="0.3">
      <c r="A2347" s="28" t="str">
        <f t="shared" si="73"/>
        <v/>
      </c>
      <c r="B2347" s="171"/>
      <c r="C2347" s="169"/>
      <c r="D2347" s="182"/>
      <c r="E2347" s="172"/>
      <c r="F2347" s="170"/>
      <c r="G2347" s="169"/>
      <c r="H2347" s="183"/>
      <c r="I2347" s="132" t="str">
        <f>IFERROR(VLOOKUP(C2347,PG!$C$8:$M$1007,11,FALSE),"")</f>
        <v/>
      </c>
      <c r="J2347" s="133">
        <f t="shared" si="74"/>
        <v>0</v>
      </c>
    </row>
    <row r="2348" spans="1:10" ht="35.1" customHeight="1" thickTop="1" thickBot="1" x14ac:dyDescent="0.3">
      <c r="A2348" s="28" t="str">
        <f t="shared" si="73"/>
        <v/>
      </c>
      <c r="B2348" s="171"/>
      <c r="C2348" s="169"/>
      <c r="D2348" s="182"/>
      <c r="E2348" s="172"/>
      <c r="F2348" s="170"/>
      <c r="G2348" s="169"/>
      <c r="H2348" s="183"/>
      <c r="I2348" s="132" t="str">
        <f>IFERROR(VLOOKUP(C2348,PG!$C$8:$M$1007,11,FALSE),"")</f>
        <v/>
      </c>
      <c r="J2348" s="133">
        <f t="shared" si="74"/>
        <v>0</v>
      </c>
    </row>
    <row r="2349" spans="1:10" ht="35.1" customHeight="1" thickTop="1" thickBot="1" x14ac:dyDescent="0.3">
      <c r="A2349" s="28" t="str">
        <f t="shared" si="73"/>
        <v/>
      </c>
      <c r="B2349" s="171"/>
      <c r="C2349" s="169"/>
      <c r="D2349" s="182"/>
      <c r="E2349" s="172"/>
      <c r="F2349" s="170"/>
      <c r="G2349" s="169"/>
      <c r="H2349" s="183"/>
      <c r="I2349" s="132" t="str">
        <f>IFERROR(VLOOKUP(C2349,PG!$C$8:$M$1007,11,FALSE),"")</f>
        <v/>
      </c>
      <c r="J2349" s="133">
        <f t="shared" si="74"/>
        <v>0</v>
      </c>
    </row>
    <row r="2350" spans="1:10" ht="35.1" customHeight="1" thickTop="1" thickBot="1" x14ac:dyDescent="0.3">
      <c r="A2350" s="28" t="str">
        <f t="shared" si="73"/>
        <v/>
      </c>
      <c r="B2350" s="171"/>
      <c r="C2350" s="169"/>
      <c r="D2350" s="182"/>
      <c r="E2350" s="172"/>
      <c r="F2350" s="170"/>
      <c r="G2350" s="169"/>
      <c r="H2350" s="183"/>
      <c r="I2350" s="132" t="str">
        <f>IFERROR(VLOOKUP(C2350,PG!$C$8:$M$1007,11,FALSE),"")</f>
        <v/>
      </c>
      <c r="J2350" s="133">
        <f t="shared" si="74"/>
        <v>0</v>
      </c>
    </row>
    <row r="2351" spans="1:10" ht="35.1" customHeight="1" thickTop="1" thickBot="1" x14ac:dyDescent="0.3">
      <c r="A2351" s="28" t="str">
        <f t="shared" si="73"/>
        <v/>
      </c>
      <c r="B2351" s="171"/>
      <c r="C2351" s="169"/>
      <c r="D2351" s="182"/>
      <c r="E2351" s="172"/>
      <c r="F2351" s="170"/>
      <c r="G2351" s="169"/>
      <c r="H2351" s="183"/>
      <c r="I2351" s="132" t="str">
        <f>IFERROR(VLOOKUP(C2351,PG!$C$8:$M$1007,11,FALSE),"")</f>
        <v/>
      </c>
      <c r="J2351" s="133">
        <f t="shared" si="74"/>
        <v>0</v>
      </c>
    </row>
    <row r="2352" spans="1:10" ht="35.1" customHeight="1" thickTop="1" thickBot="1" x14ac:dyDescent="0.3">
      <c r="A2352" s="28" t="str">
        <f t="shared" si="73"/>
        <v/>
      </c>
      <c r="B2352" s="171"/>
      <c r="C2352" s="169"/>
      <c r="D2352" s="182"/>
      <c r="E2352" s="172"/>
      <c r="F2352" s="170"/>
      <c r="G2352" s="169"/>
      <c r="H2352" s="183"/>
      <c r="I2352" s="132" t="str">
        <f>IFERROR(VLOOKUP(C2352,PG!$C$8:$M$1007,11,FALSE),"")</f>
        <v/>
      </c>
      <c r="J2352" s="133">
        <f t="shared" si="74"/>
        <v>0</v>
      </c>
    </row>
    <row r="2353" spans="1:10" ht="35.1" customHeight="1" thickTop="1" thickBot="1" x14ac:dyDescent="0.3">
      <c r="A2353" s="28" t="str">
        <f t="shared" si="73"/>
        <v/>
      </c>
      <c r="B2353" s="171"/>
      <c r="C2353" s="169"/>
      <c r="D2353" s="182"/>
      <c r="E2353" s="172"/>
      <c r="F2353" s="170"/>
      <c r="G2353" s="169"/>
      <c r="H2353" s="183"/>
      <c r="I2353" s="132" t="str">
        <f>IFERROR(VLOOKUP(C2353,PG!$C$8:$M$1007,11,FALSE),"")</f>
        <v/>
      </c>
      <c r="J2353" s="133">
        <f t="shared" si="74"/>
        <v>0</v>
      </c>
    </row>
    <row r="2354" spans="1:10" ht="35.1" customHeight="1" thickTop="1" thickBot="1" x14ac:dyDescent="0.3">
      <c r="A2354" s="28" t="str">
        <f t="shared" si="73"/>
        <v/>
      </c>
      <c r="B2354" s="171"/>
      <c r="C2354" s="169"/>
      <c r="D2354" s="182"/>
      <c r="E2354" s="172"/>
      <c r="F2354" s="170"/>
      <c r="G2354" s="169"/>
      <c r="H2354" s="183"/>
      <c r="I2354" s="132" t="str">
        <f>IFERROR(VLOOKUP(C2354,PG!$C$8:$M$1007,11,FALSE),"")</f>
        <v/>
      </c>
      <c r="J2354" s="133">
        <f t="shared" si="74"/>
        <v>0</v>
      </c>
    </row>
    <row r="2355" spans="1:10" ht="35.1" customHeight="1" thickTop="1" thickBot="1" x14ac:dyDescent="0.3">
      <c r="A2355" s="28" t="str">
        <f t="shared" si="73"/>
        <v/>
      </c>
      <c r="B2355" s="171"/>
      <c r="C2355" s="169"/>
      <c r="D2355" s="182"/>
      <c r="E2355" s="172"/>
      <c r="F2355" s="170"/>
      <c r="G2355" s="169"/>
      <c r="H2355" s="183"/>
      <c r="I2355" s="132" t="str">
        <f>IFERROR(VLOOKUP(C2355,PG!$C$8:$M$1007,11,FALSE),"")</f>
        <v/>
      </c>
      <c r="J2355" s="133">
        <f t="shared" si="74"/>
        <v>0</v>
      </c>
    </row>
    <row r="2356" spans="1:10" ht="35.1" customHeight="1" thickTop="1" thickBot="1" x14ac:dyDescent="0.3">
      <c r="A2356" s="28" t="str">
        <f t="shared" si="73"/>
        <v/>
      </c>
      <c r="B2356" s="171"/>
      <c r="C2356" s="169"/>
      <c r="D2356" s="182"/>
      <c r="E2356" s="172"/>
      <c r="F2356" s="170"/>
      <c r="G2356" s="169"/>
      <c r="H2356" s="183"/>
      <c r="I2356" s="132" t="str">
        <f>IFERROR(VLOOKUP(C2356,PG!$C$8:$M$1007,11,FALSE),"")</f>
        <v/>
      </c>
      <c r="J2356" s="133">
        <f t="shared" si="74"/>
        <v>0</v>
      </c>
    </row>
    <row r="2357" spans="1:10" ht="35.1" customHeight="1" thickTop="1" thickBot="1" x14ac:dyDescent="0.3">
      <c r="A2357" s="28" t="str">
        <f t="shared" si="73"/>
        <v/>
      </c>
      <c r="B2357" s="171"/>
      <c r="C2357" s="169"/>
      <c r="D2357" s="182"/>
      <c r="E2357" s="172"/>
      <c r="F2357" s="170"/>
      <c r="G2357" s="169"/>
      <c r="H2357" s="183"/>
      <c r="I2357" s="132" t="str">
        <f>IFERROR(VLOOKUP(C2357,PG!$C$8:$M$1007,11,FALSE),"")</f>
        <v/>
      </c>
      <c r="J2357" s="133">
        <f t="shared" si="74"/>
        <v>0</v>
      </c>
    </row>
    <row r="2358" spans="1:10" ht="35.1" customHeight="1" thickTop="1" thickBot="1" x14ac:dyDescent="0.3">
      <c r="A2358" s="28" t="str">
        <f t="shared" si="73"/>
        <v/>
      </c>
      <c r="B2358" s="171"/>
      <c r="C2358" s="169"/>
      <c r="D2358" s="182"/>
      <c r="E2358" s="172"/>
      <c r="F2358" s="170"/>
      <c r="G2358" s="169"/>
      <c r="H2358" s="183"/>
      <c r="I2358" s="132" t="str">
        <f>IFERROR(VLOOKUP(C2358,PG!$C$8:$M$1007,11,FALSE),"")</f>
        <v/>
      </c>
      <c r="J2358" s="133">
        <f t="shared" si="74"/>
        <v>0</v>
      </c>
    </row>
    <row r="2359" spans="1:10" ht="35.1" customHeight="1" thickTop="1" thickBot="1" x14ac:dyDescent="0.3">
      <c r="A2359" s="28" t="str">
        <f t="shared" si="73"/>
        <v/>
      </c>
      <c r="B2359" s="171"/>
      <c r="C2359" s="169"/>
      <c r="D2359" s="182"/>
      <c r="E2359" s="172"/>
      <c r="F2359" s="170"/>
      <c r="G2359" s="169"/>
      <c r="H2359" s="183"/>
      <c r="I2359" s="132" t="str">
        <f>IFERROR(VLOOKUP(C2359,PG!$C$8:$M$1007,11,FALSE),"")</f>
        <v/>
      </c>
      <c r="J2359" s="133">
        <f t="shared" si="74"/>
        <v>0</v>
      </c>
    </row>
    <row r="2360" spans="1:10" ht="35.1" customHeight="1" thickTop="1" thickBot="1" x14ac:dyDescent="0.3">
      <c r="A2360" s="28" t="str">
        <f t="shared" si="73"/>
        <v/>
      </c>
      <c r="B2360" s="171"/>
      <c r="C2360" s="169"/>
      <c r="D2360" s="182"/>
      <c r="E2360" s="172"/>
      <c r="F2360" s="170"/>
      <c r="G2360" s="169"/>
      <c r="H2360" s="183"/>
      <c r="I2360" s="132" t="str">
        <f>IFERROR(VLOOKUP(C2360,PG!$C$8:$M$1007,11,FALSE),"")</f>
        <v/>
      </c>
      <c r="J2360" s="133">
        <f t="shared" si="74"/>
        <v>0</v>
      </c>
    </row>
    <row r="2361" spans="1:10" ht="35.1" customHeight="1" thickTop="1" thickBot="1" x14ac:dyDescent="0.3">
      <c r="A2361" s="28" t="str">
        <f t="shared" si="73"/>
        <v/>
      </c>
      <c r="B2361" s="171"/>
      <c r="C2361" s="169"/>
      <c r="D2361" s="182"/>
      <c r="E2361" s="172"/>
      <c r="F2361" s="170"/>
      <c r="G2361" s="169"/>
      <c r="H2361" s="183"/>
      <c r="I2361" s="132" t="str">
        <f>IFERROR(VLOOKUP(C2361,PG!$C$8:$M$1007,11,FALSE),"")</f>
        <v/>
      </c>
      <c r="J2361" s="133">
        <f t="shared" si="74"/>
        <v>0</v>
      </c>
    </row>
    <row r="2362" spans="1:10" ht="35.1" customHeight="1" thickTop="1" thickBot="1" x14ac:dyDescent="0.3">
      <c r="A2362" s="28" t="str">
        <f t="shared" si="73"/>
        <v/>
      </c>
      <c r="B2362" s="171"/>
      <c r="C2362" s="169"/>
      <c r="D2362" s="182"/>
      <c r="E2362" s="172"/>
      <c r="F2362" s="170"/>
      <c r="G2362" s="169"/>
      <c r="H2362" s="183"/>
      <c r="I2362" s="132" t="str">
        <f>IFERROR(VLOOKUP(C2362,PG!$C$8:$M$1007,11,FALSE),"")</f>
        <v/>
      </c>
      <c r="J2362" s="133">
        <f t="shared" si="74"/>
        <v>0</v>
      </c>
    </row>
    <row r="2363" spans="1:10" ht="35.1" customHeight="1" thickTop="1" thickBot="1" x14ac:dyDescent="0.3">
      <c r="A2363" s="28" t="str">
        <f t="shared" si="73"/>
        <v/>
      </c>
      <c r="B2363" s="171"/>
      <c r="C2363" s="169"/>
      <c r="D2363" s="182"/>
      <c r="E2363" s="172"/>
      <c r="F2363" s="170"/>
      <c r="G2363" s="169"/>
      <c r="H2363" s="183"/>
      <c r="I2363" s="132" t="str">
        <f>IFERROR(VLOOKUP(C2363,PG!$C$8:$M$1007,11,FALSE),"")</f>
        <v/>
      </c>
      <c r="J2363" s="133">
        <f t="shared" si="74"/>
        <v>0</v>
      </c>
    </row>
    <row r="2364" spans="1:10" ht="35.1" customHeight="1" thickTop="1" thickBot="1" x14ac:dyDescent="0.3">
      <c r="A2364" s="28" t="str">
        <f t="shared" si="73"/>
        <v/>
      </c>
      <c r="B2364" s="171"/>
      <c r="C2364" s="169"/>
      <c r="D2364" s="182"/>
      <c r="E2364" s="172"/>
      <c r="F2364" s="170"/>
      <c r="G2364" s="169"/>
      <c r="H2364" s="183"/>
      <c r="I2364" s="132" t="str">
        <f>IFERROR(VLOOKUP(C2364,PG!$C$8:$M$1007,11,FALSE),"")</f>
        <v/>
      </c>
      <c r="J2364" s="133">
        <f t="shared" si="74"/>
        <v>0</v>
      </c>
    </row>
    <row r="2365" spans="1:10" ht="35.1" customHeight="1" thickTop="1" thickBot="1" x14ac:dyDescent="0.3">
      <c r="A2365" s="28" t="str">
        <f t="shared" si="73"/>
        <v/>
      </c>
      <c r="B2365" s="171"/>
      <c r="C2365" s="169"/>
      <c r="D2365" s="182"/>
      <c r="E2365" s="172"/>
      <c r="F2365" s="170"/>
      <c r="G2365" s="169"/>
      <c r="H2365" s="183"/>
      <c r="I2365" s="132" t="str">
        <f>IFERROR(VLOOKUP(C2365,PG!$C$8:$M$1007,11,FALSE),"")</f>
        <v/>
      </c>
      <c r="J2365" s="133">
        <f t="shared" si="74"/>
        <v>0</v>
      </c>
    </row>
    <row r="2366" spans="1:10" ht="35.1" customHeight="1" thickTop="1" thickBot="1" x14ac:dyDescent="0.3">
      <c r="A2366" s="28" t="str">
        <f t="shared" si="73"/>
        <v/>
      </c>
      <c r="B2366" s="171"/>
      <c r="C2366" s="169"/>
      <c r="D2366" s="182"/>
      <c r="E2366" s="172"/>
      <c r="F2366" s="170"/>
      <c r="G2366" s="169"/>
      <c r="H2366" s="183"/>
      <c r="I2366" s="132" t="str">
        <f>IFERROR(VLOOKUP(C2366,PG!$C$8:$M$1007,11,FALSE),"")</f>
        <v/>
      </c>
      <c r="J2366" s="133">
        <f t="shared" si="74"/>
        <v>0</v>
      </c>
    </row>
    <row r="2367" spans="1:10" ht="35.1" customHeight="1" thickTop="1" thickBot="1" x14ac:dyDescent="0.3">
      <c r="A2367" s="28" t="str">
        <f t="shared" si="73"/>
        <v/>
      </c>
      <c r="B2367" s="171"/>
      <c r="C2367" s="169"/>
      <c r="D2367" s="182"/>
      <c r="E2367" s="172"/>
      <c r="F2367" s="170"/>
      <c r="G2367" s="169"/>
      <c r="H2367" s="183"/>
      <c r="I2367" s="132" t="str">
        <f>IFERROR(VLOOKUP(C2367,PG!$C$8:$M$1007,11,FALSE),"")</f>
        <v/>
      </c>
      <c r="J2367" s="133">
        <f t="shared" si="74"/>
        <v>0</v>
      </c>
    </row>
    <row r="2368" spans="1:10" ht="35.1" customHeight="1" thickTop="1" thickBot="1" x14ac:dyDescent="0.3">
      <c r="A2368" s="28" t="str">
        <f t="shared" si="73"/>
        <v/>
      </c>
      <c r="B2368" s="171"/>
      <c r="C2368" s="169"/>
      <c r="D2368" s="182"/>
      <c r="E2368" s="172"/>
      <c r="F2368" s="170"/>
      <c r="G2368" s="169"/>
      <c r="H2368" s="183"/>
      <c r="I2368" s="132" t="str">
        <f>IFERROR(VLOOKUP(C2368,PG!$C$8:$M$1007,11,FALSE),"")</f>
        <v/>
      </c>
      <c r="J2368" s="133">
        <f t="shared" si="74"/>
        <v>0</v>
      </c>
    </row>
    <row r="2369" spans="1:10" ht="35.1" customHeight="1" thickTop="1" thickBot="1" x14ac:dyDescent="0.3">
      <c r="A2369" s="28" t="str">
        <f t="shared" si="73"/>
        <v/>
      </c>
      <c r="B2369" s="171"/>
      <c r="C2369" s="169"/>
      <c r="D2369" s="182"/>
      <c r="E2369" s="172"/>
      <c r="F2369" s="170"/>
      <c r="G2369" s="169"/>
      <c r="H2369" s="183"/>
      <c r="I2369" s="132" t="str">
        <f>IFERROR(VLOOKUP(C2369,PG!$C$8:$M$1007,11,FALSE),"")</f>
        <v/>
      </c>
      <c r="J2369" s="133">
        <f t="shared" si="74"/>
        <v>0</v>
      </c>
    </row>
    <row r="2370" spans="1:10" ht="35.1" customHeight="1" thickTop="1" thickBot="1" x14ac:dyDescent="0.3">
      <c r="A2370" s="28" t="str">
        <f t="shared" si="73"/>
        <v/>
      </c>
      <c r="B2370" s="171"/>
      <c r="C2370" s="169"/>
      <c r="D2370" s="182"/>
      <c r="E2370" s="172"/>
      <c r="F2370" s="170"/>
      <c r="G2370" s="169"/>
      <c r="H2370" s="183"/>
      <c r="I2370" s="132" t="str">
        <f>IFERROR(VLOOKUP(C2370,PG!$C$8:$M$1007,11,FALSE),"")</f>
        <v/>
      </c>
      <c r="J2370" s="133">
        <f t="shared" si="74"/>
        <v>0</v>
      </c>
    </row>
    <row r="2371" spans="1:10" ht="35.1" customHeight="1" thickTop="1" thickBot="1" x14ac:dyDescent="0.3">
      <c r="A2371" s="28" t="str">
        <f t="shared" si="73"/>
        <v/>
      </c>
      <c r="B2371" s="171"/>
      <c r="C2371" s="169"/>
      <c r="D2371" s="182"/>
      <c r="E2371" s="172"/>
      <c r="F2371" s="170"/>
      <c r="G2371" s="169"/>
      <c r="H2371" s="183"/>
      <c r="I2371" s="132" t="str">
        <f>IFERROR(VLOOKUP(C2371,PG!$C$8:$M$1007,11,FALSE),"")</f>
        <v/>
      </c>
      <c r="J2371" s="133">
        <f t="shared" si="74"/>
        <v>0</v>
      </c>
    </row>
    <row r="2372" spans="1:10" ht="35.1" customHeight="1" thickTop="1" thickBot="1" x14ac:dyDescent="0.3">
      <c r="A2372" s="28" t="str">
        <f t="shared" si="73"/>
        <v/>
      </c>
      <c r="B2372" s="171"/>
      <c r="C2372" s="169"/>
      <c r="D2372" s="182"/>
      <c r="E2372" s="172"/>
      <c r="F2372" s="170"/>
      <c r="G2372" s="169"/>
      <c r="H2372" s="183"/>
      <c r="I2372" s="132" t="str">
        <f>IFERROR(VLOOKUP(C2372,PG!$C$8:$M$1007,11,FALSE),"")</f>
        <v/>
      </c>
      <c r="J2372" s="133">
        <f t="shared" si="74"/>
        <v>0</v>
      </c>
    </row>
    <row r="2373" spans="1:10" ht="35.1" customHeight="1" thickTop="1" thickBot="1" x14ac:dyDescent="0.3">
      <c r="A2373" s="28" t="str">
        <f t="shared" si="73"/>
        <v/>
      </c>
      <c r="B2373" s="171"/>
      <c r="C2373" s="169"/>
      <c r="D2373" s="182"/>
      <c r="E2373" s="172"/>
      <c r="F2373" s="170"/>
      <c r="G2373" s="169"/>
      <c r="H2373" s="183"/>
      <c r="I2373" s="132" t="str">
        <f>IFERROR(VLOOKUP(C2373,PG!$C$8:$M$1007,11,FALSE),"")</f>
        <v/>
      </c>
      <c r="J2373" s="133">
        <f t="shared" si="74"/>
        <v>0</v>
      </c>
    </row>
    <row r="2374" spans="1:10" ht="35.1" customHeight="1" thickTop="1" thickBot="1" x14ac:dyDescent="0.3">
      <c r="A2374" s="28" t="str">
        <f t="shared" si="73"/>
        <v/>
      </c>
      <c r="B2374" s="171"/>
      <c r="C2374" s="169"/>
      <c r="D2374" s="182"/>
      <c r="E2374" s="172"/>
      <c r="F2374" s="170"/>
      <c r="G2374" s="169"/>
      <c r="H2374" s="183"/>
      <c r="I2374" s="132" t="str">
        <f>IFERROR(VLOOKUP(C2374,PG!$C$8:$M$1007,11,FALSE),"")</f>
        <v/>
      </c>
      <c r="J2374" s="133">
        <f t="shared" si="74"/>
        <v>0</v>
      </c>
    </row>
    <row r="2375" spans="1:10" ht="35.1" customHeight="1" thickTop="1" thickBot="1" x14ac:dyDescent="0.3">
      <c r="A2375" s="28" t="str">
        <f t="shared" si="73"/>
        <v/>
      </c>
      <c r="B2375" s="171"/>
      <c r="C2375" s="169"/>
      <c r="D2375" s="182"/>
      <c r="E2375" s="172"/>
      <c r="F2375" s="170"/>
      <c r="G2375" s="169"/>
      <c r="H2375" s="183"/>
      <c r="I2375" s="132" t="str">
        <f>IFERROR(VLOOKUP(C2375,PG!$C$8:$M$1007,11,FALSE),"")</f>
        <v/>
      </c>
      <c r="J2375" s="133">
        <f t="shared" si="74"/>
        <v>0</v>
      </c>
    </row>
    <row r="2376" spans="1:10" ht="35.1" customHeight="1" thickTop="1" thickBot="1" x14ac:dyDescent="0.3">
      <c r="A2376" s="28" t="str">
        <f t="shared" si="73"/>
        <v/>
      </c>
      <c r="B2376" s="171"/>
      <c r="C2376" s="169"/>
      <c r="D2376" s="182"/>
      <c r="E2376" s="172"/>
      <c r="F2376" s="170"/>
      <c r="G2376" s="169"/>
      <c r="H2376" s="183"/>
      <c r="I2376" s="132" t="str">
        <f>IFERROR(VLOOKUP(C2376,PG!$C$8:$M$1007,11,FALSE),"")</f>
        <v/>
      </c>
      <c r="J2376" s="133">
        <f t="shared" si="74"/>
        <v>0</v>
      </c>
    </row>
    <row r="2377" spans="1:10" ht="35.1" customHeight="1" thickTop="1" thickBot="1" x14ac:dyDescent="0.3">
      <c r="A2377" s="28" t="str">
        <f t="shared" ref="A2377:A2440" si="75">IF(B2377="","",MONTH(B2377))</f>
        <v/>
      </c>
      <c r="B2377" s="171"/>
      <c r="C2377" s="169"/>
      <c r="D2377" s="182"/>
      <c r="E2377" s="172"/>
      <c r="F2377" s="170"/>
      <c r="G2377" s="169"/>
      <c r="H2377" s="183"/>
      <c r="I2377" s="132" t="str">
        <f>IFERROR(VLOOKUP(C2377,PG!$C$8:$M$1007,11,FALSE),"")</f>
        <v/>
      </c>
      <c r="J2377" s="133">
        <f t="shared" si="74"/>
        <v>0</v>
      </c>
    </row>
    <row r="2378" spans="1:10" ht="35.1" customHeight="1" thickTop="1" thickBot="1" x14ac:dyDescent="0.3">
      <c r="A2378" s="28" t="str">
        <f t="shared" si="75"/>
        <v/>
      </c>
      <c r="B2378" s="171"/>
      <c r="C2378" s="169"/>
      <c r="D2378" s="182"/>
      <c r="E2378" s="172"/>
      <c r="F2378" s="170"/>
      <c r="G2378" s="169"/>
      <c r="H2378" s="183"/>
      <c r="I2378" s="132" t="str">
        <f>IFERROR(VLOOKUP(C2378,PG!$C$8:$M$1007,11,FALSE),"")</f>
        <v/>
      </c>
      <c r="J2378" s="133">
        <f t="shared" si="74"/>
        <v>0</v>
      </c>
    </row>
    <row r="2379" spans="1:10" ht="35.1" customHeight="1" thickTop="1" thickBot="1" x14ac:dyDescent="0.3">
      <c r="A2379" s="28" t="str">
        <f t="shared" si="75"/>
        <v/>
      </c>
      <c r="B2379" s="171"/>
      <c r="C2379" s="169"/>
      <c r="D2379" s="182"/>
      <c r="E2379" s="172"/>
      <c r="F2379" s="170"/>
      <c r="G2379" s="169"/>
      <c r="H2379" s="183"/>
      <c r="I2379" s="132" t="str">
        <f>IFERROR(VLOOKUP(C2379,PG!$C$8:$M$1007,11,FALSE),"")</f>
        <v/>
      </c>
      <c r="J2379" s="133">
        <f t="shared" si="74"/>
        <v>0</v>
      </c>
    </row>
    <row r="2380" spans="1:10" ht="35.1" customHeight="1" thickTop="1" thickBot="1" x14ac:dyDescent="0.3">
      <c r="A2380" s="28" t="str">
        <f t="shared" si="75"/>
        <v/>
      </c>
      <c r="B2380" s="171"/>
      <c r="C2380" s="169"/>
      <c r="D2380" s="182"/>
      <c r="E2380" s="172"/>
      <c r="F2380" s="170"/>
      <c r="G2380" s="169"/>
      <c r="H2380" s="183"/>
      <c r="I2380" s="132" t="str">
        <f>IFERROR(VLOOKUP(C2380,PG!$C$8:$M$1007,11,FALSE),"")</f>
        <v/>
      </c>
      <c r="J2380" s="133">
        <f t="shared" si="74"/>
        <v>0</v>
      </c>
    </row>
    <row r="2381" spans="1:10" ht="35.1" customHeight="1" thickTop="1" thickBot="1" x14ac:dyDescent="0.3">
      <c r="A2381" s="28" t="str">
        <f t="shared" si="75"/>
        <v/>
      </c>
      <c r="B2381" s="171"/>
      <c r="C2381" s="169"/>
      <c r="D2381" s="182"/>
      <c r="E2381" s="172"/>
      <c r="F2381" s="170"/>
      <c r="G2381" s="169"/>
      <c r="H2381" s="183"/>
      <c r="I2381" s="132" t="str">
        <f>IFERROR(VLOOKUP(C2381,PG!$C$8:$M$1007,11,FALSE),"")</f>
        <v/>
      </c>
      <c r="J2381" s="133">
        <f t="shared" si="74"/>
        <v>0</v>
      </c>
    </row>
    <row r="2382" spans="1:10" ht="35.1" customHeight="1" thickTop="1" thickBot="1" x14ac:dyDescent="0.3">
      <c r="A2382" s="28" t="str">
        <f t="shared" si="75"/>
        <v/>
      </c>
      <c r="B2382" s="171"/>
      <c r="C2382" s="169"/>
      <c r="D2382" s="182"/>
      <c r="E2382" s="172"/>
      <c r="F2382" s="170"/>
      <c r="G2382" s="169"/>
      <c r="H2382" s="183"/>
      <c r="I2382" s="132" t="str">
        <f>IFERROR(VLOOKUP(C2382,PG!$C$8:$M$1007,11,FALSE),"")</f>
        <v/>
      </c>
      <c r="J2382" s="133">
        <f t="shared" si="74"/>
        <v>0</v>
      </c>
    </row>
    <row r="2383" spans="1:10" ht="35.1" customHeight="1" thickTop="1" thickBot="1" x14ac:dyDescent="0.3">
      <c r="A2383" s="28" t="str">
        <f t="shared" si="75"/>
        <v/>
      </c>
      <c r="B2383" s="171"/>
      <c r="C2383" s="169"/>
      <c r="D2383" s="182"/>
      <c r="E2383" s="172"/>
      <c r="F2383" s="170"/>
      <c r="G2383" s="169"/>
      <c r="H2383" s="183"/>
      <c r="I2383" s="132" t="str">
        <f>IFERROR(VLOOKUP(C2383,PG!$C$8:$M$1007,11,FALSE),"")</f>
        <v/>
      </c>
      <c r="J2383" s="133">
        <f t="shared" si="74"/>
        <v>0</v>
      </c>
    </row>
    <row r="2384" spans="1:10" ht="35.1" customHeight="1" thickTop="1" thickBot="1" x14ac:dyDescent="0.3">
      <c r="A2384" s="28" t="str">
        <f t="shared" si="75"/>
        <v/>
      </c>
      <c r="B2384" s="171"/>
      <c r="C2384" s="169"/>
      <c r="D2384" s="182"/>
      <c r="E2384" s="172"/>
      <c r="F2384" s="170"/>
      <c r="G2384" s="169"/>
      <c r="H2384" s="183"/>
      <c r="I2384" s="132" t="str">
        <f>IFERROR(VLOOKUP(C2384,PG!$C$8:$M$1007,11,FALSE),"")</f>
        <v/>
      </c>
      <c r="J2384" s="133">
        <f t="shared" si="74"/>
        <v>0</v>
      </c>
    </row>
    <row r="2385" spans="1:10" ht="35.1" customHeight="1" thickTop="1" thickBot="1" x14ac:dyDescent="0.3">
      <c r="A2385" s="28" t="str">
        <f t="shared" si="75"/>
        <v/>
      </c>
      <c r="B2385" s="171"/>
      <c r="C2385" s="169"/>
      <c r="D2385" s="182"/>
      <c r="E2385" s="172"/>
      <c r="F2385" s="170"/>
      <c r="G2385" s="169"/>
      <c r="H2385" s="183"/>
      <c r="I2385" s="132" t="str">
        <f>IFERROR(VLOOKUP(C2385,PG!$C$8:$M$1007,11,FALSE),"")</f>
        <v/>
      </c>
      <c r="J2385" s="133">
        <f t="shared" si="74"/>
        <v>0</v>
      </c>
    </row>
    <row r="2386" spans="1:10" ht="35.1" customHeight="1" thickTop="1" thickBot="1" x14ac:dyDescent="0.3">
      <c r="A2386" s="28" t="str">
        <f t="shared" si="75"/>
        <v/>
      </c>
      <c r="B2386" s="171"/>
      <c r="C2386" s="169"/>
      <c r="D2386" s="182"/>
      <c r="E2386" s="172"/>
      <c r="F2386" s="170"/>
      <c r="G2386" s="169"/>
      <c r="H2386" s="183"/>
      <c r="I2386" s="132" t="str">
        <f>IFERROR(VLOOKUP(C2386,PG!$C$8:$M$1007,11,FALSE),"")</f>
        <v/>
      </c>
      <c r="J2386" s="133">
        <f t="shared" si="74"/>
        <v>0</v>
      </c>
    </row>
    <row r="2387" spans="1:10" ht="35.1" customHeight="1" thickTop="1" thickBot="1" x14ac:dyDescent="0.3">
      <c r="A2387" s="28" t="str">
        <f t="shared" si="75"/>
        <v/>
      </c>
      <c r="B2387" s="171"/>
      <c r="C2387" s="169"/>
      <c r="D2387" s="182"/>
      <c r="E2387" s="172"/>
      <c r="F2387" s="170"/>
      <c r="G2387" s="169"/>
      <c r="H2387" s="183"/>
      <c r="I2387" s="132" t="str">
        <f>IFERROR(VLOOKUP(C2387,PG!$C$8:$M$1007,11,FALSE),"")</f>
        <v/>
      </c>
      <c r="J2387" s="133">
        <f t="shared" ref="J2387:J2450" si="76">IFERROR(E2387*F2387,0)</f>
        <v>0</v>
      </c>
    </row>
    <row r="2388" spans="1:10" ht="35.1" customHeight="1" thickTop="1" thickBot="1" x14ac:dyDescent="0.3">
      <c r="A2388" s="28" t="str">
        <f t="shared" si="75"/>
        <v/>
      </c>
      <c r="B2388" s="171"/>
      <c r="C2388" s="169"/>
      <c r="D2388" s="182"/>
      <c r="E2388" s="172"/>
      <c r="F2388" s="170"/>
      <c r="G2388" s="169"/>
      <c r="H2388" s="183"/>
      <c r="I2388" s="132" t="str">
        <f>IFERROR(VLOOKUP(C2388,PG!$C$8:$M$1007,11,FALSE),"")</f>
        <v/>
      </c>
      <c r="J2388" s="133">
        <f t="shared" si="76"/>
        <v>0</v>
      </c>
    </row>
    <row r="2389" spans="1:10" ht="35.1" customHeight="1" thickTop="1" thickBot="1" x14ac:dyDescent="0.3">
      <c r="A2389" s="28" t="str">
        <f t="shared" si="75"/>
        <v/>
      </c>
      <c r="B2389" s="171"/>
      <c r="C2389" s="169"/>
      <c r="D2389" s="182"/>
      <c r="E2389" s="172"/>
      <c r="F2389" s="170"/>
      <c r="G2389" s="169"/>
      <c r="H2389" s="183"/>
      <c r="I2389" s="132" t="str">
        <f>IFERROR(VLOOKUP(C2389,PG!$C$8:$M$1007,11,FALSE),"")</f>
        <v/>
      </c>
      <c r="J2389" s="133">
        <f t="shared" si="76"/>
        <v>0</v>
      </c>
    </row>
    <row r="2390" spans="1:10" ht="35.1" customHeight="1" thickTop="1" thickBot="1" x14ac:dyDescent="0.3">
      <c r="A2390" s="28" t="str">
        <f t="shared" si="75"/>
        <v/>
      </c>
      <c r="B2390" s="171"/>
      <c r="C2390" s="169"/>
      <c r="D2390" s="182"/>
      <c r="E2390" s="172"/>
      <c r="F2390" s="170"/>
      <c r="G2390" s="169"/>
      <c r="H2390" s="183"/>
      <c r="I2390" s="132" t="str">
        <f>IFERROR(VLOOKUP(C2390,PG!$C$8:$M$1007,11,FALSE),"")</f>
        <v/>
      </c>
      <c r="J2390" s="133">
        <f t="shared" si="76"/>
        <v>0</v>
      </c>
    </row>
    <row r="2391" spans="1:10" ht="35.1" customHeight="1" thickTop="1" thickBot="1" x14ac:dyDescent="0.3">
      <c r="A2391" s="28" t="str">
        <f t="shared" si="75"/>
        <v/>
      </c>
      <c r="B2391" s="171"/>
      <c r="C2391" s="169"/>
      <c r="D2391" s="182"/>
      <c r="E2391" s="172"/>
      <c r="F2391" s="170"/>
      <c r="G2391" s="169"/>
      <c r="H2391" s="183"/>
      <c r="I2391" s="132" t="str">
        <f>IFERROR(VLOOKUP(C2391,PG!$C$8:$M$1007,11,FALSE),"")</f>
        <v/>
      </c>
      <c r="J2391" s="133">
        <f t="shared" si="76"/>
        <v>0</v>
      </c>
    </row>
    <row r="2392" spans="1:10" ht="35.1" customHeight="1" thickTop="1" thickBot="1" x14ac:dyDescent="0.3">
      <c r="A2392" s="28" t="str">
        <f t="shared" si="75"/>
        <v/>
      </c>
      <c r="B2392" s="171"/>
      <c r="C2392" s="169"/>
      <c r="D2392" s="182"/>
      <c r="E2392" s="172"/>
      <c r="F2392" s="170"/>
      <c r="G2392" s="169"/>
      <c r="H2392" s="183"/>
      <c r="I2392" s="132" t="str">
        <f>IFERROR(VLOOKUP(C2392,PG!$C$8:$M$1007,11,FALSE),"")</f>
        <v/>
      </c>
      <c r="J2392" s="133">
        <f t="shared" si="76"/>
        <v>0</v>
      </c>
    </row>
    <row r="2393" spans="1:10" ht="35.1" customHeight="1" thickTop="1" thickBot="1" x14ac:dyDescent="0.3">
      <c r="A2393" s="28" t="str">
        <f t="shared" si="75"/>
        <v/>
      </c>
      <c r="B2393" s="171"/>
      <c r="C2393" s="169"/>
      <c r="D2393" s="182"/>
      <c r="E2393" s="172"/>
      <c r="F2393" s="170"/>
      <c r="G2393" s="169"/>
      <c r="H2393" s="183"/>
      <c r="I2393" s="132" t="str">
        <f>IFERROR(VLOOKUP(C2393,PG!$C$8:$M$1007,11,FALSE),"")</f>
        <v/>
      </c>
      <c r="J2393" s="133">
        <f t="shared" si="76"/>
        <v>0</v>
      </c>
    </row>
    <row r="2394" spans="1:10" ht="35.1" customHeight="1" thickTop="1" thickBot="1" x14ac:dyDescent="0.3">
      <c r="A2394" s="28" t="str">
        <f t="shared" si="75"/>
        <v/>
      </c>
      <c r="B2394" s="171"/>
      <c r="C2394" s="169"/>
      <c r="D2394" s="182"/>
      <c r="E2394" s="172"/>
      <c r="F2394" s="170"/>
      <c r="G2394" s="169"/>
      <c r="H2394" s="183"/>
      <c r="I2394" s="132" t="str">
        <f>IFERROR(VLOOKUP(C2394,PG!$C$8:$M$1007,11,FALSE),"")</f>
        <v/>
      </c>
      <c r="J2394" s="133">
        <f t="shared" si="76"/>
        <v>0</v>
      </c>
    </row>
    <row r="2395" spans="1:10" ht="35.1" customHeight="1" thickTop="1" thickBot="1" x14ac:dyDescent="0.3">
      <c r="A2395" s="28" t="str">
        <f t="shared" si="75"/>
        <v/>
      </c>
      <c r="B2395" s="171"/>
      <c r="C2395" s="169"/>
      <c r="D2395" s="182"/>
      <c r="E2395" s="172"/>
      <c r="F2395" s="170"/>
      <c r="G2395" s="169"/>
      <c r="H2395" s="183"/>
      <c r="I2395" s="132" t="str">
        <f>IFERROR(VLOOKUP(C2395,PG!$C$8:$M$1007,11,FALSE),"")</f>
        <v/>
      </c>
      <c r="J2395" s="133">
        <f t="shared" si="76"/>
        <v>0</v>
      </c>
    </row>
    <row r="2396" spans="1:10" ht="35.1" customHeight="1" thickTop="1" thickBot="1" x14ac:dyDescent="0.3">
      <c r="A2396" s="28" t="str">
        <f t="shared" si="75"/>
        <v/>
      </c>
      <c r="B2396" s="171"/>
      <c r="C2396" s="169"/>
      <c r="D2396" s="182"/>
      <c r="E2396" s="172"/>
      <c r="F2396" s="170"/>
      <c r="G2396" s="169"/>
      <c r="H2396" s="183"/>
      <c r="I2396" s="132" t="str">
        <f>IFERROR(VLOOKUP(C2396,PG!$C$8:$M$1007,11,FALSE),"")</f>
        <v/>
      </c>
      <c r="J2396" s="133">
        <f t="shared" si="76"/>
        <v>0</v>
      </c>
    </row>
    <row r="2397" spans="1:10" ht="35.1" customHeight="1" thickTop="1" thickBot="1" x14ac:dyDescent="0.3">
      <c r="A2397" s="28" t="str">
        <f t="shared" si="75"/>
        <v/>
      </c>
      <c r="B2397" s="171"/>
      <c r="C2397" s="169"/>
      <c r="D2397" s="182"/>
      <c r="E2397" s="172"/>
      <c r="F2397" s="170"/>
      <c r="G2397" s="169"/>
      <c r="H2397" s="183"/>
      <c r="I2397" s="132" t="str">
        <f>IFERROR(VLOOKUP(C2397,PG!$C$8:$M$1007,11,FALSE),"")</f>
        <v/>
      </c>
      <c r="J2397" s="133">
        <f t="shared" si="76"/>
        <v>0</v>
      </c>
    </row>
    <row r="2398" spans="1:10" ht="35.1" customHeight="1" thickTop="1" thickBot="1" x14ac:dyDescent="0.3">
      <c r="A2398" s="28" t="str">
        <f t="shared" si="75"/>
        <v/>
      </c>
      <c r="B2398" s="171"/>
      <c r="C2398" s="169"/>
      <c r="D2398" s="182"/>
      <c r="E2398" s="172"/>
      <c r="F2398" s="170"/>
      <c r="G2398" s="169"/>
      <c r="H2398" s="183"/>
      <c r="I2398" s="132" t="str">
        <f>IFERROR(VLOOKUP(C2398,PG!$C$8:$M$1007,11,FALSE),"")</f>
        <v/>
      </c>
      <c r="J2398" s="133">
        <f t="shared" si="76"/>
        <v>0</v>
      </c>
    </row>
    <row r="2399" spans="1:10" ht="35.1" customHeight="1" thickTop="1" thickBot="1" x14ac:dyDescent="0.3">
      <c r="A2399" s="28" t="str">
        <f t="shared" si="75"/>
        <v/>
      </c>
      <c r="B2399" s="171"/>
      <c r="C2399" s="169"/>
      <c r="D2399" s="182"/>
      <c r="E2399" s="172"/>
      <c r="F2399" s="170"/>
      <c r="G2399" s="169"/>
      <c r="H2399" s="183"/>
      <c r="I2399" s="132" t="str">
        <f>IFERROR(VLOOKUP(C2399,PG!$C$8:$M$1007,11,FALSE),"")</f>
        <v/>
      </c>
      <c r="J2399" s="133">
        <f t="shared" si="76"/>
        <v>0</v>
      </c>
    </row>
    <row r="2400" spans="1:10" ht="35.1" customHeight="1" thickTop="1" thickBot="1" x14ac:dyDescent="0.3">
      <c r="A2400" s="28" t="str">
        <f t="shared" si="75"/>
        <v/>
      </c>
      <c r="B2400" s="171"/>
      <c r="C2400" s="169"/>
      <c r="D2400" s="182"/>
      <c r="E2400" s="172"/>
      <c r="F2400" s="170"/>
      <c r="G2400" s="169"/>
      <c r="H2400" s="183"/>
      <c r="I2400" s="132" t="str">
        <f>IFERROR(VLOOKUP(C2400,PG!$C$8:$M$1007,11,FALSE),"")</f>
        <v/>
      </c>
      <c r="J2400" s="133">
        <f t="shared" si="76"/>
        <v>0</v>
      </c>
    </row>
    <row r="2401" spans="1:10" ht="35.1" customHeight="1" thickTop="1" thickBot="1" x14ac:dyDescent="0.3">
      <c r="A2401" s="28" t="str">
        <f t="shared" si="75"/>
        <v/>
      </c>
      <c r="B2401" s="171"/>
      <c r="C2401" s="169"/>
      <c r="D2401" s="182"/>
      <c r="E2401" s="172"/>
      <c r="F2401" s="170"/>
      <c r="G2401" s="169"/>
      <c r="H2401" s="183"/>
      <c r="I2401" s="132" t="str">
        <f>IFERROR(VLOOKUP(C2401,PG!$C$8:$M$1007,11,FALSE),"")</f>
        <v/>
      </c>
      <c r="J2401" s="133">
        <f t="shared" si="76"/>
        <v>0</v>
      </c>
    </row>
    <row r="2402" spans="1:10" ht="35.1" customHeight="1" thickTop="1" thickBot="1" x14ac:dyDescent="0.3">
      <c r="A2402" s="28" t="str">
        <f t="shared" si="75"/>
        <v/>
      </c>
      <c r="B2402" s="171"/>
      <c r="C2402" s="169"/>
      <c r="D2402" s="182"/>
      <c r="E2402" s="172"/>
      <c r="F2402" s="170"/>
      <c r="G2402" s="169"/>
      <c r="H2402" s="183"/>
      <c r="I2402" s="132" t="str">
        <f>IFERROR(VLOOKUP(C2402,PG!$C$8:$M$1007,11,FALSE),"")</f>
        <v/>
      </c>
      <c r="J2402" s="133">
        <f t="shared" si="76"/>
        <v>0</v>
      </c>
    </row>
    <row r="2403" spans="1:10" ht="35.1" customHeight="1" thickTop="1" thickBot="1" x14ac:dyDescent="0.3">
      <c r="A2403" s="28" t="str">
        <f t="shared" si="75"/>
        <v/>
      </c>
      <c r="B2403" s="171"/>
      <c r="C2403" s="169"/>
      <c r="D2403" s="182"/>
      <c r="E2403" s="172"/>
      <c r="F2403" s="170"/>
      <c r="G2403" s="169"/>
      <c r="H2403" s="183"/>
      <c r="I2403" s="132" t="str">
        <f>IFERROR(VLOOKUP(C2403,PG!$C$8:$M$1007,11,FALSE),"")</f>
        <v/>
      </c>
      <c r="J2403" s="133">
        <f t="shared" si="76"/>
        <v>0</v>
      </c>
    </row>
    <row r="2404" spans="1:10" ht="35.1" customHeight="1" thickTop="1" thickBot="1" x14ac:dyDescent="0.3">
      <c r="A2404" s="28" t="str">
        <f t="shared" si="75"/>
        <v/>
      </c>
      <c r="B2404" s="171"/>
      <c r="C2404" s="169"/>
      <c r="D2404" s="182"/>
      <c r="E2404" s="172"/>
      <c r="F2404" s="170"/>
      <c r="G2404" s="169"/>
      <c r="H2404" s="183"/>
      <c r="I2404" s="132" t="str">
        <f>IFERROR(VLOOKUP(C2404,PG!$C$8:$M$1007,11,FALSE),"")</f>
        <v/>
      </c>
      <c r="J2404" s="133">
        <f t="shared" si="76"/>
        <v>0</v>
      </c>
    </row>
    <row r="2405" spans="1:10" ht="35.1" customHeight="1" thickTop="1" thickBot="1" x14ac:dyDescent="0.3">
      <c r="A2405" s="28" t="str">
        <f t="shared" si="75"/>
        <v/>
      </c>
      <c r="B2405" s="171"/>
      <c r="C2405" s="169"/>
      <c r="D2405" s="182"/>
      <c r="E2405" s="172"/>
      <c r="F2405" s="170"/>
      <c r="G2405" s="169"/>
      <c r="H2405" s="183"/>
      <c r="I2405" s="132" t="str">
        <f>IFERROR(VLOOKUP(C2405,PG!$C$8:$M$1007,11,FALSE),"")</f>
        <v/>
      </c>
      <c r="J2405" s="133">
        <f t="shared" si="76"/>
        <v>0</v>
      </c>
    </row>
    <row r="2406" spans="1:10" ht="35.1" customHeight="1" thickTop="1" thickBot="1" x14ac:dyDescent="0.3">
      <c r="A2406" s="28" t="str">
        <f t="shared" si="75"/>
        <v/>
      </c>
      <c r="B2406" s="171"/>
      <c r="C2406" s="169"/>
      <c r="D2406" s="182"/>
      <c r="E2406" s="172"/>
      <c r="F2406" s="170"/>
      <c r="G2406" s="169"/>
      <c r="H2406" s="183"/>
      <c r="I2406" s="132" t="str">
        <f>IFERROR(VLOOKUP(C2406,PG!$C$8:$M$1007,11,FALSE),"")</f>
        <v/>
      </c>
      <c r="J2406" s="133">
        <f t="shared" si="76"/>
        <v>0</v>
      </c>
    </row>
    <row r="2407" spans="1:10" ht="35.1" customHeight="1" thickTop="1" thickBot="1" x14ac:dyDescent="0.3">
      <c r="A2407" s="28" t="str">
        <f t="shared" si="75"/>
        <v/>
      </c>
      <c r="B2407" s="171"/>
      <c r="C2407" s="169"/>
      <c r="D2407" s="182"/>
      <c r="E2407" s="172"/>
      <c r="F2407" s="170"/>
      <c r="G2407" s="169"/>
      <c r="H2407" s="183"/>
      <c r="I2407" s="132" t="str">
        <f>IFERROR(VLOOKUP(C2407,PG!$C$8:$M$1007,11,FALSE),"")</f>
        <v/>
      </c>
      <c r="J2407" s="133">
        <f t="shared" si="76"/>
        <v>0</v>
      </c>
    </row>
    <row r="2408" spans="1:10" ht="35.1" customHeight="1" thickTop="1" thickBot="1" x14ac:dyDescent="0.3">
      <c r="A2408" s="28" t="str">
        <f t="shared" si="75"/>
        <v/>
      </c>
      <c r="B2408" s="171"/>
      <c r="C2408" s="169"/>
      <c r="D2408" s="182"/>
      <c r="E2408" s="172"/>
      <c r="F2408" s="170"/>
      <c r="G2408" s="169"/>
      <c r="H2408" s="183"/>
      <c r="I2408" s="132" t="str">
        <f>IFERROR(VLOOKUP(C2408,PG!$C$8:$M$1007,11,FALSE),"")</f>
        <v/>
      </c>
      <c r="J2408" s="133">
        <f t="shared" si="76"/>
        <v>0</v>
      </c>
    </row>
    <row r="2409" spans="1:10" ht="35.1" customHeight="1" thickTop="1" thickBot="1" x14ac:dyDescent="0.3">
      <c r="A2409" s="28" t="str">
        <f t="shared" si="75"/>
        <v/>
      </c>
      <c r="B2409" s="171"/>
      <c r="C2409" s="169"/>
      <c r="D2409" s="182"/>
      <c r="E2409" s="172"/>
      <c r="F2409" s="170"/>
      <c r="G2409" s="169"/>
      <c r="H2409" s="183"/>
      <c r="I2409" s="132" t="str">
        <f>IFERROR(VLOOKUP(C2409,PG!$C$8:$M$1007,11,FALSE),"")</f>
        <v/>
      </c>
      <c r="J2409" s="133">
        <f t="shared" si="76"/>
        <v>0</v>
      </c>
    </row>
    <row r="2410" spans="1:10" ht="35.1" customHeight="1" thickTop="1" thickBot="1" x14ac:dyDescent="0.3">
      <c r="A2410" s="28" t="str">
        <f t="shared" si="75"/>
        <v/>
      </c>
      <c r="B2410" s="171"/>
      <c r="C2410" s="169"/>
      <c r="D2410" s="182"/>
      <c r="E2410" s="172"/>
      <c r="F2410" s="170"/>
      <c r="G2410" s="169"/>
      <c r="H2410" s="183"/>
      <c r="I2410" s="132" t="str">
        <f>IFERROR(VLOOKUP(C2410,PG!$C$8:$M$1007,11,FALSE),"")</f>
        <v/>
      </c>
      <c r="J2410" s="133">
        <f t="shared" si="76"/>
        <v>0</v>
      </c>
    </row>
    <row r="2411" spans="1:10" ht="35.1" customHeight="1" thickTop="1" thickBot="1" x14ac:dyDescent="0.3">
      <c r="A2411" s="28" t="str">
        <f t="shared" si="75"/>
        <v/>
      </c>
      <c r="B2411" s="171"/>
      <c r="C2411" s="169"/>
      <c r="D2411" s="182"/>
      <c r="E2411" s="172"/>
      <c r="F2411" s="170"/>
      <c r="G2411" s="169"/>
      <c r="H2411" s="183"/>
      <c r="I2411" s="132" t="str">
        <f>IFERROR(VLOOKUP(C2411,PG!$C$8:$M$1007,11,FALSE),"")</f>
        <v/>
      </c>
      <c r="J2411" s="133">
        <f t="shared" si="76"/>
        <v>0</v>
      </c>
    </row>
    <row r="2412" spans="1:10" ht="35.1" customHeight="1" thickTop="1" thickBot="1" x14ac:dyDescent="0.3">
      <c r="A2412" s="28" t="str">
        <f t="shared" si="75"/>
        <v/>
      </c>
      <c r="B2412" s="171"/>
      <c r="C2412" s="169"/>
      <c r="D2412" s="182"/>
      <c r="E2412" s="172"/>
      <c r="F2412" s="170"/>
      <c r="G2412" s="169"/>
      <c r="H2412" s="183"/>
      <c r="I2412" s="132" t="str">
        <f>IFERROR(VLOOKUP(C2412,PG!$C$8:$M$1007,11,FALSE),"")</f>
        <v/>
      </c>
      <c r="J2412" s="133">
        <f t="shared" si="76"/>
        <v>0</v>
      </c>
    </row>
    <row r="2413" spans="1:10" ht="35.1" customHeight="1" thickTop="1" thickBot="1" x14ac:dyDescent="0.3">
      <c r="A2413" s="28" t="str">
        <f t="shared" si="75"/>
        <v/>
      </c>
      <c r="B2413" s="171"/>
      <c r="C2413" s="169"/>
      <c r="D2413" s="182"/>
      <c r="E2413" s="172"/>
      <c r="F2413" s="170"/>
      <c r="G2413" s="169"/>
      <c r="H2413" s="183"/>
      <c r="I2413" s="132" t="str">
        <f>IFERROR(VLOOKUP(C2413,PG!$C$8:$M$1007,11,FALSE),"")</f>
        <v/>
      </c>
      <c r="J2413" s="133">
        <f t="shared" si="76"/>
        <v>0</v>
      </c>
    </row>
    <row r="2414" spans="1:10" ht="35.1" customHeight="1" thickTop="1" thickBot="1" x14ac:dyDescent="0.3">
      <c r="A2414" s="28" t="str">
        <f t="shared" si="75"/>
        <v/>
      </c>
      <c r="B2414" s="171"/>
      <c r="C2414" s="169"/>
      <c r="D2414" s="182"/>
      <c r="E2414" s="172"/>
      <c r="F2414" s="170"/>
      <c r="G2414" s="169"/>
      <c r="H2414" s="183"/>
      <c r="I2414" s="132" t="str">
        <f>IFERROR(VLOOKUP(C2414,PG!$C$8:$M$1007,11,FALSE),"")</f>
        <v/>
      </c>
      <c r="J2414" s="133">
        <f t="shared" si="76"/>
        <v>0</v>
      </c>
    </row>
    <row r="2415" spans="1:10" ht="35.1" customHeight="1" thickTop="1" thickBot="1" x14ac:dyDescent="0.3">
      <c r="A2415" s="28" t="str">
        <f t="shared" si="75"/>
        <v/>
      </c>
      <c r="B2415" s="171"/>
      <c r="C2415" s="169"/>
      <c r="D2415" s="182"/>
      <c r="E2415" s="172"/>
      <c r="F2415" s="170"/>
      <c r="G2415" s="169"/>
      <c r="H2415" s="183"/>
      <c r="I2415" s="132" t="str">
        <f>IFERROR(VLOOKUP(C2415,PG!$C$8:$M$1007,11,FALSE),"")</f>
        <v/>
      </c>
      <c r="J2415" s="133">
        <f t="shared" si="76"/>
        <v>0</v>
      </c>
    </row>
    <row r="2416" spans="1:10" ht="35.1" customHeight="1" thickTop="1" thickBot="1" x14ac:dyDescent="0.3">
      <c r="A2416" s="28" t="str">
        <f t="shared" si="75"/>
        <v/>
      </c>
      <c r="B2416" s="171"/>
      <c r="C2416" s="169"/>
      <c r="D2416" s="182"/>
      <c r="E2416" s="172"/>
      <c r="F2416" s="170"/>
      <c r="G2416" s="169"/>
      <c r="H2416" s="183"/>
      <c r="I2416" s="132" t="str">
        <f>IFERROR(VLOOKUP(C2416,PG!$C$8:$M$1007,11,FALSE),"")</f>
        <v/>
      </c>
      <c r="J2416" s="133">
        <f t="shared" si="76"/>
        <v>0</v>
      </c>
    </row>
    <row r="2417" spans="1:10" ht="35.1" customHeight="1" thickTop="1" thickBot="1" x14ac:dyDescent="0.3">
      <c r="A2417" s="28" t="str">
        <f t="shared" si="75"/>
        <v/>
      </c>
      <c r="B2417" s="171"/>
      <c r="C2417" s="169"/>
      <c r="D2417" s="182"/>
      <c r="E2417" s="172"/>
      <c r="F2417" s="170"/>
      <c r="G2417" s="169"/>
      <c r="H2417" s="183"/>
      <c r="I2417" s="132" t="str">
        <f>IFERROR(VLOOKUP(C2417,PG!$C$8:$M$1007,11,FALSE),"")</f>
        <v/>
      </c>
      <c r="J2417" s="133">
        <f t="shared" si="76"/>
        <v>0</v>
      </c>
    </row>
    <row r="2418" spans="1:10" ht="35.1" customHeight="1" thickTop="1" thickBot="1" x14ac:dyDescent="0.3">
      <c r="A2418" s="28" t="str">
        <f t="shared" si="75"/>
        <v/>
      </c>
      <c r="B2418" s="171"/>
      <c r="C2418" s="169"/>
      <c r="D2418" s="182"/>
      <c r="E2418" s="172"/>
      <c r="F2418" s="170"/>
      <c r="G2418" s="169"/>
      <c r="H2418" s="183"/>
      <c r="I2418" s="132" t="str">
        <f>IFERROR(VLOOKUP(C2418,PG!$C$8:$M$1007,11,FALSE),"")</f>
        <v/>
      </c>
      <c r="J2418" s="133">
        <f t="shared" si="76"/>
        <v>0</v>
      </c>
    </row>
    <row r="2419" spans="1:10" ht="35.1" customHeight="1" thickTop="1" thickBot="1" x14ac:dyDescent="0.3">
      <c r="A2419" s="28" t="str">
        <f t="shared" si="75"/>
        <v/>
      </c>
      <c r="B2419" s="171"/>
      <c r="C2419" s="169"/>
      <c r="D2419" s="182"/>
      <c r="E2419" s="172"/>
      <c r="F2419" s="170"/>
      <c r="G2419" s="169"/>
      <c r="H2419" s="183"/>
      <c r="I2419" s="132" t="str">
        <f>IFERROR(VLOOKUP(C2419,PG!$C$8:$M$1007,11,FALSE),"")</f>
        <v/>
      </c>
      <c r="J2419" s="133">
        <f t="shared" si="76"/>
        <v>0</v>
      </c>
    </row>
    <row r="2420" spans="1:10" ht="35.1" customHeight="1" thickTop="1" thickBot="1" x14ac:dyDescent="0.3">
      <c r="A2420" s="28" t="str">
        <f t="shared" si="75"/>
        <v/>
      </c>
      <c r="B2420" s="171"/>
      <c r="C2420" s="169"/>
      <c r="D2420" s="182"/>
      <c r="E2420" s="172"/>
      <c r="F2420" s="170"/>
      <c r="G2420" s="169"/>
      <c r="H2420" s="183"/>
      <c r="I2420" s="132" t="str">
        <f>IFERROR(VLOOKUP(C2420,PG!$C$8:$M$1007,11,FALSE),"")</f>
        <v/>
      </c>
      <c r="J2420" s="133">
        <f t="shared" si="76"/>
        <v>0</v>
      </c>
    </row>
    <row r="2421" spans="1:10" ht="35.1" customHeight="1" thickTop="1" thickBot="1" x14ac:dyDescent="0.3">
      <c r="A2421" s="28" t="str">
        <f t="shared" si="75"/>
        <v/>
      </c>
      <c r="B2421" s="171"/>
      <c r="C2421" s="169"/>
      <c r="D2421" s="182"/>
      <c r="E2421" s="172"/>
      <c r="F2421" s="170"/>
      <c r="G2421" s="169"/>
      <c r="H2421" s="183"/>
      <c r="I2421" s="132" t="str">
        <f>IFERROR(VLOOKUP(C2421,PG!$C$8:$M$1007,11,FALSE),"")</f>
        <v/>
      </c>
      <c r="J2421" s="133">
        <f t="shared" si="76"/>
        <v>0</v>
      </c>
    </row>
    <row r="2422" spans="1:10" ht="35.1" customHeight="1" thickTop="1" thickBot="1" x14ac:dyDescent="0.3">
      <c r="A2422" s="28" t="str">
        <f t="shared" si="75"/>
        <v/>
      </c>
      <c r="B2422" s="171"/>
      <c r="C2422" s="169"/>
      <c r="D2422" s="182"/>
      <c r="E2422" s="172"/>
      <c r="F2422" s="170"/>
      <c r="G2422" s="169"/>
      <c r="H2422" s="183"/>
      <c r="I2422" s="132" t="str">
        <f>IFERROR(VLOOKUP(C2422,PG!$C$8:$M$1007,11,FALSE),"")</f>
        <v/>
      </c>
      <c r="J2422" s="133">
        <f t="shared" si="76"/>
        <v>0</v>
      </c>
    </row>
    <row r="2423" spans="1:10" ht="35.1" customHeight="1" thickTop="1" thickBot="1" x14ac:dyDescent="0.3">
      <c r="A2423" s="28" t="str">
        <f t="shared" si="75"/>
        <v/>
      </c>
      <c r="B2423" s="171"/>
      <c r="C2423" s="169"/>
      <c r="D2423" s="182"/>
      <c r="E2423" s="172"/>
      <c r="F2423" s="170"/>
      <c r="G2423" s="169"/>
      <c r="H2423" s="183"/>
      <c r="I2423" s="132" t="str">
        <f>IFERROR(VLOOKUP(C2423,PG!$C$8:$M$1007,11,FALSE),"")</f>
        <v/>
      </c>
      <c r="J2423" s="133">
        <f t="shared" si="76"/>
        <v>0</v>
      </c>
    </row>
    <row r="2424" spans="1:10" ht="35.1" customHeight="1" thickTop="1" thickBot="1" x14ac:dyDescent="0.3">
      <c r="A2424" s="28" t="str">
        <f t="shared" si="75"/>
        <v/>
      </c>
      <c r="B2424" s="171"/>
      <c r="C2424" s="169"/>
      <c r="D2424" s="182"/>
      <c r="E2424" s="172"/>
      <c r="F2424" s="170"/>
      <c r="G2424" s="169"/>
      <c r="H2424" s="183"/>
      <c r="I2424" s="132" t="str">
        <f>IFERROR(VLOOKUP(C2424,PG!$C$8:$M$1007,11,FALSE),"")</f>
        <v/>
      </c>
      <c r="J2424" s="133">
        <f t="shared" si="76"/>
        <v>0</v>
      </c>
    </row>
    <row r="2425" spans="1:10" ht="35.1" customHeight="1" thickTop="1" thickBot="1" x14ac:dyDescent="0.3">
      <c r="A2425" s="28" t="str">
        <f t="shared" si="75"/>
        <v/>
      </c>
      <c r="B2425" s="171"/>
      <c r="C2425" s="169"/>
      <c r="D2425" s="182"/>
      <c r="E2425" s="172"/>
      <c r="F2425" s="170"/>
      <c r="G2425" s="169"/>
      <c r="H2425" s="183"/>
      <c r="I2425" s="132" t="str">
        <f>IFERROR(VLOOKUP(C2425,PG!$C$8:$M$1007,11,FALSE),"")</f>
        <v/>
      </c>
      <c r="J2425" s="133">
        <f t="shared" si="76"/>
        <v>0</v>
      </c>
    </row>
    <row r="2426" spans="1:10" ht="35.1" customHeight="1" thickTop="1" thickBot="1" x14ac:dyDescent="0.3">
      <c r="A2426" s="28" t="str">
        <f t="shared" si="75"/>
        <v/>
      </c>
      <c r="B2426" s="171"/>
      <c r="C2426" s="169"/>
      <c r="D2426" s="182"/>
      <c r="E2426" s="172"/>
      <c r="F2426" s="170"/>
      <c r="G2426" s="169"/>
      <c r="H2426" s="183"/>
      <c r="I2426" s="132" t="str">
        <f>IFERROR(VLOOKUP(C2426,PG!$C$8:$M$1007,11,FALSE),"")</f>
        <v/>
      </c>
      <c r="J2426" s="133">
        <f t="shared" si="76"/>
        <v>0</v>
      </c>
    </row>
    <row r="2427" spans="1:10" ht="35.1" customHeight="1" thickTop="1" thickBot="1" x14ac:dyDescent="0.3">
      <c r="A2427" s="28" t="str">
        <f t="shared" si="75"/>
        <v/>
      </c>
      <c r="B2427" s="171"/>
      <c r="C2427" s="169"/>
      <c r="D2427" s="182"/>
      <c r="E2427" s="172"/>
      <c r="F2427" s="170"/>
      <c r="G2427" s="169"/>
      <c r="H2427" s="183"/>
      <c r="I2427" s="132" t="str">
        <f>IFERROR(VLOOKUP(C2427,PG!$C$8:$M$1007,11,FALSE),"")</f>
        <v/>
      </c>
      <c r="J2427" s="133">
        <f t="shared" si="76"/>
        <v>0</v>
      </c>
    </row>
    <row r="2428" spans="1:10" ht="35.1" customHeight="1" thickTop="1" thickBot="1" x14ac:dyDescent="0.3">
      <c r="A2428" s="28" t="str">
        <f t="shared" si="75"/>
        <v/>
      </c>
      <c r="B2428" s="171"/>
      <c r="C2428" s="169"/>
      <c r="D2428" s="182"/>
      <c r="E2428" s="172"/>
      <c r="F2428" s="170"/>
      <c r="G2428" s="169"/>
      <c r="H2428" s="183"/>
      <c r="I2428" s="132" t="str">
        <f>IFERROR(VLOOKUP(C2428,PG!$C$8:$M$1007,11,FALSE),"")</f>
        <v/>
      </c>
      <c r="J2428" s="133">
        <f t="shared" si="76"/>
        <v>0</v>
      </c>
    </row>
    <row r="2429" spans="1:10" ht="35.1" customHeight="1" thickTop="1" thickBot="1" x14ac:dyDescent="0.3">
      <c r="A2429" s="28" t="str">
        <f t="shared" si="75"/>
        <v/>
      </c>
      <c r="B2429" s="171"/>
      <c r="C2429" s="169"/>
      <c r="D2429" s="182"/>
      <c r="E2429" s="172"/>
      <c r="F2429" s="170"/>
      <c r="G2429" s="169"/>
      <c r="H2429" s="183"/>
      <c r="I2429" s="132" t="str">
        <f>IFERROR(VLOOKUP(C2429,PG!$C$8:$M$1007,11,FALSE),"")</f>
        <v/>
      </c>
      <c r="J2429" s="133">
        <f t="shared" si="76"/>
        <v>0</v>
      </c>
    </row>
    <row r="2430" spans="1:10" ht="35.1" customHeight="1" thickTop="1" thickBot="1" x14ac:dyDescent="0.3">
      <c r="A2430" s="28" t="str">
        <f t="shared" si="75"/>
        <v/>
      </c>
      <c r="B2430" s="171"/>
      <c r="C2430" s="169"/>
      <c r="D2430" s="182"/>
      <c r="E2430" s="172"/>
      <c r="F2430" s="170"/>
      <c r="G2430" s="169"/>
      <c r="H2430" s="183"/>
      <c r="I2430" s="132" t="str">
        <f>IFERROR(VLOOKUP(C2430,PG!$C$8:$M$1007,11,FALSE),"")</f>
        <v/>
      </c>
      <c r="J2430" s="133">
        <f t="shared" si="76"/>
        <v>0</v>
      </c>
    </row>
    <row r="2431" spans="1:10" ht="35.1" customHeight="1" thickTop="1" thickBot="1" x14ac:dyDescent="0.3">
      <c r="A2431" s="28" t="str">
        <f t="shared" si="75"/>
        <v/>
      </c>
      <c r="B2431" s="171"/>
      <c r="C2431" s="169"/>
      <c r="D2431" s="182"/>
      <c r="E2431" s="172"/>
      <c r="F2431" s="170"/>
      <c r="G2431" s="169"/>
      <c r="H2431" s="183"/>
      <c r="I2431" s="132" t="str">
        <f>IFERROR(VLOOKUP(C2431,PG!$C$8:$M$1007,11,FALSE),"")</f>
        <v/>
      </c>
      <c r="J2431" s="133">
        <f t="shared" si="76"/>
        <v>0</v>
      </c>
    </row>
    <row r="2432" spans="1:10" ht="35.1" customHeight="1" thickTop="1" thickBot="1" x14ac:dyDescent="0.3">
      <c r="A2432" s="28" t="str">
        <f t="shared" si="75"/>
        <v/>
      </c>
      <c r="B2432" s="171"/>
      <c r="C2432" s="169"/>
      <c r="D2432" s="182"/>
      <c r="E2432" s="172"/>
      <c r="F2432" s="170"/>
      <c r="G2432" s="169"/>
      <c r="H2432" s="183"/>
      <c r="I2432" s="132" t="str">
        <f>IFERROR(VLOOKUP(C2432,PG!$C$8:$M$1007,11,FALSE),"")</f>
        <v/>
      </c>
      <c r="J2432" s="133">
        <f t="shared" si="76"/>
        <v>0</v>
      </c>
    </row>
    <row r="2433" spans="1:10" ht="35.1" customHeight="1" thickTop="1" thickBot="1" x14ac:dyDescent="0.3">
      <c r="A2433" s="28" t="str">
        <f t="shared" si="75"/>
        <v/>
      </c>
      <c r="B2433" s="171"/>
      <c r="C2433" s="169"/>
      <c r="D2433" s="182"/>
      <c r="E2433" s="172"/>
      <c r="F2433" s="170"/>
      <c r="G2433" s="169"/>
      <c r="H2433" s="183"/>
      <c r="I2433" s="132" t="str">
        <f>IFERROR(VLOOKUP(C2433,PG!$C$8:$M$1007,11,FALSE),"")</f>
        <v/>
      </c>
      <c r="J2433" s="133">
        <f t="shared" si="76"/>
        <v>0</v>
      </c>
    </row>
    <row r="2434" spans="1:10" ht="35.1" customHeight="1" thickTop="1" thickBot="1" x14ac:dyDescent="0.3">
      <c r="A2434" s="28" t="str">
        <f t="shared" si="75"/>
        <v/>
      </c>
      <c r="B2434" s="171"/>
      <c r="C2434" s="169"/>
      <c r="D2434" s="182"/>
      <c r="E2434" s="172"/>
      <c r="F2434" s="170"/>
      <c r="G2434" s="169"/>
      <c r="H2434" s="183"/>
      <c r="I2434" s="132" t="str">
        <f>IFERROR(VLOOKUP(C2434,PG!$C$8:$M$1007,11,FALSE),"")</f>
        <v/>
      </c>
      <c r="J2434" s="133">
        <f t="shared" si="76"/>
        <v>0</v>
      </c>
    </row>
    <row r="2435" spans="1:10" ht="35.1" customHeight="1" thickTop="1" thickBot="1" x14ac:dyDescent="0.3">
      <c r="A2435" s="28" t="str">
        <f t="shared" si="75"/>
        <v/>
      </c>
      <c r="B2435" s="171"/>
      <c r="C2435" s="169"/>
      <c r="D2435" s="182"/>
      <c r="E2435" s="172"/>
      <c r="F2435" s="170"/>
      <c r="G2435" s="169"/>
      <c r="H2435" s="183"/>
      <c r="I2435" s="132" t="str">
        <f>IFERROR(VLOOKUP(C2435,PG!$C$8:$M$1007,11,FALSE),"")</f>
        <v/>
      </c>
      <c r="J2435" s="133">
        <f t="shared" si="76"/>
        <v>0</v>
      </c>
    </row>
    <row r="2436" spans="1:10" ht="35.1" customHeight="1" thickTop="1" thickBot="1" x14ac:dyDescent="0.3">
      <c r="A2436" s="28" t="str">
        <f t="shared" si="75"/>
        <v/>
      </c>
      <c r="B2436" s="171"/>
      <c r="C2436" s="169"/>
      <c r="D2436" s="182"/>
      <c r="E2436" s="172"/>
      <c r="F2436" s="170"/>
      <c r="G2436" s="169"/>
      <c r="H2436" s="183"/>
      <c r="I2436" s="132" t="str">
        <f>IFERROR(VLOOKUP(C2436,PG!$C$8:$M$1007,11,FALSE),"")</f>
        <v/>
      </c>
      <c r="J2436" s="133">
        <f t="shared" si="76"/>
        <v>0</v>
      </c>
    </row>
    <row r="2437" spans="1:10" ht="35.1" customHeight="1" thickTop="1" thickBot="1" x14ac:dyDescent="0.3">
      <c r="A2437" s="28" t="str">
        <f t="shared" si="75"/>
        <v/>
      </c>
      <c r="B2437" s="171"/>
      <c r="C2437" s="169"/>
      <c r="D2437" s="182"/>
      <c r="E2437" s="172"/>
      <c r="F2437" s="170"/>
      <c r="G2437" s="169"/>
      <c r="H2437" s="183"/>
      <c r="I2437" s="132" t="str">
        <f>IFERROR(VLOOKUP(C2437,PG!$C$8:$M$1007,11,FALSE),"")</f>
        <v/>
      </c>
      <c r="J2437" s="133">
        <f t="shared" si="76"/>
        <v>0</v>
      </c>
    </row>
    <row r="2438" spans="1:10" ht="35.1" customHeight="1" thickTop="1" thickBot="1" x14ac:dyDescent="0.3">
      <c r="A2438" s="28" t="str">
        <f t="shared" si="75"/>
        <v/>
      </c>
      <c r="B2438" s="171"/>
      <c r="C2438" s="169"/>
      <c r="D2438" s="182"/>
      <c r="E2438" s="172"/>
      <c r="F2438" s="170"/>
      <c r="G2438" s="169"/>
      <c r="H2438" s="183"/>
      <c r="I2438" s="132" t="str">
        <f>IFERROR(VLOOKUP(C2438,PG!$C$8:$M$1007,11,FALSE),"")</f>
        <v/>
      </c>
      <c r="J2438" s="133">
        <f t="shared" si="76"/>
        <v>0</v>
      </c>
    </row>
    <row r="2439" spans="1:10" ht="35.1" customHeight="1" thickTop="1" thickBot="1" x14ac:dyDescent="0.3">
      <c r="A2439" s="28" t="str">
        <f t="shared" si="75"/>
        <v/>
      </c>
      <c r="B2439" s="171"/>
      <c r="C2439" s="169"/>
      <c r="D2439" s="182"/>
      <c r="E2439" s="172"/>
      <c r="F2439" s="170"/>
      <c r="G2439" s="169"/>
      <c r="H2439" s="183"/>
      <c r="I2439" s="132" t="str">
        <f>IFERROR(VLOOKUP(C2439,PG!$C$8:$M$1007,11,FALSE),"")</f>
        <v/>
      </c>
      <c r="J2439" s="133">
        <f t="shared" si="76"/>
        <v>0</v>
      </c>
    </row>
    <row r="2440" spans="1:10" ht="35.1" customHeight="1" thickTop="1" thickBot="1" x14ac:dyDescent="0.3">
      <c r="A2440" s="28" t="str">
        <f t="shared" si="75"/>
        <v/>
      </c>
      <c r="B2440" s="171"/>
      <c r="C2440" s="169"/>
      <c r="D2440" s="182"/>
      <c r="E2440" s="172"/>
      <c r="F2440" s="170"/>
      <c r="G2440" s="169"/>
      <c r="H2440" s="183"/>
      <c r="I2440" s="132" t="str">
        <f>IFERROR(VLOOKUP(C2440,PG!$C$8:$M$1007,11,FALSE),"")</f>
        <v/>
      </c>
      <c r="J2440" s="133">
        <f t="shared" si="76"/>
        <v>0</v>
      </c>
    </row>
    <row r="2441" spans="1:10" ht="35.1" customHeight="1" thickTop="1" thickBot="1" x14ac:dyDescent="0.3">
      <c r="A2441" s="28" t="str">
        <f t="shared" ref="A2441:A2504" si="77">IF(B2441="","",MONTH(B2441))</f>
        <v/>
      </c>
      <c r="B2441" s="171"/>
      <c r="C2441" s="169"/>
      <c r="D2441" s="182"/>
      <c r="E2441" s="172"/>
      <c r="F2441" s="170"/>
      <c r="G2441" s="169"/>
      <c r="H2441" s="183"/>
      <c r="I2441" s="132" t="str">
        <f>IFERROR(VLOOKUP(C2441,PG!$C$8:$M$1007,11,FALSE),"")</f>
        <v/>
      </c>
      <c r="J2441" s="133">
        <f t="shared" si="76"/>
        <v>0</v>
      </c>
    </row>
    <row r="2442" spans="1:10" ht="35.1" customHeight="1" thickTop="1" thickBot="1" x14ac:dyDescent="0.3">
      <c r="A2442" s="28" t="str">
        <f t="shared" si="77"/>
        <v/>
      </c>
      <c r="B2442" s="171"/>
      <c r="C2442" s="169"/>
      <c r="D2442" s="182"/>
      <c r="E2442" s="172"/>
      <c r="F2442" s="170"/>
      <c r="G2442" s="169"/>
      <c r="H2442" s="183"/>
      <c r="I2442" s="132" t="str">
        <f>IFERROR(VLOOKUP(C2442,PG!$C$8:$M$1007,11,FALSE),"")</f>
        <v/>
      </c>
      <c r="J2442" s="133">
        <f t="shared" si="76"/>
        <v>0</v>
      </c>
    </row>
    <row r="2443" spans="1:10" ht="35.1" customHeight="1" thickTop="1" thickBot="1" x14ac:dyDescent="0.3">
      <c r="A2443" s="28" t="str">
        <f t="shared" si="77"/>
        <v/>
      </c>
      <c r="B2443" s="171"/>
      <c r="C2443" s="169"/>
      <c r="D2443" s="182"/>
      <c r="E2443" s="172"/>
      <c r="F2443" s="170"/>
      <c r="G2443" s="169"/>
      <c r="H2443" s="183"/>
      <c r="I2443" s="132" t="str">
        <f>IFERROR(VLOOKUP(C2443,PG!$C$8:$M$1007,11,FALSE),"")</f>
        <v/>
      </c>
      <c r="J2443" s="133">
        <f t="shared" si="76"/>
        <v>0</v>
      </c>
    </row>
    <row r="2444" spans="1:10" ht="35.1" customHeight="1" thickTop="1" thickBot="1" x14ac:dyDescent="0.3">
      <c r="A2444" s="28" t="str">
        <f t="shared" si="77"/>
        <v/>
      </c>
      <c r="B2444" s="171"/>
      <c r="C2444" s="169"/>
      <c r="D2444" s="182"/>
      <c r="E2444" s="172"/>
      <c r="F2444" s="170"/>
      <c r="G2444" s="169"/>
      <c r="H2444" s="183"/>
      <c r="I2444" s="132" t="str">
        <f>IFERROR(VLOOKUP(C2444,PG!$C$8:$M$1007,11,FALSE),"")</f>
        <v/>
      </c>
      <c r="J2444" s="133">
        <f t="shared" si="76"/>
        <v>0</v>
      </c>
    </row>
    <row r="2445" spans="1:10" ht="35.1" customHeight="1" thickTop="1" thickBot="1" x14ac:dyDescent="0.3">
      <c r="A2445" s="28" t="str">
        <f t="shared" si="77"/>
        <v/>
      </c>
      <c r="B2445" s="171"/>
      <c r="C2445" s="169"/>
      <c r="D2445" s="182"/>
      <c r="E2445" s="172"/>
      <c r="F2445" s="170"/>
      <c r="G2445" s="169"/>
      <c r="H2445" s="183"/>
      <c r="I2445" s="132" t="str">
        <f>IFERROR(VLOOKUP(C2445,PG!$C$8:$M$1007,11,FALSE),"")</f>
        <v/>
      </c>
      <c r="J2445" s="133">
        <f t="shared" si="76"/>
        <v>0</v>
      </c>
    </row>
    <row r="2446" spans="1:10" ht="35.1" customHeight="1" thickTop="1" thickBot="1" x14ac:dyDescent="0.3">
      <c r="A2446" s="28" t="str">
        <f t="shared" si="77"/>
        <v/>
      </c>
      <c r="B2446" s="171"/>
      <c r="C2446" s="169"/>
      <c r="D2446" s="182"/>
      <c r="E2446" s="172"/>
      <c r="F2446" s="170"/>
      <c r="G2446" s="169"/>
      <c r="H2446" s="183"/>
      <c r="I2446" s="132" t="str">
        <f>IFERROR(VLOOKUP(C2446,PG!$C$8:$M$1007,11,FALSE),"")</f>
        <v/>
      </c>
      <c r="J2446" s="133">
        <f t="shared" si="76"/>
        <v>0</v>
      </c>
    </row>
    <row r="2447" spans="1:10" ht="35.1" customHeight="1" thickTop="1" thickBot="1" x14ac:dyDescent="0.3">
      <c r="A2447" s="28" t="str">
        <f t="shared" si="77"/>
        <v/>
      </c>
      <c r="B2447" s="171"/>
      <c r="C2447" s="169"/>
      <c r="D2447" s="182"/>
      <c r="E2447" s="172"/>
      <c r="F2447" s="170"/>
      <c r="G2447" s="169"/>
      <c r="H2447" s="183"/>
      <c r="I2447" s="132" t="str">
        <f>IFERROR(VLOOKUP(C2447,PG!$C$8:$M$1007,11,FALSE),"")</f>
        <v/>
      </c>
      <c r="J2447" s="133">
        <f t="shared" si="76"/>
        <v>0</v>
      </c>
    </row>
    <row r="2448" spans="1:10" ht="35.1" customHeight="1" thickTop="1" thickBot="1" x14ac:dyDescent="0.3">
      <c r="A2448" s="28" t="str">
        <f t="shared" si="77"/>
        <v/>
      </c>
      <c r="B2448" s="171"/>
      <c r="C2448" s="169"/>
      <c r="D2448" s="182"/>
      <c r="E2448" s="172"/>
      <c r="F2448" s="170"/>
      <c r="G2448" s="169"/>
      <c r="H2448" s="183"/>
      <c r="I2448" s="132" t="str">
        <f>IFERROR(VLOOKUP(C2448,PG!$C$8:$M$1007,11,FALSE),"")</f>
        <v/>
      </c>
      <c r="J2448" s="133">
        <f t="shared" si="76"/>
        <v>0</v>
      </c>
    </row>
    <row r="2449" spans="1:10" ht="35.1" customHeight="1" thickTop="1" thickBot="1" x14ac:dyDescent="0.3">
      <c r="A2449" s="28" t="str">
        <f t="shared" si="77"/>
        <v/>
      </c>
      <c r="B2449" s="171"/>
      <c r="C2449" s="169"/>
      <c r="D2449" s="182"/>
      <c r="E2449" s="172"/>
      <c r="F2449" s="170"/>
      <c r="G2449" s="169"/>
      <c r="H2449" s="183"/>
      <c r="I2449" s="132" t="str">
        <f>IFERROR(VLOOKUP(C2449,PG!$C$8:$M$1007,11,FALSE),"")</f>
        <v/>
      </c>
      <c r="J2449" s="133">
        <f t="shared" si="76"/>
        <v>0</v>
      </c>
    </row>
    <row r="2450" spans="1:10" ht="35.1" customHeight="1" thickTop="1" thickBot="1" x14ac:dyDescent="0.3">
      <c r="A2450" s="28" t="str">
        <f t="shared" si="77"/>
        <v/>
      </c>
      <c r="B2450" s="171"/>
      <c r="C2450" s="169"/>
      <c r="D2450" s="182"/>
      <c r="E2450" s="172"/>
      <c r="F2450" s="170"/>
      <c r="G2450" s="169"/>
      <c r="H2450" s="183"/>
      <c r="I2450" s="132" t="str">
        <f>IFERROR(VLOOKUP(C2450,PG!$C$8:$M$1007,11,FALSE),"")</f>
        <v/>
      </c>
      <c r="J2450" s="133">
        <f t="shared" si="76"/>
        <v>0</v>
      </c>
    </row>
    <row r="2451" spans="1:10" ht="35.1" customHeight="1" thickTop="1" thickBot="1" x14ac:dyDescent="0.3">
      <c r="A2451" s="28" t="str">
        <f t="shared" si="77"/>
        <v/>
      </c>
      <c r="B2451" s="171"/>
      <c r="C2451" s="169"/>
      <c r="D2451" s="182"/>
      <c r="E2451" s="172"/>
      <c r="F2451" s="170"/>
      <c r="G2451" s="169"/>
      <c r="H2451" s="183"/>
      <c r="I2451" s="132" t="str">
        <f>IFERROR(VLOOKUP(C2451,PG!$C$8:$M$1007,11,FALSE),"")</f>
        <v/>
      </c>
      <c r="J2451" s="133">
        <f t="shared" ref="J2451:J2514" si="78">IFERROR(E2451*F2451,0)</f>
        <v>0</v>
      </c>
    </row>
    <row r="2452" spans="1:10" ht="35.1" customHeight="1" thickTop="1" thickBot="1" x14ac:dyDescent="0.3">
      <c r="A2452" s="28" t="str">
        <f t="shared" si="77"/>
        <v/>
      </c>
      <c r="B2452" s="171"/>
      <c r="C2452" s="169"/>
      <c r="D2452" s="182"/>
      <c r="E2452" s="172"/>
      <c r="F2452" s="170"/>
      <c r="G2452" s="169"/>
      <c r="H2452" s="183"/>
      <c r="I2452" s="132" t="str">
        <f>IFERROR(VLOOKUP(C2452,PG!$C$8:$M$1007,11,FALSE),"")</f>
        <v/>
      </c>
      <c r="J2452" s="133">
        <f t="shared" si="78"/>
        <v>0</v>
      </c>
    </row>
    <row r="2453" spans="1:10" ht="35.1" customHeight="1" thickTop="1" thickBot="1" x14ac:dyDescent="0.3">
      <c r="A2453" s="28" t="str">
        <f t="shared" si="77"/>
        <v/>
      </c>
      <c r="B2453" s="171"/>
      <c r="C2453" s="169"/>
      <c r="D2453" s="182"/>
      <c r="E2453" s="172"/>
      <c r="F2453" s="170"/>
      <c r="G2453" s="169"/>
      <c r="H2453" s="183"/>
      <c r="I2453" s="132" t="str">
        <f>IFERROR(VLOOKUP(C2453,PG!$C$8:$M$1007,11,FALSE),"")</f>
        <v/>
      </c>
      <c r="J2453" s="133">
        <f t="shared" si="78"/>
        <v>0</v>
      </c>
    </row>
    <row r="2454" spans="1:10" ht="35.1" customHeight="1" thickTop="1" thickBot="1" x14ac:dyDescent="0.3">
      <c r="A2454" s="28" t="str">
        <f t="shared" si="77"/>
        <v/>
      </c>
      <c r="B2454" s="171"/>
      <c r="C2454" s="169"/>
      <c r="D2454" s="182"/>
      <c r="E2454" s="172"/>
      <c r="F2454" s="170"/>
      <c r="G2454" s="169"/>
      <c r="H2454" s="183"/>
      <c r="I2454" s="132" t="str">
        <f>IFERROR(VLOOKUP(C2454,PG!$C$8:$M$1007,11,FALSE),"")</f>
        <v/>
      </c>
      <c r="J2454" s="133">
        <f t="shared" si="78"/>
        <v>0</v>
      </c>
    </row>
    <row r="2455" spans="1:10" ht="35.1" customHeight="1" thickTop="1" thickBot="1" x14ac:dyDescent="0.3">
      <c r="A2455" s="28" t="str">
        <f t="shared" si="77"/>
        <v/>
      </c>
      <c r="B2455" s="171"/>
      <c r="C2455" s="169"/>
      <c r="D2455" s="182"/>
      <c r="E2455" s="172"/>
      <c r="F2455" s="170"/>
      <c r="G2455" s="169"/>
      <c r="H2455" s="183"/>
      <c r="I2455" s="132" t="str">
        <f>IFERROR(VLOOKUP(C2455,PG!$C$8:$M$1007,11,FALSE),"")</f>
        <v/>
      </c>
      <c r="J2455" s="133">
        <f t="shared" si="78"/>
        <v>0</v>
      </c>
    </row>
    <row r="2456" spans="1:10" ht="35.1" customHeight="1" thickTop="1" thickBot="1" x14ac:dyDescent="0.3">
      <c r="A2456" s="28" t="str">
        <f t="shared" si="77"/>
        <v/>
      </c>
      <c r="B2456" s="171"/>
      <c r="C2456" s="169"/>
      <c r="D2456" s="182"/>
      <c r="E2456" s="172"/>
      <c r="F2456" s="170"/>
      <c r="G2456" s="169"/>
      <c r="H2456" s="183"/>
      <c r="I2456" s="132" t="str">
        <f>IFERROR(VLOOKUP(C2456,PG!$C$8:$M$1007,11,FALSE),"")</f>
        <v/>
      </c>
      <c r="J2456" s="133">
        <f t="shared" si="78"/>
        <v>0</v>
      </c>
    </row>
    <row r="2457" spans="1:10" ht="35.1" customHeight="1" thickTop="1" thickBot="1" x14ac:dyDescent="0.3">
      <c r="A2457" s="28" t="str">
        <f t="shared" si="77"/>
        <v/>
      </c>
      <c r="B2457" s="171"/>
      <c r="C2457" s="169"/>
      <c r="D2457" s="182"/>
      <c r="E2457" s="172"/>
      <c r="F2457" s="170"/>
      <c r="G2457" s="169"/>
      <c r="H2457" s="183"/>
      <c r="I2457" s="132" t="str">
        <f>IFERROR(VLOOKUP(C2457,PG!$C$8:$M$1007,11,FALSE),"")</f>
        <v/>
      </c>
      <c r="J2457" s="133">
        <f t="shared" si="78"/>
        <v>0</v>
      </c>
    </row>
    <row r="2458" spans="1:10" ht="35.1" customHeight="1" thickTop="1" thickBot="1" x14ac:dyDescent="0.3">
      <c r="A2458" s="28" t="str">
        <f t="shared" si="77"/>
        <v/>
      </c>
      <c r="B2458" s="171"/>
      <c r="C2458" s="169"/>
      <c r="D2458" s="182"/>
      <c r="E2458" s="172"/>
      <c r="F2458" s="170"/>
      <c r="G2458" s="169"/>
      <c r="H2458" s="183"/>
      <c r="I2458" s="132" t="str">
        <f>IFERROR(VLOOKUP(C2458,PG!$C$8:$M$1007,11,FALSE),"")</f>
        <v/>
      </c>
      <c r="J2458" s="133">
        <f t="shared" si="78"/>
        <v>0</v>
      </c>
    </row>
    <row r="2459" spans="1:10" ht="35.1" customHeight="1" thickTop="1" thickBot="1" x14ac:dyDescent="0.3">
      <c r="A2459" s="28" t="str">
        <f t="shared" si="77"/>
        <v/>
      </c>
      <c r="B2459" s="171"/>
      <c r="C2459" s="169"/>
      <c r="D2459" s="182"/>
      <c r="E2459" s="172"/>
      <c r="F2459" s="170"/>
      <c r="G2459" s="169"/>
      <c r="H2459" s="183"/>
      <c r="I2459" s="132" t="str">
        <f>IFERROR(VLOOKUP(C2459,PG!$C$8:$M$1007,11,FALSE),"")</f>
        <v/>
      </c>
      <c r="J2459" s="133">
        <f t="shared" si="78"/>
        <v>0</v>
      </c>
    </row>
    <row r="2460" spans="1:10" ht="35.1" customHeight="1" thickTop="1" thickBot="1" x14ac:dyDescent="0.3">
      <c r="A2460" s="28" t="str">
        <f t="shared" si="77"/>
        <v/>
      </c>
      <c r="B2460" s="171"/>
      <c r="C2460" s="169"/>
      <c r="D2460" s="182"/>
      <c r="E2460" s="172"/>
      <c r="F2460" s="170"/>
      <c r="G2460" s="169"/>
      <c r="H2460" s="183"/>
      <c r="I2460" s="132" t="str">
        <f>IFERROR(VLOOKUP(C2460,PG!$C$8:$M$1007,11,FALSE),"")</f>
        <v/>
      </c>
      <c r="J2460" s="133">
        <f t="shared" si="78"/>
        <v>0</v>
      </c>
    </row>
    <row r="2461" spans="1:10" ht="35.1" customHeight="1" thickTop="1" thickBot="1" x14ac:dyDescent="0.3">
      <c r="A2461" s="28" t="str">
        <f t="shared" si="77"/>
        <v/>
      </c>
      <c r="B2461" s="171"/>
      <c r="C2461" s="169"/>
      <c r="D2461" s="182"/>
      <c r="E2461" s="172"/>
      <c r="F2461" s="170"/>
      <c r="G2461" s="169"/>
      <c r="H2461" s="183"/>
      <c r="I2461" s="132" t="str">
        <f>IFERROR(VLOOKUP(C2461,PG!$C$8:$M$1007,11,FALSE),"")</f>
        <v/>
      </c>
      <c r="J2461" s="133">
        <f t="shared" si="78"/>
        <v>0</v>
      </c>
    </row>
    <row r="2462" spans="1:10" ht="35.1" customHeight="1" thickTop="1" thickBot="1" x14ac:dyDescent="0.3">
      <c r="A2462" s="28" t="str">
        <f t="shared" si="77"/>
        <v/>
      </c>
      <c r="B2462" s="171"/>
      <c r="C2462" s="169"/>
      <c r="D2462" s="182"/>
      <c r="E2462" s="172"/>
      <c r="F2462" s="170"/>
      <c r="G2462" s="169"/>
      <c r="H2462" s="183"/>
      <c r="I2462" s="132" t="str">
        <f>IFERROR(VLOOKUP(C2462,PG!$C$8:$M$1007,11,FALSE),"")</f>
        <v/>
      </c>
      <c r="J2462" s="133">
        <f t="shared" si="78"/>
        <v>0</v>
      </c>
    </row>
    <row r="2463" spans="1:10" ht="35.1" customHeight="1" thickTop="1" thickBot="1" x14ac:dyDescent="0.3">
      <c r="A2463" s="28" t="str">
        <f t="shared" si="77"/>
        <v/>
      </c>
      <c r="B2463" s="171"/>
      <c r="C2463" s="169"/>
      <c r="D2463" s="182"/>
      <c r="E2463" s="172"/>
      <c r="F2463" s="170"/>
      <c r="G2463" s="169"/>
      <c r="H2463" s="183"/>
      <c r="I2463" s="132" t="str">
        <f>IFERROR(VLOOKUP(C2463,PG!$C$8:$M$1007,11,FALSE),"")</f>
        <v/>
      </c>
      <c r="J2463" s="133">
        <f t="shared" si="78"/>
        <v>0</v>
      </c>
    </row>
    <row r="2464" spans="1:10" ht="35.1" customHeight="1" thickTop="1" thickBot="1" x14ac:dyDescent="0.3">
      <c r="A2464" s="28" t="str">
        <f t="shared" si="77"/>
        <v/>
      </c>
      <c r="B2464" s="171"/>
      <c r="C2464" s="169"/>
      <c r="D2464" s="182"/>
      <c r="E2464" s="172"/>
      <c r="F2464" s="170"/>
      <c r="G2464" s="169"/>
      <c r="H2464" s="183"/>
      <c r="I2464" s="132" t="str">
        <f>IFERROR(VLOOKUP(C2464,PG!$C$8:$M$1007,11,FALSE),"")</f>
        <v/>
      </c>
      <c r="J2464" s="133">
        <f t="shared" si="78"/>
        <v>0</v>
      </c>
    </row>
    <row r="2465" spans="1:10" ht="35.1" customHeight="1" thickTop="1" thickBot="1" x14ac:dyDescent="0.3">
      <c r="A2465" s="28" t="str">
        <f t="shared" si="77"/>
        <v/>
      </c>
      <c r="B2465" s="171"/>
      <c r="C2465" s="169"/>
      <c r="D2465" s="182"/>
      <c r="E2465" s="172"/>
      <c r="F2465" s="170"/>
      <c r="G2465" s="169"/>
      <c r="H2465" s="183"/>
      <c r="I2465" s="132" t="str">
        <f>IFERROR(VLOOKUP(C2465,PG!$C$8:$M$1007,11,FALSE),"")</f>
        <v/>
      </c>
      <c r="J2465" s="133">
        <f t="shared" si="78"/>
        <v>0</v>
      </c>
    </row>
    <row r="2466" spans="1:10" ht="35.1" customHeight="1" thickTop="1" thickBot="1" x14ac:dyDescent="0.3">
      <c r="A2466" s="28" t="str">
        <f t="shared" si="77"/>
        <v/>
      </c>
      <c r="B2466" s="171"/>
      <c r="C2466" s="169"/>
      <c r="D2466" s="182"/>
      <c r="E2466" s="172"/>
      <c r="F2466" s="170"/>
      <c r="G2466" s="169"/>
      <c r="H2466" s="183"/>
      <c r="I2466" s="132" t="str">
        <f>IFERROR(VLOOKUP(C2466,PG!$C$8:$M$1007,11,FALSE),"")</f>
        <v/>
      </c>
      <c r="J2466" s="133">
        <f t="shared" si="78"/>
        <v>0</v>
      </c>
    </row>
    <row r="2467" spans="1:10" ht="35.1" customHeight="1" thickTop="1" thickBot="1" x14ac:dyDescent="0.3">
      <c r="A2467" s="28" t="str">
        <f t="shared" si="77"/>
        <v/>
      </c>
      <c r="B2467" s="171"/>
      <c r="C2467" s="169"/>
      <c r="D2467" s="182"/>
      <c r="E2467" s="172"/>
      <c r="F2467" s="170"/>
      <c r="G2467" s="169"/>
      <c r="H2467" s="183"/>
      <c r="I2467" s="132" t="str">
        <f>IFERROR(VLOOKUP(C2467,PG!$C$8:$M$1007,11,FALSE),"")</f>
        <v/>
      </c>
      <c r="J2467" s="133">
        <f t="shared" si="78"/>
        <v>0</v>
      </c>
    </row>
    <row r="2468" spans="1:10" ht="35.1" customHeight="1" thickTop="1" thickBot="1" x14ac:dyDescent="0.3">
      <c r="A2468" s="28" t="str">
        <f t="shared" si="77"/>
        <v/>
      </c>
      <c r="B2468" s="171"/>
      <c r="C2468" s="169"/>
      <c r="D2468" s="182"/>
      <c r="E2468" s="172"/>
      <c r="F2468" s="170"/>
      <c r="G2468" s="169"/>
      <c r="H2468" s="183"/>
      <c r="I2468" s="132" t="str">
        <f>IFERROR(VLOOKUP(C2468,PG!$C$8:$M$1007,11,FALSE),"")</f>
        <v/>
      </c>
      <c r="J2468" s="133">
        <f t="shared" si="78"/>
        <v>0</v>
      </c>
    </row>
    <row r="2469" spans="1:10" ht="35.1" customHeight="1" thickTop="1" thickBot="1" x14ac:dyDescent="0.3">
      <c r="A2469" s="28" t="str">
        <f t="shared" si="77"/>
        <v/>
      </c>
      <c r="B2469" s="171"/>
      <c r="C2469" s="169"/>
      <c r="D2469" s="182"/>
      <c r="E2469" s="172"/>
      <c r="F2469" s="170"/>
      <c r="G2469" s="169"/>
      <c r="H2469" s="183"/>
      <c r="I2469" s="132" t="str">
        <f>IFERROR(VLOOKUP(C2469,PG!$C$8:$M$1007,11,FALSE),"")</f>
        <v/>
      </c>
      <c r="J2469" s="133">
        <f t="shared" si="78"/>
        <v>0</v>
      </c>
    </row>
    <row r="2470" spans="1:10" ht="35.1" customHeight="1" thickTop="1" thickBot="1" x14ac:dyDescent="0.3">
      <c r="A2470" s="28" t="str">
        <f t="shared" si="77"/>
        <v/>
      </c>
      <c r="B2470" s="171"/>
      <c r="C2470" s="169"/>
      <c r="D2470" s="182"/>
      <c r="E2470" s="172"/>
      <c r="F2470" s="170"/>
      <c r="G2470" s="169"/>
      <c r="H2470" s="183"/>
      <c r="I2470" s="132" t="str">
        <f>IFERROR(VLOOKUP(C2470,PG!$C$8:$M$1007,11,FALSE),"")</f>
        <v/>
      </c>
      <c r="J2470" s="133">
        <f t="shared" si="78"/>
        <v>0</v>
      </c>
    </row>
    <row r="2471" spans="1:10" ht="35.1" customHeight="1" thickTop="1" thickBot="1" x14ac:dyDescent="0.3">
      <c r="A2471" s="28" t="str">
        <f t="shared" si="77"/>
        <v/>
      </c>
      <c r="B2471" s="171"/>
      <c r="C2471" s="169"/>
      <c r="D2471" s="182"/>
      <c r="E2471" s="172"/>
      <c r="F2471" s="170"/>
      <c r="G2471" s="169"/>
      <c r="H2471" s="183"/>
      <c r="I2471" s="132" t="str">
        <f>IFERROR(VLOOKUP(C2471,PG!$C$8:$M$1007,11,FALSE),"")</f>
        <v/>
      </c>
      <c r="J2471" s="133">
        <f t="shared" si="78"/>
        <v>0</v>
      </c>
    </row>
    <row r="2472" spans="1:10" ht="35.1" customHeight="1" thickTop="1" thickBot="1" x14ac:dyDescent="0.3">
      <c r="A2472" s="28" t="str">
        <f t="shared" si="77"/>
        <v/>
      </c>
      <c r="B2472" s="171"/>
      <c r="C2472" s="169"/>
      <c r="D2472" s="182"/>
      <c r="E2472" s="172"/>
      <c r="F2472" s="170"/>
      <c r="G2472" s="169"/>
      <c r="H2472" s="183"/>
      <c r="I2472" s="132" t="str">
        <f>IFERROR(VLOOKUP(C2472,PG!$C$8:$M$1007,11,FALSE),"")</f>
        <v/>
      </c>
      <c r="J2472" s="133">
        <f t="shared" si="78"/>
        <v>0</v>
      </c>
    </row>
    <row r="2473" spans="1:10" ht="35.1" customHeight="1" thickTop="1" thickBot="1" x14ac:dyDescent="0.3">
      <c r="A2473" s="28" t="str">
        <f t="shared" si="77"/>
        <v/>
      </c>
      <c r="B2473" s="171"/>
      <c r="C2473" s="169"/>
      <c r="D2473" s="182"/>
      <c r="E2473" s="172"/>
      <c r="F2473" s="170"/>
      <c r="G2473" s="169"/>
      <c r="H2473" s="183"/>
      <c r="I2473" s="132" t="str">
        <f>IFERROR(VLOOKUP(C2473,PG!$C$8:$M$1007,11,FALSE),"")</f>
        <v/>
      </c>
      <c r="J2473" s="133">
        <f t="shared" si="78"/>
        <v>0</v>
      </c>
    </row>
    <row r="2474" spans="1:10" ht="35.1" customHeight="1" thickTop="1" thickBot="1" x14ac:dyDescent="0.3">
      <c r="A2474" s="28" t="str">
        <f t="shared" si="77"/>
        <v/>
      </c>
      <c r="B2474" s="171"/>
      <c r="C2474" s="169"/>
      <c r="D2474" s="182"/>
      <c r="E2474" s="172"/>
      <c r="F2474" s="170"/>
      <c r="G2474" s="169"/>
      <c r="H2474" s="183"/>
      <c r="I2474" s="132" t="str">
        <f>IFERROR(VLOOKUP(C2474,PG!$C$8:$M$1007,11,FALSE),"")</f>
        <v/>
      </c>
      <c r="J2474" s="133">
        <f t="shared" si="78"/>
        <v>0</v>
      </c>
    </row>
    <row r="2475" spans="1:10" ht="35.1" customHeight="1" thickTop="1" thickBot="1" x14ac:dyDescent="0.3">
      <c r="A2475" s="28" t="str">
        <f t="shared" si="77"/>
        <v/>
      </c>
      <c r="B2475" s="171"/>
      <c r="C2475" s="169"/>
      <c r="D2475" s="182"/>
      <c r="E2475" s="172"/>
      <c r="F2475" s="170"/>
      <c r="G2475" s="169"/>
      <c r="H2475" s="183"/>
      <c r="I2475" s="132" t="str">
        <f>IFERROR(VLOOKUP(C2475,PG!$C$8:$M$1007,11,FALSE),"")</f>
        <v/>
      </c>
      <c r="J2475" s="133">
        <f t="shared" si="78"/>
        <v>0</v>
      </c>
    </row>
    <row r="2476" spans="1:10" ht="35.1" customHeight="1" thickTop="1" thickBot="1" x14ac:dyDescent="0.3">
      <c r="A2476" s="28" t="str">
        <f t="shared" si="77"/>
        <v/>
      </c>
      <c r="B2476" s="171"/>
      <c r="C2476" s="169"/>
      <c r="D2476" s="182"/>
      <c r="E2476" s="172"/>
      <c r="F2476" s="170"/>
      <c r="G2476" s="169"/>
      <c r="H2476" s="183"/>
      <c r="I2476" s="132" t="str">
        <f>IFERROR(VLOOKUP(C2476,PG!$C$8:$M$1007,11,FALSE),"")</f>
        <v/>
      </c>
      <c r="J2476" s="133">
        <f t="shared" si="78"/>
        <v>0</v>
      </c>
    </row>
    <row r="2477" spans="1:10" ht="35.1" customHeight="1" thickTop="1" thickBot="1" x14ac:dyDescent="0.3">
      <c r="A2477" s="28" t="str">
        <f t="shared" si="77"/>
        <v/>
      </c>
      <c r="B2477" s="171"/>
      <c r="C2477" s="169"/>
      <c r="D2477" s="182"/>
      <c r="E2477" s="172"/>
      <c r="F2477" s="170"/>
      <c r="G2477" s="169"/>
      <c r="H2477" s="183"/>
      <c r="I2477" s="132" t="str">
        <f>IFERROR(VLOOKUP(C2477,PG!$C$8:$M$1007,11,FALSE),"")</f>
        <v/>
      </c>
      <c r="J2477" s="133">
        <f t="shared" si="78"/>
        <v>0</v>
      </c>
    </row>
    <row r="2478" spans="1:10" ht="35.1" customHeight="1" thickTop="1" thickBot="1" x14ac:dyDescent="0.3">
      <c r="A2478" s="28" t="str">
        <f t="shared" si="77"/>
        <v/>
      </c>
      <c r="B2478" s="171"/>
      <c r="C2478" s="169"/>
      <c r="D2478" s="182"/>
      <c r="E2478" s="172"/>
      <c r="F2478" s="170"/>
      <c r="G2478" s="169"/>
      <c r="H2478" s="183"/>
      <c r="I2478" s="132" t="str">
        <f>IFERROR(VLOOKUP(C2478,PG!$C$8:$M$1007,11,FALSE),"")</f>
        <v/>
      </c>
      <c r="J2478" s="133">
        <f t="shared" si="78"/>
        <v>0</v>
      </c>
    </row>
    <row r="2479" spans="1:10" ht="35.1" customHeight="1" thickTop="1" thickBot="1" x14ac:dyDescent="0.3">
      <c r="A2479" s="28" t="str">
        <f t="shared" si="77"/>
        <v/>
      </c>
      <c r="B2479" s="171"/>
      <c r="C2479" s="169"/>
      <c r="D2479" s="182"/>
      <c r="E2479" s="172"/>
      <c r="F2479" s="170"/>
      <c r="G2479" s="169"/>
      <c r="H2479" s="183"/>
      <c r="I2479" s="132" t="str">
        <f>IFERROR(VLOOKUP(C2479,PG!$C$8:$M$1007,11,FALSE),"")</f>
        <v/>
      </c>
      <c r="J2479" s="133">
        <f t="shared" si="78"/>
        <v>0</v>
      </c>
    </row>
    <row r="2480" spans="1:10" ht="35.1" customHeight="1" thickTop="1" thickBot="1" x14ac:dyDescent="0.3">
      <c r="A2480" s="28" t="str">
        <f t="shared" si="77"/>
        <v/>
      </c>
      <c r="B2480" s="171"/>
      <c r="C2480" s="169"/>
      <c r="D2480" s="182"/>
      <c r="E2480" s="172"/>
      <c r="F2480" s="170"/>
      <c r="G2480" s="169"/>
      <c r="H2480" s="183"/>
      <c r="I2480" s="132" t="str">
        <f>IFERROR(VLOOKUP(C2480,PG!$C$8:$M$1007,11,FALSE),"")</f>
        <v/>
      </c>
      <c r="J2480" s="133">
        <f t="shared" si="78"/>
        <v>0</v>
      </c>
    </row>
    <row r="2481" spans="1:10" ht="35.1" customHeight="1" thickTop="1" thickBot="1" x14ac:dyDescent="0.3">
      <c r="A2481" s="28" t="str">
        <f t="shared" si="77"/>
        <v/>
      </c>
      <c r="B2481" s="171"/>
      <c r="C2481" s="169"/>
      <c r="D2481" s="182"/>
      <c r="E2481" s="172"/>
      <c r="F2481" s="170"/>
      <c r="G2481" s="169"/>
      <c r="H2481" s="183"/>
      <c r="I2481" s="132" t="str">
        <f>IFERROR(VLOOKUP(C2481,PG!$C$8:$M$1007,11,FALSE),"")</f>
        <v/>
      </c>
      <c r="J2481" s="133">
        <f t="shared" si="78"/>
        <v>0</v>
      </c>
    </row>
    <row r="2482" spans="1:10" ht="35.1" customHeight="1" thickTop="1" thickBot="1" x14ac:dyDescent="0.3">
      <c r="A2482" s="28" t="str">
        <f t="shared" si="77"/>
        <v/>
      </c>
      <c r="B2482" s="171"/>
      <c r="C2482" s="169"/>
      <c r="D2482" s="182"/>
      <c r="E2482" s="172"/>
      <c r="F2482" s="170"/>
      <c r="G2482" s="169"/>
      <c r="H2482" s="183"/>
      <c r="I2482" s="132" t="str">
        <f>IFERROR(VLOOKUP(C2482,PG!$C$8:$M$1007,11,FALSE),"")</f>
        <v/>
      </c>
      <c r="J2482" s="133">
        <f t="shared" si="78"/>
        <v>0</v>
      </c>
    </row>
    <row r="2483" spans="1:10" ht="35.1" customHeight="1" thickTop="1" thickBot="1" x14ac:dyDescent="0.3">
      <c r="A2483" s="28" t="str">
        <f t="shared" si="77"/>
        <v/>
      </c>
      <c r="B2483" s="171"/>
      <c r="C2483" s="169"/>
      <c r="D2483" s="182"/>
      <c r="E2483" s="172"/>
      <c r="F2483" s="170"/>
      <c r="G2483" s="169"/>
      <c r="H2483" s="183"/>
      <c r="I2483" s="132" t="str">
        <f>IFERROR(VLOOKUP(C2483,PG!$C$8:$M$1007,11,FALSE),"")</f>
        <v/>
      </c>
      <c r="J2483" s="133">
        <f t="shared" si="78"/>
        <v>0</v>
      </c>
    </row>
    <row r="2484" spans="1:10" ht="35.1" customHeight="1" thickTop="1" thickBot="1" x14ac:dyDescent="0.3">
      <c r="A2484" s="28" t="str">
        <f t="shared" si="77"/>
        <v/>
      </c>
      <c r="B2484" s="171"/>
      <c r="C2484" s="169"/>
      <c r="D2484" s="182"/>
      <c r="E2484" s="172"/>
      <c r="F2484" s="170"/>
      <c r="G2484" s="169"/>
      <c r="H2484" s="183"/>
      <c r="I2484" s="132" t="str">
        <f>IFERROR(VLOOKUP(C2484,PG!$C$8:$M$1007,11,FALSE),"")</f>
        <v/>
      </c>
      <c r="J2484" s="133">
        <f t="shared" si="78"/>
        <v>0</v>
      </c>
    </row>
    <row r="2485" spans="1:10" ht="35.1" customHeight="1" thickTop="1" thickBot="1" x14ac:dyDescent="0.3">
      <c r="A2485" s="28" t="str">
        <f t="shared" si="77"/>
        <v/>
      </c>
      <c r="B2485" s="171"/>
      <c r="C2485" s="169"/>
      <c r="D2485" s="182"/>
      <c r="E2485" s="172"/>
      <c r="F2485" s="170"/>
      <c r="G2485" s="169"/>
      <c r="H2485" s="183"/>
      <c r="I2485" s="132" t="str">
        <f>IFERROR(VLOOKUP(C2485,PG!$C$8:$M$1007,11,FALSE),"")</f>
        <v/>
      </c>
      <c r="J2485" s="133">
        <f t="shared" si="78"/>
        <v>0</v>
      </c>
    </row>
    <row r="2486" spans="1:10" ht="35.1" customHeight="1" thickTop="1" thickBot="1" x14ac:dyDescent="0.3">
      <c r="A2486" s="28" t="str">
        <f t="shared" si="77"/>
        <v/>
      </c>
      <c r="B2486" s="171"/>
      <c r="C2486" s="169"/>
      <c r="D2486" s="182"/>
      <c r="E2486" s="172"/>
      <c r="F2486" s="170"/>
      <c r="G2486" s="169"/>
      <c r="H2486" s="183"/>
      <c r="I2486" s="132" t="str">
        <f>IFERROR(VLOOKUP(C2486,PG!$C$8:$M$1007,11,FALSE),"")</f>
        <v/>
      </c>
      <c r="J2486" s="133">
        <f t="shared" si="78"/>
        <v>0</v>
      </c>
    </row>
    <row r="2487" spans="1:10" ht="35.1" customHeight="1" thickTop="1" thickBot="1" x14ac:dyDescent="0.3">
      <c r="A2487" s="28" t="str">
        <f t="shared" si="77"/>
        <v/>
      </c>
      <c r="B2487" s="171"/>
      <c r="C2487" s="169"/>
      <c r="D2487" s="182"/>
      <c r="E2487" s="172"/>
      <c r="F2487" s="170"/>
      <c r="G2487" s="169"/>
      <c r="H2487" s="183"/>
      <c r="I2487" s="132" t="str">
        <f>IFERROR(VLOOKUP(C2487,PG!$C$8:$M$1007,11,FALSE),"")</f>
        <v/>
      </c>
      <c r="J2487" s="133">
        <f t="shared" si="78"/>
        <v>0</v>
      </c>
    </row>
    <row r="2488" spans="1:10" ht="35.1" customHeight="1" thickTop="1" thickBot="1" x14ac:dyDescent="0.3">
      <c r="A2488" s="28" t="str">
        <f t="shared" si="77"/>
        <v/>
      </c>
      <c r="B2488" s="171"/>
      <c r="C2488" s="169"/>
      <c r="D2488" s="182"/>
      <c r="E2488" s="172"/>
      <c r="F2488" s="170"/>
      <c r="G2488" s="169"/>
      <c r="H2488" s="183"/>
      <c r="I2488" s="132" t="str">
        <f>IFERROR(VLOOKUP(C2488,PG!$C$8:$M$1007,11,FALSE),"")</f>
        <v/>
      </c>
      <c r="J2488" s="133">
        <f t="shared" si="78"/>
        <v>0</v>
      </c>
    </row>
    <row r="2489" spans="1:10" ht="35.1" customHeight="1" thickTop="1" thickBot="1" x14ac:dyDescent="0.3">
      <c r="A2489" s="28" t="str">
        <f t="shared" si="77"/>
        <v/>
      </c>
      <c r="B2489" s="171"/>
      <c r="C2489" s="169"/>
      <c r="D2489" s="182"/>
      <c r="E2489" s="172"/>
      <c r="F2489" s="170"/>
      <c r="G2489" s="169"/>
      <c r="H2489" s="183"/>
      <c r="I2489" s="132" t="str">
        <f>IFERROR(VLOOKUP(C2489,PG!$C$8:$M$1007,11,FALSE),"")</f>
        <v/>
      </c>
      <c r="J2489" s="133">
        <f t="shared" si="78"/>
        <v>0</v>
      </c>
    </row>
    <row r="2490" spans="1:10" ht="35.1" customHeight="1" thickTop="1" thickBot="1" x14ac:dyDescent="0.3">
      <c r="A2490" s="28" t="str">
        <f t="shared" si="77"/>
        <v/>
      </c>
      <c r="B2490" s="171"/>
      <c r="C2490" s="169"/>
      <c r="D2490" s="182"/>
      <c r="E2490" s="172"/>
      <c r="F2490" s="170"/>
      <c r="G2490" s="169"/>
      <c r="H2490" s="183"/>
      <c r="I2490" s="132" t="str">
        <f>IFERROR(VLOOKUP(C2490,PG!$C$8:$M$1007,11,FALSE),"")</f>
        <v/>
      </c>
      <c r="J2490" s="133">
        <f t="shared" si="78"/>
        <v>0</v>
      </c>
    </row>
    <row r="2491" spans="1:10" ht="35.1" customHeight="1" thickTop="1" thickBot="1" x14ac:dyDescent="0.3">
      <c r="A2491" s="28" t="str">
        <f t="shared" si="77"/>
        <v/>
      </c>
      <c r="B2491" s="171"/>
      <c r="C2491" s="169"/>
      <c r="D2491" s="182"/>
      <c r="E2491" s="172"/>
      <c r="F2491" s="170"/>
      <c r="G2491" s="169"/>
      <c r="H2491" s="183"/>
      <c r="I2491" s="132" t="str">
        <f>IFERROR(VLOOKUP(C2491,PG!$C$8:$M$1007,11,FALSE),"")</f>
        <v/>
      </c>
      <c r="J2491" s="133">
        <f t="shared" si="78"/>
        <v>0</v>
      </c>
    </row>
    <row r="2492" spans="1:10" ht="35.1" customHeight="1" thickTop="1" thickBot="1" x14ac:dyDescent="0.3">
      <c r="A2492" s="28" t="str">
        <f t="shared" si="77"/>
        <v/>
      </c>
      <c r="B2492" s="171"/>
      <c r="C2492" s="169"/>
      <c r="D2492" s="182"/>
      <c r="E2492" s="172"/>
      <c r="F2492" s="170"/>
      <c r="G2492" s="169"/>
      <c r="H2492" s="183"/>
      <c r="I2492" s="132" t="str">
        <f>IFERROR(VLOOKUP(C2492,PG!$C$8:$M$1007,11,FALSE),"")</f>
        <v/>
      </c>
      <c r="J2492" s="133">
        <f t="shared" si="78"/>
        <v>0</v>
      </c>
    </row>
    <row r="2493" spans="1:10" ht="35.1" customHeight="1" thickTop="1" thickBot="1" x14ac:dyDescent="0.3">
      <c r="A2493" s="28" t="str">
        <f t="shared" si="77"/>
        <v/>
      </c>
      <c r="B2493" s="171"/>
      <c r="C2493" s="169"/>
      <c r="D2493" s="182"/>
      <c r="E2493" s="172"/>
      <c r="F2493" s="170"/>
      <c r="G2493" s="169"/>
      <c r="H2493" s="183"/>
      <c r="I2493" s="132" t="str">
        <f>IFERROR(VLOOKUP(C2493,PG!$C$8:$M$1007,11,FALSE),"")</f>
        <v/>
      </c>
      <c r="J2493" s="133">
        <f t="shared" si="78"/>
        <v>0</v>
      </c>
    </row>
    <row r="2494" spans="1:10" ht="35.1" customHeight="1" thickTop="1" thickBot="1" x14ac:dyDescent="0.3">
      <c r="A2494" s="28" t="str">
        <f t="shared" si="77"/>
        <v/>
      </c>
      <c r="B2494" s="171"/>
      <c r="C2494" s="169"/>
      <c r="D2494" s="182"/>
      <c r="E2494" s="172"/>
      <c r="F2494" s="170"/>
      <c r="G2494" s="169"/>
      <c r="H2494" s="183"/>
      <c r="I2494" s="132" t="str">
        <f>IFERROR(VLOOKUP(C2494,PG!$C$8:$M$1007,11,FALSE),"")</f>
        <v/>
      </c>
      <c r="J2494" s="133">
        <f t="shared" si="78"/>
        <v>0</v>
      </c>
    </row>
    <row r="2495" spans="1:10" ht="35.1" customHeight="1" thickTop="1" thickBot="1" x14ac:dyDescent="0.3">
      <c r="A2495" s="28" t="str">
        <f t="shared" si="77"/>
        <v/>
      </c>
      <c r="B2495" s="171"/>
      <c r="C2495" s="169"/>
      <c r="D2495" s="182"/>
      <c r="E2495" s="172"/>
      <c r="F2495" s="170"/>
      <c r="G2495" s="169"/>
      <c r="H2495" s="183"/>
      <c r="I2495" s="132" t="str">
        <f>IFERROR(VLOOKUP(C2495,PG!$C$8:$M$1007,11,FALSE),"")</f>
        <v/>
      </c>
      <c r="J2495" s="133">
        <f t="shared" si="78"/>
        <v>0</v>
      </c>
    </row>
    <row r="2496" spans="1:10" ht="35.1" customHeight="1" thickTop="1" thickBot="1" x14ac:dyDescent="0.3">
      <c r="A2496" s="28" t="str">
        <f t="shared" si="77"/>
        <v/>
      </c>
      <c r="B2496" s="171"/>
      <c r="C2496" s="169"/>
      <c r="D2496" s="182"/>
      <c r="E2496" s="172"/>
      <c r="F2496" s="170"/>
      <c r="G2496" s="169"/>
      <c r="H2496" s="183"/>
      <c r="I2496" s="132" t="str">
        <f>IFERROR(VLOOKUP(C2496,PG!$C$8:$M$1007,11,FALSE),"")</f>
        <v/>
      </c>
      <c r="J2496" s="133">
        <f t="shared" si="78"/>
        <v>0</v>
      </c>
    </row>
    <row r="2497" spans="1:10" ht="35.1" customHeight="1" thickTop="1" thickBot="1" x14ac:dyDescent="0.3">
      <c r="A2497" s="28" t="str">
        <f t="shared" si="77"/>
        <v/>
      </c>
      <c r="B2497" s="171"/>
      <c r="C2497" s="169"/>
      <c r="D2497" s="182"/>
      <c r="E2497" s="172"/>
      <c r="F2497" s="170"/>
      <c r="G2497" s="169"/>
      <c r="H2497" s="183"/>
      <c r="I2497" s="132" t="str">
        <f>IFERROR(VLOOKUP(C2497,PG!$C$8:$M$1007,11,FALSE),"")</f>
        <v/>
      </c>
      <c r="J2497" s="133">
        <f t="shared" si="78"/>
        <v>0</v>
      </c>
    </row>
    <row r="2498" spans="1:10" ht="35.1" customHeight="1" thickTop="1" thickBot="1" x14ac:dyDescent="0.3">
      <c r="A2498" s="28" t="str">
        <f t="shared" si="77"/>
        <v/>
      </c>
      <c r="B2498" s="171"/>
      <c r="C2498" s="169"/>
      <c r="D2498" s="182"/>
      <c r="E2498" s="172"/>
      <c r="F2498" s="170"/>
      <c r="G2498" s="169"/>
      <c r="H2498" s="183"/>
      <c r="I2498" s="132" t="str">
        <f>IFERROR(VLOOKUP(C2498,PG!$C$8:$M$1007,11,FALSE),"")</f>
        <v/>
      </c>
      <c r="J2498" s="133">
        <f t="shared" si="78"/>
        <v>0</v>
      </c>
    </row>
    <row r="2499" spans="1:10" ht="35.1" customHeight="1" thickTop="1" thickBot="1" x14ac:dyDescent="0.3">
      <c r="A2499" s="28" t="str">
        <f t="shared" si="77"/>
        <v/>
      </c>
      <c r="B2499" s="171"/>
      <c r="C2499" s="169"/>
      <c r="D2499" s="182"/>
      <c r="E2499" s="172"/>
      <c r="F2499" s="170"/>
      <c r="G2499" s="169"/>
      <c r="H2499" s="183"/>
      <c r="I2499" s="132" t="str">
        <f>IFERROR(VLOOKUP(C2499,PG!$C$8:$M$1007,11,FALSE),"")</f>
        <v/>
      </c>
      <c r="J2499" s="133">
        <f t="shared" si="78"/>
        <v>0</v>
      </c>
    </row>
    <row r="2500" spans="1:10" ht="35.1" customHeight="1" thickTop="1" thickBot="1" x14ac:dyDescent="0.3">
      <c r="A2500" s="28" t="str">
        <f t="shared" si="77"/>
        <v/>
      </c>
      <c r="B2500" s="171"/>
      <c r="C2500" s="169"/>
      <c r="D2500" s="182"/>
      <c r="E2500" s="172"/>
      <c r="F2500" s="170"/>
      <c r="G2500" s="169"/>
      <c r="H2500" s="183"/>
      <c r="I2500" s="132" t="str">
        <f>IFERROR(VLOOKUP(C2500,PG!$C$8:$M$1007,11,FALSE),"")</f>
        <v/>
      </c>
      <c r="J2500" s="133">
        <f t="shared" si="78"/>
        <v>0</v>
      </c>
    </row>
    <row r="2501" spans="1:10" ht="35.1" customHeight="1" thickTop="1" thickBot="1" x14ac:dyDescent="0.3">
      <c r="A2501" s="28" t="str">
        <f t="shared" si="77"/>
        <v/>
      </c>
      <c r="B2501" s="171"/>
      <c r="C2501" s="169"/>
      <c r="D2501" s="182"/>
      <c r="E2501" s="172"/>
      <c r="F2501" s="170"/>
      <c r="G2501" s="169"/>
      <c r="H2501" s="183"/>
      <c r="I2501" s="132" t="str">
        <f>IFERROR(VLOOKUP(C2501,PG!$C$8:$M$1007,11,FALSE),"")</f>
        <v/>
      </c>
      <c r="J2501" s="133">
        <f t="shared" si="78"/>
        <v>0</v>
      </c>
    </row>
    <row r="2502" spans="1:10" ht="35.1" customHeight="1" thickTop="1" thickBot="1" x14ac:dyDescent="0.3">
      <c r="A2502" s="28" t="str">
        <f t="shared" si="77"/>
        <v/>
      </c>
      <c r="B2502" s="171"/>
      <c r="C2502" s="169"/>
      <c r="D2502" s="182"/>
      <c r="E2502" s="172"/>
      <c r="F2502" s="170"/>
      <c r="G2502" s="169"/>
      <c r="H2502" s="183"/>
      <c r="I2502" s="132" t="str">
        <f>IFERROR(VLOOKUP(C2502,PG!$C$8:$M$1007,11,FALSE),"")</f>
        <v/>
      </c>
      <c r="J2502" s="133">
        <f t="shared" si="78"/>
        <v>0</v>
      </c>
    </row>
    <row r="2503" spans="1:10" ht="35.1" customHeight="1" thickTop="1" thickBot="1" x14ac:dyDescent="0.3">
      <c r="A2503" s="28" t="str">
        <f t="shared" si="77"/>
        <v/>
      </c>
      <c r="B2503" s="171"/>
      <c r="C2503" s="169"/>
      <c r="D2503" s="182"/>
      <c r="E2503" s="172"/>
      <c r="F2503" s="170"/>
      <c r="G2503" s="169"/>
      <c r="H2503" s="183"/>
      <c r="I2503" s="132" t="str">
        <f>IFERROR(VLOOKUP(C2503,PG!$C$8:$M$1007,11,FALSE),"")</f>
        <v/>
      </c>
      <c r="J2503" s="133">
        <f t="shared" si="78"/>
        <v>0</v>
      </c>
    </row>
    <row r="2504" spans="1:10" ht="35.1" customHeight="1" thickTop="1" thickBot="1" x14ac:dyDescent="0.3">
      <c r="A2504" s="28" t="str">
        <f t="shared" si="77"/>
        <v/>
      </c>
      <c r="B2504" s="171"/>
      <c r="C2504" s="169"/>
      <c r="D2504" s="182"/>
      <c r="E2504" s="172"/>
      <c r="F2504" s="170"/>
      <c r="G2504" s="169"/>
      <c r="H2504" s="183"/>
      <c r="I2504" s="132" t="str">
        <f>IFERROR(VLOOKUP(C2504,PG!$C$8:$M$1007,11,FALSE),"")</f>
        <v/>
      </c>
      <c r="J2504" s="133">
        <f t="shared" si="78"/>
        <v>0</v>
      </c>
    </row>
    <row r="2505" spans="1:10" ht="35.1" customHeight="1" thickTop="1" thickBot="1" x14ac:dyDescent="0.3">
      <c r="A2505" s="28" t="str">
        <f t="shared" ref="A2505:A2568" si="79">IF(B2505="","",MONTH(B2505))</f>
        <v/>
      </c>
      <c r="B2505" s="171"/>
      <c r="C2505" s="169"/>
      <c r="D2505" s="182"/>
      <c r="E2505" s="172"/>
      <c r="F2505" s="170"/>
      <c r="G2505" s="169"/>
      <c r="H2505" s="183"/>
      <c r="I2505" s="132" t="str">
        <f>IFERROR(VLOOKUP(C2505,PG!$C$8:$M$1007,11,FALSE),"")</f>
        <v/>
      </c>
      <c r="J2505" s="133">
        <f t="shared" si="78"/>
        <v>0</v>
      </c>
    </row>
    <row r="2506" spans="1:10" ht="35.1" customHeight="1" thickTop="1" thickBot="1" x14ac:dyDescent="0.3">
      <c r="A2506" s="28" t="str">
        <f t="shared" si="79"/>
        <v/>
      </c>
      <c r="B2506" s="171"/>
      <c r="C2506" s="169"/>
      <c r="D2506" s="182"/>
      <c r="E2506" s="172"/>
      <c r="F2506" s="170"/>
      <c r="G2506" s="169"/>
      <c r="H2506" s="183"/>
      <c r="I2506" s="132" t="str">
        <f>IFERROR(VLOOKUP(C2506,PG!$C$8:$M$1007,11,FALSE),"")</f>
        <v/>
      </c>
      <c r="J2506" s="133">
        <f t="shared" si="78"/>
        <v>0</v>
      </c>
    </row>
    <row r="2507" spans="1:10" ht="35.1" customHeight="1" thickTop="1" thickBot="1" x14ac:dyDescent="0.3">
      <c r="A2507" s="28" t="str">
        <f t="shared" si="79"/>
        <v/>
      </c>
      <c r="B2507" s="171"/>
      <c r="C2507" s="169"/>
      <c r="D2507" s="182"/>
      <c r="E2507" s="172"/>
      <c r="F2507" s="170"/>
      <c r="G2507" s="169"/>
      <c r="H2507" s="183"/>
      <c r="I2507" s="132" t="str">
        <f>IFERROR(VLOOKUP(C2507,PG!$C$8:$M$1007,11,FALSE),"")</f>
        <v/>
      </c>
      <c r="J2507" s="133">
        <f t="shared" si="78"/>
        <v>0</v>
      </c>
    </row>
    <row r="2508" spans="1:10" ht="35.1" customHeight="1" thickTop="1" thickBot="1" x14ac:dyDescent="0.3">
      <c r="A2508" s="28" t="str">
        <f t="shared" si="79"/>
        <v/>
      </c>
      <c r="B2508" s="171"/>
      <c r="C2508" s="169"/>
      <c r="D2508" s="182"/>
      <c r="E2508" s="172"/>
      <c r="F2508" s="170"/>
      <c r="G2508" s="169"/>
      <c r="H2508" s="183"/>
      <c r="I2508" s="132" t="str">
        <f>IFERROR(VLOOKUP(C2508,PG!$C$8:$M$1007,11,FALSE),"")</f>
        <v/>
      </c>
      <c r="J2508" s="133">
        <f t="shared" si="78"/>
        <v>0</v>
      </c>
    </row>
    <row r="2509" spans="1:10" ht="35.1" customHeight="1" thickTop="1" thickBot="1" x14ac:dyDescent="0.3">
      <c r="A2509" s="28" t="str">
        <f t="shared" si="79"/>
        <v/>
      </c>
      <c r="B2509" s="171"/>
      <c r="C2509" s="169"/>
      <c r="D2509" s="182"/>
      <c r="E2509" s="172"/>
      <c r="F2509" s="170"/>
      <c r="G2509" s="169"/>
      <c r="H2509" s="183"/>
      <c r="I2509" s="132" t="str">
        <f>IFERROR(VLOOKUP(C2509,PG!$C$8:$M$1007,11,FALSE),"")</f>
        <v/>
      </c>
      <c r="J2509" s="133">
        <f t="shared" si="78"/>
        <v>0</v>
      </c>
    </row>
    <row r="2510" spans="1:10" ht="35.1" customHeight="1" thickTop="1" thickBot="1" x14ac:dyDescent="0.3">
      <c r="A2510" s="28" t="str">
        <f t="shared" si="79"/>
        <v/>
      </c>
      <c r="B2510" s="171"/>
      <c r="C2510" s="169"/>
      <c r="D2510" s="182"/>
      <c r="E2510" s="172"/>
      <c r="F2510" s="170"/>
      <c r="G2510" s="169"/>
      <c r="H2510" s="183"/>
      <c r="I2510" s="132" t="str">
        <f>IFERROR(VLOOKUP(C2510,PG!$C$8:$M$1007,11,FALSE),"")</f>
        <v/>
      </c>
      <c r="J2510" s="133">
        <f t="shared" si="78"/>
        <v>0</v>
      </c>
    </row>
    <row r="2511" spans="1:10" ht="35.1" customHeight="1" thickTop="1" thickBot="1" x14ac:dyDescent="0.3">
      <c r="A2511" s="28" t="str">
        <f t="shared" si="79"/>
        <v/>
      </c>
      <c r="B2511" s="171"/>
      <c r="C2511" s="169"/>
      <c r="D2511" s="182"/>
      <c r="E2511" s="172"/>
      <c r="F2511" s="170"/>
      <c r="G2511" s="169"/>
      <c r="H2511" s="183"/>
      <c r="I2511" s="132" t="str">
        <f>IFERROR(VLOOKUP(C2511,PG!$C$8:$M$1007,11,FALSE),"")</f>
        <v/>
      </c>
      <c r="J2511" s="133">
        <f t="shared" si="78"/>
        <v>0</v>
      </c>
    </row>
    <row r="2512" spans="1:10" ht="35.1" customHeight="1" thickTop="1" thickBot="1" x14ac:dyDescent="0.3">
      <c r="A2512" s="28" t="str">
        <f t="shared" si="79"/>
        <v/>
      </c>
      <c r="B2512" s="171"/>
      <c r="C2512" s="169"/>
      <c r="D2512" s="182"/>
      <c r="E2512" s="172"/>
      <c r="F2512" s="170"/>
      <c r="G2512" s="169"/>
      <c r="H2512" s="183"/>
      <c r="I2512" s="132" t="str">
        <f>IFERROR(VLOOKUP(C2512,PG!$C$8:$M$1007,11,FALSE),"")</f>
        <v/>
      </c>
      <c r="J2512" s="133">
        <f t="shared" si="78"/>
        <v>0</v>
      </c>
    </row>
    <row r="2513" spans="1:10" ht="35.1" customHeight="1" thickTop="1" thickBot="1" x14ac:dyDescent="0.3">
      <c r="A2513" s="28" t="str">
        <f t="shared" si="79"/>
        <v/>
      </c>
      <c r="B2513" s="171"/>
      <c r="C2513" s="169"/>
      <c r="D2513" s="182"/>
      <c r="E2513" s="172"/>
      <c r="F2513" s="170"/>
      <c r="G2513" s="169"/>
      <c r="H2513" s="183"/>
      <c r="I2513" s="132" t="str">
        <f>IFERROR(VLOOKUP(C2513,PG!$C$8:$M$1007,11,FALSE),"")</f>
        <v/>
      </c>
      <c r="J2513" s="133">
        <f t="shared" si="78"/>
        <v>0</v>
      </c>
    </row>
    <row r="2514" spans="1:10" ht="35.1" customHeight="1" thickTop="1" thickBot="1" x14ac:dyDescent="0.3">
      <c r="A2514" s="28" t="str">
        <f t="shared" si="79"/>
        <v/>
      </c>
      <c r="B2514" s="171"/>
      <c r="C2514" s="169"/>
      <c r="D2514" s="182"/>
      <c r="E2514" s="172"/>
      <c r="F2514" s="170"/>
      <c r="G2514" s="169"/>
      <c r="H2514" s="183"/>
      <c r="I2514" s="132" t="str">
        <f>IFERROR(VLOOKUP(C2514,PG!$C$8:$M$1007,11,FALSE),"")</f>
        <v/>
      </c>
      <c r="J2514" s="133">
        <f t="shared" si="78"/>
        <v>0</v>
      </c>
    </row>
    <row r="2515" spans="1:10" ht="35.1" customHeight="1" thickTop="1" thickBot="1" x14ac:dyDescent="0.3">
      <c r="A2515" s="28" t="str">
        <f t="shared" si="79"/>
        <v/>
      </c>
      <c r="B2515" s="171"/>
      <c r="C2515" s="169"/>
      <c r="D2515" s="182"/>
      <c r="E2515" s="172"/>
      <c r="F2515" s="170"/>
      <c r="G2515" s="169"/>
      <c r="H2515" s="183"/>
      <c r="I2515" s="132" t="str">
        <f>IFERROR(VLOOKUP(C2515,PG!$C$8:$M$1007,11,FALSE),"")</f>
        <v/>
      </c>
      <c r="J2515" s="133">
        <f t="shared" ref="J2515:J2578" si="80">IFERROR(E2515*F2515,0)</f>
        <v>0</v>
      </c>
    </row>
    <row r="2516" spans="1:10" ht="35.1" customHeight="1" thickTop="1" thickBot="1" x14ac:dyDescent="0.3">
      <c r="A2516" s="28" t="str">
        <f t="shared" si="79"/>
        <v/>
      </c>
      <c r="B2516" s="171"/>
      <c r="C2516" s="169"/>
      <c r="D2516" s="182"/>
      <c r="E2516" s="172"/>
      <c r="F2516" s="170"/>
      <c r="G2516" s="169"/>
      <c r="H2516" s="183"/>
      <c r="I2516" s="132" t="str">
        <f>IFERROR(VLOOKUP(C2516,PG!$C$8:$M$1007,11,FALSE),"")</f>
        <v/>
      </c>
      <c r="J2516" s="133">
        <f t="shared" si="80"/>
        <v>0</v>
      </c>
    </row>
    <row r="2517" spans="1:10" ht="35.1" customHeight="1" thickTop="1" thickBot="1" x14ac:dyDescent="0.3">
      <c r="A2517" s="28" t="str">
        <f t="shared" si="79"/>
        <v/>
      </c>
      <c r="B2517" s="171"/>
      <c r="C2517" s="169"/>
      <c r="D2517" s="182"/>
      <c r="E2517" s="172"/>
      <c r="F2517" s="170"/>
      <c r="G2517" s="169"/>
      <c r="H2517" s="183"/>
      <c r="I2517" s="132" t="str">
        <f>IFERROR(VLOOKUP(C2517,PG!$C$8:$M$1007,11,FALSE),"")</f>
        <v/>
      </c>
      <c r="J2517" s="133">
        <f t="shared" si="80"/>
        <v>0</v>
      </c>
    </row>
    <row r="2518" spans="1:10" ht="35.1" customHeight="1" thickTop="1" thickBot="1" x14ac:dyDescent="0.3">
      <c r="A2518" s="28" t="str">
        <f t="shared" si="79"/>
        <v/>
      </c>
      <c r="B2518" s="171"/>
      <c r="C2518" s="169"/>
      <c r="D2518" s="182"/>
      <c r="E2518" s="172"/>
      <c r="F2518" s="170"/>
      <c r="G2518" s="169"/>
      <c r="H2518" s="183"/>
      <c r="I2518" s="132" t="str">
        <f>IFERROR(VLOOKUP(C2518,PG!$C$8:$M$1007,11,FALSE),"")</f>
        <v/>
      </c>
      <c r="J2518" s="133">
        <f t="shared" si="80"/>
        <v>0</v>
      </c>
    </row>
    <row r="2519" spans="1:10" ht="35.1" customHeight="1" thickTop="1" thickBot="1" x14ac:dyDescent="0.3">
      <c r="A2519" s="28" t="str">
        <f t="shared" si="79"/>
        <v/>
      </c>
      <c r="B2519" s="171"/>
      <c r="C2519" s="169"/>
      <c r="D2519" s="182"/>
      <c r="E2519" s="172"/>
      <c r="F2519" s="170"/>
      <c r="G2519" s="169"/>
      <c r="H2519" s="183"/>
      <c r="I2519" s="132" t="str">
        <f>IFERROR(VLOOKUP(C2519,PG!$C$8:$M$1007,11,FALSE),"")</f>
        <v/>
      </c>
      <c r="J2519" s="133">
        <f t="shared" si="80"/>
        <v>0</v>
      </c>
    </row>
    <row r="2520" spans="1:10" ht="35.1" customHeight="1" thickTop="1" thickBot="1" x14ac:dyDescent="0.3">
      <c r="A2520" s="28" t="str">
        <f t="shared" si="79"/>
        <v/>
      </c>
      <c r="B2520" s="171"/>
      <c r="C2520" s="169"/>
      <c r="D2520" s="182"/>
      <c r="E2520" s="172"/>
      <c r="F2520" s="170"/>
      <c r="G2520" s="169"/>
      <c r="H2520" s="183"/>
      <c r="I2520" s="132" t="str">
        <f>IFERROR(VLOOKUP(C2520,PG!$C$8:$M$1007,11,FALSE),"")</f>
        <v/>
      </c>
      <c r="J2520" s="133">
        <f t="shared" si="80"/>
        <v>0</v>
      </c>
    </row>
    <row r="2521" spans="1:10" ht="35.1" customHeight="1" thickTop="1" thickBot="1" x14ac:dyDescent="0.3">
      <c r="A2521" s="28" t="str">
        <f t="shared" si="79"/>
        <v/>
      </c>
      <c r="B2521" s="171"/>
      <c r="C2521" s="169"/>
      <c r="D2521" s="182"/>
      <c r="E2521" s="172"/>
      <c r="F2521" s="170"/>
      <c r="G2521" s="169"/>
      <c r="H2521" s="183"/>
      <c r="I2521" s="132" t="str">
        <f>IFERROR(VLOOKUP(C2521,PG!$C$8:$M$1007,11,FALSE),"")</f>
        <v/>
      </c>
      <c r="J2521" s="133">
        <f t="shared" si="80"/>
        <v>0</v>
      </c>
    </row>
    <row r="2522" spans="1:10" ht="35.1" customHeight="1" thickTop="1" thickBot="1" x14ac:dyDescent="0.3">
      <c r="A2522" s="28" t="str">
        <f t="shared" si="79"/>
        <v/>
      </c>
      <c r="B2522" s="171"/>
      <c r="C2522" s="169"/>
      <c r="D2522" s="182"/>
      <c r="E2522" s="172"/>
      <c r="F2522" s="170"/>
      <c r="G2522" s="169"/>
      <c r="H2522" s="183"/>
      <c r="I2522" s="132" t="str">
        <f>IFERROR(VLOOKUP(C2522,PG!$C$8:$M$1007,11,FALSE),"")</f>
        <v/>
      </c>
      <c r="J2522" s="133">
        <f t="shared" si="80"/>
        <v>0</v>
      </c>
    </row>
    <row r="2523" spans="1:10" ht="35.1" customHeight="1" thickTop="1" thickBot="1" x14ac:dyDescent="0.3">
      <c r="A2523" s="28" t="str">
        <f t="shared" si="79"/>
        <v/>
      </c>
      <c r="B2523" s="171"/>
      <c r="C2523" s="169"/>
      <c r="D2523" s="182"/>
      <c r="E2523" s="172"/>
      <c r="F2523" s="170"/>
      <c r="G2523" s="169"/>
      <c r="H2523" s="183"/>
      <c r="I2523" s="132" t="str">
        <f>IFERROR(VLOOKUP(C2523,PG!$C$8:$M$1007,11,FALSE),"")</f>
        <v/>
      </c>
      <c r="J2523" s="133">
        <f t="shared" si="80"/>
        <v>0</v>
      </c>
    </row>
    <row r="2524" spans="1:10" ht="35.1" customHeight="1" thickTop="1" thickBot="1" x14ac:dyDescent="0.3">
      <c r="A2524" s="28" t="str">
        <f t="shared" si="79"/>
        <v/>
      </c>
      <c r="B2524" s="171"/>
      <c r="C2524" s="169"/>
      <c r="D2524" s="182"/>
      <c r="E2524" s="172"/>
      <c r="F2524" s="170"/>
      <c r="G2524" s="169"/>
      <c r="H2524" s="183"/>
      <c r="I2524" s="132" t="str">
        <f>IFERROR(VLOOKUP(C2524,PG!$C$8:$M$1007,11,FALSE),"")</f>
        <v/>
      </c>
      <c r="J2524" s="133">
        <f t="shared" si="80"/>
        <v>0</v>
      </c>
    </row>
    <row r="2525" spans="1:10" ht="35.1" customHeight="1" thickTop="1" thickBot="1" x14ac:dyDescent="0.3">
      <c r="A2525" s="28" t="str">
        <f t="shared" si="79"/>
        <v/>
      </c>
      <c r="B2525" s="171"/>
      <c r="C2525" s="169"/>
      <c r="D2525" s="182"/>
      <c r="E2525" s="172"/>
      <c r="F2525" s="170"/>
      <c r="G2525" s="169"/>
      <c r="H2525" s="183"/>
      <c r="I2525" s="132" t="str">
        <f>IFERROR(VLOOKUP(C2525,PG!$C$8:$M$1007,11,FALSE),"")</f>
        <v/>
      </c>
      <c r="J2525" s="133">
        <f t="shared" si="80"/>
        <v>0</v>
      </c>
    </row>
    <row r="2526" spans="1:10" ht="35.1" customHeight="1" thickTop="1" thickBot="1" x14ac:dyDescent="0.3">
      <c r="A2526" s="28" t="str">
        <f t="shared" si="79"/>
        <v/>
      </c>
      <c r="B2526" s="171"/>
      <c r="C2526" s="169"/>
      <c r="D2526" s="182"/>
      <c r="E2526" s="172"/>
      <c r="F2526" s="170"/>
      <c r="G2526" s="169"/>
      <c r="H2526" s="183"/>
      <c r="I2526" s="132" t="str">
        <f>IFERROR(VLOOKUP(C2526,PG!$C$8:$M$1007,11,FALSE),"")</f>
        <v/>
      </c>
      <c r="J2526" s="133">
        <f t="shared" si="80"/>
        <v>0</v>
      </c>
    </row>
    <row r="2527" spans="1:10" ht="35.1" customHeight="1" thickTop="1" thickBot="1" x14ac:dyDescent="0.3">
      <c r="A2527" s="28" t="str">
        <f t="shared" si="79"/>
        <v/>
      </c>
      <c r="B2527" s="171"/>
      <c r="C2527" s="169"/>
      <c r="D2527" s="182"/>
      <c r="E2527" s="172"/>
      <c r="F2527" s="170"/>
      <c r="G2527" s="169"/>
      <c r="H2527" s="183"/>
      <c r="I2527" s="132" t="str">
        <f>IFERROR(VLOOKUP(C2527,PG!$C$8:$M$1007,11,FALSE),"")</f>
        <v/>
      </c>
      <c r="J2527" s="133">
        <f t="shared" si="80"/>
        <v>0</v>
      </c>
    </row>
    <row r="2528" spans="1:10" ht="35.1" customHeight="1" thickTop="1" thickBot="1" x14ac:dyDescent="0.3">
      <c r="A2528" s="28" t="str">
        <f t="shared" si="79"/>
        <v/>
      </c>
      <c r="B2528" s="171"/>
      <c r="C2528" s="169"/>
      <c r="D2528" s="182"/>
      <c r="E2528" s="172"/>
      <c r="F2528" s="170"/>
      <c r="G2528" s="169"/>
      <c r="H2528" s="183"/>
      <c r="I2528" s="132" t="str">
        <f>IFERROR(VLOOKUP(C2528,PG!$C$8:$M$1007,11,FALSE),"")</f>
        <v/>
      </c>
      <c r="J2528" s="133">
        <f t="shared" si="80"/>
        <v>0</v>
      </c>
    </row>
    <row r="2529" spans="1:10" ht="35.1" customHeight="1" thickTop="1" thickBot="1" x14ac:dyDescent="0.3">
      <c r="A2529" s="28" t="str">
        <f t="shared" si="79"/>
        <v/>
      </c>
      <c r="B2529" s="171"/>
      <c r="C2529" s="169"/>
      <c r="D2529" s="182"/>
      <c r="E2529" s="172"/>
      <c r="F2529" s="170"/>
      <c r="G2529" s="169"/>
      <c r="H2529" s="183"/>
      <c r="I2529" s="132" t="str">
        <f>IFERROR(VLOOKUP(C2529,PG!$C$8:$M$1007,11,FALSE),"")</f>
        <v/>
      </c>
      <c r="J2529" s="133">
        <f t="shared" si="80"/>
        <v>0</v>
      </c>
    </row>
    <row r="2530" spans="1:10" ht="35.1" customHeight="1" thickTop="1" thickBot="1" x14ac:dyDescent="0.3">
      <c r="A2530" s="28" t="str">
        <f t="shared" si="79"/>
        <v/>
      </c>
      <c r="B2530" s="171"/>
      <c r="C2530" s="169"/>
      <c r="D2530" s="182"/>
      <c r="E2530" s="172"/>
      <c r="F2530" s="170"/>
      <c r="G2530" s="169"/>
      <c r="H2530" s="183"/>
      <c r="I2530" s="132" t="str">
        <f>IFERROR(VLOOKUP(C2530,PG!$C$8:$M$1007,11,FALSE),"")</f>
        <v/>
      </c>
      <c r="J2530" s="133">
        <f t="shared" si="80"/>
        <v>0</v>
      </c>
    </row>
    <row r="2531" spans="1:10" ht="35.1" customHeight="1" thickTop="1" thickBot="1" x14ac:dyDescent="0.3">
      <c r="A2531" s="28" t="str">
        <f t="shared" si="79"/>
        <v/>
      </c>
      <c r="B2531" s="171"/>
      <c r="C2531" s="169"/>
      <c r="D2531" s="182"/>
      <c r="E2531" s="172"/>
      <c r="F2531" s="170"/>
      <c r="G2531" s="169"/>
      <c r="H2531" s="183"/>
      <c r="I2531" s="132" t="str">
        <f>IFERROR(VLOOKUP(C2531,PG!$C$8:$M$1007,11,FALSE),"")</f>
        <v/>
      </c>
      <c r="J2531" s="133">
        <f t="shared" si="80"/>
        <v>0</v>
      </c>
    </row>
    <row r="2532" spans="1:10" ht="35.1" customHeight="1" thickTop="1" thickBot="1" x14ac:dyDescent="0.3">
      <c r="A2532" s="28" t="str">
        <f t="shared" si="79"/>
        <v/>
      </c>
      <c r="B2532" s="171"/>
      <c r="C2532" s="169"/>
      <c r="D2532" s="182"/>
      <c r="E2532" s="172"/>
      <c r="F2532" s="170"/>
      <c r="G2532" s="169"/>
      <c r="H2532" s="183"/>
      <c r="I2532" s="132" t="str">
        <f>IFERROR(VLOOKUP(C2532,PG!$C$8:$M$1007,11,FALSE),"")</f>
        <v/>
      </c>
      <c r="J2532" s="133">
        <f t="shared" si="80"/>
        <v>0</v>
      </c>
    </row>
    <row r="2533" spans="1:10" ht="35.1" customHeight="1" thickTop="1" thickBot="1" x14ac:dyDescent="0.3">
      <c r="A2533" s="28" t="str">
        <f t="shared" si="79"/>
        <v/>
      </c>
      <c r="B2533" s="171"/>
      <c r="C2533" s="169"/>
      <c r="D2533" s="182"/>
      <c r="E2533" s="172"/>
      <c r="F2533" s="170"/>
      <c r="G2533" s="169"/>
      <c r="H2533" s="183"/>
      <c r="I2533" s="132" t="str">
        <f>IFERROR(VLOOKUP(C2533,PG!$C$8:$M$1007,11,FALSE),"")</f>
        <v/>
      </c>
      <c r="J2533" s="133">
        <f t="shared" si="80"/>
        <v>0</v>
      </c>
    </row>
    <row r="2534" spans="1:10" ht="35.1" customHeight="1" thickTop="1" thickBot="1" x14ac:dyDescent="0.3">
      <c r="A2534" s="28" t="str">
        <f t="shared" si="79"/>
        <v/>
      </c>
      <c r="B2534" s="171"/>
      <c r="C2534" s="169"/>
      <c r="D2534" s="182"/>
      <c r="E2534" s="172"/>
      <c r="F2534" s="170"/>
      <c r="G2534" s="169"/>
      <c r="H2534" s="183"/>
      <c r="I2534" s="132" t="str">
        <f>IFERROR(VLOOKUP(C2534,PG!$C$8:$M$1007,11,FALSE),"")</f>
        <v/>
      </c>
      <c r="J2534" s="133">
        <f t="shared" si="80"/>
        <v>0</v>
      </c>
    </row>
    <row r="2535" spans="1:10" ht="35.1" customHeight="1" thickTop="1" thickBot="1" x14ac:dyDescent="0.3">
      <c r="A2535" s="28" t="str">
        <f t="shared" si="79"/>
        <v/>
      </c>
      <c r="B2535" s="171"/>
      <c r="C2535" s="169"/>
      <c r="D2535" s="182"/>
      <c r="E2535" s="172"/>
      <c r="F2535" s="170"/>
      <c r="G2535" s="169"/>
      <c r="H2535" s="183"/>
      <c r="I2535" s="132" t="str">
        <f>IFERROR(VLOOKUP(C2535,PG!$C$8:$M$1007,11,FALSE),"")</f>
        <v/>
      </c>
      <c r="J2535" s="133">
        <f t="shared" si="80"/>
        <v>0</v>
      </c>
    </row>
    <row r="2536" spans="1:10" ht="35.1" customHeight="1" thickTop="1" thickBot="1" x14ac:dyDescent="0.3">
      <c r="A2536" s="28" t="str">
        <f t="shared" si="79"/>
        <v/>
      </c>
      <c r="B2536" s="171"/>
      <c r="C2536" s="169"/>
      <c r="D2536" s="182"/>
      <c r="E2536" s="172"/>
      <c r="F2536" s="170"/>
      <c r="G2536" s="169"/>
      <c r="H2536" s="183"/>
      <c r="I2536" s="132" t="str">
        <f>IFERROR(VLOOKUP(C2536,PG!$C$8:$M$1007,11,FALSE),"")</f>
        <v/>
      </c>
      <c r="J2536" s="133">
        <f t="shared" si="80"/>
        <v>0</v>
      </c>
    </row>
    <row r="2537" spans="1:10" ht="35.1" customHeight="1" thickTop="1" thickBot="1" x14ac:dyDescent="0.3">
      <c r="A2537" s="28" t="str">
        <f t="shared" si="79"/>
        <v/>
      </c>
      <c r="B2537" s="171"/>
      <c r="C2537" s="169"/>
      <c r="D2537" s="182"/>
      <c r="E2537" s="172"/>
      <c r="F2537" s="170"/>
      <c r="G2537" s="169"/>
      <c r="H2537" s="183"/>
      <c r="I2537" s="132" t="str">
        <f>IFERROR(VLOOKUP(C2537,PG!$C$8:$M$1007,11,FALSE),"")</f>
        <v/>
      </c>
      <c r="J2537" s="133">
        <f t="shared" si="80"/>
        <v>0</v>
      </c>
    </row>
    <row r="2538" spans="1:10" ht="35.1" customHeight="1" thickTop="1" thickBot="1" x14ac:dyDescent="0.3">
      <c r="A2538" s="28" t="str">
        <f t="shared" si="79"/>
        <v/>
      </c>
      <c r="B2538" s="171"/>
      <c r="C2538" s="169"/>
      <c r="D2538" s="182"/>
      <c r="E2538" s="172"/>
      <c r="F2538" s="170"/>
      <c r="G2538" s="169"/>
      <c r="H2538" s="183"/>
      <c r="I2538" s="132" t="str">
        <f>IFERROR(VLOOKUP(C2538,PG!$C$8:$M$1007,11,FALSE),"")</f>
        <v/>
      </c>
      <c r="J2538" s="133">
        <f t="shared" si="80"/>
        <v>0</v>
      </c>
    </row>
    <row r="2539" spans="1:10" ht="35.1" customHeight="1" thickTop="1" thickBot="1" x14ac:dyDescent="0.3">
      <c r="A2539" s="28" t="str">
        <f t="shared" si="79"/>
        <v/>
      </c>
      <c r="B2539" s="171"/>
      <c r="C2539" s="169"/>
      <c r="D2539" s="182"/>
      <c r="E2539" s="172"/>
      <c r="F2539" s="170"/>
      <c r="G2539" s="169"/>
      <c r="H2539" s="183"/>
      <c r="I2539" s="132" t="str">
        <f>IFERROR(VLOOKUP(C2539,PG!$C$8:$M$1007,11,FALSE),"")</f>
        <v/>
      </c>
      <c r="J2539" s="133">
        <f t="shared" si="80"/>
        <v>0</v>
      </c>
    </row>
    <row r="2540" spans="1:10" ht="35.1" customHeight="1" thickTop="1" thickBot="1" x14ac:dyDescent="0.3">
      <c r="A2540" s="28" t="str">
        <f t="shared" si="79"/>
        <v/>
      </c>
      <c r="B2540" s="171"/>
      <c r="C2540" s="169"/>
      <c r="D2540" s="182"/>
      <c r="E2540" s="172"/>
      <c r="F2540" s="170"/>
      <c r="G2540" s="169"/>
      <c r="H2540" s="183"/>
      <c r="I2540" s="132" t="str">
        <f>IFERROR(VLOOKUP(C2540,PG!$C$8:$M$1007,11,FALSE),"")</f>
        <v/>
      </c>
      <c r="J2540" s="133">
        <f t="shared" si="80"/>
        <v>0</v>
      </c>
    </row>
    <row r="2541" spans="1:10" ht="35.1" customHeight="1" thickTop="1" thickBot="1" x14ac:dyDescent="0.3">
      <c r="A2541" s="28" t="str">
        <f t="shared" si="79"/>
        <v/>
      </c>
      <c r="B2541" s="171"/>
      <c r="C2541" s="169"/>
      <c r="D2541" s="182"/>
      <c r="E2541" s="172"/>
      <c r="F2541" s="170"/>
      <c r="G2541" s="169"/>
      <c r="H2541" s="183"/>
      <c r="I2541" s="132" t="str">
        <f>IFERROR(VLOOKUP(C2541,PG!$C$8:$M$1007,11,FALSE),"")</f>
        <v/>
      </c>
      <c r="J2541" s="133">
        <f t="shared" si="80"/>
        <v>0</v>
      </c>
    </row>
    <row r="2542" spans="1:10" ht="35.1" customHeight="1" thickTop="1" thickBot="1" x14ac:dyDescent="0.3">
      <c r="A2542" s="28" t="str">
        <f t="shared" si="79"/>
        <v/>
      </c>
      <c r="B2542" s="171"/>
      <c r="C2542" s="169"/>
      <c r="D2542" s="182"/>
      <c r="E2542" s="172"/>
      <c r="F2542" s="170"/>
      <c r="G2542" s="169"/>
      <c r="H2542" s="183"/>
      <c r="I2542" s="132" t="str">
        <f>IFERROR(VLOOKUP(C2542,PG!$C$8:$M$1007,11,FALSE),"")</f>
        <v/>
      </c>
      <c r="J2542" s="133">
        <f t="shared" si="80"/>
        <v>0</v>
      </c>
    </row>
    <row r="2543" spans="1:10" ht="35.1" customHeight="1" thickTop="1" thickBot="1" x14ac:dyDescent="0.3">
      <c r="A2543" s="28" t="str">
        <f t="shared" si="79"/>
        <v/>
      </c>
      <c r="B2543" s="171"/>
      <c r="C2543" s="169"/>
      <c r="D2543" s="182"/>
      <c r="E2543" s="172"/>
      <c r="F2543" s="170"/>
      <c r="G2543" s="169"/>
      <c r="H2543" s="183"/>
      <c r="I2543" s="132" t="str">
        <f>IFERROR(VLOOKUP(C2543,PG!$C$8:$M$1007,11,FALSE),"")</f>
        <v/>
      </c>
      <c r="J2543" s="133">
        <f t="shared" si="80"/>
        <v>0</v>
      </c>
    </row>
    <row r="2544" spans="1:10" ht="35.1" customHeight="1" thickTop="1" thickBot="1" x14ac:dyDescent="0.3">
      <c r="A2544" s="28" t="str">
        <f t="shared" si="79"/>
        <v/>
      </c>
      <c r="B2544" s="171"/>
      <c r="C2544" s="169"/>
      <c r="D2544" s="182"/>
      <c r="E2544" s="172"/>
      <c r="F2544" s="170"/>
      <c r="G2544" s="169"/>
      <c r="H2544" s="183"/>
      <c r="I2544" s="132" t="str">
        <f>IFERROR(VLOOKUP(C2544,PG!$C$8:$M$1007,11,FALSE),"")</f>
        <v/>
      </c>
      <c r="J2544" s="133">
        <f t="shared" si="80"/>
        <v>0</v>
      </c>
    </row>
    <row r="2545" spans="1:10" ht="35.1" customHeight="1" thickTop="1" thickBot="1" x14ac:dyDescent="0.3">
      <c r="A2545" s="28" t="str">
        <f t="shared" si="79"/>
        <v/>
      </c>
      <c r="B2545" s="171"/>
      <c r="C2545" s="169"/>
      <c r="D2545" s="182"/>
      <c r="E2545" s="172"/>
      <c r="F2545" s="170"/>
      <c r="G2545" s="169"/>
      <c r="H2545" s="183"/>
      <c r="I2545" s="132" t="str">
        <f>IFERROR(VLOOKUP(C2545,PG!$C$8:$M$1007,11,FALSE),"")</f>
        <v/>
      </c>
      <c r="J2545" s="133">
        <f t="shared" si="80"/>
        <v>0</v>
      </c>
    </row>
    <row r="2546" spans="1:10" ht="35.1" customHeight="1" thickTop="1" thickBot="1" x14ac:dyDescent="0.3">
      <c r="A2546" s="28" t="str">
        <f t="shared" si="79"/>
        <v/>
      </c>
      <c r="B2546" s="171"/>
      <c r="C2546" s="169"/>
      <c r="D2546" s="182"/>
      <c r="E2546" s="172"/>
      <c r="F2546" s="170"/>
      <c r="G2546" s="169"/>
      <c r="H2546" s="183"/>
      <c r="I2546" s="132" t="str">
        <f>IFERROR(VLOOKUP(C2546,PG!$C$8:$M$1007,11,FALSE),"")</f>
        <v/>
      </c>
      <c r="J2546" s="133">
        <f t="shared" si="80"/>
        <v>0</v>
      </c>
    </row>
    <row r="2547" spans="1:10" ht="35.1" customHeight="1" thickTop="1" thickBot="1" x14ac:dyDescent="0.3">
      <c r="A2547" s="28" t="str">
        <f t="shared" si="79"/>
        <v/>
      </c>
      <c r="B2547" s="171"/>
      <c r="C2547" s="169"/>
      <c r="D2547" s="182"/>
      <c r="E2547" s="172"/>
      <c r="F2547" s="170"/>
      <c r="G2547" s="169"/>
      <c r="H2547" s="183"/>
      <c r="I2547" s="132" t="str">
        <f>IFERROR(VLOOKUP(C2547,PG!$C$8:$M$1007,11,FALSE),"")</f>
        <v/>
      </c>
      <c r="J2547" s="133">
        <f t="shared" si="80"/>
        <v>0</v>
      </c>
    </row>
    <row r="2548" spans="1:10" ht="35.1" customHeight="1" thickTop="1" thickBot="1" x14ac:dyDescent="0.3">
      <c r="A2548" s="28" t="str">
        <f t="shared" si="79"/>
        <v/>
      </c>
      <c r="B2548" s="171"/>
      <c r="C2548" s="169"/>
      <c r="D2548" s="182"/>
      <c r="E2548" s="172"/>
      <c r="F2548" s="170"/>
      <c r="G2548" s="169"/>
      <c r="H2548" s="183"/>
      <c r="I2548" s="132" t="str">
        <f>IFERROR(VLOOKUP(C2548,PG!$C$8:$M$1007,11,FALSE),"")</f>
        <v/>
      </c>
      <c r="J2548" s="133">
        <f t="shared" si="80"/>
        <v>0</v>
      </c>
    </row>
    <row r="2549" spans="1:10" ht="35.1" customHeight="1" thickTop="1" thickBot="1" x14ac:dyDescent="0.3">
      <c r="A2549" s="28" t="str">
        <f t="shared" si="79"/>
        <v/>
      </c>
      <c r="B2549" s="171"/>
      <c r="C2549" s="169"/>
      <c r="D2549" s="182"/>
      <c r="E2549" s="172"/>
      <c r="F2549" s="170"/>
      <c r="G2549" s="169"/>
      <c r="H2549" s="183"/>
      <c r="I2549" s="132" t="str">
        <f>IFERROR(VLOOKUP(C2549,PG!$C$8:$M$1007,11,FALSE),"")</f>
        <v/>
      </c>
      <c r="J2549" s="133">
        <f t="shared" si="80"/>
        <v>0</v>
      </c>
    </row>
    <row r="2550" spans="1:10" ht="35.1" customHeight="1" thickTop="1" thickBot="1" x14ac:dyDescent="0.3">
      <c r="A2550" s="28" t="str">
        <f t="shared" si="79"/>
        <v/>
      </c>
      <c r="B2550" s="171"/>
      <c r="C2550" s="169"/>
      <c r="D2550" s="182"/>
      <c r="E2550" s="172"/>
      <c r="F2550" s="170"/>
      <c r="G2550" s="169"/>
      <c r="H2550" s="183"/>
      <c r="I2550" s="132" t="str">
        <f>IFERROR(VLOOKUP(C2550,PG!$C$8:$M$1007,11,FALSE),"")</f>
        <v/>
      </c>
      <c r="J2550" s="133">
        <f t="shared" si="80"/>
        <v>0</v>
      </c>
    </row>
    <row r="2551" spans="1:10" ht="35.1" customHeight="1" thickTop="1" thickBot="1" x14ac:dyDescent="0.3">
      <c r="A2551" s="28" t="str">
        <f t="shared" si="79"/>
        <v/>
      </c>
      <c r="B2551" s="171"/>
      <c r="C2551" s="169"/>
      <c r="D2551" s="182"/>
      <c r="E2551" s="172"/>
      <c r="F2551" s="170"/>
      <c r="G2551" s="169"/>
      <c r="H2551" s="183"/>
      <c r="I2551" s="132" t="str">
        <f>IFERROR(VLOOKUP(C2551,PG!$C$8:$M$1007,11,FALSE),"")</f>
        <v/>
      </c>
      <c r="J2551" s="133">
        <f t="shared" si="80"/>
        <v>0</v>
      </c>
    </row>
    <row r="2552" spans="1:10" ht="35.1" customHeight="1" thickTop="1" thickBot="1" x14ac:dyDescent="0.3">
      <c r="A2552" s="28" t="str">
        <f t="shared" si="79"/>
        <v/>
      </c>
      <c r="B2552" s="171"/>
      <c r="C2552" s="169"/>
      <c r="D2552" s="182"/>
      <c r="E2552" s="172"/>
      <c r="F2552" s="170"/>
      <c r="G2552" s="169"/>
      <c r="H2552" s="183"/>
      <c r="I2552" s="132" t="str">
        <f>IFERROR(VLOOKUP(C2552,PG!$C$8:$M$1007,11,FALSE),"")</f>
        <v/>
      </c>
      <c r="J2552" s="133">
        <f t="shared" si="80"/>
        <v>0</v>
      </c>
    </row>
    <row r="2553" spans="1:10" ht="35.1" customHeight="1" thickTop="1" thickBot="1" x14ac:dyDescent="0.3">
      <c r="A2553" s="28" t="str">
        <f t="shared" si="79"/>
        <v/>
      </c>
      <c r="B2553" s="171"/>
      <c r="C2553" s="169"/>
      <c r="D2553" s="182"/>
      <c r="E2553" s="172"/>
      <c r="F2553" s="170"/>
      <c r="G2553" s="169"/>
      <c r="H2553" s="183"/>
      <c r="I2553" s="132" t="str">
        <f>IFERROR(VLOOKUP(C2553,PG!$C$8:$M$1007,11,FALSE),"")</f>
        <v/>
      </c>
      <c r="J2553" s="133">
        <f t="shared" si="80"/>
        <v>0</v>
      </c>
    </row>
    <row r="2554" spans="1:10" ht="35.1" customHeight="1" thickTop="1" thickBot="1" x14ac:dyDescent="0.3">
      <c r="A2554" s="28" t="str">
        <f t="shared" si="79"/>
        <v/>
      </c>
      <c r="B2554" s="171"/>
      <c r="C2554" s="169"/>
      <c r="D2554" s="182"/>
      <c r="E2554" s="172"/>
      <c r="F2554" s="170"/>
      <c r="G2554" s="169"/>
      <c r="H2554" s="183"/>
      <c r="I2554" s="132" t="str">
        <f>IFERROR(VLOOKUP(C2554,PG!$C$8:$M$1007,11,FALSE),"")</f>
        <v/>
      </c>
      <c r="J2554" s="133">
        <f t="shared" si="80"/>
        <v>0</v>
      </c>
    </row>
    <row r="2555" spans="1:10" ht="35.1" customHeight="1" thickTop="1" thickBot="1" x14ac:dyDescent="0.3">
      <c r="A2555" s="28" t="str">
        <f t="shared" si="79"/>
        <v/>
      </c>
      <c r="B2555" s="171"/>
      <c r="C2555" s="169"/>
      <c r="D2555" s="182"/>
      <c r="E2555" s="172"/>
      <c r="F2555" s="170"/>
      <c r="G2555" s="169"/>
      <c r="H2555" s="183"/>
      <c r="I2555" s="132" t="str">
        <f>IFERROR(VLOOKUP(C2555,PG!$C$8:$M$1007,11,FALSE),"")</f>
        <v/>
      </c>
      <c r="J2555" s="133">
        <f t="shared" si="80"/>
        <v>0</v>
      </c>
    </row>
    <row r="2556" spans="1:10" ht="35.1" customHeight="1" thickTop="1" thickBot="1" x14ac:dyDescent="0.3">
      <c r="A2556" s="28" t="str">
        <f t="shared" si="79"/>
        <v/>
      </c>
      <c r="B2556" s="171"/>
      <c r="C2556" s="169"/>
      <c r="D2556" s="182"/>
      <c r="E2556" s="172"/>
      <c r="F2556" s="170"/>
      <c r="G2556" s="169"/>
      <c r="H2556" s="183"/>
      <c r="I2556" s="132" t="str">
        <f>IFERROR(VLOOKUP(C2556,PG!$C$8:$M$1007,11,FALSE),"")</f>
        <v/>
      </c>
      <c r="J2556" s="133">
        <f t="shared" si="80"/>
        <v>0</v>
      </c>
    </row>
    <row r="2557" spans="1:10" ht="35.1" customHeight="1" thickTop="1" thickBot="1" x14ac:dyDescent="0.3">
      <c r="A2557" s="28" t="str">
        <f t="shared" si="79"/>
        <v/>
      </c>
      <c r="B2557" s="171"/>
      <c r="C2557" s="169"/>
      <c r="D2557" s="182"/>
      <c r="E2557" s="172"/>
      <c r="F2557" s="170"/>
      <c r="G2557" s="169"/>
      <c r="H2557" s="183"/>
      <c r="I2557" s="132" t="str">
        <f>IFERROR(VLOOKUP(C2557,PG!$C$8:$M$1007,11,FALSE),"")</f>
        <v/>
      </c>
      <c r="J2557" s="133">
        <f t="shared" si="80"/>
        <v>0</v>
      </c>
    </row>
    <row r="2558" spans="1:10" ht="35.1" customHeight="1" thickTop="1" thickBot="1" x14ac:dyDescent="0.3">
      <c r="A2558" s="28" t="str">
        <f t="shared" si="79"/>
        <v/>
      </c>
      <c r="B2558" s="171"/>
      <c r="C2558" s="169"/>
      <c r="D2558" s="182"/>
      <c r="E2558" s="172"/>
      <c r="F2558" s="170"/>
      <c r="G2558" s="169"/>
      <c r="H2558" s="183"/>
      <c r="I2558" s="132" t="str">
        <f>IFERROR(VLOOKUP(C2558,PG!$C$8:$M$1007,11,FALSE),"")</f>
        <v/>
      </c>
      <c r="J2558" s="133">
        <f t="shared" si="80"/>
        <v>0</v>
      </c>
    </row>
    <row r="2559" spans="1:10" ht="35.1" customHeight="1" thickTop="1" thickBot="1" x14ac:dyDescent="0.3">
      <c r="A2559" s="28" t="str">
        <f t="shared" si="79"/>
        <v/>
      </c>
      <c r="B2559" s="171"/>
      <c r="C2559" s="169"/>
      <c r="D2559" s="182"/>
      <c r="E2559" s="172"/>
      <c r="F2559" s="170"/>
      <c r="G2559" s="169"/>
      <c r="H2559" s="183"/>
      <c r="I2559" s="132" t="str">
        <f>IFERROR(VLOOKUP(C2559,PG!$C$8:$M$1007,11,FALSE),"")</f>
        <v/>
      </c>
      <c r="J2559" s="133">
        <f t="shared" si="80"/>
        <v>0</v>
      </c>
    </row>
    <row r="2560" spans="1:10" ht="35.1" customHeight="1" thickTop="1" thickBot="1" x14ac:dyDescent="0.3">
      <c r="A2560" s="28" t="str">
        <f t="shared" si="79"/>
        <v/>
      </c>
      <c r="B2560" s="171"/>
      <c r="C2560" s="169"/>
      <c r="D2560" s="182"/>
      <c r="E2560" s="172"/>
      <c r="F2560" s="170"/>
      <c r="G2560" s="169"/>
      <c r="H2560" s="183"/>
      <c r="I2560" s="132" t="str">
        <f>IFERROR(VLOOKUP(C2560,PG!$C$8:$M$1007,11,FALSE),"")</f>
        <v/>
      </c>
      <c r="J2560" s="133">
        <f t="shared" si="80"/>
        <v>0</v>
      </c>
    </row>
    <row r="2561" spans="1:10" ht="35.1" customHeight="1" thickTop="1" thickBot="1" x14ac:dyDescent="0.3">
      <c r="A2561" s="28" t="str">
        <f t="shared" si="79"/>
        <v/>
      </c>
      <c r="B2561" s="171"/>
      <c r="C2561" s="169"/>
      <c r="D2561" s="182"/>
      <c r="E2561" s="172"/>
      <c r="F2561" s="170"/>
      <c r="G2561" s="169"/>
      <c r="H2561" s="183"/>
      <c r="I2561" s="132" t="str">
        <f>IFERROR(VLOOKUP(C2561,PG!$C$8:$M$1007,11,FALSE),"")</f>
        <v/>
      </c>
      <c r="J2561" s="133">
        <f t="shared" si="80"/>
        <v>0</v>
      </c>
    </row>
    <row r="2562" spans="1:10" ht="35.1" customHeight="1" thickTop="1" thickBot="1" x14ac:dyDescent="0.3">
      <c r="A2562" s="28" t="str">
        <f t="shared" si="79"/>
        <v/>
      </c>
      <c r="B2562" s="171"/>
      <c r="C2562" s="169"/>
      <c r="D2562" s="182"/>
      <c r="E2562" s="172"/>
      <c r="F2562" s="170"/>
      <c r="G2562" s="169"/>
      <c r="H2562" s="183"/>
      <c r="I2562" s="132" t="str">
        <f>IFERROR(VLOOKUP(C2562,PG!$C$8:$M$1007,11,FALSE),"")</f>
        <v/>
      </c>
      <c r="J2562" s="133">
        <f t="shared" si="80"/>
        <v>0</v>
      </c>
    </row>
    <row r="2563" spans="1:10" ht="35.1" customHeight="1" thickTop="1" thickBot="1" x14ac:dyDescent="0.3">
      <c r="A2563" s="28" t="str">
        <f t="shared" si="79"/>
        <v/>
      </c>
      <c r="B2563" s="171"/>
      <c r="C2563" s="169"/>
      <c r="D2563" s="182"/>
      <c r="E2563" s="172"/>
      <c r="F2563" s="170"/>
      <c r="G2563" s="169"/>
      <c r="H2563" s="183"/>
      <c r="I2563" s="132" t="str">
        <f>IFERROR(VLOOKUP(C2563,PG!$C$8:$M$1007,11,FALSE),"")</f>
        <v/>
      </c>
      <c r="J2563" s="133">
        <f t="shared" si="80"/>
        <v>0</v>
      </c>
    </row>
    <row r="2564" spans="1:10" ht="35.1" customHeight="1" thickTop="1" thickBot="1" x14ac:dyDescent="0.3">
      <c r="A2564" s="28" t="str">
        <f t="shared" si="79"/>
        <v/>
      </c>
      <c r="B2564" s="171"/>
      <c r="C2564" s="169"/>
      <c r="D2564" s="182"/>
      <c r="E2564" s="172"/>
      <c r="F2564" s="170"/>
      <c r="G2564" s="169"/>
      <c r="H2564" s="183"/>
      <c r="I2564" s="132" t="str">
        <f>IFERROR(VLOOKUP(C2564,PG!$C$8:$M$1007,11,FALSE),"")</f>
        <v/>
      </c>
      <c r="J2564" s="133">
        <f t="shared" si="80"/>
        <v>0</v>
      </c>
    </row>
    <row r="2565" spans="1:10" ht="35.1" customHeight="1" thickTop="1" thickBot="1" x14ac:dyDescent="0.3">
      <c r="A2565" s="28" t="str">
        <f t="shared" si="79"/>
        <v/>
      </c>
      <c r="B2565" s="171"/>
      <c r="C2565" s="169"/>
      <c r="D2565" s="182"/>
      <c r="E2565" s="172"/>
      <c r="F2565" s="170"/>
      <c r="G2565" s="169"/>
      <c r="H2565" s="183"/>
      <c r="I2565" s="132" t="str">
        <f>IFERROR(VLOOKUP(C2565,PG!$C$8:$M$1007,11,FALSE),"")</f>
        <v/>
      </c>
      <c r="J2565" s="133">
        <f t="shared" si="80"/>
        <v>0</v>
      </c>
    </row>
    <row r="2566" spans="1:10" ht="35.1" customHeight="1" thickTop="1" thickBot="1" x14ac:dyDescent="0.3">
      <c r="A2566" s="28" t="str">
        <f t="shared" si="79"/>
        <v/>
      </c>
      <c r="B2566" s="171"/>
      <c r="C2566" s="169"/>
      <c r="D2566" s="182"/>
      <c r="E2566" s="172"/>
      <c r="F2566" s="170"/>
      <c r="G2566" s="169"/>
      <c r="H2566" s="183"/>
      <c r="I2566" s="132" t="str">
        <f>IFERROR(VLOOKUP(C2566,PG!$C$8:$M$1007,11,FALSE),"")</f>
        <v/>
      </c>
      <c r="J2566" s="133">
        <f t="shared" si="80"/>
        <v>0</v>
      </c>
    </row>
    <row r="2567" spans="1:10" ht="35.1" customHeight="1" thickTop="1" thickBot="1" x14ac:dyDescent="0.3">
      <c r="A2567" s="28" t="str">
        <f t="shared" si="79"/>
        <v/>
      </c>
      <c r="B2567" s="171"/>
      <c r="C2567" s="169"/>
      <c r="D2567" s="182"/>
      <c r="E2567" s="172"/>
      <c r="F2567" s="170"/>
      <c r="G2567" s="169"/>
      <c r="H2567" s="183"/>
      <c r="I2567" s="132" t="str">
        <f>IFERROR(VLOOKUP(C2567,PG!$C$8:$M$1007,11,FALSE),"")</f>
        <v/>
      </c>
      <c r="J2567" s="133">
        <f t="shared" si="80"/>
        <v>0</v>
      </c>
    </row>
    <row r="2568" spans="1:10" ht="35.1" customHeight="1" thickTop="1" thickBot="1" x14ac:dyDescent="0.3">
      <c r="A2568" s="28" t="str">
        <f t="shared" si="79"/>
        <v/>
      </c>
      <c r="B2568" s="171"/>
      <c r="C2568" s="169"/>
      <c r="D2568" s="182"/>
      <c r="E2568" s="172"/>
      <c r="F2568" s="170"/>
      <c r="G2568" s="169"/>
      <c r="H2568" s="183"/>
      <c r="I2568" s="132" t="str">
        <f>IFERROR(VLOOKUP(C2568,PG!$C$8:$M$1007,11,FALSE),"")</f>
        <v/>
      </c>
      <c r="J2568" s="133">
        <f t="shared" si="80"/>
        <v>0</v>
      </c>
    </row>
    <row r="2569" spans="1:10" ht="35.1" customHeight="1" thickTop="1" thickBot="1" x14ac:dyDescent="0.3">
      <c r="A2569" s="28" t="str">
        <f t="shared" ref="A2569:A2632" si="81">IF(B2569="","",MONTH(B2569))</f>
        <v/>
      </c>
      <c r="B2569" s="171"/>
      <c r="C2569" s="169"/>
      <c r="D2569" s="182"/>
      <c r="E2569" s="172"/>
      <c r="F2569" s="170"/>
      <c r="G2569" s="169"/>
      <c r="H2569" s="183"/>
      <c r="I2569" s="132" t="str">
        <f>IFERROR(VLOOKUP(C2569,PG!$C$8:$M$1007,11,FALSE),"")</f>
        <v/>
      </c>
      <c r="J2569" s="133">
        <f t="shared" si="80"/>
        <v>0</v>
      </c>
    </row>
    <row r="2570" spans="1:10" ht="35.1" customHeight="1" thickTop="1" thickBot="1" x14ac:dyDescent="0.3">
      <c r="A2570" s="28" t="str">
        <f t="shared" si="81"/>
        <v/>
      </c>
      <c r="B2570" s="171"/>
      <c r="C2570" s="169"/>
      <c r="D2570" s="182"/>
      <c r="E2570" s="172"/>
      <c r="F2570" s="170"/>
      <c r="G2570" s="169"/>
      <c r="H2570" s="183"/>
      <c r="I2570" s="132" t="str">
        <f>IFERROR(VLOOKUP(C2570,PG!$C$8:$M$1007,11,FALSE),"")</f>
        <v/>
      </c>
      <c r="J2570" s="133">
        <f t="shared" si="80"/>
        <v>0</v>
      </c>
    </row>
    <row r="2571" spans="1:10" ht="35.1" customHeight="1" thickTop="1" thickBot="1" x14ac:dyDescent="0.3">
      <c r="A2571" s="28" t="str">
        <f t="shared" si="81"/>
        <v/>
      </c>
      <c r="B2571" s="171"/>
      <c r="C2571" s="169"/>
      <c r="D2571" s="182"/>
      <c r="E2571" s="172"/>
      <c r="F2571" s="170"/>
      <c r="G2571" s="169"/>
      <c r="H2571" s="183"/>
      <c r="I2571" s="132" t="str">
        <f>IFERROR(VLOOKUP(C2571,PG!$C$8:$M$1007,11,FALSE),"")</f>
        <v/>
      </c>
      <c r="J2571" s="133">
        <f t="shared" si="80"/>
        <v>0</v>
      </c>
    </row>
    <row r="2572" spans="1:10" ht="35.1" customHeight="1" thickTop="1" thickBot="1" x14ac:dyDescent="0.3">
      <c r="A2572" s="28" t="str">
        <f t="shared" si="81"/>
        <v/>
      </c>
      <c r="B2572" s="171"/>
      <c r="C2572" s="169"/>
      <c r="D2572" s="182"/>
      <c r="E2572" s="172"/>
      <c r="F2572" s="170"/>
      <c r="G2572" s="169"/>
      <c r="H2572" s="183"/>
      <c r="I2572" s="132" t="str">
        <f>IFERROR(VLOOKUP(C2572,PG!$C$8:$M$1007,11,FALSE),"")</f>
        <v/>
      </c>
      <c r="J2572" s="133">
        <f t="shared" si="80"/>
        <v>0</v>
      </c>
    </row>
    <row r="2573" spans="1:10" ht="35.1" customHeight="1" thickTop="1" thickBot="1" x14ac:dyDescent="0.3">
      <c r="A2573" s="28" t="str">
        <f t="shared" si="81"/>
        <v/>
      </c>
      <c r="B2573" s="171"/>
      <c r="C2573" s="169"/>
      <c r="D2573" s="182"/>
      <c r="E2573" s="172"/>
      <c r="F2573" s="170"/>
      <c r="G2573" s="169"/>
      <c r="H2573" s="183"/>
      <c r="I2573" s="132" t="str">
        <f>IFERROR(VLOOKUP(C2573,PG!$C$8:$M$1007,11,FALSE),"")</f>
        <v/>
      </c>
      <c r="J2573" s="133">
        <f t="shared" si="80"/>
        <v>0</v>
      </c>
    </row>
    <row r="2574" spans="1:10" ht="35.1" customHeight="1" thickTop="1" thickBot="1" x14ac:dyDescent="0.3">
      <c r="A2574" s="28" t="str">
        <f t="shared" si="81"/>
        <v/>
      </c>
      <c r="B2574" s="171"/>
      <c r="C2574" s="169"/>
      <c r="D2574" s="182"/>
      <c r="E2574" s="172"/>
      <c r="F2574" s="170"/>
      <c r="G2574" s="169"/>
      <c r="H2574" s="183"/>
      <c r="I2574" s="132" t="str">
        <f>IFERROR(VLOOKUP(C2574,PG!$C$8:$M$1007,11,FALSE),"")</f>
        <v/>
      </c>
      <c r="J2574" s="133">
        <f t="shared" si="80"/>
        <v>0</v>
      </c>
    </row>
    <row r="2575" spans="1:10" ht="35.1" customHeight="1" thickTop="1" thickBot="1" x14ac:dyDescent="0.3">
      <c r="A2575" s="28" t="str">
        <f t="shared" si="81"/>
        <v/>
      </c>
      <c r="B2575" s="171"/>
      <c r="C2575" s="169"/>
      <c r="D2575" s="182"/>
      <c r="E2575" s="172"/>
      <c r="F2575" s="170"/>
      <c r="G2575" s="169"/>
      <c r="H2575" s="183"/>
      <c r="I2575" s="132" t="str">
        <f>IFERROR(VLOOKUP(C2575,PG!$C$8:$M$1007,11,FALSE),"")</f>
        <v/>
      </c>
      <c r="J2575" s="133">
        <f t="shared" si="80"/>
        <v>0</v>
      </c>
    </row>
    <row r="2576" spans="1:10" ht="35.1" customHeight="1" thickTop="1" thickBot="1" x14ac:dyDescent="0.3">
      <c r="A2576" s="28" t="str">
        <f t="shared" si="81"/>
        <v/>
      </c>
      <c r="B2576" s="171"/>
      <c r="C2576" s="169"/>
      <c r="D2576" s="182"/>
      <c r="E2576" s="172"/>
      <c r="F2576" s="170"/>
      <c r="G2576" s="169"/>
      <c r="H2576" s="183"/>
      <c r="I2576" s="132" t="str">
        <f>IFERROR(VLOOKUP(C2576,PG!$C$8:$M$1007,11,FALSE),"")</f>
        <v/>
      </c>
      <c r="J2576" s="133">
        <f t="shared" si="80"/>
        <v>0</v>
      </c>
    </row>
    <row r="2577" spans="1:10" ht="35.1" customHeight="1" thickTop="1" thickBot="1" x14ac:dyDescent="0.3">
      <c r="A2577" s="28" t="str">
        <f t="shared" si="81"/>
        <v/>
      </c>
      <c r="B2577" s="171"/>
      <c r="C2577" s="169"/>
      <c r="D2577" s="182"/>
      <c r="E2577" s="172"/>
      <c r="F2577" s="170"/>
      <c r="G2577" s="169"/>
      <c r="H2577" s="183"/>
      <c r="I2577" s="132" t="str">
        <f>IFERROR(VLOOKUP(C2577,PG!$C$8:$M$1007,11,FALSE),"")</f>
        <v/>
      </c>
      <c r="J2577" s="133">
        <f t="shared" si="80"/>
        <v>0</v>
      </c>
    </row>
    <row r="2578" spans="1:10" ht="35.1" customHeight="1" thickTop="1" thickBot="1" x14ac:dyDescent="0.3">
      <c r="A2578" s="28" t="str">
        <f t="shared" si="81"/>
        <v/>
      </c>
      <c r="B2578" s="171"/>
      <c r="C2578" s="169"/>
      <c r="D2578" s="182"/>
      <c r="E2578" s="172"/>
      <c r="F2578" s="170"/>
      <c r="G2578" s="169"/>
      <c r="H2578" s="183"/>
      <c r="I2578" s="132" t="str">
        <f>IFERROR(VLOOKUP(C2578,PG!$C$8:$M$1007,11,FALSE),"")</f>
        <v/>
      </c>
      <c r="J2578" s="133">
        <f t="shared" si="80"/>
        <v>0</v>
      </c>
    </row>
    <row r="2579" spans="1:10" ht="35.1" customHeight="1" thickTop="1" thickBot="1" x14ac:dyDescent="0.3">
      <c r="A2579" s="28" t="str">
        <f t="shared" si="81"/>
        <v/>
      </c>
      <c r="B2579" s="171"/>
      <c r="C2579" s="169"/>
      <c r="D2579" s="182"/>
      <c r="E2579" s="172"/>
      <c r="F2579" s="170"/>
      <c r="G2579" s="169"/>
      <c r="H2579" s="183"/>
      <c r="I2579" s="132" t="str">
        <f>IFERROR(VLOOKUP(C2579,PG!$C$8:$M$1007,11,FALSE),"")</f>
        <v/>
      </c>
      <c r="J2579" s="133">
        <f t="shared" ref="J2579:J2642" si="82">IFERROR(E2579*F2579,0)</f>
        <v>0</v>
      </c>
    </row>
    <row r="2580" spans="1:10" ht="35.1" customHeight="1" thickTop="1" thickBot="1" x14ac:dyDescent="0.3">
      <c r="A2580" s="28" t="str">
        <f t="shared" si="81"/>
        <v/>
      </c>
      <c r="B2580" s="171"/>
      <c r="C2580" s="169"/>
      <c r="D2580" s="182"/>
      <c r="E2580" s="172"/>
      <c r="F2580" s="170"/>
      <c r="G2580" s="169"/>
      <c r="H2580" s="183"/>
      <c r="I2580" s="132" t="str">
        <f>IFERROR(VLOOKUP(C2580,PG!$C$8:$M$1007,11,FALSE),"")</f>
        <v/>
      </c>
      <c r="J2580" s="133">
        <f t="shared" si="82"/>
        <v>0</v>
      </c>
    </row>
    <row r="2581" spans="1:10" ht="35.1" customHeight="1" thickTop="1" thickBot="1" x14ac:dyDescent="0.3">
      <c r="A2581" s="28" t="str">
        <f t="shared" si="81"/>
        <v/>
      </c>
      <c r="B2581" s="171"/>
      <c r="C2581" s="169"/>
      <c r="D2581" s="182"/>
      <c r="E2581" s="172"/>
      <c r="F2581" s="170"/>
      <c r="G2581" s="169"/>
      <c r="H2581" s="183"/>
      <c r="I2581" s="132" t="str">
        <f>IFERROR(VLOOKUP(C2581,PG!$C$8:$M$1007,11,FALSE),"")</f>
        <v/>
      </c>
      <c r="J2581" s="133">
        <f t="shared" si="82"/>
        <v>0</v>
      </c>
    </row>
    <row r="2582" spans="1:10" ht="35.1" customHeight="1" thickTop="1" thickBot="1" x14ac:dyDescent="0.3">
      <c r="A2582" s="28" t="str">
        <f t="shared" si="81"/>
        <v/>
      </c>
      <c r="B2582" s="171"/>
      <c r="C2582" s="169"/>
      <c r="D2582" s="182"/>
      <c r="E2582" s="172"/>
      <c r="F2582" s="170"/>
      <c r="G2582" s="169"/>
      <c r="H2582" s="183"/>
      <c r="I2582" s="132" t="str">
        <f>IFERROR(VLOOKUP(C2582,PG!$C$8:$M$1007,11,FALSE),"")</f>
        <v/>
      </c>
      <c r="J2582" s="133">
        <f t="shared" si="82"/>
        <v>0</v>
      </c>
    </row>
    <row r="2583" spans="1:10" ht="35.1" customHeight="1" thickTop="1" thickBot="1" x14ac:dyDescent="0.3">
      <c r="A2583" s="28" t="str">
        <f t="shared" si="81"/>
        <v/>
      </c>
      <c r="B2583" s="171"/>
      <c r="C2583" s="169"/>
      <c r="D2583" s="182"/>
      <c r="E2583" s="172"/>
      <c r="F2583" s="170"/>
      <c r="G2583" s="169"/>
      <c r="H2583" s="183"/>
      <c r="I2583" s="132" t="str">
        <f>IFERROR(VLOOKUP(C2583,PG!$C$8:$M$1007,11,FALSE),"")</f>
        <v/>
      </c>
      <c r="J2583" s="133">
        <f t="shared" si="82"/>
        <v>0</v>
      </c>
    </row>
    <row r="2584" spans="1:10" ht="35.1" customHeight="1" thickTop="1" thickBot="1" x14ac:dyDescent="0.3">
      <c r="A2584" s="28" t="str">
        <f t="shared" si="81"/>
        <v/>
      </c>
      <c r="B2584" s="171"/>
      <c r="C2584" s="169"/>
      <c r="D2584" s="182"/>
      <c r="E2584" s="172"/>
      <c r="F2584" s="170"/>
      <c r="G2584" s="169"/>
      <c r="H2584" s="183"/>
      <c r="I2584" s="132" t="str">
        <f>IFERROR(VLOOKUP(C2584,PG!$C$8:$M$1007,11,FALSE),"")</f>
        <v/>
      </c>
      <c r="J2584" s="133">
        <f t="shared" si="82"/>
        <v>0</v>
      </c>
    </row>
    <row r="2585" spans="1:10" ht="35.1" customHeight="1" thickTop="1" thickBot="1" x14ac:dyDescent="0.3">
      <c r="A2585" s="28" t="str">
        <f t="shared" si="81"/>
        <v/>
      </c>
      <c r="B2585" s="171"/>
      <c r="C2585" s="169"/>
      <c r="D2585" s="182"/>
      <c r="E2585" s="172"/>
      <c r="F2585" s="170"/>
      <c r="G2585" s="169"/>
      <c r="H2585" s="183"/>
      <c r="I2585" s="132" t="str">
        <f>IFERROR(VLOOKUP(C2585,PG!$C$8:$M$1007,11,FALSE),"")</f>
        <v/>
      </c>
      <c r="J2585" s="133">
        <f t="shared" si="82"/>
        <v>0</v>
      </c>
    </row>
    <row r="2586" spans="1:10" ht="35.1" customHeight="1" thickTop="1" thickBot="1" x14ac:dyDescent="0.3">
      <c r="A2586" s="28" t="str">
        <f t="shared" si="81"/>
        <v/>
      </c>
      <c r="B2586" s="171"/>
      <c r="C2586" s="169"/>
      <c r="D2586" s="182"/>
      <c r="E2586" s="172"/>
      <c r="F2586" s="170"/>
      <c r="G2586" s="169"/>
      <c r="H2586" s="183"/>
      <c r="I2586" s="132" t="str">
        <f>IFERROR(VLOOKUP(C2586,PG!$C$8:$M$1007,11,FALSE),"")</f>
        <v/>
      </c>
      <c r="J2586" s="133">
        <f t="shared" si="82"/>
        <v>0</v>
      </c>
    </row>
    <row r="2587" spans="1:10" ht="35.1" customHeight="1" thickTop="1" thickBot="1" x14ac:dyDescent="0.3">
      <c r="A2587" s="28" t="str">
        <f t="shared" si="81"/>
        <v/>
      </c>
      <c r="B2587" s="171"/>
      <c r="C2587" s="169"/>
      <c r="D2587" s="182"/>
      <c r="E2587" s="172"/>
      <c r="F2587" s="170"/>
      <c r="G2587" s="169"/>
      <c r="H2587" s="183"/>
      <c r="I2587" s="132" t="str">
        <f>IFERROR(VLOOKUP(C2587,PG!$C$8:$M$1007,11,FALSE),"")</f>
        <v/>
      </c>
      <c r="J2587" s="133">
        <f t="shared" si="82"/>
        <v>0</v>
      </c>
    </row>
    <row r="2588" spans="1:10" ht="35.1" customHeight="1" thickTop="1" thickBot="1" x14ac:dyDescent="0.3">
      <c r="A2588" s="28" t="str">
        <f t="shared" si="81"/>
        <v/>
      </c>
      <c r="B2588" s="171"/>
      <c r="C2588" s="169"/>
      <c r="D2588" s="182"/>
      <c r="E2588" s="172"/>
      <c r="F2588" s="170"/>
      <c r="G2588" s="169"/>
      <c r="H2588" s="183"/>
      <c r="I2588" s="132" t="str">
        <f>IFERROR(VLOOKUP(C2588,PG!$C$8:$M$1007,11,FALSE),"")</f>
        <v/>
      </c>
      <c r="J2588" s="133">
        <f t="shared" si="82"/>
        <v>0</v>
      </c>
    </row>
    <row r="2589" spans="1:10" ht="35.1" customHeight="1" thickTop="1" thickBot="1" x14ac:dyDescent="0.3">
      <c r="A2589" s="28" t="str">
        <f t="shared" si="81"/>
        <v/>
      </c>
      <c r="B2589" s="171"/>
      <c r="C2589" s="169"/>
      <c r="D2589" s="182"/>
      <c r="E2589" s="172"/>
      <c r="F2589" s="170"/>
      <c r="G2589" s="169"/>
      <c r="H2589" s="183"/>
      <c r="I2589" s="132" t="str">
        <f>IFERROR(VLOOKUP(C2589,PG!$C$8:$M$1007,11,FALSE),"")</f>
        <v/>
      </c>
      <c r="J2589" s="133">
        <f t="shared" si="82"/>
        <v>0</v>
      </c>
    </row>
    <row r="2590" spans="1:10" ht="35.1" customHeight="1" thickTop="1" thickBot="1" x14ac:dyDescent="0.3">
      <c r="A2590" s="28" t="str">
        <f t="shared" si="81"/>
        <v/>
      </c>
      <c r="B2590" s="171"/>
      <c r="C2590" s="169"/>
      <c r="D2590" s="182"/>
      <c r="E2590" s="172"/>
      <c r="F2590" s="170"/>
      <c r="G2590" s="169"/>
      <c r="H2590" s="183"/>
      <c r="I2590" s="132" t="str">
        <f>IFERROR(VLOOKUP(C2590,PG!$C$8:$M$1007,11,FALSE),"")</f>
        <v/>
      </c>
      <c r="J2590" s="133">
        <f t="shared" si="82"/>
        <v>0</v>
      </c>
    </row>
    <row r="2591" spans="1:10" ht="35.1" customHeight="1" thickTop="1" thickBot="1" x14ac:dyDescent="0.3">
      <c r="A2591" s="28" t="str">
        <f t="shared" si="81"/>
        <v/>
      </c>
      <c r="B2591" s="171"/>
      <c r="C2591" s="169"/>
      <c r="D2591" s="182"/>
      <c r="E2591" s="172"/>
      <c r="F2591" s="170"/>
      <c r="G2591" s="169"/>
      <c r="H2591" s="183"/>
      <c r="I2591" s="132" t="str">
        <f>IFERROR(VLOOKUP(C2591,PG!$C$8:$M$1007,11,FALSE),"")</f>
        <v/>
      </c>
      <c r="J2591" s="133">
        <f t="shared" si="82"/>
        <v>0</v>
      </c>
    </row>
    <row r="2592" spans="1:10" ht="35.1" customHeight="1" thickTop="1" thickBot="1" x14ac:dyDescent="0.3">
      <c r="A2592" s="28" t="str">
        <f t="shared" si="81"/>
        <v/>
      </c>
      <c r="B2592" s="171"/>
      <c r="C2592" s="169"/>
      <c r="D2592" s="182"/>
      <c r="E2592" s="172"/>
      <c r="F2592" s="170"/>
      <c r="G2592" s="169"/>
      <c r="H2592" s="183"/>
      <c r="I2592" s="132" t="str">
        <f>IFERROR(VLOOKUP(C2592,PG!$C$8:$M$1007,11,FALSE),"")</f>
        <v/>
      </c>
      <c r="J2592" s="133">
        <f t="shared" si="82"/>
        <v>0</v>
      </c>
    </row>
    <row r="2593" spans="1:10" ht="35.1" customHeight="1" thickTop="1" thickBot="1" x14ac:dyDescent="0.3">
      <c r="A2593" s="28" t="str">
        <f t="shared" si="81"/>
        <v/>
      </c>
      <c r="B2593" s="171"/>
      <c r="C2593" s="169"/>
      <c r="D2593" s="182"/>
      <c r="E2593" s="172"/>
      <c r="F2593" s="170"/>
      <c r="G2593" s="169"/>
      <c r="H2593" s="183"/>
      <c r="I2593" s="132" t="str">
        <f>IFERROR(VLOOKUP(C2593,PG!$C$8:$M$1007,11,FALSE),"")</f>
        <v/>
      </c>
      <c r="J2593" s="133">
        <f t="shared" si="82"/>
        <v>0</v>
      </c>
    </row>
    <row r="2594" spans="1:10" ht="35.1" customHeight="1" thickTop="1" thickBot="1" x14ac:dyDescent="0.3">
      <c r="A2594" s="28" t="str">
        <f t="shared" si="81"/>
        <v/>
      </c>
      <c r="B2594" s="171"/>
      <c r="C2594" s="169"/>
      <c r="D2594" s="182"/>
      <c r="E2594" s="172"/>
      <c r="F2594" s="170"/>
      <c r="G2594" s="169"/>
      <c r="H2594" s="183"/>
      <c r="I2594" s="132" t="str">
        <f>IFERROR(VLOOKUP(C2594,PG!$C$8:$M$1007,11,FALSE),"")</f>
        <v/>
      </c>
      <c r="J2594" s="133">
        <f t="shared" si="82"/>
        <v>0</v>
      </c>
    </row>
    <row r="2595" spans="1:10" ht="35.1" customHeight="1" thickTop="1" thickBot="1" x14ac:dyDescent="0.3">
      <c r="A2595" s="28" t="str">
        <f t="shared" si="81"/>
        <v/>
      </c>
      <c r="B2595" s="171"/>
      <c r="C2595" s="169"/>
      <c r="D2595" s="182"/>
      <c r="E2595" s="172"/>
      <c r="F2595" s="170"/>
      <c r="G2595" s="169"/>
      <c r="H2595" s="183"/>
      <c r="I2595" s="132" t="str">
        <f>IFERROR(VLOOKUP(C2595,PG!$C$8:$M$1007,11,FALSE),"")</f>
        <v/>
      </c>
      <c r="J2595" s="133">
        <f t="shared" si="82"/>
        <v>0</v>
      </c>
    </row>
    <row r="2596" spans="1:10" ht="35.1" customHeight="1" thickTop="1" thickBot="1" x14ac:dyDescent="0.3">
      <c r="A2596" s="28" t="str">
        <f t="shared" si="81"/>
        <v/>
      </c>
      <c r="B2596" s="171"/>
      <c r="C2596" s="169"/>
      <c r="D2596" s="182"/>
      <c r="E2596" s="172"/>
      <c r="F2596" s="170"/>
      <c r="G2596" s="169"/>
      <c r="H2596" s="183"/>
      <c r="I2596" s="132" t="str">
        <f>IFERROR(VLOOKUP(C2596,PG!$C$8:$M$1007,11,FALSE),"")</f>
        <v/>
      </c>
      <c r="J2596" s="133">
        <f t="shared" si="82"/>
        <v>0</v>
      </c>
    </row>
    <row r="2597" spans="1:10" ht="35.1" customHeight="1" thickTop="1" thickBot="1" x14ac:dyDescent="0.3">
      <c r="A2597" s="28" t="str">
        <f t="shared" si="81"/>
        <v/>
      </c>
      <c r="B2597" s="171"/>
      <c r="C2597" s="169"/>
      <c r="D2597" s="182"/>
      <c r="E2597" s="172"/>
      <c r="F2597" s="170"/>
      <c r="G2597" s="169"/>
      <c r="H2597" s="183"/>
      <c r="I2597" s="132" t="str">
        <f>IFERROR(VLOOKUP(C2597,PG!$C$8:$M$1007,11,FALSE),"")</f>
        <v/>
      </c>
      <c r="J2597" s="133">
        <f t="shared" si="82"/>
        <v>0</v>
      </c>
    </row>
    <row r="2598" spans="1:10" ht="35.1" customHeight="1" thickTop="1" thickBot="1" x14ac:dyDescent="0.3">
      <c r="A2598" s="28" t="str">
        <f t="shared" si="81"/>
        <v/>
      </c>
      <c r="B2598" s="171"/>
      <c r="C2598" s="169"/>
      <c r="D2598" s="182"/>
      <c r="E2598" s="172"/>
      <c r="F2598" s="170"/>
      <c r="G2598" s="169"/>
      <c r="H2598" s="183"/>
      <c r="I2598" s="132" t="str">
        <f>IFERROR(VLOOKUP(C2598,PG!$C$8:$M$1007,11,FALSE),"")</f>
        <v/>
      </c>
      <c r="J2598" s="133">
        <f t="shared" si="82"/>
        <v>0</v>
      </c>
    </row>
    <row r="2599" spans="1:10" ht="35.1" customHeight="1" thickTop="1" thickBot="1" x14ac:dyDescent="0.3">
      <c r="A2599" s="28" t="str">
        <f t="shared" si="81"/>
        <v/>
      </c>
      <c r="B2599" s="171"/>
      <c r="C2599" s="169"/>
      <c r="D2599" s="182"/>
      <c r="E2599" s="172"/>
      <c r="F2599" s="170"/>
      <c r="G2599" s="169"/>
      <c r="H2599" s="183"/>
      <c r="I2599" s="132" t="str">
        <f>IFERROR(VLOOKUP(C2599,PG!$C$8:$M$1007,11,FALSE),"")</f>
        <v/>
      </c>
      <c r="J2599" s="133">
        <f t="shared" si="82"/>
        <v>0</v>
      </c>
    </row>
    <row r="2600" spans="1:10" ht="35.1" customHeight="1" thickTop="1" thickBot="1" x14ac:dyDescent="0.3">
      <c r="A2600" s="28" t="str">
        <f t="shared" si="81"/>
        <v/>
      </c>
      <c r="B2600" s="171"/>
      <c r="C2600" s="169"/>
      <c r="D2600" s="182"/>
      <c r="E2600" s="172"/>
      <c r="F2600" s="170"/>
      <c r="G2600" s="169"/>
      <c r="H2600" s="183"/>
      <c r="I2600" s="132" t="str">
        <f>IFERROR(VLOOKUP(C2600,PG!$C$8:$M$1007,11,FALSE),"")</f>
        <v/>
      </c>
      <c r="J2600" s="133">
        <f t="shared" si="82"/>
        <v>0</v>
      </c>
    </row>
    <row r="2601" spans="1:10" ht="35.1" customHeight="1" thickTop="1" thickBot="1" x14ac:dyDescent="0.3">
      <c r="A2601" s="28" t="str">
        <f t="shared" si="81"/>
        <v/>
      </c>
      <c r="B2601" s="171"/>
      <c r="C2601" s="169"/>
      <c r="D2601" s="182"/>
      <c r="E2601" s="172"/>
      <c r="F2601" s="170"/>
      <c r="G2601" s="169"/>
      <c r="H2601" s="183"/>
      <c r="I2601" s="132" t="str">
        <f>IFERROR(VLOOKUP(C2601,PG!$C$8:$M$1007,11,FALSE),"")</f>
        <v/>
      </c>
      <c r="J2601" s="133">
        <f t="shared" si="82"/>
        <v>0</v>
      </c>
    </row>
    <row r="2602" spans="1:10" ht="35.1" customHeight="1" thickTop="1" thickBot="1" x14ac:dyDescent="0.3">
      <c r="A2602" s="28" t="str">
        <f t="shared" si="81"/>
        <v/>
      </c>
      <c r="B2602" s="171"/>
      <c r="C2602" s="169"/>
      <c r="D2602" s="182"/>
      <c r="E2602" s="172"/>
      <c r="F2602" s="170"/>
      <c r="G2602" s="169"/>
      <c r="H2602" s="183"/>
      <c r="I2602" s="132" t="str">
        <f>IFERROR(VLOOKUP(C2602,PG!$C$8:$M$1007,11,FALSE),"")</f>
        <v/>
      </c>
      <c r="J2602" s="133">
        <f t="shared" si="82"/>
        <v>0</v>
      </c>
    </row>
    <row r="2603" spans="1:10" ht="35.1" customHeight="1" thickTop="1" thickBot="1" x14ac:dyDescent="0.3">
      <c r="A2603" s="28" t="str">
        <f t="shared" si="81"/>
        <v/>
      </c>
      <c r="B2603" s="171"/>
      <c r="C2603" s="169"/>
      <c r="D2603" s="182"/>
      <c r="E2603" s="172"/>
      <c r="F2603" s="170"/>
      <c r="G2603" s="169"/>
      <c r="H2603" s="183"/>
      <c r="I2603" s="132" t="str">
        <f>IFERROR(VLOOKUP(C2603,PG!$C$8:$M$1007,11,FALSE),"")</f>
        <v/>
      </c>
      <c r="J2603" s="133">
        <f t="shared" si="82"/>
        <v>0</v>
      </c>
    </row>
    <row r="2604" spans="1:10" ht="35.1" customHeight="1" thickTop="1" thickBot="1" x14ac:dyDescent="0.3">
      <c r="A2604" s="28" t="str">
        <f t="shared" si="81"/>
        <v/>
      </c>
      <c r="B2604" s="171"/>
      <c r="C2604" s="169"/>
      <c r="D2604" s="182"/>
      <c r="E2604" s="172"/>
      <c r="F2604" s="170"/>
      <c r="G2604" s="169"/>
      <c r="H2604" s="183"/>
      <c r="I2604" s="132" t="str">
        <f>IFERROR(VLOOKUP(C2604,PG!$C$8:$M$1007,11,FALSE),"")</f>
        <v/>
      </c>
      <c r="J2604" s="133">
        <f t="shared" si="82"/>
        <v>0</v>
      </c>
    </row>
    <row r="2605" spans="1:10" ht="35.1" customHeight="1" thickTop="1" thickBot="1" x14ac:dyDescent="0.3">
      <c r="A2605" s="28" t="str">
        <f t="shared" si="81"/>
        <v/>
      </c>
      <c r="B2605" s="171"/>
      <c r="C2605" s="169"/>
      <c r="D2605" s="182"/>
      <c r="E2605" s="172"/>
      <c r="F2605" s="170"/>
      <c r="G2605" s="169"/>
      <c r="H2605" s="183"/>
      <c r="I2605" s="132" t="str">
        <f>IFERROR(VLOOKUP(C2605,PG!$C$8:$M$1007,11,FALSE),"")</f>
        <v/>
      </c>
      <c r="J2605" s="133">
        <f t="shared" si="82"/>
        <v>0</v>
      </c>
    </row>
    <row r="2606" spans="1:10" ht="35.1" customHeight="1" thickTop="1" thickBot="1" x14ac:dyDescent="0.3">
      <c r="A2606" s="28" t="str">
        <f t="shared" si="81"/>
        <v/>
      </c>
      <c r="B2606" s="171"/>
      <c r="C2606" s="169"/>
      <c r="D2606" s="182"/>
      <c r="E2606" s="172"/>
      <c r="F2606" s="170"/>
      <c r="G2606" s="169"/>
      <c r="H2606" s="183"/>
      <c r="I2606" s="132" t="str">
        <f>IFERROR(VLOOKUP(C2606,PG!$C$8:$M$1007,11,FALSE),"")</f>
        <v/>
      </c>
      <c r="J2606" s="133">
        <f t="shared" si="82"/>
        <v>0</v>
      </c>
    </row>
    <row r="2607" spans="1:10" ht="35.1" customHeight="1" thickTop="1" thickBot="1" x14ac:dyDescent="0.3">
      <c r="A2607" s="28" t="str">
        <f t="shared" si="81"/>
        <v/>
      </c>
      <c r="B2607" s="171"/>
      <c r="C2607" s="169"/>
      <c r="D2607" s="182"/>
      <c r="E2607" s="172"/>
      <c r="F2607" s="170"/>
      <c r="G2607" s="169"/>
      <c r="H2607" s="183"/>
      <c r="I2607" s="132" t="str">
        <f>IFERROR(VLOOKUP(C2607,PG!$C$8:$M$1007,11,FALSE),"")</f>
        <v/>
      </c>
      <c r="J2607" s="133">
        <f t="shared" si="82"/>
        <v>0</v>
      </c>
    </row>
    <row r="2608" spans="1:10" ht="35.1" customHeight="1" thickTop="1" thickBot="1" x14ac:dyDescent="0.3">
      <c r="A2608" s="28" t="str">
        <f t="shared" si="81"/>
        <v/>
      </c>
      <c r="B2608" s="171"/>
      <c r="C2608" s="169"/>
      <c r="D2608" s="182"/>
      <c r="E2608" s="172"/>
      <c r="F2608" s="170"/>
      <c r="G2608" s="169"/>
      <c r="H2608" s="183"/>
      <c r="I2608" s="132" t="str">
        <f>IFERROR(VLOOKUP(C2608,PG!$C$8:$M$1007,11,FALSE),"")</f>
        <v/>
      </c>
      <c r="J2608" s="133">
        <f t="shared" si="82"/>
        <v>0</v>
      </c>
    </row>
    <row r="2609" spans="1:10" ht="35.1" customHeight="1" thickTop="1" thickBot="1" x14ac:dyDescent="0.3">
      <c r="A2609" s="28" t="str">
        <f t="shared" si="81"/>
        <v/>
      </c>
      <c r="B2609" s="171"/>
      <c r="C2609" s="169"/>
      <c r="D2609" s="182"/>
      <c r="E2609" s="172"/>
      <c r="F2609" s="170"/>
      <c r="G2609" s="169"/>
      <c r="H2609" s="183"/>
      <c r="I2609" s="132" t="str">
        <f>IFERROR(VLOOKUP(C2609,PG!$C$8:$M$1007,11,FALSE),"")</f>
        <v/>
      </c>
      <c r="J2609" s="133">
        <f t="shared" si="82"/>
        <v>0</v>
      </c>
    </row>
    <row r="2610" spans="1:10" ht="35.1" customHeight="1" thickTop="1" thickBot="1" x14ac:dyDescent="0.3">
      <c r="A2610" s="28" t="str">
        <f t="shared" si="81"/>
        <v/>
      </c>
      <c r="B2610" s="171"/>
      <c r="C2610" s="169"/>
      <c r="D2610" s="182"/>
      <c r="E2610" s="172"/>
      <c r="F2610" s="170"/>
      <c r="G2610" s="169"/>
      <c r="H2610" s="183"/>
      <c r="I2610" s="132" t="str">
        <f>IFERROR(VLOOKUP(C2610,PG!$C$8:$M$1007,11,FALSE),"")</f>
        <v/>
      </c>
      <c r="J2610" s="133">
        <f t="shared" si="82"/>
        <v>0</v>
      </c>
    </row>
    <row r="2611" spans="1:10" ht="35.1" customHeight="1" thickTop="1" thickBot="1" x14ac:dyDescent="0.3">
      <c r="A2611" s="28" t="str">
        <f t="shared" si="81"/>
        <v/>
      </c>
      <c r="B2611" s="171"/>
      <c r="C2611" s="169"/>
      <c r="D2611" s="182"/>
      <c r="E2611" s="172"/>
      <c r="F2611" s="170"/>
      <c r="G2611" s="169"/>
      <c r="H2611" s="183"/>
      <c r="I2611" s="132" t="str">
        <f>IFERROR(VLOOKUP(C2611,PG!$C$8:$M$1007,11,FALSE),"")</f>
        <v/>
      </c>
      <c r="J2611" s="133">
        <f t="shared" si="82"/>
        <v>0</v>
      </c>
    </row>
    <row r="2612" spans="1:10" ht="35.1" customHeight="1" thickTop="1" thickBot="1" x14ac:dyDescent="0.3">
      <c r="A2612" s="28" t="str">
        <f t="shared" si="81"/>
        <v/>
      </c>
      <c r="B2612" s="171"/>
      <c r="C2612" s="169"/>
      <c r="D2612" s="182"/>
      <c r="E2612" s="172"/>
      <c r="F2612" s="170"/>
      <c r="G2612" s="169"/>
      <c r="H2612" s="183"/>
      <c r="I2612" s="132" t="str">
        <f>IFERROR(VLOOKUP(C2612,PG!$C$8:$M$1007,11,FALSE),"")</f>
        <v/>
      </c>
      <c r="J2612" s="133">
        <f t="shared" si="82"/>
        <v>0</v>
      </c>
    </row>
    <row r="2613" spans="1:10" ht="35.1" customHeight="1" thickTop="1" thickBot="1" x14ac:dyDescent="0.3">
      <c r="A2613" s="28" t="str">
        <f t="shared" si="81"/>
        <v/>
      </c>
      <c r="B2613" s="171"/>
      <c r="C2613" s="169"/>
      <c r="D2613" s="182"/>
      <c r="E2613" s="172"/>
      <c r="F2613" s="170"/>
      <c r="G2613" s="169"/>
      <c r="H2613" s="183"/>
      <c r="I2613" s="132" t="str">
        <f>IFERROR(VLOOKUP(C2613,PG!$C$8:$M$1007,11,FALSE),"")</f>
        <v/>
      </c>
      <c r="J2613" s="133">
        <f t="shared" si="82"/>
        <v>0</v>
      </c>
    </row>
    <row r="2614" spans="1:10" ht="35.1" customHeight="1" thickTop="1" thickBot="1" x14ac:dyDescent="0.3">
      <c r="A2614" s="28" t="str">
        <f t="shared" si="81"/>
        <v/>
      </c>
      <c r="B2614" s="171"/>
      <c r="C2614" s="169"/>
      <c r="D2614" s="182"/>
      <c r="E2614" s="172"/>
      <c r="F2614" s="170"/>
      <c r="G2614" s="169"/>
      <c r="H2614" s="183"/>
      <c r="I2614" s="132" t="str">
        <f>IFERROR(VLOOKUP(C2614,PG!$C$8:$M$1007,11,FALSE),"")</f>
        <v/>
      </c>
      <c r="J2614" s="133">
        <f t="shared" si="82"/>
        <v>0</v>
      </c>
    </row>
    <row r="2615" spans="1:10" ht="35.1" customHeight="1" thickTop="1" thickBot="1" x14ac:dyDescent="0.3">
      <c r="A2615" s="28" t="str">
        <f t="shared" si="81"/>
        <v/>
      </c>
      <c r="B2615" s="171"/>
      <c r="C2615" s="169"/>
      <c r="D2615" s="182"/>
      <c r="E2615" s="172"/>
      <c r="F2615" s="170"/>
      <c r="G2615" s="169"/>
      <c r="H2615" s="183"/>
      <c r="I2615" s="132" t="str">
        <f>IFERROR(VLOOKUP(C2615,PG!$C$8:$M$1007,11,FALSE),"")</f>
        <v/>
      </c>
      <c r="J2615" s="133">
        <f t="shared" si="82"/>
        <v>0</v>
      </c>
    </row>
    <row r="2616" spans="1:10" ht="35.1" customHeight="1" thickTop="1" thickBot="1" x14ac:dyDescent="0.3">
      <c r="A2616" s="28" t="str">
        <f t="shared" si="81"/>
        <v/>
      </c>
      <c r="B2616" s="171"/>
      <c r="C2616" s="169"/>
      <c r="D2616" s="182"/>
      <c r="E2616" s="172"/>
      <c r="F2616" s="170"/>
      <c r="G2616" s="169"/>
      <c r="H2616" s="183"/>
      <c r="I2616" s="132" t="str">
        <f>IFERROR(VLOOKUP(C2616,PG!$C$8:$M$1007,11,FALSE),"")</f>
        <v/>
      </c>
      <c r="J2616" s="133">
        <f t="shared" si="82"/>
        <v>0</v>
      </c>
    </row>
    <row r="2617" spans="1:10" ht="35.1" customHeight="1" thickTop="1" thickBot="1" x14ac:dyDescent="0.3">
      <c r="A2617" s="28" t="str">
        <f t="shared" si="81"/>
        <v/>
      </c>
      <c r="B2617" s="171"/>
      <c r="C2617" s="169"/>
      <c r="D2617" s="182"/>
      <c r="E2617" s="172"/>
      <c r="F2617" s="170"/>
      <c r="G2617" s="169"/>
      <c r="H2617" s="183"/>
      <c r="I2617" s="132" t="str">
        <f>IFERROR(VLOOKUP(C2617,PG!$C$8:$M$1007,11,FALSE),"")</f>
        <v/>
      </c>
      <c r="J2617" s="133">
        <f t="shared" si="82"/>
        <v>0</v>
      </c>
    </row>
    <row r="2618" spans="1:10" ht="35.1" customHeight="1" thickTop="1" thickBot="1" x14ac:dyDescent="0.3">
      <c r="A2618" s="28" t="str">
        <f t="shared" si="81"/>
        <v/>
      </c>
      <c r="B2618" s="171"/>
      <c r="C2618" s="169"/>
      <c r="D2618" s="182"/>
      <c r="E2618" s="172"/>
      <c r="F2618" s="170"/>
      <c r="G2618" s="169"/>
      <c r="H2618" s="183"/>
      <c r="I2618" s="132" t="str">
        <f>IFERROR(VLOOKUP(C2618,PG!$C$8:$M$1007,11,FALSE),"")</f>
        <v/>
      </c>
      <c r="J2618" s="133">
        <f t="shared" si="82"/>
        <v>0</v>
      </c>
    </row>
    <row r="2619" spans="1:10" ht="35.1" customHeight="1" thickTop="1" thickBot="1" x14ac:dyDescent="0.3">
      <c r="A2619" s="28" t="str">
        <f t="shared" si="81"/>
        <v/>
      </c>
      <c r="B2619" s="171"/>
      <c r="C2619" s="169"/>
      <c r="D2619" s="182"/>
      <c r="E2619" s="172"/>
      <c r="F2619" s="170"/>
      <c r="G2619" s="169"/>
      <c r="H2619" s="183"/>
      <c r="I2619" s="132" t="str">
        <f>IFERROR(VLOOKUP(C2619,PG!$C$8:$M$1007,11,FALSE),"")</f>
        <v/>
      </c>
      <c r="J2619" s="133">
        <f t="shared" si="82"/>
        <v>0</v>
      </c>
    </row>
    <row r="2620" spans="1:10" ht="35.1" customHeight="1" thickTop="1" thickBot="1" x14ac:dyDescent="0.3">
      <c r="A2620" s="28" t="str">
        <f t="shared" si="81"/>
        <v/>
      </c>
      <c r="B2620" s="171"/>
      <c r="C2620" s="169"/>
      <c r="D2620" s="182"/>
      <c r="E2620" s="172"/>
      <c r="F2620" s="170"/>
      <c r="G2620" s="169"/>
      <c r="H2620" s="183"/>
      <c r="I2620" s="132" t="str">
        <f>IFERROR(VLOOKUP(C2620,PG!$C$8:$M$1007,11,FALSE),"")</f>
        <v/>
      </c>
      <c r="J2620" s="133">
        <f t="shared" si="82"/>
        <v>0</v>
      </c>
    </row>
    <row r="2621" spans="1:10" ht="35.1" customHeight="1" thickTop="1" thickBot="1" x14ac:dyDescent="0.3">
      <c r="A2621" s="28" t="str">
        <f t="shared" si="81"/>
        <v/>
      </c>
      <c r="B2621" s="171"/>
      <c r="C2621" s="169"/>
      <c r="D2621" s="182"/>
      <c r="E2621" s="172"/>
      <c r="F2621" s="170"/>
      <c r="G2621" s="169"/>
      <c r="H2621" s="183"/>
      <c r="I2621" s="132" t="str">
        <f>IFERROR(VLOOKUP(C2621,PG!$C$8:$M$1007,11,FALSE),"")</f>
        <v/>
      </c>
      <c r="J2621" s="133">
        <f t="shared" si="82"/>
        <v>0</v>
      </c>
    </row>
    <row r="2622" spans="1:10" ht="35.1" customHeight="1" thickTop="1" thickBot="1" x14ac:dyDescent="0.3">
      <c r="A2622" s="28" t="str">
        <f t="shared" si="81"/>
        <v/>
      </c>
      <c r="B2622" s="171"/>
      <c r="C2622" s="169"/>
      <c r="D2622" s="182"/>
      <c r="E2622" s="172"/>
      <c r="F2622" s="170"/>
      <c r="G2622" s="169"/>
      <c r="H2622" s="183"/>
      <c r="I2622" s="132" t="str">
        <f>IFERROR(VLOOKUP(C2622,PG!$C$8:$M$1007,11,FALSE),"")</f>
        <v/>
      </c>
      <c r="J2622" s="133">
        <f t="shared" si="82"/>
        <v>0</v>
      </c>
    </row>
    <row r="2623" spans="1:10" ht="35.1" customHeight="1" thickTop="1" thickBot="1" x14ac:dyDescent="0.3">
      <c r="A2623" s="28" t="str">
        <f t="shared" si="81"/>
        <v/>
      </c>
      <c r="B2623" s="171"/>
      <c r="C2623" s="169"/>
      <c r="D2623" s="182"/>
      <c r="E2623" s="172"/>
      <c r="F2623" s="170"/>
      <c r="G2623" s="169"/>
      <c r="H2623" s="183"/>
      <c r="I2623" s="132" t="str">
        <f>IFERROR(VLOOKUP(C2623,PG!$C$8:$M$1007,11,FALSE),"")</f>
        <v/>
      </c>
      <c r="J2623" s="133">
        <f t="shared" si="82"/>
        <v>0</v>
      </c>
    </row>
    <row r="2624" spans="1:10" ht="35.1" customHeight="1" thickTop="1" thickBot="1" x14ac:dyDescent="0.3">
      <c r="A2624" s="28" t="str">
        <f t="shared" si="81"/>
        <v/>
      </c>
      <c r="B2624" s="171"/>
      <c r="C2624" s="169"/>
      <c r="D2624" s="182"/>
      <c r="E2624" s="172"/>
      <c r="F2624" s="170"/>
      <c r="G2624" s="169"/>
      <c r="H2624" s="183"/>
      <c r="I2624" s="132" t="str">
        <f>IFERROR(VLOOKUP(C2624,PG!$C$8:$M$1007,11,FALSE),"")</f>
        <v/>
      </c>
      <c r="J2624" s="133">
        <f t="shared" si="82"/>
        <v>0</v>
      </c>
    </row>
    <row r="2625" spans="1:10" ht="35.1" customHeight="1" thickTop="1" thickBot="1" x14ac:dyDescent="0.3">
      <c r="A2625" s="28" t="str">
        <f t="shared" si="81"/>
        <v/>
      </c>
      <c r="B2625" s="171"/>
      <c r="C2625" s="169"/>
      <c r="D2625" s="182"/>
      <c r="E2625" s="172"/>
      <c r="F2625" s="170"/>
      <c r="G2625" s="169"/>
      <c r="H2625" s="183"/>
      <c r="I2625" s="132" t="str">
        <f>IFERROR(VLOOKUP(C2625,PG!$C$8:$M$1007,11,FALSE),"")</f>
        <v/>
      </c>
      <c r="J2625" s="133">
        <f t="shared" si="82"/>
        <v>0</v>
      </c>
    </row>
    <row r="2626" spans="1:10" ht="35.1" customHeight="1" thickTop="1" thickBot="1" x14ac:dyDescent="0.3">
      <c r="A2626" s="28" t="str">
        <f t="shared" si="81"/>
        <v/>
      </c>
      <c r="B2626" s="171"/>
      <c r="C2626" s="169"/>
      <c r="D2626" s="182"/>
      <c r="E2626" s="172"/>
      <c r="F2626" s="170"/>
      <c r="G2626" s="169"/>
      <c r="H2626" s="183"/>
      <c r="I2626" s="132" t="str">
        <f>IFERROR(VLOOKUP(C2626,PG!$C$8:$M$1007,11,FALSE),"")</f>
        <v/>
      </c>
      <c r="J2626" s="133">
        <f t="shared" si="82"/>
        <v>0</v>
      </c>
    </row>
    <row r="2627" spans="1:10" ht="35.1" customHeight="1" thickTop="1" thickBot="1" x14ac:dyDescent="0.3">
      <c r="A2627" s="28" t="str">
        <f t="shared" si="81"/>
        <v/>
      </c>
      <c r="B2627" s="171"/>
      <c r="C2627" s="169"/>
      <c r="D2627" s="182"/>
      <c r="E2627" s="172"/>
      <c r="F2627" s="170"/>
      <c r="G2627" s="169"/>
      <c r="H2627" s="183"/>
      <c r="I2627" s="132" t="str">
        <f>IFERROR(VLOOKUP(C2627,PG!$C$8:$M$1007,11,FALSE),"")</f>
        <v/>
      </c>
      <c r="J2627" s="133">
        <f t="shared" si="82"/>
        <v>0</v>
      </c>
    </row>
    <row r="2628" spans="1:10" ht="35.1" customHeight="1" thickTop="1" thickBot="1" x14ac:dyDescent="0.3">
      <c r="A2628" s="28" t="str">
        <f t="shared" si="81"/>
        <v/>
      </c>
      <c r="B2628" s="171"/>
      <c r="C2628" s="169"/>
      <c r="D2628" s="182"/>
      <c r="E2628" s="172"/>
      <c r="F2628" s="170"/>
      <c r="G2628" s="169"/>
      <c r="H2628" s="183"/>
      <c r="I2628" s="132" t="str">
        <f>IFERROR(VLOOKUP(C2628,PG!$C$8:$M$1007,11,FALSE),"")</f>
        <v/>
      </c>
      <c r="J2628" s="133">
        <f t="shared" si="82"/>
        <v>0</v>
      </c>
    </row>
    <row r="2629" spans="1:10" ht="35.1" customHeight="1" thickTop="1" thickBot="1" x14ac:dyDescent="0.3">
      <c r="A2629" s="28" t="str">
        <f t="shared" si="81"/>
        <v/>
      </c>
      <c r="B2629" s="171"/>
      <c r="C2629" s="169"/>
      <c r="D2629" s="182"/>
      <c r="E2629" s="172"/>
      <c r="F2629" s="170"/>
      <c r="G2629" s="169"/>
      <c r="H2629" s="183"/>
      <c r="I2629" s="132" t="str">
        <f>IFERROR(VLOOKUP(C2629,PG!$C$8:$M$1007,11,FALSE),"")</f>
        <v/>
      </c>
      <c r="J2629" s="133">
        <f t="shared" si="82"/>
        <v>0</v>
      </c>
    </row>
    <row r="2630" spans="1:10" ht="35.1" customHeight="1" thickTop="1" thickBot="1" x14ac:dyDescent="0.3">
      <c r="A2630" s="28" t="str">
        <f t="shared" si="81"/>
        <v/>
      </c>
      <c r="B2630" s="171"/>
      <c r="C2630" s="169"/>
      <c r="D2630" s="182"/>
      <c r="E2630" s="172"/>
      <c r="F2630" s="170"/>
      <c r="G2630" s="169"/>
      <c r="H2630" s="183"/>
      <c r="I2630" s="132" t="str">
        <f>IFERROR(VLOOKUP(C2630,PG!$C$8:$M$1007,11,FALSE),"")</f>
        <v/>
      </c>
      <c r="J2630" s="133">
        <f t="shared" si="82"/>
        <v>0</v>
      </c>
    </row>
    <row r="2631" spans="1:10" ht="35.1" customHeight="1" thickTop="1" thickBot="1" x14ac:dyDescent="0.3">
      <c r="A2631" s="28" t="str">
        <f t="shared" si="81"/>
        <v/>
      </c>
      <c r="B2631" s="171"/>
      <c r="C2631" s="169"/>
      <c r="D2631" s="182"/>
      <c r="E2631" s="172"/>
      <c r="F2631" s="170"/>
      <c r="G2631" s="169"/>
      <c r="H2631" s="183"/>
      <c r="I2631" s="132" t="str">
        <f>IFERROR(VLOOKUP(C2631,PG!$C$8:$M$1007,11,FALSE),"")</f>
        <v/>
      </c>
      <c r="J2631" s="133">
        <f t="shared" si="82"/>
        <v>0</v>
      </c>
    </row>
    <row r="2632" spans="1:10" ht="35.1" customHeight="1" thickTop="1" thickBot="1" x14ac:dyDescent="0.3">
      <c r="A2632" s="28" t="str">
        <f t="shared" si="81"/>
        <v/>
      </c>
      <c r="B2632" s="171"/>
      <c r="C2632" s="169"/>
      <c r="D2632" s="182"/>
      <c r="E2632" s="172"/>
      <c r="F2632" s="170"/>
      <c r="G2632" s="169"/>
      <c r="H2632" s="183"/>
      <c r="I2632" s="132" t="str">
        <f>IFERROR(VLOOKUP(C2632,PG!$C$8:$M$1007,11,FALSE),"")</f>
        <v/>
      </c>
      <c r="J2632" s="133">
        <f t="shared" si="82"/>
        <v>0</v>
      </c>
    </row>
    <row r="2633" spans="1:10" ht="35.1" customHeight="1" thickTop="1" thickBot="1" x14ac:dyDescent="0.3">
      <c r="A2633" s="28" t="str">
        <f t="shared" ref="A2633:A2696" si="83">IF(B2633="","",MONTH(B2633))</f>
        <v/>
      </c>
      <c r="B2633" s="171"/>
      <c r="C2633" s="169"/>
      <c r="D2633" s="182"/>
      <c r="E2633" s="172"/>
      <c r="F2633" s="170"/>
      <c r="G2633" s="169"/>
      <c r="H2633" s="183"/>
      <c r="I2633" s="132" t="str">
        <f>IFERROR(VLOOKUP(C2633,PG!$C$8:$M$1007,11,FALSE),"")</f>
        <v/>
      </c>
      <c r="J2633" s="133">
        <f t="shared" si="82"/>
        <v>0</v>
      </c>
    </row>
    <row r="2634" spans="1:10" ht="35.1" customHeight="1" thickTop="1" thickBot="1" x14ac:dyDescent="0.3">
      <c r="A2634" s="28" t="str">
        <f t="shared" si="83"/>
        <v/>
      </c>
      <c r="B2634" s="171"/>
      <c r="C2634" s="169"/>
      <c r="D2634" s="182"/>
      <c r="E2634" s="172"/>
      <c r="F2634" s="170"/>
      <c r="G2634" s="169"/>
      <c r="H2634" s="183"/>
      <c r="I2634" s="132" t="str">
        <f>IFERROR(VLOOKUP(C2634,PG!$C$8:$M$1007,11,FALSE),"")</f>
        <v/>
      </c>
      <c r="J2634" s="133">
        <f t="shared" si="82"/>
        <v>0</v>
      </c>
    </row>
    <row r="2635" spans="1:10" ht="35.1" customHeight="1" thickTop="1" thickBot="1" x14ac:dyDescent="0.3">
      <c r="A2635" s="28" t="str">
        <f t="shared" si="83"/>
        <v/>
      </c>
      <c r="B2635" s="171"/>
      <c r="C2635" s="169"/>
      <c r="D2635" s="182"/>
      <c r="E2635" s="172"/>
      <c r="F2635" s="170"/>
      <c r="G2635" s="169"/>
      <c r="H2635" s="183"/>
      <c r="I2635" s="132" t="str">
        <f>IFERROR(VLOOKUP(C2635,PG!$C$8:$M$1007,11,FALSE),"")</f>
        <v/>
      </c>
      <c r="J2635" s="133">
        <f t="shared" si="82"/>
        <v>0</v>
      </c>
    </row>
    <row r="2636" spans="1:10" ht="35.1" customHeight="1" thickTop="1" thickBot="1" x14ac:dyDescent="0.3">
      <c r="A2636" s="28" t="str">
        <f t="shared" si="83"/>
        <v/>
      </c>
      <c r="B2636" s="171"/>
      <c r="C2636" s="169"/>
      <c r="D2636" s="182"/>
      <c r="E2636" s="172"/>
      <c r="F2636" s="170"/>
      <c r="G2636" s="169"/>
      <c r="H2636" s="183"/>
      <c r="I2636" s="132" t="str">
        <f>IFERROR(VLOOKUP(C2636,PG!$C$8:$M$1007,11,FALSE),"")</f>
        <v/>
      </c>
      <c r="J2636" s="133">
        <f t="shared" si="82"/>
        <v>0</v>
      </c>
    </row>
    <row r="2637" spans="1:10" ht="35.1" customHeight="1" thickTop="1" thickBot="1" x14ac:dyDescent="0.3">
      <c r="A2637" s="28" t="str">
        <f t="shared" si="83"/>
        <v/>
      </c>
      <c r="B2637" s="171"/>
      <c r="C2637" s="169"/>
      <c r="D2637" s="182"/>
      <c r="E2637" s="172"/>
      <c r="F2637" s="170"/>
      <c r="G2637" s="169"/>
      <c r="H2637" s="183"/>
      <c r="I2637" s="132" t="str">
        <f>IFERROR(VLOOKUP(C2637,PG!$C$8:$M$1007,11,FALSE),"")</f>
        <v/>
      </c>
      <c r="J2637" s="133">
        <f t="shared" si="82"/>
        <v>0</v>
      </c>
    </row>
    <row r="2638" spans="1:10" ht="35.1" customHeight="1" thickTop="1" thickBot="1" x14ac:dyDescent="0.3">
      <c r="A2638" s="28" t="str">
        <f t="shared" si="83"/>
        <v/>
      </c>
      <c r="B2638" s="171"/>
      <c r="C2638" s="169"/>
      <c r="D2638" s="182"/>
      <c r="E2638" s="172"/>
      <c r="F2638" s="170"/>
      <c r="G2638" s="169"/>
      <c r="H2638" s="183"/>
      <c r="I2638" s="132" t="str">
        <f>IFERROR(VLOOKUP(C2638,PG!$C$8:$M$1007,11,FALSE),"")</f>
        <v/>
      </c>
      <c r="J2638" s="133">
        <f t="shared" si="82"/>
        <v>0</v>
      </c>
    </row>
    <row r="2639" spans="1:10" ht="35.1" customHeight="1" thickTop="1" thickBot="1" x14ac:dyDescent="0.3">
      <c r="A2639" s="28" t="str">
        <f t="shared" si="83"/>
        <v/>
      </c>
      <c r="B2639" s="171"/>
      <c r="C2639" s="169"/>
      <c r="D2639" s="182"/>
      <c r="E2639" s="172"/>
      <c r="F2639" s="170"/>
      <c r="G2639" s="169"/>
      <c r="H2639" s="183"/>
      <c r="I2639" s="132" t="str">
        <f>IFERROR(VLOOKUP(C2639,PG!$C$8:$M$1007,11,FALSE),"")</f>
        <v/>
      </c>
      <c r="J2639" s="133">
        <f t="shared" si="82"/>
        <v>0</v>
      </c>
    </row>
    <row r="2640" spans="1:10" ht="35.1" customHeight="1" thickTop="1" thickBot="1" x14ac:dyDescent="0.3">
      <c r="A2640" s="28" t="str">
        <f t="shared" si="83"/>
        <v/>
      </c>
      <c r="B2640" s="171"/>
      <c r="C2640" s="169"/>
      <c r="D2640" s="182"/>
      <c r="E2640" s="172"/>
      <c r="F2640" s="170"/>
      <c r="G2640" s="169"/>
      <c r="H2640" s="183"/>
      <c r="I2640" s="132" t="str">
        <f>IFERROR(VLOOKUP(C2640,PG!$C$8:$M$1007,11,FALSE),"")</f>
        <v/>
      </c>
      <c r="J2640" s="133">
        <f t="shared" si="82"/>
        <v>0</v>
      </c>
    </row>
    <row r="2641" spans="1:10" ht="35.1" customHeight="1" thickTop="1" thickBot="1" x14ac:dyDescent="0.3">
      <c r="A2641" s="28" t="str">
        <f t="shared" si="83"/>
        <v/>
      </c>
      <c r="B2641" s="171"/>
      <c r="C2641" s="169"/>
      <c r="D2641" s="182"/>
      <c r="E2641" s="172"/>
      <c r="F2641" s="170"/>
      <c r="G2641" s="169"/>
      <c r="H2641" s="183"/>
      <c r="I2641" s="132" t="str">
        <f>IFERROR(VLOOKUP(C2641,PG!$C$8:$M$1007,11,FALSE),"")</f>
        <v/>
      </c>
      <c r="J2641" s="133">
        <f t="shared" si="82"/>
        <v>0</v>
      </c>
    </row>
    <row r="2642" spans="1:10" ht="35.1" customHeight="1" thickTop="1" thickBot="1" x14ac:dyDescent="0.3">
      <c r="A2642" s="28" t="str">
        <f t="shared" si="83"/>
        <v/>
      </c>
      <c r="B2642" s="171"/>
      <c r="C2642" s="169"/>
      <c r="D2642" s="182"/>
      <c r="E2642" s="172"/>
      <c r="F2642" s="170"/>
      <c r="G2642" s="169"/>
      <c r="H2642" s="183"/>
      <c r="I2642" s="132" t="str">
        <f>IFERROR(VLOOKUP(C2642,PG!$C$8:$M$1007,11,FALSE),"")</f>
        <v/>
      </c>
      <c r="J2642" s="133">
        <f t="shared" si="82"/>
        <v>0</v>
      </c>
    </row>
    <row r="2643" spans="1:10" ht="35.1" customHeight="1" thickTop="1" thickBot="1" x14ac:dyDescent="0.3">
      <c r="A2643" s="28" t="str">
        <f t="shared" si="83"/>
        <v/>
      </c>
      <c r="B2643" s="171"/>
      <c r="C2643" s="169"/>
      <c r="D2643" s="182"/>
      <c r="E2643" s="172"/>
      <c r="F2643" s="170"/>
      <c r="G2643" s="169"/>
      <c r="H2643" s="183"/>
      <c r="I2643" s="132" t="str">
        <f>IFERROR(VLOOKUP(C2643,PG!$C$8:$M$1007,11,FALSE),"")</f>
        <v/>
      </c>
      <c r="J2643" s="133">
        <f t="shared" ref="J2643:J2706" si="84">IFERROR(E2643*F2643,0)</f>
        <v>0</v>
      </c>
    </row>
    <row r="2644" spans="1:10" ht="35.1" customHeight="1" thickTop="1" thickBot="1" x14ac:dyDescent="0.3">
      <c r="A2644" s="28" t="str">
        <f t="shared" si="83"/>
        <v/>
      </c>
      <c r="B2644" s="171"/>
      <c r="C2644" s="169"/>
      <c r="D2644" s="182"/>
      <c r="E2644" s="172"/>
      <c r="F2644" s="170"/>
      <c r="G2644" s="169"/>
      <c r="H2644" s="183"/>
      <c r="I2644" s="132" t="str">
        <f>IFERROR(VLOOKUP(C2644,PG!$C$8:$M$1007,11,FALSE),"")</f>
        <v/>
      </c>
      <c r="J2644" s="133">
        <f t="shared" si="84"/>
        <v>0</v>
      </c>
    </row>
    <row r="2645" spans="1:10" ht="35.1" customHeight="1" thickTop="1" thickBot="1" x14ac:dyDescent="0.3">
      <c r="A2645" s="28" t="str">
        <f t="shared" si="83"/>
        <v/>
      </c>
      <c r="B2645" s="171"/>
      <c r="C2645" s="169"/>
      <c r="D2645" s="182"/>
      <c r="E2645" s="172"/>
      <c r="F2645" s="170"/>
      <c r="G2645" s="169"/>
      <c r="H2645" s="183"/>
      <c r="I2645" s="132" t="str">
        <f>IFERROR(VLOOKUP(C2645,PG!$C$8:$M$1007,11,FALSE),"")</f>
        <v/>
      </c>
      <c r="J2645" s="133">
        <f t="shared" si="84"/>
        <v>0</v>
      </c>
    </row>
    <row r="2646" spans="1:10" ht="35.1" customHeight="1" thickTop="1" thickBot="1" x14ac:dyDescent="0.3">
      <c r="A2646" s="28" t="str">
        <f t="shared" si="83"/>
        <v/>
      </c>
      <c r="B2646" s="171"/>
      <c r="C2646" s="169"/>
      <c r="D2646" s="182"/>
      <c r="E2646" s="172"/>
      <c r="F2646" s="170"/>
      <c r="G2646" s="169"/>
      <c r="H2646" s="183"/>
      <c r="I2646" s="132" t="str">
        <f>IFERROR(VLOOKUP(C2646,PG!$C$8:$M$1007,11,FALSE),"")</f>
        <v/>
      </c>
      <c r="J2646" s="133">
        <f t="shared" si="84"/>
        <v>0</v>
      </c>
    </row>
    <row r="2647" spans="1:10" ht="35.1" customHeight="1" thickTop="1" thickBot="1" x14ac:dyDescent="0.3">
      <c r="A2647" s="28" t="str">
        <f t="shared" si="83"/>
        <v/>
      </c>
      <c r="B2647" s="171"/>
      <c r="C2647" s="169"/>
      <c r="D2647" s="182"/>
      <c r="E2647" s="172"/>
      <c r="F2647" s="170"/>
      <c r="G2647" s="169"/>
      <c r="H2647" s="183"/>
      <c r="I2647" s="132" t="str">
        <f>IFERROR(VLOOKUP(C2647,PG!$C$8:$M$1007,11,FALSE),"")</f>
        <v/>
      </c>
      <c r="J2647" s="133">
        <f t="shared" si="84"/>
        <v>0</v>
      </c>
    </row>
    <row r="2648" spans="1:10" ht="35.1" customHeight="1" thickTop="1" thickBot="1" x14ac:dyDescent="0.3">
      <c r="A2648" s="28" t="str">
        <f t="shared" si="83"/>
        <v/>
      </c>
      <c r="B2648" s="171"/>
      <c r="C2648" s="169"/>
      <c r="D2648" s="182"/>
      <c r="E2648" s="172"/>
      <c r="F2648" s="170"/>
      <c r="G2648" s="169"/>
      <c r="H2648" s="183"/>
      <c r="I2648" s="132" t="str">
        <f>IFERROR(VLOOKUP(C2648,PG!$C$8:$M$1007,11,FALSE),"")</f>
        <v/>
      </c>
      <c r="J2648" s="133">
        <f t="shared" si="84"/>
        <v>0</v>
      </c>
    </row>
    <row r="2649" spans="1:10" ht="35.1" customHeight="1" thickTop="1" thickBot="1" x14ac:dyDescent="0.3">
      <c r="A2649" s="28" t="str">
        <f t="shared" si="83"/>
        <v/>
      </c>
      <c r="B2649" s="171"/>
      <c r="C2649" s="169"/>
      <c r="D2649" s="182"/>
      <c r="E2649" s="172"/>
      <c r="F2649" s="170"/>
      <c r="G2649" s="169"/>
      <c r="H2649" s="183"/>
      <c r="I2649" s="132" t="str">
        <f>IFERROR(VLOOKUP(C2649,PG!$C$8:$M$1007,11,FALSE),"")</f>
        <v/>
      </c>
      <c r="J2649" s="133">
        <f t="shared" si="84"/>
        <v>0</v>
      </c>
    </row>
    <row r="2650" spans="1:10" ht="35.1" customHeight="1" thickTop="1" thickBot="1" x14ac:dyDescent="0.3">
      <c r="A2650" s="28" t="str">
        <f t="shared" si="83"/>
        <v/>
      </c>
      <c r="B2650" s="171"/>
      <c r="C2650" s="169"/>
      <c r="D2650" s="182"/>
      <c r="E2650" s="172"/>
      <c r="F2650" s="170"/>
      <c r="G2650" s="169"/>
      <c r="H2650" s="183"/>
      <c r="I2650" s="132" t="str">
        <f>IFERROR(VLOOKUP(C2650,PG!$C$8:$M$1007,11,FALSE),"")</f>
        <v/>
      </c>
      <c r="J2650" s="133">
        <f t="shared" si="84"/>
        <v>0</v>
      </c>
    </row>
    <row r="2651" spans="1:10" ht="35.1" customHeight="1" thickTop="1" thickBot="1" x14ac:dyDescent="0.3">
      <c r="A2651" s="28" t="str">
        <f t="shared" si="83"/>
        <v/>
      </c>
      <c r="B2651" s="171"/>
      <c r="C2651" s="169"/>
      <c r="D2651" s="182"/>
      <c r="E2651" s="172"/>
      <c r="F2651" s="170"/>
      <c r="G2651" s="169"/>
      <c r="H2651" s="183"/>
      <c r="I2651" s="132" t="str">
        <f>IFERROR(VLOOKUP(C2651,PG!$C$8:$M$1007,11,FALSE),"")</f>
        <v/>
      </c>
      <c r="J2651" s="133">
        <f t="shared" si="84"/>
        <v>0</v>
      </c>
    </row>
    <row r="2652" spans="1:10" ht="35.1" customHeight="1" thickTop="1" thickBot="1" x14ac:dyDescent="0.3">
      <c r="A2652" s="28" t="str">
        <f t="shared" si="83"/>
        <v/>
      </c>
      <c r="B2652" s="171"/>
      <c r="C2652" s="169"/>
      <c r="D2652" s="182"/>
      <c r="E2652" s="172"/>
      <c r="F2652" s="170"/>
      <c r="G2652" s="169"/>
      <c r="H2652" s="183"/>
      <c r="I2652" s="132" t="str">
        <f>IFERROR(VLOOKUP(C2652,PG!$C$8:$M$1007,11,FALSE),"")</f>
        <v/>
      </c>
      <c r="J2652" s="133">
        <f t="shared" si="84"/>
        <v>0</v>
      </c>
    </row>
    <row r="2653" spans="1:10" ht="35.1" customHeight="1" thickTop="1" thickBot="1" x14ac:dyDescent="0.3">
      <c r="A2653" s="28" t="str">
        <f t="shared" si="83"/>
        <v/>
      </c>
      <c r="B2653" s="171"/>
      <c r="C2653" s="169"/>
      <c r="D2653" s="182"/>
      <c r="E2653" s="172"/>
      <c r="F2653" s="170"/>
      <c r="G2653" s="169"/>
      <c r="H2653" s="183"/>
      <c r="I2653" s="132" t="str">
        <f>IFERROR(VLOOKUP(C2653,PG!$C$8:$M$1007,11,FALSE),"")</f>
        <v/>
      </c>
      <c r="J2653" s="133">
        <f t="shared" si="84"/>
        <v>0</v>
      </c>
    </row>
    <row r="2654" spans="1:10" ht="35.1" customHeight="1" thickTop="1" thickBot="1" x14ac:dyDescent="0.3">
      <c r="A2654" s="28" t="str">
        <f t="shared" si="83"/>
        <v/>
      </c>
      <c r="B2654" s="171"/>
      <c r="C2654" s="169"/>
      <c r="D2654" s="182"/>
      <c r="E2654" s="172"/>
      <c r="F2654" s="170"/>
      <c r="G2654" s="169"/>
      <c r="H2654" s="183"/>
      <c r="I2654" s="132" t="str">
        <f>IFERROR(VLOOKUP(C2654,PG!$C$8:$M$1007,11,FALSE),"")</f>
        <v/>
      </c>
      <c r="J2654" s="133">
        <f t="shared" si="84"/>
        <v>0</v>
      </c>
    </row>
    <row r="2655" spans="1:10" ht="35.1" customHeight="1" thickTop="1" thickBot="1" x14ac:dyDescent="0.3">
      <c r="A2655" s="28" t="str">
        <f t="shared" si="83"/>
        <v/>
      </c>
      <c r="B2655" s="171"/>
      <c r="C2655" s="169"/>
      <c r="D2655" s="182"/>
      <c r="E2655" s="172"/>
      <c r="F2655" s="170"/>
      <c r="G2655" s="169"/>
      <c r="H2655" s="183"/>
      <c r="I2655" s="132" t="str">
        <f>IFERROR(VLOOKUP(C2655,PG!$C$8:$M$1007,11,FALSE),"")</f>
        <v/>
      </c>
      <c r="J2655" s="133">
        <f t="shared" si="84"/>
        <v>0</v>
      </c>
    </row>
    <row r="2656" spans="1:10" ht="35.1" customHeight="1" thickTop="1" thickBot="1" x14ac:dyDescent="0.3">
      <c r="A2656" s="28" t="str">
        <f t="shared" si="83"/>
        <v/>
      </c>
      <c r="B2656" s="171"/>
      <c r="C2656" s="169"/>
      <c r="D2656" s="182"/>
      <c r="E2656" s="172"/>
      <c r="F2656" s="170"/>
      <c r="G2656" s="169"/>
      <c r="H2656" s="183"/>
      <c r="I2656" s="132" t="str">
        <f>IFERROR(VLOOKUP(C2656,PG!$C$8:$M$1007,11,FALSE),"")</f>
        <v/>
      </c>
      <c r="J2656" s="133">
        <f t="shared" si="84"/>
        <v>0</v>
      </c>
    </row>
    <row r="2657" spans="1:10" ht="35.1" customHeight="1" thickTop="1" thickBot="1" x14ac:dyDescent="0.3">
      <c r="A2657" s="28" t="str">
        <f t="shared" si="83"/>
        <v/>
      </c>
      <c r="B2657" s="171"/>
      <c r="C2657" s="169"/>
      <c r="D2657" s="182"/>
      <c r="E2657" s="172"/>
      <c r="F2657" s="170"/>
      <c r="G2657" s="169"/>
      <c r="H2657" s="183"/>
      <c r="I2657" s="132" t="str">
        <f>IFERROR(VLOOKUP(C2657,PG!$C$8:$M$1007,11,FALSE),"")</f>
        <v/>
      </c>
      <c r="J2657" s="133">
        <f t="shared" si="84"/>
        <v>0</v>
      </c>
    </row>
    <row r="2658" spans="1:10" ht="35.1" customHeight="1" thickTop="1" thickBot="1" x14ac:dyDescent="0.3">
      <c r="A2658" s="28" t="str">
        <f t="shared" si="83"/>
        <v/>
      </c>
      <c r="B2658" s="171"/>
      <c r="C2658" s="169"/>
      <c r="D2658" s="182"/>
      <c r="E2658" s="172"/>
      <c r="F2658" s="170"/>
      <c r="G2658" s="169"/>
      <c r="H2658" s="183"/>
      <c r="I2658" s="132" t="str">
        <f>IFERROR(VLOOKUP(C2658,PG!$C$8:$M$1007,11,FALSE),"")</f>
        <v/>
      </c>
      <c r="J2658" s="133">
        <f t="shared" si="84"/>
        <v>0</v>
      </c>
    </row>
    <row r="2659" spans="1:10" ht="35.1" customHeight="1" thickTop="1" thickBot="1" x14ac:dyDescent="0.3">
      <c r="A2659" s="28" t="str">
        <f t="shared" si="83"/>
        <v/>
      </c>
      <c r="B2659" s="171"/>
      <c r="C2659" s="169"/>
      <c r="D2659" s="182"/>
      <c r="E2659" s="172"/>
      <c r="F2659" s="170"/>
      <c r="G2659" s="169"/>
      <c r="H2659" s="183"/>
      <c r="I2659" s="132" t="str">
        <f>IFERROR(VLOOKUP(C2659,PG!$C$8:$M$1007,11,FALSE),"")</f>
        <v/>
      </c>
      <c r="J2659" s="133">
        <f t="shared" si="84"/>
        <v>0</v>
      </c>
    </row>
    <row r="2660" spans="1:10" ht="35.1" customHeight="1" thickTop="1" thickBot="1" x14ac:dyDescent="0.3">
      <c r="A2660" s="28" t="str">
        <f t="shared" si="83"/>
        <v/>
      </c>
      <c r="B2660" s="171"/>
      <c r="C2660" s="169"/>
      <c r="D2660" s="182"/>
      <c r="E2660" s="172"/>
      <c r="F2660" s="170"/>
      <c r="G2660" s="169"/>
      <c r="H2660" s="183"/>
      <c r="I2660" s="132" t="str">
        <f>IFERROR(VLOOKUP(C2660,PG!$C$8:$M$1007,11,FALSE),"")</f>
        <v/>
      </c>
      <c r="J2660" s="133">
        <f t="shared" si="84"/>
        <v>0</v>
      </c>
    </row>
    <row r="2661" spans="1:10" ht="35.1" customHeight="1" thickTop="1" thickBot="1" x14ac:dyDescent="0.3">
      <c r="A2661" s="28" t="str">
        <f t="shared" si="83"/>
        <v/>
      </c>
      <c r="B2661" s="171"/>
      <c r="C2661" s="169"/>
      <c r="D2661" s="182"/>
      <c r="E2661" s="172"/>
      <c r="F2661" s="170"/>
      <c r="G2661" s="169"/>
      <c r="H2661" s="183"/>
      <c r="I2661" s="132" t="str">
        <f>IFERROR(VLOOKUP(C2661,PG!$C$8:$M$1007,11,FALSE),"")</f>
        <v/>
      </c>
      <c r="J2661" s="133">
        <f t="shared" si="84"/>
        <v>0</v>
      </c>
    </row>
    <row r="2662" spans="1:10" ht="35.1" customHeight="1" thickTop="1" thickBot="1" x14ac:dyDescent="0.3">
      <c r="A2662" s="28" t="str">
        <f t="shared" si="83"/>
        <v/>
      </c>
      <c r="B2662" s="171"/>
      <c r="C2662" s="169"/>
      <c r="D2662" s="182"/>
      <c r="E2662" s="172"/>
      <c r="F2662" s="170"/>
      <c r="G2662" s="169"/>
      <c r="H2662" s="183"/>
      <c r="I2662" s="132" t="str">
        <f>IFERROR(VLOOKUP(C2662,PG!$C$8:$M$1007,11,FALSE),"")</f>
        <v/>
      </c>
      <c r="J2662" s="133">
        <f t="shared" si="84"/>
        <v>0</v>
      </c>
    </row>
    <row r="2663" spans="1:10" ht="35.1" customHeight="1" thickTop="1" thickBot="1" x14ac:dyDescent="0.3">
      <c r="A2663" s="28" t="str">
        <f t="shared" si="83"/>
        <v/>
      </c>
      <c r="B2663" s="171"/>
      <c r="C2663" s="169"/>
      <c r="D2663" s="182"/>
      <c r="E2663" s="172"/>
      <c r="F2663" s="170"/>
      <c r="G2663" s="169"/>
      <c r="H2663" s="183"/>
      <c r="I2663" s="132" t="str">
        <f>IFERROR(VLOOKUP(C2663,PG!$C$8:$M$1007,11,FALSE),"")</f>
        <v/>
      </c>
      <c r="J2663" s="133">
        <f t="shared" si="84"/>
        <v>0</v>
      </c>
    </row>
    <row r="2664" spans="1:10" ht="35.1" customHeight="1" thickTop="1" thickBot="1" x14ac:dyDescent="0.3">
      <c r="A2664" s="28" t="str">
        <f t="shared" si="83"/>
        <v/>
      </c>
      <c r="B2664" s="171"/>
      <c r="C2664" s="169"/>
      <c r="D2664" s="182"/>
      <c r="E2664" s="172"/>
      <c r="F2664" s="170"/>
      <c r="G2664" s="169"/>
      <c r="H2664" s="183"/>
      <c r="I2664" s="132" t="str">
        <f>IFERROR(VLOOKUP(C2664,PG!$C$8:$M$1007,11,FALSE),"")</f>
        <v/>
      </c>
      <c r="J2664" s="133">
        <f t="shared" si="84"/>
        <v>0</v>
      </c>
    </row>
    <row r="2665" spans="1:10" ht="35.1" customHeight="1" thickTop="1" thickBot="1" x14ac:dyDescent="0.3">
      <c r="A2665" s="28" t="str">
        <f t="shared" si="83"/>
        <v/>
      </c>
      <c r="B2665" s="171"/>
      <c r="C2665" s="169"/>
      <c r="D2665" s="182"/>
      <c r="E2665" s="172"/>
      <c r="F2665" s="170"/>
      <c r="G2665" s="169"/>
      <c r="H2665" s="183"/>
      <c r="I2665" s="132" t="str">
        <f>IFERROR(VLOOKUP(C2665,PG!$C$8:$M$1007,11,FALSE),"")</f>
        <v/>
      </c>
      <c r="J2665" s="133">
        <f t="shared" si="84"/>
        <v>0</v>
      </c>
    </row>
    <row r="2666" spans="1:10" ht="35.1" customHeight="1" thickTop="1" thickBot="1" x14ac:dyDescent="0.3">
      <c r="A2666" s="28" t="str">
        <f t="shared" si="83"/>
        <v/>
      </c>
      <c r="B2666" s="171"/>
      <c r="C2666" s="169"/>
      <c r="D2666" s="182"/>
      <c r="E2666" s="172"/>
      <c r="F2666" s="170"/>
      <c r="G2666" s="169"/>
      <c r="H2666" s="183"/>
      <c r="I2666" s="132" t="str">
        <f>IFERROR(VLOOKUP(C2666,PG!$C$8:$M$1007,11,FALSE),"")</f>
        <v/>
      </c>
      <c r="J2666" s="133">
        <f t="shared" si="84"/>
        <v>0</v>
      </c>
    </row>
    <row r="2667" spans="1:10" ht="35.1" customHeight="1" thickTop="1" thickBot="1" x14ac:dyDescent="0.3">
      <c r="A2667" s="28" t="str">
        <f t="shared" si="83"/>
        <v/>
      </c>
      <c r="B2667" s="171"/>
      <c r="C2667" s="169"/>
      <c r="D2667" s="182"/>
      <c r="E2667" s="172"/>
      <c r="F2667" s="170"/>
      <c r="G2667" s="169"/>
      <c r="H2667" s="183"/>
      <c r="I2667" s="132" t="str">
        <f>IFERROR(VLOOKUP(C2667,PG!$C$8:$M$1007,11,FALSE),"")</f>
        <v/>
      </c>
      <c r="J2667" s="133">
        <f t="shared" si="84"/>
        <v>0</v>
      </c>
    </row>
    <row r="2668" spans="1:10" ht="35.1" customHeight="1" thickTop="1" thickBot="1" x14ac:dyDescent="0.3">
      <c r="A2668" s="28" t="str">
        <f t="shared" si="83"/>
        <v/>
      </c>
      <c r="B2668" s="171"/>
      <c r="C2668" s="169"/>
      <c r="D2668" s="182"/>
      <c r="E2668" s="172"/>
      <c r="F2668" s="170"/>
      <c r="G2668" s="169"/>
      <c r="H2668" s="183"/>
      <c r="I2668" s="132" t="str">
        <f>IFERROR(VLOOKUP(C2668,PG!$C$8:$M$1007,11,FALSE),"")</f>
        <v/>
      </c>
      <c r="J2668" s="133">
        <f t="shared" si="84"/>
        <v>0</v>
      </c>
    </row>
    <row r="2669" spans="1:10" ht="35.1" customHeight="1" thickTop="1" thickBot="1" x14ac:dyDescent="0.3">
      <c r="A2669" s="28" t="str">
        <f t="shared" si="83"/>
        <v/>
      </c>
      <c r="B2669" s="171"/>
      <c r="C2669" s="169"/>
      <c r="D2669" s="182"/>
      <c r="E2669" s="172"/>
      <c r="F2669" s="170"/>
      <c r="G2669" s="169"/>
      <c r="H2669" s="183"/>
      <c r="I2669" s="132" t="str">
        <f>IFERROR(VLOOKUP(C2669,PG!$C$8:$M$1007,11,FALSE),"")</f>
        <v/>
      </c>
      <c r="J2669" s="133">
        <f t="shared" si="84"/>
        <v>0</v>
      </c>
    </row>
    <row r="2670" spans="1:10" ht="35.1" customHeight="1" thickTop="1" thickBot="1" x14ac:dyDescent="0.3">
      <c r="A2670" s="28" t="str">
        <f t="shared" si="83"/>
        <v/>
      </c>
      <c r="B2670" s="171"/>
      <c r="C2670" s="169"/>
      <c r="D2670" s="182"/>
      <c r="E2670" s="172"/>
      <c r="F2670" s="170"/>
      <c r="G2670" s="169"/>
      <c r="H2670" s="183"/>
      <c r="I2670" s="132" t="str">
        <f>IFERROR(VLOOKUP(C2670,PG!$C$8:$M$1007,11,FALSE),"")</f>
        <v/>
      </c>
      <c r="J2670" s="133">
        <f t="shared" si="84"/>
        <v>0</v>
      </c>
    </row>
    <row r="2671" spans="1:10" ht="35.1" customHeight="1" thickTop="1" thickBot="1" x14ac:dyDescent="0.3">
      <c r="A2671" s="28" t="str">
        <f t="shared" si="83"/>
        <v/>
      </c>
      <c r="B2671" s="171"/>
      <c r="C2671" s="169"/>
      <c r="D2671" s="182"/>
      <c r="E2671" s="172"/>
      <c r="F2671" s="170"/>
      <c r="G2671" s="169"/>
      <c r="H2671" s="183"/>
      <c r="I2671" s="132" t="str">
        <f>IFERROR(VLOOKUP(C2671,PG!$C$8:$M$1007,11,FALSE),"")</f>
        <v/>
      </c>
      <c r="J2671" s="133">
        <f t="shared" si="84"/>
        <v>0</v>
      </c>
    </row>
    <row r="2672" spans="1:10" ht="35.1" customHeight="1" thickTop="1" thickBot="1" x14ac:dyDescent="0.3">
      <c r="A2672" s="28" t="str">
        <f t="shared" si="83"/>
        <v/>
      </c>
      <c r="B2672" s="171"/>
      <c r="C2672" s="169"/>
      <c r="D2672" s="182"/>
      <c r="E2672" s="172"/>
      <c r="F2672" s="170"/>
      <c r="G2672" s="169"/>
      <c r="H2672" s="183"/>
      <c r="I2672" s="132" t="str">
        <f>IFERROR(VLOOKUP(C2672,PG!$C$8:$M$1007,11,FALSE),"")</f>
        <v/>
      </c>
      <c r="J2672" s="133">
        <f t="shared" si="84"/>
        <v>0</v>
      </c>
    </row>
    <row r="2673" spans="1:10" ht="35.1" customHeight="1" thickTop="1" thickBot="1" x14ac:dyDescent="0.3">
      <c r="A2673" s="28" t="str">
        <f t="shared" si="83"/>
        <v/>
      </c>
      <c r="B2673" s="171"/>
      <c r="C2673" s="169"/>
      <c r="D2673" s="182"/>
      <c r="E2673" s="172"/>
      <c r="F2673" s="170"/>
      <c r="G2673" s="169"/>
      <c r="H2673" s="183"/>
      <c r="I2673" s="132" t="str">
        <f>IFERROR(VLOOKUP(C2673,PG!$C$8:$M$1007,11,FALSE),"")</f>
        <v/>
      </c>
      <c r="J2673" s="133">
        <f t="shared" si="84"/>
        <v>0</v>
      </c>
    </row>
    <row r="2674" spans="1:10" ht="35.1" customHeight="1" thickTop="1" thickBot="1" x14ac:dyDescent="0.3">
      <c r="A2674" s="28" t="str">
        <f t="shared" si="83"/>
        <v/>
      </c>
      <c r="B2674" s="171"/>
      <c r="C2674" s="169"/>
      <c r="D2674" s="182"/>
      <c r="E2674" s="172"/>
      <c r="F2674" s="170"/>
      <c r="G2674" s="169"/>
      <c r="H2674" s="183"/>
      <c r="I2674" s="132" t="str">
        <f>IFERROR(VLOOKUP(C2674,PG!$C$8:$M$1007,11,FALSE),"")</f>
        <v/>
      </c>
      <c r="J2674" s="133">
        <f t="shared" si="84"/>
        <v>0</v>
      </c>
    </row>
    <row r="2675" spans="1:10" ht="35.1" customHeight="1" thickTop="1" thickBot="1" x14ac:dyDescent="0.3">
      <c r="A2675" s="28" t="str">
        <f t="shared" si="83"/>
        <v/>
      </c>
      <c r="B2675" s="171"/>
      <c r="C2675" s="169"/>
      <c r="D2675" s="182"/>
      <c r="E2675" s="172"/>
      <c r="F2675" s="170"/>
      <c r="G2675" s="169"/>
      <c r="H2675" s="183"/>
      <c r="I2675" s="132" t="str">
        <f>IFERROR(VLOOKUP(C2675,PG!$C$8:$M$1007,11,FALSE),"")</f>
        <v/>
      </c>
      <c r="J2675" s="133">
        <f t="shared" si="84"/>
        <v>0</v>
      </c>
    </row>
    <row r="2676" spans="1:10" ht="35.1" customHeight="1" thickTop="1" thickBot="1" x14ac:dyDescent="0.3">
      <c r="A2676" s="28" t="str">
        <f t="shared" si="83"/>
        <v/>
      </c>
      <c r="B2676" s="171"/>
      <c r="C2676" s="169"/>
      <c r="D2676" s="182"/>
      <c r="E2676" s="172"/>
      <c r="F2676" s="170"/>
      <c r="G2676" s="169"/>
      <c r="H2676" s="183"/>
      <c r="I2676" s="132" t="str">
        <f>IFERROR(VLOOKUP(C2676,PG!$C$8:$M$1007,11,FALSE),"")</f>
        <v/>
      </c>
      <c r="J2676" s="133">
        <f t="shared" si="84"/>
        <v>0</v>
      </c>
    </row>
    <row r="2677" spans="1:10" ht="35.1" customHeight="1" thickTop="1" thickBot="1" x14ac:dyDescent="0.3">
      <c r="A2677" s="28" t="str">
        <f t="shared" si="83"/>
        <v/>
      </c>
      <c r="B2677" s="171"/>
      <c r="C2677" s="169"/>
      <c r="D2677" s="182"/>
      <c r="E2677" s="172"/>
      <c r="F2677" s="170"/>
      <c r="G2677" s="169"/>
      <c r="H2677" s="183"/>
      <c r="I2677" s="132" t="str">
        <f>IFERROR(VLOOKUP(C2677,PG!$C$8:$M$1007,11,FALSE),"")</f>
        <v/>
      </c>
      <c r="J2677" s="133">
        <f t="shared" si="84"/>
        <v>0</v>
      </c>
    </row>
    <row r="2678" spans="1:10" ht="35.1" customHeight="1" thickTop="1" thickBot="1" x14ac:dyDescent="0.3">
      <c r="A2678" s="28" t="str">
        <f t="shared" si="83"/>
        <v/>
      </c>
      <c r="B2678" s="171"/>
      <c r="C2678" s="169"/>
      <c r="D2678" s="182"/>
      <c r="E2678" s="172"/>
      <c r="F2678" s="170"/>
      <c r="G2678" s="169"/>
      <c r="H2678" s="183"/>
      <c r="I2678" s="132" t="str">
        <f>IFERROR(VLOOKUP(C2678,PG!$C$8:$M$1007,11,FALSE),"")</f>
        <v/>
      </c>
      <c r="J2678" s="133">
        <f t="shared" si="84"/>
        <v>0</v>
      </c>
    </row>
    <row r="2679" spans="1:10" ht="35.1" customHeight="1" thickTop="1" thickBot="1" x14ac:dyDescent="0.3">
      <c r="A2679" s="28" t="str">
        <f t="shared" si="83"/>
        <v/>
      </c>
      <c r="B2679" s="171"/>
      <c r="C2679" s="169"/>
      <c r="D2679" s="182"/>
      <c r="E2679" s="172"/>
      <c r="F2679" s="170"/>
      <c r="G2679" s="169"/>
      <c r="H2679" s="183"/>
      <c r="I2679" s="132" t="str">
        <f>IFERROR(VLOOKUP(C2679,PG!$C$8:$M$1007,11,FALSE),"")</f>
        <v/>
      </c>
      <c r="J2679" s="133">
        <f t="shared" si="84"/>
        <v>0</v>
      </c>
    </row>
    <row r="2680" spans="1:10" ht="35.1" customHeight="1" thickTop="1" thickBot="1" x14ac:dyDescent="0.3">
      <c r="A2680" s="28" t="str">
        <f t="shared" si="83"/>
        <v/>
      </c>
      <c r="B2680" s="171"/>
      <c r="C2680" s="169"/>
      <c r="D2680" s="182"/>
      <c r="E2680" s="172"/>
      <c r="F2680" s="170"/>
      <c r="G2680" s="169"/>
      <c r="H2680" s="183"/>
      <c r="I2680" s="132" t="str">
        <f>IFERROR(VLOOKUP(C2680,PG!$C$8:$M$1007,11,FALSE),"")</f>
        <v/>
      </c>
      <c r="J2680" s="133">
        <f t="shared" si="84"/>
        <v>0</v>
      </c>
    </row>
    <row r="2681" spans="1:10" ht="35.1" customHeight="1" thickTop="1" thickBot="1" x14ac:dyDescent="0.3">
      <c r="A2681" s="28" t="str">
        <f t="shared" si="83"/>
        <v/>
      </c>
      <c r="B2681" s="171"/>
      <c r="C2681" s="169"/>
      <c r="D2681" s="182"/>
      <c r="E2681" s="172"/>
      <c r="F2681" s="170"/>
      <c r="G2681" s="169"/>
      <c r="H2681" s="183"/>
      <c r="I2681" s="132" t="str">
        <f>IFERROR(VLOOKUP(C2681,PG!$C$8:$M$1007,11,FALSE),"")</f>
        <v/>
      </c>
      <c r="J2681" s="133">
        <f t="shared" si="84"/>
        <v>0</v>
      </c>
    </row>
    <row r="2682" spans="1:10" ht="35.1" customHeight="1" thickTop="1" thickBot="1" x14ac:dyDescent="0.3">
      <c r="A2682" s="28" t="str">
        <f t="shared" si="83"/>
        <v/>
      </c>
      <c r="B2682" s="171"/>
      <c r="C2682" s="169"/>
      <c r="D2682" s="182"/>
      <c r="E2682" s="172"/>
      <c r="F2682" s="170"/>
      <c r="G2682" s="169"/>
      <c r="H2682" s="183"/>
      <c r="I2682" s="132" t="str">
        <f>IFERROR(VLOOKUP(C2682,PG!$C$8:$M$1007,11,FALSE),"")</f>
        <v/>
      </c>
      <c r="J2682" s="133">
        <f t="shared" si="84"/>
        <v>0</v>
      </c>
    </row>
    <row r="2683" spans="1:10" ht="35.1" customHeight="1" thickTop="1" thickBot="1" x14ac:dyDescent="0.3">
      <c r="A2683" s="28" t="str">
        <f t="shared" si="83"/>
        <v/>
      </c>
      <c r="B2683" s="171"/>
      <c r="C2683" s="169"/>
      <c r="D2683" s="182"/>
      <c r="E2683" s="172"/>
      <c r="F2683" s="170"/>
      <c r="G2683" s="169"/>
      <c r="H2683" s="183"/>
      <c r="I2683" s="132" t="str">
        <f>IFERROR(VLOOKUP(C2683,PG!$C$8:$M$1007,11,FALSE),"")</f>
        <v/>
      </c>
      <c r="J2683" s="133">
        <f t="shared" si="84"/>
        <v>0</v>
      </c>
    </row>
    <row r="2684" spans="1:10" ht="35.1" customHeight="1" thickTop="1" thickBot="1" x14ac:dyDescent="0.3">
      <c r="A2684" s="28" t="str">
        <f t="shared" si="83"/>
        <v/>
      </c>
      <c r="B2684" s="171"/>
      <c r="C2684" s="169"/>
      <c r="D2684" s="182"/>
      <c r="E2684" s="172"/>
      <c r="F2684" s="170"/>
      <c r="G2684" s="169"/>
      <c r="H2684" s="183"/>
      <c r="I2684" s="132" t="str">
        <f>IFERROR(VLOOKUP(C2684,PG!$C$8:$M$1007,11,FALSE),"")</f>
        <v/>
      </c>
      <c r="J2684" s="133">
        <f t="shared" si="84"/>
        <v>0</v>
      </c>
    </row>
    <row r="2685" spans="1:10" ht="35.1" customHeight="1" thickTop="1" thickBot="1" x14ac:dyDescent="0.3">
      <c r="A2685" s="28" t="str">
        <f t="shared" si="83"/>
        <v/>
      </c>
      <c r="B2685" s="171"/>
      <c r="C2685" s="169"/>
      <c r="D2685" s="182"/>
      <c r="E2685" s="172"/>
      <c r="F2685" s="170"/>
      <c r="G2685" s="169"/>
      <c r="H2685" s="183"/>
      <c r="I2685" s="132" t="str">
        <f>IFERROR(VLOOKUP(C2685,PG!$C$8:$M$1007,11,FALSE),"")</f>
        <v/>
      </c>
      <c r="J2685" s="133">
        <f t="shared" si="84"/>
        <v>0</v>
      </c>
    </row>
    <row r="2686" spans="1:10" ht="35.1" customHeight="1" thickTop="1" thickBot="1" x14ac:dyDescent="0.3">
      <c r="A2686" s="28" t="str">
        <f t="shared" si="83"/>
        <v/>
      </c>
      <c r="B2686" s="171"/>
      <c r="C2686" s="169"/>
      <c r="D2686" s="182"/>
      <c r="E2686" s="172"/>
      <c r="F2686" s="170"/>
      <c r="G2686" s="169"/>
      <c r="H2686" s="183"/>
      <c r="I2686" s="132" t="str">
        <f>IFERROR(VLOOKUP(C2686,PG!$C$8:$M$1007,11,FALSE),"")</f>
        <v/>
      </c>
      <c r="J2686" s="133">
        <f t="shared" si="84"/>
        <v>0</v>
      </c>
    </row>
    <row r="2687" spans="1:10" ht="35.1" customHeight="1" thickTop="1" thickBot="1" x14ac:dyDescent="0.3">
      <c r="A2687" s="28" t="str">
        <f t="shared" si="83"/>
        <v/>
      </c>
      <c r="B2687" s="171"/>
      <c r="C2687" s="169"/>
      <c r="D2687" s="182"/>
      <c r="E2687" s="172"/>
      <c r="F2687" s="170"/>
      <c r="G2687" s="169"/>
      <c r="H2687" s="183"/>
      <c r="I2687" s="132" t="str">
        <f>IFERROR(VLOOKUP(C2687,PG!$C$8:$M$1007,11,FALSE),"")</f>
        <v/>
      </c>
      <c r="J2687" s="133">
        <f t="shared" si="84"/>
        <v>0</v>
      </c>
    </row>
    <row r="2688" spans="1:10" ht="35.1" customHeight="1" thickTop="1" thickBot="1" x14ac:dyDescent="0.3">
      <c r="A2688" s="28" t="str">
        <f t="shared" si="83"/>
        <v/>
      </c>
      <c r="B2688" s="171"/>
      <c r="C2688" s="169"/>
      <c r="D2688" s="182"/>
      <c r="E2688" s="172"/>
      <c r="F2688" s="170"/>
      <c r="G2688" s="169"/>
      <c r="H2688" s="183"/>
      <c r="I2688" s="132" t="str">
        <f>IFERROR(VLOOKUP(C2688,PG!$C$8:$M$1007,11,FALSE),"")</f>
        <v/>
      </c>
      <c r="J2688" s="133">
        <f t="shared" si="84"/>
        <v>0</v>
      </c>
    </row>
    <row r="2689" spans="1:10" ht="35.1" customHeight="1" thickTop="1" thickBot="1" x14ac:dyDescent="0.3">
      <c r="A2689" s="28" t="str">
        <f t="shared" si="83"/>
        <v/>
      </c>
      <c r="B2689" s="171"/>
      <c r="C2689" s="169"/>
      <c r="D2689" s="182"/>
      <c r="E2689" s="172"/>
      <c r="F2689" s="170"/>
      <c r="G2689" s="169"/>
      <c r="H2689" s="183"/>
      <c r="I2689" s="132" t="str">
        <f>IFERROR(VLOOKUP(C2689,PG!$C$8:$M$1007,11,FALSE),"")</f>
        <v/>
      </c>
      <c r="J2689" s="133">
        <f t="shared" si="84"/>
        <v>0</v>
      </c>
    </row>
    <row r="2690" spans="1:10" ht="35.1" customHeight="1" thickTop="1" thickBot="1" x14ac:dyDescent="0.3">
      <c r="A2690" s="28" t="str">
        <f t="shared" si="83"/>
        <v/>
      </c>
      <c r="B2690" s="171"/>
      <c r="C2690" s="169"/>
      <c r="D2690" s="182"/>
      <c r="E2690" s="172"/>
      <c r="F2690" s="170"/>
      <c r="G2690" s="169"/>
      <c r="H2690" s="183"/>
      <c r="I2690" s="132" t="str">
        <f>IFERROR(VLOOKUP(C2690,PG!$C$8:$M$1007,11,FALSE),"")</f>
        <v/>
      </c>
      <c r="J2690" s="133">
        <f t="shared" si="84"/>
        <v>0</v>
      </c>
    </row>
    <row r="2691" spans="1:10" ht="35.1" customHeight="1" thickTop="1" thickBot="1" x14ac:dyDescent="0.3">
      <c r="A2691" s="28" t="str">
        <f t="shared" si="83"/>
        <v/>
      </c>
      <c r="B2691" s="171"/>
      <c r="C2691" s="169"/>
      <c r="D2691" s="182"/>
      <c r="E2691" s="172"/>
      <c r="F2691" s="170"/>
      <c r="G2691" s="169"/>
      <c r="H2691" s="183"/>
      <c r="I2691" s="132" t="str">
        <f>IFERROR(VLOOKUP(C2691,PG!$C$8:$M$1007,11,FALSE),"")</f>
        <v/>
      </c>
      <c r="J2691" s="133">
        <f t="shared" si="84"/>
        <v>0</v>
      </c>
    </row>
    <row r="2692" spans="1:10" ht="35.1" customHeight="1" thickTop="1" thickBot="1" x14ac:dyDescent="0.3">
      <c r="A2692" s="28" t="str">
        <f t="shared" si="83"/>
        <v/>
      </c>
      <c r="B2692" s="171"/>
      <c r="C2692" s="169"/>
      <c r="D2692" s="182"/>
      <c r="E2692" s="172"/>
      <c r="F2692" s="170"/>
      <c r="G2692" s="169"/>
      <c r="H2692" s="183"/>
      <c r="I2692" s="132" t="str">
        <f>IFERROR(VLOOKUP(C2692,PG!$C$8:$M$1007,11,FALSE),"")</f>
        <v/>
      </c>
      <c r="J2692" s="133">
        <f t="shared" si="84"/>
        <v>0</v>
      </c>
    </row>
    <row r="2693" spans="1:10" ht="35.1" customHeight="1" thickTop="1" thickBot="1" x14ac:dyDescent="0.3">
      <c r="A2693" s="28" t="str">
        <f t="shared" si="83"/>
        <v/>
      </c>
      <c r="B2693" s="171"/>
      <c r="C2693" s="169"/>
      <c r="D2693" s="182"/>
      <c r="E2693" s="172"/>
      <c r="F2693" s="170"/>
      <c r="G2693" s="169"/>
      <c r="H2693" s="183"/>
      <c r="I2693" s="132" t="str">
        <f>IFERROR(VLOOKUP(C2693,PG!$C$8:$M$1007,11,FALSE),"")</f>
        <v/>
      </c>
      <c r="J2693" s="133">
        <f t="shared" si="84"/>
        <v>0</v>
      </c>
    </row>
    <row r="2694" spans="1:10" ht="35.1" customHeight="1" thickTop="1" thickBot="1" x14ac:dyDescent="0.3">
      <c r="A2694" s="28" t="str">
        <f t="shared" si="83"/>
        <v/>
      </c>
      <c r="B2694" s="171"/>
      <c r="C2694" s="169"/>
      <c r="D2694" s="182"/>
      <c r="E2694" s="172"/>
      <c r="F2694" s="170"/>
      <c r="G2694" s="169"/>
      <c r="H2694" s="183"/>
      <c r="I2694" s="132" t="str">
        <f>IFERROR(VLOOKUP(C2694,PG!$C$8:$M$1007,11,FALSE),"")</f>
        <v/>
      </c>
      <c r="J2694" s="133">
        <f t="shared" si="84"/>
        <v>0</v>
      </c>
    </row>
    <row r="2695" spans="1:10" ht="35.1" customHeight="1" thickTop="1" thickBot="1" x14ac:dyDescent="0.3">
      <c r="A2695" s="28" t="str">
        <f t="shared" si="83"/>
        <v/>
      </c>
      <c r="B2695" s="171"/>
      <c r="C2695" s="169"/>
      <c r="D2695" s="182"/>
      <c r="E2695" s="172"/>
      <c r="F2695" s="170"/>
      <c r="G2695" s="169"/>
      <c r="H2695" s="183"/>
      <c r="I2695" s="132" t="str">
        <f>IFERROR(VLOOKUP(C2695,PG!$C$8:$M$1007,11,FALSE),"")</f>
        <v/>
      </c>
      <c r="J2695" s="133">
        <f t="shared" si="84"/>
        <v>0</v>
      </c>
    </row>
    <row r="2696" spans="1:10" ht="35.1" customHeight="1" thickTop="1" thickBot="1" x14ac:dyDescent="0.3">
      <c r="A2696" s="28" t="str">
        <f t="shared" si="83"/>
        <v/>
      </c>
      <c r="B2696" s="171"/>
      <c r="C2696" s="169"/>
      <c r="D2696" s="182"/>
      <c r="E2696" s="172"/>
      <c r="F2696" s="170"/>
      <c r="G2696" s="169"/>
      <c r="H2696" s="183"/>
      <c r="I2696" s="132" t="str">
        <f>IFERROR(VLOOKUP(C2696,PG!$C$8:$M$1007,11,FALSE),"")</f>
        <v/>
      </c>
      <c r="J2696" s="133">
        <f t="shared" si="84"/>
        <v>0</v>
      </c>
    </row>
    <row r="2697" spans="1:10" ht="35.1" customHeight="1" thickTop="1" thickBot="1" x14ac:dyDescent="0.3">
      <c r="A2697" s="28" t="str">
        <f t="shared" ref="A2697:A2760" si="85">IF(B2697="","",MONTH(B2697))</f>
        <v/>
      </c>
      <c r="B2697" s="171"/>
      <c r="C2697" s="169"/>
      <c r="D2697" s="182"/>
      <c r="E2697" s="172"/>
      <c r="F2697" s="170"/>
      <c r="G2697" s="169"/>
      <c r="H2697" s="183"/>
      <c r="I2697" s="132" t="str">
        <f>IFERROR(VLOOKUP(C2697,PG!$C$8:$M$1007,11,FALSE),"")</f>
        <v/>
      </c>
      <c r="J2697" s="133">
        <f t="shared" si="84"/>
        <v>0</v>
      </c>
    </row>
    <row r="2698" spans="1:10" ht="35.1" customHeight="1" thickTop="1" thickBot="1" x14ac:dyDescent="0.3">
      <c r="A2698" s="28" t="str">
        <f t="shared" si="85"/>
        <v/>
      </c>
      <c r="B2698" s="171"/>
      <c r="C2698" s="169"/>
      <c r="D2698" s="182"/>
      <c r="E2698" s="172"/>
      <c r="F2698" s="170"/>
      <c r="G2698" s="169"/>
      <c r="H2698" s="183"/>
      <c r="I2698" s="132" t="str">
        <f>IFERROR(VLOOKUP(C2698,PG!$C$8:$M$1007,11,FALSE),"")</f>
        <v/>
      </c>
      <c r="J2698" s="133">
        <f t="shared" si="84"/>
        <v>0</v>
      </c>
    </row>
    <row r="2699" spans="1:10" ht="35.1" customHeight="1" thickTop="1" thickBot="1" x14ac:dyDescent="0.3">
      <c r="A2699" s="28" t="str">
        <f t="shared" si="85"/>
        <v/>
      </c>
      <c r="B2699" s="171"/>
      <c r="C2699" s="169"/>
      <c r="D2699" s="182"/>
      <c r="E2699" s="172"/>
      <c r="F2699" s="170"/>
      <c r="G2699" s="169"/>
      <c r="H2699" s="183"/>
      <c r="I2699" s="132" t="str">
        <f>IFERROR(VLOOKUP(C2699,PG!$C$8:$M$1007,11,FALSE),"")</f>
        <v/>
      </c>
      <c r="J2699" s="133">
        <f t="shared" si="84"/>
        <v>0</v>
      </c>
    </row>
    <row r="2700" spans="1:10" ht="35.1" customHeight="1" thickTop="1" thickBot="1" x14ac:dyDescent="0.3">
      <c r="A2700" s="28" t="str">
        <f t="shared" si="85"/>
        <v/>
      </c>
      <c r="B2700" s="171"/>
      <c r="C2700" s="169"/>
      <c r="D2700" s="182"/>
      <c r="E2700" s="172"/>
      <c r="F2700" s="170"/>
      <c r="G2700" s="169"/>
      <c r="H2700" s="183"/>
      <c r="I2700" s="132" t="str">
        <f>IFERROR(VLOOKUP(C2700,PG!$C$8:$M$1007,11,FALSE),"")</f>
        <v/>
      </c>
      <c r="J2700" s="133">
        <f t="shared" si="84"/>
        <v>0</v>
      </c>
    </row>
    <row r="2701" spans="1:10" ht="35.1" customHeight="1" thickTop="1" thickBot="1" x14ac:dyDescent="0.3">
      <c r="A2701" s="28" t="str">
        <f t="shared" si="85"/>
        <v/>
      </c>
      <c r="B2701" s="171"/>
      <c r="C2701" s="169"/>
      <c r="D2701" s="182"/>
      <c r="E2701" s="172"/>
      <c r="F2701" s="170"/>
      <c r="G2701" s="169"/>
      <c r="H2701" s="183"/>
      <c r="I2701" s="132" t="str">
        <f>IFERROR(VLOOKUP(C2701,PG!$C$8:$M$1007,11,FALSE),"")</f>
        <v/>
      </c>
      <c r="J2701" s="133">
        <f t="shared" si="84"/>
        <v>0</v>
      </c>
    </row>
    <row r="2702" spans="1:10" ht="35.1" customHeight="1" thickTop="1" thickBot="1" x14ac:dyDescent="0.3">
      <c r="A2702" s="28" t="str">
        <f t="shared" si="85"/>
        <v/>
      </c>
      <c r="B2702" s="171"/>
      <c r="C2702" s="169"/>
      <c r="D2702" s="182"/>
      <c r="E2702" s="172"/>
      <c r="F2702" s="170"/>
      <c r="G2702" s="169"/>
      <c r="H2702" s="183"/>
      <c r="I2702" s="132" t="str">
        <f>IFERROR(VLOOKUP(C2702,PG!$C$8:$M$1007,11,FALSE),"")</f>
        <v/>
      </c>
      <c r="J2702" s="133">
        <f t="shared" si="84"/>
        <v>0</v>
      </c>
    </row>
    <row r="2703" spans="1:10" ht="35.1" customHeight="1" thickTop="1" thickBot="1" x14ac:dyDescent="0.3">
      <c r="A2703" s="28" t="str">
        <f t="shared" si="85"/>
        <v/>
      </c>
      <c r="B2703" s="171"/>
      <c r="C2703" s="169"/>
      <c r="D2703" s="182"/>
      <c r="E2703" s="172"/>
      <c r="F2703" s="170"/>
      <c r="G2703" s="169"/>
      <c r="H2703" s="183"/>
      <c r="I2703" s="132" t="str">
        <f>IFERROR(VLOOKUP(C2703,PG!$C$8:$M$1007,11,FALSE),"")</f>
        <v/>
      </c>
      <c r="J2703" s="133">
        <f t="shared" si="84"/>
        <v>0</v>
      </c>
    </row>
    <row r="2704" spans="1:10" ht="35.1" customHeight="1" thickTop="1" thickBot="1" x14ac:dyDescent="0.3">
      <c r="A2704" s="28" t="str">
        <f t="shared" si="85"/>
        <v/>
      </c>
      <c r="B2704" s="171"/>
      <c r="C2704" s="169"/>
      <c r="D2704" s="182"/>
      <c r="E2704" s="172"/>
      <c r="F2704" s="170"/>
      <c r="G2704" s="169"/>
      <c r="H2704" s="183"/>
      <c r="I2704" s="132" t="str">
        <f>IFERROR(VLOOKUP(C2704,PG!$C$8:$M$1007,11,FALSE),"")</f>
        <v/>
      </c>
      <c r="J2704" s="133">
        <f t="shared" si="84"/>
        <v>0</v>
      </c>
    </row>
    <row r="2705" spans="1:10" ht="35.1" customHeight="1" thickTop="1" thickBot="1" x14ac:dyDescent="0.3">
      <c r="A2705" s="28" t="str">
        <f t="shared" si="85"/>
        <v/>
      </c>
      <c r="B2705" s="171"/>
      <c r="C2705" s="169"/>
      <c r="D2705" s="182"/>
      <c r="E2705" s="172"/>
      <c r="F2705" s="170"/>
      <c r="G2705" s="169"/>
      <c r="H2705" s="183"/>
      <c r="I2705" s="132" t="str">
        <f>IFERROR(VLOOKUP(C2705,PG!$C$8:$M$1007,11,FALSE),"")</f>
        <v/>
      </c>
      <c r="J2705" s="133">
        <f t="shared" si="84"/>
        <v>0</v>
      </c>
    </row>
    <row r="2706" spans="1:10" ht="35.1" customHeight="1" thickTop="1" thickBot="1" x14ac:dyDescent="0.3">
      <c r="A2706" s="28" t="str">
        <f t="shared" si="85"/>
        <v/>
      </c>
      <c r="B2706" s="171"/>
      <c r="C2706" s="169"/>
      <c r="D2706" s="182"/>
      <c r="E2706" s="172"/>
      <c r="F2706" s="170"/>
      <c r="G2706" s="169"/>
      <c r="H2706" s="183"/>
      <c r="I2706" s="132" t="str">
        <f>IFERROR(VLOOKUP(C2706,PG!$C$8:$M$1007,11,FALSE),"")</f>
        <v/>
      </c>
      <c r="J2706" s="133">
        <f t="shared" si="84"/>
        <v>0</v>
      </c>
    </row>
    <row r="2707" spans="1:10" ht="35.1" customHeight="1" thickTop="1" thickBot="1" x14ac:dyDescent="0.3">
      <c r="A2707" s="28" t="str">
        <f t="shared" si="85"/>
        <v/>
      </c>
      <c r="B2707" s="171"/>
      <c r="C2707" s="169"/>
      <c r="D2707" s="182"/>
      <c r="E2707" s="172"/>
      <c r="F2707" s="170"/>
      <c r="G2707" s="169"/>
      <c r="H2707" s="183"/>
      <c r="I2707" s="132" t="str">
        <f>IFERROR(VLOOKUP(C2707,PG!$C$8:$M$1007,11,FALSE),"")</f>
        <v/>
      </c>
      <c r="J2707" s="133">
        <f t="shared" ref="J2707:J2770" si="86">IFERROR(E2707*F2707,0)</f>
        <v>0</v>
      </c>
    </row>
    <row r="2708" spans="1:10" ht="35.1" customHeight="1" thickTop="1" thickBot="1" x14ac:dyDescent="0.3">
      <c r="A2708" s="28" t="str">
        <f t="shared" si="85"/>
        <v/>
      </c>
      <c r="B2708" s="171"/>
      <c r="C2708" s="169"/>
      <c r="D2708" s="182"/>
      <c r="E2708" s="172"/>
      <c r="F2708" s="170"/>
      <c r="G2708" s="169"/>
      <c r="H2708" s="183"/>
      <c r="I2708" s="132" t="str">
        <f>IFERROR(VLOOKUP(C2708,PG!$C$8:$M$1007,11,FALSE),"")</f>
        <v/>
      </c>
      <c r="J2708" s="133">
        <f t="shared" si="86"/>
        <v>0</v>
      </c>
    </row>
    <row r="2709" spans="1:10" ht="35.1" customHeight="1" thickTop="1" thickBot="1" x14ac:dyDescent="0.3">
      <c r="A2709" s="28" t="str">
        <f t="shared" si="85"/>
        <v/>
      </c>
      <c r="B2709" s="171"/>
      <c r="C2709" s="169"/>
      <c r="D2709" s="182"/>
      <c r="E2709" s="172"/>
      <c r="F2709" s="170"/>
      <c r="G2709" s="169"/>
      <c r="H2709" s="183"/>
      <c r="I2709" s="132" t="str">
        <f>IFERROR(VLOOKUP(C2709,PG!$C$8:$M$1007,11,FALSE),"")</f>
        <v/>
      </c>
      <c r="J2709" s="133">
        <f t="shared" si="86"/>
        <v>0</v>
      </c>
    </row>
    <row r="2710" spans="1:10" ht="35.1" customHeight="1" thickTop="1" thickBot="1" x14ac:dyDescent="0.3">
      <c r="A2710" s="28" t="str">
        <f t="shared" si="85"/>
        <v/>
      </c>
      <c r="B2710" s="171"/>
      <c r="C2710" s="169"/>
      <c r="D2710" s="182"/>
      <c r="E2710" s="172"/>
      <c r="F2710" s="170"/>
      <c r="G2710" s="169"/>
      <c r="H2710" s="183"/>
      <c r="I2710" s="132" t="str">
        <f>IFERROR(VLOOKUP(C2710,PG!$C$8:$M$1007,11,FALSE),"")</f>
        <v/>
      </c>
      <c r="J2710" s="133">
        <f t="shared" si="86"/>
        <v>0</v>
      </c>
    </row>
    <row r="2711" spans="1:10" ht="35.1" customHeight="1" thickTop="1" thickBot="1" x14ac:dyDescent="0.3">
      <c r="A2711" s="28" t="str">
        <f t="shared" si="85"/>
        <v/>
      </c>
      <c r="B2711" s="171"/>
      <c r="C2711" s="169"/>
      <c r="D2711" s="182"/>
      <c r="E2711" s="172"/>
      <c r="F2711" s="170"/>
      <c r="G2711" s="169"/>
      <c r="H2711" s="183"/>
      <c r="I2711" s="132" t="str">
        <f>IFERROR(VLOOKUP(C2711,PG!$C$8:$M$1007,11,FALSE),"")</f>
        <v/>
      </c>
      <c r="J2711" s="133">
        <f t="shared" si="86"/>
        <v>0</v>
      </c>
    </row>
    <row r="2712" spans="1:10" ht="35.1" customHeight="1" thickTop="1" thickBot="1" x14ac:dyDescent="0.3">
      <c r="A2712" s="28" t="str">
        <f t="shared" si="85"/>
        <v/>
      </c>
      <c r="B2712" s="171"/>
      <c r="C2712" s="169"/>
      <c r="D2712" s="182"/>
      <c r="E2712" s="172"/>
      <c r="F2712" s="170"/>
      <c r="G2712" s="169"/>
      <c r="H2712" s="183"/>
      <c r="I2712" s="132" t="str">
        <f>IFERROR(VLOOKUP(C2712,PG!$C$8:$M$1007,11,FALSE),"")</f>
        <v/>
      </c>
      <c r="J2712" s="133">
        <f t="shared" si="86"/>
        <v>0</v>
      </c>
    </row>
    <row r="2713" spans="1:10" ht="35.1" customHeight="1" thickTop="1" thickBot="1" x14ac:dyDescent="0.3">
      <c r="A2713" s="28" t="str">
        <f t="shared" si="85"/>
        <v/>
      </c>
      <c r="B2713" s="171"/>
      <c r="C2713" s="169"/>
      <c r="D2713" s="182"/>
      <c r="E2713" s="172"/>
      <c r="F2713" s="170"/>
      <c r="G2713" s="169"/>
      <c r="H2713" s="183"/>
      <c r="I2713" s="132" t="str">
        <f>IFERROR(VLOOKUP(C2713,PG!$C$8:$M$1007,11,FALSE),"")</f>
        <v/>
      </c>
      <c r="J2713" s="133">
        <f t="shared" si="86"/>
        <v>0</v>
      </c>
    </row>
    <row r="2714" spans="1:10" ht="35.1" customHeight="1" thickTop="1" thickBot="1" x14ac:dyDescent="0.3">
      <c r="A2714" s="28" t="str">
        <f t="shared" si="85"/>
        <v/>
      </c>
      <c r="B2714" s="171"/>
      <c r="C2714" s="169"/>
      <c r="D2714" s="182"/>
      <c r="E2714" s="172"/>
      <c r="F2714" s="170"/>
      <c r="G2714" s="169"/>
      <c r="H2714" s="183"/>
      <c r="I2714" s="132" t="str">
        <f>IFERROR(VLOOKUP(C2714,PG!$C$8:$M$1007,11,FALSE),"")</f>
        <v/>
      </c>
      <c r="J2714" s="133">
        <f t="shared" si="86"/>
        <v>0</v>
      </c>
    </row>
    <row r="2715" spans="1:10" ht="35.1" customHeight="1" thickTop="1" thickBot="1" x14ac:dyDescent="0.3">
      <c r="A2715" s="28" t="str">
        <f t="shared" si="85"/>
        <v/>
      </c>
      <c r="B2715" s="171"/>
      <c r="C2715" s="169"/>
      <c r="D2715" s="182"/>
      <c r="E2715" s="172"/>
      <c r="F2715" s="170"/>
      <c r="G2715" s="169"/>
      <c r="H2715" s="183"/>
      <c r="I2715" s="132" t="str">
        <f>IFERROR(VLOOKUP(C2715,PG!$C$8:$M$1007,11,FALSE),"")</f>
        <v/>
      </c>
      <c r="J2715" s="133">
        <f t="shared" si="86"/>
        <v>0</v>
      </c>
    </row>
    <row r="2716" spans="1:10" ht="35.1" customHeight="1" thickTop="1" thickBot="1" x14ac:dyDescent="0.3">
      <c r="A2716" s="28" t="str">
        <f t="shared" si="85"/>
        <v/>
      </c>
      <c r="B2716" s="171"/>
      <c r="C2716" s="169"/>
      <c r="D2716" s="182"/>
      <c r="E2716" s="172"/>
      <c r="F2716" s="170"/>
      <c r="G2716" s="169"/>
      <c r="H2716" s="183"/>
      <c r="I2716" s="132" t="str">
        <f>IFERROR(VLOOKUP(C2716,PG!$C$8:$M$1007,11,FALSE),"")</f>
        <v/>
      </c>
      <c r="J2716" s="133">
        <f t="shared" si="86"/>
        <v>0</v>
      </c>
    </row>
    <row r="2717" spans="1:10" ht="35.1" customHeight="1" thickTop="1" thickBot="1" x14ac:dyDescent="0.3">
      <c r="A2717" s="28" t="str">
        <f t="shared" si="85"/>
        <v/>
      </c>
      <c r="B2717" s="171"/>
      <c r="C2717" s="169"/>
      <c r="D2717" s="182"/>
      <c r="E2717" s="172"/>
      <c r="F2717" s="170"/>
      <c r="G2717" s="169"/>
      <c r="H2717" s="183"/>
      <c r="I2717" s="132" t="str">
        <f>IFERROR(VLOOKUP(C2717,PG!$C$8:$M$1007,11,FALSE),"")</f>
        <v/>
      </c>
      <c r="J2717" s="133">
        <f t="shared" si="86"/>
        <v>0</v>
      </c>
    </row>
    <row r="2718" spans="1:10" ht="35.1" customHeight="1" thickTop="1" thickBot="1" x14ac:dyDescent="0.3">
      <c r="A2718" s="28" t="str">
        <f t="shared" si="85"/>
        <v/>
      </c>
      <c r="B2718" s="171"/>
      <c r="C2718" s="169"/>
      <c r="D2718" s="182"/>
      <c r="E2718" s="172"/>
      <c r="F2718" s="170"/>
      <c r="G2718" s="169"/>
      <c r="H2718" s="183"/>
      <c r="I2718" s="132" t="str">
        <f>IFERROR(VLOOKUP(C2718,PG!$C$8:$M$1007,11,FALSE),"")</f>
        <v/>
      </c>
      <c r="J2718" s="133">
        <f t="shared" si="86"/>
        <v>0</v>
      </c>
    </row>
    <row r="2719" spans="1:10" ht="35.1" customHeight="1" thickTop="1" thickBot="1" x14ac:dyDescent="0.3">
      <c r="A2719" s="28" t="str">
        <f t="shared" si="85"/>
        <v/>
      </c>
      <c r="B2719" s="171"/>
      <c r="C2719" s="169"/>
      <c r="D2719" s="182"/>
      <c r="E2719" s="172"/>
      <c r="F2719" s="170"/>
      <c r="G2719" s="169"/>
      <c r="H2719" s="183"/>
      <c r="I2719" s="132" t="str">
        <f>IFERROR(VLOOKUP(C2719,PG!$C$8:$M$1007,11,FALSE),"")</f>
        <v/>
      </c>
      <c r="J2719" s="133">
        <f t="shared" si="86"/>
        <v>0</v>
      </c>
    </row>
    <row r="2720" spans="1:10" ht="35.1" customHeight="1" thickTop="1" thickBot="1" x14ac:dyDescent="0.3">
      <c r="A2720" s="28" t="str">
        <f t="shared" si="85"/>
        <v/>
      </c>
      <c r="B2720" s="171"/>
      <c r="C2720" s="169"/>
      <c r="D2720" s="182"/>
      <c r="E2720" s="172"/>
      <c r="F2720" s="170"/>
      <c r="G2720" s="169"/>
      <c r="H2720" s="183"/>
      <c r="I2720" s="132" t="str">
        <f>IFERROR(VLOOKUP(C2720,PG!$C$8:$M$1007,11,FALSE),"")</f>
        <v/>
      </c>
      <c r="J2720" s="133">
        <f t="shared" si="86"/>
        <v>0</v>
      </c>
    </row>
    <row r="2721" spans="1:10" ht="35.1" customHeight="1" thickTop="1" thickBot="1" x14ac:dyDescent="0.3">
      <c r="A2721" s="28" t="str">
        <f t="shared" si="85"/>
        <v/>
      </c>
      <c r="B2721" s="171"/>
      <c r="C2721" s="169"/>
      <c r="D2721" s="182"/>
      <c r="E2721" s="172"/>
      <c r="F2721" s="170"/>
      <c r="G2721" s="169"/>
      <c r="H2721" s="183"/>
      <c r="I2721" s="132" t="str">
        <f>IFERROR(VLOOKUP(C2721,PG!$C$8:$M$1007,11,FALSE),"")</f>
        <v/>
      </c>
      <c r="J2721" s="133">
        <f t="shared" si="86"/>
        <v>0</v>
      </c>
    </row>
    <row r="2722" spans="1:10" ht="35.1" customHeight="1" thickTop="1" thickBot="1" x14ac:dyDescent="0.3">
      <c r="A2722" s="28" t="str">
        <f t="shared" si="85"/>
        <v/>
      </c>
      <c r="B2722" s="171"/>
      <c r="C2722" s="169"/>
      <c r="D2722" s="182"/>
      <c r="E2722" s="172"/>
      <c r="F2722" s="170"/>
      <c r="G2722" s="169"/>
      <c r="H2722" s="183"/>
      <c r="I2722" s="132" t="str">
        <f>IFERROR(VLOOKUP(C2722,PG!$C$8:$M$1007,11,FALSE),"")</f>
        <v/>
      </c>
      <c r="J2722" s="133">
        <f t="shared" si="86"/>
        <v>0</v>
      </c>
    </row>
    <row r="2723" spans="1:10" ht="35.1" customHeight="1" thickTop="1" thickBot="1" x14ac:dyDescent="0.3">
      <c r="A2723" s="28" t="str">
        <f t="shared" si="85"/>
        <v/>
      </c>
      <c r="B2723" s="171"/>
      <c r="C2723" s="169"/>
      <c r="D2723" s="182"/>
      <c r="E2723" s="172"/>
      <c r="F2723" s="170"/>
      <c r="G2723" s="169"/>
      <c r="H2723" s="183"/>
      <c r="I2723" s="132" t="str">
        <f>IFERROR(VLOOKUP(C2723,PG!$C$8:$M$1007,11,FALSE),"")</f>
        <v/>
      </c>
      <c r="J2723" s="133">
        <f t="shared" si="86"/>
        <v>0</v>
      </c>
    </row>
    <row r="2724" spans="1:10" ht="35.1" customHeight="1" thickTop="1" thickBot="1" x14ac:dyDescent="0.3">
      <c r="A2724" s="28" t="str">
        <f t="shared" si="85"/>
        <v/>
      </c>
      <c r="B2724" s="171"/>
      <c r="C2724" s="169"/>
      <c r="D2724" s="182"/>
      <c r="E2724" s="172"/>
      <c r="F2724" s="170"/>
      <c r="G2724" s="169"/>
      <c r="H2724" s="183"/>
      <c r="I2724" s="132" t="str">
        <f>IFERROR(VLOOKUP(C2724,PG!$C$8:$M$1007,11,FALSE),"")</f>
        <v/>
      </c>
      <c r="J2724" s="133">
        <f t="shared" si="86"/>
        <v>0</v>
      </c>
    </row>
    <row r="2725" spans="1:10" ht="35.1" customHeight="1" thickTop="1" thickBot="1" x14ac:dyDescent="0.3">
      <c r="A2725" s="28" t="str">
        <f t="shared" si="85"/>
        <v/>
      </c>
      <c r="B2725" s="171"/>
      <c r="C2725" s="169"/>
      <c r="D2725" s="182"/>
      <c r="E2725" s="172"/>
      <c r="F2725" s="170"/>
      <c r="G2725" s="169"/>
      <c r="H2725" s="183"/>
      <c r="I2725" s="132" t="str">
        <f>IFERROR(VLOOKUP(C2725,PG!$C$8:$M$1007,11,FALSE),"")</f>
        <v/>
      </c>
      <c r="J2725" s="133">
        <f t="shared" si="86"/>
        <v>0</v>
      </c>
    </row>
    <row r="2726" spans="1:10" ht="35.1" customHeight="1" thickTop="1" thickBot="1" x14ac:dyDescent="0.3">
      <c r="A2726" s="28" t="str">
        <f t="shared" si="85"/>
        <v/>
      </c>
      <c r="B2726" s="171"/>
      <c r="C2726" s="169"/>
      <c r="D2726" s="182"/>
      <c r="E2726" s="172"/>
      <c r="F2726" s="170"/>
      <c r="G2726" s="169"/>
      <c r="H2726" s="183"/>
      <c r="I2726" s="132" t="str">
        <f>IFERROR(VLOOKUP(C2726,PG!$C$8:$M$1007,11,FALSE),"")</f>
        <v/>
      </c>
      <c r="J2726" s="133">
        <f t="shared" si="86"/>
        <v>0</v>
      </c>
    </row>
    <row r="2727" spans="1:10" ht="35.1" customHeight="1" thickTop="1" thickBot="1" x14ac:dyDescent="0.3">
      <c r="A2727" s="28" t="str">
        <f t="shared" si="85"/>
        <v/>
      </c>
      <c r="B2727" s="171"/>
      <c r="C2727" s="169"/>
      <c r="D2727" s="182"/>
      <c r="E2727" s="172"/>
      <c r="F2727" s="170"/>
      <c r="G2727" s="169"/>
      <c r="H2727" s="183"/>
      <c r="I2727" s="132" t="str">
        <f>IFERROR(VLOOKUP(C2727,PG!$C$8:$M$1007,11,FALSE),"")</f>
        <v/>
      </c>
      <c r="J2727" s="133">
        <f t="shared" si="86"/>
        <v>0</v>
      </c>
    </row>
    <row r="2728" spans="1:10" ht="35.1" customHeight="1" thickTop="1" thickBot="1" x14ac:dyDescent="0.3">
      <c r="A2728" s="28" t="str">
        <f t="shared" si="85"/>
        <v/>
      </c>
      <c r="B2728" s="171"/>
      <c r="C2728" s="169"/>
      <c r="D2728" s="182"/>
      <c r="E2728" s="172"/>
      <c r="F2728" s="170"/>
      <c r="G2728" s="169"/>
      <c r="H2728" s="183"/>
      <c r="I2728" s="132" t="str">
        <f>IFERROR(VLOOKUP(C2728,PG!$C$8:$M$1007,11,FALSE),"")</f>
        <v/>
      </c>
      <c r="J2728" s="133">
        <f t="shared" si="86"/>
        <v>0</v>
      </c>
    </row>
    <row r="2729" spans="1:10" ht="35.1" customHeight="1" thickTop="1" thickBot="1" x14ac:dyDescent="0.3">
      <c r="A2729" s="28" t="str">
        <f t="shared" si="85"/>
        <v/>
      </c>
      <c r="B2729" s="171"/>
      <c r="C2729" s="169"/>
      <c r="D2729" s="182"/>
      <c r="E2729" s="172"/>
      <c r="F2729" s="170"/>
      <c r="G2729" s="169"/>
      <c r="H2729" s="183"/>
      <c r="I2729" s="132" t="str">
        <f>IFERROR(VLOOKUP(C2729,PG!$C$8:$M$1007,11,FALSE),"")</f>
        <v/>
      </c>
      <c r="J2729" s="133">
        <f t="shared" si="86"/>
        <v>0</v>
      </c>
    </row>
    <row r="2730" spans="1:10" ht="35.1" customHeight="1" thickTop="1" thickBot="1" x14ac:dyDescent="0.3">
      <c r="A2730" s="28" t="str">
        <f t="shared" si="85"/>
        <v/>
      </c>
      <c r="B2730" s="171"/>
      <c r="C2730" s="169"/>
      <c r="D2730" s="182"/>
      <c r="E2730" s="172"/>
      <c r="F2730" s="170"/>
      <c r="G2730" s="169"/>
      <c r="H2730" s="183"/>
      <c r="I2730" s="132" t="str">
        <f>IFERROR(VLOOKUP(C2730,PG!$C$8:$M$1007,11,FALSE),"")</f>
        <v/>
      </c>
      <c r="J2730" s="133">
        <f t="shared" si="86"/>
        <v>0</v>
      </c>
    </row>
    <row r="2731" spans="1:10" ht="35.1" customHeight="1" thickTop="1" thickBot="1" x14ac:dyDescent="0.3">
      <c r="A2731" s="28" t="str">
        <f t="shared" si="85"/>
        <v/>
      </c>
      <c r="B2731" s="171"/>
      <c r="C2731" s="169"/>
      <c r="D2731" s="182"/>
      <c r="E2731" s="172"/>
      <c r="F2731" s="170"/>
      <c r="G2731" s="169"/>
      <c r="H2731" s="183"/>
      <c r="I2731" s="132" t="str">
        <f>IFERROR(VLOOKUP(C2731,PG!$C$8:$M$1007,11,FALSE),"")</f>
        <v/>
      </c>
      <c r="J2731" s="133">
        <f t="shared" si="86"/>
        <v>0</v>
      </c>
    </row>
    <row r="2732" spans="1:10" ht="35.1" customHeight="1" thickTop="1" thickBot="1" x14ac:dyDescent="0.3">
      <c r="A2732" s="28" t="str">
        <f t="shared" si="85"/>
        <v/>
      </c>
      <c r="B2732" s="171"/>
      <c r="C2732" s="169"/>
      <c r="D2732" s="182"/>
      <c r="E2732" s="172"/>
      <c r="F2732" s="170"/>
      <c r="G2732" s="169"/>
      <c r="H2732" s="183"/>
      <c r="I2732" s="132" t="str">
        <f>IFERROR(VLOOKUP(C2732,PG!$C$8:$M$1007,11,FALSE),"")</f>
        <v/>
      </c>
      <c r="J2732" s="133">
        <f t="shared" si="86"/>
        <v>0</v>
      </c>
    </row>
    <row r="2733" spans="1:10" ht="35.1" customHeight="1" thickTop="1" thickBot="1" x14ac:dyDescent="0.3">
      <c r="A2733" s="28" t="str">
        <f t="shared" si="85"/>
        <v/>
      </c>
      <c r="B2733" s="171"/>
      <c r="C2733" s="169"/>
      <c r="D2733" s="182"/>
      <c r="E2733" s="172"/>
      <c r="F2733" s="170"/>
      <c r="G2733" s="169"/>
      <c r="H2733" s="183"/>
      <c r="I2733" s="132" t="str">
        <f>IFERROR(VLOOKUP(C2733,PG!$C$8:$M$1007,11,FALSE),"")</f>
        <v/>
      </c>
      <c r="J2733" s="133">
        <f t="shared" si="86"/>
        <v>0</v>
      </c>
    </row>
    <row r="2734" spans="1:10" ht="35.1" customHeight="1" thickTop="1" thickBot="1" x14ac:dyDescent="0.3">
      <c r="A2734" s="28" t="str">
        <f t="shared" si="85"/>
        <v/>
      </c>
      <c r="B2734" s="171"/>
      <c r="C2734" s="169"/>
      <c r="D2734" s="182"/>
      <c r="E2734" s="172"/>
      <c r="F2734" s="170"/>
      <c r="G2734" s="169"/>
      <c r="H2734" s="183"/>
      <c r="I2734" s="132" t="str">
        <f>IFERROR(VLOOKUP(C2734,PG!$C$8:$M$1007,11,FALSE),"")</f>
        <v/>
      </c>
      <c r="J2734" s="133">
        <f t="shared" si="86"/>
        <v>0</v>
      </c>
    </row>
    <row r="2735" spans="1:10" ht="35.1" customHeight="1" thickTop="1" thickBot="1" x14ac:dyDescent="0.3">
      <c r="A2735" s="28" t="str">
        <f t="shared" si="85"/>
        <v/>
      </c>
      <c r="B2735" s="171"/>
      <c r="C2735" s="169"/>
      <c r="D2735" s="182"/>
      <c r="E2735" s="172"/>
      <c r="F2735" s="170"/>
      <c r="G2735" s="169"/>
      <c r="H2735" s="183"/>
      <c r="I2735" s="132" t="str">
        <f>IFERROR(VLOOKUP(C2735,PG!$C$8:$M$1007,11,FALSE),"")</f>
        <v/>
      </c>
      <c r="J2735" s="133">
        <f t="shared" si="86"/>
        <v>0</v>
      </c>
    </row>
    <row r="2736" spans="1:10" ht="35.1" customHeight="1" thickTop="1" thickBot="1" x14ac:dyDescent="0.3">
      <c r="A2736" s="28" t="str">
        <f t="shared" si="85"/>
        <v/>
      </c>
      <c r="B2736" s="171"/>
      <c r="C2736" s="169"/>
      <c r="D2736" s="182"/>
      <c r="E2736" s="172"/>
      <c r="F2736" s="170"/>
      <c r="G2736" s="169"/>
      <c r="H2736" s="183"/>
      <c r="I2736" s="132" t="str">
        <f>IFERROR(VLOOKUP(C2736,PG!$C$8:$M$1007,11,FALSE),"")</f>
        <v/>
      </c>
      <c r="J2736" s="133">
        <f t="shared" si="86"/>
        <v>0</v>
      </c>
    </row>
    <row r="2737" spans="1:10" ht="35.1" customHeight="1" thickTop="1" thickBot="1" x14ac:dyDescent="0.3">
      <c r="A2737" s="28" t="str">
        <f t="shared" si="85"/>
        <v/>
      </c>
      <c r="B2737" s="171"/>
      <c r="C2737" s="169"/>
      <c r="D2737" s="182"/>
      <c r="E2737" s="172"/>
      <c r="F2737" s="170"/>
      <c r="G2737" s="169"/>
      <c r="H2737" s="183"/>
      <c r="I2737" s="132" t="str">
        <f>IFERROR(VLOOKUP(C2737,PG!$C$8:$M$1007,11,FALSE),"")</f>
        <v/>
      </c>
      <c r="J2737" s="133">
        <f t="shared" si="86"/>
        <v>0</v>
      </c>
    </row>
    <row r="2738" spans="1:10" ht="35.1" customHeight="1" thickTop="1" thickBot="1" x14ac:dyDescent="0.3">
      <c r="A2738" s="28" t="str">
        <f t="shared" si="85"/>
        <v/>
      </c>
      <c r="B2738" s="171"/>
      <c r="C2738" s="169"/>
      <c r="D2738" s="182"/>
      <c r="E2738" s="172"/>
      <c r="F2738" s="170"/>
      <c r="G2738" s="169"/>
      <c r="H2738" s="183"/>
      <c r="I2738" s="132" t="str">
        <f>IFERROR(VLOOKUP(C2738,PG!$C$8:$M$1007,11,FALSE),"")</f>
        <v/>
      </c>
      <c r="J2738" s="133">
        <f t="shared" si="86"/>
        <v>0</v>
      </c>
    </row>
    <row r="2739" spans="1:10" ht="35.1" customHeight="1" thickTop="1" thickBot="1" x14ac:dyDescent="0.3">
      <c r="A2739" s="28" t="str">
        <f t="shared" si="85"/>
        <v/>
      </c>
      <c r="B2739" s="171"/>
      <c r="C2739" s="169"/>
      <c r="D2739" s="182"/>
      <c r="E2739" s="172"/>
      <c r="F2739" s="170"/>
      <c r="G2739" s="169"/>
      <c r="H2739" s="183"/>
      <c r="I2739" s="132" t="str">
        <f>IFERROR(VLOOKUP(C2739,PG!$C$8:$M$1007,11,FALSE),"")</f>
        <v/>
      </c>
      <c r="J2739" s="133">
        <f t="shared" si="86"/>
        <v>0</v>
      </c>
    </row>
    <row r="2740" spans="1:10" ht="35.1" customHeight="1" thickTop="1" thickBot="1" x14ac:dyDescent="0.3">
      <c r="A2740" s="28" t="str">
        <f t="shared" si="85"/>
        <v/>
      </c>
      <c r="B2740" s="171"/>
      <c r="C2740" s="169"/>
      <c r="D2740" s="182"/>
      <c r="E2740" s="172"/>
      <c r="F2740" s="170"/>
      <c r="G2740" s="169"/>
      <c r="H2740" s="183"/>
      <c r="I2740" s="132" t="str">
        <f>IFERROR(VLOOKUP(C2740,PG!$C$8:$M$1007,11,FALSE),"")</f>
        <v/>
      </c>
      <c r="J2740" s="133">
        <f t="shared" si="86"/>
        <v>0</v>
      </c>
    </row>
    <row r="2741" spans="1:10" ht="35.1" customHeight="1" thickTop="1" thickBot="1" x14ac:dyDescent="0.3">
      <c r="A2741" s="28" t="str">
        <f t="shared" si="85"/>
        <v/>
      </c>
      <c r="B2741" s="171"/>
      <c r="C2741" s="169"/>
      <c r="D2741" s="182"/>
      <c r="E2741" s="172"/>
      <c r="F2741" s="170"/>
      <c r="G2741" s="169"/>
      <c r="H2741" s="183"/>
      <c r="I2741" s="132" t="str">
        <f>IFERROR(VLOOKUP(C2741,PG!$C$8:$M$1007,11,FALSE),"")</f>
        <v/>
      </c>
      <c r="J2741" s="133">
        <f t="shared" si="86"/>
        <v>0</v>
      </c>
    </row>
    <row r="2742" spans="1:10" ht="35.1" customHeight="1" thickTop="1" thickBot="1" x14ac:dyDescent="0.3">
      <c r="A2742" s="28" t="str">
        <f t="shared" si="85"/>
        <v/>
      </c>
      <c r="B2742" s="171"/>
      <c r="C2742" s="169"/>
      <c r="D2742" s="182"/>
      <c r="E2742" s="172"/>
      <c r="F2742" s="170"/>
      <c r="G2742" s="169"/>
      <c r="H2742" s="183"/>
      <c r="I2742" s="132" t="str">
        <f>IFERROR(VLOOKUP(C2742,PG!$C$8:$M$1007,11,FALSE),"")</f>
        <v/>
      </c>
      <c r="J2742" s="133">
        <f t="shared" si="86"/>
        <v>0</v>
      </c>
    </row>
    <row r="2743" spans="1:10" ht="35.1" customHeight="1" thickTop="1" thickBot="1" x14ac:dyDescent="0.3">
      <c r="A2743" s="28" t="str">
        <f t="shared" si="85"/>
        <v/>
      </c>
      <c r="B2743" s="171"/>
      <c r="C2743" s="169"/>
      <c r="D2743" s="182"/>
      <c r="E2743" s="172"/>
      <c r="F2743" s="170"/>
      <c r="G2743" s="169"/>
      <c r="H2743" s="183"/>
      <c r="I2743" s="132" t="str">
        <f>IFERROR(VLOOKUP(C2743,PG!$C$8:$M$1007,11,FALSE),"")</f>
        <v/>
      </c>
      <c r="J2743" s="133">
        <f t="shared" si="86"/>
        <v>0</v>
      </c>
    </row>
    <row r="2744" spans="1:10" ht="35.1" customHeight="1" thickTop="1" thickBot="1" x14ac:dyDescent="0.3">
      <c r="A2744" s="28" t="str">
        <f t="shared" si="85"/>
        <v/>
      </c>
      <c r="B2744" s="171"/>
      <c r="C2744" s="169"/>
      <c r="D2744" s="182"/>
      <c r="E2744" s="172"/>
      <c r="F2744" s="170"/>
      <c r="G2744" s="169"/>
      <c r="H2744" s="183"/>
      <c r="I2744" s="132" t="str">
        <f>IFERROR(VLOOKUP(C2744,PG!$C$8:$M$1007,11,FALSE),"")</f>
        <v/>
      </c>
      <c r="J2744" s="133">
        <f t="shared" si="86"/>
        <v>0</v>
      </c>
    </row>
    <row r="2745" spans="1:10" ht="35.1" customHeight="1" thickTop="1" thickBot="1" x14ac:dyDescent="0.3">
      <c r="A2745" s="28" t="str">
        <f t="shared" si="85"/>
        <v/>
      </c>
      <c r="B2745" s="171"/>
      <c r="C2745" s="169"/>
      <c r="D2745" s="182"/>
      <c r="E2745" s="172"/>
      <c r="F2745" s="170"/>
      <c r="G2745" s="169"/>
      <c r="H2745" s="183"/>
      <c r="I2745" s="132" t="str">
        <f>IFERROR(VLOOKUP(C2745,PG!$C$8:$M$1007,11,FALSE),"")</f>
        <v/>
      </c>
      <c r="J2745" s="133">
        <f t="shared" si="86"/>
        <v>0</v>
      </c>
    </row>
    <row r="2746" spans="1:10" ht="35.1" customHeight="1" thickTop="1" thickBot="1" x14ac:dyDescent="0.3">
      <c r="A2746" s="28" t="str">
        <f t="shared" si="85"/>
        <v/>
      </c>
      <c r="B2746" s="171"/>
      <c r="C2746" s="169"/>
      <c r="D2746" s="182"/>
      <c r="E2746" s="172"/>
      <c r="F2746" s="170"/>
      <c r="G2746" s="169"/>
      <c r="H2746" s="183"/>
      <c r="I2746" s="132" t="str">
        <f>IFERROR(VLOOKUP(C2746,PG!$C$8:$M$1007,11,FALSE),"")</f>
        <v/>
      </c>
      <c r="J2746" s="133">
        <f t="shared" si="86"/>
        <v>0</v>
      </c>
    </row>
    <row r="2747" spans="1:10" ht="35.1" customHeight="1" thickTop="1" thickBot="1" x14ac:dyDescent="0.3">
      <c r="A2747" s="28" t="str">
        <f t="shared" si="85"/>
        <v/>
      </c>
      <c r="B2747" s="171"/>
      <c r="C2747" s="169"/>
      <c r="D2747" s="182"/>
      <c r="E2747" s="172"/>
      <c r="F2747" s="170"/>
      <c r="G2747" s="169"/>
      <c r="H2747" s="183"/>
      <c r="I2747" s="132" t="str">
        <f>IFERROR(VLOOKUP(C2747,PG!$C$8:$M$1007,11,FALSE),"")</f>
        <v/>
      </c>
      <c r="J2747" s="133">
        <f t="shared" si="86"/>
        <v>0</v>
      </c>
    </row>
    <row r="2748" spans="1:10" ht="35.1" customHeight="1" thickTop="1" thickBot="1" x14ac:dyDescent="0.3">
      <c r="A2748" s="28" t="str">
        <f t="shared" si="85"/>
        <v/>
      </c>
      <c r="B2748" s="171"/>
      <c r="C2748" s="169"/>
      <c r="D2748" s="182"/>
      <c r="E2748" s="172"/>
      <c r="F2748" s="170"/>
      <c r="G2748" s="169"/>
      <c r="H2748" s="183"/>
      <c r="I2748" s="132" t="str">
        <f>IFERROR(VLOOKUP(C2748,PG!$C$8:$M$1007,11,FALSE),"")</f>
        <v/>
      </c>
      <c r="J2748" s="133">
        <f t="shared" si="86"/>
        <v>0</v>
      </c>
    </row>
    <row r="2749" spans="1:10" ht="35.1" customHeight="1" thickTop="1" thickBot="1" x14ac:dyDescent="0.3">
      <c r="A2749" s="28" t="str">
        <f t="shared" si="85"/>
        <v/>
      </c>
      <c r="B2749" s="171"/>
      <c r="C2749" s="169"/>
      <c r="D2749" s="182"/>
      <c r="E2749" s="172"/>
      <c r="F2749" s="170"/>
      <c r="G2749" s="169"/>
      <c r="H2749" s="183"/>
      <c r="I2749" s="132" t="str">
        <f>IFERROR(VLOOKUP(C2749,PG!$C$8:$M$1007,11,FALSE),"")</f>
        <v/>
      </c>
      <c r="J2749" s="133">
        <f t="shared" si="86"/>
        <v>0</v>
      </c>
    </row>
    <row r="2750" spans="1:10" ht="35.1" customHeight="1" thickTop="1" thickBot="1" x14ac:dyDescent="0.3">
      <c r="A2750" s="28" t="str">
        <f t="shared" si="85"/>
        <v/>
      </c>
      <c r="B2750" s="171"/>
      <c r="C2750" s="169"/>
      <c r="D2750" s="182"/>
      <c r="E2750" s="172"/>
      <c r="F2750" s="170"/>
      <c r="G2750" s="169"/>
      <c r="H2750" s="183"/>
      <c r="I2750" s="132" t="str">
        <f>IFERROR(VLOOKUP(C2750,PG!$C$8:$M$1007,11,FALSE),"")</f>
        <v/>
      </c>
      <c r="J2750" s="133">
        <f t="shared" si="86"/>
        <v>0</v>
      </c>
    </row>
    <row r="2751" spans="1:10" ht="35.1" customHeight="1" thickTop="1" thickBot="1" x14ac:dyDescent="0.3">
      <c r="A2751" s="28" t="str">
        <f t="shared" si="85"/>
        <v/>
      </c>
      <c r="B2751" s="171"/>
      <c r="C2751" s="169"/>
      <c r="D2751" s="182"/>
      <c r="E2751" s="172"/>
      <c r="F2751" s="170"/>
      <c r="G2751" s="169"/>
      <c r="H2751" s="183"/>
      <c r="I2751" s="132" t="str">
        <f>IFERROR(VLOOKUP(C2751,PG!$C$8:$M$1007,11,FALSE),"")</f>
        <v/>
      </c>
      <c r="J2751" s="133">
        <f t="shared" si="86"/>
        <v>0</v>
      </c>
    </row>
    <row r="2752" spans="1:10" ht="35.1" customHeight="1" thickTop="1" thickBot="1" x14ac:dyDescent="0.3">
      <c r="A2752" s="28" t="str">
        <f t="shared" si="85"/>
        <v/>
      </c>
      <c r="B2752" s="171"/>
      <c r="C2752" s="169"/>
      <c r="D2752" s="182"/>
      <c r="E2752" s="172"/>
      <c r="F2752" s="170"/>
      <c r="G2752" s="169"/>
      <c r="H2752" s="183"/>
      <c r="I2752" s="132" t="str">
        <f>IFERROR(VLOOKUP(C2752,PG!$C$8:$M$1007,11,FALSE),"")</f>
        <v/>
      </c>
      <c r="J2752" s="133">
        <f t="shared" si="86"/>
        <v>0</v>
      </c>
    </row>
    <row r="2753" spans="1:10" ht="35.1" customHeight="1" thickTop="1" thickBot="1" x14ac:dyDescent="0.3">
      <c r="A2753" s="28" t="str">
        <f t="shared" si="85"/>
        <v/>
      </c>
      <c r="B2753" s="171"/>
      <c r="C2753" s="169"/>
      <c r="D2753" s="182"/>
      <c r="E2753" s="172"/>
      <c r="F2753" s="170"/>
      <c r="G2753" s="169"/>
      <c r="H2753" s="183"/>
      <c r="I2753" s="132" t="str">
        <f>IFERROR(VLOOKUP(C2753,PG!$C$8:$M$1007,11,FALSE),"")</f>
        <v/>
      </c>
      <c r="J2753" s="133">
        <f t="shared" si="86"/>
        <v>0</v>
      </c>
    </row>
    <row r="2754" spans="1:10" ht="35.1" customHeight="1" thickTop="1" thickBot="1" x14ac:dyDescent="0.3">
      <c r="A2754" s="28" t="str">
        <f t="shared" si="85"/>
        <v/>
      </c>
      <c r="B2754" s="171"/>
      <c r="C2754" s="169"/>
      <c r="D2754" s="182"/>
      <c r="E2754" s="172"/>
      <c r="F2754" s="170"/>
      <c r="G2754" s="169"/>
      <c r="H2754" s="183"/>
      <c r="I2754" s="132" t="str">
        <f>IFERROR(VLOOKUP(C2754,PG!$C$8:$M$1007,11,FALSE),"")</f>
        <v/>
      </c>
      <c r="J2754" s="133">
        <f t="shared" si="86"/>
        <v>0</v>
      </c>
    </row>
    <row r="2755" spans="1:10" ht="35.1" customHeight="1" thickTop="1" thickBot="1" x14ac:dyDescent="0.3">
      <c r="A2755" s="28" t="str">
        <f t="shared" si="85"/>
        <v/>
      </c>
      <c r="B2755" s="171"/>
      <c r="C2755" s="169"/>
      <c r="D2755" s="182"/>
      <c r="E2755" s="172"/>
      <c r="F2755" s="170"/>
      <c r="G2755" s="169"/>
      <c r="H2755" s="183"/>
      <c r="I2755" s="132" t="str">
        <f>IFERROR(VLOOKUP(C2755,PG!$C$8:$M$1007,11,FALSE),"")</f>
        <v/>
      </c>
      <c r="J2755" s="133">
        <f t="shared" si="86"/>
        <v>0</v>
      </c>
    </row>
    <row r="2756" spans="1:10" ht="35.1" customHeight="1" thickTop="1" thickBot="1" x14ac:dyDescent="0.3">
      <c r="A2756" s="28" t="str">
        <f t="shared" si="85"/>
        <v/>
      </c>
      <c r="B2756" s="171"/>
      <c r="C2756" s="169"/>
      <c r="D2756" s="182"/>
      <c r="E2756" s="172"/>
      <c r="F2756" s="170"/>
      <c r="G2756" s="169"/>
      <c r="H2756" s="183"/>
      <c r="I2756" s="132" t="str">
        <f>IFERROR(VLOOKUP(C2756,PG!$C$8:$M$1007,11,FALSE),"")</f>
        <v/>
      </c>
      <c r="J2756" s="133">
        <f t="shared" si="86"/>
        <v>0</v>
      </c>
    </row>
    <row r="2757" spans="1:10" ht="35.1" customHeight="1" thickTop="1" thickBot="1" x14ac:dyDescent="0.3">
      <c r="A2757" s="28" t="str">
        <f t="shared" si="85"/>
        <v/>
      </c>
      <c r="B2757" s="171"/>
      <c r="C2757" s="169"/>
      <c r="D2757" s="182"/>
      <c r="E2757" s="172"/>
      <c r="F2757" s="170"/>
      <c r="G2757" s="169"/>
      <c r="H2757" s="183"/>
      <c r="I2757" s="132" t="str">
        <f>IFERROR(VLOOKUP(C2757,PG!$C$8:$M$1007,11,FALSE),"")</f>
        <v/>
      </c>
      <c r="J2757" s="133">
        <f t="shared" si="86"/>
        <v>0</v>
      </c>
    </row>
    <row r="2758" spans="1:10" ht="35.1" customHeight="1" thickTop="1" thickBot="1" x14ac:dyDescent="0.3">
      <c r="A2758" s="28" t="str">
        <f t="shared" si="85"/>
        <v/>
      </c>
      <c r="B2758" s="171"/>
      <c r="C2758" s="169"/>
      <c r="D2758" s="182"/>
      <c r="E2758" s="172"/>
      <c r="F2758" s="170"/>
      <c r="G2758" s="169"/>
      <c r="H2758" s="183"/>
      <c r="I2758" s="132" t="str">
        <f>IFERROR(VLOOKUP(C2758,PG!$C$8:$M$1007,11,FALSE),"")</f>
        <v/>
      </c>
      <c r="J2758" s="133">
        <f t="shared" si="86"/>
        <v>0</v>
      </c>
    </row>
    <row r="2759" spans="1:10" ht="35.1" customHeight="1" thickTop="1" thickBot="1" x14ac:dyDescent="0.3">
      <c r="A2759" s="28" t="str">
        <f t="shared" si="85"/>
        <v/>
      </c>
      <c r="B2759" s="171"/>
      <c r="C2759" s="169"/>
      <c r="D2759" s="182"/>
      <c r="E2759" s="172"/>
      <c r="F2759" s="170"/>
      <c r="G2759" s="169"/>
      <c r="H2759" s="183"/>
      <c r="I2759" s="132" t="str">
        <f>IFERROR(VLOOKUP(C2759,PG!$C$8:$M$1007,11,FALSE),"")</f>
        <v/>
      </c>
      <c r="J2759" s="133">
        <f t="shared" si="86"/>
        <v>0</v>
      </c>
    </row>
    <row r="2760" spans="1:10" ht="35.1" customHeight="1" thickTop="1" thickBot="1" x14ac:dyDescent="0.3">
      <c r="A2760" s="28" t="str">
        <f t="shared" si="85"/>
        <v/>
      </c>
      <c r="B2760" s="171"/>
      <c r="C2760" s="169"/>
      <c r="D2760" s="182"/>
      <c r="E2760" s="172"/>
      <c r="F2760" s="170"/>
      <c r="G2760" s="169"/>
      <c r="H2760" s="183"/>
      <c r="I2760" s="132" t="str">
        <f>IFERROR(VLOOKUP(C2760,PG!$C$8:$M$1007,11,FALSE),"")</f>
        <v/>
      </c>
      <c r="J2760" s="133">
        <f t="shared" si="86"/>
        <v>0</v>
      </c>
    </row>
    <row r="2761" spans="1:10" ht="35.1" customHeight="1" thickTop="1" thickBot="1" x14ac:dyDescent="0.3">
      <c r="A2761" s="28" t="str">
        <f t="shared" ref="A2761:A2824" si="87">IF(B2761="","",MONTH(B2761))</f>
        <v/>
      </c>
      <c r="B2761" s="171"/>
      <c r="C2761" s="169"/>
      <c r="D2761" s="182"/>
      <c r="E2761" s="172"/>
      <c r="F2761" s="170"/>
      <c r="G2761" s="169"/>
      <c r="H2761" s="183"/>
      <c r="I2761" s="132" t="str">
        <f>IFERROR(VLOOKUP(C2761,PG!$C$8:$M$1007,11,FALSE),"")</f>
        <v/>
      </c>
      <c r="J2761" s="133">
        <f t="shared" si="86"/>
        <v>0</v>
      </c>
    </row>
    <row r="2762" spans="1:10" ht="35.1" customHeight="1" thickTop="1" thickBot="1" x14ac:dyDescent="0.3">
      <c r="A2762" s="28" t="str">
        <f t="shared" si="87"/>
        <v/>
      </c>
      <c r="B2762" s="171"/>
      <c r="C2762" s="169"/>
      <c r="D2762" s="182"/>
      <c r="E2762" s="172"/>
      <c r="F2762" s="170"/>
      <c r="G2762" s="169"/>
      <c r="H2762" s="183"/>
      <c r="I2762" s="132" t="str">
        <f>IFERROR(VLOOKUP(C2762,PG!$C$8:$M$1007,11,FALSE),"")</f>
        <v/>
      </c>
      <c r="J2762" s="133">
        <f t="shared" si="86"/>
        <v>0</v>
      </c>
    </row>
    <row r="2763" spans="1:10" ht="35.1" customHeight="1" thickTop="1" thickBot="1" x14ac:dyDescent="0.3">
      <c r="A2763" s="28" t="str">
        <f t="shared" si="87"/>
        <v/>
      </c>
      <c r="B2763" s="171"/>
      <c r="C2763" s="169"/>
      <c r="D2763" s="182"/>
      <c r="E2763" s="172"/>
      <c r="F2763" s="170"/>
      <c r="G2763" s="169"/>
      <c r="H2763" s="183"/>
      <c r="I2763" s="132" t="str">
        <f>IFERROR(VLOOKUP(C2763,PG!$C$8:$M$1007,11,FALSE),"")</f>
        <v/>
      </c>
      <c r="J2763" s="133">
        <f t="shared" si="86"/>
        <v>0</v>
      </c>
    </row>
    <row r="2764" spans="1:10" ht="35.1" customHeight="1" thickTop="1" thickBot="1" x14ac:dyDescent="0.3">
      <c r="A2764" s="28" t="str">
        <f t="shared" si="87"/>
        <v/>
      </c>
      <c r="B2764" s="171"/>
      <c r="C2764" s="169"/>
      <c r="D2764" s="182"/>
      <c r="E2764" s="172"/>
      <c r="F2764" s="170"/>
      <c r="G2764" s="169"/>
      <c r="H2764" s="183"/>
      <c r="I2764" s="132" t="str">
        <f>IFERROR(VLOOKUP(C2764,PG!$C$8:$M$1007,11,FALSE),"")</f>
        <v/>
      </c>
      <c r="J2764" s="133">
        <f t="shared" si="86"/>
        <v>0</v>
      </c>
    </row>
    <row r="2765" spans="1:10" ht="35.1" customHeight="1" thickTop="1" thickBot="1" x14ac:dyDescent="0.3">
      <c r="A2765" s="28" t="str">
        <f t="shared" si="87"/>
        <v/>
      </c>
      <c r="B2765" s="171"/>
      <c r="C2765" s="169"/>
      <c r="D2765" s="182"/>
      <c r="E2765" s="172"/>
      <c r="F2765" s="170"/>
      <c r="G2765" s="169"/>
      <c r="H2765" s="183"/>
      <c r="I2765" s="132" t="str">
        <f>IFERROR(VLOOKUP(C2765,PG!$C$8:$M$1007,11,FALSE),"")</f>
        <v/>
      </c>
      <c r="J2765" s="133">
        <f t="shared" si="86"/>
        <v>0</v>
      </c>
    </row>
    <row r="2766" spans="1:10" ht="35.1" customHeight="1" thickTop="1" thickBot="1" x14ac:dyDescent="0.3">
      <c r="A2766" s="28" t="str">
        <f t="shared" si="87"/>
        <v/>
      </c>
      <c r="B2766" s="171"/>
      <c r="C2766" s="169"/>
      <c r="D2766" s="182"/>
      <c r="E2766" s="172"/>
      <c r="F2766" s="170"/>
      <c r="G2766" s="169"/>
      <c r="H2766" s="183"/>
      <c r="I2766" s="132" t="str">
        <f>IFERROR(VLOOKUP(C2766,PG!$C$8:$M$1007,11,FALSE),"")</f>
        <v/>
      </c>
      <c r="J2766" s="133">
        <f t="shared" si="86"/>
        <v>0</v>
      </c>
    </row>
    <row r="2767" spans="1:10" ht="35.1" customHeight="1" thickTop="1" thickBot="1" x14ac:dyDescent="0.3">
      <c r="A2767" s="28" t="str">
        <f t="shared" si="87"/>
        <v/>
      </c>
      <c r="B2767" s="171"/>
      <c r="C2767" s="169"/>
      <c r="D2767" s="182"/>
      <c r="E2767" s="172"/>
      <c r="F2767" s="170"/>
      <c r="G2767" s="169"/>
      <c r="H2767" s="183"/>
      <c r="I2767" s="132" t="str">
        <f>IFERROR(VLOOKUP(C2767,PG!$C$8:$M$1007,11,FALSE),"")</f>
        <v/>
      </c>
      <c r="J2767" s="133">
        <f t="shared" si="86"/>
        <v>0</v>
      </c>
    </row>
    <row r="2768" spans="1:10" ht="35.1" customHeight="1" thickTop="1" thickBot="1" x14ac:dyDescent="0.3">
      <c r="A2768" s="28" t="str">
        <f t="shared" si="87"/>
        <v/>
      </c>
      <c r="B2768" s="171"/>
      <c r="C2768" s="169"/>
      <c r="D2768" s="182"/>
      <c r="E2768" s="172"/>
      <c r="F2768" s="170"/>
      <c r="G2768" s="169"/>
      <c r="H2768" s="183"/>
      <c r="I2768" s="132" t="str">
        <f>IFERROR(VLOOKUP(C2768,PG!$C$8:$M$1007,11,FALSE),"")</f>
        <v/>
      </c>
      <c r="J2768" s="133">
        <f t="shared" si="86"/>
        <v>0</v>
      </c>
    </row>
    <row r="2769" spans="1:10" ht="35.1" customHeight="1" thickTop="1" thickBot="1" x14ac:dyDescent="0.3">
      <c r="A2769" s="28" t="str">
        <f t="shared" si="87"/>
        <v/>
      </c>
      <c r="B2769" s="171"/>
      <c r="C2769" s="169"/>
      <c r="D2769" s="182"/>
      <c r="E2769" s="172"/>
      <c r="F2769" s="170"/>
      <c r="G2769" s="169"/>
      <c r="H2769" s="183"/>
      <c r="I2769" s="132" t="str">
        <f>IFERROR(VLOOKUP(C2769,PG!$C$8:$M$1007,11,FALSE),"")</f>
        <v/>
      </c>
      <c r="J2769" s="133">
        <f t="shared" si="86"/>
        <v>0</v>
      </c>
    </row>
    <row r="2770" spans="1:10" ht="35.1" customHeight="1" thickTop="1" thickBot="1" x14ac:dyDescent="0.3">
      <c r="A2770" s="28" t="str">
        <f t="shared" si="87"/>
        <v/>
      </c>
      <c r="B2770" s="171"/>
      <c r="C2770" s="169"/>
      <c r="D2770" s="182"/>
      <c r="E2770" s="172"/>
      <c r="F2770" s="170"/>
      <c r="G2770" s="169"/>
      <c r="H2770" s="183"/>
      <c r="I2770" s="132" t="str">
        <f>IFERROR(VLOOKUP(C2770,PG!$C$8:$M$1007,11,FALSE),"")</f>
        <v/>
      </c>
      <c r="J2770" s="133">
        <f t="shared" si="86"/>
        <v>0</v>
      </c>
    </row>
    <row r="2771" spans="1:10" ht="35.1" customHeight="1" thickTop="1" thickBot="1" x14ac:dyDescent="0.3">
      <c r="A2771" s="28" t="str">
        <f t="shared" si="87"/>
        <v/>
      </c>
      <c r="B2771" s="171"/>
      <c r="C2771" s="169"/>
      <c r="D2771" s="182"/>
      <c r="E2771" s="172"/>
      <c r="F2771" s="170"/>
      <c r="G2771" s="169"/>
      <c r="H2771" s="183"/>
      <c r="I2771" s="132" t="str">
        <f>IFERROR(VLOOKUP(C2771,PG!$C$8:$M$1007,11,FALSE),"")</f>
        <v/>
      </c>
      <c r="J2771" s="133">
        <f t="shared" ref="J2771:J2834" si="88">IFERROR(E2771*F2771,0)</f>
        <v>0</v>
      </c>
    </row>
    <row r="2772" spans="1:10" ht="35.1" customHeight="1" thickTop="1" thickBot="1" x14ac:dyDescent="0.3">
      <c r="A2772" s="28" t="str">
        <f t="shared" si="87"/>
        <v/>
      </c>
      <c r="B2772" s="171"/>
      <c r="C2772" s="169"/>
      <c r="D2772" s="182"/>
      <c r="E2772" s="172"/>
      <c r="F2772" s="170"/>
      <c r="G2772" s="169"/>
      <c r="H2772" s="183"/>
      <c r="I2772" s="132" t="str">
        <f>IFERROR(VLOOKUP(C2772,PG!$C$8:$M$1007,11,FALSE),"")</f>
        <v/>
      </c>
      <c r="J2772" s="133">
        <f t="shared" si="88"/>
        <v>0</v>
      </c>
    </row>
    <row r="2773" spans="1:10" ht="35.1" customHeight="1" thickTop="1" thickBot="1" x14ac:dyDescent="0.3">
      <c r="A2773" s="28" t="str">
        <f t="shared" si="87"/>
        <v/>
      </c>
      <c r="B2773" s="171"/>
      <c r="C2773" s="169"/>
      <c r="D2773" s="182"/>
      <c r="E2773" s="172"/>
      <c r="F2773" s="170"/>
      <c r="G2773" s="169"/>
      <c r="H2773" s="183"/>
      <c r="I2773" s="132" t="str">
        <f>IFERROR(VLOOKUP(C2773,PG!$C$8:$M$1007,11,FALSE),"")</f>
        <v/>
      </c>
      <c r="J2773" s="133">
        <f t="shared" si="88"/>
        <v>0</v>
      </c>
    </row>
    <row r="2774" spans="1:10" ht="35.1" customHeight="1" thickTop="1" thickBot="1" x14ac:dyDescent="0.3">
      <c r="A2774" s="28" t="str">
        <f t="shared" si="87"/>
        <v/>
      </c>
      <c r="B2774" s="171"/>
      <c r="C2774" s="169"/>
      <c r="D2774" s="182"/>
      <c r="E2774" s="172"/>
      <c r="F2774" s="170"/>
      <c r="G2774" s="169"/>
      <c r="H2774" s="183"/>
      <c r="I2774" s="132" t="str">
        <f>IFERROR(VLOOKUP(C2774,PG!$C$8:$M$1007,11,FALSE),"")</f>
        <v/>
      </c>
      <c r="J2774" s="133">
        <f t="shared" si="88"/>
        <v>0</v>
      </c>
    </row>
    <row r="2775" spans="1:10" ht="35.1" customHeight="1" thickTop="1" thickBot="1" x14ac:dyDescent="0.3">
      <c r="A2775" s="28" t="str">
        <f t="shared" si="87"/>
        <v/>
      </c>
      <c r="B2775" s="171"/>
      <c r="C2775" s="169"/>
      <c r="D2775" s="182"/>
      <c r="E2775" s="172"/>
      <c r="F2775" s="170"/>
      <c r="G2775" s="169"/>
      <c r="H2775" s="183"/>
      <c r="I2775" s="132" t="str">
        <f>IFERROR(VLOOKUP(C2775,PG!$C$8:$M$1007,11,FALSE),"")</f>
        <v/>
      </c>
      <c r="J2775" s="133">
        <f t="shared" si="88"/>
        <v>0</v>
      </c>
    </row>
    <row r="2776" spans="1:10" ht="35.1" customHeight="1" thickTop="1" thickBot="1" x14ac:dyDescent="0.3">
      <c r="A2776" s="28" t="str">
        <f t="shared" si="87"/>
        <v/>
      </c>
      <c r="B2776" s="171"/>
      <c r="C2776" s="169"/>
      <c r="D2776" s="182"/>
      <c r="E2776" s="172"/>
      <c r="F2776" s="170"/>
      <c r="G2776" s="169"/>
      <c r="H2776" s="183"/>
      <c r="I2776" s="132" t="str">
        <f>IFERROR(VLOOKUP(C2776,PG!$C$8:$M$1007,11,FALSE),"")</f>
        <v/>
      </c>
      <c r="J2776" s="133">
        <f t="shared" si="88"/>
        <v>0</v>
      </c>
    </row>
    <row r="2777" spans="1:10" ht="35.1" customHeight="1" thickTop="1" thickBot="1" x14ac:dyDescent="0.3">
      <c r="A2777" s="28" t="str">
        <f t="shared" si="87"/>
        <v/>
      </c>
      <c r="B2777" s="171"/>
      <c r="C2777" s="169"/>
      <c r="D2777" s="182"/>
      <c r="E2777" s="172"/>
      <c r="F2777" s="170"/>
      <c r="G2777" s="169"/>
      <c r="H2777" s="183"/>
      <c r="I2777" s="132" t="str">
        <f>IFERROR(VLOOKUP(C2777,PG!$C$8:$M$1007,11,FALSE),"")</f>
        <v/>
      </c>
      <c r="J2777" s="133">
        <f t="shared" si="88"/>
        <v>0</v>
      </c>
    </row>
    <row r="2778" spans="1:10" ht="35.1" customHeight="1" thickTop="1" thickBot="1" x14ac:dyDescent="0.3">
      <c r="A2778" s="28" t="str">
        <f t="shared" si="87"/>
        <v/>
      </c>
      <c r="B2778" s="171"/>
      <c r="C2778" s="169"/>
      <c r="D2778" s="182"/>
      <c r="E2778" s="172"/>
      <c r="F2778" s="170"/>
      <c r="G2778" s="169"/>
      <c r="H2778" s="183"/>
      <c r="I2778" s="132" t="str">
        <f>IFERROR(VLOOKUP(C2778,PG!$C$8:$M$1007,11,FALSE),"")</f>
        <v/>
      </c>
      <c r="J2778" s="133">
        <f t="shared" si="88"/>
        <v>0</v>
      </c>
    </row>
    <row r="2779" spans="1:10" ht="35.1" customHeight="1" thickTop="1" thickBot="1" x14ac:dyDescent="0.3">
      <c r="A2779" s="28" t="str">
        <f t="shared" si="87"/>
        <v/>
      </c>
      <c r="B2779" s="171"/>
      <c r="C2779" s="169"/>
      <c r="D2779" s="182"/>
      <c r="E2779" s="172"/>
      <c r="F2779" s="170"/>
      <c r="G2779" s="169"/>
      <c r="H2779" s="183"/>
      <c r="I2779" s="132" t="str">
        <f>IFERROR(VLOOKUP(C2779,PG!$C$8:$M$1007,11,FALSE),"")</f>
        <v/>
      </c>
      <c r="J2779" s="133">
        <f t="shared" si="88"/>
        <v>0</v>
      </c>
    </row>
    <row r="2780" spans="1:10" ht="35.1" customHeight="1" thickTop="1" thickBot="1" x14ac:dyDescent="0.3">
      <c r="A2780" s="28" t="str">
        <f t="shared" si="87"/>
        <v/>
      </c>
      <c r="B2780" s="171"/>
      <c r="C2780" s="169"/>
      <c r="D2780" s="182"/>
      <c r="E2780" s="172"/>
      <c r="F2780" s="170"/>
      <c r="G2780" s="169"/>
      <c r="H2780" s="183"/>
      <c r="I2780" s="132" t="str">
        <f>IFERROR(VLOOKUP(C2780,PG!$C$8:$M$1007,11,FALSE),"")</f>
        <v/>
      </c>
      <c r="J2780" s="133">
        <f t="shared" si="88"/>
        <v>0</v>
      </c>
    </row>
    <row r="2781" spans="1:10" ht="35.1" customHeight="1" thickTop="1" thickBot="1" x14ac:dyDescent="0.3">
      <c r="A2781" s="28" t="str">
        <f t="shared" si="87"/>
        <v/>
      </c>
      <c r="B2781" s="171"/>
      <c r="C2781" s="169"/>
      <c r="D2781" s="182"/>
      <c r="E2781" s="172"/>
      <c r="F2781" s="170"/>
      <c r="G2781" s="169"/>
      <c r="H2781" s="183"/>
      <c r="I2781" s="132" t="str">
        <f>IFERROR(VLOOKUP(C2781,PG!$C$8:$M$1007,11,FALSE),"")</f>
        <v/>
      </c>
      <c r="J2781" s="133">
        <f t="shared" si="88"/>
        <v>0</v>
      </c>
    </row>
    <row r="2782" spans="1:10" ht="35.1" customHeight="1" thickTop="1" thickBot="1" x14ac:dyDescent="0.3">
      <c r="A2782" s="28" t="str">
        <f t="shared" si="87"/>
        <v/>
      </c>
      <c r="B2782" s="171"/>
      <c r="C2782" s="169"/>
      <c r="D2782" s="182"/>
      <c r="E2782" s="172"/>
      <c r="F2782" s="170"/>
      <c r="G2782" s="169"/>
      <c r="H2782" s="183"/>
      <c r="I2782" s="132" t="str">
        <f>IFERROR(VLOOKUP(C2782,PG!$C$8:$M$1007,11,FALSE),"")</f>
        <v/>
      </c>
      <c r="J2782" s="133">
        <f t="shared" si="88"/>
        <v>0</v>
      </c>
    </row>
    <row r="2783" spans="1:10" ht="35.1" customHeight="1" thickTop="1" thickBot="1" x14ac:dyDescent="0.3">
      <c r="A2783" s="28" t="str">
        <f t="shared" si="87"/>
        <v/>
      </c>
      <c r="B2783" s="171"/>
      <c r="C2783" s="169"/>
      <c r="D2783" s="182"/>
      <c r="E2783" s="172"/>
      <c r="F2783" s="170"/>
      <c r="G2783" s="169"/>
      <c r="H2783" s="183"/>
      <c r="I2783" s="132" t="str">
        <f>IFERROR(VLOOKUP(C2783,PG!$C$8:$M$1007,11,FALSE),"")</f>
        <v/>
      </c>
      <c r="J2783" s="133">
        <f t="shared" si="88"/>
        <v>0</v>
      </c>
    </row>
    <row r="2784" spans="1:10" ht="35.1" customHeight="1" thickTop="1" thickBot="1" x14ac:dyDescent="0.3">
      <c r="A2784" s="28" t="str">
        <f t="shared" si="87"/>
        <v/>
      </c>
      <c r="B2784" s="171"/>
      <c r="C2784" s="169"/>
      <c r="D2784" s="182"/>
      <c r="E2784" s="172"/>
      <c r="F2784" s="170"/>
      <c r="G2784" s="169"/>
      <c r="H2784" s="183"/>
      <c r="I2784" s="132" t="str">
        <f>IFERROR(VLOOKUP(C2784,PG!$C$8:$M$1007,11,FALSE),"")</f>
        <v/>
      </c>
      <c r="J2784" s="133">
        <f t="shared" si="88"/>
        <v>0</v>
      </c>
    </row>
    <row r="2785" spans="1:10" ht="35.1" customHeight="1" thickTop="1" thickBot="1" x14ac:dyDescent="0.3">
      <c r="A2785" s="28" t="str">
        <f t="shared" si="87"/>
        <v/>
      </c>
      <c r="B2785" s="171"/>
      <c r="C2785" s="169"/>
      <c r="D2785" s="182"/>
      <c r="E2785" s="172"/>
      <c r="F2785" s="170"/>
      <c r="G2785" s="169"/>
      <c r="H2785" s="183"/>
      <c r="I2785" s="132" t="str">
        <f>IFERROR(VLOOKUP(C2785,PG!$C$8:$M$1007,11,FALSE),"")</f>
        <v/>
      </c>
      <c r="J2785" s="133">
        <f t="shared" si="88"/>
        <v>0</v>
      </c>
    </row>
    <row r="2786" spans="1:10" ht="35.1" customHeight="1" thickTop="1" thickBot="1" x14ac:dyDescent="0.3">
      <c r="A2786" s="28" t="str">
        <f t="shared" si="87"/>
        <v/>
      </c>
      <c r="B2786" s="171"/>
      <c r="C2786" s="169"/>
      <c r="D2786" s="182"/>
      <c r="E2786" s="172"/>
      <c r="F2786" s="170"/>
      <c r="G2786" s="169"/>
      <c r="H2786" s="183"/>
      <c r="I2786" s="132" t="str">
        <f>IFERROR(VLOOKUP(C2786,PG!$C$8:$M$1007,11,FALSE),"")</f>
        <v/>
      </c>
      <c r="J2786" s="133">
        <f t="shared" si="88"/>
        <v>0</v>
      </c>
    </row>
    <row r="2787" spans="1:10" ht="35.1" customHeight="1" thickTop="1" thickBot="1" x14ac:dyDescent="0.3">
      <c r="A2787" s="28" t="str">
        <f t="shared" si="87"/>
        <v/>
      </c>
      <c r="B2787" s="171"/>
      <c r="C2787" s="169"/>
      <c r="D2787" s="182"/>
      <c r="E2787" s="172"/>
      <c r="F2787" s="170"/>
      <c r="G2787" s="169"/>
      <c r="H2787" s="183"/>
      <c r="I2787" s="132" t="str">
        <f>IFERROR(VLOOKUP(C2787,PG!$C$8:$M$1007,11,FALSE),"")</f>
        <v/>
      </c>
      <c r="J2787" s="133">
        <f t="shared" si="88"/>
        <v>0</v>
      </c>
    </row>
    <row r="2788" spans="1:10" ht="35.1" customHeight="1" thickTop="1" thickBot="1" x14ac:dyDescent="0.3">
      <c r="A2788" s="28" t="str">
        <f t="shared" si="87"/>
        <v/>
      </c>
      <c r="B2788" s="171"/>
      <c r="C2788" s="169"/>
      <c r="D2788" s="182"/>
      <c r="E2788" s="172"/>
      <c r="F2788" s="170"/>
      <c r="G2788" s="169"/>
      <c r="H2788" s="183"/>
      <c r="I2788" s="132" t="str">
        <f>IFERROR(VLOOKUP(C2788,PG!$C$8:$M$1007,11,FALSE),"")</f>
        <v/>
      </c>
      <c r="J2788" s="133">
        <f t="shared" si="88"/>
        <v>0</v>
      </c>
    </row>
    <row r="2789" spans="1:10" ht="35.1" customHeight="1" thickTop="1" thickBot="1" x14ac:dyDescent="0.3">
      <c r="A2789" s="28" t="str">
        <f t="shared" si="87"/>
        <v/>
      </c>
      <c r="B2789" s="171"/>
      <c r="C2789" s="169"/>
      <c r="D2789" s="182"/>
      <c r="E2789" s="172"/>
      <c r="F2789" s="170"/>
      <c r="G2789" s="169"/>
      <c r="H2789" s="183"/>
      <c r="I2789" s="132" t="str">
        <f>IFERROR(VLOOKUP(C2789,PG!$C$8:$M$1007,11,FALSE),"")</f>
        <v/>
      </c>
      <c r="J2789" s="133">
        <f t="shared" si="88"/>
        <v>0</v>
      </c>
    </row>
    <row r="2790" spans="1:10" ht="35.1" customHeight="1" thickTop="1" thickBot="1" x14ac:dyDescent="0.3">
      <c r="A2790" s="28" t="str">
        <f t="shared" si="87"/>
        <v/>
      </c>
      <c r="B2790" s="171"/>
      <c r="C2790" s="169"/>
      <c r="D2790" s="182"/>
      <c r="E2790" s="172"/>
      <c r="F2790" s="170"/>
      <c r="G2790" s="169"/>
      <c r="H2790" s="183"/>
      <c r="I2790" s="132" t="str">
        <f>IFERROR(VLOOKUP(C2790,PG!$C$8:$M$1007,11,FALSE),"")</f>
        <v/>
      </c>
      <c r="J2790" s="133">
        <f t="shared" si="88"/>
        <v>0</v>
      </c>
    </row>
    <row r="2791" spans="1:10" ht="35.1" customHeight="1" thickTop="1" thickBot="1" x14ac:dyDescent="0.3">
      <c r="A2791" s="28" t="str">
        <f t="shared" si="87"/>
        <v/>
      </c>
      <c r="B2791" s="171"/>
      <c r="C2791" s="169"/>
      <c r="D2791" s="182"/>
      <c r="E2791" s="172"/>
      <c r="F2791" s="170"/>
      <c r="G2791" s="169"/>
      <c r="H2791" s="183"/>
      <c r="I2791" s="132" t="str">
        <f>IFERROR(VLOOKUP(C2791,PG!$C$8:$M$1007,11,FALSE),"")</f>
        <v/>
      </c>
      <c r="J2791" s="133">
        <f t="shared" si="88"/>
        <v>0</v>
      </c>
    </row>
    <row r="2792" spans="1:10" ht="35.1" customHeight="1" thickTop="1" thickBot="1" x14ac:dyDescent="0.3">
      <c r="A2792" s="28" t="str">
        <f t="shared" si="87"/>
        <v/>
      </c>
      <c r="B2792" s="171"/>
      <c r="C2792" s="169"/>
      <c r="D2792" s="182"/>
      <c r="E2792" s="172"/>
      <c r="F2792" s="170"/>
      <c r="G2792" s="169"/>
      <c r="H2792" s="183"/>
      <c r="I2792" s="132" t="str">
        <f>IFERROR(VLOOKUP(C2792,PG!$C$8:$M$1007,11,FALSE),"")</f>
        <v/>
      </c>
      <c r="J2792" s="133">
        <f t="shared" si="88"/>
        <v>0</v>
      </c>
    </row>
    <row r="2793" spans="1:10" ht="35.1" customHeight="1" thickTop="1" thickBot="1" x14ac:dyDescent="0.3">
      <c r="A2793" s="28" t="str">
        <f t="shared" si="87"/>
        <v/>
      </c>
      <c r="B2793" s="171"/>
      <c r="C2793" s="169"/>
      <c r="D2793" s="182"/>
      <c r="E2793" s="172"/>
      <c r="F2793" s="170"/>
      <c r="G2793" s="169"/>
      <c r="H2793" s="183"/>
      <c r="I2793" s="132" t="str">
        <f>IFERROR(VLOOKUP(C2793,PG!$C$8:$M$1007,11,FALSE),"")</f>
        <v/>
      </c>
      <c r="J2793" s="133">
        <f t="shared" si="88"/>
        <v>0</v>
      </c>
    </row>
    <row r="2794" spans="1:10" ht="35.1" customHeight="1" thickTop="1" thickBot="1" x14ac:dyDescent="0.3">
      <c r="A2794" s="28" t="str">
        <f t="shared" si="87"/>
        <v/>
      </c>
      <c r="B2794" s="171"/>
      <c r="C2794" s="169"/>
      <c r="D2794" s="182"/>
      <c r="E2794" s="172"/>
      <c r="F2794" s="170"/>
      <c r="G2794" s="169"/>
      <c r="H2794" s="183"/>
      <c r="I2794" s="132" t="str">
        <f>IFERROR(VLOOKUP(C2794,PG!$C$8:$M$1007,11,FALSE),"")</f>
        <v/>
      </c>
      <c r="J2794" s="133">
        <f t="shared" si="88"/>
        <v>0</v>
      </c>
    </row>
    <row r="2795" spans="1:10" ht="35.1" customHeight="1" thickTop="1" thickBot="1" x14ac:dyDescent="0.3">
      <c r="A2795" s="28" t="str">
        <f t="shared" si="87"/>
        <v/>
      </c>
      <c r="B2795" s="171"/>
      <c r="C2795" s="169"/>
      <c r="D2795" s="182"/>
      <c r="E2795" s="172"/>
      <c r="F2795" s="170"/>
      <c r="G2795" s="169"/>
      <c r="H2795" s="183"/>
      <c r="I2795" s="132" t="str">
        <f>IFERROR(VLOOKUP(C2795,PG!$C$8:$M$1007,11,FALSE),"")</f>
        <v/>
      </c>
      <c r="J2795" s="133">
        <f t="shared" si="88"/>
        <v>0</v>
      </c>
    </row>
    <row r="2796" spans="1:10" ht="35.1" customHeight="1" thickTop="1" thickBot="1" x14ac:dyDescent="0.3">
      <c r="A2796" s="28" t="str">
        <f t="shared" si="87"/>
        <v/>
      </c>
      <c r="B2796" s="171"/>
      <c r="C2796" s="169"/>
      <c r="D2796" s="182"/>
      <c r="E2796" s="172"/>
      <c r="F2796" s="170"/>
      <c r="G2796" s="169"/>
      <c r="H2796" s="183"/>
      <c r="I2796" s="132" t="str">
        <f>IFERROR(VLOOKUP(C2796,PG!$C$8:$M$1007,11,FALSE),"")</f>
        <v/>
      </c>
      <c r="J2796" s="133">
        <f t="shared" si="88"/>
        <v>0</v>
      </c>
    </row>
    <row r="2797" spans="1:10" ht="35.1" customHeight="1" thickTop="1" thickBot="1" x14ac:dyDescent="0.3">
      <c r="A2797" s="28" t="str">
        <f t="shared" si="87"/>
        <v/>
      </c>
      <c r="B2797" s="171"/>
      <c r="C2797" s="169"/>
      <c r="D2797" s="182"/>
      <c r="E2797" s="172"/>
      <c r="F2797" s="170"/>
      <c r="G2797" s="169"/>
      <c r="H2797" s="183"/>
      <c r="I2797" s="132" t="str">
        <f>IFERROR(VLOOKUP(C2797,PG!$C$8:$M$1007,11,FALSE),"")</f>
        <v/>
      </c>
      <c r="J2797" s="133">
        <f t="shared" si="88"/>
        <v>0</v>
      </c>
    </row>
    <row r="2798" spans="1:10" ht="35.1" customHeight="1" thickTop="1" thickBot="1" x14ac:dyDescent="0.3">
      <c r="A2798" s="28" t="str">
        <f t="shared" si="87"/>
        <v/>
      </c>
      <c r="B2798" s="171"/>
      <c r="C2798" s="169"/>
      <c r="D2798" s="182"/>
      <c r="E2798" s="172"/>
      <c r="F2798" s="170"/>
      <c r="G2798" s="169"/>
      <c r="H2798" s="183"/>
      <c r="I2798" s="132" t="str">
        <f>IFERROR(VLOOKUP(C2798,PG!$C$8:$M$1007,11,FALSE),"")</f>
        <v/>
      </c>
      <c r="J2798" s="133">
        <f t="shared" si="88"/>
        <v>0</v>
      </c>
    </row>
    <row r="2799" spans="1:10" ht="35.1" customHeight="1" thickTop="1" thickBot="1" x14ac:dyDescent="0.3">
      <c r="A2799" s="28" t="str">
        <f t="shared" si="87"/>
        <v/>
      </c>
      <c r="B2799" s="171"/>
      <c r="C2799" s="169"/>
      <c r="D2799" s="182"/>
      <c r="E2799" s="172"/>
      <c r="F2799" s="170"/>
      <c r="G2799" s="169"/>
      <c r="H2799" s="183"/>
      <c r="I2799" s="132" t="str">
        <f>IFERROR(VLOOKUP(C2799,PG!$C$8:$M$1007,11,FALSE),"")</f>
        <v/>
      </c>
      <c r="J2799" s="133">
        <f t="shared" si="88"/>
        <v>0</v>
      </c>
    </row>
    <row r="2800" spans="1:10" ht="35.1" customHeight="1" thickTop="1" thickBot="1" x14ac:dyDescent="0.3">
      <c r="A2800" s="28" t="str">
        <f t="shared" si="87"/>
        <v/>
      </c>
      <c r="B2800" s="171"/>
      <c r="C2800" s="169"/>
      <c r="D2800" s="182"/>
      <c r="E2800" s="172"/>
      <c r="F2800" s="170"/>
      <c r="G2800" s="169"/>
      <c r="H2800" s="183"/>
      <c r="I2800" s="132" t="str">
        <f>IFERROR(VLOOKUP(C2800,PG!$C$8:$M$1007,11,FALSE),"")</f>
        <v/>
      </c>
      <c r="J2800" s="133">
        <f t="shared" si="88"/>
        <v>0</v>
      </c>
    </row>
    <row r="2801" spans="1:10" ht="35.1" customHeight="1" thickTop="1" thickBot="1" x14ac:dyDescent="0.3">
      <c r="A2801" s="28" t="str">
        <f t="shared" si="87"/>
        <v/>
      </c>
      <c r="B2801" s="171"/>
      <c r="C2801" s="169"/>
      <c r="D2801" s="182"/>
      <c r="E2801" s="172"/>
      <c r="F2801" s="170"/>
      <c r="G2801" s="169"/>
      <c r="H2801" s="183"/>
      <c r="I2801" s="132" t="str">
        <f>IFERROR(VLOOKUP(C2801,PG!$C$8:$M$1007,11,FALSE),"")</f>
        <v/>
      </c>
      <c r="J2801" s="133">
        <f t="shared" si="88"/>
        <v>0</v>
      </c>
    </row>
    <row r="2802" spans="1:10" ht="35.1" customHeight="1" thickTop="1" thickBot="1" x14ac:dyDescent="0.3">
      <c r="A2802" s="28" t="str">
        <f t="shared" si="87"/>
        <v/>
      </c>
      <c r="B2802" s="171"/>
      <c r="C2802" s="169"/>
      <c r="D2802" s="182"/>
      <c r="E2802" s="172"/>
      <c r="F2802" s="170"/>
      <c r="G2802" s="169"/>
      <c r="H2802" s="183"/>
      <c r="I2802" s="132" t="str">
        <f>IFERROR(VLOOKUP(C2802,PG!$C$8:$M$1007,11,FALSE),"")</f>
        <v/>
      </c>
      <c r="J2802" s="133">
        <f t="shared" si="88"/>
        <v>0</v>
      </c>
    </row>
    <row r="2803" spans="1:10" ht="35.1" customHeight="1" thickTop="1" thickBot="1" x14ac:dyDescent="0.3">
      <c r="A2803" s="28" t="str">
        <f t="shared" si="87"/>
        <v/>
      </c>
      <c r="B2803" s="171"/>
      <c r="C2803" s="169"/>
      <c r="D2803" s="182"/>
      <c r="E2803" s="172"/>
      <c r="F2803" s="170"/>
      <c r="G2803" s="169"/>
      <c r="H2803" s="183"/>
      <c r="I2803" s="132" t="str">
        <f>IFERROR(VLOOKUP(C2803,PG!$C$8:$M$1007,11,FALSE),"")</f>
        <v/>
      </c>
      <c r="J2803" s="133">
        <f t="shared" si="88"/>
        <v>0</v>
      </c>
    </row>
    <row r="2804" spans="1:10" ht="35.1" customHeight="1" thickTop="1" thickBot="1" x14ac:dyDescent="0.3">
      <c r="A2804" s="28" t="str">
        <f t="shared" si="87"/>
        <v/>
      </c>
      <c r="B2804" s="171"/>
      <c r="C2804" s="169"/>
      <c r="D2804" s="182"/>
      <c r="E2804" s="172"/>
      <c r="F2804" s="170"/>
      <c r="G2804" s="169"/>
      <c r="H2804" s="183"/>
      <c r="I2804" s="132" t="str">
        <f>IFERROR(VLOOKUP(C2804,PG!$C$8:$M$1007,11,FALSE),"")</f>
        <v/>
      </c>
      <c r="J2804" s="133">
        <f t="shared" si="88"/>
        <v>0</v>
      </c>
    </row>
    <row r="2805" spans="1:10" ht="35.1" customHeight="1" thickTop="1" thickBot="1" x14ac:dyDescent="0.3">
      <c r="A2805" s="28" t="str">
        <f t="shared" si="87"/>
        <v/>
      </c>
      <c r="B2805" s="171"/>
      <c r="C2805" s="169"/>
      <c r="D2805" s="182"/>
      <c r="E2805" s="172"/>
      <c r="F2805" s="170"/>
      <c r="G2805" s="169"/>
      <c r="H2805" s="183"/>
      <c r="I2805" s="132" t="str">
        <f>IFERROR(VLOOKUP(C2805,PG!$C$8:$M$1007,11,FALSE),"")</f>
        <v/>
      </c>
      <c r="J2805" s="133">
        <f t="shared" si="88"/>
        <v>0</v>
      </c>
    </row>
    <row r="2806" spans="1:10" ht="35.1" customHeight="1" thickTop="1" thickBot="1" x14ac:dyDescent="0.3">
      <c r="A2806" s="28" t="str">
        <f t="shared" si="87"/>
        <v/>
      </c>
      <c r="B2806" s="171"/>
      <c r="C2806" s="169"/>
      <c r="D2806" s="182"/>
      <c r="E2806" s="172"/>
      <c r="F2806" s="170"/>
      <c r="G2806" s="169"/>
      <c r="H2806" s="183"/>
      <c r="I2806" s="132" t="str">
        <f>IFERROR(VLOOKUP(C2806,PG!$C$8:$M$1007,11,FALSE),"")</f>
        <v/>
      </c>
      <c r="J2806" s="133">
        <f t="shared" si="88"/>
        <v>0</v>
      </c>
    </row>
    <row r="2807" spans="1:10" ht="35.1" customHeight="1" thickTop="1" thickBot="1" x14ac:dyDescent="0.3">
      <c r="A2807" s="28" t="str">
        <f t="shared" si="87"/>
        <v/>
      </c>
      <c r="B2807" s="171"/>
      <c r="C2807" s="169"/>
      <c r="D2807" s="182"/>
      <c r="E2807" s="172"/>
      <c r="F2807" s="170"/>
      <c r="G2807" s="169"/>
      <c r="H2807" s="183"/>
      <c r="I2807" s="132" t="str">
        <f>IFERROR(VLOOKUP(C2807,PG!$C$8:$M$1007,11,FALSE),"")</f>
        <v/>
      </c>
      <c r="J2807" s="133">
        <f t="shared" si="88"/>
        <v>0</v>
      </c>
    </row>
    <row r="2808" spans="1:10" ht="35.1" customHeight="1" thickTop="1" thickBot="1" x14ac:dyDescent="0.3">
      <c r="A2808" s="28" t="str">
        <f t="shared" si="87"/>
        <v/>
      </c>
      <c r="B2808" s="171"/>
      <c r="C2808" s="169"/>
      <c r="D2808" s="182"/>
      <c r="E2808" s="172"/>
      <c r="F2808" s="170"/>
      <c r="G2808" s="169"/>
      <c r="H2808" s="183"/>
      <c r="I2808" s="132" t="str">
        <f>IFERROR(VLOOKUP(C2808,PG!$C$8:$M$1007,11,FALSE),"")</f>
        <v/>
      </c>
      <c r="J2808" s="133">
        <f t="shared" si="88"/>
        <v>0</v>
      </c>
    </row>
    <row r="2809" spans="1:10" ht="35.1" customHeight="1" thickTop="1" thickBot="1" x14ac:dyDescent="0.3">
      <c r="A2809" s="28" t="str">
        <f t="shared" si="87"/>
        <v/>
      </c>
      <c r="B2809" s="171"/>
      <c r="C2809" s="169"/>
      <c r="D2809" s="182"/>
      <c r="E2809" s="172"/>
      <c r="F2809" s="170"/>
      <c r="G2809" s="169"/>
      <c r="H2809" s="183"/>
      <c r="I2809" s="132" t="str">
        <f>IFERROR(VLOOKUP(C2809,PG!$C$8:$M$1007,11,FALSE),"")</f>
        <v/>
      </c>
      <c r="J2809" s="133">
        <f t="shared" si="88"/>
        <v>0</v>
      </c>
    </row>
    <row r="2810" spans="1:10" ht="35.1" customHeight="1" thickTop="1" thickBot="1" x14ac:dyDescent="0.3">
      <c r="A2810" s="28" t="str">
        <f t="shared" si="87"/>
        <v/>
      </c>
      <c r="B2810" s="171"/>
      <c r="C2810" s="169"/>
      <c r="D2810" s="182"/>
      <c r="E2810" s="172"/>
      <c r="F2810" s="170"/>
      <c r="G2810" s="169"/>
      <c r="H2810" s="183"/>
      <c r="I2810" s="132" t="str">
        <f>IFERROR(VLOOKUP(C2810,PG!$C$8:$M$1007,11,FALSE),"")</f>
        <v/>
      </c>
      <c r="J2810" s="133">
        <f t="shared" si="88"/>
        <v>0</v>
      </c>
    </row>
    <row r="2811" spans="1:10" ht="35.1" customHeight="1" thickTop="1" thickBot="1" x14ac:dyDescent="0.3">
      <c r="A2811" s="28" t="str">
        <f t="shared" si="87"/>
        <v/>
      </c>
      <c r="B2811" s="171"/>
      <c r="C2811" s="169"/>
      <c r="D2811" s="182"/>
      <c r="E2811" s="172"/>
      <c r="F2811" s="170"/>
      <c r="G2811" s="169"/>
      <c r="H2811" s="183"/>
      <c r="I2811" s="132" t="str">
        <f>IFERROR(VLOOKUP(C2811,PG!$C$8:$M$1007,11,FALSE),"")</f>
        <v/>
      </c>
      <c r="J2811" s="133">
        <f t="shared" si="88"/>
        <v>0</v>
      </c>
    </row>
    <row r="2812" spans="1:10" ht="35.1" customHeight="1" thickTop="1" thickBot="1" x14ac:dyDescent="0.3">
      <c r="A2812" s="28" t="str">
        <f t="shared" si="87"/>
        <v/>
      </c>
      <c r="B2812" s="171"/>
      <c r="C2812" s="169"/>
      <c r="D2812" s="182"/>
      <c r="E2812" s="172"/>
      <c r="F2812" s="170"/>
      <c r="G2812" s="169"/>
      <c r="H2812" s="183"/>
      <c r="I2812" s="132" t="str">
        <f>IFERROR(VLOOKUP(C2812,PG!$C$8:$M$1007,11,FALSE),"")</f>
        <v/>
      </c>
      <c r="J2812" s="133">
        <f t="shared" si="88"/>
        <v>0</v>
      </c>
    </row>
    <row r="2813" spans="1:10" ht="35.1" customHeight="1" thickTop="1" thickBot="1" x14ac:dyDescent="0.3">
      <c r="A2813" s="28" t="str">
        <f t="shared" si="87"/>
        <v/>
      </c>
      <c r="B2813" s="171"/>
      <c r="C2813" s="169"/>
      <c r="D2813" s="182"/>
      <c r="E2813" s="172"/>
      <c r="F2813" s="170"/>
      <c r="G2813" s="169"/>
      <c r="H2813" s="183"/>
      <c r="I2813" s="132" t="str">
        <f>IFERROR(VLOOKUP(C2813,PG!$C$8:$M$1007,11,FALSE),"")</f>
        <v/>
      </c>
      <c r="J2813" s="133">
        <f t="shared" si="88"/>
        <v>0</v>
      </c>
    </row>
    <row r="2814" spans="1:10" ht="35.1" customHeight="1" thickTop="1" thickBot="1" x14ac:dyDescent="0.3">
      <c r="A2814" s="28" t="str">
        <f t="shared" si="87"/>
        <v/>
      </c>
      <c r="B2814" s="171"/>
      <c r="C2814" s="169"/>
      <c r="D2814" s="182"/>
      <c r="E2814" s="172"/>
      <c r="F2814" s="170"/>
      <c r="G2814" s="169"/>
      <c r="H2814" s="183"/>
      <c r="I2814" s="132" t="str">
        <f>IFERROR(VLOOKUP(C2814,PG!$C$8:$M$1007,11,FALSE),"")</f>
        <v/>
      </c>
      <c r="J2814" s="133">
        <f t="shared" si="88"/>
        <v>0</v>
      </c>
    </row>
    <row r="2815" spans="1:10" ht="35.1" customHeight="1" thickTop="1" thickBot="1" x14ac:dyDescent="0.3">
      <c r="A2815" s="28" t="str">
        <f t="shared" si="87"/>
        <v/>
      </c>
      <c r="B2815" s="171"/>
      <c r="C2815" s="169"/>
      <c r="D2815" s="182"/>
      <c r="E2815" s="172"/>
      <c r="F2815" s="170"/>
      <c r="G2815" s="169"/>
      <c r="H2815" s="183"/>
      <c r="I2815" s="132" t="str">
        <f>IFERROR(VLOOKUP(C2815,PG!$C$8:$M$1007,11,FALSE),"")</f>
        <v/>
      </c>
      <c r="J2815" s="133">
        <f t="shared" si="88"/>
        <v>0</v>
      </c>
    </row>
    <row r="2816" spans="1:10" ht="35.1" customHeight="1" thickTop="1" thickBot="1" x14ac:dyDescent="0.3">
      <c r="A2816" s="28" t="str">
        <f t="shared" si="87"/>
        <v/>
      </c>
      <c r="B2816" s="171"/>
      <c r="C2816" s="169"/>
      <c r="D2816" s="182"/>
      <c r="E2816" s="172"/>
      <c r="F2816" s="170"/>
      <c r="G2816" s="169"/>
      <c r="H2816" s="183"/>
      <c r="I2816" s="132" t="str">
        <f>IFERROR(VLOOKUP(C2816,PG!$C$8:$M$1007,11,FALSE),"")</f>
        <v/>
      </c>
      <c r="J2816" s="133">
        <f t="shared" si="88"/>
        <v>0</v>
      </c>
    </row>
    <row r="2817" spans="1:10" ht="35.1" customHeight="1" thickTop="1" thickBot="1" x14ac:dyDescent="0.3">
      <c r="A2817" s="28" t="str">
        <f t="shared" si="87"/>
        <v/>
      </c>
      <c r="B2817" s="171"/>
      <c r="C2817" s="169"/>
      <c r="D2817" s="182"/>
      <c r="E2817" s="172"/>
      <c r="F2817" s="170"/>
      <c r="G2817" s="169"/>
      <c r="H2817" s="183"/>
      <c r="I2817" s="132" t="str">
        <f>IFERROR(VLOOKUP(C2817,PG!$C$8:$M$1007,11,FALSE),"")</f>
        <v/>
      </c>
      <c r="J2817" s="133">
        <f t="shared" si="88"/>
        <v>0</v>
      </c>
    </row>
    <row r="2818" spans="1:10" ht="35.1" customHeight="1" thickTop="1" thickBot="1" x14ac:dyDescent="0.3">
      <c r="A2818" s="28" t="str">
        <f t="shared" si="87"/>
        <v/>
      </c>
      <c r="B2818" s="171"/>
      <c r="C2818" s="169"/>
      <c r="D2818" s="182"/>
      <c r="E2818" s="172"/>
      <c r="F2818" s="170"/>
      <c r="G2818" s="169"/>
      <c r="H2818" s="183"/>
      <c r="I2818" s="132" t="str">
        <f>IFERROR(VLOOKUP(C2818,PG!$C$8:$M$1007,11,FALSE),"")</f>
        <v/>
      </c>
      <c r="J2818" s="133">
        <f t="shared" si="88"/>
        <v>0</v>
      </c>
    </row>
    <row r="2819" spans="1:10" ht="35.1" customHeight="1" thickTop="1" thickBot="1" x14ac:dyDescent="0.3">
      <c r="A2819" s="28" t="str">
        <f t="shared" si="87"/>
        <v/>
      </c>
      <c r="B2819" s="171"/>
      <c r="C2819" s="169"/>
      <c r="D2819" s="182"/>
      <c r="E2819" s="172"/>
      <c r="F2819" s="170"/>
      <c r="G2819" s="169"/>
      <c r="H2819" s="183"/>
      <c r="I2819" s="132" t="str">
        <f>IFERROR(VLOOKUP(C2819,PG!$C$8:$M$1007,11,FALSE),"")</f>
        <v/>
      </c>
      <c r="J2819" s="133">
        <f t="shared" si="88"/>
        <v>0</v>
      </c>
    </row>
    <row r="2820" spans="1:10" ht="35.1" customHeight="1" thickTop="1" thickBot="1" x14ac:dyDescent="0.3">
      <c r="A2820" s="28" t="str">
        <f t="shared" si="87"/>
        <v/>
      </c>
      <c r="B2820" s="171"/>
      <c r="C2820" s="169"/>
      <c r="D2820" s="182"/>
      <c r="E2820" s="172"/>
      <c r="F2820" s="170"/>
      <c r="G2820" s="169"/>
      <c r="H2820" s="183"/>
      <c r="I2820" s="132" t="str">
        <f>IFERROR(VLOOKUP(C2820,PG!$C$8:$M$1007,11,FALSE),"")</f>
        <v/>
      </c>
      <c r="J2820" s="133">
        <f t="shared" si="88"/>
        <v>0</v>
      </c>
    </row>
    <row r="2821" spans="1:10" ht="35.1" customHeight="1" thickTop="1" thickBot="1" x14ac:dyDescent="0.3">
      <c r="A2821" s="28" t="str">
        <f t="shared" si="87"/>
        <v/>
      </c>
      <c r="B2821" s="171"/>
      <c r="C2821" s="169"/>
      <c r="D2821" s="182"/>
      <c r="E2821" s="172"/>
      <c r="F2821" s="170"/>
      <c r="G2821" s="169"/>
      <c r="H2821" s="183"/>
      <c r="I2821" s="132" t="str">
        <f>IFERROR(VLOOKUP(C2821,PG!$C$8:$M$1007,11,FALSE),"")</f>
        <v/>
      </c>
      <c r="J2821" s="133">
        <f t="shared" si="88"/>
        <v>0</v>
      </c>
    </row>
    <row r="2822" spans="1:10" ht="35.1" customHeight="1" thickTop="1" thickBot="1" x14ac:dyDescent="0.3">
      <c r="A2822" s="28" t="str">
        <f t="shared" si="87"/>
        <v/>
      </c>
      <c r="B2822" s="171"/>
      <c r="C2822" s="169"/>
      <c r="D2822" s="182"/>
      <c r="E2822" s="172"/>
      <c r="F2822" s="170"/>
      <c r="G2822" s="169"/>
      <c r="H2822" s="183"/>
      <c r="I2822" s="132" t="str">
        <f>IFERROR(VLOOKUP(C2822,PG!$C$8:$M$1007,11,FALSE),"")</f>
        <v/>
      </c>
      <c r="J2822" s="133">
        <f t="shared" si="88"/>
        <v>0</v>
      </c>
    </row>
    <row r="2823" spans="1:10" ht="35.1" customHeight="1" thickTop="1" thickBot="1" x14ac:dyDescent="0.3">
      <c r="A2823" s="28" t="str">
        <f t="shared" si="87"/>
        <v/>
      </c>
      <c r="B2823" s="171"/>
      <c r="C2823" s="169"/>
      <c r="D2823" s="182"/>
      <c r="E2823" s="172"/>
      <c r="F2823" s="170"/>
      <c r="G2823" s="169"/>
      <c r="H2823" s="183"/>
      <c r="I2823" s="132" t="str">
        <f>IFERROR(VLOOKUP(C2823,PG!$C$8:$M$1007,11,FALSE),"")</f>
        <v/>
      </c>
      <c r="J2823" s="133">
        <f t="shared" si="88"/>
        <v>0</v>
      </c>
    </row>
    <row r="2824" spans="1:10" ht="35.1" customHeight="1" thickTop="1" thickBot="1" x14ac:dyDescent="0.3">
      <c r="A2824" s="28" t="str">
        <f t="shared" si="87"/>
        <v/>
      </c>
      <c r="B2824" s="171"/>
      <c r="C2824" s="169"/>
      <c r="D2824" s="182"/>
      <c r="E2824" s="172"/>
      <c r="F2824" s="170"/>
      <c r="G2824" s="169"/>
      <c r="H2824" s="183"/>
      <c r="I2824" s="132" t="str">
        <f>IFERROR(VLOOKUP(C2824,PG!$C$8:$M$1007,11,FALSE),"")</f>
        <v/>
      </c>
      <c r="J2824" s="133">
        <f t="shared" si="88"/>
        <v>0</v>
      </c>
    </row>
    <row r="2825" spans="1:10" ht="35.1" customHeight="1" thickTop="1" thickBot="1" x14ac:dyDescent="0.3">
      <c r="A2825" s="28" t="str">
        <f t="shared" ref="A2825:A2888" si="89">IF(B2825="","",MONTH(B2825))</f>
        <v/>
      </c>
      <c r="B2825" s="171"/>
      <c r="C2825" s="169"/>
      <c r="D2825" s="182"/>
      <c r="E2825" s="172"/>
      <c r="F2825" s="170"/>
      <c r="G2825" s="169"/>
      <c r="H2825" s="183"/>
      <c r="I2825" s="132" t="str">
        <f>IFERROR(VLOOKUP(C2825,PG!$C$8:$M$1007,11,FALSE),"")</f>
        <v/>
      </c>
      <c r="J2825" s="133">
        <f t="shared" si="88"/>
        <v>0</v>
      </c>
    </row>
    <row r="2826" spans="1:10" ht="35.1" customHeight="1" thickTop="1" thickBot="1" x14ac:dyDescent="0.3">
      <c r="A2826" s="28" t="str">
        <f t="shared" si="89"/>
        <v/>
      </c>
      <c r="B2826" s="171"/>
      <c r="C2826" s="169"/>
      <c r="D2826" s="182"/>
      <c r="E2826" s="172"/>
      <c r="F2826" s="170"/>
      <c r="G2826" s="169"/>
      <c r="H2826" s="183"/>
      <c r="I2826" s="132" t="str">
        <f>IFERROR(VLOOKUP(C2826,PG!$C$8:$M$1007,11,FALSE),"")</f>
        <v/>
      </c>
      <c r="J2826" s="133">
        <f t="shared" si="88"/>
        <v>0</v>
      </c>
    </row>
    <row r="2827" spans="1:10" ht="35.1" customHeight="1" thickTop="1" thickBot="1" x14ac:dyDescent="0.3">
      <c r="A2827" s="28" t="str">
        <f t="shared" si="89"/>
        <v/>
      </c>
      <c r="B2827" s="171"/>
      <c r="C2827" s="169"/>
      <c r="D2827" s="182"/>
      <c r="E2827" s="172"/>
      <c r="F2827" s="170"/>
      <c r="G2827" s="169"/>
      <c r="H2827" s="183"/>
      <c r="I2827" s="132" t="str">
        <f>IFERROR(VLOOKUP(C2827,PG!$C$8:$M$1007,11,FALSE),"")</f>
        <v/>
      </c>
      <c r="J2827" s="133">
        <f t="shared" si="88"/>
        <v>0</v>
      </c>
    </row>
    <row r="2828" spans="1:10" ht="35.1" customHeight="1" thickTop="1" thickBot="1" x14ac:dyDescent="0.3">
      <c r="A2828" s="28" t="str">
        <f t="shared" si="89"/>
        <v/>
      </c>
      <c r="B2828" s="171"/>
      <c r="C2828" s="169"/>
      <c r="D2828" s="182"/>
      <c r="E2828" s="172"/>
      <c r="F2828" s="170"/>
      <c r="G2828" s="169"/>
      <c r="H2828" s="183"/>
      <c r="I2828" s="132" t="str">
        <f>IFERROR(VLOOKUP(C2828,PG!$C$8:$M$1007,11,FALSE),"")</f>
        <v/>
      </c>
      <c r="J2828" s="133">
        <f t="shared" si="88"/>
        <v>0</v>
      </c>
    </row>
    <row r="2829" spans="1:10" ht="35.1" customHeight="1" thickTop="1" thickBot="1" x14ac:dyDescent="0.3">
      <c r="A2829" s="28" t="str">
        <f t="shared" si="89"/>
        <v/>
      </c>
      <c r="B2829" s="171"/>
      <c r="C2829" s="169"/>
      <c r="D2829" s="182"/>
      <c r="E2829" s="172"/>
      <c r="F2829" s="170"/>
      <c r="G2829" s="169"/>
      <c r="H2829" s="183"/>
      <c r="I2829" s="132" t="str">
        <f>IFERROR(VLOOKUP(C2829,PG!$C$8:$M$1007,11,FALSE),"")</f>
        <v/>
      </c>
      <c r="J2829" s="133">
        <f t="shared" si="88"/>
        <v>0</v>
      </c>
    </row>
    <row r="2830" spans="1:10" ht="35.1" customHeight="1" thickTop="1" thickBot="1" x14ac:dyDescent="0.3">
      <c r="A2830" s="28" t="str">
        <f t="shared" si="89"/>
        <v/>
      </c>
      <c r="B2830" s="171"/>
      <c r="C2830" s="169"/>
      <c r="D2830" s="182"/>
      <c r="E2830" s="172"/>
      <c r="F2830" s="170"/>
      <c r="G2830" s="169"/>
      <c r="H2830" s="183"/>
      <c r="I2830" s="132" t="str">
        <f>IFERROR(VLOOKUP(C2830,PG!$C$8:$M$1007,11,FALSE),"")</f>
        <v/>
      </c>
      <c r="J2830" s="133">
        <f t="shared" si="88"/>
        <v>0</v>
      </c>
    </row>
    <row r="2831" spans="1:10" ht="35.1" customHeight="1" thickTop="1" thickBot="1" x14ac:dyDescent="0.3">
      <c r="A2831" s="28" t="str">
        <f t="shared" si="89"/>
        <v/>
      </c>
      <c r="B2831" s="171"/>
      <c r="C2831" s="169"/>
      <c r="D2831" s="182"/>
      <c r="E2831" s="172"/>
      <c r="F2831" s="170"/>
      <c r="G2831" s="169"/>
      <c r="H2831" s="183"/>
      <c r="I2831" s="132" t="str">
        <f>IFERROR(VLOOKUP(C2831,PG!$C$8:$M$1007,11,FALSE),"")</f>
        <v/>
      </c>
      <c r="J2831" s="133">
        <f t="shared" si="88"/>
        <v>0</v>
      </c>
    </row>
    <row r="2832" spans="1:10" ht="35.1" customHeight="1" thickTop="1" thickBot="1" x14ac:dyDescent="0.3">
      <c r="A2832" s="28" t="str">
        <f t="shared" si="89"/>
        <v/>
      </c>
      <c r="B2832" s="171"/>
      <c r="C2832" s="169"/>
      <c r="D2832" s="182"/>
      <c r="E2832" s="172"/>
      <c r="F2832" s="170"/>
      <c r="G2832" s="169"/>
      <c r="H2832" s="183"/>
      <c r="I2832" s="132" t="str">
        <f>IFERROR(VLOOKUP(C2832,PG!$C$8:$M$1007,11,FALSE),"")</f>
        <v/>
      </c>
      <c r="J2832" s="133">
        <f t="shared" si="88"/>
        <v>0</v>
      </c>
    </row>
    <row r="2833" spans="1:10" ht="35.1" customHeight="1" thickTop="1" thickBot="1" x14ac:dyDescent="0.3">
      <c r="A2833" s="28" t="str">
        <f t="shared" si="89"/>
        <v/>
      </c>
      <c r="B2833" s="171"/>
      <c r="C2833" s="169"/>
      <c r="D2833" s="182"/>
      <c r="E2833" s="172"/>
      <c r="F2833" s="170"/>
      <c r="G2833" s="169"/>
      <c r="H2833" s="183"/>
      <c r="I2833" s="132" t="str">
        <f>IFERROR(VLOOKUP(C2833,PG!$C$8:$M$1007,11,FALSE),"")</f>
        <v/>
      </c>
      <c r="J2833" s="133">
        <f t="shared" si="88"/>
        <v>0</v>
      </c>
    </row>
    <row r="2834" spans="1:10" ht="35.1" customHeight="1" thickTop="1" thickBot="1" x14ac:dyDescent="0.3">
      <c r="A2834" s="28" t="str">
        <f t="shared" si="89"/>
        <v/>
      </c>
      <c r="B2834" s="171"/>
      <c r="C2834" s="169"/>
      <c r="D2834" s="182"/>
      <c r="E2834" s="172"/>
      <c r="F2834" s="170"/>
      <c r="G2834" s="169"/>
      <c r="H2834" s="183"/>
      <c r="I2834" s="132" t="str">
        <f>IFERROR(VLOOKUP(C2834,PG!$C$8:$M$1007,11,FALSE),"")</f>
        <v/>
      </c>
      <c r="J2834" s="133">
        <f t="shared" si="88"/>
        <v>0</v>
      </c>
    </row>
    <row r="2835" spans="1:10" ht="35.1" customHeight="1" thickTop="1" thickBot="1" x14ac:dyDescent="0.3">
      <c r="A2835" s="28" t="str">
        <f t="shared" si="89"/>
        <v/>
      </c>
      <c r="B2835" s="171"/>
      <c r="C2835" s="169"/>
      <c r="D2835" s="182"/>
      <c r="E2835" s="172"/>
      <c r="F2835" s="170"/>
      <c r="G2835" s="169"/>
      <c r="H2835" s="183"/>
      <c r="I2835" s="132" t="str">
        <f>IFERROR(VLOOKUP(C2835,PG!$C$8:$M$1007,11,FALSE),"")</f>
        <v/>
      </c>
      <c r="J2835" s="133">
        <f t="shared" ref="J2835:J2898" si="90">IFERROR(E2835*F2835,0)</f>
        <v>0</v>
      </c>
    </row>
    <row r="2836" spans="1:10" ht="35.1" customHeight="1" thickTop="1" thickBot="1" x14ac:dyDescent="0.3">
      <c r="A2836" s="28" t="str">
        <f t="shared" si="89"/>
        <v/>
      </c>
      <c r="B2836" s="171"/>
      <c r="C2836" s="169"/>
      <c r="D2836" s="182"/>
      <c r="E2836" s="172"/>
      <c r="F2836" s="170"/>
      <c r="G2836" s="169"/>
      <c r="H2836" s="183"/>
      <c r="I2836" s="132" t="str">
        <f>IFERROR(VLOOKUP(C2836,PG!$C$8:$M$1007,11,FALSE),"")</f>
        <v/>
      </c>
      <c r="J2836" s="133">
        <f t="shared" si="90"/>
        <v>0</v>
      </c>
    </row>
    <row r="2837" spans="1:10" ht="35.1" customHeight="1" thickTop="1" thickBot="1" x14ac:dyDescent="0.3">
      <c r="A2837" s="28" t="str">
        <f t="shared" si="89"/>
        <v/>
      </c>
      <c r="B2837" s="171"/>
      <c r="C2837" s="169"/>
      <c r="D2837" s="182"/>
      <c r="E2837" s="172"/>
      <c r="F2837" s="170"/>
      <c r="G2837" s="169"/>
      <c r="H2837" s="183"/>
      <c r="I2837" s="132" t="str">
        <f>IFERROR(VLOOKUP(C2837,PG!$C$8:$M$1007,11,FALSE),"")</f>
        <v/>
      </c>
      <c r="J2837" s="133">
        <f t="shared" si="90"/>
        <v>0</v>
      </c>
    </row>
    <row r="2838" spans="1:10" ht="35.1" customHeight="1" thickTop="1" thickBot="1" x14ac:dyDescent="0.3">
      <c r="A2838" s="28" t="str">
        <f t="shared" si="89"/>
        <v/>
      </c>
      <c r="B2838" s="171"/>
      <c r="C2838" s="169"/>
      <c r="D2838" s="182"/>
      <c r="E2838" s="172"/>
      <c r="F2838" s="170"/>
      <c r="G2838" s="169"/>
      <c r="H2838" s="183"/>
      <c r="I2838" s="132" t="str">
        <f>IFERROR(VLOOKUP(C2838,PG!$C$8:$M$1007,11,FALSE),"")</f>
        <v/>
      </c>
      <c r="J2838" s="133">
        <f t="shared" si="90"/>
        <v>0</v>
      </c>
    </row>
    <row r="2839" spans="1:10" ht="35.1" customHeight="1" thickTop="1" thickBot="1" x14ac:dyDescent="0.3">
      <c r="A2839" s="28" t="str">
        <f t="shared" si="89"/>
        <v/>
      </c>
      <c r="B2839" s="171"/>
      <c r="C2839" s="169"/>
      <c r="D2839" s="182"/>
      <c r="E2839" s="172"/>
      <c r="F2839" s="170"/>
      <c r="G2839" s="169"/>
      <c r="H2839" s="183"/>
      <c r="I2839" s="132" t="str">
        <f>IFERROR(VLOOKUP(C2839,PG!$C$8:$M$1007,11,FALSE),"")</f>
        <v/>
      </c>
      <c r="J2839" s="133">
        <f t="shared" si="90"/>
        <v>0</v>
      </c>
    </row>
    <row r="2840" spans="1:10" ht="35.1" customHeight="1" thickTop="1" thickBot="1" x14ac:dyDescent="0.3">
      <c r="A2840" s="28" t="str">
        <f t="shared" si="89"/>
        <v/>
      </c>
      <c r="B2840" s="171"/>
      <c r="C2840" s="169"/>
      <c r="D2840" s="182"/>
      <c r="E2840" s="172"/>
      <c r="F2840" s="170"/>
      <c r="G2840" s="169"/>
      <c r="H2840" s="183"/>
      <c r="I2840" s="132" t="str">
        <f>IFERROR(VLOOKUP(C2840,PG!$C$8:$M$1007,11,FALSE),"")</f>
        <v/>
      </c>
      <c r="J2840" s="133">
        <f t="shared" si="90"/>
        <v>0</v>
      </c>
    </row>
    <row r="2841" spans="1:10" ht="35.1" customHeight="1" thickTop="1" thickBot="1" x14ac:dyDescent="0.3">
      <c r="A2841" s="28" t="str">
        <f t="shared" si="89"/>
        <v/>
      </c>
      <c r="B2841" s="171"/>
      <c r="C2841" s="169"/>
      <c r="D2841" s="182"/>
      <c r="E2841" s="172"/>
      <c r="F2841" s="170"/>
      <c r="G2841" s="169"/>
      <c r="H2841" s="183"/>
      <c r="I2841" s="132" t="str">
        <f>IFERROR(VLOOKUP(C2841,PG!$C$8:$M$1007,11,FALSE),"")</f>
        <v/>
      </c>
      <c r="J2841" s="133">
        <f t="shared" si="90"/>
        <v>0</v>
      </c>
    </row>
    <row r="2842" spans="1:10" ht="35.1" customHeight="1" thickTop="1" thickBot="1" x14ac:dyDescent="0.3">
      <c r="A2842" s="28" t="str">
        <f t="shared" si="89"/>
        <v/>
      </c>
      <c r="B2842" s="171"/>
      <c r="C2842" s="169"/>
      <c r="D2842" s="182"/>
      <c r="E2842" s="172"/>
      <c r="F2842" s="170"/>
      <c r="G2842" s="169"/>
      <c r="H2842" s="183"/>
      <c r="I2842" s="132" t="str">
        <f>IFERROR(VLOOKUP(C2842,PG!$C$8:$M$1007,11,FALSE),"")</f>
        <v/>
      </c>
      <c r="J2842" s="133">
        <f t="shared" si="90"/>
        <v>0</v>
      </c>
    </row>
    <row r="2843" spans="1:10" ht="35.1" customHeight="1" thickTop="1" thickBot="1" x14ac:dyDescent="0.3">
      <c r="A2843" s="28" t="str">
        <f t="shared" si="89"/>
        <v/>
      </c>
      <c r="B2843" s="171"/>
      <c r="C2843" s="169"/>
      <c r="D2843" s="182"/>
      <c r="E2843" s="172"/>
      <c r="F2843" s="170"/>
      <c r="G2843" s="169"/>
      <c r="H2843" s="183"/>
      <c r="I2843" s="132" t="str">
        <f>IFERROR(VLOOKUP(C2843,PG!$C$8:$M$1007,11,FALSE),"")</f>
        <v/>
      </c>
      <c r="J2843" s="133">
        <f t="shared" si="90"/>
        <v>0</v>
      </c>
    </row>
    <row r="2844" spans="1:10" ht="35.1" customHeight="1" thickTop="1" thickBot="1" x14ac:dyDescent="0.3">
      <c r="A2844" s="28" t="str">
        <f t="shared" si="89"/>
        <v/>
      </c>
      <c r="B2844" s="171"/>
      <c r="C2844" s="169"/>
      <c r="D2844" s="182"/>
      <c r="E2844" s="172"/>
      <c r="F2844" s="170"/>
      <c r="G2844" s="169"/>
      <c r="H2844" s="183"/>
      <c r="I2844" s="132" t="str">
        <f>IFERROR(VLOOKUP(C2844,PG!$C$8:$M$1007,11,FALSE),"")</f>
        <v/>
      </c>
      <c r="J2844" s="133">
        <f t="shared" si="90"/>
        <v>0</v>
      </c>
    </row>
    <row r="2845" spans="1:10" ht="35.1" customHeight="1" thickTop="1" thickBot="1" x14ac:dyDescent="0.3">
      <c r="A2845" s="28" t="str">
        <f t="shared" si="89"/>
        <v/>
      </c>
      <c r="B2845" s="171"/>
      <c r="C2845" s="169"/>
      <c r="D2845" s="182"/>
      <c r="E2845" s="172"/>
      <c r="F2845" s="170"/>
      <c r="G2845" s="169"/>
      <c r="H2845" s="183"/>
      <c r="I2845" s="132" t="str">
        <f>IFERROR(VLOOKUP(C2845,PG!$C$8:$M$1007,11,FALSE),"")</f>
        <v/>
      </c>
      <c r="J2845" s="133">
        <f t="shared" si="90"/>
        <v>0</v>
      </c>
    </row>
    <row r="2846" spans="1:10" ht="35.1" customHeight="1" thickTop="1" thickBot="1" x14ac:dyDescent="0.3">
      <c r="A2846" s="28" t="str">
        <f t="shared" si="89"/>
        <v/>
      </c>
      <c r="B2846" s="171"/>
      <c r="C2846" s="169"/>
      <c r="D2846" s="182"/>
      <c r="E2846" s="172"/>
      <c r="F2846" s="170"/>
      <c r="G2846" s="169"/>
      <c r="H2846" s="183"/>
      <c r="I2846" s="132" t="str">
        <f>IFERROR(VLOOKUP(C2846,PG!$C$8:$M$1007,11,FALSE),"")</f>
        <v/>
      </c>
      <c r="J2846" s="133">
        <f t="shared" si="90"/>
        <v>0</v>
      </c>
    </row>
    <row r="2847" spans="1:10" ht="35.1" customHeight="1" thickTop="1" thickBot="1" x14ac:dyDescent="0.3">
      <c r="A2847" s="28" t="str">
        <f t="shared" si="89"/>
        <v/>
      </c>
      <c r="B2847" s="171"/>
      <c r="C2847" s="169"/>
      <c r="D2847" s="182"/>
      <c r="E2847" s="172"/>
      <c r="F2847" s="170"/>
      <c r="G2847" s="169"/>
      <c r="H2847" s="183"/>
      <c r="I2847" s="132" t="str">
        <f>IFERROR(VLOOKUP(C2847,PG!$C$8:$M$1007,11,FALSE),"")</f>
        <v/>
      </c>
      <c r="J2847" s="133">
        <f t="shared" si="90"/>
        <v>0</v>
      </c>
    </row>
    <row r="2848" spans="1:10" ht="35.1" customHeight="1" thickTop="1" thickBot="1" x14ac:dyDescent="0.3">
      <c r="A2848" s="28" t="str">
        <f t="shared" si="89"/>
        <v/>
      </c>
      <c r="B2848" s="171"/>
      <c r="C2848" s="169"/>
      <c r="D2848" s="182"/>
      <c r="E2848" s="172"/>
      <c r="F2848" s="170"/>
      <c r="G2848" s="169"/>
      <c r="H2848" s="183"/>
      <c r="I2848" s="132" t="str">
        <f>IFERROR(VLOOKUP(C2848,PG!$C$8:$M$1007,11,FALSE),"")</f>
        <v/>
      </c>
      <c r="J2848" s="133">
        <f t="shared" si="90"/>
        <v>0</v>
      </c>
    </row>
    <row r="2849" spans="1:10" ht="35.1" customHeight="1" thickTop="1" thickBot="1" x14ac:dyDescent="0.3">
      <c r="A2849" s="28" t="str">
        <f t="shared" si="89"/>
        <v/>
      </c>
      <c r="B2849" s="171"/>
      <c r="C2849" s="169"/>
      <c r="D2849" s="182"/>
      <c r="E2849" s="172"/>
      <c r="F2849" s="170"/>
      <c r="G2849" s="169"/>
      <c r="H2849" s="183"/>
      <c r="I2849" s="132" t="str">
        <f>IFERROR(VLOOKUP(C2849,PG!$C$8:$M$1007,11,FALSE),"")</f>
        <v/>
      </c>
      <c r="J2849" s="133">
        <f t="shared" si="90"/>
        <v>0</v>
      </c>
    </row>
    <row r="2850" spans="1:10" ht="35.1" customHeight="1" thickTop="1" thickBot="1" x14ac:dyDescent="0.3">
      <c r="A2850" s="28" t="str">
        <f t="shared" si="89"/>
        <v/>
      </c>
      <c r="B2850" s="171"/>
      <c r="C2850" s="169"/>
      <c r="D2850" s="182"/>
      <c r="E2850" s="172"/>
      <c r="F2850" s="170"/>
      <c r="G2850" s="169"/>
      <c r="H2850" s="183"/>
      <c r="I2850" s="132" t="str">
        <f>IFERROR(VLOOKUP(C2850,PG!$C$8:$M$1007,11,FALSE),"")</f>
        <v/>
      </c>
      <c r="J2850" s="133">
        <f t="shared" si="90"/>
        <v>0</v>
      </c>
    </row>
    <row r="2851" spans="1:10" ht="35.1" customHeight="1" thickTop="1" thickBot="1" x14ac:dyDescent="0.3">
      <c r="A2851" s="28" t="str">
        <f t="shared" si="89"/>
        <v/>
      </c>
      <c r="B2851" s="171"/>
      <c r="C2851" s="169"/>
      <c r="D2851" s="182"/>
      <c r="E2851" s="172"/>
      <c r="F2851" s="170"/>
      <c r="G2851" s="169"/>
      <c r="H2851" s="183"/>
      <c r="I2851" s="132" t="str">
        <f>IFERROR(VLOOKUP(C2851,PG!$C$8:$M$1007,11,FALSE),"")</f>
        <v/>
      </c>
      <c r="J2851" s="133">
        <f t="shared" si="90"/>
        <v>0</v>
      </c>
    </row>
    <row r="2852" spans="1:10" ht="35.1" customHeight="1" thickTop="1" thickBot="1" x14ac:dyDescent="0.3">
      <c r="A2852" s="28" t="str">
        <f t="shared" si="89"/>
        <v/>
      </c>
      <c r="B2852" s="171"/>
      <c r="C2852" s="169"/>
      <c r="D2852" s="182"/>
      <c r="E2852" s="172"/>
      <c r="F2852" s="170"/>
      <c r="G2852" s="169"/>
      <c r="H2852" s="183"/>
      <c r="I2852" s="132" t="str">
        <f>IFERROR(VLOOKUP(C2852,PG!$C$8:$M$1007,11,FALSE),"")</f>
        <v/>
      </c>
      <c r="J2852" s="133">
        <f t="shared" si="90"/>
        <v>0</v>
      </c>
    </row>
    <row r="2853" spans="1:10" ht="35.1" customHeight="1" thickTop="1" thickBot="1" x14ac:dyDescent="0.3">
      <c r="A2853" s="28" t="str">
        <f t="shared" si="89"/>
        <v/>
      </c>
      <c r="B2853" s="171"/>
      <c r="C2853" s="169"/>
      <c r="D2853" s="182"/>
      <c r="E2853" s="172"/>
      <c r="F2853" s="170"/>
      <c r="G2853" s="169"/>
      <c r="H2853" s="183"/>
      <c r="I2853" s="132" t="str">
        <f>IFERROR(VLOOKUP(C2853,PG!$C$8:$M$1007,11,FALSE),"")</f>
        <v/>
      </c>
      <c r="J2853" s="133">
        <f t="shared" si="90"/>
        <v>0</v>
      </c>
    </row>
    <row r="2854" spans="1:10" ht="35.1" customHeight="1" thickTop="1" thickBot="1" x14ac:dyDescent="0.3">
      <c r="A2854" s="28" t="str">
        <f t="shared" si="89"/>
        <v/>
      </c>
      <c r="B2854" s="171"/>
      <c r="C2854" s="169"/>
      <c r="D2854" s="182"/>
      <c r="E2854" s="172"/>
      <c r="F2854" s="170"/>
      <c r="G2854" s="169"/>
      <c r="H2854" s="183"/>
      <c r="I2854" s="132" t="str">
        <f>IFERROR(VLOOKUP(C2854,PG!$C$8:$M$1007,11,FALSE),"")</f>
        <v/>
      </c>
      <c r="J2854" s="133">
        <f t="shared" si="90"/>
        <v>0</v>
      </c>
    </row>
    <row r="2855" spans="1:10" ht="35.1" customHeight="1" thickTop="1" thickBot="1" x14ac:dyDescent="0.3">
      <c r="A2855" s="28" t="str">
        <f t="shared" si="89"/>
        <v/>
      </c>
      <c r="B2855" s="171"/>
      <c r="C2855" s="169"/>
      <c r="D2855" s="182"/>
      <c r="E2855" s="172"/>
      <c r="F2855" s="170"/>
      <c r="G2855" s="169"/>
      <c r="H2855" s="183"/>
      <c r="I2855" s="132" t="str">
        <f>IFERROR(VLOOKUP(C2855,PG!$C$8:$M$1007,11,FALSE),"")</f>
        <v/>
      </c>
      <c r="J2855" s="133">
        <f t="shared" si="90"/>
        <v>0</v>
      </c>
    </row>
    <row r="2856" spans="1:10" ht="35.1" customHeight="1" thickTop="1" thickBot="1" x14ac:dyDescent="0.3">
      <c r="A2856" s="28" t="str">
        <f t="shared" si="89"/>
        <v/>
      </c>
      <c r="B2856" s="171"/>
      <c r="C2856" s="169"/>
      <c r="D2856" s="182"/>
      <c r="E2856" s="172"/>
      <c r="F2856" s="170"/>
      <c r="G2856" s="169"/>
      <c r="H2856" s="183"/>
      <c r="I2856" s="132" t="str">
        <f>IFERROR(VLOOKUP(C2856,PG!$C$8:$M$1007,11,FALSE),"")</f>
        <v/>
      </c>
      <c r="J2856" s="133">
        <f t="shared" si="90"/>
        <v>0</v>
      </c>
    </row>
    <row r="2857" spans="1:10" ht="35.1" customHeight="1" thickTop="1" thickBot="1" x14ac:dyDescent="0.3">
      <c r="A2857" s="28" t="str">
        <f t="shared" si="89"/>
        <v/>
      </c>
      <c r="B2857" s="171"/>
      <c r="C2857" s="169"/>
      <c r="D2857" s="182"/>
      <c r="E2857" s="172"/>
      <c r="F2857" s="170"/>
      <c r="G2857" s="169"/>
      <c r="H2857" s="183"/>
      <c r="I2857" s="132" t="str">
        <f>IFERROR(VLOOKUP(C2857,PG!$C$8:$M$1007,11,FALSE),"")</f>
        <v/>
      </c>
      <c r="J2857" s="133">
        <f t="shared" si="90"/>
        <v>0</v>
      </c>
    </row>
    <row r="2858" spans="1:10" ht="35.1" customHeight="1" thickTop="1" thickBot="1" x14ac:dyDescent="0.3">
      <c r="A2858" s="28" t="str">
        <f t="shared" si="89"/>
        <v/>
      </c>
      <c r="B2858" s="171"/>
      <c r="C2858" s="169"/>
      <c r="D2858" s="182"/>
      <c r="E2858" s="172"/>
      <c r="F2858" s="170"/>
      <c r="G2858" s="169"/>
      <c r="H2858" s="183"/>
      <c r="I2858" s="132" t="str">
        <f>IFERROR(VLOOKUP(C2858,PG!$C$8:$M$1007,11,FALSE),"")</f>
        <v/>
      </c>
      <c r="J2858" s="133">
        <f t="shared" si="90"/>
        <v>0</v>
      </c>
    </row>
    <row r="2859" spans="1:10" ht="35.1" customHeight="1" thickTop="1" thickBot="1" x14ac:dyDescent="0.3">
      <c r="A2859" s="28" t="str">
        <f t="shared" si="89"/>
        <v/>
      </c>
      <c r="B2859" s="171"/>
      <c r="C2859" s="169"/>
      <c r="D2859" s="182"/>
      <c r="E2859" s="172"/>
      <c r="F2859" s="170"/>
      <c r="G2859" s="169"/>
      <c r="H2859" s="183"/>
      <c r="I2859" s="132" t="str">
        <f>IFERROR(VLOOKUP(C2859,PG!$C$8:$M$1007,11,FALSE),"")</f>
        <v/>
      </c>
      <c r="J2859" s="133">
        <f t="shared" si="90"/>
        <v>0</v>
      </c>
    </row>
    <row r="2860" spans="1:10" ht="35.1" customHeight="1" thickTop="1" thickBot="1" x14ac:dyDescent="0.3">
      <c r="A2860" s="28" t="str">
        <f t="shared" si="89"/>
        <v/>
      </c>
      <c r="B2860" s="171"/>
      <c r="C2860" s="169"/>
      <c r="D2860" s="182"/>
      <c r="E2860" s="172"/>
      <c r="F2860" s="170"/>
      <c r="G2860" s="169"/>
      <c r="H2860" s="183"/>
      <c r="I2860" s="132" t="str">
        <f>IFERROR(VLOOKUP(C2860,PG!$C$8:$M$1007,11,FALSE),"")</f>
        <v/>
      </c>
      <c r="J2860" s="133">
        <f t="shared" si="90"/>
        <v>0</v>
      </c>
    </row>
    <row r="2861" spans="1:10" ht="35.1" customHeight="1" thickTop="1" thickBot="1" x14ac:dyDescent="0.3">
      <c r="A2861" s="28" t="str">
        <f t="shared" si="89"/>
        <v/>
      </c>
      <c r="B2861" s="171"/>
      <c r="C2861" s="169"/>
      <c r="D2861" s="182"/>
      <c r="E2861" s="172"/>
      <c r="F2861" s="170"/>
      <c r="G2861" s="169"/>
      <c r="H2861" s="183"/>
      <c r="I2861" s="132" t="str">
        <f>IFERROR(VLOOKUP(C2861,PG!$C$8:$M$1007,11,FALSE),"")</f>
        <v/>
      </c>
      <c r="J2861" s="133">
        <f t="shared" si="90"/>
        <v>0</v>
      </c>
    </row>
    <row r="2862" spans="1:10" ht="35.1" customHeight="1" thickTop="1" thickBot="1" x14ac:dyDescent="0.3">
      <c r="A2862" s="28" t="str">
        <f t="shared" si="89"/>
        <v/>
      </c>
      <c r="B2862" s="171"/>
      <c r="C2862" s="169"/>
      <c r="D2862" s="182"/>
      <c r="E2862" s="172"/>
      <c r="F2862" s="170"/>
      <c r="G2862" s="169"/>
      <c r="H2862" s="183"/>
      <c r="I2862" s="132" t="str">
        <f>IFERROR(VLOOKUP(C2862,PG!$C$8:$M$1007,11,FALSE),"")</f>
        <v/>
      </c>
      <c r="J2862" s="133">
        <f t="shared" si="90"/>
        <v>0</v>
      </c>
    </row>
    <row r="2863" spans="1:10" ht="35.1" customHeight="1" thickTop="1" thickBot="1" x14ac:dyDescent="0.3">
      <c r="A2863" s="28" t="str">
        <f t="shared" si="89"/>
        <v/>
      </c>
      <c r="B2863" s="171"/>
      <c r="C2863" s="169"/>
      <c r="D2863" s="182"/>
      <c r="E2863" s="172"/>
      <c r="F2863" s="170"/>
      <c r="G2863" s="169"/>
      <c r="H2863" s="183"/>
      <c r="I2863" s="132" t="str">
        <f>IFERROR(VLOOKUP(C2863,PG!$C$8:$M$1007,11,FALSE),"")</f>
        <v/>
      </c>
      <c r="J2863" s="133">
        <f t="shared" si="90"/>
        <v>0</v>
      </c>
    </row>
    <row r="2864" spans="1:10" ht="35.1" customHeight="1" thickTop="1" thickBot="1" x14ac:dyDescent="0.3">
      <c r="A2864" s="28" t="str">
        <f t="shared" si="89"/>
        <v/>
      </c>
      <c r="B2864" s="171"/>
      <c r="C2864" s="169"/>
      <c r="D2864" s="182"/>
      <c r="E2864" s="172"/>
      <c r="F2864" s="170"/>
      <c r="G2864" s="169"/>
      <c r="H2864" s="183"/>
      <c r="I2864" s="132" t="str">
        <f>IFERROR(VLOOKUP(C2864,PG!$C$8:$M$1007,11,FALSE),"")</f>
        <v/>
      </c>
      <c r="J2864" s="133">
        <f t="shared" si="90"/>
        <v>0</v>
      </c>
    </row>
    <row r="2865" spans="1:10" ht="35.1" customHeight="1" thickTop="1" thickBot="1" x14ac:dyDescent="0.3">
      <c r="A2865" s="28" t="str">
        <f t="shared" si="89"/>
        <v/>
      </c>
      <c r="B2865" s="171"/>
      <c r="C2865" s="169"/>
      <c r="D2865" s="182"/>
      <c r="E2865" s="172"/>
      <c r="F2865" s="170"/>
      <c r="G2865" s="169"/>
      <c r="H2865" s="183"/>
      <c r="I2865" s="132" t="str">
        <f>IFERROR(VLOOKUP(C2865,PG!$C$8:$M$1007,11,FALSE),"")</f>
        <v/>
      </c>
      <c r="J2865" s="133">
        <f t="shared" si="90"/>
        <v>0</v>
      </c>
    </row>
    <row r="2866" spans="1:10" ht="35.1" customHeight="1" thickTop="1" thickBot="1" x14ac:dyDescent="0.3">
      <c r="A2866" s="28" t="str">
        <f t="shared" si="89"/>
        <v/>
      </c>
      <c r="B2866" s="171"/>
      <c r="C2866" s="169"/>
      <c r="D2866" s="182"/>
      <c r="E2866" s="172"/>
      <c r="F2866" s="170"/>
      <c r="G2866" s="169"/>
      <c r="H2866" s="183"/>
      <c r="I2866" s="132" t="str">
        <f>IFERROR(VLOOKUP(C2866,PG!$C$8:$M$1007,11,FALSE),"")</f>
        <v/>
      </c>
      <c r="J2866" s="133">
        <f t="shared" si="90"/>
        <v>0</v>
      </c>
    </row>
    <row r="2867" spans="1:10" ht="35.1" customHeight="1" thickTop="1" thickBot="1" x14ac:dyDescent="0.3">
      <c r="A2867" s="28" t="str">
        <f t="shared" si="89"/>
        <v/>
      </c>
      <c r="B2867" s="171"/>
      <c r="C2867" s="169"/>
      <c r="D2867" s="182"/>
      <c r="E2867" s="172"/>
      <c r="F2867" s="170"/>
      <c r="G2867" s="169"/>
      <c r="H2867" s="183"/>
      <c r="I2867" s="132" t="str">
        <f>IFERROR(VLOOKUP(C2867,PG!$C$8:$M$1007,11,FALSE),"")</f>
        <v/>
      </c>
      <c r="J2867" s="133">
        <f t="shared" si="90"/>
        <v>0</v>
      </c>
    </row>
    <row r="2868" spans="1:10" ht="35.1" customHeight="1" thickTop="1" thickBot="1" x14ac:dyDescent="0.3">
      <c r="A2868" s="28" t="str">
        <f t="shared" si="89"/>
        <v/>
      </c>
      <c r="B2868" s="171"/>
      <c r="C2868" s="169"/>
      <c r="D2868" s="182"/>
      <c r="E2868" s="172"/>
      <c r="F2868" s="170"/>
      <c r="G2868" s="169"/>
      <c r="H2868" s="183"/>
      <c r="I2868" s="132" t="str">
        <f>IFERROR(VLOOKUP(C2868,PG!$C$8:$M$1007,11,FALSE),"")</f>
        <v/>
      </c>
      <c r="J2868" s="133">
        <f t="shared" si="90"/>
        <v>0</v>
      </c>
    </row>
    <row r="2869" spans="1:10" ht="35.1" customHeight="1" thickTop="1" thickBot="1" x14ac:dyDescent="0.3">
      <c r="A2869" s="28" t="str">
        <f t="shared" si="89"/>
        <v/>
      </c>
      <c r="B2869" s="171"/>
      <c r="C2869" s="169"/>
      <c r="D2869" s="182"/>
      <c r="E2869" s="172"/>
      <c r="F2869" s="170"/>
      <c r="G2869" s="169"/>
      <c r="H2869" s="183"/>
      <c r="I2869" s="132" t="str">
        <f>IFERROR(VLOOKUP(C2869,PG!$C$8:$M$1007,11,FALSE),"")</f>
        <v/>
      </c>
      <c r="J2869" s="133">
        <f t="shared" si="90"/>
        <v>0</v>
      </c>
    </row>
    <row r="2870" spans="1:10" ht="35.1" customHeight="1" thickTop="1" thickBot="1" x14ac:dyDescent="0.3">
      <c r="A2870" s="28" t="str">
        <f t="shared" si="89"/>
        <v/>
      </c>
      <c r="B2870" s="171"/>
      <c r="C2870" s="169"/>
      <c r="D2870" s="182"/>
      <c r="E2870" s="172"/>
      <c r="F2870" s="170"/>
      <c r="G2870" s="169"/>
      <c r="H2870" s="183"/>
      <c r="I2870" s="132" t="str">
        <f>IFERROR(VLOOKUP(C2870,PG!$C$8:$M$1007,11,FALSE),"")</f>
        <v/>
      </c>
      <c r="J2870" s="133">
        <f t="shared" si="90"/>
        <v>0</v>
      </c>
    </row>
    <row r="2871" spans="1:10" ht="35.1" customHeight="1" thickTop="1" thickBot="1" x14ac:dyDescent="0.3">
      <c r="A2871" s="28" t="str">
        <f t="shared" si="89"/>
        <v/>
      </c>
      <c r="B2871" s="171"/>
      <c r="C2871" s="169"/>
      <c r="D2871" s="182"/>
      <c r="E2871" s="172"/>
      <c r="F2871" s="170"/>
      <c r="G2871" s="169"/>
      <c r="H2871" s="183"/>
      <c r="I2871" s="132" t="str">
        <f>IFERROR(VLOOKUP(C2871,PG!$C$8:$M$1007,11,FALSE),"")</f>
        <v/>
      </c>
      <c r="J2871" s="133">
        <f t="shared" si="90"/>
        <v>0</v>
      </c>
    </row>
    <row r="2872" spans="1:10" ht="35.1" customHeight="1" thickTop="1" thickBot="1" x14ac:dyDescent="0.3">
      <c r="A2872" s="28" t="str">
        <f t="shared" si="89"/>
        <v/>
      </c>
      <c r="B2872" s="171"/>
      <c r="C2872" s="169"/>
      <c r="D2872" s="182"/>
      <c r="E2872" s="172"/>
      <c r="F2872" s="170"/>
      <c r="G2872" s="169"/>
      <c r="H2872" s="183"/>
      <c r="I2872" s="132" t="str">
        <f>IFERROR(VLOOKUP(C2872,PG!$C$8:$M$1007,11,FALSE),"")</f>
        <v/>
      </c>
      <c r="J2872" s="133">
        <f t="shared" si="90"/>
        <v>0</v>
      </c>
    </row>
    <row r="2873" spans="1:10" ht="35.1" customHeight="1" thickTop="1" thickBot="1" x14ac:dyDescent="0.3">
      <c r="A2873" s="28" t="str">
        <f t="shared" si="89"/>
        <v/>
      </c>
      <c r="B2873" s="171"/>
      <c r="C2873" s="169"/>
      <c r="D2873" s="182"/>
      <c r="E2873" s="172"/>
      <c r="F2873" s="170"/>
      <c r="G2873" s="169"/>
      <c r="H2873" s="183"/>
      <c r="I2873" s="132" t="str">
        <f>IFERROR(VLOOKUP(C2873,PG!$C$8:$M$1007,11,FALSE),"")</f>
        <v/>
      </c>
      <c r="J2873" s="133">
        <f t="shared" si="90"/>
        <v>0</v>
      </c>
    </row>
    <row r="2874" spans="1:10" ht="35.1" customHeight="1" thickTop="1" thickBot="1" x14ac:dyDescent="0.3">
      <c r="A2874" s="28" t="str">
        <f t="shared" si="89"/>
        <v/>
      </c>
      <c r="B2874" s="171"/>
      <c r="C2874" s="169"/>
      <c r="D2874" s="182"/>
      <c r="E2874" s="172"/>
      <c r="F2874" s="170"/>
      <c r="G2874" s="169"/>
      <c r="H2874" s="183"/>
      <c r="I2874" s="132" t="str">
        <f>IFERROR(VLOOKUP(C2874,PG!$C$8:$M$1007,11,FALSE),"")</f>
        <v/>
      </c>
      <c r="J2874" s="133">
        <f t="shared" si="90"/>
        <v>0</v>
      </c>
    </row>
    <row r="2875" spans="1:10" ht="35.1" customHeight="1" thickTop="1" thickBot="1" x14ac:dyDescent="0.3">
      <c r="A2875" s="28" t="str">
        <f t="shared" si="89"/>
        <v/>
      </c>
      <c r="B2875" s="171"/>
      <c r="C2875" s="169"/>
      <c r="D2875" s="182"/>
      <c r="E2875" s="172"/>
      <c r="F2875" s="170"/>
      <c r="G2875" s="169"/>
      <c r="H2875" s="183"/>
      <c r="I2875" s="132" t="str">
        <f>IFERROR(VLOOKUP(C2875,PG!$C$8:$M$1007,11,FALSE),"")</f>
        <v/>
      </c>
      <c r="J2875" s="133">
        <f t="shared" si="90"/>
        <v>0</v>
      </c>
    </row>
    <row r="2876" spans="1:10" ht="35.1" customHeight="1" thickTop="1" thickBot="1" x14ac:dyDescent="0.3">
      <c r="A2876" s="28" t="str">
        <f t="shared" si="89"/>
        <v/>
      </c>
      <c r="B2876" s="171"/>
      <c r="C2876" s="169"/>
      <c r="D2876" s="182"/>
      <c r="E2876" s="172"/>
      <c r="F2876" s="170"/>
      <c r="G2876" s="169"/>
      <c r="H2876" s="183"/>
      <c r="I2876" s="132" t="str">
        <f>IFERROR(VLOOKUP(C2876,PG!$C$8:$M$1007,11,FALSE),"")</f>
        <v/>
      </c>
      <c r="J2876" s="133">
        <f t="shared" si="90"/>
        <v>0</v>
      </c>
    </row>
    <row r="2877" spans="1:10" ht="35.1" customHeight="1" thickTop="1" thickBot="1" x14ac:dyDescent="0.3">
      <c r="A2877" s="28" t="str">
        <f t="shared" si="89"/>
        <v/>
      </c>
      <c r="B2877" s="171"/>
      <c r="C2877" s="169"/>
      <c r="D2877" s="182"/>
      <c r="E2877" s="172"/>
      <c r="F2877" s="170"/>
      <c r="G2877" s="169"/>
      <c r="H2877" s="183"/>
      <c r="I2877" s="132" t="str">
        <f>IFERROR(VLOOKUP(C2877,PG!$C$8:$M$1007,11,FALSE),"")</f>
        <v/>
      </c>
      <c r="J2877" s="133">
        <f t="shared" si="90"/>
        <v>0</v>
      </c>
    </row>
    <row r="2878" spans="1:10" ht="35.1" customHeight="1" thickTop="1" thickBot="1" x14ac:dyDescent="0.3">
      <c r="A2878" s="28" t="str">
        <f t="shared" si="89"/>
        <v/>
      </c>
      <c r="B2878" s="171"/>
      <c r="C2878" s="169"/>
      <c r="D2878" s="182"/>
      <c r="E2878" s="172"/>
      <c r="F2878" s="170"/>
      <c r="G2878" s="169"/>
      <c r="H2878" s="183"/>
      <c r="I2878" s="132" t="str">
        <f>IFERROR(VLOOKUP(C2878,PG!$C$8:$M$1007,11,FALSE),"")</f>
        <v/>
      </c>
      <c r="J2878" s="133">
        <f t="shared" si="90"/>
        <v>0</v>
      </c>
    </row>
    <row r="2879" spans="1:10" ht="35.1" customHeight="1" thickTop="1" thickBot="1" x14ac:dyDescent="0.3">
      <c r="A2879" s="28" t="str">
        <f t="shared" si="89"/>
        <v/>
      </c>
      <c r="B2879" s="171"/>
      <c r="C2879" s="169"/>
      <c r="D2879" s="182"/>
      <c r="E2879" s="172"/>
      <c r="F2879" s="170"/>
      <c r="G2879" s="169"/>
      <c r="H2879" s="183"/>
      <c r="I2879" s="132" t="str">
        <f>IFERROR(VLOOKUP(C2879,PG!$C$8:$M$1007,11,FALSE),"")</f>
        <v/>
      </c>
      <c r="J2879" s="133">
        <f t="shared" si="90"/>
        <v>0</v>
      </c>
    </row>
    <row r="2880" spans="1:10" ht="35.1" customHeight="1" thickTop="1" thickBot="1" x14ac:dyDescent="0.3">
      <c r="A2880" s="28" t="str">
        <f t="shared" si="89"/>
        <v/>
      </c>
      <c r="B2880" s="171"/>
      <c r="C2880" s="169"/>
      <c r="D2880" s="182"/>
      <c r="E2880" s="172"/>
      <c r="F2880" s="170"/>
      <c r="G2880" s="169"/>
      <c r="H2880" s="183"/>
      <c r="I2880" s="132" t="str">
        <f>IFERROR(VLOOKUP(C2880,PG!$C$8:$M$1007,11,FALSE),"")</f>
        <v/>
      </c>
      <c r="J2880" s="133">
        <f t="shared" si="90"/>
        <v>0</v>
      </c>
    </row>
    <row r="2881" spans="1:10" ht="35.1" customHeight="1" thickTop="1" thickBot="1" x14ac:dyDescent="0.3">
      <c r="A2881" s="28" t="str">
        <f t="shared" si="89"/>
        <v/>
      </c>
      <c r="B2881" s="171"/>
      <c r="C2881" s="169"/>
      <c r="D2881" s="182"/>
      <c r="E2881" s="172"/>
      <c r="F2881" s="170"/>
      <c r="G2881" s="169"/>
      <c r="H2881" s="183"/>
      <c r="I2881" s="132" t="str">
        <f>IFERROR(VLOOKUP(C2881,PG!$C$8:$M$1007,11,FALSE),"")</f>
        <v/>
      </c>
      <c r="J2881" s="133">
        <f t="shared" si="90"/>
        <v>0</v>
      </c>
    </row>
    <row r="2882" spans="1:10" ht="35.1" customHeight="1" thickTop="1" thickBot="1" x14ac:dyDescent="0.3">
      <c r="A2882" s="28" t="str">
        <f t="shared" si="89"/>
        <v/>
      </c>
      <c r="B2882" s="171"/>
      <c r="C2882" s="169"/>
      <c r="D2882" s="182"/>
      <c r="E2882" s="172"/>
      <c r="F2882" s="170"/>
      <c r="G2882" s="169"/>
      <c r="H2882" s="183"/>
      <c r="I2882" s="132" t="str">
        <f>IFERROR(VLOOKUP(C2882,PG!$C$8:$M$1007,11,FALSE),"")</f>
        <v/>
      </c>
      <c r="J2882" s="133">
        <f t="shared" si="90"/>
        <v>0</v>
      </c>
    </row>
    <row r="2883" spans="1:10" ht="35.1" customHeight="1" thickTop="1" thickBot="1" x14ac:dyDescent="0.3">
      <c r="A2883" s="28" t="str">
        <f t="shared" si="89"/>
        <v/>
      </c>
      <c r="B2883" s="171"/>
      <c r="C2883" s="169"/>
      <c r="D2883" s="182"/>
      <c r="E2883" s="172"/>
      <c r="F2883" s="170"/>
      <c r="G2883" s="169"/>
      <c r="H2883" s="183"/>
      <c r="I2883" s="132" t="str">
        <f>IFERROR(VLOOKUP(C2883,PG!$C$8:$M$1007,11,FALSE),"")</f>
        <v/>
      </c>
      <c r="J2883" s="133">
        <f t="shared" si="90"/>
        <v>0</v>
      </c>
    </row>
    <row r="2884" spans="1:10" ht="35.1" customHeight="1" thickTop="1" thickBot="1" x14ac:dyDescent="0.3">
      <c r="A2884" s="28" t="str">
        <f t="shared" si="89"/>
        <v/>
      </c>
      <c r="B2884" s="171"/>
      <c r="C2884" s="169"/>
      <c r="D2884" s="182"/>
      <c r="E2884" s="172"/>
      <c r="F2884" s="170"/>
      <c r="G2884" s="169"/>
      <c r="H2884" s="183"/>
      <c r="I2884" s="132" t="str">
        <f>IFERROR(VLOOKUP(C2884,PG!$C$8:$M$1007,11,FALSE),"")</f>
        <v/>
      </c>
      <c r="J2884" s="133">
        <f t="shared" si="90"/>
        <v>0</v>
      </c>
    </row>
    <row r="2885" spans="1:10" ht="35.1" customHeight="1" thickTop="1" thickBot="1" x14ac:dyDescent="0.3">
      <c r="A2885" s="28" t="str">
        <f t="shared" si="89"/>
        <v/>
      </c>
      <c r="B2885" s="171"/>
      <c r="C2885" s="169"/>
      <c r="D2885" s="182"/>
      <c r="E2885" s="172"/>
      <c r="F2885" s="170"/>
      <c r="G2885" s="169"/>
      <c r="H2885" s="183"/>
      <c r="I2885" s="132" t="str">
        <f>IFERROR(VLOOKUP(C2885,PG!$C$8:$M$1007,11,FALSE),"")</f>
        <v/>
      </c>
      <c r="J2885" s="133">
        <f t="shared" si="90"/>
        <v>0</v>
      </c>
    </row>
    <row r="2886" spans="1:10" ht="35.1" customHeight="1" thickTop="1" thickBot="1" x14ac:dyDescent="0.3">
      <c r="A2886" s="28" t="str">
        <f t="shared" si="89"/>
        <v/>
      </c>
      <c r="B2886" s="171"/>
      <c r="C2886" s="169"/>
      <c r="D2886" s="182"/>
      <c r="E2886" s="172"/>
      <c r="F2886" s="170"/>
      <c r="G2886" s="169"/>
      <c r="H2886" s="183"/>
      <c r="I2886" s="132" t="str">
        <f>IFERROR(VLOOKUP(C2886,PG!$C$8:$M$1007,11,FALSE),"")</f>
        <v/>
      </c>
      <c r="J2886" s="133">
        <f t="shared" si="90"/>
        <v>0</v>
      </c>
    </row>
    <row r="2887" spans="1:10" ht="35.1" customHeight="1" thickTop="1" thickBot="1" x14ac:dyDescent="0.3">
      <c r="A2887" s="28" t="str">
        <f t="shared" si="89"/>
        <v/>
      </c>
      <c r="B2887" s="171"/>
      <c r="C2887" s="169"/>
      <c r="D2887" s="182"/>
      <c r="E2887" s="172"/>
      <c r="F2887" s="170"/>
      <c r="G2887" s="169"/>
      <c r="H2887" s="183"/>
      <c r="I2887" s="132" t="str">
        <f>IFERROR(VLOOKUP(C2887,PG!$C$8:$M$1007,11,FALSE),"")</f>
        <v/>
      </c>
      <c r="J2887" s="133">
        <f t="shared" si="90"/>
        <v>0</v>
      </c>
    </row>
    <row r="2888" spans="1:10" ht="35.1" customHeight="1" thickTop="1" thickBot="1" x14ac:dyDescent="0.3">
      <c r="A2888" s="28" t="str">
        <f t="shared" si="89"/>
        <v/>
      </c>
      <c r="B2888" s="171"/>
      <c r="C2888" s="169"/>
      <c r="D2888" s="182"/>
      <c r="E2888" s="172"/>
      <c r="F2888" s="170"/>
      <c r="G2888" s="169"/>
      <c r="H2888" s="183"/>
      <c r="I2888" s="132" t="str">
        <f>IFERROR(VLOOKUP(C2888,PG!$C$8:$M$1007,11,FALSE),"")</f>
        <v/>
      </c>
      <c r="J2888" s="133">
        <f t="shared" si="90"/>
        <v>0</v>
      </c>
    </row>
    <row r="2889" spans="1:10" ht="35.1" customHeight="1" thickTop="1" thickBot="1" x14ac:dyDescent="0.3">
      <c r="A2889" s="28" t="str">
        <f t="shared" ref="A2889:A2952" si="91">IF(B2889="","",MONTH(B2889))</f>
        <v/>
      </c>
      <c r="B2889" s="171"/>
      <c r="C2889" s="169"/>
      <c r="D2889" s="182"/>
      <c r="E2889" s="172"/>
      <c r="F2889" s="170"/>
      <c r="G2889" s="169"/>
      <c r="H2889" s="183"/>
      <c r="I2889" s="132" t="str">
        <f>IFERROR(VLOOKUP(C2889,PG!$C$8:$M$1007,11,FALSE),"")</f>
        <v/>
      </c>
      <c r="J2889" s="133">
        <f t="shared" si="90"/>
        <v>0</v>
      </c>
    </row>
    <row r="2890" spans="1:10" ht="35.1" customHeight="1" thickTop="1" thickBot="1" x14ac:dyDescent="0.3">
      <c r="A2890" s="28" t="str">
        <f t="shared" si="91"/>
        <v/>
      </c>
      <c r="B2890" s="171"/>
      <c r="C2890" s="169"/>
      <c r="D2890" s="182"/>
      <c r="E2890" s="172"/>
      <c r="F2890" s="170"/>
      <c r="G2890" s="169"/>
      <c r="H2890" s="183"/>
      <c r="I2890" s="132" t="str">
        <f>IFERROR(VLOOKUP(C2890,PG!$C$8:$M$1007,11,FALSE),"")</f>
        <v/>
      </c>
      <c r="J2890" s="133">
        <f t="shared" si="90"/>
        <v>0</v>
      </c>
    </row>
    <row r="2891" spans="1:10" ht="35.1" customHeight="1" thickTop="1" thickBot="1" x14ac:dyDescent="0.3">
      <c r="A2891" s="28" t="str">
        <f t="shared" si="91"/>
        <v/>
      </c>
      <c r="B2891" s="171"/>
      <c r="C2891" s="169"/>
      <c r="D2891" s="182"/>
      <c r="E2891" s="172"/>
      <c r="F2891" s="170"/>
      <c r="G2891" s="169"/>
      <c r="H2891" s="183"/>
      <c r="I2891" s="132" t="str">
        <f>IFERROR(VLOOKUP(C2891,PG!$C$8:$M$1007,11,FALSE),"")</f>
        <v/>
      </c>
      <c r="J2891" s="133">
        <f t="shared" si="90"/>
        <v>0</v>
      </c>
    </row>
    <row r="2892" spans="1:10" ht="35.1" customHeight="1" thickTop="1" thickBot="1" x14ac:dyDescent="0.3">
      <c r="A2892" s="28" t="str">
        <f t="shared" si="91"/>
        <v/>
      </c>
      <c r="B2892" s="171"/>
      <c r="C2892" s="169"/>
      <c r="D2892" s="182"/>
      <c r="E2892" s="172"/>
      <c r="F2892" s="170"/>
      <c r="G2892" s="169"/>
      <c r="H2892" s="183"/>
      <c r="I2892" s="132" t="str">
        <f>IFERROR(VLOOKUP(C2892,PG!$C$8:$M$1007,11,FALSE),"")</f>
        <v/>
      </c>
      <c r="J2892" s="133">
        <f t="shared" si="90"/>
        <v>0</v>
      </c>
    </row>
    <row r="2893" spans="1:10" ht="35.1" customHeight="1" thickTop="1" thickBot="1" x14ac:dyDescent="0.3">
      <c r="A2893" s="28" t="str">
        <f t="shared" si="91"/>
        <v/>
      </c>
      <c r="B2893" s="171"/>
      <c r="C2893" s="169"/>
      <c r="D2893" s="182"/>
      <c r="E2893" s="172"/>
      <c r="F2893" s="170"/>
      <c r="G2893" s="169"/>
      <c r="H2893" s="183"/>
      <c r="I2893" s="132" t="str">
        <f>IFERROR(VLOOKUP(C2893,PG!$C$8:$M$1007,11,FALSE),"")</f>
        <v/>
      </c>
      <c r="J2893" s="133">
        <f t="shared" si="90"/>
        <v>0</v>
      </c>
    </row>
    <row r="2894" spans="1:10" ht="35.1" customHeight="1" thickTop="1" thickBot="1" x14ac:dyDescent="0.3">
      <c r="A2894" s="28" t="str">
        <f t="shared" si="91"/>
        <v/>
      </c>
      <c r="B2894" s="171"/>
      <c r="C2894" s="169"/>
      <c r="D2894" s="182"/>
      <c r="E2894" s="172"/>
      <c r="F2894" s="170"/>
      <c r="G2894" s="169"/>
      <c r="H2894" s="183"/>
      <c r="I2894" s="132" t="str">
        <f>IFERROR(VLOOKUP(C2894,PG!$C$8:$M$1007,11,FALSE),"")</f>
        <v/>
      </c>
      <c r="J2894" s="133">
        <f t="shared" si="90"/>
        <v>0</v>
      </c>
    </row>
    <row r="2895" spans="1:10" ht="35.1" customHeight="1" thickTop="1" thickBot="1" x14ac:dyDescent="0.3">
      <c r="A2895" s="28" t="str">
        <f t="shared" si="91"/>
        <v/>
      </c>
      <c r="B2895" s="171"/>
      <c r="C2895" s="169"/>
      <c r="D2895" s="182"/>
      <c r="E2895" s="172"/>
      <c r="F2895" s="170"/>
      <c r="G2895" s="169"/>
      <c r="H2895" s="183"/>
      <c r="I2895" s="132" t="str">
        <f>IFERROR(VLOOKUP(C2895,PG!$C$8:$M$1007,11,FALSE),"")</f>
        <v/>
      </c>
      <c r="J2895" s="133">
        <f t="shared" si="90"/>
        <v>0</v>
      </c>
    </row>
    <row r="2896" spans="1:10" ht="35.1" customHeight="1" thickTop="1" thickBot="1" x14ac:dyDescent="0.3">
      <c r="A2896" s="28" t="str">
        <f t="shared" si="91"/>
        <v/>
      </c>
      <c r="B2896" s="171"/>
      <c r="C2896" s="169"/>
      <c r="D2896" s="182"/>
      <c r="E2896" s="172"/>
      <c r="F2896" s="170"/>
      <c r="G2896" s="169"/>
      <c r="H2896" s="183"/>
      <c r="I2896" s="132" t="str">
        <f>IFERROR(VLOOKUP(C2896,PG!$C$8:$M$1007,11,FALSE),"")</f>
        <v/>
      </c>
      <c r="J2896" s="133">
        <f t="shared" si="90"/>
        <v>0</v>
      </c>
    </row>
    <row r="2897" spans="1:10" ht="35.1" customHeight="1" thickTop="1" thickBot="1" x14ac:dyDescent="0.3">
      <c r="A2897" s="28" t="str">
        <f t="shared" si="91"/>
        <v/>
      </c>
      <c r="B2897" s="171"/>
      <c r="C2897" s="169"/>
      <c r="D2897" s="182"/>
      <c r="E2897" s="172"/>
      <c r="F2897" s="170"/>
      <c r="G2897" s="169"/>
      <c r="H2897" s="183"/>
      <c r="I2897" s="132" t="str">
        <f>IFERROR(VLOOKUP(C2897,PG!$C$8:$M$1007,11,FALSE),"")</f>
        <v/>
      </c>
      <c r="J2897" s="133">
        <f t="shared" si="90"/>
        <v>0</v>
      </c>
    </row>
    <row r="2898" spans="1:10" ht="35.1" customHeight="1" thickTop="1" thickBot="1" x14ac:dyDescent="0.3">
      <c r="A2898" s="28" t="str">
        <f t="shared" si="91"/>
        <v/>
      </c>
      <c r="B2898" s="171"/>
      <c r="C2898" s="169"/>
      <c r="D2898" s="182"/>
      <c r="E2898" s="172"/>
      <c r="F2898" s="170"/>
      <c r="G2898" s="169"/>
      <c r="H2898" s="183"/>
      <c r="I2898" s="132" t="str">
        <f>IFERROR(VLOOKUP(C2898,PG!$C$8:$M$1007,11,FALSE),"")</f>
        <v/>
      </c>
      <c r="J2898" s="133">
        <f t="shared" si="90"/>
        <v>0</v>
      </c>
    </row>
    <row r="2899" spans="1:10" ht="35.1" customHeight="1" thickTop="1" thickBot="1" x14ac:dyDescent="0.3">
      <c r="A2899" s="28" t="str">
        <f t="shared" si="91"/>
        <v/>
      </c>
      <c r="B2899" s="171"/>
      <c r="C2899" s="169"/>
      <c r="D2899" s="182"/>
      <c r="E2899" s="172"/>
      <c r="F2899" s="170"/>
      <c r="G2899" s="169"/>
      <c r="H2899" s="183"/>
      <c r="I2899" s="132" t="str">
        <f>IFERROR(VLOOKUP(C2899,PG!$C$8:$M$1007,11,FALSE),"")</f>
        <v/>
      </c>
      <c r="J2899" s="133">
        <f t="shared" ref="J2899:J2962" si="92">IFERROR(E2899*F2899,0)</f>
        <v>0</v>
      </c>
    </row>
    <row r="2900" spans="1:10" ht="35.1" customHeight="1" thickTop="1" thickBot="1" x14ac:dyDescent="0.3">
      <c r="A2900" s="28" t="str">
        <f t="shared" si="91"/>
        <v/>
      </c>
      <c r="B2900" s="171"/>
      <c r="C2900" s="169"/>
      <c r="D2900" s="182"/>
      <c r="E2900" s="172"/>
      <c r="F2900" s="170"/>
      <c r="G2900" s="169"/>
      <c r="H2900" s="183"/>
      <c r="I2900" s="132" t="str">
        <f>IFERROR(VLOOKUP(C2900,PG!$C$8:$M$1007,11,FALSE),"")</f>
        <v/>
      </c>
      <c r="J2900" s="133">
        <f t="shared" si="92"/>
        <v>0</v>
      </c>
    </row>
    <row r="2901" spans="1:10" ht="35.1" customHeight="1" thickTop="1" thickBot="1" x14ac:dyDescent="0.3">
      <c r="A2901" s="28" t="str">
        <f t="shared" si="91"/>
        <v/>
      </c>
      <c r="B2901" s="171"/>
      <c r="C2901" s="169"/>
      <c r="D2901" s="182"/>
      <c r="E2901" s="172"/>
      <c r="F2901" s="170"/>
      <c r="G2901" s="169"/>
      <c r="H2901" s="183"/>
      <c r="I2901" s="132" t="str">
        <f>IFERROR(VLOOKUP(C2901,PG!$C$8:$M$1007,11,FALSE),"")</f>
        <v/>
      </c>
      <c r="J2901" s="133">
        <f t="shared" si="92"/>
        <v>0</v>
      </c>
    </row>
    <row r="2902" spans="1:10" ht="35.1" customHeight="1" thickTop="1" thickBot="1" x14ac:dyDescent="0.3">
      <c r="A2902" s="28" t="str">
        <f t="shared" si="91"/>
        <v/>
      </c>
      <c r="B2902" s="171"/>
      <c r="C2902" s="169"/>
      <c r="D2902" s="182"/>
      <c r="E2902" s="172"/>
      <c r="F2902" s="170"/>
      <c r="G2902" s="169"/>
      <c r="H2902" s="183"/>
      <c r="I2902" s="132" t="str">
        <f>IFERROR(VLOOKUP(C2902,PG!$C$8:$M$1007,11,FALSE),"")</f>
        <v/>
      </c>
      <c r="J2902" s="133">
        <f t="shared" si="92"/>
        <v>0</v>
      </c>
    </row>
    <row r="2903" spans="1:10" ht="35.1" customHeight="1" thickTop="1" thickBot="1" x14ac:dyDescent="0.3">
      <c r="A2903" s="28" t="str">
        <f t="shared" si="91"/>
        <v/>
      </c>
      <c r="B2903" s="171"/>
      <c r="C2903" s="169"/>
      <c r="D2903" s="182"/>
      <c r="E2903" s="172"/>
      <c r="F2903" s="170"/>
      <c r="G2903" s="169"/>
      <c r="H2903" s="183"/>
      <c r="I2903" s="132" t="str">
        <f>IFERROR(VLOOKUP(C2903,PG!$C$8:$M$1007,11,FALSE),"")</f>
        <v/>
      </c>
      <c r="J2903" s="133">
        <f t="shared" si="92"/>
        <v>0</v>
      </c>
    </row>
    <row r="2904" spans="1:10" ht="35.1" customHeight="1" thickTop="1" thickBot="1" x14ac:dyDescent="0.3">
      <c r="A2904" s="28" t="str">
        <f t="shared" si="91"/>
        <v/>
      </c>
      <c r="B2904" s="171"/>
      <c r="C2904" s="169"/>
      <c r="D2904" s="182"/>
      <c r="E2904" s="172"/>
      <c r="F2904" s="170"/>
      <c r="G2904" s="169"/>
      <c r="H2904" s="183"/>
      <c r="I2904" s="132" t="str">
        <f>IFERROR(VLOOKUP(C2904,PG!$C$8:$M$1007,11,FALSE),"")</f>
        <v/>
      </c>
      <c r="J2904" s="133">
        <f t="shared" si="92"/>
        <v>0</v>
      </c>
    </row>
    <row r="2905" spans="1:10" ht="35.1" customHeight="1" thickTop="1" thickBot="1" x14ac:dyDescent="0.3">
      <c r="A2905" s="28" t="str">
        <f t="shared" si="91"/>
        <v/>
      </c>
      <c r="B2905" s="171"/>
      <c r="C2905" s="169"/>
      <c r="D2905" s="182"/>
      <c r="E2905" s="172"/>
      <c r="F2905" s="170"/>
      <c r="G2905" s="169"/>
      <c r="H2905" s="183"/>
      <c r="I2905" s="132" t="str">
        <f>IFERROR(VLOOKUP(C2905,PG!$C$8:$M$1007,11,FALSE),"")</f>
        <v/>
      </c>
      <c r="J2905" s="133">
        <f t="shared" si="92"/>
        <v>0</v>
      </c>
    </row>
    <row r="2906" spans="1:10" ht="35.1" customHeight="1" thickTop="1" thickBot="1" x14ac:dyDescent="0.3">
      <c r="A2906" s="28" t="str">
        <f t="shared" si="91"/>
        <v/>
      </c>
      <c r="B2906" s="171"/>
      <c r="C2906" s="169"/>
      <c r="D2906" s="182"/>
      <c r="E2906" s="172"/>
      <c r="F2906" s="170"/>
      <c r="G2906" s="169"/>
      <c r="H2906" s="183"/>
      <c r="I2906" s="132" t="str">
        <f>IFERROR(VLOOKUP(C2906,PG!$C$8:$M$1007,11,FALSE),"")</f>
        <v/>
      </c>
      <c r="J2906" s="133">
        <f t="shared" si="92"/>
        <v>0</v>
      </c>
    </row>
    <row r="2907" spans="1:10" ht="35.1" customHeight="1" thickTop="1" thickBot="1" x14ac:dyDescent="0.3">
      <c r="A2907" s="28" t="str">
        <f t="shared" si="91"/>
        <v/>
      </c>
      <c r="B2907" s="171"/>
      <c r="C2907" s="169"/>
      <c r="D2907" s="182"/>
      <c r="E2907" s="172"/>
      <c r="F2907" s="170"/>
      <c r="G2907" s="169"/>
      <c r="H2907" s="183"/>
      <c r="I2907" s="132" t="str">
        <f>IFERROR(VLOOKUP(C2907,PG!$C$8:$M$1007,11,FALSE),"")</f>
        <v/>
      </c>
      <c r="J2907" s="133">
        <f t="shared" si="92"/>
        <v>0</v>
      </c>
    </row>
    <row r="2908" spans="1:10" ht="35.1" customHeight="1" thickTop="1" thickBot="1" x14ac:dyDescent="0.3">
      <c r="A2908" s="28" t="str">
        <f t="shared" si="91"/>
        <v/>
      </c>
      <c r="B2908" s="171"/>
      <c r="C2908" s="169"/>
      <c r="D2908" s="182"/>
      <c r="E2908" s="172"/>
      <c r="F2908" s="170"/>
      <c r="G2908" s="169"/>
      <c r="H2908" s="183"/>
      <c r="I2908" s="132" t="str">
        <f>IFERROR(VLOOKUP(C2908,PG!$C$8:$M$1007,11,FALSE),"")</f>
        <v/>
      </c>
      <c r="J2908" s="133">
        <f t="shared" si="92"/>
        <v>0</v>
      </c>
    </row>
    <row r="2909" spans="1:10" ht="35.1" customHeight="1" thickTop="1" thickBot="1" x14ac:dyDescent="0.3">
      <c r="A2909" s="28" t="str">
        <f t="shared" si="91"/>
        <v/>
      </c>
      <c r="B2909" s="171"/>
      <c r="C2909" s="169"/>
      <c r="D2909" s="182"/>
      <c r="E2909" s="172"/>
      <c r="F2909" s="170"/>
      <c r="G2909" s="169"/>
      <c r="H2909" s="183"/>
      <c r="I2909" s="132" t="str">
        <f>IFERROR(VLOOKUP(C2909,PG!$C$8:$M$1007,11,FALSE),"")</f>
        <v/>
      </c>
      <c r="J2909" s="133">
        <f t="shared" si="92"/>
        <v>0</v>
      </c>
    </row>
    <row r="2910" spans="1:10" ht="35.1" customHeight="1" thickTop="1" thickBot="1" x14ac:dyDescent="0.3">
      <c r="A2910" s="28" t="str">
        <f t="shared" si="91"/>
        <v/>
      </c>
      <c r="B2910" s="171"/>
      <c r="C2910" s="169"/>
      <c r="D2910" s="182"/>
      <c r="E2910" s="172"/>
      <c r="F2910" s="170"/>
      <c r="G2910" s="169"/>
      <c r="H2910" s="183"/>
      <c r="I2910" s="132" t="str">
        <f>IFERROR(VLOOKUP(C2910,PG!$C$8:$M$1007,11,FALSE),"")</f>
        <v/>
      </c>
      <c r="J2910" s="133">
        <f t="shared" si="92"/>
        <v>0</v>
      </c>
    </row>
    <row r="2911" spans="1:10" ht="35.1" customHeight="1" thickTop="1" thickBot="1" x14ac:dyDescent="0.3">
      <c r="A2911" s="28" t="str">
        <f t="shared" si="91"/>
        <v/>
      </c>
      <c r="B2911" s="171"/>
      <c r="C2911" s="169"/>
      <c r="D2911" s="182"/>
      <c r="E2911" s="172"/>
      <c r="F2911" s="170"/>
      <c r="G2911" s="169"/>
      <c r="H2911" s="183"/>
      <c r="I2911" s="132" t="str">
        <f>IFERROR(VLOOKUP(C2911,PG!$C$8:$M$1007,11,FALSE),"")</f>
        <v/>
      </c>
      <c r="J2911" s="133">
        <f t="shared" si="92"/>
        <v>0</v>
      </c>
    </row>
    <row r="2912" spans="1:10" ht="35.1" customHeight="1" thickTop="1" thickBot="1" x14ac:dyDescent="0.3">
      <c r="A2912" s="28" t="str">
        <f t="shared" si="91"/>
        <v/>
      </c>
      <c r="B2912" s="171"/>
      <c r="C2912" s="169"/>
      <c r="D2912" s="182"/>
      <c r="E2912" s="172"/>
      <c r="F2912" s="170"/>
      <c r="G2912" s="169"/>
      <c r="H2912" s="183"/>
      <c r="I2912" s="132" t="str">
        <f>IFERROR(VLOOKUP(C2912,PG!$C$8:$M$1007,11,FALSE),"")</f>
        <v/>
      </c>
      <c r="J2912" s="133">
        <f t="shared" si="92"/>
        <v>0</v>
      </c>
    </row>
    <row r="2913" spans="1:10" ht="35.1" customHeight="1" thickTop="1" thickBot="1" x14ac:dyDescent="0.3">
      <c r="A2913" s="28" t="str">
        <f t="shared" si="91"/>
        <v/>
      </c>
      <c r="B2913" s="171"/>
      <c r="C2913" s="169"/>
      <c r="D2913" s="182"/>
      <c r="E2913" s="172"/>
      <c r="F2913" s="170"/>
      <c r="G2913" s="169"/>
      <c r="H2913" s="183"/>
      <c r="I2913" s="132" t="str">
        <f>IFERROR(VLOOKUP(C2913,PG!$C$8:$M$1007,11,FALSE),"")</f>
        <v/>
      </c>
      <c r="J2913" s="133">
        <f t="shared" si="92"/>
        <v>0</v>
      </c>
    </row>
    <row r="2914" spans="1:10" ht="35.1" customHeight="1" thickTop="1" thickBot="1" x14ac:dyDescent="0.3">
      <c r="A2914" s="28" t="str">
        <f t="shared" si="91"/>
        <v/>
      </c>
      <c r="B2914" s="171"/>
      <c r="C2914" s="169"/>
      <c r="D2914" s="182"/>
      <c r="E2914" s="172"/>
      <c r="F2914" s="170"/>
      <c r="G2914" s="169"/>
      <c r="H2914" s="183"/>
      <c r="I2914" s="132" t="str">
        <f>IFERROR(VLOOKUP(C2914,PG!$C$8:$M$1007,11,FALSE),"")</f>
        <v/>
      </c>
      <c r="J2914" s="133">
        <f t="shared" si="92"/>
        <v>0</v>
      </c>
    </row>
    <row r="2915" spans="1:10" ht="35.1" customHeight="1" thickTop="1" thickBot="1" x14ac:dyDescent="0.3">
      <c r="A2915" s="28" t="str">
        <f t="shared" si="91"/>
        <v/>
      </c>
      <c r="B2915" s="171"/>
      <c r="C2915" s="169"/>
      <c r="D2915" s="182"/>
      <c r="E2915" s="172"/>
      <c r="F2915" s="170"/>
      <c r="G2915" s="169"/>
      <c r="H2915" s="183"/>
      <c r="I2915" s="132" t="str">
        <f>IFERROR(VLOOKUP(C2915,PG!$C$8:$M$1007,11,FALSE),"")</f>
        <v/>
      </c>
      <c r="J2915" s="133">
        <f t="shared" si="92"/>
        <v>0</v>
      </c>
    </row>
    <row r="2916" spans="1:10" ht="35.1" customHeight="1" thickTop="1" thickBot="1" x14ac:dyDescent="0.3">
      <c r="A2916" s="28" t="str">
        <f t="shared" si="91"/>
        <v/>
      </c>
      <c r="B2916" s="171"/>
      <c r="C2916" s="169"/>
      <c r="D2916" s="182"/>
      <c r="E2916" s="172"/>
      <c r="F2916" s="170"/>
      <c r="G2916" s="169"/>
      <c r="H2916" s="183"/>
      <c r="I2916" s="132" t="str">
        <f>IFERROR(VLOOKUP(C2916,PG!$C$8:$M$1007,11,FALSE),"")</f>
        <v/>
      </c>
      <c r="J2916" s="133">
        <f t="shared" si="92"/>
        <v>0</v>
      </c>
    </row>
    <row r="2917" spans="1:10" ht="35.1" customHeight="1" thickTop="1" thickBot="1" x14ac:dyDescent="0.3">
      <c r="A2917" s="28" t="str">
        <f t="shared" si="91"/>
        <v/>
      </c>
      <c r="B2917" s="171"/>
      <c r="C2917" s="169"/>
      <c r="D2917" s="182"/>
      <c r="E2917" s="172"/>
      <c r="F2917" s="170"/>
      <c r="G2917" s="169"/>
      <c r="H2917" s="183"/>
      <c r="I2917" s="132" t="str">
        <f>IFERROR(VLOOKUP(C2917,PG!$C$8:$M$1007,11,FALSE),"")</f>
        <v/>
      </c>
      <c r="J2917" s="133">
        <f t="shared" si="92"/>
        <v>0</v>
      </c>
    </row>
    <row r="2918" spans="1:10" ht="35.1" customHeight="1" thickTop="1" thickBot="1" x14ac:dyDescent="0.3">
      <c r="A2918" s="28" t="str">
        <f t="shared" si="91"/>
        <v/>
      </c>
      <c r="B2918" s="171"/>
      <c r="C2918" s="169"/>
      <c r="D2918" s="182"/>
      <c r="E2918" s="172"/>
      <c r="F2918" s="170"/>
      <c r="G2918" s="169"/>
      <c r="H2918" s="183"/>
      <c r="I2918" s="132" t="str">
        <f>IFERROR(VLOOKUP(C2918,PG!$C$8:$M$1007,11,FALSE),"")</f>
        <v/>
      </c>
      <c r="J2918" s="133">
        <f t="shared" si="92"/>
        <v>0</v>
      </c>
    </row>
    <row r="2919" spans="1:10" ht="35.1" customHeight="1" thickTop="1" thickBot="1" x14ac:dyDescent="0.3">
      <c r="A2919" s="28" t="str">
        <f t="shared" si="91"/>
        <v/>
      </c>
      <c r="B2919" s="171"/>
      <c r="C2919" s="169"/>
      <c r="D2919" s="182"/>
      <c r="E2919" s="172"/>
      <c r="F2919" s="170"/>
      <c r="G2919" s="169"/>
      <c r="H2919" s="183"/>
      <c r="I2919" s="132" t="str">
        <f>IFERROR(VLOOKUP(C2919,PG!$C$8:$M$1007,11,FALSE),"")</f>
        <v/>
      </c>
      <c r="J2919" s="133">
        <f t="shared" si="92"/>
        <v>0</v>
      </c>
    </row>
    <row r="2920" spans="1:10" ht="35.1" customHeight="1" thickTop="1" thickBot="1" x14ac:dyDescent="0.3">
      <c r="A2920" s="28" t="str">
        <f t="shared" si="91"/>
        <v/>
      </c>
      <c r="B2920" s="171"/>
      <c r="C2920" s="169"/>
      <c r="D2920" s="182"/>
      <c r="E2920" s="172"/>
      <c r="F2920" s="170"/>
      <c r="G2920" s="169"/>
      <c r="H2920" s="183"/>
      <c r="I2920" s="132" t="str">
        <f>IFERROR(VLOOKUP(C2920,PG!$C$8:$M$1007,11,FALSE),"")</f>
        <v/>
      </c>
      <c r="J2920" s="133">
        <f t="shared" si="92"/>
        <v>0</v>
      </c>
    </row>
    <row r="2921" spans="1:10" ht="35.1" customHeight="1" thickTop="1" thickBot="1" x14ac:dyDescent="0.3">
      <c r="A2921" s="28" t="str">
        <f t="shared" si="91"/>
        <v/>
      </c>
      <c r="B2921" s="171"/>
      <c r="C2921" s="169"/>
      <c r="D2921" s="182"/>
      <c r="E2921" s="172"/>
      <c r="F2921" s="170"/>
      <c r="G2921" s="169"/>
      <c r="H2921" s="183"/>
      <c r="I2921" s="132" t="str">
        <f>IFERROR(VLOOKUP(C2921,PG!$C$8:$M$1007,11,FALSE),"")</f>
        <v/>
      </c>
      <c r="J2921" s="133">
        <f t="shared" si="92"/>
        <v>0</v>
      </c>
    </row>
    <row r="2922" spans="1:10" ht="35.1" customHeight="1" thickTop="1" thickBot="1" x14ac:dyDescent="0.3">
      <c r="A2922" s="28" t="str">
        <f t="shared" si="91"/>
        <v/>
      </c>
      <c r="B2922" s="171"/>
      <c r="C2922" s="169"/>
      <c r="D2922" s="182"/>
      <c r="E2922" s="172"/>
      <c r="F2922" s="170"/>
      <c r="G2922" s="169"/>
      <c r="H2922" s="183"/>
      <c r="I2922" s="132" t="str">
        <f>IFERROR(VLOOKUP(C2922,PG!$C$8:$M$1007,11,FALSE),"")</f>
        <v/>
      </c>
      <c r="J2922" s="133">
        <f t="shared" si="92"/>
        <v>0</v>
      </c>
    </row>
    <row r="2923" spans="1:10" ht="35.1" customHeight="1" thickTop="1" thickBot="1" x14ac:dyDescent="0.3">
      <c r="A2923" s="28" t="str">
        <f t="shared" si="91"/>
        <v/>
      </c>
      <c r="B2923" s="171"/>
      <c r="C2923" s="169"/>
      <c r="D2923" s="182"/>
      <c r="E2923" s="172"/>
      <c r="F2923" s="170"/>
      <c r="G2923" s="169"/>
      <c r="H2923" s="183"/>
      <c r="I2923" s="132" t="str">
        <f>IFERROR(VLOOKUP(C2923,PG!$C$8:$M$1007,11,FALSE),"")</f>
        <v/>
      </c>
      <c r="J2923" s="133">
        <f t="shared" si="92"/>
        <v>0</v>
      </c>
    </row>
    <row r="2924" spans="1:10" ht="35.1" customHeight="1" thickTop="1" thickBot="1" x14ac:dyDescent="0.3">
      <c r="A2924" s="28" t="str">
        <f t="shared" si="91"/>
        <v/>
      </c>
      <c r="B2924" s="171"/>
      <c r="C2924" s="169"/>
      <c r="D2924" s="182"/>
      <c r="E2924" s="172"/>
      <c r="F2924" s="170"/>
      <c r="G2924" s="169"/>
      <c r="H2924" s="183"/>
      <c r="I2924" s="132" t="str">
        <f>IFERROR(VLOOKUP(C2924,PG!$C$8:$M$1007,11,FALSE),"")</f>
        <v/>
      </c>
      <c r="J2924" s="133">
        <f t="shared" si="92"/>
        <v>0</v>
      </c>
    </row>
    <row r="2925" spans="1:10" ht="35.1" customHeight="1" thickTop="1" thickBot="1" x14ac:dyDescent="0.3">
      <c r="A2925" s="28" t="str">
        <f t="shared" si="91"/>
        <v/>
      </c>
      <c r="B2925" s="171"/>
      <c r="C2925" s="169"/>
      <c r="D2925" s="182"/>
      <c r="E2925" s="172"/>
      <c r="F2925" s="170"/>
      <c r="G2925" s="169"/>
      <c r="H2925" s="183"/>
      <c r="I2925" s="132" t="str">
        <f>IFERROR(VLOOKUP(C2925,PG!$C$8:$M$1007,11,FALSE),"")</f>
        <v/>
      </c>
      <c r="J2925" s="133">
        <f t="shared" si="92"/>
        <v>0</v>
      </c>
    </row>
    <row r="2926" spans="1:10" ht="35.1" customHeight="1" thickTop="1" thickBot="1" x14ac:dyDescent="0.3">
      <c r="A2926" s="28" t="str">
        <f t="shared" si="91"/>
        <v/>
      </c>
      <c r="B2926" s="171"/>
      <c r="C2926" s="169"/>
      <c r="D2926" s="182"/>
      <c r="E2926" s="172"/>
      <c r="F2926" s="170"/>
      <c r="G2926" s="169"/>
      <c r="H2926" s="183"/>
      <c r="I2926" s="132" t="str">
        <f>IFERROR(VLOOKUP(C2926,PG!$C$8:$M$1007,11,FALSE),"")</f>
        <v/>
      </c>
      <c r="J2926" s="133">
        <f t="shared" si="92"/>
        <v>0</v>
      </c>
    </row>
    <row r="2927" spans="1:10" ht="35.1" customHeight="1" thickTop="1" thickBot="1" x14ac:dyDescent="0.3">
      <c r="A2927" s="28" t="str">
        <f t="shared" si="91"/>
        <v/>
      </c>
      <c r="B2927" s="171"/>
      <c r="C2927" s="169"/>
      <c r="D2927" s="182"/>
      <c r="E2927" s="172"/>
      <c r="F2927" s="170"/>
      <c r="G2927" s="169"/>
      <c r="H2927" s="183"/>
      <c r="I2927" s="132" t="str">
        <f>IFERROR(VLOOKUP(C2927,PG!$C$8:$M$1007,11,FALSE),"")</f>
        <v/>
      </c>
      <c r="J2927" s="133">
        <f t="shared" si="92"/>
        <v>0</v>
      </c>
    </row>
    <row r="2928" spans="1:10" ht="35.1" customHeight="1" thickTop="1" thickBot="1" x14ac:dyDescent="0.3">
      <c r="A2928" s="28" t="str">
        <f t="shared" si="91"/>
        <v/>
      </c>
      <c r="B2928" s="171"/>
      <c r="C2928" s="169"/>
      <c r="D2928" s="182"/>
      <c r="E2928" s="172"/>
      <c r="F2928" s="170"/>
      <c r="G2928" s="169"/>
      <c r="H2928" s="183"/>
      <c r="I2928" s="132" t="str">
        <f>IFERROR(VLOOKUP(C2928,PG!$C$8:$M$1007,11,FALSE),"")</f>
        <v/>
      </c>
      <c r="J2928" s="133">
        <f t="shared" si="92"/>
        <v>0</v>
      </c>
    </row>
    <row r="2929" spans="1:10" ht="35.1" customHeight="1" thickTop="1" thickBot="1" x14ac:dyDescent="0.3">
      <c r="A2929" s="28" t="str">
        <f t="shared" si="91"/>
        <v/>
      </c>
      <c r="B2929" s="171"/>
      <c r="C2929" s="169"/>
      <c r="D2929" s="182"/>
      <c r="E2929" s="172"/>
      <c r="F2929" s="170"/>
      <c r="G2929" s="169"/>
      <c r="H2929" s="183"/>
      <c r="I2929" s="132" t="str">
        <f>IFERROR(VLOOKUP(C2929,PG!$C$8:$M$1007,11,FALSE),"")</f>
        <v/>
      </c>
      <c r="J2929" s="133">
        <f t="shared" si="92"/>
        <v>0</v>
      </c>
    </row>
    <row r="2930" spans="1:10" ht="35.1" customHeight="1" thickTop="1" thickBot="1" x14ac:dyDescent="0.3">
      <c r="A2930" s="28" t="str">
        <f t="shared" si="91"/>
        <v/>
      </c>
      <c r="B2930" s="171"/>
      <c r="C2930" s="169"/>
      <c r="D2930" s="182"/>
      <c r="E2930" s="172"/>
      <c r="F2930" s="170"/>
      <c r="G2930" s="169"/>
      <c r="H2930" s="183"/>
      <c r="I2930" s="132" t="str">
        <f>IFERROR(VLOOKUP(C2930,PG!$C$8:$M$1007,11,FALSE),"")</f>
        <v/>
      </c>
      <c r="J2930" s="133">
        <f t="shared" si="92"/>
        <v>0</v>
      </c>
    </row>
    <row r="2931" spans="1:10" ht="35.1" customHeight="1" thickTop="1" thickBot="1" x14ac:dyDescent="0.3">
      <c r="A2931" s="28" t="str">
        <f t="shared" si="91"/>
        <v/>
      </c>
      <c r="B2931" s="171"/>
      <c r="C2931" s="169"/>
      <c r="D2931" s="182"/>
      <c r="E2931" s="172"/>
      <c r="F2931" s="170"/>
      <c r="G2931" s="169"/>
      <c r="H2931" s="183"/>
      <c r="I2931" s="132" t="str">
        <f>IFERROR(VLOOKUP(C2931,PG!$C$8:$M$1007,11,FALSE),"")</f>
        <v/>
      </c>
      <c r="J2931" s="133">
        <f t="shared" si="92"/>
        <v>0</v>
      </c>
    </row>
    <row r="2932" spans="1:10" ht="35.1" customHeight="1" thickTop="1" thickBot="1" x14ac:dyDescent="0.3">
      <c r="A2932" s="28" t="str">
        <f t="shared" si="91"/>
        <v/>
      </c>
      <c r="B2932" s="171"/>
      <c r="C2932" s="169"/>
      <c r="D2932" s="182"/>
      <c r="E2932" s="172"/>
      <c r="F2932" s="170"/>
      <c r="G2932" s="169"/>
      <c r="H2932" s="183"/>
      <c r="I2932" s="132" t="str">
        <f>IFERROR(VLOOKUP(C2932,PG!$C$8:$M$1007,11,FALSE),"")</f>
        <v/>
      </c>
      <c r="J2932" s="133">
        <f t="shared" si="92"/>
        <v>0</v>
      </c>
    </row>
    <row r="2933" spans="1:10" ht="35.1" customHeight="1" thickTop="1" thickBot="1" x14ac:dyDescent="0.3">
      <c r="A2933" s="28" t="str">
        <f t="shared" si="91"/>
        <v/>
      </c>
      <c r="B2933" s="171"/>
      <c r="C2933" s="169"/>
      <c r="D2933" s="182"/>
      <c r="E2933" s="172"/>
      <c r="F2933" s="170"/>
      <c r="G2933" s="169"/>
      <c r="H2933" s="183"/>
      <c r="I2933" s="132" t="str">
        <f>IFERROR(VLOOKUP(C2933,PG!$C$8:$M$1007,11,FALSE),"")</f>
        <v/>
      </c>
      <c r="J2933" s="133">
        <f t="shared" si="92"/>
        <v>0</v>
      </c>
    </row>
    <row r="2934" spans="1:10" ht="35.1" customHeight="1" thickTop="1" thickBot="1" x14ac:dyDescent="0.3">
      <c r="A2934" s="28" t="str">
        <f t="shared" si="91"/>
        <v/>
      </c>
      <c r="B2934" s="171"/>
      <c r="C2934" s="169"/>
      <c r="D2934" s="182"/>
      <c r="E2934" s="172"/>
      <c r="F2934" s="170"/>
      <c r="G2934" s="169"/>
      <c r="H2934" s="183"/>
      <c r="I2934" s="132" t="str">
        <f>IFERROR(VLOOKUP(C2934,PG!$C$8:$M$1007,11,FALSE),"")</f>
        <v/>
      </c>
      <c r="J2934" s="133">
        <f t="shared" si="92"/>
        <v>0</v>
      </c>
    </row>
    <row r="2935" spans="1:10" ht="35.1" customHeight="1" thickTop="1" thickBot="1" x14ac:dyDescent="0.3">
      <c r="A2935" s="28" t="str">
        <f t="shared" si="91"/>
        <v/>
      </c>
      <c r="B2935" s="171"/>
      <c r="C2935" s="169"/>
      <c r="D2935" s="182"/>
      <c r="E2935" s="172"/>
      <c r="F2935" s="170"/>
      <c r="G2935" s="169"/>
      <c r="H2935" s="183"/>
      <c r="I2935" s="132" t="str">
        <f>IFERROR(VLOOKUP(C2935,PG!$C$8:$M$1007,11,FALSE),"")</f>
        <v/>
      </c>
      <c r="J2935" s="133">
        <f t="shared" si="92"/>
        <v>0</v>
      </c>
    </row>
    <row r="2936" spans="1:10" ht="35.1" customHeight="1" thickTop="1" thickBot="1" x14ac:dyDescent="0.3">
      <c r="A2936" s="28" t="str">
        <f t="shared" si="91"/>
        <v/>
      </c>
      <c r="B2936" s="171"/>
      <c r="C2936" s="169"/>
      <c r="D2936" s="182"/>
      <c r="E2936" s="172"/>
      <c r="F2936" s="170"/>
      <c r="G2936" s="169"/>
      <c r="H2936" s="183"/>
      <c r="I2936" s="132" t="str">
        <f>IFERROR(VLOOKUP(C2936,PG!$C$8:$M$1007,11,FALSE),"")</f>
        <v/>
      </c>
      <c r="J2936" s="133">
        <f t="shared" si="92"/>
        <v>0</v>
      </c>
    </row>
    <row r="2937" spans="1:10" ht="35.1" customHeight="1" thickTop="1" thickBot="1" x14ac:dyDescent="0.3">
      <c r="A2937" s="28" t="str">
        <f t="shared" si="91"/>
        <v/>
      </c>
      <c r="B2937" s="171"/>
      <c r="C2937" s="169"/>
      <c r="D2937" s="182"/>
      <c r="E2937" s="172"/>
      <c r="F2937" s="170"/>
      <c r="G2937" s="169"/>
      <c r="H2937" s="183"/>
      <c r="I2937" s="132" t="str">
        <f>IFERROR(VLOOKUP(C2937,PG!$C$8:$M$1007,11,FALSE),"")</f>
        <v/>
      </c>
      <c r="J2937" s="133">
        <f t="shared" si="92"/>
        <v>0</v>
      </c>
    </row>
    <row r="2938" spans="1:10" ht="35.1" customHeight="1" thickTop="1" thickBot="1" x14ac:dyDescent="0.3">
      <c r="A2938" s="28" t="str">
        <f t="shared" si="91"/>
        <v/>
      </c>
      <c r="B2938" s="171"/>
      <c r="C2938" s="169"/>
      <c r="D2938" s="182"/>
      <c r="E2938" s="172"/>
      <c r="F2938" s="170"/>
      <c r="G2938" s="169"/>
      <c r="H2938" s="183"/>
      <c r="I2938" s="132" t="str">
        <f>IFERROR(VLOOKUP(C2938,PG!$C$8:$M$1007,11,FALSE),"")</f>
        <v/>
      </c>
      <c r="J2938" s="133">
        <f t="shared" si="92"/>
        <v>0</v>
      </c>
    </row>
    <row r="2939" spans="1:10" ht="35.1" customHeight="1" thickTop="1" thickBot="1" x14ac:dyDescent="0.3">
      <c r="A2939" s="28" t="str">
        <f t="shared" si="91"/>
        <v/>
      </c>
      <c r="B2939" s="171"/>
      <c r="C2939" s="169"/>
      <c r="D2939" s="182"/>
      <c r="E2939" s="172"/>
      <c r="F2939" s="170"/>
      <c r="G2939" s="169"/>
      <c r="H2939" s="183"/>
      <c r="I2939" s="132" t="str">
        <f>IFERROR(VLOOKUP(C2939,PG!$C$8:$M$1007,11,FALSE),"")</f>
        <v/>
      </c>
      <c r="J2939" s="133">
        <f t="shared" si="92"/>
        <v>0</v>
      </c>
    </row>
    <row r="2940" spans="1:10" ht="35.1" customHeight="1" thickTop="1" thickBot="1" x14ac:dyDescent="0.3">
      <c r="A2940" s="28" t="str">
        <f t="shared" si="91"/>
        <v/>
      </c>
      <c r="B2940" s="171"/>
      <c r="C2940" s="169"/>
      <c r="D2940" s="182"/>
      <c r="E2940" s="172"/>
      <c r="F2940" s="170"/>
      <c r="G2940" s="169"/>
      <c r="H2940" s="183"/>
      <c r="I2940" s="132" t="str">
        <f>IFERROR(VLOOKUP(C2940,PG!$C$8:$M$1007,11,FALSE),"")</f>
        <v/>
      </c>
      <c r="J2940" s="133">
        <f t="shared" si="92"/>
        <v>0</v>
      </c>
    </row>
    <row r="2941" spans="1:10" ht="35.1" customHeight="1" thickTop="1" thickBot="1" x14ac:dyDescent="0.3">
      <c r="A2941" s="28" t="str">
        <f t="shared" si="91"/>
        <v/>
      </c>
      <c r="B2941" s="171"/>
      <c r="C2941" s="169"/>
      <c r="D2941" s="182"/>
      <c r="E2941" s="172"/>
      <c r="F2941" s="170"/>
      <c r="G2941" s="169"/>
      <c r="H2941" s="183"/>
      <c r="I2941" s="132" t="str">
        <f>IFERROR(VLOOKUP(C2941,PG!$C$8:$M$1007,11,FALSE),"")</f>
        <v/>
      </c>
      <c r="J2941" s="133">
        <f t="shared" si="92"/>
        <v>0</v>
      </c>
    </row>
    <row r="2942" spans="1:10" ht="35.1" customHeight="1" thickTop="1" thickBot="1" x14ac:dyDescent="0.3">
      <c r="A2942" s="28" t="str">
        <f t="shared" si="91"/>
        <v/>
      </c>
      <c r="B2942" s="171"/>
      <c r="C2942" s="169"/>
      <c r="D2942" s="182"/>
      <c r="E2942" s="172"/>
      <c r="F2942" s="170"/>
      <c r="G2942" s="169"/>
      <c r="H2942" s="183"/>
      <c r="I2942" s="132" t="str">
        <f>IFERROR(VLOOKUP(C2942,PG!$C$8:$M$1007,11,FALSE),"")</f>
        <v/>
      </c>
      <c r="J2942" s="133">
        <f t="shared" si="92"/>
        <v>0</v>
      </c>
    </row>
    <row r="2943" spans="1:10" ht="35.1" customHeight="1" thickTop="1" thickBot="1" x14ac:dyDescent="0.3">
      <c r="A2943" s="28" t="str">
        <f t="shared" si="91"/>
        <v/>
      </c>
      <c r="B2943" s="171"/>
      <c r="C2943" s="169"/>
      <c r="D2943" s="182"/>
      <c r="E2943" s="172"/>
      <c r="F2943" s="170"/>
      <c r="G2943" s="169"/>
      <c r="H2943" s="183"/>
      <c r="I2943" s="132" t="str">
        <f>IFERROR(VLOOKUP(C2943,PG!$C$8:$M$1007,11,FALSE),"")</f>
        <v/>
      </c>
      <c r="J2943" s="133">
        <f t="shared" si="92"/>
        <v>0</v>
      </c>
    </row>
    <row r="2944" spans="1:10" ht="35.1" customHeight="1" thickTop="1" thickBot="1" x14ac:dyDescent="0.3">
      <c r="A2944" s="28" t="str">
        <f t="shared" si="91"/>
        <v/>
      </c>
      <c r="B2944" s="171"/>
      <c r="C2944" s="169"/>
      <c r="D2944" s="182"/>
      <c r="E2944" s="172"/>
      <c r="F2944" s="170"/>
      <c r="G2944" s="169"/>
      <c r="H2944" s="183"/>
      <c r="I2944" s="132" t="str">
        <f>IFERROR(VLOOKUP(C2944,PG!$C$8:$M$1007,11,FALSE),"")</f>
        <v/>
      </c>
      <c r="J2944" s="133">
        <f t="shared" si="92"/>
        <v>0</v>
      </c>
    </row>
    <row r="2945" spans="1:10" ht="35.1" customHeight="1" thickTop="1" thickBot="1" x14ac:dyDescent="0.3">
      <c r="A2945" s="28" t="str">
        <f t="shared" si="91"/>
        <v/>
      </c>
      <c r="B2945" s="171"/>
      <c r="C2945" s="169"/>
      <c r="D2945" s="182"/>
      <c r="E2945" s="172"/>
      <c r="F2945" s="170"/>
      <c r="G2945" s="169"/>
      <c r="H2945" s="183"/>
      <c r="I2945" s="132" t="str">
        <f>IFERROR(VLOOKUP(C2945,PG!$C$8:$M$1007,11,FALSE),"")</f>
        <v/>
      </c>
      <c r="J2945" s="133">
        <f t="shared" si="92"/>
        <v>0</v>
      </c>
    </row>
    <row r="2946" spans="1:10" ht="35.1" customHeight="1" thickTop="1" thickBot="1" x14ac:dyDescent="0.3">
      <c r="A2946" s="28" t="str">
        <f t="shared" si="91"/>
        <v/>
      </c>
      <c r="B2946" s="171"/>
      <c r="C2946" s="169"/>
      <c r="D2946" s="182"/>
      <c r="E2946" s="172"/>
      <c r="F2946" s="170"/>
      <c r="G2946" s="169"/>
      <c r="H2946" s="183"/>
      <c r="I2946" s="132" t="str">
        <f>IFERROR(VLOOKUP(C2946,PG!$C$8:$M$1007,11,FALSE),"")</f>
        <v/>
      </c>
      <c r="J2946" s="133">
        <f t="shared" si="92"/>
        <v>0</v>
      </c>
    </row>
    <row r="2947" spans="1:10" ht="35.1" customHeight="1" thickTop="1" thickBot="1" x14ac:dyDescent="0.3">
      <c r="A2947" s="28" t="str">
        <f t="shared" si="91"/>
        <v/>
      </c>
      <c r="B2947" s="171"/>
      <c r="C2947" s="169"/>
      <c r="D2947" s="182"/>
      <c r="E2947" s="172"/>
      <c r="F2947" s="170"/>
      <c r="G2947" s="169"/>
      <c r="H2947" s="183"/>
      <c r="I2947" s="132" t="str">
        <f>IFERROR(VLOOKUP(C2947,PG!$C$8:$M$1007,11,FALSE),"")</f>
        <v/>
      </c>
      <c r="J2947" s="133">
        <f t="shared" si="92"/>
        <v>0</v>
      </c>
    </row>
    <row r="2948" spans="1:10" ht="35.1" customHeight="1" thickTop="1" thickBot="1" x14ac:dyDescent="0.3">
      <c r="A2948" s="28" t="str">
        <f t="shared" si="91"/>
        <v/>
      </c>
      <c r="B2948" s="171"/>
      <c r="C2948" s="169"/>
      <c r="D2948" s="182"/>
      <c r="E2948" s="172"/>
      <c r="F2948" s="170"/>
      <c r="G2948" s="169"/>
      <c r="H2948" s="183"/>
      <c r="I2948" s="132" t="str">
        <f>IFERROR(VLOOKUP(C2948,PG!$C$8:$M$1007,11,FALSE),"")</f>
        <v/>
      </c>
      <c r="J2948" s="133">
        <f t="shared" si="92"/>
        <v>0</v>
      </c>
    </row>
    <row r="2949" spans="1:10" ht="35.1" customHeight="1" thickTop="1" thickBot="1" x14ac:dyDescent="0.3">
      <c r="A2949" s="28" t="str">
        <f t="shared" si="91"/>
        <v/>
      </c>
      <c r="B2949" s="171"/>
      <c r="C2949" s="169"/>
      <c r="D2949" s="182"/>
      <c r="E2949" s="172"/>
      <c r="F2949" s="170"/>
      <c r="G2949" s="169"/>
      <c r="H2949" s="183"/>
      <c r="I2949" s="132" t="str">
        <f>IFERROR(VLOOKUP(C2949,PG!$C$8:$M$1007,11,FALSE),"")</f>
        <v/>
      </c>
      <c r="J2949" s="133">
        <f t="shared" si="92"/>
        <v>0</v>
      </c>
    </row>
    <row r="2950" spans="1:10" ht="35.1" customHeight="1" thickTop="1" thickBot="1" x14ac:dyDescent="0.3">
      <c r="A2950" s="28" t="str">
        <f t="shared" si="91"/>
        <v/>
      </c>
      <c r="B2950" s="171"/>
      <c r="C2950" s="169"/>
      <c r="D2950" s="182"/>
      <c r="E2950" s="172"/>
      <c r="F2950" s="170"/>
      <c r="G2950" s="169"/>
      <c r="H2950" s="183"/>
      <c r="I2950" s="132" t="str">
        <f>IFERROR(VLOOKUP(C2950,PG!$C$8:$M$1007,11,FALSE),"")</f>
        <v/>
      </c>
      <c r="J2950" s="133">
        <f t="shared" si="92"/>
        <v>0</v>
      </c>
    </row>
    <row r="2951" spans="1:10" ht="35.1" customHeight="1" thickTop="1" thickBot="1" x14ac:dyDescent="0.3">
      <c r="A2951" s="28" t="str">
        <f t="shared" si="91"/>
        <v/>
      </c>
      <c r="B2951" s="171"/>
      <c r="C2951" s="169"/>
      <c r="D2951" s="182"/>
      <c r="E2951" s="172"/>
      <c r="F2951" s="170"/>
      <c r="G2951" s="169"/>
      <c r="H2951" s="183"/>
      <c r="I2951" s="132" t="str">
        <f>IFERROR(VLOOKUP(C2951,PG!$C$8:$M$1007,11,FALSE),"")</f>
        <v/>
      </c>
      <c r="J2951" s="133">
        <f t="shared" si="92"/>
        <v>0</v>
      </c>
    </row>
    <row r="2952" spans="1:10" ht="35.1" customHeight="1" thickTop="1" thickBot="1" x14ac:dyDescent="0.3">
      <c r="A2952" s="28" t="str">
        <f t="shared" si="91"/>
        <v/>
      </c>
      <c r="B2952" s="171"/>
      <c r="C2952" s="169"/>
      <c r="D2952" s="182"/>
      <c r="E2952" s="172"/>
      <c r="F2952" s="170"/>
      <c r="G2952" s="169"/>
      <c r="H2952" s="183"/>
      <c r="I2952" s="132" t="str">
        <f>IFERROR(VLOOKUP(C2952,PG!$C$8:$M$1007,11,FALSE),"")</f>
        <v/>
      </c>
      <c r="J2952" s="133">
        <f t="shared" si="92"/>
        <v>0</v>
      </c>
    </row>
    <row r="2953" spans="1:10" ht="35.1" customHeight="1" thickTop="1" thickBot="1" x14ac:dyDescent="0.3">
      <c r="A2953" s="28" t="str">
        <f t="shared" ref="A2953:A3007" si="93">IF(B2953="","",MONTH(B2953))</f>
        <v/>
      </c>
      <c r="B2953" s="171"/>
      <c r="C2953" s="169"/>
      <c r="D2953" s="182"/>
      <c r="E2953" s="172"/>
      <c r="F2953" s="170"/>
      <c r="G2953" s="169"/>
      <c r="H2953" s="183"/>
      <c r="I2953" s="132" t="str">
        <f>IFERROR(VLOOKUP(C2953,PG!$C$8:$M$1007,11,FALSE),"")</f>
        <v/>
      </c>
      <c r="J2953" s="133">
        <f t="shared" si="92"/>
        <v>0</v>
      </c>
    </row>
    <row r="2954" spans="1:10" ht="35.1" customHeight="1" thickTop="1" thickBot="1" x14ac:dyDescent="0.3">
      <c r="A2954" s="28" t="str">
        <f t="shared" si="93"/>
        <v/>
      </c>
      <c r="B2954" s="171"/>
      <c r="C2954" s="169"/>
      <c r="D2954" s="182"/>
      <c r="E2954" s="172"/>
      <c r="F2954" s="170"/>
      <c r="G2954" s="169"/>
      <c r="H2954" s="183"/>
      <c r="I2954" s="132" t="str">
        <f>IFERROR(VLOOKUP(C2954,PG!$C$8:$M$1007,11,FALSE),"")</f>
        <v/>
      </c>
      <c r="J2954" s="133">
        <f t="shared" si="92"/>
        <v>0</v>
      </c>
    </row>
    <row r="2955" spans="1:10" ht="35.1" customHeight="1" thickTop="1" thickBot="1" x14ac:dyDescent="0.3">
      <c r="A2955" s="28" t="str">
        <f t="shared" si="93"/>
        <v/>
      </c>
      <c r="B2955" s="171"/>
      <c r="C2955" s="169"/>
      <c r="D2955" s="182"/>
      <c r="E2955" s="172"/>
      <c r="F2955" s="170"/>
      <c r="G2955" s="169"/>
      <c r="H2955" s="183"/>
      <c r="I2955" s="132" t="str">
        <f>IFERROR(VLOOKUP(C2955,PG!$C$8:$M$1007,11,FALSE),"")</f>
        <v/>
      </c>
      <c r="J2955" s="133">
        <f t="shared" si="92"/>
        <v>0</v>
      </c>
    </row>
    <row r="2956" spans="1:10" ht="35.1" customHeight="1" thickTop="1" thickBot="1" x14ac:dyDescent="0.3">
      <c r="A2956" s="28" t="str">
        <f t="shared" si="93"/>
        <v/>
      </c>
      <c r="B2956" s="171"/>
      <c r="C2956" s="169"/>
      <c r="D2956" s="182"/>
      <c r="E2956" s="172"/>
      <c r="F2956" s="170"/>
      <c r="G2956" s="169"/>
      <c r="H2956" s="183"/>
      <c r="I2956" s="132" t="str">
        <f>IFERROR(VLOOKUP(C2956,PG!$C$8:$M$1007,11,FALSE),"")</f>
        <v/>
      </c>
      <c r="J2956" s="133">
        <f t="shared" si="92"/>
        <v>0</v>
      </c>
    </row>
    <row r="2957" spans="1:10" ht="35.1" customHeight="1" thickTop="1" thickBot="1" x14ac:dyDescent="0.3">
      <c r="A2957" s="28" t="str">
        <f t="shared" si="93"/>
        <v/>
      </c>
      <c r="B2957" s="171"/>
      <c r="C2957" s="169"/>
      <c r="D2957" s="182"/>
      <c r="E2957" s="172"/>
      <c r="F2957" s="170"/>
      <c r="G2957" s="169"/>
      <c r="H2957" s="183"/>
      <c r="I2957" s="132" t="str">
        <f>IFERROR(VLOOKUP(C2957,PG!$C$8:$M$1007,11,FALSE),"")</f>
        <v/>
      </c>
      <c r="J2957" s="133">
        <f t="shared" si="92"/>
        <v>0</v>
      </c>
    </row>
    <row r="2958" spans="1:10" ht="35.1" customHeight="1" thickTop="1" thickBot="1" x14ac:dyDescent="0.3">
      <c r="A2958" s="28" t="str">
        <f t="shared" si="93"/>
        <v/>
      </c>
      <c r="B2958" s="171"/>
      <c r="C2958" s="169"/>
      <c r="D2958" s="182"/>
      <c r="E2958" s="172"/>
      <c r="F2958" s="170"/>
      <c r="G2958" s="169"/>
      <c r="H2958" s="183"/>
      <c r="I2958" s="132" t="str">
        <f>IFERROR(VLOOKUP(C2958,PG!$C$8:$M$1007,11,FALSE),"")</f>
        <v/>
      </c>
      <c r="J2958" s="133">
        <f t="shared" si="92"/>
        <v>0</v>
      </c>
    </row>
    <row r="2959" spans="1:10" ht="35.1" customHeight="1" thickTop="1" thickBot="1" x14ac:dyDescent="0.3">
      <c r="A2959" s="28" t="str">
        <f t="shared" si="93"/>
        <v/>
      </c>
      <c r="B2959" s="171"/>
      <c r="C2959" s="169"/>
      <c r="D2959" s="182"/>
      <c r="E2959" s="172"/>
      <c r="F2959" s="170"/>
      <c r="G2959" s="169"/>
      <c r="H2959" s="183"/>
      <c r="I2959" s="132" t="str">
        <f>IFERROR(VLOOKUP(C2959,PG!$C$8:$M$1007,11,FALSE),"")</f>
        <v/>
      </c>
      <c r="J2959" s="133">
        <f t="shared" si="92"/>
        <v>0</v>
      </c>
    </row>
    <row r="2960" spans="1:10" ht="35.1" customHeight="1" thickTop="1" thickBot="1" x14ac:dyDescent="0.3">
      <c r="A2960" s="28" t="str">
        <f t="shared" si="93"/>
        <v/>
      </c>
      <c r="B2960" s="171"/>
      <c r="C2960" s="169"/>
      <c r="D2960" s="182"/>
      <c r="E2960" s="172"/>
      <c r="F2960" s="170"/>
      <c r="G2960" s="169"/>
      <c r="H2960" s="183"/>
      <c r="I2960" s="132" t="str">
        <f>IFERROR(VLOOKUP(C2960,PG!$C$8:$M$1007,11,FALSE),"")</f>
        <v/>
      </c>
      <c r="J2960" s="133">
        <f t="shared" si="92"/>
        <v>0</v>
      </c>
    </row>
    <row r="2961" spans="1:10" ht="35.1" customHeight="1" thickTop="1" thickBot="1" x14ac:dyDescent="0.3">
      <c r="A2961" s="28" t="str">
        <f t="shared" si="93"/>
        <v/>
      </c>
      <c r="B2961" s="171"/>
      <c r="C2961" s="169"/>
      <c r="D2961" s="182"/>
      <c r="E2961" s="172"/>
      <c r="F2961" s="170"/>
      <c r="G2961" s="169"/>
      <c r="H2961" s="183"/>
      <c r="I2961" s="132" t="str">
        <f>IFERROR(VLOOKUP(C2961,PG!$C$8:$M$1007,11,FALSE),"")</f>
        <v/>
      </c>
      <c r="J2961" s="133">
        <f t="shared" si="92"/>
        <v>0</v>
      </c>
    </row>
    <row r="2962" spans="1:10" ht="35.1" customHeight="1" thickTop="1" thickBot="1" x14ac:dyDescent="0.3">
      <c r="A2962" s="28" t="str">
        <f t="shared" si="93"/>
        <v/>
      </c>
      <c r="B2962" s="171"/>
      <c r="C2962" s="169"/>
      <c r="D2962" s="182"/>
      <c r="E2962" s="172"/>
      <c r="F2962" s="170"/>
      <c r="G2962" s="169"/>
      <c r="H2962" s="183"/>
      <c r="I2962" s="132" t="str">
        <f>IFERROR(VLOOKUP(C2962,PG!$C$8:$M$1007,11,FALSE),"")</f>
        <v/>
      </c>
      <c r="J2962" s="133">
        <f t="shared" si="92"/>
        <v>0</v>
      </c>
    </row>
    <row r="2963" spans="1:10" ht="35.1" customHeight="1" thickTop="1" thickBot="1" x14ac:dyDescent="0.3">
      <c r="A2963" s="28" t="str">
        <f t="shared" si="93"/>
        <v/>
      </c>
      <c r="B2963" s="171"/>
      <c r="C2963" s="169"/>
      <c r="D2963" s="182"/>
      <c r="E2963" s="172"/>
      <c r="F2963" s="170"/>
      <c r="G2963" s="169"/>
      <c r="H2963" s="183"/>
      <c r="I2963" s="132" t="str">
        <f>IFERROR(VLOOKUP(C2963,PG!$C$8:$M$1007,11,FALSE),"")</f>
        <v/>
      </c>
      <c r="J2963" s="133">
        <f t="shared" ref="J2963:J3007" si="94">IFERROR(E2963*F2963,0)</f>
        <v>0</v>
      </c>
    </row>
    <row r="2964" spans="1:10" ht="35.1" customHeight="1" thickTop="1" thickBot="1" x14ac:dyDescent="0.3">
      <c r="A2964" s="28" t="str">
        <f t="shared" si="93"/>
        <v/>
      </c>
      <c r="B2964" s="171"/>
      <c r="C2964" s="169"/>
      <c r="D2964" s="182"/>
      <c r="E2964" s="172"/>
      <c r="F2964" s="170"/>
      <c r="G2964" s="169"/>
      <c r="H2964" s="183"/>
      <c r="I2964" s="132" t="str">
        <f>IFERROR(VLOOKUP(C2964,PG!$C$8:$M$1007,11,FALSE),"")</f>
        <v/>
      </c>
      <c r="J2964" s="133">
        <f t="shared" si="94"/>
        <v>0</v>
      </c>
    </row>
    <row r="2965" spans="1:10" ht="35.1" customHeight="1" thickTop="1" thickBot="1" x14ac:dyDescent="0.3">
      <c r="A2965" s="28" t="str">
        <f t="shared" si="93"/>
        <v/>
      </c>
      <c r="B2965" s="171"/>
      <c r="C2965" s="169"/>
      <c r="D2965" s="182"/>
      <c r="E2965" s="172"/>
      <c r="F2965" s="170"/>
      <c r="G2965" s="169"/>
      <c r="H2965" s="183"/>
      <c r="I2965" s="132" t="str">
        <f>IFERROR(VLOOKUP(C2965,PG!$C$8:$M$1007,11,FALSE),"")</f>
        <v/>
      </c>
      <c r="J2965" s="133">
        <f t="shared" si="94"/>
        <v>0</v>
      </c>
    </row>
    <row r="2966" spans="1:10" ht="35.1" customHeight="1" thickTop="1" thickBot="1" x14ac:dyDescent="0.3">
      <c r="A2966" s="28" t="str">
        <f t="shared" si="93"/>
        <v/>
      </c>
      <c r="B2966" s="171"/>
      <c r="C2966" s="169"/>
      <c r="D2966" s="182"/>
      <c r="E2966" s="172"/>
      <c r="F2966" s="170"/>
      <c r="G2966" s="169"/>
      <c r="H2966" s="183"/>
      <c r="I2966" s="132" t="str">
        <f>IFERROR(VLOOKUP(C2966,PG!$C$8:$M$1007,11,FALSE),"")</f>
        <v/>
      </c>
      <c r="J2966" s="133">
        <f t="shared" si="94"/>
        <v>0</v>
      </c>
    </row>
    <row r="2967" spans="1:10" ht="35.1" customHeight="1" thickTop="1" thickBot="1" x14ac:dyDescent="0.3">
      <c r="A2967" s="28" t="str">
        <f t="shared" si="93"/>
        <v/>
      </c>
      <c r="B2967" s="171"/>
      <c r="C2967" s="169"/>
      <c r="D2967" s="182"/>
      <c r="E2967" s="172"/>
      <c r="F2967" s="170"/>
      <c r="G2967" s="169"/>
      <c r="H2967" s="183"/>
      <c r="I2967" s="132" t="str">
        <f>IFERROR(VLOOKUP(C2967,PG!$C$8:$M$1007,11,FALSE),"")</f>
        <v/>
      </c>
      <c r="J2967" s="133">
        <f t="shared" si="94"/>
        <v>0</v>
      </c>
    </row>
    <row r="2968" spans="1:10" ht="35.1" customHeight="1" thickTop="1" thickBot="1" x14ac:dyDescent="0.3">
      <c r="A2968" s="28" t="str">
        <f t="shared" si="93"/>
        <v/>
      </c>
      <c r="B2968" s="171"/>
      <c r="C2968" s="169"/>
      <c r="D2968" s="182"/>
      <c r="E2968" s="172"/>
      <c r="F2968" s="170"/>
      <c r="G2968" s="169"/>
      <c r="H2968" s="183"/>
      <c r="I2968" s="132" t="str">
        <f>IFERROR(VLOOKUP(C2968,PG!$C$8:$M$1007,11,FALSE),"")</f>
        <v/>
      </c>
      <c r="J2968" s="133">
        <f t="shared" si="94"/>
        <v>0</v>
      </c>
    </row>
    <row r="2969" spans="1:10" ht="35.1" customHeight="1" thickTop="1" thickBot="1" x14ac:dyDescent="0.3">
      <c r="A2969" s="28" t="str">
        <f t="shared" si="93"/>
        <v/>
      </c>
      <c r="B2969" s="171"/>
      <c r="C2969" s="169"/>
      <c r="D2969" s="182"/>
      <c r="E2969" s="172"/>
      <c r="F2969" s="170"/>
      <c r="G2969" s="169"/>
      <c r="H2969" s="183"/>
      <c r="I2969" s="132" t="str">
        <f>IFERROR(VLOOKUP(C2969,PG!$C$8:$M$1007,11,FALSE),"")</f>
        <v/>
      </c>
      <c r="J2969" s="133">
        <f t="shared" si="94"/>
        <v>0</v>
      </c>
    </row>
    <row r="2970" spans="1:10" ht="35.1" customHeight="1" thickTop="1" thickBot="1" x14ac:dyDescent="0.3">
      <c r="A2970" s="28" t="str">
        <f t="shared" si="93"/>
        <v/>
      </c>
      <c r="B2970" s="171"/>
      <c r="C2970" s="169"/>
      <c r="D2970" s="182"/>
      <c r="E2970" s="172"/>
      <c r="F2970" s="170"/>
      <c r="G2970" s="169"/>
      <c r="H2970" s="183"/>
      <c r="I2970" s="132" t="str">
        <f>IFERROR(VLOOKUP(C2970,PG!$C$8:$M$1007,11,FALSE),"")</f>
        <v/>
      </c>
      <c r="J2970" s="133">
        <f t="shared" si="94"/>
        <v>0</v>
      </c>
    </row>
    <row r="2971" spans="1:10" ht="35.1" customHeight="1" thickTop="1" thickBot="1" x14ac:dyDescent="0.3">
      <c r="A2971" s="28" t="str">
        <f t="shared" si="93"/>
        <v/>
      </c>
      <c r="B2971" s="171"/>
      <c r="C2971" s="169"/>
      <c r="D2971" s="182"/>
      <c r="E2971" s="172"/>
      <c r="F2971" s="170"/>
      <c r="G2971" s="169"/>
      <c r="H2971" s="183"/>
      <c r="I2971" s="132" t="str">
        <f>IFERROR(VLOOKUP(C2971,PG!$C$8:$M$1007,11,FALSE),"")</f>
        <v/>
      </c>
      <c r="J2971" s="133">
        <f t="shared" si="94"/>
        <v>0</v>
      </c>
    </row>
    <row r="2972" spans="1:10" ht="35.1" customHeight="1" thickTop="1" thickBot="1" x14ac:dyDescent="0.3">
      <c r="A2972" s="28" t="str">
        <f t="shared" si="93"/>
        <v/>
      </c>
      <c r="B2972" s="171"/>
      <c r="C2972" s="169"/>
      <c r="D2972" s="182"/>
      <c r="E2972" s="172"/>
      <c r="F2972" s="170"/>
      <c r="G2972" s="169"/>
      <c r="H2972" s="183"/>
      <c r="I2972" s="132" t="str">
        <f>IFERROR(VLOOKUP(C2972,PG!$C$8:$M$1007,11,FALSE),"")</f>
        <v/>
      </c>
      <c r="J2972" s="133">
        <f t="shared" si="94"/>
        <v>0</v>
      </c>
    </row>
    <row r="2973" spans="1:10" ht="35.1" customHeight="1" thickTop="1" thickBot="1" x14ac:dyDescent="0.3">
      <c r="A2973" s="28" t="str">
        <f t="shared" si="93"/>
        <v/>
      </c>
      <c r="B2973" s="171"/>
      <c r="C2973" s="169"/>
      <c r="D2973" s="182"/>
      <c r="E2973" s="172"/>
      <c r="F2973" s="170"/>
      <c r="G2973" s="169"/>
      <c r="H2973" s="183"/>
      <c r="I2973" s="132" t="str">
        <f>IFERROR(VLOOKUP(C2973,PG!$C$8:$M$1007,11,FALSE),"")</f>
        <v/>
      </c>
      <c r="J2973" s="133">
        <f t="shared" si="94"/>
        <v>0</v>
      </c>
    </row>
    <row r="2974" spans="1:10" ht="35.1" customHeight="1" thickTop="1" thickBot="1" x14ac:dyDescent="0.3">
      <c r="A2974" s="28" t="str">
        <f t="shared" si="93"/>
        <v/>
      </c>
      <c r="B2974" s="171"/>
      <c r="C2974" s="169"/>
      <c r="D2974" s="182"/>
      <c r="E2974" s="172"/>
      <c r="F2974" s="170"/>
      <c r="G2974" s="169"/>
      <c r="H2974" s="183"/>
      <c r="I2974" s="132" t="str">
        <f>IFERROR(VLOOKUP(C2974,PG!$C$8:$M$1007,11,FALSE),"")</f>
        <v/>
      </c>
      <c r="J2974" s="133">
        <f t="shared" si="94"/>
        <v>0</v>
      </c>
    </row>
    <row r="2975" spans="1:10" ht="35.1" customHeight="1" thickTop="1" thickBot="1" x14ac:dyDescent="0.3">
      <c r="A2975" s="28" t="str">
        <f t="shared" si="93"/>
        <v/>
      </c>
      <c r="B2975" s="171"/>
      <c r="C2975" s="169"/>
      <c r="D2975" s="182"/>
      <c r="E2975" s="172"/>
      <c r="F2975" s="170"/>
      <c r="G2975" s="169"/>
      <c r="H2975" s="183"/>
      <c r="I2975" s="132" t="str">
        <f>IFERROR(VLOOKUP(C2975,PG!$C$8:$M$1007,11,FALSE),"")</f>
        <v/>
      </c>
      <c r="J2975" s="133">
        <f t="shared" si="94"/>
        <v>0</v>
      </c>
    </row>
    <row r="2976" spans="1:10" ht="35.1" customHeight="1" thickTop="1" thickBot="1" x14ac:dyDescent="0.3">
      <c r="A2976" s="28" t="str">
        <f t="shared" si="93"/>
        <v/>
      </c>
      <c r="B2976" s="171"/>
      <c r="C2976" s="169"/>
      <c r="D2976" s="182"/>
      <c r="E2976" s="172"/>
      <c r="F2976" s="170"/>
      <c r="G2976" s="169"/>
      <c r="H2976" s="183"/>
      <c r="I2976" s="132" t="str">
        <f>IFERROR(VLOOKUP(C2976,PG!$C$8:$M$1007,11,FALSE),"")</f>
        <v/>
      </c>
      <c r="J2976" s="133">
        <f t="shared" si="94"/>
        <v>0</v>
      </c>
    </row>
    <row r="2977" spans="1:10" ht="35.1" customHeight="1" thickTop="1" thickBot="1" x14ac:dyDescent="0.3">
      <c r="A2977" s="28" t="str">
        <f t="shared" si="93"/>
        <v/>
      </c>
      <c r="B2977" s="171"/>
      <c r="C2977" s="169"/>
      <c r="D2977" s="182"/>
      <c r="E2977" s="172"/>
      <c r="F2977" s="170"/>
      <c r="G2977" s="169"/>
      <c r="H2977" s="183"/>
      <c r="I2977" s="132" t="str">
        <f>IFERROR(VLOOKUP(C2977,PG!$C$8:$M$1007,11,FALSE),"")</f>
        <v/>
      </c>
      <c r="J2977" s="133">
        <f t="shared" si="94"/>
        <v>0</v>
      </c>
    </row>
    <row r="2978" spans="1:10" ht="35.1" customHeight="1" thickTop="1" thickBot="1" x14ac:dyDescent="0.3">
      <c r="A2978" s="28" t="str">
        <f t="shared" si="93"/>
        <v/>
      </c>
      <c r="B2978" s="171"/>
      <c r="C2978" s="169"/>
      <c r="D2978" s="182"/>
      <c r="E2978" s="172"/>
      <c r="F2978" s="170"/>
      <c r="G2978" s="169"/>
      <c r="H2978" s="183"/>
      <c r="I2978" s="132" t="str">
        <f>IFERROR(VLOOKUP(C2978,PG!$C$8:$M$1007,11,FALSE),"")</f>
        <v/>
      </c>
      <c r="J2978" s="133">
        <f t="shared" si="94"/>
        <v>0</v>
      </c>
    </row>
    <row r="2979" spans="1:10" ht="35.1" customHeight="1" thickTop="1" thickBot="1" x14ac:dyDescent="0.3">
      <c r="A2979" s="28" t="str">
        <f t="shared" si="93"/>
        <v/>
      </c>
      <c r="B2979" s="171"/>
      <c r="C2979" s="169"/>
      <c r="D2979" s="182"/>
      <c r="E2979" s="172"/>
      <c r="F2979" s="170"/>
      <c r="G2979" s="169"/>
      <c r="H2979" s="183"/>
      <c r="I2979" s="132" t="str">
        <f>IFERROR(VLOOKUP(C2979,PG!$C$8:$M$1007,11,FALSE),"")</f>
        <v/>
      </c>
      <c r="J2979" s="133">
        <f t="shared" si="94"/>
        <v>0</v>
      </c>
    </row>
    <row r="2980" spans="1:10" ht="35.1" customHeight="1" thickTop="1" thickBot="1" x14ac:dyDescent="0.3">
      <c r="A2980" s="28" t="str">
        <f t="shared" si="93"/>
        <v/>
      </c>
      <c r="B2980" s="171"/>
      <c r="C2980" s="169"/>
      <c r="D2980" s="182"/>
      <c r="E2980" s="172"/>
      <c r="F2980" s="170"/>
      <c r="G2980" s="169"/>
      <c r="H2980" s="183"/>
      <c r="I2980" s="132" t="str">
        <f>IFERROR(VLOOKUP(C2980,PG!$C$8:$M$1007,11,FALSE),"")</f>
        <v/>
      </c>
      <c r="J2980" s="133">
        <f t="shared" si="94"/>
        <v>0</v>
      </c>
    </row>
    <row r="2981" spans="1:10" ht="35.1" customHeight="1" thickTop="1" thickBot="1" x14ac:dyDescent="0.3">
      <c r="A2981" s="28" t="str">
        <f t="shared" si="93"/>
        <v/>
      </c>
      <c r="B2981" s="171"/>
      <c r="C2981" s="169"/>
      <c r="D2981" s="182"/>
      <c r="E2981" s="172"/>
      <c r="F2981" s="170"/>
      <c r="G2981" s="169"/>
      <c r="H2981" s="183"/>
      <c r="I2981" s="132" t="str">
        <f>IFERROR(VLOOKUP(C2981,PG!$C$8:$M$1007,11,FALSE),"")</f>
        <v/>
      </c>
      <c r="J2981" s="133">
        <f t="shared" si="94"/>
        <v>0</v>
      </c>
    </row>
    <row r="2982" spans="1:10" ht="35.1" customHeight="1" thickTop="1" thickBot="1" x14ac:dyDescent="0.3">
      <c r="A2982" s="28" t="str">
        <f t="shared" si="93"/>
        <v/>
      </c>
      <c r="B2982" s="171"/>
      <c r="C2982" s="169"/>
      <c r="D2982" s="182"/>
      <c r="E2982" s="172"/>
      <c r="F2982" s="170"/>
      <c r="G2982" s="169"/>
      <c r="H2982" s="183"/>
      <c r="I2982" s="132" t="str">
        <f>IFERROR(VLOOKUP(C2982,PG!$C$8:$M$1007,11,FALSE),"")</f>
        <v/>
      </c>
      <c r="J2982" s="133">
        <f t="shared" si="94"/>
        <v>0</v>
      </c>
    </row>
    <row r="2983" spans="1:10" ht="35.1" customHeight="1" thickTop="1" thickBot="1" x14ac:dyDescent="0.3">
      <c r="A2983" s="28" t="str">
        <f t="shared" si="93"/>
        <v/>
      </c>
      <c r="B2983" s="171"/>
      <c r="C2983" s="169"/>
      <c r="D2983" s="182"/>
      <c r="E2983" s="172"/>
      <c r="F2983" s="170"/>
      <c r="G2983" s="169"/>
      <c r="H2983" s="183"/>
      <c r="I2983" s="132" t="str">
        <f>IFERROR(VLOOKUP(C2983,PG!$C$8:$M$1007,11,FALSE),"")</f>
        <v/>
      </c>
      <c r="J2983" s="133">
        <f t="shared" si="94"/>
        <v>0</v>
      </c>
    </row>
    <row r="2984" spans="1:10" ht="35.1" customHeight="1" thickTop="1" thickBot="1" x14ac:dyDescent="0.3">
      <c r="A2984" s="28" t="str">
        <f t="shared" si="93"/>
        <v/>
      </c>
      <c r="B2984" s="171"/>
      <c r="C2984" s="169"/>
      <c r="D2984" s="182"/>
      <c r="E2984" s="172"/>
      <c r="F2984" s="170"/>
      <c r="G2984" s="169"/>
      <c r="H2984" s="183"/>
      <c r="I2984" s="132" t="str">
        <f>IFERROR(VLOOKUP(C2984,PG!$C$8:$M$1007,11,FALSE),"")</f>
        <v/>
      </c>
      <c r="J2984" s="133">
        <f t="shared" si="94"/>
        <v>0</v>
      </c>
    </row>
    <row r="2985" spans="1:10" ht="35.1" customHeight="1" thickTop="1" thickBot="1" x14ac:dyDescent="0.3">
      <c r="A2985" s="28" t="str">
        <f t="shared" si="93"/>
        <v/>
      </c>
      <c r="B2985" s="171"/>
      <c r="C2985" s="169"/>
      <c r="D2985" s="182"/>
      <c r="E2985" s="172"/>
      <c r="F2985" s="170"/>
      <c r="G2985" s="169"/>
      <c r="H2985" s="183"/>
      <c r="I2985" s="132" t="str">
        <f>IFERROR(VLOOKUP(C2985,PG!$C$8:$M$1007,11,FALSE),"")</f>
        <v/>
      </c>
      <c r="J2985" s="133">
        <f t="shared" si="94"/>
        <v>0</v>
      </c>
    </row>
    <row r="2986" spans="1:10" ht="35.1" customHeight="1" thickTop="1" thickBot="1" x14ac:dyDescent="0.3">
      <c r="A2986" s="28" t="str">
        <f t="shared" si="93"/>
        <v/>
      </c>
      <c r="B2986" s="171"/>
      <c r="C2986" s="169"/>
      <c r="D2986" s="182"/>
      <c r="E2986" s="172"/>
      <c r="F2986" s="170"/>
      <c r="G2986" s="169"/>
      <c r="H2986" s="183"/>
      <c r="I2986" s="132" t="str">
        <f>IFERROR(VLOOKUP(C2986,PG!$C$8:$M$1007,11,FALSE),"")</f>
        <v/>
      </c>
      <c r="J2986" s="133">
        <f t="shared" si="94"/>
        <v>0</v>
      </c>
    </row>
    <row r="2987" spans="1:10" ht="35.1" customHeight="1" thickTop="1" thickBot="1" x14ac:dyDescent="0.3">
      <c r="A2987" s="28" t="str">
        <f t="shared" si="93"/>
        <v/>
      </c>
      <c r="B2987" s="171"/>
      <c r="C2987" s="169"/>
      <c r="D2987" s="182"/>
      <c r="E2987" s="172"/>
      <c r="F2987" s="170"/>
      <c r="G2987" s="169"/>
      <c r="H2987" s="183"/>
      <c r="I2987" s="132" t="str">
        <f>IFERROR(VLOOKUP(C2987,PG!$C$8:$M$1007,11,FALSE),"")</f>
        <v/>
      </c>
      <c r="J2987" s="133">
        <f t="shared" si="94"/>
        <v>0</v>
      </c>
    </row>
    <row r="2988" spans="1:10" ht="35.1" customHeight="1" thickTop="1" thickBot="1" x14ac:dyDescent="0.3">
      <c r="A2988" s="28" t="str">
        <f t="shared" si="93"/>
        <v/>
      </c>
      <c r="B2988" s="171"/>
      <c r="C2988" s="169"/>
      <c r="D2988" s="182"/>
      <c r="E2988" s="172"/>
      <c r="F2988" s="170"/>
      <c r="G2988" s="169"/>
      <c r="H2988" s="183"/>
      <c r="I2988" s="132" t="str">
        <f>IFERROR(VLOOKUP(C2988,PG!$C$8:$M$1007,11,FALSE),"")</f>
        <v/>
      </c>
      <c r="J2988" s="133">
        <f t="shared" si="94"/>
        <v>0</v>
      </c>
    </row>
    <row r="2989" spans="1:10" ht="35.1" customHeight="1" thickTop="1" thickBot="1" x14ac:dyDescent="0.3">
      <c r="A2989" s="28" t="str">
        <f t="shared" si="93"/>
        <v/>
      </c>
      <c r="B2989" s="171"/>
      <c r="C2989" s="169"/>
      <c r="D2989" s="182"/>
      <c r="E2989" s="172"/>
      <c r="F2989" s="170"/>
      <c r="G2989" s="169"/>
      <c r="H2989" s="183"/>
      <c r="I2989" s="132" t="str">
        <f>IFERROR(VLOOKUP(C2989,PG!$C$8:$M$1007,11,FALSE),"")</f>
        <v/>
      </c>
      <c r="J2989" s="133">
        <f t="shared" si="94"/>
        <v>0</v>
      </c>
    </row>
    <row r="2990" spans="1:10" ht="35.1" customHeight="1" thickTop="1" thickBot="1" x14ac:dyDescent="0.3">
      <c r="A2990" s="28" t="str">
        <f t="shared" si="93"/>
        <v/>
      </c>
      <c r="B2990" s="171"/>
      <c r="C2990" s="169"/>
      <c r="D2990" s="182"/>
      <c r="E2990" s="172"/>
      <c r="F2990" s="170"/>
      <c r="G2990" s="169"/>
      <c r="H2990" s="183"/>
      <c r="I2990" s="132" t="str">
        <f>IFERROR(VLOOKUP(C2990,PG!$C$8:$M$1007,11,FALSE),"")</f>
        <v/>
      </c>
      <c r="J2990" s="133">
        <f t="shared" si="94"/>
        <v>0</v>
      </c>
    </row>
    <row r="2991" spans="1:10" ht="35.1" customHeight="1" thickTop="1" thickBot="1" x14ac:dyDescent="0.3">
      <c r="A2991" s="28" t="str">
        <f t="shared" si="93"/>
        <v/>
      </c>
      <c r="B2991" s="171"/>
      <c r="C2991" s="169"/>
      <c r="D2991" s="182"/>
      <c r="E2991" s="172"/>
      <c r="F2991" s="170"/>
      <c r="G2991" s="169"/>
      <c r="H2991" s="183"/>
      <c r="I2991" s="132" t="str">
        <f>IFERROR(VLOOKUP(C2991,PG!$C$8:$M$1007,11,FALSE),"")</f>
        <v/>
      </c>
      <c r="J2991" s="133">
        <f t="shared" si="94"/>
        <v>0</v>
      </c>
    </row>
    <row r="2992" spans="1:10" ht="35.1" customHeight="1" thickTop="1" thickBot="1" x14ac:dyDescent="0.3">
      <c r="A2992" s="28" t="str">
        <f t="shared" si="93"/>
        <v/>
      </c>
      <c r="B2992" s="171"/>
      <c r="C2992" s="169"/>
      <c r="D2992" s="182"/>
      <c r="E2992" s="172"/>
      <c r="F2992" s="170"/>
      <c r="G2992" s="169"/>
      <c r="H2992" s="183"/>
      <c r="I2992" s="132" t="str">
        <f>IFERROR(VLOOKUP(C2992,PG!$C$8:$M$1007,11,FALSE),"")</f>
        <v/>
      </c>
      <c r="J2992" s="133">
        <f t="shared" si="94"/>
        <v>0</v>
      </c>
    </row>
    <row r="2993" spans="1:10" ht="35.1" customHeight="1" thickTop="1" thickBot="1" x14ac:dyDescent="0.3">
      <c r="A2993" s="28" t="str">
        <f t="shared" si="93"/>
        <v/>
      </c>
      <c r="B2993" s="171"/>
      <c r="C2993" s="169"/>
      <c r="D2993" s="182"/>
      <c r="E2993" s="172"/>
      <c r="F2993" s="170"/>
      <c r="G2993" s="169"/>
      <c r="H2993" s="183"/>
      <c r="I2993" s="132" t="str">
        <f>IFERROR(VLOOKUP(C2993,PG!$C$8:$M$1007,11,FALSE),"")</f>
        <v/>
      </c>
      <c r="J2993" s="133">
        <f t="shared" si="94"/>
        <v>0</v>
      </c>
    </row>
    <row r="2994" spans="1:10" ht="35.1" customHeight="1" thickTop="1" thickBot="1" x14ac:dyDescent="0.3">
      <c r="A2994" s="28" t="str">
        <f t="shared" si="93"/>
        <v/>
      </c>
      <c r="B2994" s="171"/>
      <c r="C2994" s="169"/>
      <c r="D2994" s="182"/>
      <c r="E2994" s="172"/>
      <c r="F2994" s="170"/>
      <c r="G2994" s="169"/>
      <c r="H2994" s="183"/>
      <c r="I2994" s="132" t="str">
        <f>IFERROR(VLOOKUP(C2994,PG!$C$8:$M$1007,11,FALSE),"")</f>
        <v/>
      </c>
      <c r="J2994" s="133">
        <f t="shared" si="94"/>
        <v>0</v>
      </c>
    </row>
    <row r="2995" spans="1:10" ht="35.1" customHeight="1" thickTop="1" thickBot="1" x14ac:dyDescent="0.3">
      <c r="A2995" s="28" t="str">
        <f t="shared" si="93"/>
        <v/>
      </c>
      <c r="B2995" s="171"/>
      <c r="C2995" s="169"/>
      <c r="D2995" s="182"/>
      <c r="E2995" s="172"/>
      <c r="F2995" s="170"/>
      <c r="G2995" s="169"/>
      <c r="H2995" s="183"/>
      <c r="I2995" s="132" t="str">
        <f>IFERROR(VLOOKUP(C2995,PG!$C$8:$M$1007,11,FALSE),"")</f>
        <v/>
      </c>
      <c r="J2995" s="133">
        <f t="shared" si="94"/>
        <v>0</v>
      </c>
    </row>
    <row r="2996" spans="1:10" ht="35.1" customHeight="1" thickTop="1" thickBot="1" x14ac:dyDescent="0.3">
      <c r="A2996" s="28" t="str">
        <f t="shared" si="93"/>
        <v/>
      </c>
      <c r="B2996" s="171"/>
      <c r="C2996" s="169"/>
      <c r="D2996" s="182"/>
      <c r="E2996" s="172"/>
      <c r="F2996" s="170"/>
      <c r="G2996" s="169"/>
      <c r="H2996" s="183"/>
      <c r="I2996" s="132" t="str">
        <f>IFERROR(VLOOKUP(C2996,PG!$C$8:$M$1007,11,FALSE),"")</f>
        <v/>
      </c>
      <c r="J2996" s="133">
        <f t="shared" si="94"/>
        <v>0</v>
      </c>
    </row>
    <row r="2997" spans="1:10" ht="35.1" customHeight="1" thickTop="1" thickBot="1" x14ac:dyDescent="0.3">
      <c r="A2997" s="28" t="str">
        <f t="shared" si="93"/>
        <v/>
      </c>
      <c r="B2997" s="171"/>
      <c r="C2997" s="169"/>
      <c r="D2997" s="182"/>
      <c r="E2997" s="172"/>
      <c r="F2997" s="170"/>
      <c r="G2997" s="169"/>
      <c r="H2997" s="183"/>
      <c r="I2997" s="132" t="str">
        <f>IFERROR(VLOOKUP(C2997,PG!$C$8:$M$1007,11,FALSE),"")</f>
        <v/>
      </c>
      <c r="J2997" s="133">
        <f t="shared" si="94"/>
        <v>0</v>
      </c>
    </row>
    <row r="2998" spans="1:10" ht="35.1" customHeight="1" thickTop="1" thickBot="1" x14ac:dyDescent="0.3">
      <c r="A2998" s="28" t="str">
        <f t="shared" si="93"/>
        <v/>
      </c>
      <c r="B2998" s="171"/>
      <c r="C2998" s="169"/>
      <c r="D2998" s="182"/>
      <c r="E2998" s="172"/>
      <c r="F2998" s="170"/>
      <c r="G2998" s="169"/>
      <c r="H2998" s="183"/>
      <c r="I2998" s="132" t="str">
        <f>IFERROR(VLOOKUP(C2998,PG!$C$8:$M$1007,11,FALSE),"")</f>
        <v/>
      </c>
      <c r="J2998" s="133">
        <f t="shared" si="94"/>
        <v>0</v>
      </c>
    </row>
    <row r="2999" spans="1:10" ht="35.1" customHeight="1" thickTop="1" thickBot="1" x14ac:dyDescent="0.3">
      <c r="A2999" s="28" t="str">
        <f t="shared" si="93"/>
        <v/>
      </c>
      <c r="B2999" s="171"/>
      <c r="C2999" s="169"/>
      <c r="D2999" s="182"/>
      <c r="E2999" s="172"/>
      <c r="F2999" s="170"/>
      <c r="G2999" s="169"/>
      <c r="H2999" s="183"/>
      <c r="I2999" s="132" t="str">
        <f>IFERROR(VLOOKUP(C2999,PG!$C$8:$M$1007,11,FALSE),"")</f>
        <v/>
      </c>
      <c r="J2999" s="133">
        <f t="shared" si="94"/>
        <v>0</v>
      </c>
    </row>
    <row r="3000" spans="1:10" ht="35.1" customHeight="1" thickTop="1" thickBot="1" x14ac:dyDescent="0.3">
      <c r="A3000" s="28" t="str">
        <f t="shared" si="93"/>
        <v/>
      </c>
      <c r="B3000" s="171"/>
      <c r="C3000" s="169"/>
      <c r="D3000" s="182"/>
      <c r="E3000" s="172"/>
      <c r="F3000" s="170"/>
      <c r="G3000" s="169"/>
      <c r="H3000" s="183"/>
      <c r="I3000" s="132" t="str">
        <f>IFERROR(VLOOKUP(C3000,PG!$C$8:$M$1007,11,FALSE),"")</f>
        <v/>
      </c>
      <c r="J3000" s="133">
        <f t="shared" si="94"/>
        <v>0</v>
      </c>
    </row>
    <row r="3001" spans="1:10" ht="35.1" customHeight="1" thickTop="1" thickBot="1" x14ac:dyDescent="0.3">
      <c r="A3001" s="28" t="str">
        <f t="shared" si="93"/>
        <v/>
      </c>
      <c r="B3001" s="171"/>
      <c r="C3001" s="169"/>
      <c r="D3001" s="182"/>
      <c r="E3001" s="172"/>
      <c r="F3001" s="170"/>
      <c r="G3001" s="169"/>
      <c r="H3001" s="183"/>
      <c r="I3001" s="132" t="str">
        <f>IFERROR(VLOOKUP(C3001,PG!$C$8:$M$1007,11,FALSE),"")</f>
        <v/>
      </c>
      <c r="J3001" s="133">
        <f t="shared" si="94"/>
        <v>0</v>
      </c>
    </row>
    <row r="3002" spans="1:10" ht="35.1" customHeight="1" thickTop="1" thickBot="1" x14ac:dyDescent="0.3">
      <c r="A3002" s="28" t="str">
        <f t="shared" si="93"/>
        <v/>
      </c>
      <c r="B3002" s="171"/>
      <c r="C3002" s="169"/>
      <c r="D3002" s="182"/>
      <c r="E3002" s="172"/>
      <c r="F3002" s="170"/>
      <c r="G3002" s="169"/>
      <c r="H3002" s="183"/>
      <c r="I3002" s="132" t="str">
        <f>IFERROR(VLOOKUP(C3002,PG!$C$8:$M$1007,11,FALSE),"")</f>
        <v/>
      </c>
      <c r="J3002" s="133">
        <f t="shared" si="94"/>
        <v>0</v>
      </c>
    </row>
    <row r="3003" spans="1:10" ht="35.1" customHeight="1" thickTop="1" thickBot="1" x14ac:dyDescent="0.3">
      <c r="A3003" s="28" t="str">
        <f t="shared" si="93"/>
        <v/>
      </c>
      <c r="B3003" s="171"/>
      <c r="C3003" s="169"/>
      <c r="D3003" s="182"/>
      <c r="E3003" s="172"/>
      <c r="F3003" s="170"/>
      <c r="G3003" s="169"/>
      <c r="H3003" s="183"/>
      <c r="I3003" s="132" t="str">
        <f>IFERROR(VLOOKUP(C3003,PG!$C$8:$M$1007,11,FALSE),"")</f>
        <v/>
      </c>
      <c r="J3003" s="133">
        <f t="shared" si="94"/>
        <v>0</v>
      </c>
    </row>
    <row r="3004" spans="1:10" ht="35.1" customHeight="1" thickTop="1" thickBot="1" x14ac:dyDescent="0.3">
      <c r="A3004" s="28" t="str">
        <f t="shared" si="93"/>
        <v/>
      </c>
      <c r="B3004" s="171"/>
      <c r="C3004" s="169"/>
      <c r="D3004" s="182"/>
      <c r="E3004" s="172"/>
      <c r="F3004" s="170"/>
      <c r="G3004" s="169"/>
      <c r="H3004" s="183"/>
      <c r="I3004" s="132" t="str">
        <f>IFERROR(VLOOKUP(C3004,PG!$C$8:$M$1007,11,FALSE),"")</f>
        <v/>
      </c>
      <c r="J3004" s="133">
        <f t="shared" si="94"/>
        <v>0</v>
      </c>
    </row>
    <row r="3005" spans="1:10" ht="35.1" customHeight="1" thickTop="1" thickBot="1" x14ac:dyDescent="0.3">
      <c r="A3005" s="28" t="str">
        <f t="shared" si="93"/>
        <v/>
      </c>
      <c r="B3005" s="171"/>
      <c r="C3005" s="169"/>
      <c r="D3005" s="182"/>
      <c r="E3005" s="172"/>
      <c r="F3005" s="170"/>
      <c r="G3005" s="169"/>
      <c r="H3005" s="183"/>
      <c r="I3005" s="132" t="str">
        <f>IFERROR(VLOOKUP(C3005,PG!$C$8:$M$1007,11,FALSE),"")</f>
        <v/>
      </c>
      <c r="J3005" s="133">
        <f t="shared" si="94"/>
        <v>0</v>
      </c>
    </row>
    <row r="3006" spans="1:10" ht="35.1" customHeight="1" thickTop="1" thickBot="1" x14ac:dyDescent="0.3">
      <c r="A3006" s="28" t="str">
        <f t="shared" si="93"/>
        <v/>
      </c>
      <c r="B3006" s="171"/>
      <c r="C3006" s="169"/>
      <c r="D3006" s="182"/>
      <c r="E3006" s="172"/>
      <c r="F3006" s="170"/>
      <c r="G3006" s="169"/>
      <c r="H3006" s="183"/>
      <c r="I3006" s="132" t="str">
        <f>IFERROR(VLOOKUP(C3006,PG!$C$8:$M$1007,11,FALSE),"")</f>
        <v/>
      </c>
      <c r="J3006" s="133">
        <f t="shared" si="94"/>
        <v>0</v>
      </c>
    </row>
    <row r="3007" spans="1:10" ht="35.1" customHeight="1" thickTop="1" thickBot="1" x14ac:dyDescent="0.3">
      <c r="A3007" s="28" t="str">
        <f t="shared" si="93"/>
        <v/>
      </c>
      <c r="B3007" s="171"/>
      <c r="C3007" s="169"/>
      <c r="D3007" s="182"/>
      <c r="E3007" s="172"/>
      <c r="F3007" s="170"/>
      <c r="G3007" s="169"/>
      <c r="H3007" s="183"/>
      <c r="I3007" s="132" t="str">
        <f>IFERROR(VLOOKUP(C3007,PG!$C$8:$M$1007,11,FALSE),"")</f>
        <v/>
      </c>
      <c r="J3007" s="133">
        <f t="shared" si="94"/>
        <v>0</v>
      </c>
    </row>
    <row r="3008" spans="1:10" ht="15.75" thickTop="1" x14ac:dyDescent="0.25"/>
    <row r="3050" spans="2:8" x14ac:dyDescent="0.25">
      <c r="B3050" s="171"/>
      <c r="C3050" s="169"/>
      <c r="D3050" s="182"/>
      <c r="E3050" s="172"/>
      <c r="F3050" s="170"/>
      <c r="G3050" s="169"/>
      <c r="H3050" s="183"/>
    </row>
  </sheetData>
  <sheetProtection password="9004" sheet="1" objects="1" scenarios="1" selectLockedCells="1"/>
  <mergeCells count="2">
    <mergeCell ref="B6:J6"/>
    <mergeCell ref="L6:M6"/>
  </mergeCells>
  <conditionalFormatting sqref="E3050 H3050">
    <cfRule type="expression" dxfId="36" priority="7">
      <formula>#REF!="Saída"</formula>
    </cfRule>
  </conditionalFormatting>
  <conditionalFormatting sqref="B8:J3007">
    <cfRule type="expression" dxfId="35" priority="1">
      <formula>$B8=""</formula>
    </cfRule>
  </conditionalFormatting>
  <dataValidations count="3">
    <dataValidation type="list" allowBlank="1" showInputMessage="1" showErrorMessage="1" sqref="D8:D3007">
      <formula1>_Funcionario</formula1>
    </dataValidation>
    <dataValidation type="list" allowBlank="1" showInputMessage="1" showErrorMessage="1" sqref="C8:C3007">
      <formula1>_Produto</formula1>
    </dataValidation>
    <dataValidation type="list" allowBlank="1" showInputMessage="1" showErrorMessage="1" sqref="G8:G3007">
      <formula1>_Fornecedor</formula1>
    </dataValidation>
  </dataValidations>
  <pageMargins left="0.25" right="0.25" top="0.75" bottom="0.75" header="0.3" footer="0.3"/>
  <pageSetup paperSize="9" scale="76" orientation="landscape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3"/>
  <dimension ref="A1:AB3008"/>
  <sheetViews>
    <sheetView showGridLines="0" zoomScaleNormal="100" workbookViewId="0">
      <selection activeCell="E9" sqref="E9"/>
    </sheetView>
  </sheetViews>
  <sheetFormatPr defaultColWidth="9.140625" defaultRowHeight="15" x14ac:dyDescent="0.25"/>
  <cols>
    <col min="1" max="1" width="3.85546875" style="29" customWidth="1"/>
    <col min="2" max="2" width="15.7109375" style="106" customWidth="1"/>
    <col min="3" max="3" width="36" style="106" customWidth="1"/>
    <col min="4" max="4" width="32.140625" style="106" customWidth="1"/>
    <col min="5" max="6" width="10.7109375" style="106" customWidth="1"/>
    <col min="7" max="7" width="15.7109375" style="106" customWidth="1"/>
    <col min="8" max="8" width="5.7109375" style="106" customWidth="1"/>
    <col min="9" max="9" width="15.7109375" style="106" customWidth="1"/>
    <col min="10" max="10" width="18.28515625" style="106" bestFit="1" customWidth="1"/>
    <col min="11" max="11" width="8.7109375" style="24" customWidth="1"/>
    <col min="12" max="15" width="8.28515625" style="24" customWidth="1"/>
    <col min="16" max="21" width="9.140625" style="24" customWidth="1"/>
    <col min="22" max="22" width="9.140625" style="26" customWidth="1"/>
    <col min="23" max="25" width="9.140625" style="24" customWidth="1"/>
    <col min="26" max="16384" width="9.140625" style="24"/>
  </cols>
  <sheetData>
    <row r="1" spans="1:28" s="99" customFormat="1" ht="32.25" customHeight="1" x14ac:dyDescent="0.25"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00"/>
    </row>
    <row r="2" spans="1:28" s="101" customFormat="1" ht="22.5" customHeight="1" x14ac:dyDescent="0.25"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02"/>
    </row>
    <row r="3" spans="1:28" s="103" customFormat="1" x14ac:dyDescent="0.25"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04"/>
    </row>
    <row r="4" spans="1:28" ht="23.25" x14ac:dyDescent="0.35">
      <c r="A4" s="19"/>
      <c r="B4" s="20" t="s">
        <v>8</v>
      </c>
      <c r="C4" s="105"/>
      <c r="D4" s="105"/>
      <c r="E4" s="105"/>
      <c r="F4" s="105"/>
      <c r="G4" s="105"/>
      <c r="H4" s="105"/>
      <c r="I4" s="105"/>
      <c r="J4" s="105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22"/>
      <c r="W4" s="19"/>
      <c r="X4" s="19"/>
      <c r="Y4" s="19"/>
      <c r="Z4" s="23"/>
      <c r="AA4" s="23"/>
      <c r="AB4" s="23"/>
    </row>
    <row r="5" spans="1:28" ht="15.75" thickBot="1" x14ac:dyDescent="0.3"/>
    <row r="6" spans="1:28" ht="30" customHeight="1" thickTop="1" thickBot="1" x14ac:dyDescent="0.3">
      <c r="B6" s="201" t="s">
        <v>39</v>
      </c>
      <c r="C6" s="201"/>
      <c r="D6" s="201"/>
      <c r="E6" s="201"/>
      <c r="F6" s="201"/>
      <c r="G6" s="201"/>
      <c r="I6" s="198" t="s">
        <v>107</v>
      </c>
      <c r="J6" s="200"/>
    </row>
    <row r="7" spans="1:28" ht="35.1" customHeight="1" thickTop="1" thickBot="1" x14ac:dyDescent="0.3">
      <c r="A7" s="28" t="s">
        <v>162</v>
      </c>
      <c r="B7" s="107" t="s">
        <v>40</v>
      </c>
      <c r="C7" s="108" t="s">
        <v>41</v>
      </c>
      <c r="D7" s="109" t="s">
        <v>42</v>
      </c>
      <c r="E7" s="109" t="s">
        <v>44</v>
      </c>
      <c r="F7" s="107" t="s">
        <v>47</v>
      </c>
      <c r="G7" s="107" t="s">
        <v>56</v>
      </c>
      <c r="I7" s="107" t="s">
        <v>103</v>
      </c>
      <c r="J7" s="129">
        <f>Entrada!M7</f>
        <v>50</v>
      </c>
    </row>
    <row r="8" spans="1:28" ht="35.1" customHeight="1" thickTop="1" thickBot="1" x14ac:dyDescent="0.3">
      <c r="A8" s="28">
        <f>IF(B8="","",MONTH(B8))</f>
        <v>9</v>
      </c>
      <c r="B8" s="110">
        <v>44441</v>
      </c>
      <c r="C8" s="124" t="s">
        <v>123</v>
      </c>
      <c r="D8" s="114" t="s">
        <v>133</v>
      </c>
      <c r="E8" s="114">
        <v>5</v>
      </c>
      <c r="F8" s="128">
        <f>IFERROR(VLOOKUP(C8,PG!$C$8:$M$1007,11,FALSE),"")</f>
        <v>20</v>
      </c>
      <c r="G8" s="129">
        <f>IFERROR(VLOOKUP(C8,PG!$C$8:$N$1007,12,FALSE)*E8,0)</f>
        <v>12.5</v>
      </c>
      <c r="I8" s="107" t="s">
        <v>127</v>
      </c>
      <c r="J8" s="129">
        <f>Entrada!M8</f>
        <v>12.5</v>
      </c>
    </row>
    <row r="9" spans="1:28" ht="35.1" customHeight="1" thickTop="1" thickBot="1" x14ac:dyDescent="0.3">
      <c r="A9" s="28" t="str">
        <f t="shared" ref="A9:A72" si="0">IF(B9="","",MONTH(B9))</f>
        <v/>
      </c>
      <c r="B9" s="110"/>
      <c r="C9" s="124"/>
      <c r="D9" s="114"/>
      <c r="E9" s="114"/>
      <c r="F9" s="128" t="str">
        <f>IFERROR(VLOOKUP(C9,PG!$C$8:$M$1007,11,FALSE),"")</f>
        <v/>
      </c>
      <c r="G9" s="129">
        <f>IFERROR(VLOOKUP(C9,PG!$C$8:$N$1007,12,FALSE)*E9,0)</f>
        <v>0</v>
      </c>
      <c r="I9" s="107" t="s">
        <v>106</v>
      </c>
      <c r="J9" s="129">
        <f>SUM(G8:G3007)</f>
        <v>12.5</v>
      </c>
    </row>
    <row r="10" spans="1:28" ht="35.1" customHeight="1" thickTop="1" thickBot="1" x14ac:dyDescent="0.3">
      <c r="A10" s="28" t="str">
        <f t="shared" si="0"/>
        <v/>
      </c>
      <c r="B10" s="110"/>
      <c r="C10" s="124"/>
      <c r="D10" s="114"/>
      <c r="E10" s="114"/>
      <c r="F10" s="130" t="str">
        <f>IFERROR(VLOOKUP(C10,PG!$C$8:$M$1007,11,FALSE),"")</f>
        <v/>
      </c>
      <c r="G10" s="131">
        <f>IFERROR(VLOOKUP(C10,PG!$C$8:$N$1007,12,FALSE)*E10,0)</f>
        <v>0</v>
      </c>
      <c r="I10" s="107" t="s">
        <v>105</v>
      </c>
      <c r="J10" s="129">
        <f>Entrada!M10</f>
        <v>50</v>
      </c>
    </row>
    <row r="11" spans="1:28" ht="35.1" customHeight="1" thickTop="1" thickBot="1" x14ac:dyDescent="0.3">
      <c r="A11" s="28" t="str">
        <f t="shared" si="0"/>
        <v/>
      </c>
      <c r="B11" s="110"/>
      <c r="C11" s="124"/>
      <c r="D11" s="114"/>
      <c r="E11" s="114"/>
      <c r="F11" s="132" t="str">
        <f>IFERROR(VLOOKUP(C11,PG!$C$8:$M$1007,11,FALSE),"")</f>
        <v/>
      </c>
      <c r="G11" s="133">
        <f>IFERROR(VLOOKUP(C11,PG!$C$8:$N$1007,12,FALSE)*E11,0)</f>
        <v>0</v>
      </c>
    </row>
    <row r="12" spans="1:28" ht="35.1" customHeight="1" thickTop="1" thickBot="1" x14ac:dyDescent="0.3">
      <c r="A12" s="28" t="str">
        <f t="shared" si="0"/>
        <v/>
      </c>
      <c r="B12" s="110"/>
      <c r="C12" s="124"/>
      <c r="D12" s="114"/>
      <c r="E12" s="114"/>
      <c r="F12" s="132" t="str">
        <f>IFERROR(VLOOKUP(C12,PG!$C$8:$M$1007,11,FALSE),"")</f>
        <v/>
      </c>
      <c r="G12" s="133">
        <f>IFERROR(VLOOKUP(C12,PG!$C$8:$N$1007,12,FALSE)*E12,0)</f>
        <v>0</v>
      </c>
    </row>
    <row r="13" spans="1:28" ht="35.1" customHeight="1" thickTop="1" thickBot="1" x14ac:dyDescent="0.3">
      <c r="A13" s="28" t="str">
        <f t="shared" si="0"/>
        <v/>
      </c>
      <c r="B13" s="110"/>
      <c r="C13" s="124"/>
      <c r="D13" s="114"/>
      <c r="E13" s="114"/>
      <c r="F13" s="132" t="str">
        <f>IFERROR(VLOOKUP(C13,PG!$C$8:$M$1007,11,FALSE),"")</f>
        <v/>
      </c>
      <c r="G13" s="133">
        <f>IFERROR(VLOOKUP(C13,PG!$C$8:$N$1007,12,FALSE)*E13,0)</f>
        <v>0</v>
      </c>
    </row>
    <row r="14" spans="1:28" ht="35.1" customHeight="1" thickTop="1" thickBot="1" x14ac:dyDescent="0.3">
      <c r="A14" s="28" t="str">
        <f t="shared" si="0"/>
        <v/>
      </c>
      <c r="B14" s="110"/>
      <c r="C14" s="124"/>
      <c r="D14" s="114"/>
      <c r="E14" s="114"/>
      <c r="F14" s="132" t="str">
        <f>IFERROR(VLOOKUP(C14,PG!$C$8:$M$1007,11,FALSE),"")</f>
        <v/>
      </c>
      <c r="G14" s="133">
        <f>IFERROR(VLOOKUP(C14,PG!$C$8:$N$1007,12,FALSE)*E14,0)</f>
        <v>0</v>
      </c>
    </row>
    <row r="15" spans="1:28" ht="35.1" customHeight="1" thickTop="1" thickBot="1" x14ac:dyDescent="0.3">
      <c r="A15" s="28" t="str">
        <f t="shared" si="0"/>
        <v/>
      </c>
      <c r="B15" s="110"/>
      <c r="C15" s="124"/>
      <c r="D15" s="114"/>
      <c r="E15" s="114"/>
      <c r="F15" s="132" t="str">
        <f>IFERROR(VLOOKUP(C15,PG!$C$8:$M$1007,11,FALSE),"")</f>
        <v/>
      </c>
      <c r="G15" s="133">
        <f>IFERROR(VLOOKUP(C15,PG!$C$8:$N$1007,12,FALSE)*E15,0)</f>
        <v>0</v>
      </c>
    </row>
    <row r="16" spans="1:28" ht="35.1" customHeight="1" thickTop="1" thickBot="1" x14ac:dyDescent="0.3">
      <c r="A16" s="28" t="str">
        <f t="shared" si="0"/>
        <v/>
      </c>
      <c r="B16" s="110"/>
      <c r="C16" s="124"/>
      <c r="D16" s="114"/>
      <c r="E16" s="114"/>
      <c r="F16" s="132" t="str">
        <f>IFERROR(VLOOKUP(C16,PG!$C$8:$M$1007,11,FALSE),"")</f>
        <v/>
      </c>
      <c r="G16" s="133">
        <f>IFERROR(VLOOKUP(C16,PG!$C$8:$N$1007,12,FALSE)*E16,0)</f>
        <v>0</v>
      </c>
    </row>
    <row r="17" spans="1:7" ht="35.1" customHeight="1" thickTop="1" thickBot="1" x14ac:dyDescent="0.3">
      <c r="A17" s="28" t="str">
        <f t="shared" si="0"/>
        <v/>
      </c>
      <c r="B17" s="110"/>
      <c r="C17" s="124"/>
      <c r="D17" s="114"/>
      <c r="E17" s="114"/>
      <c r="F17" s="132" t="str">
        <f>IFERROR(VLOOKUP(C17,PG!$C$8:$M$1007,11,FALSE),"")</f>
        <v/>
      </c>
      <c r="G17" s="133">
        <f>IFERROR(VLOOKUP(C17,PG!$C$8:$N$1007,12,FALSE)*E17,0)</f>
        <v>0</v>
      </c>
    </row>
    <row r="18" spans="1:7" ht="35.1" customHeight="1" thickTop="1" thickBot="1" x14ac:dyDescent="0.3">
      <c r="A18" s="28" t="str">
        <f t="shared" si="0"/>
        <v/>
      </c>
      <c r="B18" s="171"/>
      <c r="C18" s="184"/>
      <c r="D18" s="170"/>
      <c r="E18" s="170"/>
      <c r="F18" s="132" t="str">
        <f>IFERROR(VLOOKUP(C18,PG!$C$8:$M$1007,11,FALSE),"")</f>
        <v/>
      </c>
      <c r="G18" s="133">
        <f>IFERROR(VLOOKUP(C18,PG!$C$8:$N$1007,12,FALSE)*E18,0)</f>
        <v>0</v>
      </c>
    </row>
    <row r="19" spans="1:7" ht="35.1" customHeight="1" thickTop="1" thickBot="1" x14ac:dyDescent="0.3">
      <c r="A19" s="28" t="str">
        <f t="shared" si="0"/>
        <v/>
      </c>
      <c r="B19" s="171"/>
      <c r="C19" s="184"/>
      <c r="D19" s="170"/>
      <c r="E19" s="170"/>
      <c r="F19" s="132" t="str">
        <f>IFERROR(VLOOKUP(C19,PG!$C$8:$M$1007,11,FALSE),"")</f>
        <v/>
      </c>
      <c r="G19" s="133">
        <f>IFERROR(VLOOKUP(C19,PG!$C$8:$N$1007,12,FALSE)*E19,0)</f>
        <v>0</v>
      </c>
    </row>
    <row r="20" spans="1:7" ht="35.1" customHeight="1" thickTop="1" thickBot="1" x14ac:dyDescent="0.3">
      <c r="A20" s="28" t="str">
        <f t="shared" si="0"/>
        <v/>
      </c>
      <c r="B20" s="171"/>
      <c r="C20" s="184"/>
      <c r="D20" s="170"/>
      <c r="E20" s="170"/>
      <c r="F20" s="132" t="str">
        <f>IFERROR(VLOOKUP(C20,PG!$C$8:$M$1007,11,FALSE),"")</f>
        <v/>
      </c>
      <c r="G20" s="133">
        <f>IFERROR(VLOOKUP(C20,PG!$C$8:$N$1007,12,FALSE)*E20,0)</f>
        <v>0</v>
      </c>
    </row>
    <row r="21" spans="1:7" ht="35.1" customHeight="1" thickTop="1" thickBot="1" x14ac:dyDescent="0.3">
      <c r="A21" s="28" t="str">
        <f t="shared" si="0"/>
        <v/>
      </c>
      <c r="B21" s="171"/>
      <c r="C21" s="184"/>
      <c r="D21" s="170"/>
      <c r="E21" s="170"/>
      <c r="F21" s="132" t="str">
        <f>IFERROR(VLOOKUP(C21,PG!$C$8:$M$1007,11,FALSE),"")</f>
        <v/>
      </c>
      <c r="G21" s="133">
        <f>IFERROR(VLOOKUP(C21,PG!$C$8:$N$1007,12,FALSE)*E21,0)</f>
        <v>0</v>
      </c>
    </row>
    <row r="22" spans="1:7" ht="35.1" customHeight="1" thickTop="1" thickBot="1" x14ac:dyDescent="0.3">
      <c r="A22" s="28" t="str">
        <f t="shared" si="0"/>
        <v/>
      </c>
      <c r="B22" s="171"/>
      <c r="C22" s="184"/>
      <c r="D22" s="170"/>
      <c r="E22" s="170"/>
      <c r="F22" s="132" t="str">
        <f>IFERROR(VLOOKUP(C22,PG!$C$8:$M$1007,11,FALSE),"")</f>
        <v/>
      </c>
      <c r="G22" s="133">
        <f>IFERROR(VLOOKUP(C22,PG!$C$8:$N$1007,12,FALSE)*E22,0)</f>
        <v>0</v>
      </c>
    </row>
    <row r="23" spans="1:7" ht="35.1" customHeight="1" thickTop="1" thickBot="1" x14ac:dyDescent="0.3">
      <c r="A23" s="28" t="str">
        <f t="shared" si="0"/>
        <v/>
      </c>
      <c r="B23" s="171"/>
      <c r="C23" s="184"/>
      <c r="D23" s="170"/>
      <c r="E23" s="170"/>
      <c r="F23" s="132" t="str">
        <f>IFERROR(VLOOKUP(C23,PG!$C$8:$M$1007,11,FALSE),"")</f>
        <v/>
      </c>
      <c r="G23" s="133">
        <f>IFERROR(VLOOKUP(C23,PG!$C$8:$N$1007,12,FALSE)*E23,0)</f>
        <v>0</v>
      </c>
    </row>
    <row r="24" spans="1:7" ht="35.1" customHeight="1" thickTop="1" thickBot="1" x14ac:dyDescent="0.3">
      <c r="A24" s="28" t="str">
        <f t="shared" si="0"/>
        <v/>
      </c>
      <c r="B24" s="171"/>
      <c r="C24" s="184"/>
      <c r="D24" s="170"/>
      <c r="E24" s="170"/>
      <c r="F24" s="132" t="str">
        <f>IFERROR(VLOOKUP(C24,PG!$C$8:$M$1007,11,FALSE),"")</f>
        <v/>
      </c>
      <c r="G24" s="133">
        <f>IFERROR(VLOOKUP(C24,PG!$C$8:$N$1007,12,FALSE)*E24,0)</f>
        <v>0</v>
      </c>
    </row>
    <row r="25" spans="1:7" ht="35.1" customHeight="1" thickTop="1" thickBot="1" x14ac:dyDescent="0.3">
      <c r="A25" s="28" t="str">
        <f t="shared" si="0"/>
        <v/>
      </c>
      <c r="B25" s="171"/>
      <c r="C25" s="184"/>
      <c r="D25" s="170"/>
      <c r="E25" s="170"/>
      <c r="F25" s="132" t="str">
        <f>IFERROR(VLOOKUP(C25,PG!$C$8:$M$1007,11,FALSE),"")</f>
        <v/>
      </c>
      <c r="G25" s="133">
        <f>IFERROR(VLOOKUP(C25,PG!$C$8:$N$1007,12,FALSE)*E25,0)</f>
        <v>0</v>
      </c>
    </row>
    <row r="26" spans="1:7" ht="35.1" customHeight="1" thickTop="1" thickBot="1" x14ac:dyDescent="0.3">
      <c r="A26" s="28" t="str">
        <f t="shared" si="0"/>
        <v/>
      </c>
      <c r="B26" s="171"/>
      <c r="C26" s="184"/>
      <c r="D26" s="170"/>
      <c r="E26" s="170"/>
      <c r="F26" s="132" t="str">
        <f>IFERROR(VLOOKUP(C26,PG!$C$8:$M$1007,11,FALSE),"")</f>
        <v/>
      </c>
      <c r="G26" s="133">
        <f>IFERROR(VLOOKUP(C26,PG!$C$8:$N$1007,12,FALSE)*E26,0)</f>
        <v>0</v>
      </c>
    </row>
    <row r="27" spans="1:7" ht="35.1" customHeight="1" thickTop="1" thickBot="1" x14ac:dyDescent="0.3">
      <c r="A27" s="28" t="str">
        <f t="shared" si="0"/>
        <v/>
      </c>
      <c r="B27" s="171"/>
      <c r="C27" s="184"/>
      <c r="D27" s="170"/>
      <c r="E27" s="170"/>
      <c r="F27" s="132" t="str">
        <f>IFERROR(VLOOKUP(C27,PG!$C$8:$M$1007,11,FALSE),"")</f>
        <v/>
      </c>
      <c r="G27" s="133">
        <f>IFERROR(VLOOKUP(C27,PG!$C$8:$N$1007,12,FALSE)*E27,0)</f>
        <v>0</v>
      </c>
    </row>
    <row r="28" spans="1:7" ht="35.1" customHeight="1" thickTop="1" thickBot="1" x14ac:dyDescent="0.3">
      <c r="A28" s="28" t="str">
        <f t="shared" si="0"/>
        <v/>
      </c>
      <c r="B28" s="171"/>
      <c r="C28" s="184"/>
      <c r="D28" s="170"/>
      <c r="E28" s="170"/>
      <c r="F28" s="132" t="str">
        <f>IFERROR(VLOOKUP(C28,PG!$C$8:$M$1007,11,FALSE),"")</f>
        <v/>
      </c>
      <c r="G28" s="133">
        <f>IFERROR(VLOOKUP(C28,PG!$C$8:$N$1007,12,FALSE)*E28,0)</f>
        <v>0</v>
      </c>
    </row>
    <row r="29" spans="1:7" ht="35.1" customHeight="1" thickTop="1" thickBot="1" x14ac:dyDescent="0.3">
      <c r="A29" s="28" t="str">
        <f t="shared" si="0"/>
        <v/>
      </c>
      <c r="B29" s="171"/>
      <c r="C29" s="184"/>
      <c r="D29" s="170"/>
      <c r="E29" s="170"/>
      <c r="F29" s="132" t="str">
        <f>IFERROR(VLOOKUP(C29,PG!$C$8:$M$1007,11,FALSE),"")</f>
        <v/>
      </c>
      <c r="G29" s="133">
        <f>IFERROR(VLOOKUP(C29,PG!$C$8:$N$1007,12,FALSE)*E29,0)</f>
        <v>0</v>
      </c>
    </row>
    <row r="30" spans="1:7" ht="35.1" customHeight="1" thickTop="1" thickBot="1" x14ac:dyDescent="0.3">
      <c r="A30" s="28" t="str">
        <f t="shared" si="0"/>
        <v/>
      </c>
      <c r="B30" s="171"/>
      <c r="C30" s="184"/>
      <c r="D30" s="170"/>
      <c r="E30" s="170"/>
      <c r="F30" s="132" t="str">
        <f>IFERROR(VLOOKUP(C30,PG!$C$8:$M$1007,11,FALSE),"")</f>
        <v/>
      </c>
      <c r="G30" s="133">
        <f>IFERROR(VLOOKUP(C30,PG!$C$8:$N$1007,12,FALSE)*E30,0)</f>
        <v>0</v>
      </c>
    </row>
    <row r="31" spans="1:7" ht="35.1" customHeight="1" thickTop="1" thickBot="1" x14ac:dyDescent="0.3">
      <c r="A31" s="28" t="str">
        <f t="shared" si="0"/>
        <v/>
      </c>
      <c r="B31" s="171"/>
      <c r="C31" s="184"/>
      <c r="D31" s="170"/>
      <c r="E31" s="170"/>
      <c r="F31" s="132" t="str">
        <f>IFERROR(VLOOKUP(C31,PG!$C$8:$M$1007,11,FALSE),"")</f>
        <v/>
      </c>
      <c r="G31" s="133">
        <f>IFERROR(VLOOKUP(C31,PG!$C$8:$N$1007,12,FALSE)*E31,0)</f>
        <v>0</v>
      </c>
    </row>
    <row r="32" spans="1:7" ht="35.1" customHeight="1" thickTop="1" thickBot="1" x14ac:dyDescent="0.3">
      <c r="A32" s="28" t="str">
        <f t="shared" si="0"/>
        <v/>
      </c>
      <c r="B32" s="171"/>
      <c r="C32" s="184"/>
      <c r="D32" s="170"/>
      <c r="E32" s="170"/>
      <c r="F32" s="132" t="str">
        <f>IFERROR(VLOOKUP(C32,PG!$C$8:$M$1007,11,FALSE),"")</f>
        <v/>
      </c>
      <c r="G32" s="133">
        <f>IFERROR(VLOOKUP(C32,PG!$C$8:$N$1007,12,FALSE)*E32,0)</f>
        <v>0</v>
      </c>
    </row>
    <row r="33" spans="1:7" ht="35.1" customHeight="1" thickTop="1" thickBot="1" x14ac:dyDescent="0.3">
      <c r="A33" s="28" t="str">
        <f t="shared" si="0"/>
        <v/>
      </c>
      <c r="B33" s="171"/>
      <c r="C33" s="184"/>
      <c r="D33" s="170"/>
      <c r="E33" s="170"/>
      <c r="F33" s="132" t="str">
        <f>IFERROR(VLOOKUP(C33,PG!$C$8:$M$1007,11,FALSE),"")</f>
        <v/>
      </c>
      <c r="G33" s="133">
        <f>IFERROR(VLOOKUP(C33,PG!$C$8:$N$1007,12,FALSE)*E33,0)</f>
        <v>0</v>
      </c>
    </row>
    <row r="34" spans="1:7" ht="35.1" customHeight="1" thickTop="1" thickBot="1" x14ac:dyDescent="0.3">
      <c r="A34" s="28" t="str">
        <f t="shared" si="0"/>
        <v/>
      </c>
      <c r="B34" s="171"/>
      <c r="C34" s="184"/>
      <c r="D34" s="170"/>
      <c r="E34" s="170"/>
      <c r="F34" s="132" t="str">
        <f>IFERROR(VLOOKUP(C34,PG!$C$8:$M$1007,11,FALSE),"")</f>
        <v/>
      </c>
      <c r="G34" s="133">
        <f>IFERROR(VLOOKUP(C34,PG!$C$8:$N$1007,12,FALSE)*E34,0)</f>
        <v>0</v>
      </c>
    </row>
    <row r="35" spans="1:7" ht="35.1" customHeight="1" thickTop="1" thickBot="1" x14ac:dyDescent="0.3">
      <c r="A35" s="28" t="str">
        <f t="shared" si="0"/>
        <v/>
      </c>
      <c r="B35" s="171"/>
      <c r="C35" s="184"/>
      <c r="D35" s="170"/>
      <c r="E35" s="170"/>
      <c r="F35" s="132" t="str">
        <f>IFERROR(VLOOKUP(C35,PG!$C$8:$M$1007,11,FALSE),"")</f>
        <v/>
      </c>
      <c r="G35" s="133">
        <f>IFERROR(VLOOKUP(C35,PG!$C$8:$N$1007,12,FALSE)*E35,0)</f>
        <v>0</v>
      </c>
    </row>
    <row r="36" spans="1:7" ht="35.1" customHeight="1" thickTop="1" thickBot="1" x14ac:dyDescent="0.3">
      <c r="A36" s="28" t="str">
        <f t="shared" si="0"/>
        <v/>
      </c>
      <c r="B36" s="171"/>
      <c r="C36" s="184"/>
      <c r="D36" s="170"/>
      <c r="E36" s="170"/>
      <c r="F36" s="132" t="str">
        <f>IFERROR(VLOOKUP(C36,PG!$C$8:$M$1007,11,FALSE),"")</f>
        <v/>
      </c>
      <c r="G36" s="133">
        <f>IFERROR(VLOOKUP(C36,PG!$C$8:$N$1007,12,FALSE)*E36,0)</f>
        <v>0</v>
      </c>
    </row>
    <row r="37" spans="1:7" ht="35.1" customHeight="1" thickTop="1" thickBot="1" x14ac:dyDescent="0.3">
      <c r="A37" s="28" t="str">
        <f t="shared" si="0"/>
        <v/>
      </c>
      <c r="B37" s="171"/>
      <c r="C37" s="184"/>
      <c r="D37" s="170"/>
      <c r="E37" s="170"/>
      <c r="F37" s="132" t="str">
        <f>IFERROR(VLOOKUP(C37,PG!$C$8:$M$1007,11,FALSE),"")</f>
        <v/>
      </c>
      <c r="G37" s="133">
        <f>IFERROR(VLOOKUP(C37,PG!$C$8:$N$1007,12,FALSE)*E37,0)</f>
        <v>0</v>
      </c>
    </row>
    <row r="38" spans="1:7" ht="35.1" customHeight="1" thickTop="1" thickBot="1" x14ac:dyDescent="0.3">
      <c r="A38" s="28" t="str">
        <f t="shared" si="0"/>
        <v/>
      </c>
      <c r="B38" s="171"/>
      <c r="C38" s="184"/>
      <c r="D38" s="170"/>
      <c r="E38" s="170"/>
      <c r="F38" s="132" t="str">
        <f>IFERROR(VLOOKUP(C38,PG!$C$8:$M$1007,11,FALSE),"")</f>
        <v/>
      </c>
      <c r="G38" s="133">
        <f>IFERROR(VLOOKUP(C38,PG!$C$8:$N$1007,12,FALSE)*E38,0)</f>
        <v>0</v>
      </c>
    </row>
    <row r="39" spans="1:7" ht="35.1" customHeight="1" thickTop="1" thickBot="1" x14ac:dyDescent="0.3">
      <c r="A39" s="28" t="str">
        <f t="shared" si="0"/>
        <v/>
      </c>
      <c r="B39" s="171"/>
      <c r="C39" s="184"/>
      <c r="D39" s="170"/>
      <c r="E39" s="170"/>
      <c r="F39" s="132" t="str">
        <f>IFERROR(VLOOKUP(C39,PG!$C$8:$M$1007,11,FALSE),"")</f>
        <v/>
      </c>
      <c r="G39" s="133">
        <f>IFERROR(VLOOKUP(C39,PG!$C$8:$N$1007,12,FALSE)*E39,0)</f>
        <v>0</v>
      </c>
    </row>
    <row r="40" spans="1:7" ht="35.1" customHeight="1" thickTop="1" thickBot="1" x14ac:dyDescent="0.3">
      <c r="A40" s="28" t="str">
        <f t="shared" si="0"/>
        <v/>
      </c>
      <c r="B40" s="171"/>
      <c r="C40" s="184"/>
      <c r="D40" s="170"/>
      <c r="E40" s="170"/>
      <c r="F40" s="132" t="str">
        <f>IFERROR(VLOOKUP(C40,PG!$C$8:$M$1007,11,FALSE),"")</f>
        <v/>
      </c>
      <c r="G40" s="133">
        <f>IFERROR(VLOOKUP(C40,PG!$C$8:$N$1007,12,FALSE)*E40,0)</f>
        <v>0</v>
      </c>
    </row>
    <row r="41" spans="1:7" ht="35.1" customHeight="1" thickTop="1" thickBot="1" x14ac:dyDescent="0.3">
      <c r="A41" s="28" t="str">
        <f t="shared" si="0"/>
        <v/>
      </c>
      <c r="B41" s="171"/>
      <c r="C41" s="184"/>
      <c r="D41" s="170"/>
      <c r="E41" s="170"/>
      <c r="F41" s="132" t="str">
        <f>IFERROR(VLOOKUP(C41,PG!$C$8:$M$1007,11,FALSE),"")</f>
        <v/>
      </c>
      <c r="G41" s="133">
        <f>IFERROR(VLOOKUP(C41,PG!$C$8:$N$1007,12,FALSE)*E41,0)</f>
        <v>0</v>
      </c>
    </row>
    <row r="42" spans="1:7" ht="35.1" customHeight="1" thickTop="1" thickBot="1" x14ac:dyDescent="0.3">
      <c r="A42" s="28" t="str">
        <f t="shared" si="0"/>
        <v/>
      </c>
      <c r="B42" s="171"/>
      <c r="C42" s="184"/>
      <c r="D42" s="170"/>
      <c r="E42" s="170"/>
      <c r="F42" s="132" t="str">
        <f>IFERROR(VLOOKUP(C42,PG!$C$8:$M$1007,11,FALSE),"")</f>
        <v/>
      </c>
      <c r="G42" s="133">
        <f>IFERROR(VLOOKUP(C42,PG!$C$8:$N$1007,12,FALSE)*E42,0)</f>
        <v>0</v>
      </c>
    </row>
    <row r="43" spans="1:7" ht="35.1" customHeight="1" thickTop="1" thickBot="1" x14ac:dyDescent="0.3">
      <c r="A43" s="28" t="str">
        <f t="shared" si="0"/>
        <v/>
      </c>
      <c r="B43" s="171"/>
      <c r="C43" s="184"/>
      <c r="D43" s="170"/>
      <c r="E43" s="170"/>
      <c r="F43" s="132" t="str">
        <f>IFERROR(VLOOKUP(C43,PG!$C$8:$M$1007,11,FALSE),"")</f>
        <v/>
      </c>
      <c r="G43" s="133">
        <f>IFERROR(VLOOKUP(C43,PG!$C$8:$N$1007,12,FALSE)*E43,0)</f>
        <v>0</v>
      </c>
    </row>
    <row r="44" spans="1:7" ht="35.1" customHeight="1" thickTop="1" thickBot="1" x14ac:dyDescent="0.3">
      <c r="A44" s="28" t="str">
        <f t="shared" si="0"/>
        <v/>
      </c>
      <c r="B44" s="171"/>
      <c r="C44" s="184"/>
      <c r="D44" s="170"/>
      <c r="E44" s="170"/>
      <c r="F44" s="132" t="str">
        <f>IFERROR(VLOOKUP(C44,PG!$C$8:$M$1007,11,FALSE),"")</f>
        <v/>
      </c>
      <c r="G44" s="133">
        <f>IFERROR(VLOOKUP(C44,PG!$C$8:$N$1007,12,FALSE)*E44,0)</f>
        <v>0</v>
      </c>
    </row>
    <row r="45" spans="1:7" ht="35.1" customHeight="1" thickTop="1" thickBot="1" x14ac:dyDescent="0.3">
      <c r="A45" s="28" t="str">
        <f t="shared" si="0"/>
        <v/>
      </c>
      <c r="B45" s="171"/>
      <c r="C45" s="184"/>
      <c r="D45" s="170"/>
      <c r="E45" s="170"/>
      <c r="F45" s="132" t="str">
        <f>IFERROR(VLOOKUP(C45,PG!$C$8:$M$1007,11,FALSE),"")</f>
        <v/>
      </c>
      <c r="G45" s="133">
        <f>IFERROR(VLOOKUP(C45,PG!$C$8:$N$1007,12,FALSE)*E45,0)</f>
        <v>0</v>
      </c>
    </row>
    <row r="46" spans="1:7" ht="35.1" customHeight="1" thickTop="1" thickBot="1" x14ac:dyDescent="0.3">
      <c r="A46" s="28" t="str">
        <f t="shared" si="0"/>
        <v/>
      </c>
      <c r="B46" s="171"/>
      <c r="C46" s="184"/>
      <c r="D46" s="170"/>
      <c r="E46" s="170"/>
      <c r="F46" s="132" t="str">
        <f>IFERROR(VLOOKUP(C46,PG!$C$8:$M$1007,11,FALSE),"")</f>
        <v/>
      </c>
      <c r="G46" s="133">
        <f>IFERROR(VLOOKUP(C46,PG!$C$8:$N$1007,12,FALSE)*E46,0)</f>
        <v>0</v>
      </c>
    </row>
    <row r="47" spans="1:7" ht="35.1" customHeight="1" thickTop="1" thickBot="1" x14ac:dyDescent="0.3">
      <c r="A47" s="28" t="str">
        <f t="shared" si="0"/>
        <v/>
      </c>
      <c r="B47" s="171"/>
      <c r="C47" s="184"/>
      <c r="D47" s="170"/>
      <c r="E47" s="170"/>
      <c r="F47" s="132" t="str">
        <f>IFERROR(VLOOKUP(C47,PG!$C$8:$M$1007,11,FALSE),"")</f>
        <v/>
      </c>
      <c r="G47" s="133">
        <f>IFERROR(VLOOKUP(C47,PG!$C$8:$N$1007,12,FALSE)*E47,0)</f>
        <v>0</v>
      </c>
    </row>
    <row r="48" spans="1:7" ht="35.1" customHeight="1" thickTop="1" thickBot="1" x14ac:dyDescent="0.3">
      <c r="A48" s="28" t="str">
        <f t="shared" si="0"/>
        <v/>
      </c>
      <c r="B48" s="171"/>
      <c r="C48" s="184"/>
      <c r="D48" s="170"/>
      <c r="E48" s="170"/>
      <c r="F48" s="132" t="str">
        <f>IFERROR(VLOOKUP(C48,PG!$C$8:$M$1007,11,FALSE),"")</f>
        <v/>
      </c>
      <c r="G48" s="133">
        <f>IFERROR(VLOOKUP(C48,PG!$C$8:$N$1007,12,FALSE)*E48,0)</f>
        <v>0</v>
      </c>
    </row>
    <row r="49" spans="1:7" ht="35.1" customHeight="1" thickTop="1" thickBot="1" x14ac:dyDescent="0.3">
      <c r="A49" s="28" t="str">
        <f t="shared" si="0"/>
        <v/>
      </c>
      <c r="B49" s="171"/>
      <c r="C49" s="184"/>
      <c r="D49" s="170"/>
      <c r="E49" s="170"/>
      <c r="F49" s="132" t="str">
        <f>IFERROR(VLOOKUP(C49,PG!$C$8:$M$1007,11,FALSE),"")</f>
        <v/>
      </c>
      <c r="G49" s="133">
        <f>IFERROR(VLOOKUP(C49,PG!$C$8:$N$1007,12,FALSE)*E49,0)</f>
        <v>0</v>
      </c>
    </row>
    <row r="50" spans="1:7" ht="35.1" customHeight="1" thickTop="1" thickBot="1" x14ac:dyDescent="0.3">
      <c r="A50" s="28" t="str">
        <f t="shared" si="0"/>
        <v/>
      </c>
      <c r="B50" s="171"/>
      <c r="C50" s="184"/>
      <c r="D50" s="170"/>
      <c r="E50" s="170"/>
      <c r="F50" s="132" t="str">
        <f>IFERROR(VLOOKUP(C50,PG!$C$8:$M$1007,11,FALSE),"")</f>
        <v/>
      </c>
      <c r="G50" s="133">
        <f>IFERROR(VLOOKUP(C50,PG!$C$8:$N$1007,12,FALSE)*E50,0)</f>
        <v>0</v>
      </c>
    </row>
    <row r="51" spans="1:7" ht="35.1" customHeight="1" thickTop="1" thickBot="1" x14ac:dyDescent="0.3">
      <c r="A51" s="28" t="str">
        <f t="shared" si="0"/>
        <v/>
      </c>
      <c r="B51" s="171"/>
      <c r="C51" s="184"/>
      <c r="D51" s="170"/>
      <c r="E51" s="170"/>
      <c r="F51" s="132" t="str">
        <f>IFERROR(VLOOKUP(C51,PG!$C$8:$M$1007,11,FALSE),"")</f>
        <v/>
      </c>
      <c r="G51" s="133">
        <f>IFERROR(VLOOKUP(C51,PG!$C$8:$N$1007,12,FALSE)*E51,0)</f>
        <v>0</v>
      </c>
    </row>
    <row r="52" spans="1:7" ht="35.1" customHeight="1" thickTop="1" thickBot="1" x14ac:dyDescent="0.3">
      <c r="A52" s="28" t="str">
        <f t="shared" si="0"/>
        <v/>
      </c>
      <c r="B52" s="171"/>
      <c r="C52" s="184"/>
      <c r="D52" s="170"/>
      <c r="E52" s="170"/>
      <c r="F52" s="132" t="str">
        <f>IFERROR(VLOOKUP(C52,PG!$C$8:$M$1007,11,FALSE),"")</f>
        <v/>
      </c>
      <c r="G52" s="133">
        <f>IFERROR(VLOOKUP(C52,PG!$C$8:$N$1007,12,FALSE)*E52,0)</f>
        <v>0</v>
      </c>
    </row>
    <row r="53" spans="1:7" ht="35.1" customHeight="1" thickTop="1" thickBot="1" x14ac:dyDescent="0.3">
      <c r="A53" s="28" t="str">
        <f t="shared" si="0"/>
        <v/>
      </c>
      <c r="B53" s="171"/>
      <c r="C53" s="184"/>
      <c r="D53" s="170"/>
      <c r="E53" s="170"/>
      <c r="F53" s="132" t="str">
        <f>IFERROR(VLOOKUP(C53,PG!$C$8:$M$1007,11,FALSE),"")</f>
        <v/>
      </c>
      <c r="G53" s="133">
        <f>IFERROR(VLOOKUP(C53,PG!$C$8:$N$1007,12,FALSE)*E53,0)</f>
        <v>0</v>
      </c>
    </row>
    <row r="54" spans="1:7" ht="35.1" customHeight="1" thickTop="1" thickBot="1" x14ac:dyDescent="0.3">
      <c r="A54" s="28" t="str">
        <f t="shared" si="0"/>
        <v/>
      </c>
      <c r="B54" s="171"/>
      <c r="C54" s="184"/>
      <c r="D54" s="170"/>
      <c r="E54" s="170"/>
      <c r="F54" s="132" t="str">
        <f>IFERROR(VLOOKUP(C54,PG!$C$8:$M$1007,11,FALSE),"")</f>
        <v/>
      </c>
      <c r="G54" s="133">
        <f>IFERROR(VLOOKUP(C54,PG!$C$8:$N$1007,12,FALSE)*E54,0)</f>
        <v>0</v>
      </c>
    </row>
    <row r="55" spans="1:7" ht="35.1" customHeight="1" thickTop="1" thickBot="1" x14ac:dyDescent="0.3">
      <c r="A55" s="28" t="str">
        <f t="shared" si="0"/>
        <v/>
      </c>
      <c r="B55" s="171"/>
      <c r="C55" s="184"/>
      <c r="D55" s="170"/>
      <c r="E55" s="170"/>
      <c r="F55" s="132" t="str">
        <f>IFERROR(VLOOKUP(C55,PG!$C$8:$M$1007,11,FALSE),"")</f>
        <v/>
      </c>
      <c r="G55" s="133">
        <f>IFERROR(VLOOKUP(C55,PG!$C$8:$N$1007,12,FALSE)*E55,0)</f>
        <v>0</v>
      </c>
    </row>
    <row r="56" spans="1:7" ht="35.1" customHeight="1" thickTop="1" thickBot="1" x14ac:dyDescent="0.3">
      <c r="A56" s="28" t="str">
        <f t="shared" si="0"/>
        <v/>
      </c>
      <c r="B56" s="171"/>
      <c r="C56" s="184"/>
      <c r="D56" s="170"/>
      <c r="E56" s="170"/>
      <c r="F56" s="132" t="str">
        <f>IFERROR(VLOOKUP(C56,PG!$C$8:$M$1007,11,FALSE),"")</f>
        <v/>
      </c>
      <c r="G56" s="133">
        <f>IFERROR(VLOOKUP(C56,PG!$C$8:$N$1007,12,FALSE)*E56,0)</f>
        <v>0</v>
      </c>
    </row>
    <row r="57" spans="1:7" ht="35.1" customHeight="1" thickTop="1" thickBot="1" x14ac:dyDescent="0.3">
      <c r="A57" s="28" t="str">
        <f t="shared" si="0"/>
        <v/>
      </c>
      <c r="B57" s="171"/>
      <c r="C57" s="184"/>
      <c r="D57" s="170"/>
      <c r="E57" s="170"/>
      <c r="F57" s="132" t="str">
        <f>IFERROR(VLOOKUP(C57,PG!$C$8:$M$1007,11,FALSE),"")</f>
        <v/>
      </c>
      <c r="G57" s="133">
        <f>IFERROR(VLOOKUP(C57,PG!$C$8:$N$1007,12,FALSE)*E57,0)</f>
        <v>0</v>
      </c>
    </row>
    <row r="58" spans="1:7" ht="35.1" customHeight="1" thickTop="1" thickBot="1" x14ac:dyDescent="0.3">
      <c r="A58" s="28" t="str">
        <f t="shared" si="0"/>
        <v/>
      </c>
      <c r="B58" s="171"/>
      <c r="C58" s="184"/>
      <c r="D58" s="170"/>
      <c r="E58" s="170"/>
      <c r="F58" s="132" t="str">
        <f>IFERROR(VLOOKUP(C58,PG!$C$8:$M$1007,11,FALSE),"")</f>
        <v/>
      </c>
      <c r="G58" s="133">
        <f>IFERROR(VLOOKUP(C58,PG!$C$8:$N$1007,12,FALSE)*E58,0)</f>
        <v>0</v>
      </c>
    </row>
    <row r="59" spans="1:7" ht="35.1" customHeight="1" thickTop="1" thickBot="1" x14ac:dyDescent="0.3">
      <c r="A59" s="28" t="str">
        <f t="shared" si="0"/>
        <v/>
      </c>
      <c r="B59" s="171"/>
      <c r="C59" s="184"/>
      <c r="D59" s="170"/>
      <c r="E59" s="170"/>
      <c r="F59" s="132" t="str">
        <f>IFERROR(VLOOKUP(C59,PG!$C$8:$M$1007,11,FALSE),"")</f>
        <v/>
      </c>
      <c r="G59" s="133">
        <f>IFERROR(VLOOKUP(C59,PG!$C$8:$N$1007,12,FALSE)*E59,0)</f>
        <v>0</v>
      </c>
    </row>
    <row r="60" spans="1:7" ht="35.1" customHeight="1" thickTop="1" thickBot="1" x14ac:dyDescent="0.3">
      <c r="A60" s="28" t="str">
        <f t="shared" si="0"/>
        <v/>
      </c>
      <c r="B60" s="171"/>
      <c r="C60" s="184"/>
      <c r="D60" s="170"/>
      <c r="E60" s="170"/>
      <c r="F60" s="132" t="str">
        <f>IFERROR(VLOOKUP(C60,PG!$C$8:$M$1007,11,FALSE),"")</f>
        <v/>
      </c>
      <c r="G60" s="133">
        <f>IFERROR(VLOOKUP(C60,PG!$C$8:$N$1007,12,FALSE)*E60,0)</f>
        <v>0</v>
      </c>
    </row>
    <row r="61" spans="1:7" ht="35.1" customHeight="1" thickTop="1" thickBot="1" x14ac:dyDescent="0.3">
      <c r="A61" s="28" t="str">
        <f t="shared" si="0"/>
        <v/>
      </c>
      <c r="B61" s="171"/>
      <c r="C61" s="184"/>
      <c r="D61" s="170"/>
      <c r="E61" s="170"/>
      <c r="F61" s="132" t="str">
        <f>IFERROR(VLOOKUP(C61,PG!$C$8:$M$1007,11,FALSE),"")</f>
        <v/>
      </c>
      <c r="G61" s="133">
        <f>IFERROR(VLOOKUP(C61,PG!$C$8:$N$1007,12,FALSE)*E61,0)</f>
        <v>0</v>
      </c>
    </row>
    <row r="62" spans="1:7" ht="35.1" customHeight="1" thickTop="1" thickBot="1" x14ac:dyDescent="0.3">
      <c r="A62" s="28" t="str">
        <f t="shared" si="0"/>
        <v/>
      </c>
      <c r="B62" s="171"/>
      <c r="C62" s="184"/>
      <c r="D62" s="170"/>
      <c r="E62" s="170"/>
      <c r="F62" s="132" t="str">
        <f>IFERROR(VLOOKUP(C62,PG!$C$8:$M$1007,11,FALSE),"")</f>
        <v/>
      </c>
      <c r="G62" s="133">
        <f>IFERROR(VLOOKUP(C62,PG!$C$8:$N$1007,12,FALSE)*E62,0)</f>
        <v>0</v>
      </c>
    </row>
    <row r="63" spans="1:7" ht="35.1" customHeight="1" thickTop="1" thickBot="1" x14ac:dyDescent="0.3">
      <c r="A63" s="28" t="str">
        <f t="shared" si="0"/>
        <v/>
      </c>
      <c r="B63" s="171"/>
      <c r="C63" s="184"/>
      <c r="D63" s="170"/>
      <c r="E63" s="170"/>
      <c r="F63" s="132" t="str">
        <f>IFERROR(VLOOKUP(C63,PG!$C$8:$M$1007,11,FALSE),"")</f>
        <v/>
      </c>
      <c r="G63" s="133">
        <f>IFERROR(VLOOKUP(C63,PG!$C$8:$N$1007,12,FALSE)*E63,0)</f>
        <v>0</v>
      </c>
    </row>
    <row r="64" spans="1:7" ht="35.1" customHeight="1" thickTop="1" thickBot="1" x14ac:dyDescent="0.3">
      <c r="A64" s="28" t="str">
        <f t="shared" si="0"/>
        <v/>
      </c>
      <c r="B64" s="171"/>
      <c r="C64" s="184"/>
      <c r="D64" s="170"/>
      <c r="E64" s="170"/>
      <c r="F64" s="132" t="str">
        <f>IFERROR(VLOOKUP(C64,PG!$C$8:$M$1007,11,FALSE),"")</f>
        <v/>
      </c>
      <c r="G64" s="133">
        <f>IFERROR(VLOOKUP(C64,PG!$C$8:$N$1007,12,FALSE)*E64,0)</f>
        <v>0</v>
      </c>
    </row>
    <row r="65" spans="1:7" ht="35.1" customHeight="1" thickTop="1" thickBot="1" x14ac:dyDescent="0.3">
      <c r="A65" s="28" t="str">
        <f t="shared" si="0"/>
        <v/>
      </c>
      <c r="B65" s="171"/>
      <c r="C65" s="184"/>
      <c r="D65" s="170"/>
      <c r="E65" s="170"/>
      <c r="F65" s="132" t="str">
        <f>IFERROR(VLOOKUP(C65,PG!$C$8:$M$1007,11,FALSE),"")</f>
        <v/>
      </c>
      <c r="G65" s="133">
        <f>IFERROR(VLOOKUP(C65,PG!$C$8:$N$1007,12,FALSE)*E65,0)</f>
        <v>0</v>
      </c>
    </row>
    <row r="66" spans="1:7" ht="35.1" customHeight="1" thickTop="1" thickBot="1" x14ac:dyDescent="0.3">
      <c r="A66" s="28" t="str">
        <f t="shared" si="0"/>
        <v/>
      </c>
      <c r="B66" s="171"/>
      <c r="C66" s="184"/>
      <c r="D66" s="170"/>
      <c r="E66" s="170"/>
      <c r="F66" s="132" t="str">
        <f>IFERROR(VLOOKUP(C66,PG!$C$8:$M$1007,11,FALSE),"")</f>
        <v/>
      </c>
      <c r="G66" s="133">
        <f>IFERROR(VLOOKUP(C66,PG!$C$8:$N$1007,12,FALSE)*E66,0)</f>
        <v>0</v>
      </c>
    </row>
    <row r="67" spans="1:7" ht="35.1" customHeight="1" thickTop="1" thickBot="1" x14ac:dyDescent="0.3">
      <c r="A67" s="28" t="str">
        <f t="shared" si="0"/>
        <v/>
      </c>
      <c r="B67" s="171"/>
      <c r="C67" s="184"/>
      <c r="D67" s="170"/>
      <c r="E67" s="170"/>
      <c r="F67" s="132" t="str">
        <f>IFERROR(VLOOKUP(C67,PG!$C$8:$M$1007,11,FALSE),"")</f>
        <v/>
      </c>
      <c r="G67" s="133">
        <f>IFERROR(VLOOKUP(C67,PG!$C$8:$N$1007,12,FALSE)*E67,0)</f>
        <v>0</v>
      </c>
    </row>
    <row r="68" spans="1:7" ht="35.1" customHeight="1" thickTop="1" thickBot="1" x14ac:dyDescent="0.3">
      <c r="A68" s="28" t="str">
        <f t="shared" si="0"/>
        <v/>
      </c>
      <c r="B68" s="171"/>
      <c r="C68" s="184"/>
      <c r="D68" s="170"/>
      <c r="E68" s="170"/>
      <c r="F68" s="132" t="str">
        <f>IFERROR(VLOOKUP(C68,PG!$C$8:$M$1007,11,FALSE),"")</f>
        <v/>
      </c>
      <c r="G68" s="133">
        <f>IFERROR(VLOOKUP(C68,PG!$C$8:$N$1007,12,FALSE)*E68,0)</f>
        <v>0</v>
      </c>
    </row>
    <row r="69" spans="1:7" ht="35.1" customHeight="1" thickTop="1" thickBot="1" x14ac:dyDescent="0.3">
      <c r="A69" s="28" t="str">
        <f t="shared" si="0"/>
        <v/>
      </c>
      <c r="B69" s="171"/>
      <c r="C69" s="184"/>
      <c r="D69" s="170"/>
      <c r="E69" s="170"/>
      <c r="F69" s="132" t="str">
        <f>IFERROR(VLOOKUP(C69,PG!$C$8:$M$1007,11,FALSE),"")</f>
        <v/>
      </c>
      <c r="G69" s="133">
        <f>IFERROR(VLOOKUP(C69,PG!$C$8:$N$1007,12,FALSE)*E69,0)</f>
        <v>0</v>
      </c>
    </row>
    <row r="70" spans="1:7" ht="35.1" customHeight="1" thickTop="1" thickBot="1" x14ac:dyDescent="0.3">
      <c r="A70" s="28" t="str">
        <f t="shared" si="0"/>
        <v/>
      </c>
      <c r="B70" s="171"/>
      <c r="C70" s="184"/>
      <c r="D70" s="170"/>
      <c r="E70" s="170"/>
      <c r="F70" s="132" t="str">
        <f>IFERROR(VLOOKUP(C70,PG!$C$8:$M$1007,11,FALSE),"")</f>
        <v/>
      </c>
      <c r="G70" s="133">
        <f>IFERROR(VLOOKUP(C70,PG!$C$8:$N$1007,12,FALSE)*E70,0)</f>
        <v>0</v>
      </c>
    </row>
    <row r="71" spans="1:7" ht="35.1" customHeight="1" thickTop="1" thickBot="1" x14ac:dyDescent="0.3">
      <c r="A71" s="28" t="str">
        <f t="shared" si="0"/>
        <v/>
      </c>
      <c r="B71" s="171"/>
      <c r="C71" s="184"/>
      <c r="D71" s="170"/>
      <c r="E71" s="170"/>
      <c r="F71" s="132" t="str">
        <f>IFERROR(VLOOKUP(C71,PG!$C$8:$M$1007,11,FALSE),"")</f>
        <v/>
      </c>
      <c r="G71" s="133">
        <f>IFERROR(VLOOKUP(C71,PG!$C$8:$N$1007,12,FALSE)*E71,0)</f>
        <v>0</v>
      </c>
    </row>
    <row r="72" spans="1:7" ht="35.1" customHeight="1" thickTop="1" thickBot="1" x14ac:dyDescent="0.3">
      <c r="A72" s="28" t="str">
        <f t="shared" si="0"/>
        <v/>
      </c>
      <c r="B72" s="171"/>
      <c r="C72" s="184"/>
      <c r="D72" s="170"/>
      <c r="E72" s="170"/>
      <c r="F72" s="132" t="str">
        <f>IFERROR(VLOOKUP(C72,PG!$C$8:$M$1007,11,FALSE),"")</f>
        <v/>
      </c>
      <c r="G72" s="133">
        <f>IFERROR(VLOOKUP(C72,PG!$C$8:$N$1007,12,FALSE)*E72,0)</f>
        <v>0</v>
      </c>
    </row>
    <row r="73" spans="1:7" ht="35.1" customHeight="1" thickTop="1" thickBot="1" x14ac:dyDescent="0.3">
      <c r="A73" s="28" t="str">
        <f t="shared" ref="A73:A136" si="1">IF(B73="","",MONTH(B73))</f>
        <v/>
      </c>
      <c r="B73" s="171"/>
      <c r="C73" s="184"/>
      <c r="D73" s="170"/>
      <c r="E73" s="170"/>
      <c r="F73" s="132" t="str">
        <f>IFERROR(VLOOKUP(C73,PG!$C$8:$M$1007,11,FALSE),"")</f>
        <v/>
      </c>
      <c r="G73" s="133">
        <f>IFERROR(VLOOKUP(C73,PG!$C$8:$N$1007,12,FALSE)*E73,0)</f>
        <v>0</v>
      </c>
    </row>
    <row r="74" spans="1:7" ht="35.1" customHeight="1" thickTop="1" thickBot="1" x14ac:dyDescent="0.3">
      <c r="A74" s="28" t="str">
        <f t="shared" si="1"/>
        <v/>
      </c>
      <c r="B74" s="171"/>
      <c r="C74" s="184"/>
      <c r="D74" s="170"/>
      <c r="E74" s="170"/>
      <c r="F74" s="132" t="str">
        <f>IFERROR(VLOOKUP(C74,PG!$C$8:$M$1007,11,FALSE),"")</f>
        <v/>
      </c>
      <c r="G74" s="133">
        <f>IFERROR(VLOOKUP(C74,PG!$C$8:$N$1007,12,FALSE)*E74,0)</f>
        <v>0</v>
      </c>
    </row>
    <row r="75" spans="1:7" ht="35.1" customHeight="1" thickTop="1" thickBot="1" x14ac:dyDescent="0.3">
      <c r="A75" s="28" t="str">
        <f t="shared" si="1"/>
        <v/>
      </c>
      <c r="B75" s="171"/>
      <c r="C75" s="184"/>
      <c r="D75" s="170"/>
      <c r="E75" s="170"/>
      <c r="F75" s="132" t="str">
        <f>IFERROR(VLOOKUP(C75,PG!$C$8:$M$1007,11,FALSE),"")</f>
        <v/>
      </c>
      <c r="G75" s="133">
        <f>IFERROR(VLOOKUP(C75,PG!$C$8:$N$1007,12,FALSE)*E75,0)</f>
        <v>0</v>
      </c>
    </row>
    <row r="76" spans="1:7" ht="35.1" customHeight="1" thickTop="1" thickBot="1" x14ac:dyDescent="0.3">
      <c r="A76" s="28" t="str">
        <f t="shared" si="1"/>
        <v/>
      </c>
      <c r="B76" s="171"/>
      <c r="C76" s="184"/>
      <c r="D76" s="170"/>
      <c r="E76" s="170"/>
      <c r="F76" s="132" t="str">
        <f>IFERROR(VLOOKUP(C76,PG!$C$8:$M$1007,11,FALSE),"")</f>
        <v/>
      </c>
      <c r="G76" s="133">
        <f>IFERROR(VLOOKUP(C76,PG!$C$8:$N$1007,12,FALSE)*E76,0)</f>
        <v>0</v>
      </c>
    </row>
    <row r="77" spans="1:7" ht="35.1" customHeight="1" thickTop="1" thickBot="1" x14ac:dyDescent="0.3">
      <c r="A77" s="28" t="str">
        <f t="shared" si="1"/>
        <v/>
      </c>
      <c r="B77" s="171"/>
      <c r="C77" s="184"/>
      <c r="D77" s="170"/>
      <c r="E77" s="170"/>
      <c r="F77" s="132" t="str">
        <f>IFERROR(VLOOKUP(C77,PG!$C$8:$M$1007,11,FALSE),"")</f>
        <v/>
      </c>
      <c r="G77" s="133">
        <f>IFERROR(VLOOKUP(C77,PG!$C$8:$N$1007,12,FALSE)*E77,0)</f>
        <v>0</v>
      </c>
    </row>
    <row r="78" spans="1:7" ht="35.1" customHeight="1" thickTop="1" thickBot="1" x14ac:dyDescent="0.3">
      <c r="A78" s="28" t="str">
        <f t="shared" si="1"/>
        <v/>
      </c>
      <c r="B78" s="171"/>
      <c r="C78" s="184"/>
      <c r="D78" s="170"/>
      <c r="E78" s="170"/>
      <c r="F78" s="132" t="str">
        <f>IFERROR(VLOOKUP(C78,PG!$C$8:$M$1007,11,FALSE),"")</f>
        <v/>
      </c>
      <c r="G78" s="133">
        <f>IFERROR(VLOOKUP(C78,PG!$C$8:$N$1007,12,FALSE)*E78,0)</f>
        <v>0</v>
      </c>
    </row>
    <row r="79" spans="1:7" ht="35.1" customHeight="1" thickTop="1" thickBot="1" x14ac:dyDescent="0.3">
      <c r="A79" s="28" t="str">
        <f t="shared" si="1"/>
        <v/>
      </c>
      <c r="B79" s="171"/>
      <c r="C79" s="184"/>
      <c r="D79" s="170"/>
      <c r="E79" s="170"/>
      <c r="F79" s="132" t="str">
        <f>IFERROR(VLOOKUP(C79,PG!$C$8:$M$1007,11,FALSE),"")</f>
        <v/>
      </c>
      <c r="G79" s="133">
        <f>IFERROR(VLOOKUP(C79,PG!$C$8:$N$1007,12,FALSE)*E79,0)</f>
        <v>0</v>
      </c>
    </row>
    <row r="80" spans="1:7" ht="35.1" customHeight="1" thickTop="1" thickBot="1" x14ac:dyDescent="0.3">
      <c r="A80" s="28" t="str">
        <f t="shared" si="1"/>
        <v/>
      </c>
      <c r="B80" s="171"/>
      <c r="C80" s="184"/>
      <c r="D80" s="170"/>
      <c r="E80" s="170"/>
      <c r="F80" s="132" t="str">
        <f>IFERROR(VLOOKUP(C80,PG!$C$8:$M$1007,11,FALSE),"")</f>
        <v/>
      </c>
      <c r="G80" s="133">
        <f>IFERROR(VLOOKUP(C80,PG!$C$8:$N$1007,12,FALSE)*E80,0)</f>
        <v>0</v>
      </c>
    </row>
    <row r="81" spans="1:7" ht="35.1" customHeight="1" thickTop="1" thickBot="1" x14ac:dyDescent="0.3">
      <c r="A81" s="28" t="str">
        <f t="shared" si="1"/>
        <v/>
      </c>
      <c r="B81" s="171"/>
      <c r="C81" s="184"/>
      <c r="D81" s="170"/>
      <c r="E81" s="170"/>
      <c r="F81" s="132" t="str">
        <f>IFERROR(VLOOKUP(C81,PG!$C$8:$M$1007,11,FALSE),"")</f>
        <v/>
      </c>
      <c r="G81" s="133">
        <f>IFERROR(VLOOKUP(C81,PG!$C$8:$N$1007,12,FALSE)*E81,0)</f>
        <v>0</v>
      </c>
    </row>
    <row r="82" spans="1:7" ht="35.1" customHeight="1" thickTop="1" thickBot="1" x14ac:dyDescent="0.3">
      <c r="A82" s="28" t="str">
        <f t="shared" si="1"/>
        <v/>
      </c>
      <c r="B82" s="171"/>
      <c r="C82" s="184"/>
      <c r="D82" s="170"/>
      <c r="E82" s="170"/>
      <c r="F82" s="132" t="str">
        <f>IFERROR(VLOOKUP(C82,PG!$C$8:$M$1007,11,FALSE),"")</f>
        <v/>
      </c>
      <c r="G82" s="133">
        <f>IFERROR(VLOOKUP(C82,PG!$C$8:$N$1007,12,FALSE)*E82,0)</f>
        <v>0</v>
      </c>
    </row>
    <row r="83" spans="1:7" ht="35.1" customHeight="1" thickTop="1" thickBot="1" x14ac:dyDescent="0.3">
      <c r="A83" s="28" t="str">
        <f t="shared" si="1"/>
        <v/>
      </c>
      <c r="B83" s="171"/>
      <c r="C83" s="184"/>
      <c r="D83" s="170"/>
      <c r="E83" s="170"/>
      <c r="F83" s="132" t="str">
        <f>IFERROR(VLOOKUP(C83,PG!$C$8:$M$1007,11,FALSE),"")</f>
        <v/>
      </c>
      <c r="G83" s="133">
        <f>IFERROR(VLOOKUP(C83,PG!$C$8:$N$1007,12,FALSE)*E83,0)</f>
        <v>0</v>
      </c>
    </row>
    <row r="84" spans="1:7" ht="35.1" customHeight="1" thickTop="1" thickBot="1" x14ac:dyDescent="0.3">
      <c r="A84" s="28" t="str">
        <f t="shared" si="1"/>
        <v/>
      </c>
      <c r="B84" s="171"/>
      <c r="C84" s="184"/>
      <c r="D84" s="170"/>
      <c r="E84" s="170"/>
      <c r="F84" s="132" t="str">
        <f>IFERROR(VLOOKUP(C84,PG!$C$8:$M$1007,11,FALSE),"")</f>
        <v/>
      </c>
      <c r="G84" s="133">
        <f>IFERROR(VLOOKUP(C84,PG!$C$8:$N$1007,12,FALSE)*E84,0)</f>
        <v>0</v>
      </c>
    </row>
    <row r="85" spans="1:7" ht="35.1" customHeight="1" thickTop="1" thickBot="1" x14ac:dyDescent="0.3">
      <c r="A85" s="28" t="str">
        <f t="shared" si="1"/>
        <v/>
      </c>
      <c r="B85" s="171"/>
      <c r="C85" s="184"/>
      <c r="D85" s="170"/>
      <c r="E85" s="170"/>
      <c r="F85" s="132" t="str">
        <f>IFERROR(VLOOKUP(C85,PG!$C$8:$M$1007,11,FALSE),"")</f>
        <v/>
      </c>
      <c r="G85" s="133">
        <f>IFERROR(VLOOKUP(C85,PG!$C$8:$N$1007,12,FALSE)*E85,0)</f>
        <v>0</v>
      </c>
    </row>
    <row r="86" spans="1:7" ht="35.1" customHeight="1" thickTop="1" thickBot="1" x14ac:dyDescent="0.3">
      <c r="A86" s="28" t="str">
        <f t="shared" si="1"/>
        <v/>
      </c>
      <c r="B86" s="171"/>
      <c r="C86" s="184"/>
      <c r="D86" s="170"/>
      <c r="E86" s="170"/>
      <c r="F86" s="132" t="str">
        <f>IFERROR(VLOOKUP(C86,PG!$C$8:$M$1007,11,FALSE),"")</f>
        <v/>
      </c>
      <c r="G86" s="133">
        <f>IFERROR(VLOOKUP(C86,PG!$C$8:$N$1007,12,FALSE)*E86,0)</f>
        <v>0</v>
      </c>
    </row>
    <row r="87" spans="1:7" ht="35.1" customHeight="1" thickTop="1" thickBot="1" x14ac:dyDescent="0.3">
      <c r="A87" s="28" t="str">
        <f t="shared" si="1"/>
        <v/>
      </c>
      <c r="B87" s="171"/>
      <c r="C87" s="184"/>
      <c r="D87" s="170"/>
      <c r="E87" s="170"/>
      <c r="F87" s="132" t="str">
        <f>IFERROR(VLOOKUP(C87,PG!$C$8:$M$1007,11,FALSE),"")</f>
        <v/>
      </c>
      <c r="G87" s="133">
        <f>IFERROR(VLOOKUP(C87,PG!$C$8:$N$1007,12,FALSE)*E87,0)</f>
        <v>0</v>
      </c>
    </row>
    <row r="88" spans="1:7" ht="35.1" customHeight="1" thickTop="1" thickBot="1" x14ac:dyDescent="0.3">
      <c r="A88" s="28" t="str">
        <f t="shared" si="1"/>
        <v/>
      </c>
      <c r="B88" s="171"/>
      <c r="C88" s="184"/>
      <c r="D88" s="170"/>
      <c r="E88" s="170"/>
      <c r="F88" s="132" t="str">
        <f>IFERROR(VLOOKUP(C88,PG!$C$8:$M$1007,11,FALSE),"")</f>
        <v/>
      </c>
      <c r="G88" s="133">
        <f>IFERROR(VLOOKUP(C88,PG!$C$8:$N$1007,12,FALSE)*E88,0)</f>
        <v>0</v>
      </c>
    </row>
    <row r="89" spans="1:7" ht="35.1" customHeight="1" thickTop="1" thickBot="1" x14ac:dyDescent="0.3">
      <c r="A89" s="28" t="str">
        <f t="shared" si="1"/>
        <v/>
      </c>
      <c r="B89" s="171"/>
      <c r="C89" s="184"/>
      <c r="D89" s="170"/>
      <c r="E89" s="170"/>
      <c r="F89" s="132" t="str">
        <f>IFERROR(VLOOKUP(C89,PG!$C$8:$M$1007,11,FALSE),"")</f>
        <v/>
      </c>
      <c r="G89" s="133">
        <f>IFERROR(VLOOKUP(C89,PG!$C$8:$N$1007,12,FALSE)*E89,0)</f>
        <v>0</v>
      </c>
    </row>
    <row r="90" spans="1:7" ht="35.1" customHeight="1" thickTop="1" thickBot="1" x14ac:dyDescent="0.3">
      <c r="A90" s="28" t="str">
        <f t="shared" si="1"/>
        <v/>
      </c>
      <c r="B90" s="171"/>
      <c r="C90" s="184"/>
      <c r="D90" s="170"/>
      <c r="E90" s="170"/>
      <c r="F90" s="132" t="str">
        <f>IFERROR(VLOOKUP(C90,PG!$C$8:$M$1007,11,FALSE),"")</f>
        <v/>
      </c>
      <c r="G90" s="133">
        <f>IFERROR(VLOOKUP(C90,PG!$C$8:$N$1007,12,FALSE)*E90,0)</f>
        <v>0</v>
      </c>
    </row>
    <row r="91" spans="1:7" ht="35.1" customHeight="1" thickTop="1" thickBot="1" x14ac:dyDescent="0.3">
      <c r="A91" s="28" t="str">
        <f t="shared" si="1"/>
        <v/>
      </c>
      <c r="B91" s="171"/>
      <c r="C91" s="184"/>
      <c r="D91" s="170"/>
      <c r="E91" s="170"/>
      <c r="F91" s="132" t="str">
        <f>IFERROR(VLOOKUP(C91,PG!$C$8:$M$1007,11,FALSE),"")</f>
        <v/>
      </c>
      <c r="G91" s="133">
        <f>IFERROR(VLOOKUP(C91,PG!$C$8:$N$1007,12,FALSE)*E91,0)</f>
        <v>0</v>
      </c>
    </row>
    <row r="92" spans="1:7" ht="35.1" customHeight="1" thickTop="1" thickBot="1" x14ac:dyDescent="0.3">
      <c r="A92" s="28" t="str">
        <f t="shared" si="1"/>
        <v/>
      </c>
      <c r="B92" s="171"/>
      <c r="C92" s="184"/>
      <c r="D92" s="170"/>
      <c r="E92" s="170"/>
      <c r="F92" s="132" t="str">
        <f>IFERROR(VLOOKUP(C92,PG!$C$8:$M$1007,11,FALSE),"")</f>
        <v/>
      </c>
      <c r="G92" s="133">
        <f>IFERROR(VLOOKUP(C92,PG!$C$8:$N$1007,12,FALSE)*E92,0)</f>
        <v>0</v>
      </c>
    </row>
    <row r="93" spans="1:7" ht="35.1" customHeight="1" thickTop="1" thickBot="1" x14ac:dyDescent="0.3">
      <c r="A93" s="28" t="str">
        <f t="shared" si="1"/>
        <v/>
      </c>
      <c r="B93" s="171"/>
      <c r="C93" s="184"/>
      <c r="D93" s="170"/>
      <c r="E93" s="170"/>
      <c r="F93" s="132" t="str">
        <f>IFERROR(VLOOKUP(C93,PG!$C$8:$M$1007,11,FALSE),"")</f>
        <v/>
      </c>
      <c r="G93" s="133">
        <f>IFERROR(VLOOKUP(C93,PG!$C$8:$N$1007,12,FALSE)*E93,0)</f>
        <v>0</v>
      </c>
    </row>
    <row r="94" spans="1:7" ht="35.1" customHeight="1" thickTop="1" thickBot="1" x14ac:dyDescent="0.3">
      <c r="A94" s="28" t="str">
        <f t="shared" si="1"/>
        <v/>
      </c>
      <c r="B94" s="171"/>
      <c r="C94" s="184"/>
      <c r="D94" s="170"/>
      <c r="E94" s="170"/>
      <c r="F94" s="132" t="str">
        <f>IFERROR(VLOOKUP(C94,PG!$C$8:$M$1007,11,FALSE),"")</f>
        <v/>
      </c>
      <c r="G94" s="133">
        <f>IFERROR(VLOOKUP(C94,PG!$C$8:$N$1007,12,FALSE)*E94,0)</f>
        <v>0</v>
      </c>
    </row>
    <row r="95" spans="1:7" ht="35.1" customHeight="1" thickTop="1" thickBot="1" x14ac:dyDescent="0.3">
      <c r="A95" s="28" t="str">
        <f t="shared" si="1"/>
        <v/>
      </c>
      <c r="B95" s="171"/>
      <c r="C95" s="184"/>
      <c r="D95" s="170"/>
      <c r="E95" s="170"/>
      <c r="F95" s="132" t="str">
        <f>IFERROR(VLOOKUP(C95,PG!$C$8:$M$1007,11,FALSE),"")</f>
        <v/>
      </c>
      <c r="G95" s="133">
        <f>IFERROR(VLOOKUP(C95,PG!$C$8:$N$1007,12,FALSE)*E95,0)</f>
        <v>0</v>
      </c>
    </row>
    <row r="96" spans="1:7" ht="35.1" customHeight="1" thickTop="1" thickBot="1" x14ac:dyDescent="0.3">
      <c r="A96" s="28" t="str">
        <f t="shared" si="1"/>
        <v/>
      </c>
      <c r="B96" s="171"/>
      <c r="C96" s="184"/>
      <c r="D96" s="170"/>
      <c r="E96" s="170"/>
      <c r="F96" s="132" t="str">
        <f>IFERROR(VLOOKUP(C96,PG!$C$8:$M$1007,11,FALSE),"")</f>
        <v/>
      </c>
      <c r="G96" s="133">
        <f>IFERROR(VLOOKUP(C96,PG!$C$8:$N$1007,12,FALSE)*E96,0)</f>
        <v>0</v>
      </c>
    </row>
    <row r="97" spans="1:7" ht="35.1" customHeight="1" thickTop="1" thickBot="1" x14ac:dyDescent="0.3">
      <c r="A97" s="28" t="str">
        <f t="shared" si="1"/>
        <v/>
      </c>
      <c r="B97" s="171"/>
      <c r="C97" s="184"/>
      <c r="D97" s="170"/>
      <c r="E97" s="170"/>
      <c r="F97" s="132" t="str">
        <f>IFERROR(VLOOKUP(C97,PG!$C$8:$M$1007,11,FALSE),"")</f>
        <v/>
      </c>
      <c r="G97" s="133">
        <f>IFERROR(VLOOKUP(C97,PG!$C$8:$N$1007,12,FALSE)*E97,0)</f>
        <v>0</v>
      </c>
    </row>
    <row r="98" spans="1:7" ht="35.1" customHeight="1" thickTop="1" thickBot="1" x14ac:dyDescent="0.3">
      <c r="A98" s="28" t="str">
        <f t="shared" si="1"/>
        <v/>
      </c>
      <c r="B98" s="171"/>
      <c r="C98" s="184"/>
      <c r="D98" s="170"/>
      <c r="E98" s="170"/>
      <c r="F98" s="132" t="str">
        <f>IFERROR(VLOOKUP(C98,PG!$C$8:$M$1007,11,FALSE),"")</f>
        <v/>
      </c>
      <c r="G98" s="133">
        <f>IFERROR(VLOOKUP(C98,PG!$C$8:$N$1007,12,FALSE)*E98,0)</f>
        <v>0</v>
      </c>
    </row>
    <row r="99" spans="1:7" ht="35.1" customHeight="1" thickTop="1" thickBot="1" x14ac:dyDescent="0.3">
      <c r="A99" s="28" t="str">
        <f t="shared" si="1"/>
        <v/>
      </c>
      <c r="B99" s="171"/>
      <c r="C99" s="184"/>
      <c r="D99" s="170"/>
      <c r="E99" s="170"/>
      <c r="F99" s="132" t="str">
        <f>IFERROR(VLOOKUP(C99,PG!$C$8:$M$1007,11,FALSE),"")</f>
        <v/>
      </c>
      <c r="G99" s="133">
        <f>IFERROR(VLOOKUP(C99,PG!$C$8:$N$1007,12,FALSE)*E99,0)</f>
        <v>0</v>
      </c>
    </row>
    <row r="100" spans="1:7" ht="35.1" customHeight="1" thickTop="1" thickBot="1" x14ac:dyDescent="0.3">
      <c r="A100" s="28" t="str">
        <f t="shared" si="1"/>
        <v/>
      </c>
      <c r="B100" s="171"/>
      <c r="C100" s="184"/>
      <c r="D100" s="170"/>
      <c r="E100" s="170"/>
      <c r="F100" s="132" t="str">
        <f>IFERROR(VLOOKUP(C100,PG!$C$8:$M$1007,11,FALSE),"")</f>
        <v/>
      </c>
      <c r="G100" s="133">
        <f>IFERROR(VLOOKUP(C100,PG!$C$8:$N$1007,12,FALSE)*E100,0)</f>
        <v>0</v>
      </c>
    </row>
    <row r="101" spans="1:7" ht="35.1" customHeight="1" thickTop="1" thickBot="1" x14ac:dyDescent="0.3">
      <c r="A101" s="28" t="str">
        <f t="shared" si="1"/>
        <v/>
      </c>
      <c r="B101" s="171"/>
      <c r="C101" s="184"/>
      <c r="D101" s="170"/>
      <c r="E101" s="170"/>
      <c r="F101" s="132" t="str">
        <f>IFERROR(VLOOKUP(C101,PG!$C$8:$M$1007,11,FALSE),"")</f>
        <v/>
      </c>
      <c r="G101" s="133">
        <f>IFERROR(VLOOKUP(C101,PG!$C$8:$N$1007,12,FALSE)*E101,0)</f>
        <v>0</v>
      </c>
    </row>
    <row r="102" spans="1:7" ht="35.1" customHeight="1" thickTop="1" thickBot="1" x14ac:dyDescent="0.3">
      <c r="A102" s="28" t="str">
        <f t="shared" si="1"/>
        <v/>
      </c>
      <c r="B102" s="171"/>
      <c r="C102" s="184"/>
      <c r="D102" s="170"/>
      <c r="E102" s="170"/>
      <c r="F102" s="132" t="str">
        <f>IFERROR(VLOOKUP(C102,PG!$C$8:$M$1007,11,FALSE),"")</f>
        <v/>
      </c>
      <c r="G102" s="133">
        <f>IFERROR(VLOOKUP(C102,PG!$C$8:$N$1007,12,FALSE)*E102,0)</f>
        <v>0</v>
      </c>
    </row>
    <row r="103" spans="1:7" ht="35.1" customHeight="1" thickTop="1" thickBot="1" x14ac:dyDescent="0.3">
      <c r="A103" s="28" t="str">
        <f t="shared" si="1"/>
        <v/>
      </c>
      <c r="B103" s="171"/>
      <c r="C103" s="184"/>
      <c r="D103" s="170"/>
      <c r="E103" s="170"/>
      <c r="F103" s="132" t="str">
        <f>IFERROR(VLOOKUP(C103,PG!$C$8:$M$1007,11,FALSE),"")</f>
        <v/>
      </c>
      <c r="G103" s="133">
        <f>IFERROR(VLOOKUP(C103,PG!$C$8:$N$1007,12,FALSE)*E103,0)</f>
        <v>0</v>
      </c>
    </row>
    <row r="104" spans="1:7" ht="35.1" customHeight="1" thickTop="1" thickBot="1" x14ac:dyDescent="0.3">
      <c r="A104" s="28" t="str">
        <f t="shared" si="1"/>
        <v/>
      </c>
      <c r="B104" s="171"/>
      <c r="C104" s="184"/>
      <c r="D104" s="170"/>
      <c r="E104" s="170"/>
      <c r="F104" s="132" t="str">
        <f>IFERROR(VLOOKUP(C104,PG!$C$8:$M$1007,11,FALSE),"")</f>
        <v/>
      </c>
      <c r="G104" s="133">
        <f>IFERROR(VLOOKUP(C104,PG!$C$8:$N$1007,12,FALSE)*E104,0)</f>
        <v>0</v>
      </c>
    </row>
    <row r="105" spans="1:7" ht="35.1" customHeight="1" thickTop="1" thickBot="1" x14ac:dyDescent="0.3">
      <c r="A105" s="28" t="str">
        <f t="shared" si="1"/>
        <v/>
      </c>
      <c r="B105" s="171"/>
      <c r="C105" s="184"/>
      <c r="D105" s="170"/>
      <c r="E105" s="170"/>
      <c r="F105" s="132" t="str">
        <f>IFERROR(VLOOKUP(C105,PG!$C$8:$M$1007,11,FALSE),"")</f>
        <v/>
      </c>
      <c r="G105" s="133">
        <f>IFERROR(VLOOKUP(C105,PG!$C$8:$N$1007,12,FALSE)*E105,0)</f>
        <v>0</v>
      </c>
    </row>
    <row r="106" spans="1:7" ht="35.1" customHeight="1" thickTop="1" thickBot="1" x14ac:dyDescent="0.3">
      <c r="A106" s="28" t="str">
        <f t="shared" si="1"/>
        <v/>
      </c>
      <c r="B106" s="171"/>
      <c r="C106" s="184"/>
      <c r="D106" s="170"/>
      <c r="E106" s="170"/>
      <c r="F106" s="132" t="str">
        <f>IFERROR(VLOOKUP(C106,PG!$C$8:$M$1007,11,FALSE),"")</f>
        <v/>
      </c>
      <c r="G106" s="133">
        <f>IFERROR(VLOOKUP(C106,PG!$C$8:$N$1007,12,FALSE)*E106,0)</f>
        <v>0</v>
      </c>
    </row>
    <row r="107" spans="1:7" ht="35.1" customHeight="1" thickTop="1" thickBot="1" x14ac:dyDescent="0.3">
      <c r="A107" s="28" t="str">
        <f t="shared" si="1"/>
        <v/>
      </c>
      <c r="B107" s="171"/>
      <c r="C107" s="184"/>
      <c r="D107" s="170"/>
      <c r="E107" s="170"/>
      <c r="F107" s="132" t="str">
        <f>IFERROR(VLOOKUP(C107,PG!$C$8:$M$1007,11,FALSE),"")</f>
        <v/>
      </c>
      <c r="G107" s="133">
        <f>IFERROR(VLOOKUP(C107,PG!$C$8:$N$1007,12,FALSE)*E107,0)</f>
        <v>0</v>
      </c>
    </row>
    <row r="108" spans="1:7" ht="35.1" customHeight="1" thickTop="1" thickBot="1" x14ac:dyDescent="0.3">
      <c r="A108" s="28" t="str">
        <f t="shared" si="1"/>
        <v/>
      </c>
      <c r="B108" s="171"/>
      <c r="C108" s="184"/>
      <c r="D108" s="170"/>
      <c r="E108" s="170"/>
      <c r="F108" s="132" t="str">
        <f>IFERROR(VLOOKUP(C108,PG!$C$8:$M$1007,11,FALSE),"")</f>
        <v/>
      </c>
      <c r="G108" s="133">
        <f>IFERROR(VLOOKUP(C108,PG!$C$8:$N$1007,12,FALSE)*E108,0)</f>
        <v>0</v>
      </c>
    </row>
    <row r="109" spans="1:7" ht="35.1" customHeight="1" thickTop="1" thickBot="1" x14ac:dyDescent="0.3">
      <c r="A109" s="28" t="str">
        <f t="shared" si="1"/>
        <v/>
      </c>
      <c r="B109" s="171"/>
      <c r="C109" s="184"/>
      <c r="D109" s="170"/>
      <c r="E109" s="170"/>
      <c r="F109" s="132" t="str">
        <f>IFERROR(VLOOKUP(C109,PG!$C$8:$M$1007,11,FALSE),"")</f>
        <v/>
      </c>
      <c r="G109" s="133">
        <f>IFERROR(VLOOKUP(C109,PG!$C$8:$N$1007,12,FALSE)*E109,0)</f>
        <v>0</v>
      </c>
    </row>
    <row r="110" spans="1:7" ht="35.1" customHeight="1" thickTop="1" thickBot="1" x14ac:dyDescent="0.3">
      <c r="A110" s="28" t="str">
        <f t="shared" si="1"/>
        <v/>
      </c>
      <c r="B110" s="171"/>
      <c r="C110" s="184"/>
      <c r="D110" s="170"/>
      <c r="E110" s="170"/>
      <c r="F110" s="132" t="str">
        <f>IFERROR(VLOOKUP(C110,PG!$C$8:$M$1007,11,FALSE),"")</f>
        <v/>
      </c>
      <c r="G110" s="133">
        <f>IFERROR(VLOOKUP(C110,PG!$C$8:$N$1007,12,FALSE)*E110,0)</f>
        <v>0</v>
      </c>
    </row>
    <row r="111" spans="1:7" ht="35.1" customHeight="1" thickTop="1" thickBot="1" x14ac:dyDescent="0.3">
      <c r="A111" s="28" t="str">
        <f t="shared" si="1"/>
        <v/>
      </c>
      <c r="B111" s="171"/>
      <c r="C111" s="184"/>
      <c r="D111" s="170"/>
      <c r="E111" s="170"/>
      <c r="F111" s="132" t="str">
        <f>IFERROR(VLOOKUP(C111,PG!$C$8:$M$1007,11,FALSE),"")</f>
        <v/>
      </c>
      <c r="G111" s="133">
        <f>IFERROR(VLOOKUP(C111,PG!$C$8:$N$1007,12,FALSE)*E111,0)</f>
        <v>0</v>
      </c>
    </row>
    <row r="112" spans="1:7" ht="35.1" customHeight="1" thickTop="1" thickBot="1" x14ac:dyDescent="0.3">
      <c r="A112" s="28" t="str">
        <f t="shared" si="1"/>
        <v/>
      </c>
      <c r="B112" s="171"/>
      <c r="C112" s="184"/>
      <c r="D112" s="170"/>
      <c r="E112" s="170"/>
      <c r="F112" s="132" t="str">
        <f>IFERROR(VLOOKUP(C112,PG!$C$8:$M$1007,11,FALSE),"")</f>
        <v/>
      </c>
      <c r="G112" s="133">
        <f>IFERROR(VLOOKUP(C112,PG!$C$8:$N$1007,12,FALSE)*E112,0)</f>
        <v>0</v>
      </c>
    </row>
    <row r="113" spans="1:7" ht="35.1" customHeight="1" thickTop="1" thickBot="1" x14ac:dyDescent="0.3">
      <c r="A113" s="28" t="str">
        <f t="shared" si="1"/>
        <v/>
      </c>
      <c r="B113" s="171"/>
      <c r="C113" s="184"/>
      <c r="D113" s="170"/>
      <c r="E113" s="170"/>
      <c r="F113" s="132" t="str">
        <f>IFERROR(VLOOKUP(C113,PG!$C$8:$M$1007,11,FALSE),"")</f>
        <v/>
      </c>
      <c r="G113" s="133">
        <f>IFERROR(VLOOKUP(C113,PG!$C$8:$N$1007,12,FALSE)*E113,0)</f>
        <v>0</v>
      </c>
    </row>
    <row r="114" spans="1:7" ht="35.1" customHeight="1" thickTop="1" thickBot="1" x14ac:dyDescent="0.3">
      <c r="A114" s="28" t="str">
        <f t="shared" si="1"/>
        <v/>
      </c>
      <c r="B114" s="171"/>
      <c r="C114" s="184"/>
      <c r="D114" s="170"/>
      <c r="E114" s="170"/>
      <c r="F114" s="132" t="str">
        <f>IFERROR(VLOOKUP(C114,PG!$C$8:$M$1007,11,FALSE),"")</f>
        <v/>
      </c>
      <c r="G114" s="133">
        <f>IFERROR(VLOOKUP(C114,PG!$C$8:$N$1007,12,FALSE)*E114,0)</f>
        <v>0</v>
      </c>
    </row>
    <row r="115" spans="1:7" ht="35.1" customHeight="1" thickTop="1" thickBot="1" x14ac:dyDescent="0.3">
      <c r="A115" s="28" t="str">
        <f t="shared" si="1"/>
        <v/>
      </c>
      <c r="B115" s="171"/>
      <c r="C115" s="184"/>
      <c r="D115" s="170"/>
      <c r="E115" s="170"/>
      <c r="F115" s="132" t="str">
        <f>IFERROR(VLOOKUP(C115,PG!$C$8:$M$1007,11,FALSE),"")</f>
        <v/>
      </c>
      <c r="G115" s="133">
        <f>IFERROR(VLOOKUP(C115,PG!$C$8:$N$1007,12,FALSE)*E115,0)</f>
        <v>0</v>
      </c>
    </row>
    <row r="116" spans="1:7" ht="35.1" customHeight="1" thickTop="1" thickBot="1" x14ac:dyDescent="0.3">
      <c r="A116" s="28" t="str">
        <f t="shared" si="1"/>
        <v/>
      </c>
      <c r="B116" s="171"/>
      <c r="C116" s="184"/>
      <c r="D116" s="170"/>
      <c r="E116" s="170"/>
      <c r="F116" s="132" t="str">
        <f>IFERROR(VLOOKUP(C116,PG!$C$8:$M$1007,11,FALSE),"")</f>
        <v/>
      </c>
      <c r="G116" s="133">
        <f>IFERROR(VLOOKUP(C116,PG!$C$8:$N$1007,12,FALSE)*E116,0)</f>
        <v>0</v>
      </c>
    </row>
    <row r="117" spans="1:7" ht="35.1" customHeight="1" thickTop="1" thickBot="1" x14ac:dyDescent="0.3">
      <c r="A117" s="28" t="str">
        <f t="shared" si="1"/>
        <v/>
      </c>
      <c r="B117" s="171"/>
      <c r="C117" s="184"/>
      <c r="D117" s="170"/>
      <c r="E117" s="170"/>
      <c r="F117" s="132" t="str">
        <f>IFERROR(VLOOKUP(C117,PG!$C$8:$M$1007,11,FALSE),"")</f>
        <v/>
      </c>
      <c r="G117" s="133">
        <f>IFERROR(VLOOKUP(C117,PG!$C$8:$N$1007,12,FALSE)*E117,0)</f>
        <v>0</v>
      </c>
    </row>
    <row r="118" spans="1:7" ht="35.1" customHeight="1" thickTop="1" thickBot="1" x14ac:dyDescent="0.3">
      <c r="A118" s="28" t="str">
        <f t="shared" si="1"/>
        <v/>
      </c>
      <c r="B118" s="171"/>
      <c r="C118" s="184"/>
      <c r="D118" s="170"/>
      <c r="E118" s="170"/>
      <c r="F118" s="132" t="str">
        <f>IFERROR(VLOOKUP(C118,PG!$C$8:$M$1007,11,FALSE),"")</f>
        <v/>
      </c>
      <c r="G118" s="133">
        <f>IFERROR(VLOOKUP(C118,PG!$C$8:$N$1007,12,FALSE)*E118,0)</f>
        <v>0</v>
      </c>
    </row>
    <row r="119" spans="1:7" ht="35.1" customHeight="1" thickTop="1" thickBot="1" x14ac:dyDescent="0.3">
      <c r="A119" s="28" t="str">
        <f t="shared" si="1"/>
        <v/>
      </c>
      <c r="B119" s="171"/>
      <c r="C119" s="184"/>
      <c r="D119" s="170"/>
      <c r="E119" s="170"/>
      <c r="F119" s="132" t="str">
        <f>IFERROR(VLOOKUP(C119,PG!$C$8:$M$1007,11,FALSE),"")</f>
        <v/>
      </c>
      <c r="G119" s="133">
        <f>IFERROR(VLOOKUP(C119,PG!$C$8:$N$1007,12,FALSE)*E119,0)</f>
        <v>0</v>
      </c>
    </row>
    <row r="120" spans="1:7" ht="35.1" customHeight="1" thickTop="1" thickBot="1" x14ac:dyDescent="0.3">
      <c r="A120" s="28" t="str">
        <f t="shared" si="1"/>
        <v/>
      </c>
      <c r="B120" s="171"/>
      <c r="C120" s="184"/>
      <c r="D120" s="170"/>
      <c r="E120" s="170"/>
      <c r="F120" s="132" t="str">
        <f>IFERROR(VLOOKUP(C120,PG!$C$8:$M$1007,11,FALSE),"")</f>
        <v/>
      </c>
      <c r="G120" s="133">
        <f>IFERROR(VLOOKUP(C120,PG!$C$8:$N$1007,12,FALSE)*E120,0)</f>
        <v>0</v>
      </c>
    </row>
    <row r="121" spans="1:7" ht="35.1" customHeight="1" thickTop="1" thickBot="1" x14ac:dyDescent="0.3">
      <c r="A121" s="28" t="str">
        <f t="shared" si="1"/>
        <v/>
      </c>
      <c r="B121" s="171"/>
      <c r="C121" s="184"/>
      <c r="D121" s="170"/>
      <c r="E121" s="170"/>
      <c r="F121" s="132" t="str">
        <f>IFERROR(VLOOKUP(C121,PG!$C$8:$M$1007,11,FALSE),"")</f>
        <v/>
      </c>
      <c r="G121" s="133">
        <f>IFERROR(VLOOKUP(C121,PG!$C$8:$N$1007,12,FALSE)*E121,0)</f>
        <v>0</v>
      </c>
    </row>
    <row r="122" spans="1:7" ht="35.1" customHeight="1" thickTop="1" thickBot="1" x14ac:dyDescent="0.3">
      <c r="A122" s="28" t="str">
        <f t="shared" si="1"/>
        <v/>
      </c>
      <c r="B122" s="171"/>
      <c r="C122" s="184"/>
      <c r="D122" s="170"/>
      <c r="E122" s="170"/>
      <c r="F122" s="132" t="str">
        <f>IFERROR(VLOOKUP(C122,PG!$C$8:$M$1007,11,FALSE),"")</f>
        <v/>
      </c>
      <c r="G122" s="133">
        <f>IFERROR(VLOOKUP(C122,PG!$C$8:$N$1007,12,FALSE)*E122,0)</f>
        <v>0</v>
      </c>
    </row>
    <row r="123" spans="1:7" ht="35.1" customHeight="1" thickTop="1" thickBot="1" x14ac:dyDescent="0.3">
      <c r="A123" s="28" t="str">
        <f t="shared" si="1"/>
        <v/>
      </c>
      <c r="B123" s="171"/>
      <c r="C123" s="184"/>
      <c r="D123" s="170"/>
      <c r="E123" s="170"/>
      <c r="F123" s="132" t="str">
        <f>IFERROR(VLOOKUP(C123,PG!$C$8:$M$1007,11,FALSE),"")</f>
        <v/>
      </c>
      <c r="G123" s="133">
        <f>IFERROR(VLOOKUP(C123,PG!$C$8:$N$1007,12,FALSE)*E123,0)</f>
        <v>0</v>
      </c>
    </row>
    <row r="124" spans="1:7" ht="35.1" customHeight="1" thickTop="1" thickBot="1" x14ac:dyDescent="0.3">
      <c r="A124" s="28" t="str">
        <f t="shared" si="1"/>
        <v/>
      </c>
      <c r="B124" s="171"/>
      <c r="C124" s="184"/>
      <c r="D124" s="170"/>
      <c r="E124" s="170"/>
      <c r="F124" s="132" t="str">
        <f>IFERROR(VLOOKUP(C124,PG!$C$8:$M$1007,11,FALSE),"")</f>
        <v/>
      </c>
      <c r="G124" s="133">
        <f>IFERROR(VLOOKUP(C124,PG!$C$8:$N$1007,12,FALSE)*E124,0)</f>
        <v>0</v>
      </c>
    </row>
    <row r="125" spans="1:7" ht="35.1" customHeight="1" thickTop="1" thickBot="1" x14ac:dyDescent="0.3">
      <c r="A125" s="28" t="str">
        <f t="shared" si="1"/>
        <v/>
      </c>
      <c r="B125" s="171"/>
      <c r="C125" s="184"/>
      <c r="D125" s="170"/>
      <c r="E125" s="170"/>
      <c r="F125" s="132" t="str">
        <f>IFERROR(VLOOKUP(C125,PG!$C$8:$M$1007,11,FALSE),"")</f>
        <v/>
      </c>
      <c r="G125" s="133">
        <f>IFERROR(VLOOKUP(C125,PG!$C$8:$N$1007,12,FALSE)*E125,0)</f>
        <v>0</v>
      </c>
    </row>
    <row r="126" spans="1:7" ht="35.1" customHeight="1" thickTop="1" thickBot="1" x14ac:dyDescent="0.3">
      <c r="A126" s="28" t="str">
        <f t="shared" si="1"/>
        <v/>
      </c>
      <c r="B126" s="171"/>
      <c r="C126" s="184"/>
      <c r="D126" s="170"/>
      <c r="E126" s="170"/>
      <c r="F126" s="132" t="str">
        <f>IFERROR(VLOOKUP(C126,PG!$C$8:$M$1007,11,FALSE),"")</f>
        <v/>
      </c>
      <c r="G126" s="133">
        <f>IFERROR(VLOOKUP(C126,PG!$C$8:$N$1007,12,FALSE)*E126,0)</f>
        <v>0</v>
      </c>
    </row>
    <row r="127" spans="1:7" ht="35.1" customHeight="1" thickTop="1" thickBot="1" x14ac:dyDescent="0.3">
      <c r="A127" s="28" t="str">
        <f t="shared" si="1"/>
        <v/>
      </c>
      <c r="B127" s="171"/>
      <c r="C127" s="184"/>
      <c r="D127" s="170"/>
      <c r="E127" s="170"/>
      <c r="F127" s="132" t="str">
        <f>IFERROR(VLOOKUP(C127,PG!$C$8:$M$1007,11,FALSE),"")</f>
        <v/>
      </c>
      <c r="G127" s="133">
        <f>IFERROR(VLOOKUP(C127,PG!$C$8:$N$1007,12,FALSE)*E127,0)</f>
        <v>0</v>
      </c>
    </row>
    <row r="128" spans="1:7" ht="35.1" customHeight="1" thickTop="1" thickBot="1" x14ac:dyDescent="0.3">
      <c r="A128" s="28" t="str">
        <f t="shared" si="1"/>
        <v/>
      </c>
      <c r="B128" s="171"/>
      <c r="C128" s="184"/>
      <c r="D128" s="170"/>
      <c r="E128" s="170"/>
      <c r="F128" s="132" t="str">
        <f>IFERROR(VLOOKUP(C128,PG!$C$8:$M$1007,11,FALSE),"")</f>
        <v/>
      </c>
      <c r="G128" s="133">
        <f>IFERROR(VLOOKUP(C128,PG!$C$8:$N$1007,12,FALSE)*E128,0)</f>
        <v>0</v>
      </c>
    </row>
    <row r="129" spans="1:7" ht="35.1" customHeight="1" thickTop="1" thickBot="1" x14ac:dyDescent="0.3">
      <c r="A129" s="28" t="str">
        <f t="shared" si="1"/>
        <v/>
      </c>
      <c r="B129" s="171"/>
      <c r="C129" s="184"/>
      <c r="D129" s="170"/>
      <c r="E129" s="170"/>
      <c r="F129" s="132" t="str">
        <f>IFERROR(VLOOKUP(C129,PG!$C$8:$M$1007,11,FALSE),"")</f>
        <v/>
      </c>
      <c r="G129" s="133">
        <f>IFERROR(VLOOKUP(C129,PG!$C$8:$N$1007,12,FALSE)*E129,0)</f>
        <v>0</v>
      </c>
    </row>
    <row r="130" spans="1:7" ht="35.1" customHeight="1" thickTop="1" thickBot="1" x14ac:dyDescent="0.3">
      <c r="A130" s="28" t="str">
        <f t="shared" si="1"/>
        <v/>
      </c>
      <c r="B130" s="171"/>
      <c r="C130" s="184"/>
      <c r="D130" s="170"/>
      <c r="E130" s="170"/>
      <c r="F130" s="132" t="str">
        <f>IFERROR(VLOOKUP(C130,PG!$C$8:$M$1007,11,FALSE),"")</f>
        <v/>
      </c>
      <c r="G130" s="133">
        <f>IFERROR(VLOOKUP(C130,PG!$C$8:$N$1007,12,FALSE)*E130,0)</f>
        <v>0</v>
      </c>
    </row>
    <row r="131" spans="1:7" ht="35.1" customHeight="1" thickTop="1" thickBot="1" x14ac:dyDescent="0.3">
      <c r="A131" s="28" t="str">
        <f t="shared" si="1"/>
        <v/>
      </c>
      <c r="B131" s="171"/>
      <c r="C131" s="184"/>
      <c r="D131" s="170"/>
      <c r="E131" s="170"/>
      <c r="F131" s="132" t="str">
        <f>IFERROR(VLOOKUP(C131,PG!$C$8:$M$1007,11,FALSE),"")</f>
        <v/>
      </c>
      <c r="G131" s="133">
        <f>IFERROR(VLOOKUP(C131,PG!$C$8:$N$1007,12,FALSE)*E131,0)</f>
        <v>0</v>
      </c>
    </row>
    <row r="132" spans="1:7" ht="35.1" customHeight="1" thickTop="1" thickBot="1" x14ac:dyDescent="0.3">
      <c r="A132" s="28" t="str">
        <f t="shared" si="1"/>
        <v/>
      </c>
      <c r="B132" s="171"/>
      <c r="C132" s="184"/>
      <c r="D132" s="170"/>
      <c r="E132" s="170"/>
      <c r="F132" s="132" t="str">
        <f>IFERROR(VLOOKUP(C132,PG!$C$8:$M$1007,11,FALSE),"")</f>
        <v/>
      </c>
      <c r="G132" s="133">
        <f>IFERROR(VLOOKUP(C132,PG!$C$8:$N$1007,12,FALSE)*E132,0)</f>
        <v>0</v>
      </c>
    </row>
    <row r="133" spans="1:7" ht="35.1" customHeight="1" thickTop="1" thickBot="1" x14ac:dyDescent="0.3">
      <c r="A133" s="28" t="str">
        <f t="shared" si="1"/>
        <v/>
      </c>
      <c r="B133" s="171"/>
      <c r="C133" s="184"/>
      <c r="D133" s="170"/>
      <c r="E133" s="170"/>
      <c r="F133" s="132" t="str">
        <f>IFERROR(VLOOKUP(C133,PG!$C$8:$M$1007,11,FALSE),"")</f>
        <v/>
      </c>
      <c r="G133" s="133">
        <f>IFERROR(VLOOKUP(C133,PG!$C$8:$N$1007,12,FALSE)*E133,0)</f>
        <v>0</v>
      </c>
    </row>
    <row r="134" spans="1:7" ht="35.1" customHeight="1" thickTop="1" thickBot="1" x14ac:dyDescent="0.3">
      <c r="A134" s="28" t="str">
        <f t="shared" si="1"/>
        <v/>
      </c>
      <c r="B134" s="171"/>
      <c r="C134" s="184"/>
      <c r="D134" s="170"/>
      <c r="E134" s="170"/>
      <c r="F134" s="132" t="str">
        <f>IFERROR(VLOOKUP(C134,PG!$C$8:$M$1007,11,FALSE),"")</f>
        <v/>
      </c>
      <c r="G134" s="133">
        <f>IFERROR(VLOOKUP(C134,PG!$C$8:$N$1007,12,FALSE)*E134,0)</f>
        <v>0</v>
      </c>
    </row>
    <row r="135" spans="1:7" ht="35.1" customHeight="1" thickTop="1" thickBot="1" x14ac:dyDescent="0.3">
      <c r="A135" s="28" t="str">
        <f t="shared" si="1"/>
        <v/>
      </c>
      <c r="B135" s="171"/>
      <c r="C135" s="184"/>
      <c r="D135" s="170"/>
      <c r="E135" s="170"/>
      <c r="F135" s="132" t="str">
        <f>IFERROR(VLOOKUP(C135,PG!$C$8:$M$1007,11,FALSE),"")</f>
        <v/>
      </c>
      <c r="G135" s="133">
        <f>IFERROR(VLOOKUP(C135,PG!$C$8:$N$1007,12,FALSE)*E135,0)</f>
        <v>0</v>
      </c>
    </row>
    <row r="136" spans="1:7" ht="35.1" customHeight="1" thickTop="1" thickBot="1" x14ac:dyDescent="0.3">
      <c r="A136" s="28" t="str">
        <f t="shared" si="1"/>
        <v/>
      </c>
      <c r="B136" s="171"/>
      <c r="C136" s="184"/>
      <c r="D136" s="170"/>
      <c r="E136" s="170"/>
      <c r="F136" s="132" t="str">
        <f>IFERROR(VLOOKUP(C136,PG!$C$8:$M$1007,11,FALSE),"")</f>
        <v/>
      </c>
      <c r="G136" s="133">
        <f>IFERROR(VLOOKUP(C136,PG!$C$8:$N$1007,12,FALSE)*E136,0)</f>
        <v>0</v>
      </c>
    </row>
    <row r="137" spans="1:7" ht="35.1" customHeight="1" thickTop="1" thickBot="1" x14ac:dyDescent="0.3">
      <c r="A137" s="28" t="str">
        <f t="shared" ref="A137:A200" si="2">IF(B137="","",MONTH(B137))</f>
        <v/>
      </c>
      <c r="B137" s="171"/>
      <c r="C137" s="184"/>
      <c r="D137" s="170"/>
      <c r="E137" s="170"/>
      <c r="F137" s="132" t="str">
        <f>IFERROR(VLOOKUP(C137,PG!$C$8:$M$1007,11,FALSE),"")</f>
        <v/>
      </c>
      <c r="G137" s="133">
        <f>IFERROR(VLOOKUP(C137,PG!$C$8:$N$1007,12,FALSE)*E137,0)</f>
        <v>0</v>
      </c>
    </row>
    <row r="138" spans="1:7" ht="35.1" customHeight="1" thickTop="1" thickBot="1" x14ac:dyDescent="0.3">
      <c r="A138" s="28" t="str">
        <f t="shared" si="2"/>
        <v/>
      </c>
      <c r="B138" s="171"/>
      <c r="C138" s="184"/>
      <c r="D138" s="170"/>
      <c r="E138" s="170"/>
      <c r="F138" s="132" t="str">
        <f>IFERROR(VLOOKUP(C138,PG!$C$8:$M$1007,11,FALSE),"")</f>
        <v/>
      </c>
      <c r="G138" s="133">
        <f>IFERROR(VLOOKUP(C138,PG!$C$8:$N$1007,12,FALSE)*E138,0)</f>
        <v>0</v>
      </c>
    </row>
    <row r="139" spans="1:7" ht="35.1" customHeight="1" thickTop="1" thickBot="1" x14ac:dyDescent="0.3">
      <c r="A139" s="28" t="str">
        <f t="shared" si="2"/>
        <v/>
      </c>
      <c r="B139" s="171"/>
      <c r="C139" s="184"/>
      <c r="D139" s="170"/>
      <c r="E139" s="170"/>
      <c r="F139" s="132" t="str">
        <f>IFERROR(VLOOKUP(C139,PG!$C$8:$M$1007,11,FALSE),"")</f>
        <v/>
      </c>
      <c r="G139" s="133">
        <f>IFERROR(VLOOKUP(C139,PG!$C$8:$N$1007,12,FALSE)*E139,0)</f>
        <v>0</v>
      </c>
    </row>
    <row r="140" spans="1:7" ht="35.1" customHeight="1" thickTop="1" thickBot="1" x14ac:dyDescent="0.3">
      <c r="A140" s="28" t="str">
        <f t="shared" si="2"/>
        <v/>
      </c>
      <c r="B140" s="171"/>
      <c r="C140" s="184"/>
      <c r="D140" s="170"/>
      <c r="E140" s="170"/>
      <c r="F140" s="132" t="str">
        <f>IFERROR(VLOOKUP(C140,PG!$C$8:$M$1007,11,FALSE),"")</f>
        <v/>
      </c>
      <c r="G140" s="133">
        <f>IFERROR(VLOOKUP(C140,PG!$C$8:$N$1007,12,FALSE)*E140,0)</f>
        <v>0</v>
      </c>
    </row>
    <row r="141" spans="1:7" ht="35.1" customHeight="1" thickTop="1" thickBot="1" x14ac:dyDescent="0.3">
      <c r="A141" s="28" t="str">
        <f t="shared" si="2"/>
        <v/>
      </c>
      <c r="B141" s="171"/>
      <c r="C141" s="184"/>
      <c r="D141" s="170"/>
      <c r="E141" s="170"/>
      <c r="F141" s="132" t="str">
        <f>IFERROR(VLOOKUP(C141,PG!$C$8:$M$1007,11,FALSE),"")</f>
        <v/>
      </c>
      <c r="G141" s="133">
        <f>IFERROR(VLOOKUP(C141,PG!$C$8:$N$1007,12,FALSE)*E141,0)</f>
        <v>0</v>
      </c>
    </row>
    <row r="142" spans="1:7" ht="35.1" customHeight="1" thickTop="1" thickBot="1" x14ac:dyDescent="0.3">
      <c r="A142" s="28" t="str">
        <f t="shared" si="2"/>
        <v/>
      </c>
      <c r="B142" s="171"/>
      <c r="C142" s="184"/>
      <c r="D142" s="170"/>
      <c r="E142" s="170"/>
      <c r="F142" s="132" t="str">
        <f>IFERROR(VLOOKUP(C142,PG!$C$8:$M$1007,11,FALSE),"")</f>
        <v/>
      </c>
      <c r="G142" s="133">
        <f>IFERROR(VLOOKUP(C142,PG!$C$8:$N$1007,12,FALSE)*E142,0)</f>
        <v>0</v>
      </c>
    </row>
    <row r="143" spans="1:7" ht="35.1" customHeight="1" thickTop="1" thickBot="1" x14ac:dyDescent="0.3">
      <c r="A143" s="28" t="str">
        <f t="shared" si="2"/>
        <v/>
      </c>
      <c r="B143" s="171"/>
      <c r="C143" s="184"/>
      <c r="D143" s="170"/>
      <c r="E143" s="170"/>
      <c r="F143" s="132" t="str">
        <f>IFERROR(VLOOKUP(C143,PG!$C$8:$M$1007,11,FALSE),"")</f>
        <v/>
      </c>
      <c r="G143" s="133">
        <f>IFERROR(VLOOKUP(C143,PG!$C$8:$N$1007,12,FALSE)*E143,0)</f>
        <v>0</v>
      </c>
    </row>
    <row r="144" spans="1:7" ht="35.1" customHeight="1" thickTop="1" thickBot="1" x14ac:dyDescent="0.3">
      <c r="A144" s="28" t="str">
        <f t="shared" si="2"/>
        <v/>
      </c>
      <c r="B144" s="171"/>
      <c r="C144" s="184"/>
      <c r="D144" s="170"/>
      <c r="E144" s="170"/>
      <c r="F144" s="132" t="str">
        <f>IFERROR(VLOOKUP(C144,PG!$C$8:$M$1007,11,FALSE),"")</f>
        <v/>
      </c>
      <c r="G144" s="133">
        <f>IFERROR(VLOOKUP(C144,PG!$C$8:$N$1007,12,FALSE)*E144,0)</f>
        <v>0</v>
      </c>
    </row>
    <row r="145" spans="1:7" ht="35.1" customHeight="1" thickTop="1" thickBot="1" x14ac:dyDescent="0.3">
      <c r="A145" s="28" t="str">
        <f t="shared" si="2"/>
        <v/>
      </c>
      <c r="B145" s="171"/>
      <c r="C145" s="184"/>
      <c r="D145" s="170"/>
      <c r="E145" s="170"/>
      <c r="F145" s="132" t="str">
        <f>IFERROR(VLOOKUP(C145,PG!$C$8:$M$1007,11,FALSE),"")</f>
        <v/>
      </c>
      <c r="G145" s="133">
        <f>IFERROR(VLOOKUP(C145,PG!$C$8:$N$1007,12,FALSE)*E145,0)</f>
        <v>0</v>
      </c>
    </row>
    <row r="146" spans="1:7" ht="35.1" customHeight="1" thickTop="1" thickBot="1" x14ac:dyDescent="0.3">
      <c r="A146" s="28" t="str">
        <f t="shared" si="2"/>
        <v/>
      </c>
      <c r="B146" s="171"/>
      <c r="C146" s="184"/>
      <c r="D146" s="170"/>
      <c r="E146" s="170"/>
      <c r="F146" s="132" t="str">
        <f>IFERROR(VLOOKUP(C146,PG!$C$8:$M$1007,11,FALSE),"")</f>
        <v/>
      </c>
      <c r="G146" s="133">
        <f>IFERROR(VLOOKUP(C146,PG!$C$8:$N$1007,12,FALSE)*E146,0)</f>
        <v>0</v>
      </c>
    </row>
    <row r="147" spans="1:7" ht="35.1" customHeight="1" thickTop="1" thickBot="1" x14ac:dyDescent="0.3">
      <c r="A147" s="28" t="str">
        <f t="shared" si="2"/>
        <v/>
      </c>
      <c r="B147" s="171"/>
      <c r="C147" s="184"/>
      <c r="D147" s="170"/>
      <c r="E147" s="170"/>
      <c r="F147" s="132" t="str">
        <f>IFERROR(VLOOKUP(C147,PG!$C$8:$M$1007,11,FALSE),"")</f>
        <v/>
      </c>
      <c r="G147" s="133">
        <f>IFERROR(VLOOKUP(C147,PG!$C$8:$N$1007,12,FALSE)*E147,0)</f>
        <v>0</v>
      </c>
    </row>
    <row r="148" spans="1:7" ht="35.1" customHeight="1" thickTop="1" thickBot="1" x14ac:dyDescent="0.3">
      <c r="A148" s="28" t="str">
        <f t="shared" si="2"/>
        <v/>
      </c>
      <c r="B148" s="171"/>
      <c r="C148" s="184"/>
      <c r="D148" s="170"/>
      <c r="E148" s="170"/>
      <c r="F148" s="132" t="str">
        <f>IFERROR(VLOOKUP(C148,PG!$C$8:$M$1007,11,FALSE),"")</f>
        <v/>
      </c>
      <c r="G148" s="133">
        <f>IFERROR(VLOOKUP(C148,PG!$C$8:$N$1007,12,FALSE)*E148,0)</f>
        <v>0</v>
      </c>
    </row>
    <row r="149" spans="1:7" ht="35.1" customHeight="1" thickTop="1" thickBot="1" x14ac:dyDescent="0.3">
      <c r="A149" s="28" t="str">
        <f t="shared" si="2"/>
        <v/>
      </c>
      <c r="B149" s="171"/>
      <c r="C149" s="184"/>
      <c r="D149" s="170"/>
      <c r="E149" s="170"/>
      <c r="F149" s="132" t="str">
        <f>IFERROR(VLOOKUP(C149,PG!$C$8:$M$1007,11,FALSE),"")</f>
        <v/>
      </c>
      <c r="G149" s="133">
        <f>IFERROR(VLOOKUP(C149,PG!$C$8:$N$1007,12,FALSE)*E149,0)</f>
        <v>0</v>
      </c>
    </row>
    <row r="150" spans="1:7" ht="35.1" customHeight="1" thickTop="1" thickBot="1" x14ac:dyDescent="0.3">
      <c r="A150" s="28" t="str">
        <f t="shared" si="2"/>
        <v/>
      </c>
      <c r="B150" s="171"/>
      <c r="C150" s="184"/>
      <c r="D150" s="170"/>
      <c r="E150" s="170"/>
      <c r="F150" s="132" t="str">
        <f>IFERROR(VLOOKUP(C150,PG!$C$8:$M$1007,11,FALSE),"")</f>
        <v/>
      </c>
      <c r="G150" s="133">
        <f>IFERROR(VLOOKUP(C150,PG!$C$8:$N$1007,12,FALSE)*E150,0)</f>
        <v>0</v>
      </c>
    </row>
    <row r="151" spans="1:7" ht="35.1" customHeight="1" thickTop="1" thickBot="1" x14ac:dyDescent="0.3">
      <c r="A151" s="28" t="str">
        <f t="shared" si="2"/>
        <v/>
      </c>
      <c r="B151" s="171"/>
      <c r="C151" s="184"/>
      <c r="D151" s="170"/>
      <c r="E151" s="170"/>
      <c r="F151" s="132" t="str">
        <f>IFERROR(VLOOKUP(C151,PG!$C$8:$M$1007,11,FALSE),"")</f>
        <v/>
      </c>
      <c r="G151" s="133">
        <f>IFERROR(VLOOKUP(C151,PG!$C$8:$N$1007,12,FALSE)*E151,0)</f>
        <v>0</v>
      </c>
    </row>
    <row r="152" spans="1:7" ht="35.1" customHeight="1" thickTop="1" thickBot="1" x14ac:dyDescent="0.3">
      <c r="A152" s="28" t="str">
        <f t="shared" si="2"/>
        <v/>
      </c>
      <c r="B152" s="171"/>
      <c r="C152" s="184"/>
      <c r="D152" s="170"/>
      <c r="E152" s="170"/>
      <c r="F152" s="132" t="str">
        <f>IFERROR(VLOOKUP(C152,PG!$C$8:$M$1007,11,FALSE),"")</f>
        <v/>
      </c>
      <c r="G152" s="133">
        <f>IFERROR(VLOOKUP(C152,PG!$C$8:$N$1007,12,FALSE)*E152,0)</f>
        <v>0</v>
      </c>
    </row>
    <row r="153" spans="1:7" ht="35.1" customHeight="1" thickTop="1" thickBot="1" x14ac:dyDescent="0.3">
      <c r="A153" s="28" t="str">
        <f t="shared" si="2"/>
        <v/>
      </c>
      <c r="B153" s="171"/>
      <c r="C153" s="184"/>
      <c r="D153" s="170"/>
      <c r="E153" s="170"/>
      <c r="F153" s="132" t="str">
        <f>IFERROR(VLOOKUP(C153,PG!$C$8:$M$1007,11,FALSE),"")</f>
        <v/>
      </c>
      <c r="G153" s="133">
        <f>IFERROR(VLOOKUP(C153,PG!$C$8:$N$1007,12,FALSE)*E153,0)</f>
        <v>0</v>
      </c>
    </row>
    <row r="154" spans="1:7" ht="35.1" customHeight="1" thickTop="1" thickBot="1" x14ac:dyDescent="0.3">
      <c r="A154" s="28" t="str">
        <f t="shared" si="2"/>
        <v/>
      </c>
      <c r="B154" s="171"/>
      <c r="C154" s="184"/>
      <c r="D154" s="170"/>
      <c r="E154" s="170"/>
      <c r="F154" s="132" t="str">
        <f>IFERROR(VLOOKUP(C154,PG!$C$8:$M$1007,11,FALSE),"")</f>
        <v/>
      </c>
      <c r="G154" s="133">
        <f>IFERROR(VLOOKUP(C154,PG!$C$8:$N$1007,12,FALSE)*E154,0)</f>
        <v>0</v>
      </c>
    </row>
    <row r="155" spans="1:7" ht="35.1" customHeight="1" thickTop="1" thickBot="1" x14ac:dyDescent="0.3">
      <c r="A155" s="28" t="str">
        <f t="shared" si="2"/>
        <v/>
      </c>
      <c r="B155" s="171"/>
      <c r="C155" s="184"/>
      <c r="D155" s="170"/>
      <c r="E155" s="170"/>
      <c r="F155" s="132" t="str">
        <f>IFERROR(VLOOKUP(C155,PG!$C$8:$M$1007,11,FALSE),"")</f>
        <v/>
      </c>
      <c r="G155" s="133">
        <f>IFERROR(VLOOKUP(C155,PG!$C$8:$N$1007,12,FALSE)*E155,0)</f>
        <v>0</v>
      </c>
    </row>
    <row r="156" spans="1:7" ht="35.1" customHeight="1" thickTop="1" thickBot="1" x14ac:dyDescent="0.3">
      <c r="A156" s="28" t="str">
        <f t="shared" si="2"/>
        <v/>
      </c>
      <c r="B156" s="171"/>
      <c r="C156" s="184"/>
      <c r="D156" s="170"/>
      <c r="E156" s="170"/>
      <c r="F156" s="132" t="str">
        <f>IFERROR(VLOOKUP(C156,PG!$C$8:$M$1007,11,FALSE),"")</f>
        <v/>
      </c>
      <c r="G156" s="133">
        <f>IFERROR(VLOOKUP(C156,PG!$C$8:$N$1007,12,FALSE)*E156,0)</f>
        <v>0</v>
      </c>
    </row>
    <row r="157" spans="1:7" ht="35.1" customHeight="1" thickTop="1" thickBot="1" x14ac:dyDescent="0.3">
      <c r="A157" s="28" t="str">
        <f t="shared" si="2"/>
        <v/>
      </c>
      <c r="B157" s="171"/>
      <c r="C157" s="184"/>
      <c r="D157" s="170"/>
      <c r="E157" s="170"/>
      <c r="F157" s="132" t="str">
        <f>IFERROR(VLOOKUP(C157,PG!$C$8:$M$1007,11,FALSE),"")</f>
        <v/>
      </c>
      <c r="G157" s="133">
        <f>IFERROR(VLOOKUP(C157,PG!$C$8:$N$1007,12,FALSE)*E157,0)</f>
        <v>0</v>
      </c>
    </row>
    <row r="158" spans="1:7" ht="35.1" customHeight="1" thickTop="1" thickBot="1" x14ac:dyDescent="0.3">
      <c r="A158" s="28" t="str">
        <f t="shared" si="2"/>
        <v/>
      </c>
      <c r="B158" s="171"/>
      <c r="C158" s="184"/>
      <c r="D158" s="170"/>
      <c r="E158" s="170"/>
      <c r="F158" s="132" t="str">
        <f>IFERROR(VLOOKUP(C158,PG!$C$8:$M$1007,11,FALSE),"")</f>
        <v/>
      </c>
      <c r="G158" s="133">
        <f>IFERROR(VLOOKUP(C158,PG!$C$8:$N$1007,12,FALSE)*E158,0)</f>
        <v>0</v>
      </c>
    </row>
    <row r="159" spans="1:7" ht="35.1" customHeight="1" thickTop="1" thickBot="1" x14ac:dyDescent="0.3">
      <c r="A159" s="28" t="str">
        <f t="shared" si="2"/>
        <v/>
      </c>
      <c r="B159" s="171"/>
      <c r="C159" s="184"/>
      <c r="D159" s="170"/>
      <c r="E159" s="170"/>
      <c r="F159" s="132" t="str">
        <f>IFERROR(VLOOKUP(C159,PG!$C$8:$M$1007,11,FALSE),"")</f>
        <v/>
      </c>
      <c r="G159" s="133">
        <f>IFERROR(VLOOKUP(C159,PG!$C$8:$N$1007,12,FALSE)*E159,0)</f>
        <v>0</v>
      </c>
    </row>
    <row r="160" spans="1:7" ht="35.1" customHeight="1" thickTop="1" thickBot="1" x14ac:dyDescent="0.3">
      <c r="A160" s="28" t="str">
        <f t="shared" si="2"/>
        <v/>
      </c>
      <c r="B160" s="171"/>
      <c r="C160" s="184"/>
      <c r="D160" s="170"/>
      <c r="E160" s="170"/>
      <c r="F160" s="132" t="str">
        <f>IFERROR(VLOOKUP(C160,PG!$C$8:$M$1007,11,FALSE),"")</f>
        <v/>
      </c>
      <c r="G160" s="133">
        <f>IFERROR(VLOOKUP(C160,PG!$C$8:$N$1007,12,FALSE)*E160,0)</f>
        <v>0</v>
      </c>
    </row>
    <row r="161" spans="1:7" ht="35.1" customHeight="1" thickTop="1" thickBot="1" x14ac:dyDescent="0.3">
      <c r="A161" s="28" t="str">
        <f t="shared" si="2"/>
        <v/>
      </c>
      <c r="B161" s="171"/>
      <c r="C161" s="184"/>
      <c r="D161" s="170"/>
      <c r="E161" s="170"/>
      <c r="F161" s="132" t="str">
        <f>IFERROR(VLOOKUP(C161,PG!$C$8:$M$1007,11,FALSE),"")</f>
        <v/>
      </c>
      <c r="G161" s="133">
        <f>IFERROR(VLOOKUP(C161,PG!$C$8:$N$1007,12,FALSE)*E161,0)</f>
        <v>0</v>
      </c>
    </row>
    <row r="162" spans="1:7" ht="35.1" customHeight="1" thickTop="1" thickBot="1" x14ac:dyDescent="0.3">
      <c r="A162" s="28" t="str">
        <f t="shared" si="2"/>
        <v/>
      </c>
      <c r="B162" s="171"/>
      <c r="C162" s="184"/>
      <c r="D162" s="170"/>
      <c r="E162" s="170"/>
      <c r="F162" s="132" t="str">
        <f>IFERROR(VLOOKUP(C162,PG!$C$8:$M$1007,11,FALSE),"")</f>
        <v/>
      </c>
      <c r="G162" s="133">
        <f>IFERROR(VLOOKUP(C162,PG!$C$8:$N$1007,12,FALSE)*E162,0)</f>
        <v>0</v>
      </c>
    </row>
    <row r="163" spans="1:7" ht="35.1" customHeight="1" thickTop="1" thickBot="1" x14ac:dyDescent="0.3">
      <c r="A163" s="28" t="str">
        <f t="shared" si="2"/>
        <v/>
      </c>
      <c r="B163" s="171"/>
      <c r="C163" s="184"/>
      <c r="D163" s="170"/>
      <c r="E163" s="170"/>
      <c r="F163" s="132" t="str">
        <f>IFERROR(VLOOKUP(C163,PG!$C$8:$M$1007,11,FALSE),"")</f>
        <v/>
      </c>
      <c r="G163" s="133">
        <f>IFERROR(VLOOKUP(C163,PG!$C$8:$N$1007,12,FALSE)*E163,0)</f>
        <v>0</v>
      </c>
    </row>
    <row r="164" spans="1:7" ht="35.1" customHeight="1" thickTop="1" thickBot="1" x14ac:dyDescent="0.3">
      <c r="A164" s="28" t="str">
        <f t="shared" si="2"/>
        <v/>
      </c>
      <c r="B164" s="171"/>
      <c r="C164" s="184"/>
      <c r="D164" s="170"/>
      <c r="E164" s="170"/>
      <c r="F164" s="132" t="str">
        <f>IFERROR(VLOOKUP(C164,PG!$C$8:$M$1007,11,FALSE),"")</f>
        <v/>
      </c>
      <c r="G164" s="133">
        <f>IFERROR(VLOOKUP(C164,PG!$C$8:$N$1007,12,FALSE)*E164,0)</f>
        <v>0</v>
      </c>
    </row>
    <row r="165" spans="1:7" ht="35.1" customHeight="1" thickTop="1" thickBot="1" x14ac:dyDescent="0.3">
      <c r="A165" s="28" t="str">
        <f t="shared" si="2"/>
        <v/>
      </c>
      <c r="B165" s="171"/>
      <c r="C165" s="184"/>
      <c r="D165" s="170"/>
      <c r="E165" s="170"/>
      <c r="F165" s="132" t="str">
        <f>IFERROR(VLOOKUP(C165,PG!$C$8:$M$1007,11,FALSE),"")</f>
        <v/>
      </c>
      <c r="G165" s="133">
        <f>IFERROR(VLOOKUP(C165,PG!$C$8:$N$1007,12,FALSE)*E165,0)</f>
        <v>0</v>
      </c>
    </row>
    <row r="166" spans="1:7" ht="35.1" customHeight="1" thickTop="1" thickBot="1" x14ac:dyDescent="0.3">
      <c r="A166" s="28" t="str">
        <f t="shared" si="2"/>
        <v/>
      </c>
      <c r="B166" s="171"/>
      <c r="C166" s="184"/>
      <c r="D166" s="170"/>
      <c r="E166" s="170"/>
      <c r="F166" s="132" t="str">
        <f>IFERROR(VLOOKUP(C166,PG!$C$8:$M$1007,11,FALSE),"")</f>
        <v/>
      </c>
      <c r="G166" s="133">
        <f>IFERROR(VLOOKUP(C166,PG!$C$8:$N$1007,12,FALSE)*E166,0)</f>
        <v>0</v>
      </c>
    </row>
    <row r="167" spans="1:7" ht="35.1" customHeight="1" thickTop="1" thickBot="1" x14ac:dyDescent="0.3">
      <c r="A167" s="28" t="str">
        <f t="shared" si="2"/>
        <v/>
      </c>
      <c r="B167" s="171"/>
      <c r="C167" s="184"/>
      <c r="D167" s="170"/>
      <c r="E167" s="170"/>
      <c r="F167" s="132" t="str">
        <f>IFERROR(VLOOKUP(C167,PG!$C$8:$M$1007,11,FALSE),"")</f>
        <v/>
      </c>
      <c r="G167" s="133">
        <f>IFERROR(VLOOKUP(C167,PG!$C$8:$N$1007,12,FALSE)*E167,0)</f>
        <v>0</v>
      </c>
    </row>
    <row r="168" spans="1:7" ht="35.1" customHeight="1" thickTop="1" thickBot="1" x14ac:dyDescent="0.3">
      <c r="A168" s="28" t="str">
        <f t="shared" si="2"/>
        <v/>
      </c>
      <c r="B168" s="171"/>
      <c r="C168" s="184"/>
      <c r="D168" s="170"/>
      <c r="E168" s="170"/>
      <c r="F168" s="132" t="str">
        <f>IFERROR(VLOOKUP(C168,PG!$C$8:$M$1007,11,FALSE),"")</f>
        <v/>
      </c>
      <c r="G168" s="133">
        <f>IFERROR(VLOOKUP(C168,PG!$C$8:$N$1007,12,FALSE)*E168,0)</f>
        <v>0</v>
      </c>
    </row>
    <row r="169" spans="1:7" ht="35.1" customHeight="1" thickTop="1" thickBot="1" x14ac:dyDescent="0.3">
      <c r="A169" s="28" t="str">
        <f t="shared" si="2"/>
        <v/>
      </c>
      <c r="B169" s="171"/>
      <c r="C169" s="184"/>
      <c r="D169" s="170"/>
      <c r="E169" s="170"/>
      <c r="F169" s="132" t="str">
        <f>IFERROR(VLOOKUP(C169,PG!$C$8:$M$1007,11,FALSE),"")</f>
        <v/>
      </c>
      <c r="G169" s="133">
        <f>IFERROR(VLOOKUP(C169,PG!$C$8:$N$1007,12,FALSE)*E169,0)</f>
        <v>0</v>
      </c>
    </row>
    <row r="170" spans="1:7" ht="35.1" customHeight="1" thickTop="1" thickBot="1" x14ac:dyDescent="0.3">
      <c r="A170" s="28" t="str">
        <f t="shared" si="2"/>
        <v/>
      </c>
      <c r="B170" s="171"/>
      <c r="C170" s="184"/>
      <c r="D170" s="170"/>
      <c r="E170" s="170"/>
      <c r="F170" s="132" t="str">
        <f>IFERROR(VLOOKUP(C170,PG!$C$8:$M$1007,11,FALSE),"")</f>
        <v/>
      </c>
      <c r="G170" s="133">
        <f>IFERROR(VLOOKUP(C170,PG!$C$8:$N$1007,12,FALSE)*E170,0)</f>
        <v>0</v>
      </c>
    </row>
    <row r="171" spans="1:7" ht="35.1" customHeight="1" thickTop="1" thickBot="1" x14ac:dyDescent="0.3">
      <c r="A171" s="28" t="str">
        <f t="shared" si="2"/>
        <v/>
      </c>
      <c r="B171" s="171"/>
      <c r="C171" s="184"/>
      <c r="D171" s="170"/>
      <c r="E171" s="170"/>
      <c r="F171" s="132" t="str">
        <f>IFERROR(VLOOKUP(C171,PG!$C$8:$M$1007,11,FALSE),"")</f>
        <v/>
      </c>
      <c r="G171" s="133">
        <f>IFERROR(VLOOKUP(C171,PG!$C$8:$N$1007,12,FALSE)*E171,0)</f>
        <v>0</v>
      </c>
    </row>
    <row r="172" spans="1:7" ht="35.1" customHeight="1" thickTop="1" thickBot="1" x14ac:dyDescent="0.3">
      <c r="A172" s="28" t="str">
        <f t="shared" si="2"/>
        <v/>
      </c>
      <c r="B172" s="171"/>
      <c r="C172" s="184"/>
      <c r="D172" s="170"/>
      <c r="E172" s="170"/>
      <c r="F172" s="132" t="str">
        <f>IFERROR(VLOOKUP(C172,PG!$C$8:$M$1007,11,FALSE),"")</f>
        <v/>
      </c>
      <c r="G172" s="133">
        <f>IFERROR(VLOOKUP(C172,PG!$C$8:$N$1007,12,FALSE)*E172,0)</f>
        <v>0</v>
      </c>
    </row>
    <row r="173" spans="1:7" ht="35.1" customHeight="1" thickTop="1" thickBot="1" x14ac:dyDescent="0.3">
      <c r="A173" s="28" t="str">
        <f t="shared" si="2"/>
        <v/>
      </c>
      <c r="B173" s="171"/>
      <c r="C173" s="184"/>
      <c r="D173" s="170"/>
      <c r="E173" s="170"/>
      <c r="F173" s="132" t="str">
        <f>IFERROR(VLOOKUP(C173,PG!$C$8:$M$1007,11,FALSE),"")</f>
        <v/>
      </c>
      <c r="G173" s="133">
        <f>IFERROR(VLOOKUP(C173,PG!$C$8:$N$1007,12,FALSE)*E173,0)</f>
        <v>0</v>
      </c>
    </row>
    <row r="174" spans="1:7" ht="35.1" customHeight="1" thickTop="1" thickBot="1" x14ac:dyDescent="0.3">
      <c r="A174" s="28" t="str">
        <f t="shared" si="2"/>
        <v/>
      </c>
      <c r="B174" s="171"/>
      <c r="C174" s="184"/>
      <c r="D174" s="170"/>
      <c r="E174" s="170"/>
      <c r="F174" s="132" t="str">
        <f>IFERROR(VLOOKUP(C174,PG!$C$8:$M$1007,11,FALSE),"")</f>
        <v/>
      </c>
      <c r="G174" s="133">
        <f>IFERROR(VLOOKUP(C174,PG!$C$8:$N$1007,12,FALSE)*E174,0)</f>
        <v>0</v>
      </c>
    </row>
    <row r="175" spans="1:7" ht="35.1" customHeight="1" thickTop="1" thickBot="1" x14ac:dyDescent="0.3">
      <c r="A175" s="28" t="str">
        <f t="shared" si="2"/>
        <v/>
      </c>
      <c r="B175" s="171"/>
      <c r="C175" s="184"/>
      <c r="D175" s="170"/>
      <c r="E175" s="170"/>
      <c r="F175" s="132" t="str">
        <f>IFERROR(VLOOKUP(C175,PG!$C$8:$M$1007,11,FALSE),"")</f>
        <v/>
      </c>
      <c r="G175" s="133">
        <f>IFERROR(VLOOKUP(C175,PG!$C$8:$N$1007,12,FALSE)*E175,0)</f>
        <v>0</v>
      </c>
    </row>
    <row r="176" spans="1:7" ht="35.1" customHeight="1" thickTop="1" thickBot="1" x14ac:dyDescent="0.3">
      <c r="A176" s="28" t="str">
        <f t="shared" si="2"/>
        <v/>
      </c>
      <c r="B176" s="171"/>
      <c r="C176" s="184"/>
      <c r="D176" s="170"/>
      <c r="E176" s="170"/>
      <c r="F176" s="132" t="str">
        <f>IFERROR(VLOOKUP(C176,PG!$C$8:$M$1007,11,FALSE),"")</f>
        <v/>
      </c>
      <c r="G176" s="133">
        <f>IFERROR(VLOOKUP(C176,PG!$C$8:$N$1007,12,FALSE)*E176,0)</f>
        <v>0</v>
      </c>
    </row>
    <row r="177" spans="1:7" ht="35.1" customHeight="1" thickTop="1" thickBot="1" x14ac:dyDescent="0.3">
      <c r="A177" s="28" t="str">
        <f t="shared" si="2"/>
        <v/>
      </c>
      <c r="B177" s="171"/>
      <c r="C177" s="184"/>
      <c r="D177" s="170"/>
      <c r="E177" s="170"/>
      <c r="F177" s="132" t="str">
        <f>IFERROR(VLOOKUP(C177,PG!$C$8:$M$1007,11,FALSE),"")</f>
        <v/>
      </c>
      <c r="G177" s="133">
        <f>IFERROR(VLOOKUP(C177,PG!$C$8:$N$1007,12,FALSE)*E177,0)</f>
        <v>0</v>
      </c>
    </row>
    <row r="178" spans="1:7" ht="35.1" customHeight="1" thickTop="1" thickBot="1" x14ac:dyDescent="0.3">
      <c r="A178" s="28" t="str">
        <f t="shared" si="2"/>
        <v/>
      </c>
      <c r="B178" s="171"/>
      <c r="C178" s="184"/>
      <c r="D178" s="170"/>
      <c r="E178" s="170"/>
      <c r="F178" s="132" t="str">
        <f>IFERROR(VLOOKUP(C178,PG!$C$8:$M$1007,11,FALSE),"")</f>
        <v/>
      </c>
      <c r="G178" s="133">
        <f>IFERROR(VLOOKUP(C178,PG!$C$8:$N$1007,12,FALSE)*E178,0)</f>
        <v>0</v>
      </c>
    </row>
    <row r="179" spans="1:7" ht="35.1" customHeight="1" thickTop="1" thickBot="1" x14ac:dyDescent="0.3">
      <c r="A179" s="28" t="str">
        <f t="shared" si="2"/>
        <v/>
      </c>
      <c r="B179" s="171"/>
      <c r="C179" s="184"/>
      <c r="D179" s="170"/>
      <c r="E179" s="170"/>
      <c r="F179" s="132" t="str">
        <f>IFERROR(VLOOKUP(C179,PG!$C$8:$M$1007,11,FALSE),"")</f>
        <v/>
      </c>
      <c r="G179" s="133">
        <f>IFERROR(VLOOKUP(C179,PG!$C$8:$N$1007,12,FALSE)*E179,0)</f>
        <v>0</v>
      </c>
    </row>
    <row r="180" spans="1:7" ht="35.1" customHeight="1" thickTop="1" thickBot="1" x14ac:dyDescent="0.3">
      <c r="A180" s="28" t="str">
        <f t="shared" si="2"/>
        <v/>
      </c>
      <c r="B180" s="171"/>
      <c r="C180" s="184"/>
      <c r="D180" s="170"/>
      <c r="E180" s="170"/>
      <c r="F180" s="132" t="str">
        <f>IFERROR(VLOOKUP(C180,PG!$C$8:$M$1007,11,FALSE),"")</f>
        <v/>
      </c>
      <c r="G180" s="133">
        <f>IFERROR(VLOOKUP(C180,PG!$C$8:$N$1007,12,FALSE)*E180,0)</f>
        <v>0</v>
      </c>
    </row>
    <row r="181" spans="1:7" ht="35.1" customHeight="1" thickTop="1" thickBot="1" x14ac:dyDescent="0.3">
      <c r="A181" s="28" t="str">
        <f t="shared" si="2"/>
        <v/>
      </c>
      <c r="B181" s="171"/>
      <c r="C181" s="184"/>
      <c r="D181" s="170"/>
      <c r="E181" s="170"/>
      <c r="F181" s="132" t="str">
        <f>IFERROR(VLOOKUP(C181,PG!$C$8:$M$1007,11,FALSE),"")</f>
        <v/>
      </c>
      <c r="G181" s="133">
        <f>IFERROR(VLOOKUP(C181,PG!$C$8:$N$1007,12,FALSE)*E181,0)</f>
        <v>0</v>
      </c>
    </row>
    <row r="182" spans="1:7" ht="35.1" customHeight="1" thickTop="1" thickBot="1" x14ac:dyDescent="0.3">
      <c r="A182" s="28" t="str">
        <f t="shared" si="2"/>
        <v/>
      </c>
      <c r="B182" s="171"/>
      <c r="C182" s="184"/>
      <c r="D182" s="170"/>
      <c r="E182" s="170"/>
      <c r="F182" s="132" t="str">
        <f>IFERROR(VLOOKUP(C182,PG!$C$8:$M$1007,11,FALSE),"")</f>
        <v/>
      </c>
      <c r="G182" s="133">
        <f>IFERROR(VLOOKUP(C182,PG!$C$8:$N$1007,12,FALSE)*E182,0)</f>
        <v>0</v>
      </c>
    </row>
    <row r="183" spans="1:7" ht="35.1" customHeight="1" thickTop="1" thickBot="1" x14ac:dyDescent="0.3">
      <c r="A183" s="28" t="str">
        <f t="shared" si="2"/>
        <v/>
      </c>
      <c r="B183" s="171"/>
      <c r="C183" s="184"/>
      <c r="D183" s="170"/>
      <c r="E183" s="170"/>
      <c r="F183" s="132" t="str">
        <f>IFERROR(VLOOKUP(C183,PG!$C$8:$M$1007,11,FALSE),"")</f>
        <v/>
      </c>
      <c r="G183" s="133">
        <f>IFERROR(VLOOKUP(C183,PG!$C$8:$N$1007,12,FALSE)*E183,0)</f>
        <v>0</v>
      </c>
    </row>
    <row r="184" spans="1:7" ht="35.1" customHeight="1" thickTop="1" thickBot="1" x14ac:dyDescent="0.3">
      <c r="A184" s="28" t="str">
        <f t="shared" si="2"/>
        <v/>
      </c>
      <c r="B184" s="171"/>
      <c r="C184" s="184"/>
      <c r="D184" s="170"/>
      <c r="E184" s="170"/>
      <c r="F184" s="132" t="str">
        <f>IFERROR(VLOOKUP(C184,PG!$C$8:$M$1007,11,FALSE),"")</f>
        <v/>
      </c>
      <c r="G184" s="133">
        <f>IFERROR(VLOOKUP(C184,PG!$C$8:$N$1007,12,FALSE)*E184,0)</f>
        <v>0</v>
      </c>
    </row>
    <row r="185" spans="1:7" ht="35.1" customHeight="1" thickTop="1" thickBot="1" x14ac:dyDescent="0.3">
      <c r="A185" s="28" t="str">
        <f t="shared" si="2"/>
        <v/>
      </c>
      <c r="B185" s="171"/>
      <c r="C185" s="184"/>
      <c r="D185" s="170"/>
      <c r="E185" s="170"/>
      <c r="F185" s="132" t="str">
        <f>IFERROR(VLOOKUP(C185,PG!$C$8:$M$1007,11,FALSE),"")</f>
        <v/>
      </c>
      <c r="G185" s="133">
        <f>IFERROR(VLOOKUP(C185,PG!$C$8:$N$1007,12,FALSE)*E185,0)</f>
        <v>0</v>
      </c>
    </row>
    <row r="186" spans="1:7" ht="35.1" customHeight="1" thickTop="1" thickBot="1" x14ac:dyDescent="0.3">
      <c r="A186" s="28" t="str">
        <f t="shared" si="2"/>
        <v/>
      </c>
      <c r="B186" s="171"/>
      <c r="C186" s="184"/>
      <c r="D186" s="170"/>
      <c r="E186" s="170"/>
      <c r="F186" s="132" t="str">
        <f>IFERROR(VLOOKUP(C186,PG!$C$8:$M$1007,11,FALSE),"")</f>
        <v/>
      </c>
      <c r="G186" s="133">
        <f>IFERROR(VLOOKUP(C186,PG!$C$8:$N$1007,12,FALSE)*E186,0)</f>
        <v>0</v>
      </c>
    </row>
    <row r="187" spans="1:7" ht="35.1" customHeight="1" thickTop="1" thickBot="1" x14ac:dyDescent="0.3">
      <c r="A187" s="28" t="str">
        <f t="shared" si="2"/>
        <v/>
      </c>
      <c r="B187" s="171"/>
      <c r="C187" s="184"/>
      <c r="D187" s="170"/>
      <c r="E187" s="170"/>
      <c r="F187" s="132" t="str">
        <f>IFERROR(VLOOKUP(C187,PG!$C$8:$M$1007,11,FALSE),"")</f>
        <v/>
      </c>
      <c r="G187" s="133">
        <f>IFERROR(VLOOKUP(C187,PG!$C$8:$N$1007,12,FALSE)*E187,0)</f>
        <v>0</v>
      </c>
    </row>
    <row r="188" spans="1:7" ht="35.1" customHeight="1" thickTop="1" thickBot="1" x14ac:dyDescent="0.3">
      <c r="A188" s="28" t="str">
        <f t="shared" si="2"/>
        <v/>
      </c>
      <c r="B188" s="171"/>
      <c r="C188" s="184"/>
      <c r="D188" s="170"/>
      <c r="E188" s="170"/>
      <c r="F188" s="132" t="str">
        <f>IFERROR(VLOOKUP(C188,PG!$C$8:$M$1007,11,FALSE),"")</f>
        <v/>
      </c>
      <c r="G188" s="133">
        <f>IFERROR(VLOOKUP(C188,PG!$C$8:$N$1007,12,FALSE)*E188,0)</f>
        <v>0</v>
      </c>
    </row>
    <row r="189" spans="1:7" ht="35.1" customHeight="1" thickTop="1" thickBot="1" x14ac:dyDescent="0.3">
      <c r="A189" s="28" t="str">
        <f t="shared" si="2"/>
        <v/>
      </c>
      <c r="B189" s="171"/>
      <c r="C189" s="184"/>
      <c r="D189" s="170"/>
      <c r="E189" s="170"/>
      <c r="F189" s="132" t="str">
        <f>IFERROR(VLOOKUP(C189,PG!$C$8:$M$1007,11,FALSE),"")</f>
        <v/>
      </c>
      <c r="G189" s="133">
        <f>IFERROR(VLOOKUP(C189,PG!$C$8:$N$1007,12,FALSE)*E189,0)</f>
        <v>0</v>
      </c>
    </row>
    <row r="190" spans="1:7" ht="35.1" customHeight="1" thickTop="1" thickBot="1" x14ac:dyDescent="0.3">
      <c r="A190" s="28" t="str">
        <f t="shared" si="2"/>
        <v/>
      </c>
      <c r="B190" s="171"/>
      <c r="C190" s="184"/>
      <c r="D190" s="170"/>
      <c r="E190" s="170"/>
      <c r="F190" s="132" t="str">
        <f>IFERROR(VLOOKUP(C190,PG!$C$8:$M$1007,11,FALSE),"")</f>
        <v/>
      </c>
      <c r="G190" s="133">
        <f>IFERROR(VLOOKUP(C190,PG!$C$8:$N$1007,12,FALSE)*E190,0)</f>
        <v>0</v>
      </c>
    </row>
    <row r="191" spans="1:7" ht="35.1" customHeight="1" thickTop="1" thickBot="1" x14ac:dyDescent="0.3">
      <c r="A191" s="28" t="str">
        <f t="shared" si="2"/>
        <v/>
      </c>
      <c r="B191" s="171"/>
      <c r="C191" s="184"/>
      <c r="D191" s="170"/>
      <c r="E191" s="170"/>
      <c r="F191" s="132" t="str">
        <f>IFERROR(VLOOKUP(C191,PG!$C$8:$M$1007,11,FALSE),"")</f>
        <v/>
      </c>
      <c r="G191" s="133">
        <f>IFERROR(VLOOKUP(C191,PG!$C$8:$N$1007,12,FALSE)*E191,0)</f>
        <v>0</v>
      </c>
    </row>
    <row r="192" spans="1:7" ht="35.1" customHeight="1" thickTop="1" thickBot="1" x14ac:dyDescent="0.3">
      <c r="A192" s="28" t="str">
        <f t="shared" si="2"/>
        <v/>
      </c>
      <c r="B192" s="171"/>
      <c r="C192" s="184"/>
      <c r="D192" s="170"/>
      <c r="E192" s="170"/>
      <c r="F192" s="132" t="str">
        <f>IFERROR(VLOOKUP(C192,PG!$C$8:$M$1007,11,FALSE),"")</f>
        <v/>
      </c>
      <c r="G192" s="133">
        <f>IFERROR(VLOOKUP(C192,PG!$C$8:$N$1007,12,FALSE)*E192,0)</f>
        <v>0</v>
      </c>
    </row>
    <row r="193" spans="1:7" ht="35.1" customHeight="1" thickTop="1" thickBot="1" x14ac:dyDescent="0.3">
      <c r="A193" s="28" t="str">
        <f t="shared" si="2"/>
        <v/>
      </c>
      <c r="B193" s="171"/>
      <c r="C193" s="184"/>
      <c r="D193" s="170"/>
      <c r="E193" s="170"/>
      <c r="F193" s="132" t="str">
        <f>IFERROR(VLOOKUP(C193,PG!$C$8:$M$1007,11,FALSE),"")</f>
        <v/>
      </c>
      <c r="G193" s="133">
        <f>IFERROR(VLOOKUP(C193,PG!$C$8:$N$1007,12,FALSE)*E193,0)</f>
        <v>0</v>
      </c>
    </row>
    <row r="194" spans="1:7" ht="35.1" customHeight="1" thickTop="1" thickBot="1" x14ac:dyDescent="0.3">
      <c r="A194" s="28" t="str">
        <f t="shared" si="2"/>
        <v/>
      </c>
      <c r="B194" s="171"/>
      <c r="C194" s="184"/>
      <c r="D194" s="170"/>
      <c r="E194" s="170"/>
      <c r="F194" s="132" t="str">
        <f>IFERROR(VLOOKUP(C194,PG!$C$8:$M$1007,11,FALSE),"")</f>
        <v/>
      </c>
      <c r="G194" s="133">
        <f>IFERROR(VLOOKUP(C194,PG!$C$8:$N$1007,12,FALSE)*E194,0)</f>
        <v>0</v>
      </c>
    </row>
    <row r="195" spans="1:7" ht="35.1" customHeight="1" thickTop="1" thickBot="1" x14ac:dyDescent="0.3">
      <c r="A195" s="28" t="str">
        <f t="shared" si="2"/>
        <v/>
      </c>
      <c r="B195" s="171"/>
      <c r="C195" s="184"/>
      <c r="D195" s="170"/>
      <c r="E195" s="170"/>
      <c r="F195" s="132" t="str">
        <f>IFERROR(VLOOKUP(C195,PG!$C$8:$M$1007,11,FALSE),"")</f>
        <v/>
      </c>
      <c r="G195" s="133">
        <f>IFERROR(VLOOKUP(C195,PG!$C$8:$N$1007,12,FALSE)*E195,0)</f>
        <v>0</v>
      </c>
    </row>
    <row r="196" spans="1:7" ht="35.1" customHeight="1" thickTop="1" thickBot="1" x14ac:dyDescent="0.3">
      <c r="A196" s="28" t="str">
        <f t="shared" si="2"/>
        <v/>
      </c>
      <c r="B196" s="171"/>
      <c r="C196" s="184"/>
      <c r="D196" s="170"/>
      <c r="E196" s="170"/>
      <c r="F196" s="132" t="str">
        <f>IFERROR(VLOOKUP(C196,PG!$C$8:$M$1007,11,FALSE),"")</f>
        <v/>
      </c>
      <c r="G196" s="133">
        <f>IFERROR(VLOOKUP(C196,PG!$C$8:$N$1007,12,FALSE)*E196,0)</f>
        <v>0</v>
      </c>
    </row>
    <row r="197" spans="1:7" ht="35.1" customHeight="1" thickTop="1" thickBot="1" x14ac:dyDescent="0.3">
      <c r="A197" s="28" t="str">
        <f t="shared" si="2"/>
        <v/>
      </c>
      <c r="B197" s="171"/>
      <c r="C197" s="184"/>
      <c r="D197" s="170"/>
      <c r="E197" s="170"/>
      <c r="F197" s="132" t="str">
        <f>IFERROR(VLOOKUP(C197,PG!$C$8:$M$1007,11,FALSE),"")</f>
        <v/>
      </c>
      <c r="G197" s="133">
        <f>IFERROR(VLOOKUP(C197,PG!$C$8:$N$1007,12,FALSE)*E197,0)</f>
        <v>0</v>
      </c>
    </row>
    <row r="198" spans="1:7" ht="35.1" customHeight="1" thickTop="1" thickBot="1" x14ac:dyDescent="0.3">
      <c r="A198" s="28" t="str">
        <f t="shared" si="2"/>
        <v/>
      </c>
      <c r="B198" s="171"/>
      <c r="C198" s="184"/>
      <c r="D198" s="170"/>
      <c r="E198" s="170"/>
      <c r="F198" s="132" t="str">
        <f>IFERROR(VLOOKUP(C198,PG!$C$8:$M$1007,11,FALSE),"")</f>
        <v/>
      </c>
      <c r="G198" s="133">
        <f>IFERROR(VLOOKUP(C198,PG!$C$8:$N$1007,12,FALSE)*E198,0)</f>
        <v>0</v>
      </c>
    </row>
    <row r="199" spans="1:7" ht="35.1" customHeight="1" thickTop="1" thickBot="1" x14ac:dyDescent="0.3">
      <c r="A199" s="28" t="str">
        <f t="shared" si="2"/>
        <v/>
      </c>
      <c r="B199" s="171"/>
      <c r="C199" s="184"/>
      <c r="D199" s="170"/>
      <c r="E199" s="170"/>
      <c r="F199" s="132" t="str">
        <f>IFERROR(VLOOKUP(C199,PG!$C$8:$M$1007,11,FALSE),"")</f>
        <v/>
      </c>
      <c r="G199" s="133">
        <f>IFERROR(VLOOKUP(C199,PG!$C$8:$N$1007,12,FALSE)*E199,0)</f>
        <v>0</v>
      </c>
    </row>
    <row r="200" spans="1:7" ht="35.1" customHeight="1" thickTop="1" thickBot="1" x14ac:dyDescent="0.3">
      <c r="A200" s="28" t="str">
        <f t="shared" si="2"/>
        <v/>
      </c>
      <c r="B200" s="171"/>
      <c r="C200" s="184"/>
      <c r="D200" s="170"/>
      <c r="E200" s="170"/>
      <c r="F200" s="132" t="str">
        <f>IFERROR(VLOOKUP(C200,PG!$C$8:$M$1007,11,FALSE),"")</f>
        <v/>
      </c>
      <c r="G200" s="133">
        <f>IFERROR(VLOOKUP(C200,PG!$C$8:$N$1007,12,FALSE)*E200,0)</f>
        <v>0</v>
      </c>
    </row>
    <row r="201" spans="1:7" ht="35.1" customHeight="1" thickTop="1" thickBot="1" x14ac:dyDescent="0.3">
      <c r="A201" s="28" t="str">
        <f t="shared" ref="A201:A264" si="3">IF(B201="","",MONTH(B201))</f>
        <v/>
      </c>
      <c r="B201" s="171"/>
      <c r="C201" s="184"/>
      <c r="D201" s="170"/>
      <c r="E201" s="170"/>
      <c r="F201" s="132" t="str">
        <f>IFERROR(VLOOKUP(C201,PG!$C$8:$M$1007,11,FALSE),"")</f>
        <v/>
      </c>
      <c r="G201" s="133">
        <f>IFERROR(VLOOKUP(C201,PG!$C$8:$N$1007,12,FALSE)*E201,0)</f>
        <v>0</v>
      </c>
    </row>
    <row r="202" spans="1:7" ht="35.1" customHeight="1" thickTop="1" thickBot="1" x14ac:dyDescent="0.3">
      <c r="A202" s="28" t="str">
        <f t="shared" si="3"/>
        <v/>
      </c>
      <c r="B202" s="171"/>
      <c r="C202" s="184"/>
      <c r="D202" s="170"/>
      <c r="E202" s="170"/>
      <c r="F202" s="132" t="str">
        <f>IFERROR(VLOOKUP(C202,PG!$C$8:$M$1007,11,FALSE),"")</f>
        <v/>
      </c>
      <c r="G202" s="133">
        <f>IFERROR(VLOOKUP(C202,PG!$C$8:$N$1007,12,FALSE)*E202,0)</f>
        <v>0</v>
      </c>
    </row>
    <row r="203" spans="1:7" ht="35.1" customHeight="1" thickTop="1" thickBot="1" x14ac:dyDescent="0.3">
      <c r="A203" s="28" t="str">
        <f t="shared" si="3"/>
        <v/>
      </c>
      <c r="B203" s="171"/>
      <c r="C203" s="184"/>
      <c r="D203" s="170"/>
      <c r="E203" s="170"/>
      <c r="F203" s="132" t="str">
        <f>IFERROR(VLOOKUP(C203,PG!$C$8:$M$1007,11,FALSE),"")</f>
        <v/>
      </c>
      <c r="G203" s="133">
        <f>IFERROR(VLOOKUP(C203,PG!$C$8:$N$1007,12,FALSE)*E203,0)</f>
        <v>0</v>
      </c>
    </row>
    <row r="204" spans="1:7" ht="35.1" customHeight="1" thickTop="1" thickBot="1" x14ac:dyDescent="0.3">
      <c r="A204" s="28" t="str">
        <f t="shared" si="3"/>
        <v/>
      </c>
      <c r="B204" s="171"/>
      <c r="C204" s="184"/>
      <c r="D204" s="170"/>
      <c r="E204" s="170"/>
      <c r="F204" s="132" t="str">
        <f>IFERROR(VLOOKUP(C204,PG!$C$8:$M$1007,11,FALSE),"")</f>
        <v/>
      </c>
      <c r="G204" s="133">
        <f>IFERROR(VLOOKUP(C204,PG!$C$8:$N$1007,12,FALSE)*E204,0)</f>
        <v>0</v>
      </c>
    </row>
    <row r="205" spans="1:7" ht="35.1" customHeight="1" thickTop="1" thickBot="1" x14ac:dyDescent="0.3">
      <c r="A205" s="28" t="str">
        <f t="shared" si="3"/>
        <v/>
      </c>
      <c r="B205" s="171"/>
      <c r="C205" s="184"/>
      <c r="D205" s="170"/>
      <c r="E205" s="170"/>
      <c r="F205" s="132" t="str">
        <f>IFERROR(VLOOKUP(C205,PG!$C$8:$M$1007,11,FALSE),"")</f>
        <v/>
      </c>
      <c r="G205" s="133">
        <f>IFERROR(VLOOKUP(C205,PG!$C$8:$N$1007,12,FALSE)*E205,0)</f>
        <v>0</v>
      </c>
    </row>
    <row r="206" spans="1:7" ht="35.1" customHeight="1" thickTop="1" thickBot="1" x14ac:dyDescent="0.3">
      <c r="A206" s="28" t="str">
        <f t="shared" si="3"/>
        <v/>
      </c>
      <c r="B206" s="171"/>
      <c r="C206" s="184"/>
      <c r="D206" s="170"/>
      <c r="E206" s="170"/>
      <c r="F206" s="132" t="str">
        <f>IFERROR(VLOOKUP(C206,PG!$C$8:$M$1007,11,FALSE),"")</f>
        <v/>
      </c>
      <c r="G206" s="133">
        <f>IFERROR(VLOOKUP(C206,PG!$C$8:$N$1007,12,FALSE)*E206,0)</f>
        <v>0</v>
      </c>
    </row>
    <row r="207" spans="1:7" ht="35.1" customHeight="1" thickTop="1" thickBot="1" x14ac:dyDescent="0.3">
      <c r="A207" s="28" t="str">
        <f t="shared" si="3"/>
        <v/>
      </c>
      <c r="B207" s="171"/>
      <c r="C207" s="184"/>
      <c r="D207" s="170"/>
      <c r="E207" s="170"/>
      <c r="F207" s="132" t="str">
        <f>IFERROR(VLOOKUP(C207,PG!$C$8:$M$1007,11,FALSE),"")</f>
        <v/>
      </c>
      <c r="G207" s="133">
        <f>IFERROR(VLOOKUP(C207,PG!$C$8:$N$1007,12,FALSE)*E207,0)</f>
        <v>0</v>
      </c>
    </row>
    <row r="208" spans="1:7" ht="35.1" customHeight="1" thickTop="1" thickBot="1" x14ac:dyDescent="0.3">
      <c r="A208" s="28" t="str">
        <f t="shared" si="3"/>
        <v/>
      </c>
      <c r="B208" s="171"/>
      <c r="C208" s="184"/>
      <c r="D208" s="170"/>
      <c r="E208" s="170"/>
      <c r="F208" s="132" t="str">
        <f>IFERROR(VLOOKUP(C208,PG!$C$8:$M$1007,11,FALSE),"")</f>
        <v/>
      </c>
      <c r="G208" s="133">
        <f>IFERROR(VLOOKUP(C208,PG!$C$8:$N$1007,12,FALSE)*E208,0)</f>
        <v>0</v>
      </c>
    </row>
    <row r="209" spans="1:7" ht="35.1" customHeight="1" thickTop="1" thickBot="1" x14ac:dyDescent="0.3">
      <c r="A209" s="28" t="str">
        <f t="shared" si="3"/>
        <v/>
      </c>
      <c r="B209" s="171"/>
      <c r="C209" s="184"/>
      <c r="D209" s="170"/>
      <c r="E209" s="170"/>
      <c r="F209" s="132" t="str">
        <f>IFERROR(VLOOKUP(C209,PG!$C$8:$M$1007,11,FALSE),"")</f>
        <v/>
      </c>
      <c r="G209" s="133">
        <f>IFERROR(VLOOKUP(C209,PG!$C$8:$N$1007,12,FALSE)*E209,0)</f>
        <v>0</v>
      </c>
    </row>
    <row r="210" spans="1:7" ht="35.1" customHeight="1" thickTop="1" thickBot="1" x14ac:dyDescent="0.3">
      <c r="A210" s="28" t="str">
        <f t="shared" si="3"/>
        <v/>
      </c>
      <c r="B210" s="171"/>
      <c r="C210" s="184"/>
      <c r="D210" s="170"/>
      <c r="E210" s="170"/>
      <c r="F210" s="132" t="str">
        <f>IFERROR(VLOOKUP(C210,PG!$C$8:$M$1007,11,FALSE),"")</f>
        <v/>
      </c>
      <c r="G210" s="133">
        <f>IFERROR(VLOOKUP(C210,PG!$C$8:$N$1007,12,FALSE)*E210,0)</f>
        <v>0</v>
      </c>
    </row>
    <row r="211" spans="1:7" ht="35.1" customHeight="1" thickTop="1" thickBot="1" x14ac:dyDescent="0.3">
      <c r="A211" s="28" t="str">
        <f t="shared" si="3"/>
        <v/>
      </c>
      <c r="B211" s="171"/>
      <c r="C211" s="184"/>
      <c r="D211" s="170"/>
      <c r="E211" s="170"/>
      <c r="F211" s="132" t="str">
        <f>IFERROR(VLOOKUP(C211,PG!$C$8:$M$1007,11,FALSE),"")</f>
        <v/>
      </c>
      <c r="G211" s="133">
        <f>IFERROR(VLOOKUP(C211,PG!$C$8:$N$1007,12,FALSE)*E211,0)</f>
        <v>0</v>
      </c>
    </row>
    <row r="212" spans="1:7" ht="35.1" customHeight="1" thickTop="1" thickBot="1" x14ac:dyDescent="0.3">
      <c r="A212" s="28" t="str">
        <f t="shared" si="3"/>
        <v/>
      </c>
      <c r="B212" s="171"/>
      <c r="C212" s="184"/>
      <c r="D212" s="170"/>
      <c r="E212" s="170"/>
      <c r="F212" s="132" t="str">
        <f>IFERROR(VLOOKUP(C212,PG!$C$8:$M$1007,11,FALSE),"")</f>
        <v/>
      </c>
      <c r="G212" s="133">
        <f>IFERROR(VLOOKUP(C212,PG!$C$8:$N$1007,12,FALSE)*E212,0)</f>
        <v>0</v>
      </c>
    </row>
    <row r="213" spans="1:7" ht="35.1" customHeight="1" thickTop="1" thickBot="1" x14ac:dyDescent="0.3">
      <c r="A213" s="28" t="str">
        <f t="shared" si="3"/>
        <v/>
      </c>
      <c r="B213" s="171"/>
      <c r="C213" s="184"/>
      <c r="D213" s="170"/>
      <c r="E213" s="170"/>
      <c r="F213" s="132" t="str">
        <f>IFERROR(VLOOKUP(C213,PG!$C$8:$M$1007,11,FALSE),"")</f>
        <v/>
      </c>
      <c r="G213" s="133">
        <f>IFERROR(VLOOKUP(C213,PG!$C$8:$N$1007,12,FALSE)*E213,0)</f>
        <v>0</v>
      </c>
    </row>
    <row r="214" spans="1:7" ht="35.1" customHeight="1" thickTop="1" thickBot="1" x14ac:dyDescent="0.3">
      <c r="A214" s="28" t="str">
        <f t="shared" si="3"/>
        <v/>
      </c>
      <c r="B214" s="171"/>
      <c r="C214" s="184"/>
      <c r="D214" s="170"/>
      <c r="E214" s="170"/>
      <c r="F214" s="132" t="str">
        <f>IFERROR(VLOOKUP(C214,PG!$C$8:$M$1007,11,FALSE),"")</f>
        <v/>
      </c>
      <c r="G214" s="133">
        <f>IFERROR(VLOOKUP(C214,PG!$C$8:$N$1007,12,FALSE)*E214,0)</f>
        <v>0</v>
      </c>
    </row>
    <row r="215" spans="1:7" ht="35.1" customHeight="1" thickTop="1" thickBot="1" x14ac:dyDescent="0.3">
      <c r="A215" s="28" t="str">
        <f t="shared" si="3"/>
        <v/>
      </c>
      <c r="B215" s="171"/>
      <c r="C215" s="184"/>
      <c r="D215" s="170"/>
      <c r="E215" s="170"/>
      <c r="F215" s="132" t="str">
        <f>IFERROR(VLOOKUP(C215,PG!$C$8:$M$1007,11,FALSE),"")</f>
        <v/>
      </c>
      <c r="G215" s="133">
        <f>IFERROR(VLOOKUP(C215,PG!$C$8:$N$1007,12,FALSE)*E215,0)</f>
        <v>0</v>
      </c>
    </row>
    <row r="216" spans="1:7" ht="35.1" customHeight="1" thickTop="1" thickBot="1" x14ac:dyDescent="0.3">
      <c r="A216" s="28" t="str">
        <f t="shared" si="3"/>
        <v/>
      </c>
      <c r="B216" s="171"/>
      <c r="C216" s="184"/>
      <c r="D216" s="170"/>
      <c r="E216" s="170"/>
      <c r="F216" s="132" t="str">
        <f>IFERROR(VLOOKUP(C216,PG!$C$8:$M$1007,11,FALSE),"")</f>
        <v/>
      </c>
      <c r="G216" s="133">
        <f>IFERROR(VLOOKUP(C216,PG!$C$8:$N$1007,12,FALSE)*E216,0)</f>
        <v>0</v>
      </c>
    </row>
    <row r="217" spans="1:7" ht="35.1" customHeight="1" thickTop="1" thickBot="1" x14ac:dyDescent="0.3">
      <c r="A217" s="28" t="str">
        <f t="shared" si="3"/>
        <v/>
      </c>
      <c r="B217" s="171"/>
      <c r="C217" s="184"/>
      <c r="D217" s="170"/>
      <c r="E217" s="170"/>
      <c r="F217" s="132" t="str">
        <f>IFERROR(VLOOKUP(C217,PG!$C$8:$M$1007,11,FALSE),"")</f>
        <v/>
      </c>
      <c r="G217" s="133">
        <f>IFERROR(VLOOKUP(C217,PG!$C$8:$N$1007,12,FALSE)*E217,0)</f>
        <v>0</v>
      </c>
    </row>
    <row r="218" spans="1:7" ht="35.1" customHeight="1" thickTop="1" thickBot="1" x14ac:dyDescent="0.3">
      <c r="A218" s="28" t="str">
        <f t="shared" si="3"/>
        <v/>
      </c>
      <c r="B218" s="171"/>
      <c r="C218" s="184"/>
      <c r="D218" s="170"/>
      <c r="E218" s="170"/>
      <c r="F218" s="132" t="str">
        <f>IFERROR(VLOOKUP(C218,PG!$C$8:$M$1007,11,FALSE),"")</f>
        <v/>
      </c>
      <c r="G218" s="133">
        <f>IFERROR(VLOOKUP(C218,PG!$C$8:$N$1007,12,FALSE)*E218,0)</f>
        <v>0</v>
      </c>
    </row>
    <row r="219" spans="1:7" ht="35.1" customHeight="1" thickTop="1" thickBot="1" x14ac:dyDescent="0.3">
      <c r="A219" s="28" t="str">
        <f t="shared" si="3"/>
        <v/>
      </c>
      <c r="B219" s="171"/>
      <c r="C219" s="184"/>
      <c r="D219" s="170"/>
      <c r="E219" s="170"/>
      <c r="F219" s="132" t="str">
        <f>IFERROR(VLOOKUP(C219,PG!$C$8:$M$1007,11,FALSE),"")</f>
        <v/>
      </c>
      <c r="G219" s="133">
        <f>IFERROR(VLOOKUP(C219,PG!$C$8:$N$1007,12,FALSE)*E219,0)</f>
        <v>0</v>
      </c>
    </row>
    <row r="220" spans="1:7" ht="35.1" customHeight="1" thickTop="1" thickBot="1" x14ac:dyDescent="0.3">
      <c r="A220" s="28" t="str">
        <f t="shared" si="3"/>
        <v/>
      </c>
      <c r="B220" s="171"/>
      <c r="C220" s="184"/>
      <c r="D220" s="170"/>
      <c r="E220" s="170"/>
      <c r="F220" s="132" t="str">
        <f>IFERROR(VLOOKUP(C220,PG!$C$8:$M$1007,11,FALSE),"")</f>
        <v/>
      </c>
      <c r="G220" s="133">
        <f>IFERROR(VLOOKUP(C220,PG!$C$8:$N$1007,12,FALSE)*E220,0)</f>
        <v>0</v>
      </c>
    </row>
    <row r="221" spans="1:7" ht="35.1" customHeight="1" thickTop="1" thickBot="1" x14ac:dyDescent="0.3">
      <c r="A221" s="28" t="str">
        <f t="shared" si="3"/>
        <v/>
      </c>
      <c r="B221" s="171"/>
      <c r="C221" s="184"/>
      <c r="D221" s="170"/>
      <c r="E221" s="170"/>
      <c r="F221" s="132" t="str">
        <f>IFERROR(VLOOKUP(C221,PG!$C$8:$M$1007,11,FALSE),"")</f>
        <v/>
      </c>
      <c r="G221" s="133">
        <f>IFERROR(VLOOKUP(C221,PG!$C$8:$N$1007,12,FALSE)*E221,0)</f>
        <v>0</v>
      </c>
    </row>
    <row r="222" spans="1:7" ht="35.1" customHeight="1" thickTop="1" thickBot="1" x14ac:dyDescent="0.3">
      <c r="A222" s="28" t="str">
        <f t="shared" si="3"/>
        <v/>
      </c>
      <c r="B222" s="171"/>
      <c r="C222" s="184"/>
      <c r="D222" s="170"/>
      <c r="E222" s="170"/>
      <c r="F222" s="132" t="str">
        <f>IFERROR(VLOOKUP(C222,PG!$C$8:$M$1007,11,FALSE),"")</f>
        <v/>
      </c>
      <c r="G222" s="133">
        <f>IFERROR(VLOOKUP(C222,PG!$C$8:$N$1007,12,FALSE)*E222,0)</f>
        <v>0</v>
      </c>
    </row>
    <row r="223" spans="1:7" ht="35.1" customHeight="1" thickTop="1" thickBot="1" x14ac:dyDescent="0.3">
      <c r="A223" s="28" t="str">
        <f t="shared" si="3"/>
        <v/>
      </c>
      <c r="B223" s="171"/>
      <c r="C223" s="184"/>
      <c r="D223" s="170"/>
      <c r="E223" s="170"/>
      <c r="F223" s="132" t="str">
        <f>IFERROR(VLOOKUP(C223,PG!$C$8:$M$1007,11,FALSE),"")</f>
        <v/>
      </c>
      <c r="G223" s="133">
        <f>IFERROR(VLOOKUP(C223,PG!$C$8:$N$1007,12,FALSE)*E223,0)</f>
        <v>0</v>
      </c>
    </row>
    <row r="224" spans="1:7" ht="35.1" customHeight="1" thickTop="1" thickBot="1" x14ac:dyDescent="0.3">
      <c r="A224" s="28" t="str">
        <f t="shared" si="3"/>
        <v/>
      </c>
      <c r="B224" s="171"/>
      <c r="C224" s="184"/>
      <c r="D224" s="170"/>
      <c r="E224" s="170"/>
      <c r="F224" s="132" t="str">
        <f>IFERROR(VLOOKUP(C224,PG!$C$8:$M$1007,11,FALSE),"")</f>
        <v/>
      </c>
      <c r="G224" s="133">
        <f>IFERROR(VLOOKUP(C224,PG!$C$8:$N$1007,12,FALSE)*E224,0)</f>
        <v>0</v>
      </c>
    </row>
    <row r="225" spans="1:7" ht="35.1" customHeight="1" thickTop="1" thickBot="1" x14ac:dyDescent="0.3">
      <c r="A225" s="28" t="str">
        <f t="shared" si="3"/>
        <v/>
      </c>
      <c r="B225" s="171"/>
      <c r="C225" s="184"/>
      <c r="D225" s="170"/>
      <c r="E225" s="170"/>
      <c r="F225" s="132" t="str">
        <f>IFERROR(VLOOKUP(C225,PG!$C$8:$M$1007,11,FALSE),"")</f>
        <v/>
      </c>
      <c r="G225" s="133">
        <f>IFERROR(VLOOKUP(C225,PG!$C$8:$N$1007,12,FALSE)*E225,0)</f>
        <v>0</v>
      </c>
    </row>
    <row r="226" spans="1:7" ht="35.1" customHeight="1" thickTop="1" thickBot="1" x14ac:dyDescent="0.3">
      <c r="A226" s="28" t="str">
        <f t="shared" si="3"/>
        <v/>
      </c>
      <c r="B226" s="171"/>
      <c r="C226" s="184"/>
      <c r="D226" s="170"/>
      <c r="E226" s="170"/>
      <c r="F226" s="132" t="str">
        <f>IFERROR(VLOOKUP(C226,PG!$C$8:$M$1007,11,FALSE),"")</f>
        <v/>
      </c>
      <c r="G226" s="133">
        <f>IFERROR(VLOOKUP(C226,PG!$C$8:$N$1007,12,FALSE)*E226,0)</f>
        <v>0</v>
      </c>
    </row>
    <row r="227" spans="1:7" ht="35.1" customHeight="1" thickTop="1" thickBot="1" x14ac:dyDescent="0.3">
      <c r="A227" s="28" t="str">
        <f t="shared" si="3"/>
        <v/>
      </c>
      <c r="B227" s="171"/>
      <c r="C227" s="184"/>
      <c r="D227" s="170"/>
      <c r="E227" s="170"/>
      <c r="F227" s="132" t="str">
        <f>IFERROR(VLOOKUP(C227,PG!$C$8:$M$1007,11,FALSE),"")</f>
        <v/>
      </c>
      <c r="G227" s="133">
        <f>IFERROR(VLOOKUP(C227,PG!$C$8:$N$1007,12,FALSE)*E227,0)</f>
        <v>0</v>
      </c>
    </row>
    <row r="228" spans="1:7" ht="35.1" customHeight="1" thickTop="1" thickBot="1" x14ac:dyDescent="0.3">
      <c r="A228" s="28" t="str">
        <f t="shared" si="3"/>
        <v/>
      </c>
      <c r="B228" s="171"/>
      <c r="C228" s="184"/>
      <c r="D228" s="170"/>
      <c r="E228" s="170"/>
      <c r="F228" s="132" t="str">
        <f>IFERROR(VLOOKUP(C228,PG!$C$8:$M$1007,11,FALSE),"")</f>
        <v/>
      </c>
      <c r="G228" s="133">
        <f>IFERROR(VLOOKUP(C228,PG!$C$8:$N$1007,12,FALSE)*E228,0)</f>
        <v>0</v>
      </c>
    </row>
    <row r="229" spans="1:7" ht="35.1" customHeight="1" thickTop="1" thickBot="1" x14ac:dyDescent="0.3">
      <c r="A229" s="28" t="str">
        <f t="shared" si="3"/>
        <v/>
      </c>
      <c r="B229" s="171"/>
      <c r="C229" s="184"/>
      <c r="D229" s="170"/>
      <c r="E229" s="170"/>
      <c r="F229" s="132" t="str">
        <f>IFERROR(VLOOKUP(C229,PG!$C$8:$M$1007,11,FALSE),"")</f>
        <v/>
      </c>
      <c r="G229" s="133">
        <f>IFERROR(VLOOKUP(C229,PG!$C$8:$N$1007,12,FALSE)*E229,0)</f>
        <v>0</v>
      </c>
    </row>
    <row r="230" spans="1:7" ht="35.1" customHeight="1" thickTop="1" thickBot="1" x14ac:dyDescent="0.3">
      <c r="A230" s="28" t="str">
        <f t="shared" si="3"/>
        <v/>
      </c>
      <c r="B230" s="171"/>
      <c r="C230" s="184"/>
      <c r="D230" s="170"/>
      <c r="E230" s="170"/>
      <c r="F230" s="132" t="str">
        <f>IFERROR(VLOOKUP(C230,PG!$C$8:$M$1007,11,FALSE),"")</f>
        <v/>
      </c>
      <c r="G230" s="133">
        <f>IFERROR(VLOOKUP(C230,PG!$C$8:$N$1007,12,FALSE)*E230,0)</f>
        <v>0</v>
      </c>
    </row>
    <row r="231" spans="1:7" ht="35.1" customHeight="1" thickTop="1" thickBot="1" x14ac:dyDescent="0.3">
      <c r="A231" s="28" t="str">
        <f t="shared" si="3"/>
        <v/>
      </c>
      <c r="B231" s="171"/>
      <c r="C231" s="184"/>
      <c r="D231" s="170"/>
      <c r="E231" s="170"/>
      <c r="F231" s="132" t="str">
        <f>IFERROR(VLOOKUP(C231,PG!$C$8:$M$1007,11,FALSE),"")</f>
        <v/>
      </c>
      <c r="G231" s="133">
        <f>IFERROR(VLOOKUP(C231,PG!$C$8:$N$1007,12,FALSE)*E231,0)</f>
        <v>0</v>
      </c>
    </row>
    <row r="232" spans="1:7" ht="35.1" customHeight="1" thickTop="1" thickBot="1" x14ac:dyDescent="0.3">
      <c r="A232" s="28" t="str">
        <f t="shared" si="3"/>
        <v/>
      </c>
      <c r="B232" s="171"/>
      <c r="C232" s="184"/>
      <c r="D232" s="170"/>
      <c r="E232" s="170"/>
      <c r="F232" s="132" t="str">
        <f>IFERROR(VLOOKUP(C232,PG!$C$8:$M$1007,11,FALSE),"")</f>
        <v/>
      </c>
      <c r="G232" s="133">
        <f>IFERROR(VLOOKUP(C232,PG!$C$8:$N$1007,12,FALSE)*E232,0)</f>
        <v>0</v>
      </c>
    </row>
    <row r="233" spans="1:7" ht="35.1" customHeight="1" thickTop="1" thickBot="1" x14ac:dyDescent="0.3">
      <c r="A233" s="28" t="str">
        <f t="shared" si="3"/>
        <v/>
      </c>
      <c r="B233" s="171"/>
      <c r="C233" s="184"/>
      <c r="D233" s="170"/>
      <c r="E233" s="170"/>
      <c r="F233" s="132" t="str">
        <f>IFERROR(VLOOKUP(C233,PG!$C$8:$M$1007,11,FALSE),"")</f>
        <v/>
      </c>
      <c r="G233" s="133">
        <f>IFERROR(VLOOKUP(C233,PG!$C$8:$N$1007,12,FALSE)*E233,0)</f>
        <v>0</v>
      </c>
    </row>
    <row r="234" spans="1:7" ht="35.1" customHeight="1" thickTop="1" thickBot="1" x14ac:dyDescent="0.3">
      <c r="A234" s="28" t="str">
        <f t="shared" si="3"/>
        <v/>
      </c>
      <c r="B234" s="171"/>
      <c r="C234" s="184"/>
      <c r="D234" s="170"/>
      <c r="E234" s="170"/>
      <c r="F234" s="132" t="str">
        <f>IFERROR(VLOOKUP(C234,PG!$C$8:$M$1007,11,FALSE),"")</f>
        <v/>
      </c>
      <c r="G234" s="133">
        <f>IFERROR(VLOOKUP(C234,PG!$C$8:$N$1007,12,FALSE)*E234,0)</f>
        <v>0</v>
      </c>
    </row>
    <row r="235" spans="1:7" ht="35.1" customHeight="1" thickTop="1" thickBot="1" x14ac:dyDescent="0.3">
      <c r="A235" s="28" t="str">
        <f t="shared" si="3"/>
        <v/>
      </c>
      <c r="B235" s="171"/>
      <c r="C235" s="184"/>
      <c r="D235" s="170"/>
      <c r="E235" s="170"/>
      <c r="F235" s="132" t="str">
        <f>IFERROR(VLOOKUP(C235,PG!$C$8:$M$1007,11,FALSE),"")</f>
        <v/>
      </c>
      <c r="G235" s="133">
        <f>IFERROR(VLOOKUP(C235,PG!$C$8:$N$1007,12,FALSE)*E235,0)</f>
        <v>0</v>
      </c>
    </row>
    <row r="236" spans="1:7" ht="35.1" customHeight="1" thickTop="1" thickBot="1" x14ac:dyDescent="0.3">
      <c r="A236" s="28" t="str">
        <f t="shared" si="3"/>
        <v/>
      </c>
      <c r="B236" s="171"/>
      <c r="C236" s="184"/>
      <c r="D236" s="170"/>
      <c r="E236" s="170"/>
      <c r="F236" s="132" t="str">
        <f>IFERROR(VLOOKUP(C236,PG!$C$8:$M$1007,11,FALSE),"")</f>
        <v/>
      </c>
      <c r="G236" s="133">
        <f>IFERROR(VLOOKUP(C236,PG!$C$8:$N$1007,12,FALSE)*E236,0)</f>
        <v>0</v>
      </c>
    </row>
    <row r="237" spans="1:7" ht="35.1" customHeight="1" thickTop="1" thickBot="1" x14ac:dyDescent="0.3">
      <c r="A237" s="28" t="str">
        <f t="shared" si="3"/>
        <v/>
      </c>
      <c r="B237" s="171"/>
      <c r="C237" s="184"/>
      <c r="D237" s="170"/>
      <c r="E237" s="170"/>
      <c r="F237" s="132" t="str">
        <f>IFERROR(VLOOKUP(C237,PG!$C$8:$M$1007,11,FALSE),"")</f>
        <v/>
      </c>
      <c r="G237" s="133">
        <f>IFERROR(VLOOKUP(C237,PG!$C$8:$N$1007,12,FALSE)*E237,0)</f>
        <v>0</v>
      </c>
    </row>
    <row r="238" spans="1:7" ht="35.1" customHeight="1" thickTop="1" thickBot="1" x14ac:dyDescent="0.3">
      <c r="A238" s="28" t="str">
        <f t="shared" si="3"/>
        <v/>
      </c>
      <c r="B238" s="171"/>
      <c r="C238" s="184"/>
      <c r="D238" s="170"/>
      <c r="E238" s="170"/>
      <c r="F238" s="132" t="str">
        <f>IFERROR(VLOOKUP(C238,PG!$C$8:$M$1007,11,FALSE),"")</f>
        <v/>
      </c>
      <c r="G238" s="133">
        <f>IFERROR(VLOOKUP(C238,PG!$C$8:$N$1007,12,FALSE)*E238,0)</f>
        <v>0</v>
      </c>
    </row>
    <row r="239" spans="1:7" ht="35.1" customHeight="1" thickTop="1" thickBot="1" x14ac:dyDescent="0.3">
      <c r="A239" s="28" t="str">
        <f t="shared" si="3"/>
        <v/>
      </c>
      <c r="B239" s="171"/>
      <c r="C239" s="184"/>
      <c r="D239" s="170"/>
      <c r="E239" s="170"/>
      <c r="F239" s="132" t="str">
        <f>IFERROR(VLOOKUP(C239,PG!$C$8:$M$1007,11,FALSE),"")</f>
        <v/>
      </c>
      <c r="G239" s="133">
        <f>IFERROR(VLOOKUP(C239,PG!$C$8:$N$1007,12,FALSE)*E239,0)</f>
        <v>0</v>
      </c>
    </row>
    <row r="240" spans="1:7" ht="35.1" customHeight="1" thickTop="1" thickBot="1" x14ac:dyDescent="0.3">
      <c r="A240" s="28" t="str">
        <f t="shared" si="3"/>
        <v/>
      </c>
      <c r="B240" s="171"/>
      <c r="C240" s="184"/>
      <c r="D240" s="170"/>
      <c r="E240" s="170"/>
      <c r="F240" s="132" t="str">
        <f>IFERROR(VLOOKUP(C240,PG!$C$8:$M$1007,11,FALSE),"")</f>
        <v/>
      </c>
      <c r="G240" s="133">
        <f>IFERROR(VLOOKUP(C240,PG!$C$8:$N$1007,12,FALSE)*E240,0)</f>
        <v>0</v>
      </c>
    </row>
    <row r="241" spans="1:7" ht="35.1" customHeight="1" thickTop="1" thickBot="1" x14ac:dyDescent="0.3">
      <c r="A241" s="28" t="str">
        <f t="shared" si="3"/>
        <v/>
      </c>
      <c r="B241" s="171"/>
      <c r="C241" s="184"/>
      <c r="D241" s="170"/>
      <c r="E241" s="170"/>
      <c r="F241" s="132" t="str">
        <f>IFERROR(VLOOKUP(C241,PG!$C$8:$M$1007,11,FALSE),"")</f>
        <v/>
      </c>
      <c r="G241" s="133">
        <f>IFERROR(VLOOKUP(C241,PG!$C$8:$N$1007,12,FALSE)*E241,0)</f>
        <v>0</v>
      </c>
    </row>
    <row r="242" spans="1:7" ht="35.1" customHeight="1" thickTop="1" thickBot="1" x14ac:dyDescent="0.3">
      <c r="A242" s="28" t="str">
        <f t="shared" si="3"/>
        <v/>
      </c>
      <c r="B242" s="171"/>
      <c r="C242" s="184"/>
      <c r="D242" s="170"/>
      <c r="E242" s="170"/>
      <c r="F242" s="132" t="str">
        <f>IFERROR(VLOOKUP(C242,PG!$C$8:$M$1007,11,FALSE),"")</f>
        <v/>
      </c>
      <c r="G242" s="133">
        <f>IFERROR(VLOOKUP(C242,PG!$C$8:$N$1007,12,FALSE)*E242,0)</f>
        <v>0</v>
      </c>
    </row>
    <row r="243" spans="1:7" ht="35.1" customHeight="1" thickTop="1" thickBot="1" x14ac:dyDescent="0.3">
      <c r="A243" s="28" t="str">
        <f t="shared" si="3"/>
        <v/>
      </c>
      <c r="B243" s="171"/>
      <c r="C243" s="184"/>
      <c r="D243" s="170"/>
      <c r="E243" s="170"/>
      <c r="F243" s="132" t="str">
        <f>IFERROR(VLOOKUP(C243,PG!$C$8:$M$1007,11,FALSE),"")</f>
        <v/>
      </c>
      <c r="G243" s="133">
        <f>IFERROR(VLOOKUP(C243,PG!$C$8:$N$1007,12,FALSE)*E243,0)</f>
        <v>0</v>
      </c>
    </row>
    <row r="244" spans="1:7" ht="35.1" customHeight="1" thickTop="1" thickBot="1" x14ac:dyDescent="0.3">
      <c r="A244" s="28" t="str">
        <f t="shared" si="3"/>
        <v/>
      </c>
      <c r="B244" s="171"/>
      <c r="C244" s="184"/>
      <c r="D244" s="170"/>
      <c r="E244" s="170"/>
      <c r="F244" s="132" t="str">
        <f>IFERROR(VLOOKUP(C244,PG!$C$8:$M$1007,11,FALSE),"")</f>
        <v/>
      </c>
      <c r="G244" s="133">
        <f>IFERROR(VLOOKUP(C244,PG!$C$8:$N$1007,12,FALSE)*E244,0)</f>
        <v>0</v>
      </c>
    </row>
    <row r="245" spans="1:7" ht="35.1" customHeight="1" thickTop="1" thickBot="1" x14ac:dyDescent="0.3">
      <c r="A245" s="28" t="str">
        <f t="shared" si="3"/>
        <v/>
      </c>
      <c r="B245" s="171"/>
      <c r="C245" s="184"/>
      <c r="D245" s="170"/>
      <c r="E245" s="170"/>
      <c r="F245" s="132" t="str">
        <f>IFERROR(VLOOKUP(C245,PG!$C$8:$M$1007,11,FALSE),"")</f>
        <v/>
      </c>
      <c r="G245" s="133">
        <f>IFERROR(VLOOKUP(C245,PG!$C$8:$N$1007,12,FALSE)*E245,0)</f>
        <v>0</v>
      </c>
    </row>
    <row r="246" spans="1:7" ht="35.1" customHeight="1" thickTop="1" thickBot="1" x14ac:dyDescent="0.3">
      <c r="A246" s="28" t="str">
        <f t="shared" si="3"/>
        <v/>
      </c>
      <c r="B246" s="171"/>
      <c r="C246" s="184"/>
      <c r="D246" s="170"/>
      <c r="E246" s="170"/>
      <c r="F246" s="132" t="str">
        <f>IFERROR(VLOOKUP(C246,PG!$C$8:$M$1007,11,FALSE),"")</f>
        <v/>
      </c>
      <c r="G246" s="133">
        <f>IFERROR(VLOOKUP(C246,PG!$C$8:$N$1007,12,FALSE)*E246,0)</f>
        <v>0</v>
      </c>
    </row>
    <row r="247" spans="1:7" ht="35.1" customHeight="1" thickTop="1" thickBot="1" x14ac:dyDescent="0.3">
      <c r="A247" s="28" t="str">
        <f t="shared" si="3"/>
        <v/>
      </c>
      <c r="B247" s="171"/>
      <c r="C247" s="184"/>
      <c r="D247" s="170"/>
      <c r="E247" s="170"/>
      <c r="F247" s="132" t="str">
        <f>IFERROR(VLOOKUP(C247,PG!$C$8:$M$1007,11,FALSE),"")</f>
        <v/>
      </c>
      <c r="G247" s="133">
        <f>IFERROR(VLOOKUP(C247,PG!$C$8:$N$1007,12,FALSE)*E247,0)</f>
        <v>0</v>
      </c>
    </row>
    <row r="248" spans="1:7" ht="35.1" customHeight="1" thickTop="1" thickBot="1" x14ac:dyDescent="0.3">
      <c r="A248" s="28" t="str">
        <f t="shared" si="3"/>
        <v/>
      </c>
      <c r="B248" s="171"/>
      <c r="C248" s="184"/>
      <c r="D248" s="170"/>
      <c r="E248" s="170"/>
      <c r="F248" s="132" t="str">
        <f>IFERROR(VLOOKUP(C248,PG!$C$8:$M$1007,11,FALSE),"")</f>
        <v/>
      </c>
      <c r="G248" s="133">
        <f>IFERROR(VLOOKUP(C248,PG!$C$8:$N$1007,12,FALSE)*E248,0)</f>
        <v>0</v>
      </c>
    </row>
    <row r="249" spans="1:7" ht="35.1" customHeight="1" thickTop="1" thickBot="1" x14ac:dyDescent="0.3">
      <c r="A249" s="28" t="str">
        <f t="shared" si="3"/>
        <v/>
      </c>
      <c r="B249" s="171"/>
      <c r="C249" s="184"/>
      <c r="D249" s="170"/>
      <c r="E249" s="170"/>
      <c r="F249" s="132" t="str">
        <f>IFERROR(VLOOKUP(C249,PG!$C$8:$M$1007,11,FALSE),"")</f>
        <v/>
      </c>
      <c r="G249" s="133">
        <f>IFERROR(VLOOKUP(C249,PG!$C$8:$N$1007,12,FALSE)*E249,0)</f>
        <v>0</v>
      </c>
    </row>
    <row r="250" spans="1:7" ht="35.1" customHeight="1" thickTop="1" thickBot="1" x14ac:dyDescent="0.3">
      <c r="A250" s="28" t="str">
        <f t="shared" si="3"/>
        <v/>
      </c>
      <c r="B250" s="171"/>
      <c r="C250" s="184"/>
      <c r="D250" s="170"/>
      <c r="E250" s="170"/>
      <c r="F250" s="132" t="str">
        <f>IFERROR(VLOOKUP(C250,PG!$C$8:$M$1007,11,FALSE),"")</f>
        <v/>
      </c>
      <c r="G250" s="133">
        <f>IFERROR(VLOOKUP(C250,PG!$C$8:$N$1007,12,FALSE)*E250,0)</f>
        <v>0</v>
      </c>
    </row>
    <row r="251" spans="1:7" ht="35.1" customHeight="1" thickTop="1" thickBot="1" x14ac:dyDescent="0.3">
      <c r="A251" s="28" t="str">
        <f t="shared" si="3"/>
        <v/>
      </c>
      <c r="B251" s="171"/>
      <c r="C251" s="184"/>
      <c r="D251" s="170"/>
      <c r="E251" s="170"/>
      <c r="F251" s="132" t="str">
        <f>IFERROR(VLOOKUP(C251,PG!$C$8:$M$1007,11,FALSE),"")</f>
        <v/>
      </c>
      <c r="G251" s="133">
        <f>IFERROR(VLOOKUP(C251,PG!$C$8:$N$1007,12,FALSE)*E251,0)</f>
        <v>0</v>
      </c>
    </row>
    <row r="252" spans="1:7" ht="35.1" customHeight="1" thickTop="1" thickBot="1" x14ac:dyDescent="0.3">
      <c r="A252" s="28" t="str">
        <f t="shared" si="3"/>
        <v/>
      </c>
      <c r="B252" s="171"/>
      <c r="C252" s="184"/>
      <c r="D252" s="170"/>
      <c r="E252" s="170"/>
      <c r="F252" s="132" t="str">
        <f>IFERROR(VLOOKUP(C252,PG!$C$8:$M$1007,11,FALSE),"")</f>
        <v/>
      </c>
      <c r="G252" s="133">
        <f>IFERROR(VLOOKUP(C252,PG!$C$8:$N$1007,12,FALSE)*E252,0)</f>
        <v>0</v>
      </c>
    </row>
    <row r="253" spans="1:7" ht="35.1" customHeight="1" thickTop="1" thickBot="1" x14ac:dyDescent="0.3">
      <c r="A253" s="28" t="str">
        <f t="shared" si="3"/>
        <v/>
      </c>
      <c r="B253" s="171"/>
      <c r="C253" s="184"/>
      <c r="D253" s="170"/>
      <c r="E253" s="170"/>
      <c r="F253" s="132" t="str">
        <f>IFERROR(VLOOKUP(C253,PG!$C$8:$M$1007,11,FALSE),"")</f>
        <v/>
      </c>
      <c r="G253" s="133">
        <f>IFERROR(VLOOKUP(C253,PG!$C$8:$N$1007,12,FALSE)*E253,0)</f>
        <v>0</v>
      </c>
    </row>
    <row r="254" spans="1:7" ht="35.1" customHeight="1" thickTop="1" thickBot="1" x14ac:dyDescent="0.3">
      <c r="A254" s="28" t="str">
        <f t="shared" si="3"/>
        <v/>
      </c>
      <c r="B254" s="171"/>
      <c r="C254" s="184"/>
      <c r="D254" s="170"/>
      <c r="E254" s="170"/>
      <c r="F254" s="132" t="str">
        <f>IFERROR(VLOOKUP(C254,PG!$C$8:$M$1007,11,FALSE),"")</f>
        <v/>
      </c>
      <c r="G254" s="133">
        <f>IFERROR(VLOOKUP(C254,PG!$C$8:$N$1007,12,FALSE)*E254,0)</f>
        <v>0</v>
      </c>
    </row>
    <row r="255" spans="1:7" ht="35.1" customHeight="1" thickTop="1" thickBot="1" x14ac:dyDescent="0.3">
      <c r="A255" s="28" t="str">
        <f t="shared" si="3"/>
        <v/>
      </c>
      <c r="B255" s="171"/>
      <c r="C255" s="184"/>
      <c r="D255" s="170"/>
      <c r="E255" s="170"/>
      <c r="F255" s="132" t="str">
        <f>IFERROR(VLOOKUP(C255,PG!$C$8:$M$1007,11,FALSE),"")</f>
        <v/>
      </c>
      <c r="G255" s="133">
        <f>IFERROR(VLOOKUP(C255,PG!$C$8:$N$1007,12,FALSE)*E255,0)</f>
        <v>0</v>
      </c>
    </row>
    <row r="256" spans="1:7" ht="35.1" customHeight="1" thickTop="1" thickBot="1" x14ac:dyDescent="0.3">
      <c r="A256" s="28" t="str">
        <f t="shared" si="3"/>
        <v/>
      </c>
      <c r="B256" s="171"/>
      <c r="C256" s="184"/>
      <c r="D256" s="170"/>
      <c r="E256" s="170"/>
      <c r="F256" s="132" t="str">
        <f>IFERROR(VLOOKUP(C256,PG!$C$8:$M$1007,11,FALSE),"")</f>
        <v/>
      </c>
      <c r="G256" s="133">
        <f>IFERROR(VLOOKUP(C256,PG!$C$8:$N$1007,12,FALSE)*E256,0)</f>
        <v>0</v>
      </c>
    </row>
    <row r="257" spans="1:7" ht="35.1" customHeight="1" thickTop="1" thickBot="1" x14ac:dyDescent="0.3">
      <c r="A257" s="28" t="str">
        <f t="shared" si="3"/>
        <v/>
      </c>
      <c r="B257" s="171"/>
      <c r="C257" s="184"/>
      <c r="D257" s="170"/>
      <c r="E257" s="170"/>
      <c r="F257" s="132" t="str">
        <f>IFERROR(VLOOKUP(C257,PG!$C$8:$M$1007,11,FALSE),"")</f>
        <v/>
      </c>
      <c r="G257" s="133">
        <f>IFERROR(VLOOKUP(C257,PG!$C$8:$N$1007,12,FALSE)*E257,0)</f>
        <v>0</v>
      </c>
    </row>
    <row r="258" spans="1:7" ht="35.1" customHeight="1" thickTop="1" thickBot="1" x14ac:dyDescent="0.3">
      <c r="A258" s="28" t="str">
        <f t="shared" si="3"/>
        <v/>
      </c>
      <c r="B258" s="171"/>
      <c r="C258" s="184"/>
      <c r="D258" s="170"/>
      <c r="E258" s="170"/>
      <c r="F258" s="132" t="str">
        <f>IFERROR(VLOOKUP(C258,PG!$C$8:$M$1007,11,FALSE),"")</f>
        <v/>
      </c>
      <c r="G258" s="133">
        <f>IFERROR(VLOOKUP(C258,PG!$C$8:$N$1007,12,FALSE)*E258,0)</f>
        <v>0</v>
      </c>
    </row>
    <row r="259" spans="1:7" ht="35.1" customHeight="1" thickTop="1" thickBot="1" x14ac:dyDescent="0.3">
      <c r="A259" s="28" t="str">
        <f t="shared" si="3"/>
        <v/>
      </c>
      <c r="B259" s="171"/>
      <c r="C259" s="184"/>
      <c r="D259" s="170"/>
      <c r="E259" s="170"/>
      <c r="F259" s="132" t="str">
        <f>IFERROR(VLOOKUP(C259,PG!$C$8:$M$1007,11,FALSE),"")</f>
        <v/>
      </c>
      <c r="G259" s="133">
        <f>IFERROR(VLOOKUP(C259,PG!$C$8:$N$1007,12,FALSE)*E259,0)</f>
        <v>0</v>
      </c>
    </row>
    <row r="260" spans="1:7" ht="35.1" customHeight="1" thickTop="1" thickBot="1" x14ac:dyDescent="0.3">
      <c r="A260" s="28" t="str">
        <f t="shared" si="3"/>
        <v/>
      </c>
      <c r="B260" s="171"/>
      <c r="C260" s="184"/>
      <c r="D260" s="170"/>
      <c r="E260" s="170"/>
      <c r="F260" s="132" t="str">
        <f>IFERROR(VLOOKUP(C260,PG!$C$8:$M$1007,11,FALSE),"")</f>
        <v/>
      </c>
      <c r="G260" s="133">
        <f>IFERROR(VLOOKUP(C260,PG!$C$8:$N$1007,12,FALSE)*E260,0)</f>
        <v>0</v>
      </c>
    </row>
    <row r="261" spans="1:7" ht="35.1" customHeight="1" thickTop="1" thickBot="1" x14ac:dyDescent="0.3">
      <c r="A261" s="28" t="str">
        <f t="shared" si="3"/>
        <v/>
      </c>
      <c r="B261" s="171"/>
      <c r="C261" s="184"/>
      <c r="D261" s="170"/>
      <c r="E261" s="170"/>
      <c r="F261" s="132" t="str">
        <f>IFERROR(VLOOKUP(C261,PG!$C$8:$M$1007,11,FALSE),"")</f>
        <v/>
      </c>
      <c r="G261" s="133">
        <f>IFERROR(VLOOKUP(C261,PG!$C$8:$N$1007,12,FALSE)*E261,0)</f>
        <v>0</v>
      </c>
    </row>
    <row r="262" spans="1:7" ht="35.1" customHeight="1" thickTop="1" thickBot="1" x14ac:dyDescent="0.3">
      <c r="A262" s="28" t="str">
        <f t="shared" si="3"/>
        <v/>
      </c>
      <c r="B262" s="171"/>
      <c r="C262" s="184"/>
      <c r="D262" s="170"/>
      <c r="E262" s="170"/>
      <c r="F262" s="132" t="str">
        <f>IFERROR(VLOOKUP(C262,PG!$C$8:$M$1007,11,FALSE),"")</f>
        <v/>
      </c>
      <c r="G262" s="133">
        <f>IFERROR(VLOOKUP(C262,PG!$C$8:$N$1007,12,FALSE)*E262,0)</f>
        <v>0</v>
      </c>
    </row>
    <row r="263" spans="1:7" ht="35.1" customHeight="1" thickTop="1" thickBot="1" x14ac:dyDescent="0.3">
      <c r="A263" s="28" t="str">
        <f t="shared" si="3"/>
        <v/>
      </c>
      <c r="B263" s="171"/>
      <c r="C263" s="184"/>
      <c r="D263" s="170"/>
      <c r="E263" s="170"/>
      <c r="F263" s="132" t="str">
        <f>IFERROR(VLOOKUP(C263,PG!$C$8:$M$1007,11,FALSE),"")</f>
        <v/>
      </c>
      <c r="G263" s="133">
        <f>IFERROR(VLOOKUP(C263,PG!$C$8:$N$1007,12,FALSE)*E263,0)</f>
        <v>0</v>
      </c>
    </row>
    <row r="264" spans="1:7" ht="35.1" customHeight="1" thickTop="1" thickBot="1" x14ac:dyDescent="0.3">
      <c r="A264" s="28" t="str">
        <f t="shared" si="3"/>
        <v/>
      </c>
      <c r="B264" s="171"/>
      <c r="C264" s="184"/>
      <c r="D264" s="170"/>
      <c r="E264" s="170"/>
      <c r="F264" s="132" t="str">
        <f>IFERROR(VLOOKUP(C264,PG!$C$8:$M$1007,11,FALSE),"")</f>
        <v/>
      </c>
      <c r="G264" s="133">
        <f>IFERROR(VLOOKUP(C264,PG!$C$8:$N$1007,12,FALSE)*E264,0)</f>
        <v>0</v>
      </c>
    </row>
    <row r="265" spans="1:7" ht="35.1" customHeight="1" thickTop="1" thickBot="1" x14ac:dyDescent="0.3">
      <c r="A265" s="28" t="str">
        <f t="shared" ref="A265:A328" si="4">IF(B265="","",MONTH(B265))</f>
        <v/>
      </c>
      <c r="B265" s="171"/>
      <c r="C265" s="184"/>
      <c r="D265" s="170"/>
      <c r="E265" s="170"/>
      <c r="F265" s="132" t="str">
        <f>IFERROR(VLOOKUP(C265,PG!$C$8:$M$1007,11,FALSE),"")</f>
        <v/>
      </c>
      <c r="G265" s="133">
        <f>IFERROR(VLOOKUP(C265,PG!$C$8:$N$1007,12,FALSE)*E265,0)</f>
        <v>0</v>
      </c>
    </row>
    <row r="266" spans="1:7" ht="35.1" customHeight="1" thickTop="1" thickBot="1" x14ac:dyDescent="0.3">
      <c r="A266" s="28" t="str">
        <f t="shared" si="4"/>
        <v/>
      </c>
      <c r="B266" s="171"/>
      <c r="C266" s="184"/>
      <c r="D266" s="170"/>
      <c r="E266" s="170"/>
      <c r="F266" s="132" t="str">
        <f>IFERROR(VLOOKUP(C266,PG!$C$8:$M$1007,11,FALSE),"")</f>
        <v/>
      </c>
      <c r="G266" s="133">
        <f>IFERROR(VLOOKUP(C266,PG!$C$8:$N$1007,12,FALSE)*E266,0)</f>
        <v>0</v>
      </c>
    </row>
    <row r="267" spans="1:7" ht="35.1" customHeight="1" thickTop="1" thickBot="1" x14ac:dyDescent="0.3">
      <c r="A267" s="28" t="str">
        <f t="shared" si="4"/>
        <v/>
      </c>
      <c r="B267" s="171"/>
      <c r="C267" s="184"/>
      <c r="D267" s="170"/>
      <c r="E267" s="170"/>
      <c r="F267" s="132" t="str">
        <f>IFERROR(VLOOKUP(C267,PG!$C$8:$M$1007,11,FALSE),"")</f>
        <v/>
      </c>
      <c r="G267" s="133">
        <f>IFERROR(VLOOKUP(C267,PG!$C$8:$N$1007,12,FALSE)*E267,0)</f>
        <v>0</v>
      </c>
    </row>
    <row r="268" spans="1:7" ht="35.1" customHeight="1" thickTop="1" thickBot="1" x14ac:dyDescent="0.3">
      <c r="A268" s="28" t="str">
        <f t="shared" si="4"/>
        <v/>
      </c>
      <c r="B268" s="171"/>
      <c r="C268" s="184"/>
      <c r="D268" s="170"/>
      <c r="E268" s="170"/>
      <c r="F268" s="132" t="str">
        <f>IFERROR(VLOOKUP(C268,PG!$C$8:$M$1007,11,FALSE),"")</f>
        <v/>
      </c>
      <c r="G268" s="133">
        <f>IFERROR(VLOOKUP(C268,PG!$C$8:$N$1007,12,FALSE)*E268,0)</f>
        <v>0</v>
      </c>
    </row>
    <row r="269" spans="1:7" ht="35.1" customHeight="1" thickTop="1" thickBot="1" x14ac:dyDescent="0.3">
      <c r="A269" s="28" t="str">
        <f t="shared" si="4"/>
        <v/>
      </c>
      <c r="B269" s="171"/>
      <c r="C269" s="184"/>
      <c r="D269" s="170"/>
      <c r="E269" s="170"/>
      <c r="F269" s="132" t="str">
        <f>IFERROR(VLOOKUP(C269,PG!$C$8:$M$1007,11,FALSE),"")</f>
        <v/>
      </c>
      <c r="G269" s="133">
        <f>IFERROR(VLOOKUP(C269,PG!$C$8:$N$1007,12,FALSE)*E269,0)</f>
        <v>0</v>
      </c>
    </row>
    <row r="270" spans="1:7" ht="35.1" customHeight="1" thickTop="1" thickBot="1" x14ac:dyDescent="0.3">
      <c r="A270" s="28" t="str">
        <f t="shared" si="4"/>
        <v/>
      </c>
      <c r="B270" s="171"/>
      <c r="C270" s="184"/>
      <c r="D270" s="170"/>
      <c r="E270" s="170"/>
      <c r="F270" s="132" t="str">
        <f>IFERROR(VLOOKUP(C270,PG!$C$8:$M$1007,11,FALSE),"")</f>
        <v/>
      </c>
      <c r="G270" s="133">
        <f>IFERROR(VLOOKUP(C270,PG!$C$8:$N$1007,12,FALSE)*E270,0)</f>
        <v>0</v>
      </c>
    </row>
    <row r="271" spans="1:7" ht="35.1" customHeight="1" thickTop="1" thickBot="1" x14ac:dyDescent="0.3">
      <c r="A271" s="28" t="str">
        <f t="shared" si="4"/>
        <v/>
      </c>
      <c r="B271" s="171"/>
      <c r="C271" s="184"/>
      <c r="D271" s="170"/>
      <c r="E271" s="170"/>
      <c r="F271" s="132" t="str">
        <f>IFERROR(VLOOKUP(C271,PG!$C$8:$M$1007,11,FALSE),"")</f>
        <v/>
      </c>
      <c r="G271" s="133">
        <f>IFERROR(VLOOKUP(C271,PG!$C$8:$N$1007,12,FALSE)*E271,0)</f>
        <v>0</v>
      </c>
    </row>
    <row r="272" spans="1:7" ht="35.1" customHeight="1" thickTop="1" thickBot="1" x14ac:dyDescent="0.3">
      <c r="A272" s="28" t="str">
        <f t="shared" si="4"/>
        <v/>
      </c>
      <c r="B272" s="171"/>
      <c r="C272" s="184"/>
      <c r="D272" s="170"/>
      <c r="E272" s="170"/>
      <c r="F272" s="132" t="str">
        <f>IFERROR(VLOOKUP(C272,PG!$C$8:$M$1007,11,FALSE),"")</f>
        <v/>
      </c>
      <c r="G272" s="133">
        <f>IFERROR(VLOOKUP(C272,PG!$C$8:$N$1007,12,FALSE)*E272,0)</f>
        <v>0</v>
      </c>
    </row>
    <row r="273" spans="1:7" ht="35.1" customHeight="1" thickTop="1" thickBot="1" x14ac:dyDescent="0.3">
      <c r="A273" s="28" t="str">
        <f t="shared" si="4"/>
        <v/>
      </c>
      <c r="B273" s="171"/>
      <c r="C273" s="184"/>
      <c r="D273" s="170"/>
      <c r="E273" s="170"/>
      <c r="F273" s="132" t="str">
        <f>IFERROR(VLOOKUP(C273,PG!$C$8:$M$1007,11,FALSE),"")</f>
        <v/>
      </c>
      <c r="G273" s="133">
        <f>IFERROR(VLOOKUP(C273,PG!$C$8:$N$1007,12,FALSE)*E273,0)</f>
        <v>0</v>
      </c>
    </row>
    <row r="274" spans="1:7" ht="35.1" customHeight="1" thickTop="1" thickBot="1" x14ac:dyDescent="0.3">
      <c r="A274" s="28" t="str">
        <f t="shared" si="4"/>
        <v/>
      </c>
      <c r="B274" s="171"/>
      <c r="C274" s="184"/>
      <c r="D274" s="170"/>
      <c r="E274" s="170"/>
      <c r="F274" s="132" t="str">
        <f>IFERROR(VLOOKUP(C274,PG!$C$8:$M$1007,11,FALSE),"")</f>
        <v/>
      </c>
      <c r="G274" s="133">
        <f>IFERROR(VLOOKUP(C274,PG!$C$8:$N$1007,12,FALSE)*E274,0)</f>
        <v>0</v>
      </c>
    </row>
    <row r="275" spans="1:7" ht="35.1" customHeight="1" thickTop="1" thickBot="1" x14ac:dyDescent="0.3">
      <c r="A275" s="28" t="str">
        <f t="shared" si="4"/>
        <v/>
      </c>
      <c r="B275" s="171"/>
      <c r="C275" s="184"/>
      <c r="D275" s="170"/>
      <c r="E275" s="170"/>
      <c r="F275" s="132" t="str">
        <f>IFERROR(VLOOKUP(C275,PG!$C$8:$M$1007,11,FALSE),"")</f>
        <v/>
      </c>
      <c r="G275" s="133">
        <f>IFERROR(VLOOKUP(C275,PG!$C$8:$N$1007,12,FALSE)*E275,0)</f>
        <v>0</v>
      </c>
    </row>
    <row r="276" spans="1:7" ht="35.1" customHeight="1" thickTop="1" thickBot="1" x14ac:dyDescent="0.3">
      <c r="A276" s="28" t="str">
        <f t="shared" si="4"/>
        <v/>
      </c>
      <c r="B276" s="171"/>
      <c r="C276" s="184"/>
      <c r="D276" s="170"/>
      <c r="E276" s="170"/>
      <c r="F276" s="132" t="str">
        <f>IFERROR(VLOOKUP(C276,PG!$C$8:$M$1007,11,FALSE),"")</f>
        <v/>
      </c>
      <c r="G276" s="133">
        <f>IFERROR(VLOOKUP(C276,PG!$C$8:$N$1007,12,FALSE)*E276,0)</f>
        <v>0</v>
      </c>
    </row>
    <row r="277" spans="1:7" ht="35.1" customHeight="1" thickTop="1" thickBot="1" x14ac:dyDescent="0.3">
      <c r="A277" s="28" t="str">
        <f t="shared" si="4"/>
        <v/>
      </c>
      <c r="B277" s="171"/>
      <c r="C277" s="184"/>
      <c r="D277" s="170"/>
      <c r="E277" s="170"/>
      <c r="F277" s="132" t="str">
        <f>IFERROR(VLOOKUP(C277,PG!$C$8:$M$1007,11,FALSE),"")</f>
        <v/>
      </c>
      <c r="G277" s="133">
        <f>IFERROR(VLOOKUP(C277,PG!$C$8:$N$1007,12,FALSE)*E277,0)</f>
        <v>0</v>
      </c>
    </row>
    <row r="278" spans="1:7" ht="35.1" customHeight="1" thickTop="1" thickBot="1" x14ac:dyDescent="0.3">
      <c r="A278" s="28" t="str">
        <f t="shared" si="4"/>
        <v/>
      </c>
      <c r="B278" s="171"/>
      <c r="C278" s="184"/>
      <c r="D278" s="170"/>
      <c r="E278" s="170"/>
      <c r="F278" s="132" t="str">
        <f>IFERROR(VLOOKUP(C278,PG!$C$8:$M$1007,11,FALSE),"")</f>
        <v/>
      </c>
      <c r="G278" s="133">
        <f>IFERROR(VLOOKUP(C278,PG!$C$8:$N$1007,12,FALSE)*E278,0)</f>
        <v>0</v>
      </c>
    </row>
    <row r="279" spans="1:7" ht="35.1" customHeight="1" thickTop="1" thickBot="1" x14ac:dyDescent="0.3">
      <c r="A279" s="28" t="str">
        <f t="shared" si="4"/>
        <v/>
      </c>
      <c r="B279" s="171"/>
      <c r="C279" s="184"/>
      <c r="D279" s="170"/>
      <c r="E279" s="170"/>
      <c r="F279" s="132" t="str">
        <f>IFERROR(VLOOKUP(C279,PG!$C$8:$M$1007,11,FALSE),"")</f>
        <v/>
      </c>
      <c r="G279" s="133">
        <f>IFERROR(VLOOKUP(C279,PG!$C$8:$N$1007,12,FALSE)*E279,0)</f>
        <v>0</v>
      </c>
    </row>
    <row r="280" spans="1:7" ht="35.1" customHeight="1" thickTop="1" thickBot="1" x14ac:dyDescent="0.3">
      <c r="A280" s="28" t="str">
        <f t="shared" si="4"/>
        <v/>
      </c>
      <c r="B280" s="171"/>
      <c r="C280" s="184"/>
      <c r="D280" s="170"/>
      <c r="E280" s="170"/>
      <c r="F280" s="132" t="str">
        <f>IFERROR(VLOOKUP(C280,PG!$C$8:$M$1007,11,FALSE),"")</f>
        <v/>
      </c>
      <c r="G280" s="133">
        <f>IFERROR(VLOOKUP(C280,PG!$C$8:$N$1007,12,FALSE)*E280,0)</f>
        <v>0</v>
      </c>
    </row>
    <row r="281" spans="1:7" ht="35.1" customHeight="1" thickTop="1" thickBot="1" x14ac:dyDescent="0.3">
      <c r="A281" s="28" t="str">
        <f t="shared" si="4"/>
        <v/>
      </c>
      <c r="B281" s="171"/>
      <c r="C281" s="184"/>
      <c r="D281" s="170"/>
      <c r="E281" s="170"/>
      <c r="F281" s="132" t="str">
        <f>IFERROR(VLOOKUP(C281,PG!$C$8:$M$1007,11,FALSE),"")</f>
        <v/>
      </c>
      <c r="G281" s="133">
        <f>IFERROR(VLOOKUP(C281,PG!$C$8:$N$1007,12,FALSE)*E281,0)</f>
        <v>0</v>
      </c>
    </row>
    <row r="282" spans="1:7" ht="35.1" customHeight="1" thickTop="1" thickBot="1" x14ac:dyDescent="0.3">
      <c r="A282" s="28" t="str">
        <f t="shared" si="4"/>
        <v/>
      </c>
      <c r="B282" s="171"/>
      <c r="C282" s="184"/>
      <c r="D282" s="170"/>
      <c r="E282" s="170"/>
      <c r="F282" s="132" t="str">
        <f>IFERROR(VLOOKUP(C282,PG!$C$8:$M$1007,11,FALSE),"")</f>
        <v/>
      </c>
      <c r="G282" s="133">
        <f>IFERROR(VLOOKUP(C282,PG!$C$8:$N$1007,12,FALSE)*E282,0)</f>
        <v>0</v>
      </c>
    </row>
    <row r="283" spans="1:7" ht="35.1" customHeight="1" thickTop="1" thickBot="1" x14ac:dyDescent="0.3">
      <c r="A283" s="28" t="str">
        <f t="shared" si="4"/>
        <v/>
      </c>
      <c r="B283" s="171"/>
      <c r="C283" s="184"/>
      <c r="D283" s="170"/>
      <c r="E283" s="170"/>
      <c r="F283" s="132" t="str">
        <f>IFERROR(VLOOKUP(C283,PG!$C$8:$M$1007,11,FALSE),"")</f>
        <v/>
      </c>
      <c r="G283" s="133">
        <f>IFERROR(VLOOKUP(C283,PG!$C$8:$N$1007,12,FALSE)*E283,0)</f>
        <v>0</v>
      </c>
    </row>
    <row r="284" spans="1:7" ht="35.1" customHeight="1" thickTop="1" thickBot="1" x14ac:dyDescent="0.3">
      <c r="A284" s="28" t="str">
        <f t="shared" si="4"/>
        <v/>
      </c>
      <c r="B284" s="171"/>
      <c r="C284" s="184"/>
      <c r="D284" s="170"/>
      <c r="E284" s="170"/>
      <c r="F284" s="132" t="str">
        <f>IFERROR(VLOOKUP(C284,PG!$C$8:$M$1007,11,FALSE),"")</f>
        <v/>
      </c>
      <c r="G284" s="133">
        <f>IFERROR(VLOOKUP(C284,PG!$C$8:$N$1007,12,FALSE)*E284,0)</f>
        <v>0</v>
      </c>
    </row>
    <row r="285" spans="1:7" ht="35.1" customHeight="1" thickTop="1" thickBot="1" x14ac:dyDescent="0.3">
      <c r="A285" s="28" t="str">
        <f t="shared" si="4"/>
        <v/>
      </c>
      <c r="B285" s="171"/>
      <c r="C285" s="184"/>
      <c r="D285" s="170"/>
      <c r="E285" s="170"/>
      <c r="F285" s="132" t="str">
        <f>IFERROR(VLOOKUP(C285,PG!$C$8:$M$1007,11,FALSE),"")</f>
        <v/>
      </c>
      <c r="G285" s="133">
        <f>IFERROR(VLOOKUP(C285,PG!$C$8:$N$1007,12,FALSE)*E285,0)</f>
        <v>0</v>
      </c>
    </row>
    <row r="286" spans="1:7" ht="35.1" customHeight="1" thickTop="1" thickBot="1" x14ac:dyDescent="0.3">
      <c r="A286" s="28" t="str">
        <f t="shared" si="4"/>
        <v/>
      </c>
      <c r="B286" s="171"/>
      <c r="C286" s="184"/>
      <c r="D286" s="170"/>
      <c r="E286" s="170"/>
      <c r="F286" s="132" t="str">
        <f>IFERROR(VLOOKUP(C286,PG!$C$8:$M$1007,11,FALSE),"")</f>
        <v/>
      </c>
      <c r="G286" s="133">
        <f>IFERROR(VLOOKUP(C286,PG!$C$8:$N$1007,12,FALSE)*E286,0)</f>
        <v>0</v>
      </c>
    </row>
    <row r="287" spans="1:7" ht="35.1" customHeight="1" thickTop="1" thickBot="1" x14ac:dyDescent="0.3">
      <c r="A287" s="28" t="str">
        <f t="shared" si="4"/>
        <v/>
      </c>
      <c r="B287" s="171"/>
      <c r="C287" s="184"/>
      <c r="D287" s="170"/>
      <c r="E287" s="170"/>
      <c r="F287" s="132" t="str">
        <f>IFERROR(VLOOKUP(C287,PG!$C$8:$M$1007,11,FALSE),"")</f>
        <v/>
      </c>
      <c r="G287" s="133">
        <f>IFERROR(VLOOKUP(C287,PG!$C$8:$N$1007,12,FALSE)*E287,0)</f>
        <v>0</v>
      </c>
    </row>
    <row r="288" spans="1:7" ht="35.1" customHeight="1" thickTop="1" thickBot="1" x14ac:dyDescent="0.3">
      <c r="A288" s="28" t="str">
        <f t="shared" si="4"/>
        <v/>
      </c>
      <c r="B288" s="171"/>
      <c r="C288" s="184"/>
      <c r="D288" s="170"/>
      <c r="E288" s="170"/>
      <c r="F288" s="132" t="str">
        <f>IFERROR(VLOOKUP(C288,PG!$C$8:$M$1007,11,FALSE),"")</f>
        <v/>
      </c>
      <c r="G288" s="133">
        <f>IFERROR(VLOOKUP(C288,PG!$C$8:$N$1007,12,FALSE)*E288,0)</f>
        <v>0</v>
      </c>
    </row>
    <row r="289" spans="1:7" ht="35.1" customHeight="1" thickTop="1" thickBot="1" x14ac:dyDescent="0.3">
      <c r="A289" s="28" t="str">
        <f t="shared" si="4"/>
        <v/>
      </c>
      <c r="B289" s="171"/>
      <c r="C289" s="184"/>
      <c r="D289" s="170"/>
      <c r="E289" s="170"/>
      <c r="F289" s="132" t="str">
        <f>IFERROR(VLOOKUP(C289,PG!$C$8:$M$1007,11,FALSE),"")</f>
        <v/>
      </c>
      <c r="G289" s="133">
        <f>IFERROR(VLOOKUP(C289,PG!$C$8:$N$1007,12,FALSE)*E289,0)</f>
        <v>0</v>
      </c>
    </row>
    <row r="290" spans="1:7" ht="35.1" customHeight="1" thickTop="1" thickBot="1" x14ac:dyDescent="0.3">
      <c r="A290" s="28" t="str">
        <f t="shared" si="4"/>
        <v/>
      </c>
      <c r="B290" s="171"/>
      <c r="C290" s="184"/>
      <c r="D290" s="170"/>
      <c r="E290" s="170"/>
      <c r="F290" s="132" t="str">
        <f>IFERROR(VLOOKUP(C290,PG!$C$8:$M$1007,11,FALSE),"")</f>
        <v/>
      </c>
      <c r="G290" s="133">
        <f>IFERROR(VLOOKUP(C290,PG!$C$8:$N$1007,12,FALSE)*E290,0)</f>
        <v>0</v>
      </c>
    </row>
    <row r="291" spans="1:7" ht="35.1" customHeight="1" thickTop="1" thickBot="1" x14ac:dyDescent="0.3">
      <c r="A291" s="28" t="str">
        <f t="shared" si="4"/>
        <v/>
      </c>
      <c r="B291" s="171"/>
      <c r="C291" s="184"/>
      <c r="D291" s="170"/>
      <c r="E291" s="170"/>
      <c r="F291" s="132" t="str">
        <f>IFERROR(VLOOKUP(C291,PG!$C$8:$M$1007,11,FALSE),"")</f>
        <v/>
      </c>
      <c r="G291" s="133">
        <f>IFERROR(VLOOKUP(C291,PG!$C$8:$N$1007,12,FALSE)*E291,0)</f>
        <v>0</v>
      </c>
    </row>
    <row r="292" spans="1:7" ht="35.1" customHeight="1" thickTop="1" thickBot="1" x14ac:dyDescent="0.3">
      <c r="A292" s="28" t="str">
        <f t="shared" si="4"/>
        <v/>
      </c>
      <c r="B292" s="171"/>
      <c r="C292" s="184"/>
      <c r="D292" s="170"/>
      <c r="E292" s="170"/>
      <c r="F292" s="132" t="str">
        <f>IFERROR(VLOOKUP(C292,PG!$C$8:$M$1007,11,FALSE),"")</f>
        <v/>
      </c>
      <c r="G292" s="133">
        <f>IFERROR(VLOOKUP(C292,PG!$C$8:$N$1007,12,FALSE)*E292,0)</f>
        <v>0</v>
      </c>
    </row>
    <row r="293" spans="1:7" ht="35.1" customHeight="1" thickTop="1" thickBot="1" x14ac:dyDescent="0.3">
      <c r="A293" s="28" t="str">
        <f t="shared" si="4"/>
        <v/>
      </c>
      <c r="B293" s="171"/>
      <c r="C293" s="184"/>
      <c r="D293" s="170"/>
      <c r="E293" s="170"/>
      <c r="F293" s="132" t="str">
        <f>IFERROR(VLOOKUP(C293,PG!$C$8:$M$1007,11,FALSE),"")</f>
        <v/>
      </c>
      <c r="G293" s="133">
        <f>IFERROR(VLOOKUP(C293,PG!$C$8:$N$1007,12,FALSE)*E293,0)</f>
        <v>0</v>
      </c>
    </row>
    <row r="294" spans="1:7" ht="35.1" customHeight="1" thickTop="1" thickBot="1" x14ac:dyDescent="0.3">
      <c r="A294" s="28" t="str">
        <f t="shared" si="4"/>
        <v/>
      </c>
      <c r="B294" s="171"/>
      <c r="C294" s="184"/>
      <c r="D294" s="170"/>
      <c r="E294" s="170"/>
      <c r="F294" s="132" t="str">
        <f>IFERROR(VLOOKUP(C294,PG!$C$8:$M$1007,11,FALSE),"")</f>
        <v/>
      </c>
      <c r="G294" s="133">
        <f>IFERROR(VLOOKUP(C294,PG!$C$8:$N$1007,12,FALSE)*E294,0)</f>
        <v>0</v>
      </c>
    </row>
    <row r="295" spans="1:7" ht="35.1" customHeight="1" thickTop="1" thickBot="1" x14ac:dyDescent="0.3">
      <c r="A295" s="28" t="str">
        <f t="shared" si="4"/>
        <v/>
      </c>
      <c r="B295" s="171"/>
      <c r="C295" s="184"/>
      <c r="D295" s="170"/>
      <c r="E295" s="170"/>
      <c r="F295" s="132" t="str">
        <f>IFERROR(VLOOKUP(C295,PG!$C$8:$M$1007,11,FALSE),"")</f>
        <v/>
      </c>
      <c r="G295" s="133">
        <f>IFERROR(VLOOKUP(C295,PG!$C$8:$N$1007,12,FALSE)*E295,0)</f>
        <v>0</v>
      </c>
    </row>
    <row r="296" spans="1:7" ht="35.1" customHeight="1" thickTop="1" thickBot="1" x14ac:dyDescent="0.3">
      <c r="A296" s="28" t="str">
        <f t="shared" si="4"/>
        <v/>
      </c>
      <c r="B296" s="171"/>
      <c r="C296" s="184"/>
      <c r="D296" s="170"/>
      <c r="E296" s="170"/>
      <c r="F296" s="132" t="str">
        <f>IFERROR(VLOOKUP(C296,PG!$C$8:$M$1007,11,FALSE),"")</f>
        <v/>
      </c>
      <c r="G296" s="133">
        <f>IFERROR(VLOOKUP(C296,PG!$C$8:$N$1007,12,FALSE)*E296,0)</f>
        <v>0</v>
      </c>
    </row>
    <row r="297" spans="1:7" ht="35.1" customHeight="1" thickTop="1" thickBot="1" x14ac:dyDescent="0.3">
      <c r="A297" s="28" t="str">
        <f t="shared" si="4"/>
        <v/>
      </c>
      <c r="B297" s="171"/>
      <c r="C297" s="184"/>
      <c r="D297" s="170"/>
      <c r="E297" s="170"/>
      <c r="F297" s="132" t="str">
        <f>IFERROR(VLOOKUP(C297,PG!$C$8:$M$1007,11,FALSE),"")</f>
        <v/>
      </c>
      <c r="G297" s="133">
        <f>IFERROR(VLOOKUP(C297,PG!$C$8:$N$1007,12,FALSE)*E297,0)</f>
        <v>0</v>
      </c>
    </row>
    <row r="298" spans="1:7" ht="35.1" customHeight="1" thickTop="1" thickBot="1" x14ac:dyDescent="0.3">
      <c r="A298" s="28" t="str">
        <f t="shared" si="4"/>
        <v/>
      </c>
      <c r="B298" s="171"/>
      <c r="C298" s="184"/>
      <c r="D298" s="170"/>
      <c r="E298" s="170"/>
      <c r="F298" s="132" t="str">
        <f>IFERROR(VLOOKUP(C298,PG!$C$8:$M$1007,11,FALSE),"")</f>
        <v/>
      </c>
      <c r="G298" s="133">
        <f>IFERROR(VLOOKUP(C298,PG!$C$8:$N$1007,12,FALSE)*E298,0)</f>
        <v>0</v>
      </c>
    </row>
    <row r="299" spans="1:7" ht="35.1" customHeight="1" thickTop="1" thickBot="1" x14ac:dyDescent="0.3">
      <c r="A299" s="28" t="str">
        <f t="shared" si="4"/>
        <v/>
      </c>
      <c r="B299" s="171"/>
      <c r="C299" s="184"/>
      <c r="D299" s="170"/>
      <c r="E299" s="170"/>
      <c r="F299" s="132" t="str">
        <f>IFERROR(VLOOKUP(C299,PG!$C$8:$M$1007,11,FALSE),"")</f>
        <v/>
      </c>
      <c r="G299" s="133">
        <f>IFERROR(VLOOKUP(C299,PG!$C$8:$N$1007,12,FALSE)*E299,0)</f>
        <v>0</v>
      </c>
    </row>
    <row r="300" spans="1:7" ht="35.1" customHeight="1" thickTop="1" thickBot="1" x14ac:dyDescent="0.3">
      <c r="A300" s="28" t="str">
        <f t="shared" si="4"/>
        <v/>
      </c>
      <c r="B300" s="171"/>
      <c r="C300" s="184"/>
      <c r="D300" s="170"/>
      <c r="E300" s="170"/>
      <c r="F300" s="132" t="str">
        <f>IFERROR(VLOOKUP(C300,PG!$C$8:$M$1007,11,FALSE),"")</f>
        <v/>
      </c>
      <c r="G300" s="133">
        <f>IFERROR(VLOOKUP(C300,PG!$C$8:$N$1007,12,FALSE)*E300,0)</f>
        <v>0</v>
      </c>
    </row>
    <row r="301" spans="1:7" ht="35.1" customHeight="1" thickTop="1" thickBot="1" x14ac:dyDescent="0.3">
      <c r="A301" s="28" t="str">
        <f t="shared" si="4"/>
        <v/>
      </c>
      <c r="B301" s="171"/>
      <c r="C301" s="184"/>
      <c r="D301" s="170"/>
      <c r="E301" s="170"/>
      <c r="F301" s="132" t="str">
        <f>IFERROR(VLOOKUP(C301,PG!$C$8:$M$1007,11,FALSE),"")</f>
        <v/>
      </c>
      <c r="G301" s="133">
        <f>IFERROR(VLOOKUP(C301,PG!$C$8:$N$1007,12,FALSE)*E301,0)</f>
        <v>0</v>
      </c>
    </row>
    <row r="302" spans="1:7" ht="35.1" customHeight="1" thickTop="1" thickBot="1" x14ac:dyDescent="0.3">
      <c r="A302" s="28" t="str">
        <f t="shared" si="4"/>
        <v/>
      </c>
      <c r="B302" s="171"/>
      <c r="C302" s="184"/>
      <c r="D302" s="170"/>
      <c r="E302" s="170"/>
      <c r="F302" s="132" t="str">
        <f>IFERROR(VLOOKUP(C302,PG!$C$8:$M$1007,11,FALSE),"")</f>
        <v/>
      </c>
      <c r="G302" s="133">
        <f>IFERROR(VLOOKUP(C302,PG!$C$8:$N$1007,12,FALSE)*E302,0)</f>
        <v>0</v>
      </c>
    </row>
    <row r="303" spans="1:7" ht="35.1" customHeight="1" thickTop="1" thickBot="1" x14ac:dyDescent="0.3">
      <c r="A303" s="28" t="str">
        <f t="shared" si="4"/>
        <v/>
      </c>
      <c r="B303" s="171"/>
      <c r="C303" s="184"/>
      <c r="D303" s="170"/>
      <c r="E303" s="170"/>
      <c r="F303" s="132" t="str">
        <f>IFERROR(VLOOKUP(C303,PG!$C$8:$M$1007,11,FALSE),"")</f>
        <v/>
      </c>
      <c r="G303" s="133">
        <f>IFERROR(VLOOKUP(C303,PG!$C$8:$N$1007,12,FALSE)*E303,0)</f>
        <v>0</v>
      </c>
    </row>
    <row r="304" spans="1:7" ht="35.1" customHeight="1" thickTop="1" thickBot="1" x14ac:dyDescent="0.3">
      <c r="A304" s="28" t="str">
        <f t="shared" si="4"/>
        <v/>
      </c>
      <c r="B304" s="171"/>
      <c r="C304" s="184"/>
      <c r="D304" s="170"/>
      <c r="E304" s="170"/>
      <c r="F304" s="132" t="str">
        <f>IFERROR(VLOOKUP(C304,PG!$C$8:$M$1007,11,FALSE),"")</f>
        <v/>
      </c>
      <c r="G304" s="133">
        <f>IFERROR(VLOOKUP(C304,PG!$C$8:$N$1007,12,FALSE)*E304,0)</f>
        <v>0</v>
      </c>
    </row>
    <row r="305" spans="1:7" ht="35.1" customHeight="1" thickTop="1" thickBot="1" x14ac:dyDescent="0.3">
      <c r="A305" s="28" t="str">
        <f t="shared" si="4"/>
        <v/>
      </c>
      <c r="B305" s="171"/>
      <c r="C305" s="184"/>
      <c r="D305" s="170"/>
      <c r="E305" s="170"/>
      <c r="F305" s="132" t="str">
        <f>IFERROR(VLOOKUP(C305,PG!$C$8:$M$1007,11,FALSE),"")</f>
        <v/>
      </c>
      <c r="G305" s="133">
        <f>IFERROR(VLOOKUP(C305,PG!$C$8:$N$1007,12,FALSE)*E305,0)</f>
        <v>0</v>
      </c>
    </row>
    <row r="306" spans="1:7" ht="35.1" customHeight="1" thickTop="1" thickBot="1" x14ac:dyDescent="0.3">
      <c r="A306" s="28" t="str">
        <f t="shared" si="4"/>
        <v/>
      </c>
      <c r="B306" s="171"/>
      <c r="C306" s="184"/>
      <c r="D306" s="170"/>
      <c r="E306" s="170"/>
      <c r="F306" s="132" t="str">
        <f>IFERROR(VLOOKUP(C306,PG!$C$8:$M$1007,11,FALSE),"")</f>
        <v/>
      </c>
      <c r="G306" s="133">
        <f>IFERROR(VLOOKUP(C306,PG!$C$8:$N$1007,12,FALSE)*E306,0)</f>
        <v>0</v>
      </c>
    </row>
    <row r="307" spans="1:7" ht="35.1" customHeight="1" thickTop="1" thickBot="1" x14ac:dyDescent="0.3">
      <c r="A307" s="28" t="str">
        <f t="shared" si="4"/>
        <v/>
      </c>
      <c r="B307" s="171"/>
      <c r="C307" s="184"/>
      <c r="D307" s="170"/>
      <c r="E307" s="170"/>
      <c r="F307" s="132" t="str">
        <f>IFERROR(VLOOKUP(C307,PG!$C$8:$M$1007,11,FALSE),"")</f>
        <v/>
      </c>
      <c r="G307" s="133">
        <f>IFERROR(VLOOKUP(C307,PG!$C$8:$N$1007,12,FALSE)*E307,0)</f>
        <v>0</v>
      </c>
    </row>
    <row r="308" spans="1:7" ht="35.1" customHeight="1" thickTop="1" thickBot="1" x14ac:dyDescent="0.3">
      <c r="A308" s="28" t="str">
        <f t="shared" si="4"/>
        <v/>
      </c>
      <c r="B308" s="171"/>
      <c r="C308" s="184"/>
      <c r="D308" s="170"/>
      <c r="E308" s="170"/>
      <c r="F308" s="132" t="str">
        <f>IFERROR(VLOOKUP(C308,PG!$C$8:$M$1007,11,FALSE),"")</f>
        <v/>
      </c>
      <c r="G308" s="133">
        <f>IFERROR(VLOOKUP(C308,PG!$C$8:$N$1007,12,FALSE)*E308,0)</f>
        <v>0</v>
      </c>
    </row>
    <row r="309" spans="1:7" ht="35.1" customHeight="1" thickTop="1" thickBot="1" x14ac:dyDescent="0.3">
      <c r="A309" s="28" t="str">
        <f t="shared" si="4"/>
        <v/>
      </c>
      <c r="B309" s="171"/>
      <c r="C309" s="184"/>
      <c r="D309" s="170"/>
      <c r="E309" s="170"/>
      <c r="F309" s="132" t="str">
        <f>IFERROR(VLOOKUP(C309,PG!$C$8:$M$1007,11,FALSE),"")</f>
        <v/>
      </c>
      <c r="G309" s="133">
        <f>IFERROR(VLOOKUP(C309,PG!$C$8:$N$1007,12,FALSE)*E309,0)</f>
        <v>0</v>
      </c>
    </row>
    <row r="310" spans="1:7" ht="35.1" customHeight="1" thickTop="1" thickBot="1" x14ac:dyDescent="0.3">
      <c r="A310" s="28" t="str">
        <f t="shared" si="4"/>
        <v/>
      </c>
      <c r="B310" s="171"/>
      <c r="C310" s="184"/>
      <c r="D310" s="170"/>
      <c r="E310" s="170"/>
      <c r="F310" s="132" t="str">
        <f>IFERROR(VLOOKUP(C310,PG!$C$8:$M$1007,11,FALSE),"")</f>
        <v/>
      </c>
      <c r="G310" s="133">
        <f>IFERROR(VLOOKUP(C310,PG!$C$8:$N$1007,12,FALSE)*E310,0)</f>
        <v>0</v>
      </c>
    </row>
    <row r="311" spans="1:7" ht="35.1" customHeight="1" thickTop="1" thickBot="1" x14ac:dyDescent="0.3">
      <c r="A311" s="28" t="str">
        <f t="shared" si="4"/>
        <v/>
      </c>
      <c r="B311" s="171"/>
      <c r="C311" s="184"/>
      <c r="D311" s="170"/>
      <c r="E311" s="170"/>
      <c r="F311" s="132" t="str">
        <f>IFERROR(VLOOKUP(C311,PG!$C$8:$M$1007,11,FALSE),"")</f>
        <v/>
      </c>
      <c r="G311" s="133">
        <f>IFERROR(VLOOKUP(C311,PG!$C$8:$N$1007,12,FALSE)*E311,0)</f>
        <v>0</v>
      </c>
    </row>
    <row r="312" spans="1:7" ht="35.1" customHeight="1" thickTop="1" thickBot="1" x14ac:dyDescent="0.3">
      <c r="A312" s="28" t="str">
        <f t="shared" si="4"/>
        <v/>
      </c>
      <c r="B312" s="171"/>
      <c r="C312" s="184"/>
      <c r="D312" s="170"/>
      <c r="E312" s="170"/>
      <c r="F312" s="132" t="str">
        <f>IFERROR(VLOOKUP(C312,PG!$C$8:$M$1007,11,FALSE),"")</f>
        <v/>
      </c>
      <c r="G312" s="133">
        <f>IFERROR(VLOOKUP(C312,PG!$C$8:$N$1007,12,FALSE)*E312,0)</f>
        <v>0</v>
      </c>
    </row>
    <row r="313" spans="1:7" ht="35.1" customHeight="1" thickTop="1" thickBot="1" x14ac:dyDescent="0.3">
      <c r="A313" s="28" t="str">
        <f t="shared" si="4"/>
        <v/>
      </c>
      <c r="B313" s="171"/>
      <c r="C313" s="184"/>
      <c r="D313" s="170"/>
      <c r="E313" s="170"/>
      <c r="F313" s="132" t="str">
        <f>IFERROR(VLOOKUP(C313,PG!$C$8:$M$1007,11,FALSE),"")</f>
        <v/>
      </c>
      <c r="G313" s="133">
        <f>IFERROR(VLOOKUP(C313,PG!$C$8:$N$1007,12,FALSE)*E313,0)</f>
        <v>0</v>
      </c>
    </row>
    <row r="314" spans="1:7" ht="35.1" customHeight="1" thickTop="1" thickBot="1" x14ac:dyDescent="0.3">
      <c r="A314" s="28" t="str">
        <f t="shared" si="4"/>
        <v/>
      </c>
      <c r="B314" s="171"/>
      <c r="C314" s="184"/>
      <c r="D314" s="170"/>
      <c r="E314" s="170"/>
      <c r="F314" s="132" t="str">
        <f>IFERROR(VLOOKUP(C314,PG!$C$8:$M$1007,11,FALSE),"")</f>
        <v/>
      </c>
      <c r="G314" s="133">
        <f>IFERROR(VLOOKUP(C314,PG!$C$8:$N$1007,12,FALSE)*E314,0)</f>
        <v>0</v>
      </c>
    </row>
    <row r="315" spans="1:7" ht="35.1" customHeight="1" thickTop="1" thickBot="1" x14ac:dyDescent="0.3">
      <c r="A315" s="28" t="str">
        <f t="shared" si="4"/>
        <v/>
      </c>
      <c r="B315" s="171"/>
      <c r="C315" s="184"/>
      <c r="D315" s="170"/>
      <c r="E315" s="170"/>
      <c r="F315" s="132" t="str">
        <f>IFERROR(VLOOKUP(C315,PG!$C$8:$M$1007,11,FALSE),"")</f>
        <v/>
      </c>
      <c r="G315" s="133">
        <f>IFERROR(VLOOKUP(C315,PG!$C$8:$N$1007,12,FALSE)*E315,0)</f>
        <v>0</v>
      </c>
    </row>
    <row r="316" spans="1:7" ht="35.1" customHeight="1" thickTop="1" thickBot="1" x14ac:dyDescent="0.3">
      <c r="A316" s="28" t="str">
        <f t="shared" si="4"/>
        <v/>
      </c>
      <c r="B316" s="171"/>
      <c r="C316" s="184"/>
      <c r="D316" s="170"/>
      <c r="E316" s="170"/>
      <c r="F316" s="132" t="str">
        <f>IFERROR(VLOOKUP(C316,PG!$C$8:$M$1007,11,FALSE),"")</f>
        <v/>
      </c>
      <c r="G316" s="133">
        <f>IFERROR(VLOOKUP(C316,PG!$C$8:$N$1007,12,FALSE)*E316,0)</f>
        <v>0</v>
      </c>
    </row>
    <row r="317" spans="1:7" ht="35.1" customHeight="1" thickTop="1" thickBot="1" x14ac:dyDescent="0.3">
      <c r="A317" s="28" t="str">
        <f t="shared" si="4"/>
        <v/>
      </c>
      <c r="B317" s="171"/>
      <c r="C317" s="184"/>
      <c r="D317" s="170"/>
      <c r="E317" s="170"/>
      <c r="F317" s="132" t="str">
        <f>IFERROR(VLOOKUP(C317,PG!$C$8:$M$1007,11,FALSE),"")</f>
        <v/>
      </c>
      <c r="G317" s="133">
        <f>IFERROR(VLOOKUP(C317,PG!$C$8:$N$1007,12,FALSE)*E317,0)</f>
        <v>0</v>
      </c>
    </row>
    <row r="318" spans="1:7" ht="35.1" customHeight="1" thickTop="1" thickBot="1" x14ac:dyDescent="0.3">
      <c r="A318" s="28" t="str">
        <f t="shared" si="4"/>
        <v/>
      </c>
      <c r="B318" s="171"/>
      <c r="C318" s="184"/>
      <c r="D318" s="170"/>
      <c r="E318" s="170"/>
      <c r="F318" s="132" t="str">
        <f>IFERROR(VLOOKUP(C318,PG!$C$8:$M$1007,11,FALSE),"")</f>
        <v/>
      </c>
      <c r="G318" s="133">
        <f>IFERROR(VLOOKUP(C318,PG!$C$8:$N$1007,12,FALSE)*E318,0)</f>
        <v>0</v>
      </c>
    </row>
    <row r="319" spans="1:7" ht="35.1" customHeight="1" thickTop="1" thickBot="1" x14ac:dyDescent="0.3">
      <c r="A319" s="28" t="str">
        <f t="shared" si="4"/>
        <v/>
      </c>
      <c r="B319" s="171"/>
      <c r="C319" s="184"/>
      <c r="D319" s="170"/>
      <c r="E319" s="170"/>
      <c r="F319" s="132" t="str">
        <f>IFERROR(VLOOKUP(C319,PG!$C$8:$M$1007,11,FALSE),"")</f>
        <v/>
      </c>
      <c r="G319" s="133">
        <f>IFERROR(VLOOKUP(C319,PG!$C$8:$N$1007,12,FALSE)*E319,0)</f>
        <v>0</v>
      </c>
    </row>
    <row r="320" spans="1:7" ht="35.1" customHeight="1" thickTop="1" thickBot="1" x14ac:dyDescent="0.3">
      <c r="A320" s="28" t="str">
        <f t="shared" si="4"/>
        <v/>
      </c>
      <c r="B320" s="171"/>
      <c r="C320" s="184"/>
      <c r="D320" s="170"/>
      <c r="E320" s="170"/>
      <c r="F320" s="132" t="str">
        <f>IFERROR(VLOOKUP(C320,PG!$C$8:$M$1007,11,FALSE),"")</f>
        <v/>
      </c>
      <c r="G320" s="133">
        <f>IFERROR(VLOOKUP(C320,PG!$C$8:$N$1007,12,FALSE)*E320,0)</f>
        <v>0</v>
      </c>
    </row>
    <row r="321" spans="1:7" ht="35.1" customHeight="1" thickTop="1" thickBot="1" x14ac:dyDescent="0.3">
      <c r="A321" s="28" t="str">
        <f t="shared" si="4"/>
        <v/>
      </c>
      <c r="B321" s="171"/>
      <c r="C321" s="184"/>
      <c r="D321" s="170"/>
      <c r="E321" s="170"/>
      <c r="F321" s="132" t="str">
        <f>IFERROR(VLOOKUP(C321,PG!$C$8:$M$1007,11,FALSE),"")</f>
        <v/>
      </c>
      <c r="G321" s="133">
        <f>IFERROR(VLOOKUP(C321,PG!$C$8:$N$1007,12,FALSE)*E321,0)</f>
        <v>0</v>
      </c>
    </row>
    <row r="322" spans="1:7" ht="35.1" customHeight="1" thickTop="1" thickBot="1" x14ac:dyDescent="0.3">
      <c r="A322" s="28" t="str">
        <f t="shared" si="4"/>
        <v/>
      </c>
      <c r="B322" s="171"/>
      <c r="C322" s="184"/>
      <c r="D322" s="170"/>
      <c r="E322" s="170"/>
      <c r="F322" s="132" t="str">
        <f>IFERROR(VLOOKUP(C322,PG!$C$8:$M$1007,11,FALSE),"")</f>
        <v/>
      </c>
      <c r="G322" s="133">
        <f>IFERROR(VLOOKUP(C322,PG!$C$8:$N$1007,12,FALSE)*E322,0)</f>
        <v>0</v>
      </c>
    </row>
    <row r="323" spans="1:7" ht="35.1" customHeight="1" thickTop="1" thickBot="1" x14ac:dyDescent="0.3">
      <c r="A323" s="28" t="str">
        <f t="shared" si="4"/>
        <v/>
      </c>
      <c r="B323" s="171"/>
      <c r="C323" s="184"/>
      <c r="D323" s="170"/>
      <c r="E323" s="170"/>
      <c r="F323" s="132" t="str">
        <f>IFERROR(VLOOKUP(C323,PG!$C$8:$M$1007,11,FALSE),"")</f>
        <v/>
      </c>
      <c r="G323" s="133">
        <f>IFERROR(VLOOKUP(C323,PG!$C$8:$N$1007,12,FALSE)*E323,0)</f>
        <v>0</v>
      </c>
    </row>
    <row r="324" spans="1:7" ht="35.1" customHeight="1" thickTop="1" thickBot="1" x14ac:dyDescent="0.3">
      <c r="A324" s="28" t="str">
        <f t="shared" si="4"/>
        <v/>
      </c>
      <c r="B324" s="171"/>
      <c r="C324" s="184"/>
      <c r="D324" s="170"/>
      <c r="E324" s="170"/>
      <c r="F324" s="132" t="str">
        <f>IFERROR(VLOOKUP(C324,PG!$C$8:$M$1007,11,FALSE),"")</f>
        <v/>
      </c>
      <c r="G324" s="133">
        <f>IFERROR(VLOOKUP(C324,PG!$C$8:$N$1007,12,FALSE)*E324,0)</f>
        <v>0</v>
      </c>
    </row>
    <row r="325" spans="1:7" ht="35.1" customHeight="1" thickTop="1" thickBot="1" x14ac:dyDescent="0.3">
      <c r="A325" s="28" t="str">
        <f t="shared" si="4"/>
        <v/>
      </c>
      <c r="B325" s="171"/>
      <c r="C325" s="184"/>
      <c r="D325" s="170"/>
      <c r="E325" s="170"/>
      <c r="F325" s="132" t="str">
        <f>IFERROR(VLOOKUP(C325,PG!$C$8:$M$1007,11,FALSE),"")</f>
        <v/>
      </c>
      <c r="G325" s="133">
        <f>IFERROR(VLOOKUP(C325,PG!$C$8:$N$1007,12,FALSE)*E325,0)</f>
        <v>0</v>
      </c>
    </row>
    <row r="326" spans="1:7" ht="35.1" customHeight="1" thickTop="1" thickBot="1" x14ac:dyDescent="0.3">
      <c r="A326" s="28" t="str">
        <f t="shared" si="4"/>
        <v/>
      </c>
      <c r="B326" s="171"/>
      <c r="C326" s="184"/>
      <c r="D326" s="170"/>
      <c r="E326" s="170"/>
      <c r="F326" s="132" t="str">
        <f>IFERROR(VLOOKUP(C326,PG!$C$8:$M$1007,11,FALSE),"")</f>
        <v/>
      </c>
      <c r="G326" s="133">
        <f>IFERROR(VLOOKUP(C326,PG!$C$8:$N$1007,12,FALSE)*E326,0)</f>
        <v>0</v>
      </c>
    </row>
    <row r="327" spans="1:7" ht="35.1" customHeight="1" thickTop="1" thickBot="1" x14ac:dyDescent="0.3">
      <c r="A327" s="28" t="str">
        <f t="shared" si="4"/>
        <v/>
      </c>
      <c r="B327" s="171"/>
      <c r="C327" s="184"/>
      <c r="D327" s="170"/>
      <c r="E327" s="170"/>
      <c r="F327" s="132" t="str">
        <f>IFERROR(VLOOKUP(C327,PG!$C$8:$M$1007,11,FALSE),"")</f>
        <v/>
      </c>
      <c r="G327" s="133">
        <f>IFERROR(VLOOKUP(C327,PG!$C$8:$N$1007,12,FALSE)*E327,0)</f>
        <v>0</v>
      </c>
    </row>
    <row r="328" spans="1:7" ht="35.1" customHeight="1" thickTop="1" thickBot="1" x14ac:dyDescent="0.3">
      <c r="A328" s="28" t="str">
        <f t="shared" si="4"/>
        <v/>
      </c>
      <c r="B328" s="171"/>
      <c r="C328" s="184"/>
      <c r="D328" s="170"/>
      <c r="E328" s="170"/>
      <c r="F328" s="132" t="str">
        <f>IFERROR(VLOOKUP(C328,PG!$C$8:$M$1007,11,FALSE),"")</f>
        <v/>
      </c>
      <c r="G328" s="133">
        <f>IFERROR(VLOOKUP(C328,PG!$C$8:$N$1007,12,FALSE)*E328,0)</f>
        <v>0</v>
      </c>
    </row>
    <row r="329" spans="1:7" ht="35.1" customHeight="1" thickTop="1" thickBot="1" x14ac:dyDescent="0.3">
      <c r="A329" s="28" t="str">
        <f t="shared" ref="A329:A392" si="5">IF(B329="","",MONTH(B329))</f>
        <v/>
      </c>
      <c r="B329" s="171"/>
      <c r="C329" s="184"/>
      <c r="D329" s="170"/>
      <c r="E329" s="170"/>
      <c r="F329" s="132" t="str">
        <f>IFERROR(VLOOKUP(C329,PG!$C$8:$M$1007,11,FALSE),"")</f>
        <v/>
      </c>
      <c r="G329" s="133">
        <f>IFERROR(VLOOKUP(C329,PG!$C$8:$N$1007,12,FALSE)*E329,0)</f>
        <v>0</v>
      </c>
    </row>
    <row r="330" spans="1:7" ht="35.1" customHeight="1" thickTop="1" thickBot="1" x14ac:dyDescent="0.3">
      <c r="A330" s="28" t="str">
        <f t="shared" si="5"/>
        <v/>
      </c>
      <c r="B330" s="171"/>
      <c r="C330" s="184"/>
      <c r="D330" s="170"/>
      <c r="E330" s="170"/>
      <c r="F330" s="132" t="str">
        <f>IFERROR(VLOOKUP(C330,PG!$C$8:$M$1007,11,FALSE),"")</f>
        <v/>
      </c>
      <c r="G330" s="133">
        <f>IFERROR(VLOOKUP(C330,PG!$C$8:$N$1007,12,FALSE)*E330,0)</f>
        <v>0</v>
      </c>
    </row>
    <row r="331" spans="1:7" ht="35.1" customHeight="1" thickTop="1" thickBot="1" x14ac:dyDescent="0.3">
      <c r="A331" s="28" t="str">
        <f t="shared" si="5"/>
        <v/>
      </c>
      <c r="B331" s="171"/>
      <c r="C331" s="184"/>
      <c r="D331" s="170"/>
      <c r="E331" s="170"/>
      <c r="F331" s="132" t="str">
        <f>IFERROR(VLOOKUP(C331,PG!$C$8:$M$1007,11,FALSE),"")</f>
        <v/>
      </c>
      <c r="G331" s="133">
        <f>IFERROR(VLOOKUP(C331,PG!$C$8:$N$1007,12,FALSE)*E331,0)</f>
        <v>0</v>
      </c>
    </row>
    <row r="332" spans="1:7" ht="35.1" customHeight="1" thickTop="1" thickBot="1" x14ac:dyDescent="0.3">
      <c r="A332" s="28" t="str">
        <f t="shared" si="5"/>
        <v/>
      </c>
      <c r="B332" s="171"/>
      <c r="C332" s="184"/>
      <c r="D332" s="170"/>
      <c r="E332" s="170"/>
      <c r="F332" s="132" t="str">
        <f>IFERROR(VLOOKUP(C332,PG!$C$8:$M$1007,11,FALSE),"")</f>
        <v/>
      </c>
      <c r="G332" s="133">
        <f>IFERROR(VLOOKUP(C332,PG!$C$8:$N$1007,12,FALSE)*E332,0)</f>
        <v>0</v>
      </c>
    </row>
    <row r="333" spans="1:7" ht="35.1" customHeight="1" thickTop="1" thickBot="1" x14ac:dyDescent="0.3">
      <c r="A333" s="28" t="str">
        <f t="shared" si="5"/>
        <v/>
      </c>
      <c r="B333" s="171"/>
      <c r="C333" s="184"/>
      <c r="D333" s="170"/>
      <c r="E333" s="170"/>
      <c r="F333" s="132" t="str">
        <f>IFERROR(VLOOKUP(C333,PG!$C$8:$M$1007,11,FALSE),"")</f>
        <v/>
      </c>
      <c r="G333" s="133">
        <f>IFERROR(VLOOKUP(C333,PG!$C$8:$N$1007,12,FALSE)*E333,0)</f>
        <v>0</v>
      </c>
    </row>
    <row r="334" spans="1:7" ht="35.1" customHeight="1" thickTop="1" thickBot="1" x14ac:dyDescent="0.3">
      <c r="A334" s="28" t="str">
        <f t="shared" si="5"/>
        <v/>
      </c>
      <c r="B334" s="171"/>
      <c r="C334" s="184"/>
      <c r="D334" s="170"/>
      <c r="E334" s="170"/>
      <c r="F334" s="132" t="str">
        <f>IFERROR(VLOOKUP(C334,PG!$C$8:$M$1007,11,FALSE),"")</f>
        <v/>
      </c>
      <c r="G334" s="133">
        <f>IFERROR(VLOOKUP(C334,PG!$C$8:$N$1007,12,FALSE)*E334,0)</f>
        <v>0</v>
      </c>
    </row>
    <row r="335" spans="1:7" ht="35.1" customHeight="1" thickTop="1" thickBot="1" x14ac:dyDescent="0.3">
      <c r="A335" s="28" t="str">
        <f t="shared" si="5"/>
        <v/>
      </c>
      <c r="B335" s="171"/>
      <c r="C335" s="184"/>
      <c r="D335" s="170"/>
      <c r="E335" s="170"/>
      <c r="F335" s="132" t="str">
        <f>IFERROR(VLOOKUP(C335,PG!$C$8:$M$1007,11,FALSE),"")</f>
        <v/>
      </c>
      <c r="G335" s="133">
        <f>IFERROR(VLOOKUP(C335,PG!$C$8:$N$1007,12,FALSE)*E335,0)</f>
        <v>0</v>
      </c>
    </row>
    <row r="336" spans="1:7" ht="35.1" customHeight="1" thickTop="1" thickBot="1" x14ac:dyDescent="0.3">
      <c r="A336" s="28" t="str">
        <f t="shared" si="5"/>
        <v/>
      </c>
      <c r="B336" s="171"/>
      <c r="C336" s="184"/>
      <c r="D336" s="170"/>
      <c r="E336" s="170"/>
      <c r="F336" s="132" t="str">
        <f>IFERROR(VLOOKUP(C336,PG!$C$8:$M$1007,11,FALSE),"")</f>
        <v/>
      </c>
      <c r="G336" s="133">
        <f>IFERROR(VLOOKUP(C336,PG!$C$8:$N$1007,12,FALSE)*E336,0)</f>
        <v>0</v>
      </c>
    </row>
    <row r="337" spans="1:7" ht="35.1" customHeight="1" thickTop="1" thickBot="1" x14ac:dyDescent="0.3">
      <c r="A337" s="28" t="str">
        <f t="shared" si="5"/>
        <v/>
      </c>
      <c r="B337" s="171"/>
      <c r="C337" s="184"/>
      <c r="D337" s="170"/>
      <c r="E337" s="170"/>
      <c r="F337" s="132" t="str">
        <f>IFERROR(VLOOKUP(C337,PG!$C$8:$M$1007,11,FALSE),"")</f>
        <v/>
      </c>
      <c r="G337" s="133">
        <f>IFERROR(VLOOKUP(C337,PG!$C$8:$N$1007,12,FALSE)*E337,0)</f>
        <v>0</v>
      </c>
    </row>
    <row r="338" spans="1:7" ht="35.1" customHeight="1" thickTop="1" thickBot="1" x14ac:dyDescent="0.3">
      <c r="A338" s="28" t="str">
        <f t="shared" si="5"/>
        <v/>
      </c>
      <c r="B338" s="171"/>
      <c r="C338" s="184"/>
      <c r="D338" s="170"/>
      <c r="E338" s="170"/>
      <c r="F338" s="132" t="str">
        <f>IFERROR(VLOOKUP(C338,PG!$C$8:$M$1007,11,FALSE),"")</f>
        <v/>
      </c>
      <c r="G338" s="133">
        <f>IFERROR(VLOOKUP(C338,PG!$C$8:$N$1007,12,FALSE)*E338,0)</f>
        <v>0</v>
      </c>
    </row>
    <row r="339" spans="1:7" ht="35.1" customHeight="1" thickTop="1" thickBot="1" x14ac:dyDescent="0.3">
      <c r="A339" s="28" t="str">
        <f t="shared" si="5"/>
        <v/>
      </c>
      <c r="B339" s="171"/>
      <c r="C339" s="184"/>
      <c r="D339" s="170"/>
      <c r="E339" s="170"/>
      <c r="F339" s="132" t="str">
        <f>IFERROR(VLOOKUP(C339,PG!$C$8:$M$1007,11,FALSE),"")</f>
        <v/>
      </c>
      <c r="G339" s="133">
        <f>IFERROR(VLOOKUP(C339,PG!$C$8:$N$1007,12,FALSE)*E339,0)</f>
        <v>0</v>
      </c>
    </row>
    <row r="340" spans="1:7" ht="35.1" customHeight="1" thickTop="1" thickBot="1" x14ac:dyDescent="0.3">
      <c r="A340" s="28" t="str">
        <f t="shared" si="5"/>
        <v/>
      </c>
      <c r="B340" s="171"/>
      <c r="C340" s="184"/>
      <c r="D340" s="170"/>
      <c r="E340" s="170"/>
      <c r="F340" s="132" t="str">
        <f>IFERROR(VLOOKUP(C340,PG!$C$8:$M$1007,11,FALSE),"")</f>
        <v/>
      </c>
      <c r="G340" s="133">
        <f>IFERROR(VLOOKUP(C340,PG!$C$8:$N$1007,12,FALSE)*E340,0)</f>
        <v>0</v>
      </c>
    </row>
    <row r="341" spans="1:7" ht="35.1" customHeight="1" thickTop="1" thickBot="1" x14ac:dyDescent="0.3">
      <c r="A341" s="28" t="str">
        <f t="shared" si="5"/>
        <v/>
      </c>
      <c r="B341" s="171"/>
      <c r="C341" s="184"/>
      <c r="D341" s="170"/>
      <c r="E341" s="170"/>
      <c r="F341" s="132" t="str">
        <f>IFERROR(VLOOKUP(C341,PG!$C$8:$M$1007,11,FALSE),"")</f>
        <v/>
      </c>
      <c r="G341" s="133">
        <f>IFERROR(VLOOKUP(C341,PG!$C$8:$N$1007,12,FALSE)*E341,0)</f>
        <v>0</v>
      </c>
    </row>
    <row r="342" spans="1:7" ht="35.1" customHeight="1" thickTop="1" thickBot="1" x14ac:dyDescent="0.3">
      <c r="A342" s="28" t="str">
        <f t="shared" si="5"/>
        <v/>
      </c>
      <c r="B342" s="171"/>
      <c r="C342" s="184"/>
      <c r="D342" s="170"/>
      <c r="E342" s="170"/>
      <c r="F342" s="132" t="str">
        <f>IFERROR(VLOOKUP(C342,PG!$C$8:$M$1007,11,FALSE),"")</f>
        <v/>
      </c>
      <c r="G342" s="133">
        <f>IFERROR(VLOOKUP(C342,PG!$C$8:$N$1007,12,FALSE)*E342,0)</f>
        <v>0</v>
      </c>
    </row>
    <row r="343" spans="1:7" ht="35.1" customHeight="1" thickTop="1" thickBot="1" x14ac:dyDescent="0.3">
      <c r="A343" s="28" t="str">
        <f t="shared" si="5"/>
        <v/>
      </c>
      <c r="B343" s="171"/>
      <c r="C343" s="184"/>
      <c r="D343" s="170"/>
      <c r="E343" s="170"/>
      <c r="F343" s="132" t="str">
        <f>IFERROR(VLOOKUP(C343,PG!$C$8:$M$1007,11,FALSE),"")</f>
        <v/>
      </c>
      <c r="G343" s="133">
        <f>IFERROR(VLOOKUP(C343,PG!$C$8:$N$1007,12,FALSE)*E343,0)</f>
        <v>0</v>
      </c>
    </row>
    <row r="344" spans="1:7" ht="35.1" customHeight="1" thickTop="1" thickBot="1" x14ac:dyDescent="0.3">
      <c r="A344" s="28" t="str">
        <f t="shared" si="5"/>
        <v/>
      </c>
      <c r="B344" s="171"/>
      <c r="C344" s="184"/>
      <c r="D344" s="170"/>
      <c r="E344" s="170"/>
      <c r="F344" s="132" t="str">
        <f>IFERROR(VLOOKUP(C344,PG!$C$8:$M$1007,11,FALSE),"")</f>
        <v/>
      </c>
      <c r="G344" s="133">
        <f>IFERROR(VLOOKUP(C344,PG!$C$8:$N$1007,12,FALSE)*E344,0)</f>
        <v>0</v>
      </c>
    </row>
    <row r="345" spans="1:7" ht="35.1" customHeight="1" thickTop="1" thickBot="1" x14ac:dyDescent="0.3">
      <c r="A345" s="28" t="str">
        <f t="shared" si="5"/>
        <v/>
      </c>
      <c r="B345" s="171"/>
      <c r="C345" s="184"/>
      <c r="D345" s="170"/>
      <c r="E345" s="170"/>
      <c r="F345" s="132" t="str">
        <f>IFERROR(VLOOKUP(C345,PG!$C$8:$M$1007,11,FALSE),"")</f>
        <v/>
      </c>
      <c r="G345" s="133">
        <f>IFERROR(VLOOKUP(C345,PG!$C$8:$N$1007,12,FALSE)*E345,0)</f>
        <v>0</v>
      </c>
    </row>
    <row r="346" spans="1:7" ht="35.1" customHeight="1" thickTop="1" thickBot="1" x14ac:dyDescent="0.3">
      <c r="A346" s="28" t="str">
        <f t="shared" si="5"/>
        <v/>
      </c>
      <c r="B346" s="171"/>
      <c r="C346" s="184"/>
      <c r="D346" s="170"/>
      <c r="E346" s="170"/>
      <c r="F346" s="132" t="str">
        <f>IFERROR(VLOOKUP(C346,PG!$C$8:$M$1007,11,FALSE),"")</f>
        <v/>
      </c>
      <c r="G346" s="133">
        <f>IFERROR(VLOOKUP(C346,PG!$C$8:$N$1007,12,FALSE)*E346,0)</f>
        <v>0</v>
      </c>
    </row>
    <row r="347" spans="1:7" ht="35.1" customHeight="1" thickTop="1" thickBot="1" x14ac:dyDescent="0.3">
      <c r="A347" s="28" t="str">
        <f t="shared" si="5"/>
        <v/>
      </c>
      <c r="B347" s="171"/>
      <c r="C347" s="184"/>
      <c r="D347" s="170"/>
      <c r="E347" s="170"/>
      <c r="F347" s="132" t="str">
        <f>IFERROR(VLOOKUP(C347,PG!$C$8:$M$1007,11,FALSE),"")</f>
        <v/>
      </c>
      <c r="G347" s="133">
        <f>IFERROR(VLOOKUP(C347,PG!$C$8:$N$1007,12,FALSE)*E347,0)</f>
        <v>0</v>
      </c>
    </row>
    <row r="348" spans="1:7" ht="35.1" customHeight="1" thickTop="1" thickBot="1" x14ac:dyDescent="0.3">
      <c r="A348" s="28" t="str">
        <f t="shared" si="5"/>
        <v/>
      </c>
      <c r="B348" s="171"/>
      <c r="C348" s="184"/>
      <c r="D348" s="170"/>
      <c r="E348" s="170"/>
      <c r="F348" s="132" t="str">
        <f>IFERROR(VLOOKUP(C348,PG!$C$8:$M$1007,11,FALSE),"")</f>
        <v/>
      </c>
      <c r="G348" s="133">
        <f>IFERROR(VLOOKUP(C348,PG!$C$8:$N$1007,12,FALSE)*E348,0)</f>
        <v>0</v>
      </c>
    </row>
    <row r="349" spans="1:7" ht="35.1" customHeight="1" thickTop="1" thickBot="1" x14ac:dyDescent="0.3">
      <c r="A349" s="28" t="str">
        <f t="shared" si="5"/>
        <v/>
      </c>
      <c r="B349" s="171"/>
      <c r="C349" s="184"/>
      <c r="D349" s="170"/>
      <c r="E349" s="170"/>
      <c r="F349" s="132" t="str">
        <f>IFERROR(VLOOKUP(C349,PG!$C$8:$M$1007,11,FALSE),"")</f>
        <v/>
      </c>
      <c r="G349" s="133">
        <f>IFERROR(VLOOKUP(C349,PG!$C$8:$N$1007,12,FALSE)*E349,0)</f>
        <v>0</v>
      </c>
    </row>
    <row r="350" spans="1:7" ht="35.1" customHeight="1" thickTop="1" thickBot="1" x14ac:dyDescent="0.3">
      <c r="A350" s="28" t="str">
        <f t="shared" si="5"/>
        <v/>
      </c>
      <c r="B350" s="171"/>
      <c r="C350" s="184"/>
      <c r="D350" s="170"/>
      <c r="E350" s="170"/>
      <c r="F350" s="132" t="str">
        <f>IFERROR(VLOOKUP(C350,PG!$C$8:$M$1007,11,FALSE),"")</f>
        <v/>
      </c>
      <c r="G350" s="133">
        <f>IFERROR(VLOOKUP(C350,PG!$C$8:$N$1007,12,FALSE)*E350,0)</f>
        <v>0</v>
      </c>
    </row>
    <row r="351" spans="1:7" ht="35.1" customHeight="1" thickTop="1" thickBot="1" x14ac:dyDescent="0.3">
      <c r="A351" s="28" t="str">
        <f t="shared" si="5"/>
        <v/>
      </c>
      <c r="B351" s="171"/>
      <c r="C351" s="184"/>
      <c r="D351" s="170"/>
      <c r="E351" s="170"/>
      <c r="F351" s="132" t="str">
        <f>IFERROR(VLOOKUP(C351,PG!$C$8:$M$1007,11,FALSE),"")</f>
        <v/>
      </c>
      <c r="G351" s="133">
        <f>IFERROR(VLOOKUP(C351,PG!$C$8:$N$1007,12,FALSE)*E351,0)</f>
        <v>0</v>
      </c>
    </row>
    <row r="352" spans="1:7" ht="35.1" customHeight="1" thickTop="1" thickBot="1" x14ac:dyDescent="0.3">
      <c r="A352" s="28" t="str">
        <f t="shared" si="5"/>
        <v/>
      </c>
      <c r="B352" s="171"/>
      <c r="C352" s="184"/>
      <c r="D352" s="170"/>
      <c r="E352" s="170"/>
      <c r="F352" s="132" t="str">
        <f>IFERROR(VLOOKUP(C352,PG!$C$8:$M$1007,11,FALSE),"")</f>
        <v/>
      </c>
      <c r="G352" s="133">
        <f>IFERROR(VLOOKUP(C352,PG!$C$8:$N$1007,12,FALSE)*E352,0)</f>
        <v>0</v>
      </c>
    </row>
    <row r="353" spans="1:7" ht="35.1" customHeight="1" thickTop="1" thickBot="1" x14ac:dyDescent="0.3">
      <c r="A353" s="28" t="str">
        <f t="shared" si="5"/>
        <v/>
      </c>
      <c r="B353" s="171"/>
      <c r="C353" s="184"/>
      <c r="D353" s="170"/>
      <c r="E353" s="170"/>
      <c r="F353" s="132" t="str">
        <f>IFERROR(VLOOKUP(C353,PG!$C$8:$M$1007,11,FALSE),"")</f>
        <v/>
      </c>
      <c r="G353" s="133">
        <f>IFERROR(VLOOKUP(C353,PG!$C$8:$N$1007,12,FALSE)*E353,0)</f>
        <v>0</v>
      </c>
    </row>
    <row r="354" spans="1:7" ht="35.1" customHeight="1" thickTop="1" thickBot="1" x14ac:dyDescent="0.3">
      <c r="A354" s="28" t="str">
        <f t="shared" si="5"/>
        <v/>
      </c>
      <c r="B354" s="171"/>
      <c r="C354" s="184"/>
      <c r="D354" s="170"/>
      <c r="E354" s="170"/>
      <c r="F354" s="132" t="str">
        <f>IFERROR(VLOOKUP(C354,PG!$C$8:$M$1007,11,FALSE),"")</f>
        <v/>
      </c>
      <c r="G354" s="133">
        <f>IFERROR(VLOOKUP(C354,PG!$C$8:$N$1007,12,FALSE)*E354,0)</f>
        <v>0</v>
      </c>
    </row>
    <row r="355" spans="1:7" ht="35.1" customHeight="1" thickTop="1" thickBot="1" x14ac:dyDescent="0.3">
      <c r="A355" s="28" t="str">
        <f t="shared" si="5"/>
        <v/>
      </c>
      <c r="B355" s="171"/>
      <c r="C355" s="184"/>
      <c r="D355" s="170"/>
      <c r="E355" s="170"/>
      <c r="F355" s="132" t="str">
        <f>IFERROR(VLOOKUP(C355,PG!$C$8:$M$1007,11,FALSE),"")</f>
        <v/>
      </c>
      <c r="G355" s="133">
        <f>IFERROR(VLOOKUP(C355,PG!$C$8:$N$1007,12,FALSE)*E355,0)</f>
        <v>0</v>
      </c>
    </row>
    <row r="356" spans="1:7" ht="35.1" customHeight="1" thickTop="1" thickBot="1" x14ac:dyDescent="0.3">
      <c r="A356" s="28" t="str">
        <f t="shared" si="5"/>
        <v/>
      </c>
      <c r="B356" s="171"/>
      <c r="C356" s="184"/>
      <c r="D356" s="170"/>
      <c r="E356" s="170"/>
      <c r="F356" s="132" t="str">
        <f>IFERROR(VLOOKUP(C356,PG!$C$8:$M$1007,11,FALSE),"")</f>
        <v/>
      </c>
      <c r="G356" s="133">
        <f>IFERROR(VLOOKUP(C356,PG!$C$8:$N$1007,12,FALSE)*E356,0)</f>
        <v>0</v>
      </c>
    </row>
    <row r="357" spans="1:7" ht="35.1" customHeight="1" thickTop="1" thickBot="1" x14ac:dyDescent="0.3">
      <c r="A357" s="28" t="str">
        <f t="shared" si="5"/>
        <v/>
      </c>
      <c r="B357" s="171"/>
      <c r="C357" s="184"/>
      <c r="D357" s="170"/>
      <c r="E357" s="170"/>
      <c r="F357" s="132" t="str">
        <f>IFERROR(VLOOKUP(C357,PG!$C$8:$M$1007,11,FALSE),"")</f>
        <v/>
      </c>
      <c r="G357" s="133">
        <f>IFERROR(VLOOKUP(C357,PG!$C$8:$N$1007,12,FALSE)*E357,0)</f>
        <v>0</v>
      </c>
    </row>
    <row r="358" spans="1:7" ht="35.1" customHeight="1" thickTop="1" thickBot="1" x14ac:dyDescent="0.3">
      <c r="A358" s="28" t="str">
        <f t="shared" si="5"/>
        <v/>
      </c>
      <c r="B358" s="171"/>
      <c r="C358" s="184"/>
      <c r="D358" s="170"/>
      <c r="E358" s="170"/>
      <c r="F358" s="132" t="str">
        <f>IFERROR(VLOOKUP(C358,PG!$C$8:$M$1007,11,FALSE),"")</f>
        <v/>
      </c>
      <c r="G358" s="133">
        <f>IFERROR(VLOOKUP(C358,PG!$C$8:$N$1007,12,FALSE)*E358,0)</f>
        <v>0</v>
      </c>
    </row>
    <row r="359" spans="1:7" ht="35.1" customHeight="1" thickTop="1" thickBot="1" x14ac:dyDescent="0.3">
      <c r="A359" s="28" t="str">
        <f t="shared" si="5"/>
        <v/>
      </c>
      <c r="B359" s="171"/>
      <c r="C359" s="184"/>
      <c r="D359" s="170"/>
      <c r="E359" s="170"/>
      <c r="F359" s="132" t="str">
        <f>IFERROR(VLOOKUP(C359,PG!$C$8:$M$1007,11,FALSE),"")</f>
        <v/>
      </c>
      <c r="G359" s="133">
        <f>IFERROR(VLOOKUP(C359,PG!$C$8:$N$1007,12,FALSE)*E359,0)</f>
        <v>0</v>
      </c>
    </row>
    <row r="360" spans="1:7" ht="35.1" customHeight="1" thickTop="1" thickBot="1" x14ac:dyDescent="0.3">
      <c r="A360" s="28" t="str">
        <f t="shared" si="5"/>
        <v/>
      </c>
      <c r="B360" s="171"/>
      <c r="C360" s="184"/>
      <c r="D360" s="170"/>
      <c r="E360" s="170"/>
      <c r="F360" s="132" t="str">
        <f>IFERROR(VLOOKUP(C360,PG!$C$8:$M$1007,11,FALSE),"")</f>
        <v/>
      </c>
      <c r="G360" s="133">
        <f>IFERROR(VLOOKUP(C360,PG!$C$8:$N$1007,12,FALSE)*E360,0)</f>
        <v>0</v>
      </c>
    </row>
    <row r="361" spans="1:7" ht="35.1" customHeight="1" thickTop="1" thickBot="1" x14ac:dyDescent="0.3">
      <c r="A361" s="28" t="str">
        <f t="shared" si="5"/>
        <v/>
      </c>
      <c r="B361" s="171"/>
      <c r="C361" s="184"/>
      <c r="D361" s="170"/>
      <c r="E361" s="170"/>
      <c r="F361" s="132" t="str">
        <f>IFERROR(VLOOKUP(C361,PG!$C$8:$M$1007,11,FALSE),"")</f>
        <v/>
      </c>
      <c r="G361" s="133">
        <f>IFERROR(VLOOKUP(C361,PG!$C$8:$N$1007,12,FALSE)*E361,0)</f>
        <v>0</v>
      </c>
    </row>
    <row r="362" spans="1:7" ht="35.1" customHeight="1" thickTop="1" thickBot="1" x14ac:dyDescent="0.3">
      <c r="A362" s="28" t="str">
        <f t="shared" si="5"/>
        <v/>
      </c>
      <c r="B362" s="171"/>
      <c r="C362" s="184"/>
      <c r="D362" s="170"/>
      <c r="E362" s="170"/>
      <c r="F362" s="132" t="str">
        <f>IFERROR(VLOOKUP(C362,PG!$C$8:$M$1007,11,FALSE),"")</f>
        <v/>
      </c>
      <c r="G362" s="133">
        <f>IFERROR(VLOOKUP(C362,PG!$C$8:$N$1007,12,FALSE)*E362,0)</f>
        <v>0</v>
      </c>
    </row>
    <row r="363" spans="1:7" ht="35.1" customHeight="1" thickTop="1" thickBot="1" x14ac:dyDescent="0.3">
      <c r="A363" s="28" t="str">
        <f t="shared" si="5"/>
        <v/>
      </c>
      <c r="B363" s="171"/>
      <c r="C363" s="184"/>
      <c r="D363" s="170"/>
      <c r="E363" s="170"/>
      <c r="F363" s="132" t="str">
        <f>IFERROR(VLOOKUP(C363,PG!$C$8:$M$1007,11,FALSE),"")</f>
        <v/>
      </c>
      <c r="G363" s="133">
        <f>IFERROR(VLOOKUP(C363,PG!$C$8:$N$1007,12,FALSE)*E363,0)</f>
        <v>0</v>
      </c>
    </row>
    <row r="364" spans="1:7" ht="35.1" customHeight="1" thickTop="1" thickBot="1" x14ac:dyDescent="0.3">
      <c r="A364" s="28" t="str">
        <f t="shared" si="5"/>
        <v/>
      </c>
      <c r="B364" s="171"/>
      <c r="C364" s="184"/>
      <c r="D364" s="170"/>
      <c r="E364" s="170"/>
      <c r="F364" s="132" t="str">
        <f>IFERROR(VLOOKUP(C364,PG!$C$8:$M$1007,11,FALSE),"")</f>
        <v/>
      </c>
      <c r="G364" s="133">
        <f>IFERROR(VLOOKUP(C364,PG!$C$8:$N$1007,12,FALSE)*E364,0)</f>
        <v>0</v>
      </c>
    </row>
    <row r="365" spans="1:7" ht="35.1" customHeight="1" thickTop="1" thickBot="1" x14ac:dyDescent="0.3">
      <c r="A365" s="28" t="str">
        <f t="shared" si="5"/>
        <v/>
      </c>
      <c r="B365" s="171"/>
      <c r="C365" s="184"/>
      <c r="D365" s="170"/>
      <c r="E365" s="170"/>
      <c r="F365" s="132" t="str">
        <f>IFERROR(VLOOKUP(C365,PG!$C$8:$M$1007,11,FALSE),"")</f>
        <v/>
      </c>
      <c r="G365" s="133">
        <f>IFERROR(VLOOKUP(C365,PG!$C$8:$N$1007,12,FALSE)*E365,0)</f>
        <v>0</v>
      </c>
    </row>
    <row r="366" spans="1:7" ht="35.1" customHeight="1" thickTop="1" thickBot="1" x14ac:dyDescent="0.3">
      <c r="A366" s="28" t="str">
        <f t="shared" si="5"/>
        <v/>
      </c>
      <c r="B366" s="171"/>
      <c r="C366" s="184"/>
      <c r="D366" s="170"/>
      <c r="E366" s="170"/>
      <c r="F366" s="132" t="str">
        <f>IFERROR(VLOOKUP(C366,PG!$C$8:$M$1007,11,FALSE),"")</f>
        <v/>
      </c>
      <c r="G366" s="133">
        <f>IFERROR(VLOOKUP(C366,PG!$C$8:$N$1007,12,FALSE)*E366,0)</f>
        <v>0</v>
      </c>
    </row>
    <row r="367" spans="1:7" ht="35.1" customHeight="1" thickTop="1" thickBot="1" x14ac:dyDescent="0.3">
      <c r="A367" s="28" t="str">
        <f t="shared" si="5"/>
        <v/>
      </c>
      <c r="B367" s="171"/>
      <c r="C367" s="184"/>
      <c r="D367" s="170"/>
      <c r="E367" s="170"/>
      <c r="F367" s="132" t="str">
        <f>IFERROR(VLOOKUP(C367,PG!$C$8:$M$1007,11,FALSE),"")</f>
        <v/>
      </c>
      <c r="G367" s="133">
        <f>IFERROR(VLOOKUP(C367,PG!$C$8:$N$1007,12,FALSE)*E367,0)</f>
        <v>0</v>
      </c>
    </row>
    <row r="368" spans="1:7" ht="35.1" customHeight="1" thickTop="1" thickBot="1" x14ac:dyDescent="0.3">
      <c r="A368" s="28" t="str">
        <f t="shared" si="5"/>
        <v/>
      </c>
      <c r="B368" s="171"/>
      <c r="C368" s="184"/>
      <c r="D368" s="170"/>
      <c r="E368" s="170"/>
      <c r="F368" s="132" t="str">
        <f>IFERROR(VLOOKUP(C368,PG!$C$8:$M$1007,11,FALSE),"")</f>
        <v/>
      </c>
      <c r="G368" s="133">
        <f>IFERROR(VLOOKUP(C368,PG!$C$8:$N$1007,12,FALSE)*E368,0)</f>
        <v>0</v>
      </c>
    </row>
    <row r="369" spans="1:7" ht="35.1" customHeight="1" thickTop="1" thickBot="1" x14ac:dyDescent="0.3">
      <c r="A369" s="28" t="str">
        <f t="shared" si="5"/>
        <v/>
      </c>
      <c r="B369" s="171"/>
      <c r="C369" s="184"/>
      <c r="D369" s="170"/>
      <c r="E369" s="170"/>
      <c r="F369" s="132" t="str">
        <f>IFERROR(VLOOKUP(C369,PG!$C$8:$M$1007,11,FALSE),"")</f>
        <v/>
      </c>
      <c r="G369" s="133">
        <f>IFERROR(VLOOKUP(C369,PG!$C$8:$N$1007,12,FALSE)*E369,0)</f>
        <v>0</v>
      </c>
    </row>
    <row r="370" spans="1:7" ht="35.1" customHeight="1" thickTop="1" thickBot="1" x14ac:dyDescent="0.3">
      <c r="A370" s="28" t="str">
        <f t="shared" si="5"/>
        <v/>
      </c>
      <c r="B370" s="171"/>
      <c r="C370" s="184"/>
      <c r="D370" s="170"/>
      <c r="E370" s="170"/>
      <c r="F370" s="132" t="str">
        <f>IFERROR(VLOOKUP(C370,PG!$C$8:$M$1007,11,FALSE),"")</f>
        <v/>
      </c>
      <c r="G370" s="133">
        <f>IFERROR(VLOOKUP(C370,PG!$C$8:$N$1007,12,FALSE)*E370,0)</f>
        <v>0</v>
      </c>
    </row>
    <row r="371" spans="1:7" ht="35.1" customHeight="1" thickTop="1" thickBot="1" x14ac:dyDescent="0.3">
      <c r="A371" s="28" t="str">
        <f t="shared" si="5"/>
        <v/>
      </c>
      <c r="B371" s="171"/>
      <c r="C371" s="184"/>
      <c r="D371" s="170"/>
      <c r="E371" s="170"/>
      <c r="F371" s="132" t="str">
        <f>IFERROR(VLOOKUP(C371,PG!$C$8:$M$1007,11,FALSE),"")</f>
        <v/>
      </c>
      <c r="G371" s="133">
        <f>IFERROR(VLOOKUP(C371,PG!$C$8:$N$1007,12,FALSE)*E371,0)</f>
        <v>0</v>
      </c>
    </row>
    <row r="372" spans="1:7" ht="35.1" customHeight="1" thickTop="1" thickBot="1" x14ac:dyDescent="0.3">
      <c r="A372" s="28" t="str">
        <f t="shared" si="5"/>
        <v/>
      </c>
      <c r="B372" s="171"/>
      <c r="C372" s="184"/>
      <c r="D372" s="170"/>
      <c r="E372" s="170"/>
      <c r="F372" s="132" t="str">
        <f>IFERROR(VLOOKUP(C372,PG!$C$8:$M$1007,11,FALSE),"")</f>
        <v/>
      </c>
      <c r="G372" s="133">
        <f>IFERROR(VLOOKUP(C372,PG!$C$8:$N$1007,12,FALSE)*E372,0)</f>
        <v>0</v>
      </c>
    </row>
    <row r="373" spans="1:7" ht="35.1" customHeight="1" thickTop="1" thickBot="1" x14ac:dyDescent="0.3">
      <c r="A373" s="28" t="str">
        <f t="shared" si="5"/>
        <v/>
      </c>
      <c r="B373" s="171"/>
      <c r="C373" s="184"/>
      <c r="D373" s="170"/>
      <c r="E373" s="170"/>
      <c r="F373" s="132" t="str">
        <f>IFERROR(VLOOKUP(C373,PG!$C$8:$M$1007,11,FALSE),"")</f>
        <v/>
      </c>
      <c r="G373" s="133">
        <f>IFERROR(VLOOKUP(C373,PG!$C$8:$N$1007,12,FALSE)*E373,0)</f>
        <v>0</v>
      </c>
    </row>
    <row r="374" spans="1:7" ht="35.1" customHeight="1" thickTop="1" thickBot="1" x14ac:dyDescent="0.3">
      <c r="A374" s="28" t="str">
        <f t="shared" si="5"/>
        <v/>
      </c>
      <c r="B374" s="171"/>
      <c r="C374" s="184"/>
      <c r="D374" s="170"/>
      <c r="E374" s="170"/>
      <c r="F374" s="132" t="str">
        <f>IFERROR(VLOOKUP(C374,PG!$C$8:$M$1007,11,FALSE),"")</f>
        <v/>
      </c>
      <c r="G374" s="133">
        <f>IFERROR(VLOOKUP(C374,PG!$C$8:$N$1007,12,FALSE)*E374,0)</f>
        <v>0</v>
      </c>
    </row>
    <row r="375" spans="1:7" ht="35.1" customHeight="1" thickTop="1" thickBot="1" x14ac:dyDescent="0.3">
      <c r="A375" s="28" t="str">
        <f t="shared" si="5"/>
        <v/>
      </c>
      <c r="B375" s="171"/>
      <c r="C375" s="184"/>
      <c r="D375" s="170"/>
      <c r="E375" s="170"/>
      <c r="F375" s="132" t="str">
        <f>IFERROR(VLOOKUP(C375,PG!$C$8:$M$1007,11,FALSE),"")</f>
        <v/>
      </c>
      <c r="G375" s="133">
        <f>IFERROR(VLOOKUP(C375,PG!$C$8:$N$1007,12,FALSE)*E375,0)</f>
        <v>0</v>
      </c>
    </row>
    <row r="376" spans="1:7" ht="35.1" customHeight="1" thickTop="1" thickBot="1" x14ac:dyDescent="0.3">
      <c r="A376" s="28" t="str">
        <f t="shared" si="5"/>
        <v/>
      </c>
      <c r="B376" s="171"/>
      <c r="C376" s="184"/>
      <c r="D376" s="170"/>
      <c r="E376" s="170"/>
      <c r="F376" s="132" t="str">
        <f>IFERROR(VLOOKUP(C376,PG!$C$8:$M$1007,11,FALSE),"")</f>
        <v/>
      </c>
      <c r="G376" s="133">
        <f>IFERROR(VLOOKUP(C376,PG!$C$8:$N$1007,12,FALSE)*E376,0)</f>
        <v>0</v>
      </c>
    </row>
    <row r="377" spans="1:7" ht="35.1" customHeight="1" thickTop="1" thickBot="1" x14ac:dyDescent="0.3">
      <c r="A377" s="28" t="str">
        <f t="shared" si="5"/>
        <v/>
      </c>
      <c r="B377" s="171"/>
      <c r="C377" s="184"/>
      <c r="D377" s="170"/>
      <c r="E377" s="170"/>
      <c r="F377" s="132" t="str">
        <f>IFERROR(VLOOKUP(C377,PG!$C$8:$M$1007,11,FALSE),"")</f>
        <v/>
      </c>
      <c r="G377" s="133">
        <f>IFERROR(VLOOKUP(C377,PG!$C$8:$N$1007,12,FALSE)*E377,0)</f>
        <v>0</v>
      </c>
    </row>
    <row r="378" spans="1:7" ht="35.1" customHeight="1" thickTop="1" thickBot="1" x14ac:dyDescent="0.3">
      <c r="A378" s="28" t="str">
        <f t="shared" si="5"/>
        <v/>
      </c>
      <c r="B378" s="171"/>
      <c r="C378" s="184"/>
      <c r="D378" s="170"/>
      <c r="E378" s="170"/>
      <c r="F378" s="132" t="str">
        <f>IFERROR(VLOOKUP(C378,PG!$C$8:$M$1007,11,FALSE),"")</f>
        <v/>
      </c>
      <c r="G378" s="133">
        <f>IFERROR(VLOOKUP(C378,PG!$C$8:$N$1007,12,FALSE)*E378,0)</f>
        <v>0</v>
      </c>
    </row>
    <row r="379" spans="1:7" ht="35.1" customHeight="1" thickTop="1" thickBot="1" x14ac:dyDescent="0.3">
      <c r="A379" s="28" t="str">
        <f t="shared" si="5"/>
        <v/>
      </c>
      <c r="B379" s="171"/>
      <c r="C379" s="184"/>
      <c r="D379" s="170"/>
      <c r="E379" s="170"/>
      <c r="F379" s="132" t="str">
        <f>IFERROR(VLOOKUP(C379,PG!$C$8:$M$1007,11,FALSE),"")</f>
        <v/>
      </c>
      <c r="G379" s="133">
        <f>IFERROR(VLOOKUP(C379,PG!$C$8:$N$1007,12,FALSE)*E379,0)</f>
        <v>0</v>
      </c>
    </row>
    <row r="380" spans="1:7" ht="35.1" customHeight="1" thickTop="1" thickBot="1" x14ac:dyDescent="0.3">
      <c r="A380" s="28" t="str">
        <f t="shared" si="5"/>
        <v/>
      </c>
      <c r="B380" s="171"/>
      <c r="C380" s="184"/>
      <c r="D380" s="170"/>
      <c r="E380" s="170"/>
      <c r="F380" s="132" t="str">
        <f>IFERROR(VLOOKUP(C380,PG!$C$8:$M$1007,11,FALSE),"")</f>
        <v/>
      </c>
      <c r="G380" s="133">
        <f>IFERROR(VLOOKUP(C380,PG!$C$8:$N$1007,12,FALSE)*E380,0)</f>
        <v>0</v>
      </c>
    </row>
    <row r="381" spans="1:7" ht="35.1" customHeight="1" thickTop="1" thickBot="1" x14ac:dyDescent="0.3">
      <c r="A381" s="28" t="str">
        <f t="shared" si="5"/>
        <v/>
      </c>
      <c r="B381" s="171"/>
      <c r="C381" s="184"/>
      <c r="D381" s="170"/>
      <c r="E381" s="170"/>
      <c r="F381" s="132" t="str">
        <f>IFERROR(VLOOKUP(C381,PG!$C$8:$M$1007,11,FALSE),"")</f>
        <v/>
      </c>
      <c r="G381" s="133">
        <f>IFERROR(VLOOKUP(C381,PG!$C$8:$N$1007,12,FALSE)*E381,0)</f>
        <v>0</v>
      </c>
    </row>
    <row r="382" spans="1:7" ht="35.1" customHeight="1" thickTop="1" thickBot="1" x14ac:dyDescent="0.3">
      <c r="A382" s="28" t="str">
        <f t="shared" si="5"/>
        <v/>
      </c>
      <c r="B382" s="171"/>
      <c r="C382" s="184"/>
      <c r="D382" s="170"/>
      <c r="E382" s="170"/>
      <c r="F382" s="132" t="str">
        <f>IFERROR(VLOOKUP(C382,PG!$C$8:$M$1007,11,FALSE),"")</f>
        <v/>
      </c>
      <c r="G382" s="133">
        <f>IFERROR(VLOOKUP(C382,PG!$C$8:$N$1007,12,FALSE)*E382,0)</f>
        <v>0</v>
      </c>
    </row>
    <row r="383" spans="1:7" ht="35.1" customHeight="1" thickTop="1" thickBot="1" x14ac:dyDescent="0.3">
      <c r="A383" s="28" t="str">
        <f t="shared" si="5"/>
        <v/>
      </c>
      <c r="B383" s="171"/>
      <c r="C383" s="184"/>
      <c r="D383" s="170"/>
      <c r="E383" s="170"/>
      <c r="F383" s="132" t="str">
        <f>IFERROR(VLOOKUP(C383,PG!$C$8:$M$1007,11,FALSE),"")</f>
        <v/>
      </c>
      <c r="G383" s="133">
        <f>IFERROR(VLOOKUP(C383,PG!$C$8:$N$1007,12,FALSE)*E383,0)</f>
        <v>0</v>
      </c>
    </row>
    <row r="384" spans="1:7" ht="35.1" customHeight="1" thickTop="1" thickBot="1" x14ac:dyDescent="0.3">
      <c r="A384" s="28" t="str">
        <f t="shared" si="5"/>
        <v/>
      </c>
      <c r="B384" s="171"/>
      <c r="C384" s="184"/>
      <c r="D384" s="170"/>
      <c r="E384" s="170"/>
      <c r="F384" s="132" t="str">
        <f>IFERROR(VLOOKUP(C384,PG!$C$8:$M$1007,11,FALSE),"")</f>
        <v/>
      </c>
      <c r="G384" s="133">
        <f>IFERROR(VLOOKUP(C384,PG!$C$8:$N$1007,12,FALSE)*E384,0)</f>
        <v>0</v>
      </c>
    </row>
    <row r="385" spans="1:7" ht="35.1" customHeight="1" thickTop="1" thickBot="1" x14ac:dyDescent="0.3">
      <c r="A385" s="28" t="str">
        <f t="shared" si="5"/>
        <v/>
      </c>
      <c r="B385" s="171"/>
      <c r="C385" s="184"/>
      <c r="D385" s="170"/>
      <c r="E385" s="170"/>
      <c r="F385" s="132" t="str">
        <f>IFERROR(VLOOKUP(C385,PG!$C$8:$M$1007,11,FALSE),"")</f>
        <v/>
      </c>
      <c r="G385" s="133">
        <f>IFERROR(VLOOKUP(C385,PG!$C$8:$N$1007,12,FALSE)*E385,0)</f>
        <v>0</v>
      </c>
    </row>
    <row r="386" spans="1:7" ht="35.1" customHeight="1" thickTop="1" thickBot="1" x14ac:dyDescent="0.3">
      <c r="A386" s="28" t="str">
        <f t="shared" si="5"/>
        <v/>
      </c>
      <c r="B386" s="171"/>
      <c r="C386" s="184"/>
      <c r="D386" s="170"/>
      <c r="E386" s="170"/>
      <c r="F386" s="132" t="str">
        <f>IFERROR(VLOOKUP(C386,PG!$C$8:$M$1007,11,FALSE),"")</f>
        <v/>
      </c>
      <c r="G386" s="133">
        <f>IFERROR(VLOOKUP(C386,PG!$C$8:$N$1007,12,FALSE)*E386,0)</f>
        <v>0</v>
      </c>
    </row>
    <row r="387" spans="1:7" ht="35.1" customHeight="1" thickTop="1" thickBot="1" x14ac:dyDescent="0.3">
      <c r="A387" s="28" t="str">
        <f t="shared" si="5"/>
        <v/>
      </c>
      <c r="B387" s="171"/>
      <c r="C387" s="184"/>
      <c r="D387" s="170"/>
      <c r="E387" s="170"/>
      <c r="F387" s="132" t="str">
        <f>IFERROR(VLOOKUP(C387,PG!$C$8:$M$1007,11,FALSE),"")</f>
        <v/>
      </c>
      <c r="G387" s="133">
        <f>IFERROR(VLOOKUP(C387,PG!$C$8:$N$1007,12,FALSE)*E387,0)</f>
        <v>0</v>
      </c>
    </row>
    <row r="388" spans="1:7" ht="35.1" customHeight="1" thickTop="1" thickBot="1" x14ac:dyDescent="0.3">
      <c r="A388" s="28" t="str">
        <f t="shared" si="5"/>
        <v/>
      </c>
      <c r="B388" s="171"/>
      <c r="C388" s="184"/>
      <c r="D388" s="170"/>
      <c r="E388" s="170"/>
      <c r="F388" s="132" t="str">
        <f>IFERROR(VLOOKUP(C388,PG!$C$8:$M$1007,11,FALSE),"")</f>
        <v/>
      </c>
      <c r="G388" s="133">
        <f>IFERROR(VLOOKUP(C388,PG!$C$8:$N$1007,12,FALSE)*E388,0)</f>
        <v>0</v>
      </c>
    </row>
    <row r="389" spans="1:7" ht="35.1" customHeight="1" thickTop="1" thickBot="1" x14ac:dyDescent="0.3">
      <c r="A389" s="28" t="str">
        <f t="shared" si="5"/>
        <v/>
      </c>
      <c r="B389" s="171"/>
      <c r="C389" s="184"/>
      <c r="D389" s="170"/>
      <c r="E389" s="170"/>
      <c r="F389" s="132" t="str">
        <f>IFERROR(VLOOKUP(C389,PG!$C$8:$M$1007,11,FALSE),"")</f>
        <v/>
      </c>
      <c r="G389" s="133">
        <f>IFERROR(VLOOKUP(C389,PG!$C$8:$N$1007,12,FALSE)*E389,0)</f>
        <v>0</v>
      </c>
    </row>
    <row r="390" spans="1:7" ht="35.1" customHeight="1" thickTop="1" thickBot="1" x14ac:dyDescent="0.3">
      <c r="A390" s="28" t="str">
        <f t="shared" si="5"/>
        <v/>
      </c>
      <c r="B390" s="171"/>
      <c r="C390" s="184"/>
      <c r="D390" s="170"/>
      <c r="E390" s="170"/>
      <c r="F390" s="132" t="str">
        <f>IFERROR(VLOOKUP(C390,PG!$C$8:$M$1007,11,FALSE),"")</f>
        <v/>
      </c>
      <c r="G390" s="133">
        <f>IFERROR(VLOOKUP(C390,PG!$C$8:$N$1007,12,FALSE)*E390,0)</f>
        <v>0</v>
      </c>
    </row>
    <row r="391" spans="1:7" ht="35.1" customHeight="1" thickTop="1" thickBot="1" x14ac:dyDescent="0.3">
      <c r="A391" s="28" t="str">
        <f t="shared" si="5"/>
        <v/>
      </c>
      <c r="B391" s="171"/>
      <c r="C391" s="184"/>
      <c r="D391" s="170"/>
      <c r="E391" s="170"/>
      <c r="F391" s="132" t="str">
        <f>IFERROR(VLOOKUP(C391,PG!$C$8:$M$1007,11,FALSE),"")</f>
        <v/>
      </c>
      <c r="G391" s="133">
        <f>IFERROR(VLOOKUP(C391,PG!$C$8:$N$1007,12,FALSE)*E391,0)</f>
        <v>0</v>
      </c>
    </row>
    <row r="392" spans="1:7" ht="35.1" customHeight="1" thickTop="1" thickBot="1" x14ac:dyDescent="0.3">
      <c r="A392" s="28" t="str">
        <f t="shared" si="5"/>
        <v/>
      </c>
      <c r="B392" s="171"/>
      <c r="C392" s="184"/>
      <c r="D392" s="170"/>
      <c r="E392" s="170"/>
      <c r="F392" s="132" t="str">
        <f>IFERROR(VLOOKUP(C392,PG!$C$8:$M$1007,11,FALSE),"")</f>
        <v/>
      </c>
      <c r="G392" s="133">
        <f>IFERROR(VLOOKUP(C392,PG!$C$8:$N$1007,12,FALSE)*E392,0)</f>
        <v>0</v>
      </c>
    </row>
    <row r="393" spans="1:7" ht="35.1" customHeight="1" thickTop="1" thickBot="1" x14ac:dyDescent="0.3">
      <c r="A393" s="28" t="str">
        <f t="shared" ref="A393:A456" si="6">IF(B393="","",MONTH(B393))</f>
        <v/>
      </c>
      <c r="B393" s="171"/>
      <c r="C393" s="184"/>
      <c r="D393" s="170"/>
      <c r="E393" s="170"/>
      <c r="F393" s="132" t="str">
        <f>IFERROR(VLOOKUP(C393,PG!$C$8:$M$1007,11,FALSE),"")</f>
        <v/>
      </c>
      <c r="G393" s="133">
        <f>IFERROR(VLOOKUP(C393,PG!$C$8:$N$1007,12,FALSE)*E393,0)</f>
        <v>0</v>
      </c>
    </row>
    <row r="394" spans="1:7" ht="35.1" customHeight="1" thickTop="1" thickBot="1" x14ac:dyDescent="0.3">
      <c r="A394" s="28" t="str">
        <f t="shared" si="6"/>
        <v/>
      </c>
      <c r="B394" s="171"/>
      <c r="C394" s="184"/>
      <c r="D394" s="170"/>
      <c r="E394" s="170"/>
      <c r="F394" s="132" t="str">
        <f>IFERROR(VLOOKUP(C394,PG!$C$8:$M$1007,11,FALSE),"")</f>
        <v/>
      </c>
      <c r="G394" s="133">
        <f>IFERROR(VLOOKUP(C394,PG!$C$8:$N$1007,12,FALSE)*E394,0)</f>
        <v>0</v>
      </c>
    </row>
    <row r="395" spans="1:7" ht="35.1" customHeight="1" thickTop="1" thickBot="1" x14ac:dyDescent="0.3">
      <c r="A395" s="28" t="str">
        <f t="shared" si="6"/>
        <v/>
      </c>
      <c r="B395" s="171"/>
      <c r="C395" s="184"/>
      <c r="D395" s="170"/>
      <c r="E395" s="170"/>
      <c r="F395" s="132" t="str">
        <f>IFERROR(VLOOKUP(C395,PG!$C$8:$M$1007,11,FALSE),"")</f>
        <v/>
      </c>
      <c r="G395" s="133">
        <f>IFERROR(VLOOKUP(C395,PG!$C$8:$N$1007,12,FALSE)*E395,0)</f>
        <v>0</v>
      </c>
    </row>
    <row r="396" spans="1:7" ht="35.1" customHeight="1" thickTop="1" thickBot="1" x14ac:dyDescent="0.3">
      <c r="A396" s="28" t="str">
        <f t="shared" si="6"/>
        <v/>
      </c>
      <c r="B396" s="171"/>
      <c r="C396" s="184"/>
      <c r="D396" s="170"/>
      <c r="E396" s="170"/>
      <c r="F396" s="132" t="str">
        <f>IFERROR(VLOOKUP(C396,PG!$C$8:$M$1007,11,FALSE),"")</f>
        <v/>
      </c>
      <c r="G396" s="133">
        <f>IFERROR(VLOOKUP(C396,PG!$C$8:$N$1007,12,FALSE)*E396,0)</f>
        <v>0</v>
      </c>
    </row>
    <row r="397" spans="1:7" ht="35.1" customHeight="1" thickTop="1" thickBot="1" x14ac:dyDescent="0.3">
      <c r="A397" s="28" t="str">
        <f t="shared" si="6"/>
        <v/>
      </c>
      <c r="B397" s="171"/>
      <c r="C397" s="184"/>
      <c r="D397" s="170"/>
      <c r="E397" s="170"/>
      <c r="F397" s="132" t="str">
        <f>IFERROR(VLOOKUP(C397,PG!$C$8:$M$1007,11,FALSE),"")</f>
        <v/>
      </c>
      <c r="G397" s="133">
        <f>IFERROR(VLOOKUP(C397,PG!$C$8:$N$1007,12,FALSE)*E397,0)</f>
        <v>0</v>
      </c>
    </row>
    <row r="398" spans="1:7" ht="35.1" customHeight="1" thickTop="1" thickBot="1" x14ac:dyDescent="0.3">
      <c r="A398" s="28" t="str">
        <f t="shared" si="6"/>
        <v/>
      </c>
      <c r="B398" s="171"/>
      <c r="C398" s="184"/>
      <c r="D398" s="170"/>
      <c r="E398" s="170"/>
      <c r="F398" s="132" t="str">
        <f>IFERROR(VLOOKUP(C398,PG!$C$8:$M$1007,11,FALSE),"")</f>
        <v/>
      </c>
      <c r="G398" s="133">
        <f>IFERROR(VLOOKUP(C398,PG!$C$8:$N$1007,12,FALSE)*E398,0)</f>
        <v>0</v>
      </c>
    </row>
    <row r="399" spans="1:7" ht="35.1" customHeight="1" thickTop="1" thickBot="1" x14ac:dyDescent="0.3">
      <c r="A399" s="28" t="str">
        <f t="shared" si="6"/>
        <v/>
      </c>
      <c r="B399" s="171"/>
      <c r="C399" s="184"/>
      <c r="D399" s="170"/>
      <c r="E399" s="170"/>
      <c r="F399" s="132" t="str">
        <f>IFERROR(VLOOKUP(C399,PG!$C$8:$M$1007,11,FALSE),"")</f>
        <v/>
      </c>
      <c r="G399" s="133">
        <f>IFERROR(VLOOKUP(C399,PG!$C$8:$N$1007,12,FALSE)*E399,0)</f>
        <v>0</v>
      </c>
    </row>
    <row r="400" spans="1:7" ht="35.1" customHeight="1" thickTop="1" thickBot="1" x14ac:dyDescent="0.3">
      <c r="A400" s="28" t="str">
        <f t="shared" si="6"/>
        <v/>
      </c>
      <c r="B400" s="171"/>
      <c r="C400" s="184"/>
      <c r="D400" s="170"/>
      <c r="E400" s="170"/>
      <c r="F400" s="132" t="str">
        <f>IFERROR(VLOOKUP(C400,PG!$C$8:$M$1007,11,FALSE),"")</f>
        <v/>
      </c>
      <c r="G400" s="133">
        <f>IFERROR(VLOOKUP(C400,PG!$C$8:$N$1007,12,FALSE)*E400,0)</f>
        <v>0</v>
      </c>
    </row>
    <row r="401" spans="1:7" ht="35.1" customHeight="1" thickTop="1" thickBot="1" x14ac:dyDescent="0.3">
      <c r="A401" s="28" t="str">
        <f t="shared" si="6"/>
        <v/>
      </c>
      <c r="B401" s="171"/>
      <c r="C401" s="184"/>
      <c r="D401" s="170"/>
      <c r="E401" s="170"/>
      <c r="F401" s="132" t="str">
        <f>IFERROR(VLOOKUP(C401,PG!$C$8:$M$1007,11,FALSE),"")</f>
        <v/>
      </c>
      <c r="G401" s="133">
        <f>IFERROR(VLOOKUP(C401,PG!$C$8:$N$1007,12,FALSE)*E401,0)</f>
        <v>0</v>
      </c>
    </row>
    <row r="402" spans="1:7" ht="35.1" customHeight="1" thickTop="1" thickBot="1" x14ac:dyDescent="0.3">
      <c r="A402" s="28" t="str">
        <f t="shared" si="6"/>
        <v/>
      </c>
      <c r="B402" s="171"/>
      <c r="C402" s="184"/>
      <c r="D402" s="170"/>
      <c r="E402" s="170"/>
      <c r="F402" s="132" t="str">
        <f>IFERROR(VLOOKUP(C402,PG!$C$8:$M$1007,11,FALSE),"")</f>
        <v/>
      </c>
      <c r="G402" s="133">
        <f>IFERROR(VLOOKUP(C402,PG!$C$8:$N$1007,12,FALSE)*E402,0)</f>
        <v>0</v>
      </c>
    </row>
    <row r="403" spans="1:7" ht="35.1" customHeight="1" thickTop="1" thickBot="1" x14ac:dyDescent="0.3">
      <c r="A403" s="28" t="str">
        <f t="shared" si="6"/>
        <v/>
      </c>
      <c r="B403" s="171"/>
      <c r="C403" s="184"/>
      <c r="D403" s="170"/>
      <c r="E403" s="170"/>
      <c r="F403" s="132" t="str">
        <f>IFERROR(VLOOKUP(C403,PG!$C$8:$M$1007,11,FALSE),"")</f>
        <v/>
      </c>
      <c r="G403" s="133">
        <f>IFERROR(VLOOKUP(C403,PG!$C$8:$N$1007,12,FALSE)*E403,0)</f>
        <v>0</v>
      </c>
    </row>
    <row r="404" spans="1:7" ht="35.1" customHeight="1" thickTop="1" thickBot="1" x14ac:dyDescent="0.3">
      <c r="A404" s="28" t="str">
        <f t="shared" si="6"/>
        <v/>
      </c>
      <c r="B404" s="171"/>
      <c r="C404" s="184"/>
      <c r="D404" s="170"/>
      <c r="E404" s="170"/>
      <c r="F404" s="132" t="str">
        <f>IFERROR(VLOOKUP(C404,PG!$C$8:$M$1007,11,FALSE),"")</f>
        <v/>
      </c>
      <c r="G404" s="133">
        <f>IFERROR(VLOOKUP(C404,PG!$C$8:$N$1007,12,FALSE)*E404,0)</f>
        <v>0</v>
      </c>
    </row>
    <row r="405" spans="1:7" ht="35.1" customHeight="1" thickTop="1" thickBot="1" x14ac:dyDescent="0.3">
      <c r="A405" s="28" t="str">
        <f t="shared" si="6"/>
        <v/>
      </c>
      <c r="B405" s="171"/>
      <c r="C405" s="184"/>
      <c r="D405" s="170"/>
      <c r="E405" s="170"/>
      <c r="F405" s="132" t="str">
        <f>IFERROR(VLOOKUP(C405,PG!$C$8:$M$1007,11,FALSE),"")</f>
        <v/>
      </c>
      <c r="G405" s="133">
        <f>IFERROR(VLOOKUP(C405,PG!$C$8:$N$1007,12,FALSE)*E405,0)</f>
        <v>0</v>
      </c>
    </row>
    <row r="406" spans="1:7" ht="35.1" customHeight="1" thickTop="1" thickBot="1" x14ac:dyDescent="0.3">
      <c r="A406" s="28" t="str">
        <f t="shared" si="6"/>
        <v/>
      </c>
      <c r="B406" s="171"/>
      <c r="C406" s="184"/>
      <c r="D406" s="170"/>
      <c r="E406" s="170"/>
      <c r="F406" s="132" t="str">
        <f>IFERROR(VLOOKUP(C406,PG!$C$8:$M$1007,11,FALSE),"")</f>
        <v/>
      </c>
      <c r="G406" s="133">
        <f>IFERROR(VLOOKUP(C406,PG!$C$8:$N$1007,12,FALSE)*E406,0)</f>
        <v>0</v>
      </c>
    </row>
    <row r="407" spans="1:7" ht="35.1" customHeight="1" thickTop="1" thickBot="1" x14ac:dyDescent="0.3">
      <c r="A407" s="28" t="str">
        <f t="shared" si="6"/>
        <v/>
      </c>
      <c r="B407" s="171"/>
      <c r="C407" s="184"/>
      <c r="D407" s="170"/>
      <c r="E407" s="170"/>
      <c r="F407" s="132" t="str">
        <f>IFERROR(VLOOKUP(C407,PG!$C$8:$M$1007,11,FALSE),"")</f>
        <v/>
      </c>
      <c r="G407" s="133">
        <f>IFERROR(VLOOKUP(C407,PG!$C$8:$N$1007,12,FALSE)*E407,0)</f>
        <v>0</v>
      </c>
    </row>
    <row r="408" spans="1:7" ht="35.1" customHeight="1" thickTop="1" thickBot="1" x14ac:dyDescent="0.3">
      <c r="A408" s="28" t="str">
        <f t="shared" si="6"/>
        <v/>
      </c>
      <c r="B408" s="171"/>
      <c r="C408" s="184"/>
      <c r="D408" s="170"/>
      <c r="E408" s="170"/>
      <c r="F408" s="132" t="str">
        <f>IFERROR(VLOOKUP(C408,PG!$C$8:$M$1007,11,FALSE),"")</f>
        <v/>
      </c>
      <c r="G408" s="133">
        <f>IFERROR(VLOOKUP(C408,PG!$C$8:$N$1007,12,FALSE)*E408,0)</f>
        <v>0</v>
      </c>
    </row>
    <row r="409" spans="1:7" ht="35.1" customHeight="1" thickTop="1" thickBot="1" x14ac:dyDescent="0.3">
      <c r="A409" s="28" t="str">
        <f t="shared" si="6"/>
        <v/>
      </c>
      <c r="B409" s="171"/>
      <c r="C409" s="184"/>
      <c r="D409" s="170"/>
      <c r="E409" s="170"/>
      <c r="F409" s="132" t="str">
        <f>IFERROR(VLOOKUP(C409,PG!$C$8:$M$1007,11,FALSE),"")</f>
        <v/>
      </c>
      <c r="G409" s="133">
        <f>IFERROR(VLOOKUP(C409,PG!$C$8:$N$1007,12,FALSE)*E409,0)</f>
        <v>0</v>
      </c>
    </row>
    <row r="410" spans="1:7" ht="35.1" customHeight="1" thickTop="1" thickBot="1" x14ac:dyDescent="0.3">
      <c r="A410" s="28" t="str">
        <f t="shared" si="6"/>
        <v/>
      </c>
      <c r="B410" s="171"/>
      <c r="C410" s="184"/>
      <c r="D410" s="170"/>
      <c r="E410" s="170"/>
      <c r="F410" s="132" t="str">
        <f>IFERROR(VLOOKUP(C410,PG!$C$8:$M$1007,11,FALSE),"")</f>
        <v/>
      </c>
      <c r="G410" s="133">
        <f>IFERROR(VLOOKUP(C410,PG!$C$8:$N$1007,12,FALSE)*E410,0)</f>
        <v>0</v>
      </c>
    </row>
    <row r="411" spans="1:7" ht="35.1" customHeight="1" thickTop="1" thickBot="1" x14ac:dyDescent="0.3">
      <c r="A411" s="28" t="str">
        <f t="shared" si="6"/>
        <v/>
      </c>
      <c r="B411" s="171"/>
      <c r="C411" s="184"/>
      <c r="D411" s="170"/>
      <c r="E411" s="170"/>
      <c r="F411" s="132" t="str">
        <f>IFERROR(VLOOKUP(C411,PG!$C$8:$M$1007,11,FALSE),"")</f>
        <v/>
      </c>
      <c r="G411" s="133">
        <f>IFERROR(VLOOKUP(C411,PG!$C$8:$N$1007,12,FALSE)*E411,0)</f>
        <v>0</v>
      </c>
    </row>
    <row r="412" spans="1:7" ht="35.1" customHeight="1" thickTop="1" thickBot="1" x14ac:dyDescent="0.3">
      <c r="A412" s="28" t="str">
        <f t="shared" si="6"/>
        <v/>
      </c>
      <c r="B412" s="171"/>
      <c r="C412" s="184"/>
      <c r="D412" s="170"/>
      <c r="E412" s="170"/>
      <c r="F412" s="132" t="str">
        <f>IFERROR(VLOOKUP(C412,PG!$C$8:$M$1007,11,FALSE),"")</f>
        <v/>
      </c>
      <c r="G412" s="133">
        <f>IFERROR(VLOOKUP(C412,PG!$C$8:$N$1007,12,FALSE)*E412,0)</f>
        <v>0</v>
      </c>
    </row>
    <row r="413" spans="1:7" ht="35.1" customHeight="1" thickTop="1" thickBot="1" x14ac:dyDescent="0.3">
      <c r="A413" s="28" t="str">
        <f t="shared" si="6"/>
        <v/>
      </c>
      <c r="B413" s="171"/>
      <c r="C413" s="184"/>
      <c r="D413" s="170"/>
      <c r="E413" s="170"/>
      <c r="F413" s="132" t="str">
        <f>IFERROR(VLOOKUP(C413,PG!$C$8:$M$1007,11,FALSE),"")</f>
        <v/>
      </c>
      <c r="G413" s="133">
        <f>IFERROR(VLOOKUP(C413,PG!$C$8:$N$1007,12,FALSE)*E413,0)</f>
        <v>0</v>
      </c>
    </row>
    <row r="414" spans="1:7" ht="35.1" customHeight="1" thickTop="1" thickBot="1" x14ac:dyDescent="0.3">
      <c r="A414" s="28" t="str">
        <f t="shared" si="6"/>
        <v/>
      </c>
      <c r="B414" s="171"/>
      <c r="C414" s="184"/>
      <c r="D414" s="170"/>
      <c r="E414" s="170"/>
      <c r="F414" s="132" t="str">
        <f>IFERROR(VLOOKUP(C414,PG!$C$8:$M$1007,11,FALSE),"")</f>
        <v/>
      </c>
      <c r="G414" s="133">
        <f>IFERROR(VLOOKUP(C414,PG!$C$8:$N$1007,12,FALSE)*E414,0)</f>
        <v>0</v>
      </c>
    </row>
    <row r="415" spans="1:7" ht="35.1" customHeight="1" thickTop="1" thickBot="1" x14ac:dyDescent="0.3">
      <c r="A415" s="28" t="str">
        <f t="shared" si="6"/>
        <v/>
      </c>
      <c r="B415" s="171"/>
      <c r="C415" s="184"/>
      <c r="D415" s="170"/>
      <c r="E415" s="170"/>
      <c r="F415" s="132" t="str">
        <f>IFERROR(VLOOKUP(C415,PG!$C$8:$M$1007,11,FALSE),"")</f>
        <v/>
      </c>
      <c r="G415" s="133">
        <f>IFERROR(VLOOKUP(C415,PG!$C$8:$N$1007,12,FALSE)*E415,0)</f>
        <v>0</v>
      </c>
    </row>
    <row r="416" spans="1:7" ht="35.1" customHeight="1" thickTop="1" thickBot="1" x14ac:dyDescent="0.3">
      <c r="A416" s="28" t="str">
        <f t="shared" si="6"/>
        <v/>
      </c>
      <c r="B416" s="171"/>
      <c r="C416" s="184"/>
      <c r="D416" s="170"/>
      <c r="E416" s="170"/>
      <c r="F416" s="132" t="str">
        <f>IFERROR(VLOOKUP(C416,PG!$C$8:$M$1007,11,FALSE),"")</f>
        <v/>
      </c>
      <c r="G416" s="133">
        <f>IFERROR(VLOOKUP(C416,PG!$C$8:$N$1007,12,FALSE)*E416,0)</f>
        <v>0</v>
      </c>
    </row>
    <row r="417" spans="1:7" ht="35.1" customHeight="1" thickTop="1" thickBot="1" x14ac:dyDescent="0.3">
      <c r="A417" s="28" t="str">
        <f t="shared" si="6"/>
        <v/>
      </c>
      <c r="B417" s="171"/>
      <c r="C417" s="184"/>
      <c r="D417" s="170"/>
      <c r="E417" s="170"/>
      <c r="F417" s="132" t="str">
        <f>IFERROR(VLOOKUP(C417,PG!$C$8:$M$1007,11,FALSE),"")</f>
        <v/>
      </c>
      <c r="G417" s="133">
        <f>IFERROR(VLOOKUP(C417,PG!$C$8:$N$1007,12,FALSE)*E417,0)</f>
        <v>0</v>
      </c>
    </row>
    <row r="418" spans="1:7" ht="35.1" customHeight="1" thickTop="1" thickBot="1" x14ac:dyDescent="0.3">
      <c r="A418" s="28" t="str">
        <f t="shared" si="6"/>
        <v/>
      </c>
      <c r="B418" s="171"/>
      <c r="C418" s="184"/>
      <c r="D418" s="170"/>
      <c r="E418" s="170"/>
      <c r="F418" s="132" t="str">
        <f>IFERROR(VLOOKUP(C418,PG!$C$8:$M$1007,11,FALSE),"")</f>
        <v/>
      </c>
      <c r="G418" s="133">
        <f>IFERROR(VLOOKUP(C418,PG!$C$8:$N$1007,12,FALSE)*E418,0)</f>
        <v>0</v>
      </c>
    </row>
    <row r="419" spans="1:7" ht="35.1" customHeight="1" thickTop="1" thickBot="1" x14ac:dyDescent="0.3">
      <c r="A419" s="28" t="str">
        <f t="shared" si="6"/>
        <v/>
      </c>
      <c r="B419" s="171"/>
      <c r="C419" s="184"/>
      <c r="D419" s="170"/>
      <c r="E419" s="170"/>
      <c r="F419" s="132" t="str">
        <f>IFERROR(VLOOKUP(C419,PG!$C$8:$M$1007,11,FALSE),"")</f>
        <v/>
      </c>
      <c r="G419" s="133">
        <f>IFERROR(VLOOKUP(C419,PG!$C$8:$N$1007,12,FALSE)*E419,0)</f>
        <v>0</v>
      </c>
    </row>
    <row r="420" spans="1:7" ht="35.1" customHeight="1" thickTop="1" thickBot="1" x14ac:dyDescent="0.3">
      <c r="A420" s="28" t="str">
        <f t="shared" si="6"/>
        <v/>
      </c>
      <c r="B420" s="171"/>
      <c r="C420" s="184"/>
      <c r="D420" s="170"/>
      <c r="E420" s="170"/>
      <c r="F420" s="132" t="str">
        <f>IFERROR(VLOOKUP(C420,PG!$C$8:$M$1007,11,FALSE),"")</f>
        <v/>
      </c>
      <c r="G420" s="133">
        <f>IFERROR(VLOOKUP(C420,PG!$C$8:$N$1007,12,FALSE)*E420,0)</f>
        <v>0</v>
      </c>
    </row>
    <row r="421" spans="1:7" ht="35.1" customHeight="1" thickTop="1" thickBot="1" x14ac:dyDescent="0.3">
      <c r="A421" s="28" t="str">
        <f t="shared" si="6"/>
        <v/>
      </c>
      <c r="B421" s="171"/>
      <c r="C421" s="184"/>
      <c r="D421" s="170"/>
      <c r="E421" s="170"/>
      <c r="F421" s="132" t="str">
        <f>IFERROR(VLOOKUP(C421,PG!$C$8:$M$1007,11,FALSE),"")</f>
        <v/>
      </c>
      <c r="G421" s="133">
        <f>IFERROR(VLOOKUP(C421,PG!$C$8:$N$1007,12,FALSE)*E421,0)</f>
        <v>0</v>
      </c>
    </row>
    <row r="422" spans="1:7" ht="35.1" customHeight="1" thickTop="1" thickBot="1" x14ac:dyDescent="0.3">
      <c r="A422" s="28" t="str">
        <f t="shared" si="6"/>
        <v/>
      </c>
      <c r="B422" s="171"/>
      <c r="C422" s="184"/>
      <c r="D422" s="170"/>
      <c r="E422" s="170"/>
      <c r="F422" s="132" t="str">
        <f>IFERROR(VLOOKUP(C422,PG!$C$8:$M$1007,11,FALSE),"")</f>
        <v/>
      </c>
      <c r="G422" s="133">
        <f>IFERROR(VLOOKUP(C422,PG!$C$8:$N$1007,12,FALSE)*E422,0)</f>
        <v>0</v>
      </c>
    </row>
    <row r="423" spans="1:7" ht="35.1" customHeight="1" thickTop="1" thickBot="1" x14ac:dyDescent="0.3">
      <c r="A423" s="28" t="str">
        <f t="shared" si="6"/>
        <v/>
      </c>
      <c r="B423" s="171"/>
      <c r="C423" s="184"/>
      <c r="D423" s="170"/>
      <c r="E423" s="170"/>
      <c r="F423" s="132" t="str">
        <f>IFERROR(VLOOKUP(C423,PG!$C$8:$M$1007,11,FALSE),"")</f>
        <v/>
      </c>
      <c r="G423" s="133">
        <f>IFERROR(VLOOKUP(C423,PG!$C$8:$N$1007,12,FALSE)*E423,0)</f>
        <v>0</v>
      </c>
    </row>
    <row r="424" spans="1:7" ht="35.1" customHeight="1" thickTop="1" thickBot="1" x14ac:dyDescent="0.3">
      <c r="A424" s="28" t="str">
        <f t="shared" si="6"/>
        <v/>
      </c>
      <c r="B424" s="171"/>
      <c r="C424" s="184"/>
      <c r="D424" s="170"/>
      <c r="E424" s="170"/>
      <c r="F424" s="132" t="str">
        <f>IFERROR(VLOOKUP(C424,PG!$C$8:$M$1007,11,FALSE),"")</f>
        <v/>
      </c>
      <c r="G424" s="133">
        <f>IFERROR(VLOOKUP(C424,PG!$C$8:$N$1007,12,FALSE)*E424,0)</f>
        <v>0</v>
      </c>
    </row>
    <row r="425" spans="1:7" ht="35.1" customHeight="1" thickTop="1" thickBot="1" x14ac:dyDescent="0.3">
      <c r="A425" s="28" t="str">
        <f t="shared" si="6"/>
        <v/>
      </c>
      <c r="B425" s="171"/>
      <c r="C425" s="184"/>
      <c r="D425" s="170"/>
      <c r="E425" s="170"/>
      <c r="F425" s="132" t="str">
        <f>IFERROR(VLOOKUP(C425,PG!$C$8:$M$1007,11,FALSE),"")</f>
        <v/>
      </c>
      <c r="G425" s="133">
        <f>IFERROR(VLOOKUP(C425,PG!$C$8:$N$1007,12,FALSE)*E425,0)</f>
        <v>0</v>
      </c>
    </row>
    <row r="426" spans="1:7" ht="35.1" customHeight="1" thickTop="1" thickBot="1" x14ac:dyDescent="0.3">
      <c r="A426" s="28" t="str">
        <f t="shared" si="6"/>
        <v/>
      </c>
      <c r="B426" s="171"/>
      <c r="C426" s="184"/>
      <c r="D426" s="170"/>
      <c r="E426" s="170"/>
      <c r="F426" s="132" t="str">
        <f>IFERROR(VLOOKUP(C426,PG!$C$8:$M$1007,11,FALSE),"")</f>
        <v/>
      </c>
      <c r="G426" s="133">
        <f>IFERROR(VLOOKUP(C426,PG!$C$8:$N$1007,12,FALSE)*E426,0)</f>
        <v>0</v>
      </c>
    </row>
    <row r="427" spans="1:7" ht="35.1" customHeight="1" thickTop="1" thickBot="1" x14ac:dyDescent="0.3">
      <c r="A427" s="28" t="str">
        <f t="shared" si="6"/>
        <v/>
      </c>
      <c r="B427" s="171"/>
      <c r="C427" s="184"/>
      <c r="D427" s="170"/>
      <c r="E427" s="170"/>
      <c r="F427" s="132" t="str">
        <f>IFERROR(VLOOKUP(C427,PG!$C$8:$M$1007,11,FALSE),"")</f>
        <v/>
      </c>
      <c r="G427" s="133">
        <f>IFERROR(VLOOKUP(C427,PG!$C$8:$N$1007,12,FALSE)*E427,0)</f>
        <v>0</v>
      </c>
    </row>
    <row r="428" spans="1:7" ht="35.1" customHeight="1" thickTop="1" thickBot="1" x14ac:dyDescent="0.3">
      <c r="A428" s="28" t="str">
        <f t="shared" si="6"/>
        <v/>
      </c>
      <c r="B428" s="171"/>
      <c r="C428" s="184"/>
      <c r="D428" s="170"/>
      <c r="E428" s="170"/>
      <c r="F428" s="132" t="str">
        <f>IFERROR(VLOOKUP(C428,PG!$C$8:$M$1007,11,FALSE),"")</f>
        <v/>
      </c>
      <c r="G428" s="133">
        <f>IFERROR(VLOOKUP(C428,PG!$C$8:$N$1007,12,FALSE)*E428,0)</f>
        <v>0</v>
      </c>
    </row>
    <row r="429" spans="1:7" ht="35.1" customHeight="1" thickTop="1" thickBot="1" x14ac:dyDescent="0.3">
      <c r="A429" s="28" t="str">
        <f t="shared" si="6"/>
        <v/>
      </c>
      <c r="B429" s="171"/>
      <c r="C429" s="184"/>
      <c r="D429" s="170"/>
      <c r="E429" s="170"/>
      <c r="F429" s="132" t="str">
        <f>IFERROR(VLOOKUP(C429,PG!$C$8:$M$1007,11,FALSE),"")</f>
        <v/>
      </c>
      <c r="G429" s="133">
        <f>IFERROR(VLOOKUP(C429,PG!$C$8:$N$1007,12,FALSE)*E429,0)</f>
        <v>0</v>
      </c>
    </row>
    <row r="430" spans="1:7" ht="35.1" customHeight="1" thickTop="1" thickBot="1" x14ac:dyDescent="0.3">
      <c r="A430" s="28" t="str">
        <f t="shared" si="6"/>
        <v/>
      </c>
      <c r="B430" s="171"/>
      <c r="C430" s="184"/>
      <c r="D430" s="170"/>
      <c r="E430" s="170"/>
      <c r="F430" s="132" t="str">
        <f>IFERROR(VLOOKUP(C430,PG!$C$8:$M$1007,11,FALSE),"")</f>
        <v/>
      </c>
      <c r="G430" s="133">
        <f>IFERROR(VLOOKUP(C430,PG!$C$8:$N$1007,12,FALSE)*E430,0)</f>
        <v>0</v>
      </c>
    </row>
    <row r="431" spans="1:7" ht="35.1" customHeight="1" thickTop="1" thickBot="1" x14ac:dyDescent="0.3">
      <c r="A431" s="28" t="str">
        <f t="shared" si="6"/>
        <v/>
      </c>
      <c r="B431" s="171"/>
      <c r="C431" s="184"/>
      <c r="D431" s="170"/>
      <c r="E431" s="170"/>
      <c r="F431" s="132" t="str">
        <f>IFERROR(VLOOKUP(C431,PG!$C$8:$M$1007,11,FALSE),"")</f>
        <v/>
      </c>
      <c r="G431" s="133">
        <f>IFERROR(VLOOKUP(C431,PG!$C$8:$N$1007,12,FALSE)*E431,0)</f>
        <v>0</v>
      </c>
    </row>
    <row r="432" spans="1:7" ht="35.1" customHeight="1" thickTop="1" thickBot="1" x14ac:dyDescent="0.3">
      <c r="A432" s="28" t="str">
        <f t="shared" si="6"/>
        <v/>
      </c>
      <c r="B432" s="171"/>
      <c r="C432" s="184"/>
      <c r="D432" s="170"/>
      <c r="E432" s="170"/>
      <c r="F432" s="132" t="str">
        <f>IFERROR(VLOOKUP(C432,PG!$C$8:$M$1007,11,FALSE),"")</f>
        <v/>
      </c>
      <c r="G432" s="133">
        <f>IFERROR(VLOOKUP(C432,PG!$C$8:$N$1007,12,FALSE)*E432,0)</f>
        <v>0</v>
      </c>
    </row>
    <row r="433" spans="1:7" ht="35.1" customHeight="1" thickTop="1" thickBot="1" x14ac:dyDescent="0.3">
      <c r="A433" s="28" t="str">
        <f t="shared" si="6"/>
        <v/>
      </c>
      <c r="B433" s="171"/>
      <c r="C433" s="184"/>
      <c r="D433" s="170"/>
      <c r="E433" s="170"/>
      <c r="F433" s="132" t="str">
        <f>IFERROR(VLOOKUP(C433,PG!$C$8:$M$1007,11,FALSE),"")</f>
        <v/>
      </c>
      <c r="G433" s="133">
        <f>IFERROR(VLOOKUP(C433,PG!$C$8:$N$1007,12,FALSE)*E433,0)</f>
        <v>0</v>
      </c>
    </row>
    <row r="434" spans="1:7" ht="35.1" customHeight="1" thickTop="1" thickBot="1" x14ac:dyDescent="0.3">
      <c r="A434" s="28" t="str">
        <f t="shared" si="6"/>
        <v/>
      </c>
      <c r="B434" s="171"/>
      <c r="C434" s="184"/>
      <c r="D434" s="170"/>
      <c r="E434" s="170"/>
      <c r="F434" s="132" t="str">
        <f>IFERROR(VLOOKUP(C434,PG!$C$8:$M$1007,11,FALSE),"")</f>
        <v/>
      </c>
      <c r="G434" s="133">
        <f>IFERROR(VLOOKUP(C434,PG!$C$8:$N$1007,12,FALSE)*E434,0)</f>
        <v>0</v>
      </c>
    </row>
    <row r="435" spans="1:7" ht="35.1" customHeight="1" thickTop="1" thickBot="1" x14ac:dyDescent="0.3">
      <c r="A435" s="28" t="str">
        <f t="shared" si="6"/>
        <v/>
      </c>
      <c r="B435" s="171"/>
      <c r="C435" s="184"/>
      <c r="D435" s="170"/>
      <c r="E435" s="170"/>
      <c r="F435" s="132" t="str">
        <f>IFERROR(VLOOKUP(C435,PG!$C$8:$M$1007,11,FALSE),"")</f>
        <v/>
      </c>
      <c r="G435" s="133">
        <f>IFERROR(VLOOKUP(C435,PG!$C$8:$N$1007,12,FALSE)*E435,0)</f>
        <v>0</v>
      </c>
    </row>
    <row r="436" spans="1:7" ht="35.1" customHeight="1" thickTop="1" thickBot="1" x14ac:dyDescent="0.3">
      <c r="A436" s="28" t="str">
        <f t="shared" si="6"/>
        <v/>
      </c>
      <c r="B436" s="171"/>
      <c r="C436" s="184"/>
      <c r="D436" s="170"/>
      <c r="E436" s="170"/>
      <c r="F436" s="132" t="str">
        <f>IFERROR(VLOOKUP(C436,PG!$C$8:$M$1007,11,FALSE),"")</f>
        <v/>
      </c>
      <c r="G436" s="133">
        <f>IFERROR(VLOOKUP(C436,PG!$C$8:$N$1007,12,FALSE)*E436,0)</f>
        <v>0</v>
      </c>
    </row>
    <row r="437" spans="1:7" ht="35.1" customHeight="1" thickTop="1" thickBot="1" x14ac:dyDescent="0.3">
      <c r="A437" s="28" t="str">
        <f t="shared" si="6"/>
        <v/>
      </c>
      <c r="B437" s="171"/>
      <c r="C437" s="184"/>
      <c r="D437" s="170"/>
      <c r="E437" s="170"/>
      <c r="F437" s="132" t="str">
        <f>IFERROR(VLOOKUP(C437,PG!$C$8:$M$1007,11,FALSE),"")</f>
        <v/>
      </c>
      <c r="G437" s="133">
        <f>IFERROR(VLOOKUP(C437,PG!$C$8:$N$1007,12,FALSE)*E437,0)</f>
        <v>0</v>
      </c>
    </row>
    <row r="438" spans="1:7" ht="35.1" customHeight="1" thickTop="1" thickBot="1" x14ac:dyDescent="0.3">
      <c r="A438" s="28" t="str">
        <f t="shared" si="6"/>
        <v/>
      </c>
      <c r="B438" s="171"/>
      <c r="C438" s="184"/>
      <c r="D438" s="170"/>
      <c r="E438" s="170"/>
      <c r="F438" s="132" t="str">
        <f>IFERROR(VLOOKUP(C438,PG!$C$8:$M$1007,11,FALSE),"")</f>
        <v/>
      </c>
      <c r="G438" s="133">
        <f>IFERROR(VLOOKUP(C438,PG!$C$8:$N$1007,12,FALSE)*E438,0)</f>
        <v>0</v>
      </c>
    </row>
    <row r="439" spans="1:7" ht="35.1" customHeight="1" thickTop="1" thickBot="1" x14ac:dyDescent="0.3">
      <c r="A439" s="28" t="str">
        <f t="shared" si="6"/>
        <v/>
      </c>
      <c r="B439" s="171"/>
      <c r="C439" s="184"/>
      <c r="D439" s="170"/>
      <c r="E439" s="170"/>
      <c r="F439" s="132" t="str">
        <f>IFERROR(VLOOKUP(C439,PG!$C$8:$M$1007,11,FALSE),"")</f>
        <v/>
      </c>
      <c r="G439" s="133">
        <f>IFERROR(VLOOKUP(C439,PG!$C$8:$N$1007,12,FALSE)*E439,0)</f>
        <v>0</v>
      </c>
    </row>
    <row r="440" spans="1:7" ht="35.1" customHeight="1" thickTop="1" thickBot="1" x14ac:dyDescent="0.3">
      <c r="A440" s="28" t="str">
        <f t="shared" si="6"/>
        <v/>
      </c>
      <c r="B440" s="171"/>
      <c r="C440" s="184"/>
      <c r="D440" s="170"/>
      <c r="E440" s="170"/>
      <c r="F440" s="132" t="str">
        <f>IFERROR(VLOOKUP(C440,PG!$C$8:$M$1007,11,FALSE),"")</f>
        <v/>
      </c>
      <c r="G440" s="133">
        <f>IFERROR(VLOOKUP(C440,PG!$C$8:$N$1007,12,FALSE)*E440,0)</f>
        <v>0</v>
      </c>
    </row>
    <row r="441" spans="1:7" ht="35.1" customHeight="1" thickTop="1" thickBot="1" x14ac:dyDescent="0.3">
      <c r="A441" s="28" t="str">
        <f t="shared" si="6"/>
        <v/>
      </c>
      <c r="B441" s="171"/>
      <c r="C441" s="184"/>
      <c r="D441" s="170"/>
      <c r="E441" s="170"/>
      <c r="F441" s="132" t="str">
        <f>IFERROR(VLOOKUP(C441,PG!$C$8:$M$1007,11,FALSE),"")</f>
        <v/>
      </c>
      <c r="G441" s="133">
        <f>IFERROR(VLOOKUP(C441,PG!$C$8:$N$1007,12,FALSE)*E441,0)</f>
        <v>0</v>
      </c>
    </row>
    <row r="442" spans="1:7" ht="35.1" customHeight="1" thickTop="1" thickBot="1" x14ac:dyDescent="0.3">
      <c r="A442" s="28" t="str">
        <f t="shared" si="6"/>
        <v/>
      </c>
      <c r="B442" s="171"/>
      <c r="C442" s="184"/>
      <c r="D442" s="170"/>
      <c r="E442" s="170"/>
      <c r="F442" s="132" t="str">
        <f>IFERROR(VLOOKUP(C442,PG!$C$8:$M$1007,11,FALSE),"")</f>
        <v/>
      </c>
      <c r="G442" s="133">
        <f>IFERROR(VLOOKUP(C442,PG!$C$8:$N$1007,12,FALSE)*E442,0)</f>
        <v>0</v>
      </c>
    </row>
    <row r="443" spans="1:7" ht="35.1" customHeight="1" thickTop="1" thickBot="1" x14ac:dyDescent="0.3">
      <c r="A443" s="28" t="str">
        <f t="shared" si="6"/>
        <v/>
      </c>
      <c r="B443" s="171"/>
      <c r="C443" s="184"/>
      <c r="D443" s="170"/>
      <c r="E443" s="170"/>
      <c r="F443" s="132" t="str">
        <f>IFERROR(VLOOKUP(C443,PG!$C$8:$M$1007,11,FALSE),"")</f>
        <v/>
      </c>
      <c r="G443" s="133">
        <f>IFERROR(VLOOKUP(C443,PG!$C$8:$N$1007,12,FALSE)*E443,0)</f>
        <v>0</v>
      </c>
    </row>
    <row r="444" spans="1:7" ht="35.1" customHeight="1" thickTop="1" thickBot="1" x14ac:dyDescent="0.3">
      <c r="A444" s="28" t="str">
        <f t="shared" si="6"/>
        <v/>
      </c>
      <c r="B444" s="171"/>
      <c r="C444" s="184"/>
      <c r="D444" s="170"/>
      <c r="E444" s="170"/>
      <c r="F444" s="132" t="str">
        <f>IFERROR(VLOOKUP(C444,PG!$C$8:$M$1007,11,FALSE),"")</f>
        <v/>
      </c>
      <c r="G444" s="133">
        <f>IFERROR(VLOOKUP(C444,PG!$C$8:$N$1007,12,FALSE)*E444,0)</f>
        <v>0</v>
      </c>
    </row>
    <row r="445" spans="1:7" ht="35.1" customHeight="1" thickTop="1" thickBot="1" x14ac:dyDescent="0.3">
      <c r="A445" s="28" t="str">
        <f t="shared" si="6"/>
        <v/>
      </c>
      <c r="B445" s="171"/>
      <c r="C445" s="184"/>
      <c r="D445" s="170"/>
      <c r="E445" s="170"/>
      <c r="F445" s="132" t="str">
        <f>IFERROR(VLOOKUP(C445,PG!$C$8:$M$1007,11,FALSE),"")</f>
        <v/>
      </c>
      <c r="G445" s="133">
        <f>IFERROR(VLOOKUP(C445,PG!$C$8:$N$1007,12,FALSE)*E445,0)</f>
        <v>0</v>
      </c>
    </row>
    <row r="446" spans="1:7" ht="35.1" customHeight="1" thickTop="1" thickBot="1" x14ac:dyDescent="0.3">
      <c r="A446" s="28" t="str">
        <f t="shared" si="6"/>
        <v/>
      </c>
      <c r="B446" s="171"/>
      <c r="C446" s="184"/>
      <c r="D446" s="170"/>
      <c r="E446" s="170"/>
      <c r="F446" s="132" t="str">
        <f>IFERROR(VLOOKUP(C446,PG!$C$8:$M$1007,11,FALSE),"")</f>
        <v/>
      </c>
      <c r="G446" s="133">
        <f>IFERROR(VLOOKUP(C446,PG!$C$8:$N$1007,12,FALSE)*E446,0)</f>
        <v>0</v>
      </c>
    </row>
    <row r="447" spans="1:7" ht="35.1" customHeight="1" thickTop="1" thickBot="1" x14ac:dyDescent="0.3">
      <c r="A447" s="28" t="str">
        <f t="shared" si="6"/>
        <v/>
      </c>
      <c r="B447" s="171"/>
      <c r="C447" s="184"/>
      <c r="D447" s="170"/>
      <c r="E447" s="170"/>
      <c r="F447" s="132" t="str">
        <f>IFERROR(VLOOKUP(C447,PG!$C$8:$M$1007,11,FALSE),"")</f>
        <v/>
      </c>
      <c r="G447" s="133">
        <f>IFERROR(VLOOKUP(C447,PG!$C$8:$N$1007,12,FALSE)*E447,0)</f>
        <v>0</v>
      </c>
    </row>
    <row r="448" spans="1:7" ht="35.1" customHeight="1" thickTop="1" thickBot="1" x14ac:dyDescent="0.3">
      <c r="A448" s="28" t="str">
        <f t="shared" si="6"/>
        <v/>
      </c>
      <c r="B448" s="171"/>
      <c r="C448" s="184"/>
      <c r="D448" s="170"/>
      <c r="E448" s="170"/>
      <c r="F448" s="132" t="str">
        <f>IFERROR(VLOOKUP(C448,PG!$C$8:$M$1007,11,FALSE),"")</f>
        <v/>
      </c>
      <c r="G448" s="133">
        <f>IFERROR(VLOOKUP(C448,PG!$C$8:$N$1007,12,FALSE)*E448,0)</f>
        <v>0</v>
      </c>
    </row>
    <row r="449" spans="1:7" ht="35.1" customHeight="1" thickTop="1" thickBot="1" x14ac:dyDescent="0.3">
      <c r="A449" s="28" t="str">
        <f t="shared" si="6"/>
        <v/>
      </c>
      <c r="B449" s="171"/>
      <c r="C449" s="184"/>
      <c r="D449" s="170"/>
      <c r="E449" s="170"/>
      <c r="F449" s="132" t="str">
        <f>IFERROR(VLOOKUP(C449,PG!$C$8:$M$1007,11,FALSE),"")</f>
        <v/>
      </c>
      <c r="G449" s="133">
        <f>IFERROR(VLOOKUP(C449,PG!$C$8:$N$1007,12,FALSE)*E449,0)</f>
        <v>0</v>
      </c>
    </row>
    <row r="450" spans="1:7" ht="35.1" customHeight="1" thickTop="1" thickBot="1" x14ac:dyDescent="0.3">
      <c r="A450" s="28" t="str">
        <f t="shared" si="6"/>
        <v/>
      </c>
      <c r="B450" s="171"/>
      <c r="C450" s="184"/>
      <c r="D450" s="170"/>
      <c r="E450" s="170"/>
      <c r="F450" s="132" t="str">
        <f>IFERROR(VLOOKUP(C450,PG!$C$8:$M$1007,11,FALSE),"")</f>
        <v/>
      </c>
      <c r="G450" s="133">
        <f>IFERROR(VLOOKUP(C450,PG!$C$8:$N$1007,12,FALSE)*E450,0)</f>
        <v>0</v>
      </c>
    </row>
    <row r="451" spans="1:7" ht="35.1" customHeight="1" thickTop="1" thickBot="1" x14ac:dyDescent="0.3">
      <c r="A451" s="28" t="str">
        <f t="shared" si="6"/>
        <v/>
      </c>
      <c r="B451" s="171"/>
      <c r="C451" s="184"/>
      <c r="D451" s="170"/>
      <c r="E451" s="170"/>
      <c r="F451" s="132" t="str">
        <f>IFERROR(VLOOKUP(C451,PG!$C$8:$M$1007,11,FALSE),"")</f>
        <v/>
      </c>
      <c r="G451" s="133">
        <f>IFERROR(VLOOKUP(C451,PG!$C$8:$N$1007,12,FALSE)*E451,0)</f>
        <v>0</v>
      </c>
    </row>
    <row r="452" spans="1:7" ht="35.1" customHeight="1" thickTop="1" thickBot="1" x14ac:dyDescent="0.3">
      <c r="A452" s="28" t="str">
        <f t="shared" si="6"/>
        <v/>
      </c>
      <c r="B452" s="171"/>
      <c r="C452" s="184"/>
      <c r="D452" s="170"/>
      <c r="E452" s="170"/>
      <c r="F452" s="132" t="str">
        <f>IFERROR(VLOOKUP(C452,PG!$C$8:$M$1007,11,FALSE),"")</f>
        <v/>
      </c>
      <c r="G452" s="133">
        <f>IFERROR(VLOOKUP(C452,PG!$C$8:$N$1007,12,FALSE)*E452,0)</f>
        <v>0</v>
      </c>
    </row>
    <row r="453" spans="1:7" ht="35.1" customHeight="1" thickTop="1" thickBot="1" x14ac:dyDescent="0.3">
      <c r="A453" s="28" t="str">
        <f t="shared" si="6"/>
        <v/>
      </c>
      <c r="B453" s="171"/>
      <c r="C453" s="184"/>
      <c r="D453" s="170"/>
      <c r="E453" s="170"/>
      <c r="F453" s="132" t="str">
        <f>IFERROR(VLOOKUP(C453,PG!$C$8:$M$1007,11,FALSE),"")</f>
        <v/>
      </c>
      <c r="G453" s="133">
        <f>IFERROR(VLOOKUP(C453,PG!$C$8:$N$1007,12,FALSE)*E453,0)</f>
        <v>0</v>
      </c>
    </row>
    <row r="454" spans="1:7" ht="35.1" customHeight="1" thickTop="1" thickBot="1" x14ac:dyDescent="0.3">
      <c r="A454" s="28" t="str">
        <f t="shared" si="6"/>
        <v/>
      </c>
      <c r="B454" s="171"/>
      <c r="C454" s="184"/>
      <c r="D454" s="170"/>
      <c r="E454" s="170"/>
      <c r="F454" s="132" t="str">
        <f>IFERROR(VLOOKUP(C454,PG!$C$8:$M$1007,11,FALSE),"")</f>
        <v/>
      </c>
      <c r="G454" s="133">
        <f>IFERROR(VLOOKUP(C454,PG!$C$8:$N$1007,12,FALSE)*E454,0)</f>
        <v>0</v>
      </c>
    </row>
    <row r="455" spans="1:7" ht="35.1" customHeight="1" thickTop="1" thickBot="1" x14ac:dyDescent="0.3">
      <c r="A455" s="28" t="str">
        <f t="shared" si="6"/>
        <v/>
      </c>
      <c r="B455" s="171"/>
      <c r="C455" s="184"/>
      <c r="D455" s="170"/>
      <c r="E455" s="170"/>
      <c r="F455" s="132" t="str">
        <f>IFERROR(VLOOKUP(C455,PG!$C$8:$M$1007,11,FALSE),"")</f>
        <v/>
      </c>
      <c r="G455" s="133">
        <f>IFERROR(VLOOKUP(C455,PG!$C$8:$N$1007,12,FALSE)*E455,0)</f>
        <v>0</v>
      </c>
    </row>
    <row r="456" spans="1:7" ht="35.1" customHeight="1" thickTop="1" thickBot="1" x14ac:dyDescent="0.3">
      <c r="A456" s="28" t="str">
        <f t="shared" si="6"/>
        <v/>
      </c>
      <c r="B456" s="171"/>
      <c r="C456" s="184"/>
      <c r="D456" s="170"/>
      <c r="E456" s="170"/>
      <c r="F456" s="132" t="str">
        <f>IFERROR(VLOOKUP(C456,PG!$C$8:$M$1007,11,FALSE),"")</f>
        <v/>
      </c>
      <c r="G456" s="133">
        <f>IFERROR(VLOOKUP(C456,PG!$C$8:$N$1007,12,FALSE)*E456,0)</f>
        <v>0</v>
      </c>
    </row>
    <row r="457" spans="1:7" ht="35.1" customHeight="1" thickTop="1" thickBot="1" x14ac:dyDescent="0.3">
      <c r="A457" s="28" t="str">
        <f t="shared" ref="A457:A520" si="7">IF(B457="","",MONTH(B457))</f>
        <v/>
      </c>
      <c r="B457" s="171"/>
      <c r="C457" s="184"/>
      <c r="D457" s="170"/>
      <c r="E457" s="170"/>
      <c r="F457" s="132" t="str">
        <f>IFERROR(VLOOKUP(C457,PG!$C$8:$M$1007,11,FALSE),"")</f>
        <v/>
      </c>
      <c r="G457" s="133">
        <f>IFERROR(VLOOKUP(C457,PG!$C$8:$N$1007,12,FALSE)*E457,0)</f>
        <v>0</v>
      </c>
    </row>
    <row r="458" spans="1:7" ht="35.1" customHeight="1" thickTop="1" thickBot="1" x14ac:dyDescent="0.3">
      <c r="A458" s="28" t="str">
        <f t="shared" si="7"/>
        <v/>
      </c>
      <c r="B458" s="171"/>
      <c r="C458" s="184"/>
      <c r="D458" s="170"/>
      <c r="E458" s="170"/>
      <c r="F458" s="132" t="str">
        <f>IFERROR(VLOOKUP(C458,PG!$C$8:$M$1007,11,FALSE),"")</f>
        <v/>
      </c>
      <c r="G458" s="133">
        <f>IFERROR(VLOOKUP(C458,PG!$C$8:$N$1007,12,FALSE)*E458,0)</f>
        <v>0</v>
      </c>
    </row>
    <row r="459" spans="1:7" ht="35.1" customHeight="1" thickTop="1" thickBot="1" x14ac:dyDescent="0.3">
      <c r="A459" s="28" t="str">
        <f t="shared" si="7"/>
        <v/>
      </c>
      <c r="B459" s="171"/>
      <c r="C459" s="184"/>
      <c r="D459" s="170"/>
      <c r="E459" s="170"/>
      <c r="F459" s="132" t="str">
        <f>IFERROR(VLOOKUP(C459,PG!$C$8:$M$1007,11,FALSE),"")</f>
        <v/>
      </c>
      <c r="G459" s="133">
        <f>IFERROR(VLOOKUP(C459,PG!$C$8:$N$1007,12,FALSE)*E459,0)</f>
        <v>0</v>
      </c>
    </row>
    <row r="460" spans="1:7" ht="35.1" customHeight="1" thickTop="1" thickBot="1" x14ac:dyDescent="0.3">
      <c r="A460" s="28" t="str">
        <f t="shared" si="7"/>
        <v/>
      </c>
      <c r="B460" s="171"/>
      <c r="C460" s="184"/>
      <c r="D460" s="170"/>
      <c r="E460" s="170"/>
      <c r="F460" s="132" t="str">
        <f>IFERROR(VLOOKUP(C460,PG!$C$8:$M$1007,11,FALSE),"")</f>
        <v/>
      </c>
      <c r="G460" s="133">
        <f>IFERROR(VLOOKUP(C460,PG!$C$8:$N$1007,12,FALSE)*E460,0)</f>
        <v>0</v>
      </c>
    </row>
    <row r="461" spans="1:7" ht="35.1" customHeight="1" thickTop="1" thickBot="1" x14ac:dyDescent="0.3">
      <c r="A461" s="28" t="str">
        <f t="shared" si="7"/>
        <v/>
      </c>
      <c r="B461" s="171"/>
      <c r="C461" s="184"/>
      <c r="D461" s="170"/>
      <c r="E461" s="170"/>
      <c r="F461" s="132" t="str">
        <f>IFERROR(VLOOKUP(C461,PG!$C$8:$M$1007,11,FALSE),"")</f>
        <v/>
      </c>
      <c r="G461" s="133">
        <f>IFERROR(VLOOKUP(C461,PG!$C$8:$N$1007,12,FALSE)*E461,0)</f>
        <v>0</v>
      </c>
    </row>
    <row r="462" spans="1:7" ht="35.1" customHeight="1" thickTop="1" thickBot="1" x14ac:dyDescent="0.3">
      <c r="A462" s="28" t="str">
        <f t="shared" si="7"/>
        <v/>
      </c>
      <c r="B462" s="171"/>
      <c r="C462" s="184"/>
      <c r="D462" s="170"/>
      <c r="E462" s="170"/>
      <c r="F462" s="132" t="str">
        <f>IFERROR(VLOOKUP(C462,PG!$C$8:$M$1007,11,FALSE),"")</f>
        <v/>
      </c>
      <c r="G462" s="133">
        <f>IFERROR(VLOOKUP(C462,PG!$C$8:$N$1007,12,FALSE)*E462,0)</f>
        <v>0</v>
      </c>
    </row>
    <row r="463" spans="1:7" ht="35.1" customHeight="1" thickTop="1" thickBot="1" x14ac:dyDescent="0.3">
      <c r="A463" s="28" t="str">
        <f t="shared" si="7"/>
        <v/>
      </c>
      <c r="B463" s="171"/>
      <c r="C463" s="184"/>
      <c r="D463" s="170"/>
      <c r="E463" s="170"/>
      <c r="F463" s="132" t="str">
        <f>IFERROR(VLOOKUP(C463,PG!$C$8:$M$1007,11,FALSE),"")</f>
        <v/>
      </c>
      <c r="G463" s="133">
        <f>IFERROR(VLOOKUP(C463,PG!$C$8:$N$1007,12,FALSE)*E463,0)</f>
        <v>0</v>
      </c>
    </row>
    <row r="464" spans="1:7" ht="35.1" customHeight="1" thickTop="1" thickBot="1" x14ac:dyDescent="0.3">
      <c r="A464" s="28" t="str">
        <f t="shared" si="7"/>
        <v/>
      </c>
      <c r="B464" s="171"/>
      <c r="C464" s="184"/>
      <c r="D464" s="170"/>
      <c r="E464" s="170"/>
      <c r="F464" s="132" t="str">
        <f>IFERROR(VLOOKUP(C464,PG!$C$8:$M$1007,11,FALSE),"")</f>
        <v/>
      </c>
      <c r="G464" s="133">
        <f>IFERROR(VLOOKUP(C464,PG!$C$8:$N$1007,12,FALSE)*E464,0)</f>
        <v>0</v>
      </c>
    </row>
    <row r="465" spans="1:7" ht="35.1" customHeight="1" thickTop="1" thickBot="1" x14ac:dyDescent="0.3">
      <c r="A465" s="28" t="str">
        <f t="shared" si="7"/>
        <v/>
      </c>
      <c r="B465" s="171"/>
      <c r="C465" s="184"/>
      <c r="D465" s="170"/>
      <c r="E465" s="170"/>
      <c r="F465" s="132" t="str">
        <f>IFERROR(VLOOKUP(C465,PG!$C$8:$M$1007,11,FALSE),"")</f>
        <v/>
      </c>
      <c r="G465" s="133">
        <f>IFERROR(VLOOKUP(C465,PG!$C$8:$N$1007,12,FALSE)*E465,0)</f>
        <v>0</v>
      </c>
    </row>
    <row r="466" spans="1:7" ht="35.1" customHeight="1" thickTop="1" thickBot="1" x14ac:dyDescent="0.3">
      <c r="A466" s="28" t="str">
        <f t="shared" si="7"/>
        <v/>
      </c>
      <c r="B466" s="171"/>
      <c r="C466" s="184"/>
      <c r="D466" s="170"/>
      <c r="E466" s="170"/>
      <c r="F466" s="132" t="str">
        <f>IFERROR(VLOOKUP(C466,PG!$C$8:$M$1007,11,FALSE),"")</f>
        <v/>
      </c>
      <c r="G466" s="133">
        <f>IFERROR(VLOOKUP(C466,PG!$C$8:$N$1007,12,FALSE)*E466,0)</f>
        <v>0</v>
      </c>
    </row>
    <row r="467" spans="1:7" ht="35.1" customHeight="1" thickTop="1" thickBot="1" x14ac:dyDescent="0.3">
      <c r="A467" s="28" t="str">
        <f t="shared" si="7"/>
        <v/>
      </c>
      <c r="B467" s="171"/>
      <c r="C467" s="184"/>
      <c r="D467" s="170"/>
      <c r="E467" s="170"/>
      <c r="F467" s="132" t="str">
        <f>IFERROR(VLOOKUP(C467,PG!$C$8:$M$1007,11,FALSE),"")</f>
        <v/>
      </c>
      <c r="G467" s="133">
        <f>IFERROR(VLOOKUP(C467,PG!$C$8:$N$1007,12,FALSE)*E467,0)</f>
        <v>0</v>
      </c>
    </row>
    <row r="468" spans="1:7" ht="35.1" customHeight="1" thickTop="1" thickBot="1" x14ac:dyDescent="0.3">
      <c r="A468" s="28" t="str">
        <f t="shared" si="7"/>
        <v/>
      </c>
      <c r="B468" s="171"/>
      <c r="C468" s="184"/>
      <c r="D468" s="170"/>
      <c r="E468" s="170"/>
      <c r="F468" s="132" t="str">
        <f>IFERROR(VLOOKUP(C468,PG!$C$8:$M$1007,11,FALSE),"")</f>
        <v/>
      </c>
      <c r="G468" s="133">
        <f>IFERROR(VLOOKUP(C468,PG!$C$8:$N$1007,12,FALSE)*E468,0)</f>
        <v>0</v>
      </c>
    </row>
    <row r="469" spans="1:7" ht="35.1" customHeight="1" thickTop="1" thickBot="1" x14ac:dyDescent="0.3">
      <c r="A469" s="28" t="str">
        <f t="shared" si="7"/>
        <v/>
      </c>
      <c r="B469" s="171"/>
      <c r="C469" s="184"/>
      <c r="D469" s="170"/>
      <c r="E469" s="170"/>
      <c r="F469" s="132" t="str">
        <f>IFERROR(VLOOKUP(C469,PG!$C$8:$M$1007,11,FALSE),"")</f>
        <v/>
      </c>
      <c r="G469" s="133">
        <f>IFERROR(VLOOKUP(C469,PG!$C$8:$N$1007,12,FALSE)*E469,0)</f>
        <v>0</v>
      </c>
    </row>
    <row r="470" spans="1:7" ht="35.1" customHeight="1" thickTop="1" thickBot="1" x14ac:dyDescent="0.3">
      <c r="A470" s="28" t="str">
        <f t="shared" si="7"/>
        <v/>
      </c>
      <c r="B470" s="171"/>
      <c r="C470" s="184"/>
      <c r="D470" s="170"/>
      <c r="E470" s="170"/>
      <c r="F470" s="132" t="str">
        <f>IFERROR(VLOOKUP(C470,PG!$C$8:$M$1007,11,FALSE),"")</f>
        <v/>
      </c>
      <c r="G470" s="133">
        <f>IFERROR(VLOOKUP(C470,PG!$C$8:$N$1007,12,FALSE)*E470,0)</f>
        <v>0</v>
      </c>
    </row>
    <row r="471" spans="1:7" ht="35.1" customHeight="1" thickTop="1" thickBot="1" x14ac:dyDescent="0.3">
      <c r="A471" s="28" t="str">
        <f t="shared" si="7"/>
        <v/>
      </c>
      <c r="B471" s="171"/>
      <c r="C471" s="184"/>
      <c r="D471" s="170"/>
      <c r="E471" s="170"/>
      <c r="F471" s="132" t="str">
        <f>IFERROR(VLOOKUP(C471,PG!$C$8:$M$1007,11,FALSE),"")</f>
        <v/>
      </c>
      <c r="G471" s="133">
        <f>IFERROR(VLOOKUP(C471,PG!$C$8:$N$1007,12,FALSE)*E471,0)</f>
        <v>0</v>
      </c>
    </row>
    <row r="472" spans="1:7" ht="35.1" customHeight="1" thickTop="1" thickBot="1" x14ac:dyDescent="0.3">
      <c r="A472" s="28" t="str">
        <f t="shared" si="7"/>
        <v/>
      </c>
      <c r="B472" s="171"/>
      <c r="C472" s="184"/>
      <c r="D472" s="170"/>
      <c r="E472" s="170"/>
      <c r="F472" s="132" t="str">
        <f>IFERROR(VLOOKUP(C472,PG!$C$8:$M$1007,11,FALSE),"")</f>
        <v/>
      </c>
      <c r="G472" s="133">
        <f>IFERROR(VLOOKUP(C472,PG!$C$8:$N$1007,12,FALSE)*E472,0)</f>
        <v>0</v>
      </c>
    </row>
    <row r="473" spans="1:7" ht="35.1" customHeight="1" thickTop="1" thickBot="1" x14ac:dyDescent="0.3">
      <c r="A473" s="28" t="str">
        <f t="shared" si="7"/>
        <v/>
      </c>
      <c r="B473" s="171"/>
      <c r="C473" s="184"/>
      <c r="D473" s="170"/>
      <c r="E473" s="170"/>
      <c r="F473" s="132" t="str">
        <f>IFERROR(VLOOKUP(C473,PG!$C$8:$M$1007,11,FALSE),"")</f>
        <v/>
      </c>
      <c r="G473" s="133">
        <f>IFERROR(VLOOKUP(C473,PG!$C$8:$N$1007,12,FALSE)*E473,0)</f>
        <v>0</v>
      </c>
    </row>
    <row r="474" spans="1:7" ht="35.1" customHeight="1" thickTop="1" thickBot="1" x14ac:dyDescent="0.3">
      <c r="A474" s="28" t="str">
        <f t="shared" si="7"/>
        <v/>
      </c>
      <c r="B474" s="171"/>
      <c r="C474" s="184"/>
      <c r="D474" s="170"/>
      <c r="E474" s="170"/>
      <c r="F474" s="132" t="str">
        <f>IFERROR(VLOOKUP(C474,PG!$C$8:$M$1007,11,FALSE),"")</f>
        <v/>
      </c>
      <c r="G474" s="133">
        <f>IFERROR(VLOOKUP(C474,PG!$C$8:$N$1007,12,FALSE)*E474,0)</f>
        <v>0</v>
      </c>
    </row>
    <row r="475" spans="1:7" ht="35.1" customHeight="1" thickTop="1" thickBot="1" x14ac:dyDescent="0.3">
      <c r="A475" s="28" t="str">
        <f t="shared" si="7"/>
        <v/>
      </c>
      <c r="B475" s="171"/>
      <c r="C475" s="184"/>
      <c r="D475" s="170"/>
      <c r="E475" s="170"/>
      <c r="F475" s="132" t="str">
        <f>IFERROR(VLOOKUP(C475,PG!$C$8:$M$1007,11,FALSE),"")</f>
        <v/>
      </c>
      <c r="G475" s="133">
        <f>IFERROR(VLOOKUP(C475,PG!$C$8:$N$1007,12,FALSE)*E475,0)</f>
        <v>0</v>
      </c>
    </row>
    <row r="476" spans="1:7" ht="35.1" customHeight="1" thickTop="1" thickBot="1" x14ac:dyDescent="0.3">
      <c r="A476" s="28" t="str">
        <f t="shared" si="7"/>
        <v/>
      </c>
      <c r="B476" s="171"/>
      <c r="C476" s="184"/>
      <c r="D476" s="170"/>
      <c r="E476" s="170"/>
      <c r="F476" s="132" t="str">
        <f>IFERROR(VLOOKUP(C476,PG!$C$8:$M$1007,11,FALSE),"")</f>
        <v/>
      </c>
      <c r="G476" s="133">
        <f>IFERROR(VLOOKUP(C476,PG!$C$8:$N$1007,12,FALSE)*E476,0)</f>
        <v>0</v>
      </c>
    </row>
    <row r="477" spans="1:7" ht="35.1" customHeight="1" thickTop="1" thickBot="1" x14ac:dyDescent="0.3">
      <c r="A477" s="28" t="str">
        <f t="shared" si="7"/>
        <v/>
      </c>
      <c r="B477" s="171"/>
      <c r="C477" s="184"/>
      <c r="D477" s="170"/>
      <c r="E477" s="170"/>
      <c r="F477" s="132" t="str">
        <f>IFERROR(VLOOKUP(C477,PG!$C$8:$M$1007,11,FALSE),"")</f>
        <v/>
      </c>
      <c r="G477" s="133">
        <f>IFERROR(VLOOKUP(C477,PG!$C$8:$N$1007,12,FALSE)*E477,0)</f>
        <v>0</v>
      </c>
    </row>
    <row r="478" spans="1:7" ht="35.1" customHeight="1" thickTop="1" thickBot="1" x14ac:dyDescent="0.3">
      <c r="A478" s="28" t="str">
        <f t="shared" si="7"/>
        <v/>
      </c>
      <c r="B478" s="171"/>
      <c r="C478" s="184"/>
      <c r="D478" s="170"/>
      <c r="E478" s="170"/>
      <c r="F478" s="132" t="str">
        <f>IFERROR(VLOOKUP(C478,PG!$C$8:$M$1007,11,FALSE),"")</f>
        <v/>
      </c>
      <c r="G478" s="133">
        <f>IFERROR(VLOOKUP(C478,PG!$C$8:$N$1007,12,FALSE)*E478,0)</f>
        <v>0</v>
      </c>
    </row>
    <row r="479" spans="1:7" ht="35.1" customHeight="1" thickTop="1" thickBot="1" x14ac:dyDescent="0.3">
      <c r="A479" s="28" t="str">
        <f t="shared" si="7"/>
        <v/>
      </c>
      <c r="B479" s="171"/>
      <c r="C479" s="184"/>
      <c r="D479" s="170"/>
      <c r="E479" s="170"/>
      <c r="F479" s="132" t="str">
        <f>IFERROR(VLOOKUP(C479,PG!$C$8:$M$1007,11,FALSE),"")</f>
        <v/>
      </c>
      <c r="G479" s="133">
        <f>IFERROR(VLOOKUP(C479,PG!$C$8:$N$1007,12,FALSE)*E479,0)</f>
        <v>0</v>
      </c>
    </row>
    <row r="480" spans="1:7" ht="35.1" customHeight="1" thickTop="1" thickBot="1" x14ac:dyDescent="0.3">
      <c r="A480" s="28" t="str">
        <f t="shared" si="7"/>
        <v/>
      </c>
      <c r="B480" s="171"/>
      <c r="C480" s="184"/>
      <c r="D480" s="170"/>
      <c r="E480" s="170"/>
      <c r="F480" s="132" t="str">
        <f>IFERROR(VLOOKUP(C480,PG!$C$8:$M$1007,11,FALSE),"")</f>
        <v/>
      </c>
      <c r="G480" s="133">
        <f>IFERROR(VLOOKUP(C480,PG!$C$8:$N$1007,12,FALSE)*E480,0)</f>
        <v>0</v>
      </c>
    </row>
    <row r="481" spans="1:7" ht="35.1" customHeight="1" thickTop="1" thickBot="1" x14ac:dyDescent="0.3">
      <c r="A481" s="28" t="str">
        <f t="shared" si="7"/>
        <v/>
      </c>
      <c r="B481" s="171"/>
      <c r="C481" s="184"/>
      <c r="D481" s="170"/>
      <c r="E481" s="170"/>
      <c r="F481" s="132" t="str">
        <f>IFERROR(VLOOKUP(C481,PG!$C$8:$M$1007,11,FALSE),"")</f>
        <v/>
      </c>
      <c r="G481" s="133">
        <f>IFERROR(VLOOKUP(C481,PG!$C$8:$N$1007,12,FALSE)*E481,0)</f>
        <v>0</v>
      </c>
    </row>
    <row r="482" spans="1:7" ht="35.1" customHeight="1" thickTop="1" thickBot="1" x14ac:dyDescent="0.3">
      <c r="A482" s="28" t="str">
        <f t="shared" si="7"/>
        <v/>
      </c>
      <c r="B482" s="171"/>
      <c r="C482" s="184"/>
      <c r="D482" s="170"/>
      <c r="E482" s="170"/>
      <c r="F482" s="132" t="str">
        <f>IFERROR(VLOOKUP(C482,PG!$C$8:$M$1007,11,FALSE),"")</f>
        <v/>
      </c>
      <c r="G482" s="133">
        <f>IFERROR(VLOOKUP(C482,PG!$C$8:$N$1007,12,FALSE)*E482,0)</f>
        <v>0</v>
      </c>
    </row>
    <row r="483" spans="1:7" ht="35.1" customHeight="1" thickTop="1" thickBot="1" x14ac:dyDescent="0.3">
      <c r="A483" s="28" t="str">
        <f t="shared" si="7"/>
        <v/>
      </c>
      <c r="B483" s="171"/>
      <c r="C483" s="184"/>
      <c r="D483" s="170"/>
      <c r="E483" s="170"/>
      <c r="F483" s="132" t="str">
        <f>IFERROR(VLOOKUP(C483,PG!$C$8:$M$1007,11,FALSE),"")</f>
        <v/>
      </c>
      <c r="G483" s="133">
        <f>IFERROR(VLOOKUP(C483,PG!$C$8:$N$1007,12,FALSE)*E483,0)</f>
        <v>0</v>
      </c>
    </row>
    <row r="484" spans="1:7" ht="35.1" customHeight="1" thickTop="1" thickBot="1" x14ac:dyDescent="0.3">
      <c r="A484" s="28" t="str">
        <f t="shared" si="7"/>
        <v/>
      </c>
      <c r="B484" s="171"/>
      <c r="C484" s="184"/>
      <c r="D484" s="170"/>
      <c r="E484" s="170"/>
      <c r="F484" s="132" t="str">
        <f>IFERROR(VLOOKUP(C484,PG!$C$8:$M$1007,11,FALSE),"")</f>
        <v/>
      </c>
      <c r="G484" s="133">
        <f>IFERROR(VLOOKUP(C484,PG!$C$8:$N$1007,12,FALSE)*E484,0)</f>
        <v>0</v>
      </c>
    </row>
    <row r="485" spans="1:7" ht="35.1" customHeight="1" thickTop="1" thickBot="1" x14ac:dyDescent="0.3">
      <c r="A485" s="28" t="str">
        <f t="shared" si="7"/>
        <v/>
      </c>
      <c r="B485" s="171"/>
      <c r="C485" s="184"/>
      <c r="D485" s="170"/>
      <c r="E485" s="170"/>
      <c r="F485" s="132" t="str">
        <f>IFERROR(VLOOKUP(C485,PG!$C$8:$M$1007,11,FALSE),"")</f>
        <v/>
      </c>
      <c r="G485" s="133">
        <f>IFERROR(VLOOKUP(C485,PG!$C$8:$N$1007,12,FALSE)*E485,0)</f>
        <v>0</v>
      </c>
    </row>
    <row r="486" spans="1:7" ht="35.1" customHeight="1" thickTop="1" thickBot="1" x14ac:dyDescent="0.3">
      <c r="A486" s="28" t="str">
        <f t="shared" si="7"/>
        <v/>
      </c>
      <c r="B486" s="171"/>
      <c r="C486" s="184"/>
      <c r="D486" s="170"/>
      <c r="E486" s="170"/>
      <c r="F486" s="132" t="str">
        <f>IFERROR(VLOOKUP(C486,PG!$C$8:$M$1007,11,FALSE),"")</f>
        <v/>
      </c>
      <c r="G486" s="133">
        <f>IFERROR(VLOOKUP(C486,PG!$C$8:$N$1007,12,FALSE)*E486,0)</f>
        <v>0</v>
      </c>
    </row>
    <row r="487" spans="1:7" ht="35.1" customHeight="1" thickTop="1" thickBot="1" x14ac:dyDescent="0.3">
      <c r="A487" s="28" t="str">
        <f t="shared" si="7"/>
        <v/>
      </c>
      <c r="B487" s="171"/>
      <c r="C487" s="184"/>
      <c r="D487" s="170"/>
      <c r="E487" s="170"/>
      <c r="F487" s="132" t="str">
        <f>IFERROR(VLOOKUP(C487,PG!$C$8:$M$1007,11,FALSE),"")</f>
        <v/>
      </c>
      <c r="G487" s="133">
        <f>IFERROR(VLOOKUP(C487,PG!$C$8:$N$1007,12,FALSE)*E487,0)</f>
        <v>0</v>
      </c>
    </row>
    <row r="488" spans="1:7" ht="35.1" customHeight="1" thickTop="1" thickBot="1" x14ac:dyDescent="0.3">
      <c r="A488" s="28" t="str">
        <f t="shared" si="7"/>
        <v/>
      </c>
      <c r="B488" s="171"/>
      <c r="C488" s="184"/>
      <c r="D488" s="170"/>
      <c r="E488" s="170"/>
      <c r="F488" s="132" t="str">
        <f>IFERROR(VLOOKUP(C488,PG!$C$8:$M$1007,11,FALSE),"")</f>
        <v/>
      </c>
      <c r="G488" s="133">
        <f>IFERROR(VLOOKUP(C488,PG!$C$8:$N$1007,12,FALSE)*E488,0)</f>
        <v>0</v>
      </c>
    </row>
    <row r="489" spans="1:7" ht="35.1" customHeight="1" thickTop="1" thickBot="1" x14ac:dyDescent="0.3">
      <c r="A489" s="28" t="str">
        <f t="shared" si="7"/>
        <v/>
      </c>
      <c r="B489" s="171"/>
      <c r="C489" s="184"/>
      <c r="D489" s="170"/>
      <c r="E489" s="170"/>
      <c r="F489" s="132" t="str">
        <f>IFERROR(VLOOKUP(C489,PG!$C$8:$M$1007,11,FALSE),"")</f>
        <v/>
      </c>
      <c r="G489" s="133">
        <f>IFERROR(VLOOKUP(C489,PG!$C$8:$N$1007,12,FALSE)*E489,0)</f>
        <v>0</v>
      </c>
    </row>
    <row r="490" spans="1:7" ht="35.1" customHeight="1" thickTop="1" thickBot="1" x14ac:dyDescent="0.3">
      <c r="A490" s="28" t="str">
        <f t="shared" si="7"/>
        <v/>
      </c>
      <c r="B490" s="171"/>
      <c r="C490" s="184"/>
      <c r="D490" s="170"/>
      <c r="E490" s="170"/>
      <c r="F490" s="132" t="str">
        <f>IFERROR(VLOOKUP(C490,PG!$C$8:$M$1007,11,FALSE),"")</f>
        <v/>
      </c>
      <c r="G490" s="133">
        <f>IFERROR(VLOOKUP(C490,PG!$C$8:$N$1007,12,FALSE)*E490,0)</f>
        <v>0</v>
      </c>
    </row>
    <row r="491" spans="1:7" ht="35.1" customHeight="1" thickTop="1" thickBot="1" x14ac:dyDescent="0.3">
      <c r="A491" s="28" t="str">
        <f t="shared" si="7"/>
        <v/>
      </c>
      <c r="B491" s="171"/>
      <c r="C491" s="184"/>
      <c r="D491" s="170"/>
      <c r="E491" s="170"/>
      <c r="F491" s="132" t="str">
        <f>IFERROR(VLOOKUP(C491,PG!$C$8:$M$1007,11,FALSE),"")</f>
        <v/>
      </c>
      <c r="G491" s="133">
        <f>IFERROR(VLOOKUP(C491,PG!$C$8:$N$1007,12,FALSE)*E491,0)</f>
        <v>0</v>
      </c>
    </row>
    <row r="492" spans="1:7" ht="35.1" customHeight="1" thickTop="1" thickBot="1" x14ac:dyDescent="0.3">
      <c r="A492" s="28" t="str">
        <f t="shared" si="7"/>
        <v/>
      </c>
      <c r="B492" s="171"/>
      <c r="C492" s="184"/>
      <c r="D492" s="170"/>
      <c r="E492" s="170"/>
      <c r="F492" s="132" t="str">
        <f>IFERROR(VLOOKUP(C492,PG!$C$8:$M$1007,11,FALSE),"")</f>
        <v/>
      </c>
      <c r="G492" s="133">
        <f>IFERROR(VLOOKUP(C492,PG!$C$8:$N$1007,12,FALSE)*E492,0)</f>
        <v>0</v>
      </c>
    </row>
    <row r="493" spans="1:7" ht="35.1" customHeight="1" thickTop="1" thickBot="1" x14ac:dyDescent="0.3">
      <c r="A493" s="28" t="str">
        <f t="shared" si="7"/>
        <v/>
      </c>
      <c r="B493" s="171"/>
      <c r="C493" s="184"/>
      <c r="D493" s="170"/>
      <c r="E493" s="170"/>
      <c r="F493" s="132" t="str">
        <f>IFERROR(VLOOKUP(C493,PG!$C$8:$M$1007,11,FALSE),"")</f>
        <v/>
      </c>
      <c r="G493" s="133">
        <f>IFERROR(VLOOKUP(C493,PG!$C$8:$N$1007,12,FALSE)*E493,0)</f>
        <v>0</v>
      </c>
    </row>
    <row r="494" spans="1:7" ht="35.1" customHeight="1" thickTop="1" thickBot="1" x14ac:dyDescent="0.3">
      <c r="A494" s="28" t="str">
        <f t="shared" si="7"/>
        <v/>
      </c>
      <c r="B494" s="171"/>
      <c r="C494" s="184"/>
      <c r="D494" s="170"/>
      <c r="E494" s="170"/>
      <c r="F494" s="132" t="str">
        <f>IFERROR(VLOOKUP(C494,PG!$C$8:$M$1007,11,FALSE),"")</f>
        <v/>
      </c>
      <c r="G494" s="133">
        <f>IFERROR(VLOOKUP(C494,PG!$C$8:$N$1007,12,FALSE)*E494,0)</f>
        <v>0</v>
      </c>
    </row>
    <row r="495" spans="1:7" ht="35.1" customHeight="1" thickTop="1" thickBot="1" x14ac:dyDescent="0.3">
      <c r="A495" s="28" t="str">
        <f t="shared" si="7"/>
        <v/>
      </c>
      <c r="B495" s="171"/>
      <c r="C495" s="184"/>
      <c r="D495" s="170"/>
      <c r="E495" s="170"/>
      <c r="F495" s="132" t="str">
        <f>IFERROR(VLOOKUP(C495,PG!$C$8:$M$1007,11,FALSE),"")</f>
        <v/>
      </c>
      <c r="G495" s="133">
        <f>IFERROR(VLOOKUP(C495,PG!$C$8:$N$1007,12,FALSE)*E495,0)</f>
        <v>0</v>
      </c>
    </row>
    <row r="496" spans="1:7" ht="35.1" customHeight="1" thickTop="1" thickBot="1" x14ac:dyDescent="0.3">
      <c r="A496" s="28" t="str">
        <f t="shared" si="7"/>
        <v/>
      </c>
      <c r="B496" s="171"/>
      <c r="C496" s="184"/>
      <c r="D496" s="170"/>
      <c r="E496" s="170"/>
      <c r="F496" s="132" t="str">
        <f>IFERROR(VLOOKUP(C496,PG!$C$8:$M$1007,11,FALSE),"")</f>
        <v/>
      </c>
      <c r="G496" s="133">
        <f>IFERROR(VLOOKUP(C496,PG!$C$8:$N$1007,12,FALSE)*E496,0)</f>
        <v>0</v>
      </c>
    </row>
    <row r="497" spans="1:7" ht="35.1" customHeight="1" thickTop="1" thickBot="1" x14ac:dyDescent="0.3">
      <c r="A497" s="28" t="str">
        <f t="shared" si="7"/>
        <v/>
      </c>
      <c r="B497" s="171"/>
      <c r="C497" s="184"/>
      <c r="D497" s="170"/>
      <c r="E497" s="170"/>
      <c r="F497" s="132" t="str">
        <f>IFERROR(VLOOKUP(C497,PG!$C$8:$M$1007,11,FALSE),"")</f>
        <v/>
      </c>
      <c r="G497" s="133">
        <f>IFERROR(VLOOKUP(C497,PG!$C$8:$N$1007,12,FALSE)*E497,0)</f>
        <v>0</v>
      </c>
    </row>
    <row r="498" spans="1:7" ht="35.1" customHeight="1" thickTop="1" thickBot="1" x14ac:dyDescent="0.3">
      <c r="A498" s="28" t="str">
        <f t="shared" si="7"/>
        <v/>
      </c>
      <c r="B498" s="171"/>
      <c r="C498" s="184"/>
      <c r="D498" s="170"/>
      <c r="E498" s="170"/>
      <c r="F498" s="132" t="str">
        <f>IFERROR(VLOOKUP(C498,PG!$C$8:$M$1007,11,FALSE),"")</f>
        <v/>
      </c>
      <c r="G498" s="133">
        <f>IFERROR(VLOOKUP(C498,PG!$C$8:$N$1007,12,FALSE)*E498,0)</f>
        <v>0</v>
      </c>
    </row>
    <row r="499" spans="1:7" ht="35.1" customHeight="1" thickTop="1" thickBot="1" x14ac:dyDescent="0.3">
      <c r="A499" s="28" t="str">
        <f t="shared" si="7"/>
        <v/>
      </c>
      <c r="B499" s="171"/>
      <c r="C499" s="184"/>
      <c r="D499" s="170"/>
      <c r="E499" s="170"/>
      <c r="F499" s="132" t="str">
        <f>IFERROR(VLOOKUP(C499,PG!$C$8:$M$1007,11,FALSE),"")</f>
        <v/>
      </c>
      <c r="G499" s="133">
        <f>IFERROR(VLOOKUP(C499,PG!$C$8:$N$1007,12,FALSE)*E499,0)</f>
        <v>0</v>
      </c>
    </row>
    <row r="500" spans="1:7" ht="35.1" customHeight="1" thickTop="1" thickBot="1" x14ac:dyDescent="0.3">
      <c r="A500" s="28" t="str">
        <f t="shared" si="7"/>
        <v/>
      </c>
      <c r="B500" s="171"/>
      <c r="C500" s="184"/>
      <c r="D500" s="170"/>
      <c r="E500" s="170"/>
      <c r="F500" s="132" t="str">
        <f>IFERROR(VLOOKUP(C500,PG!$C$8:$M$1007,11,FALSE),"")</f>
        <v/>
      </c>
      <c r="G500" s="133">
        <f>IFERROR(VLOOKUP(C500,PG!$C$8:$N$1007,12,FALSE)*E500,0)</f>
        <v>0</v>
      </c>
    </row>
    <row r="501" spans="1:7" ht="35.1" customHeight="1" thickTop="1" thickBot="1" x14ac:dyDescent="0.3">
      <c r="A501" s="28" t="str">
        <f t="shared" si="7"/>
        <v/>
      </c>
      <c r="B501" s="171"/>
      <c r="C501" s="184"/>
      <c r="D501" s="170"/>
      <c r="E501" s="170"/>
      <c r="F501" s="132" t="str">
        <f>IFERROR(VLOOKUP(C501,PG!$C$8:$M$1007,11,FALSE),"")</f>
        <v/>
      </c>
      <c r="G501" s="133">
        <f>IFERROR(VLOOKUP(C501,PG!$C$8:$N$1007,12,FALSE)*E501,0)</f>
        <v>0</v>
      </c>
    </row>
    <row r="502" spans="1:7" ht="35.1" customHeight="1" thickTop="1" thickBot="1" x14ac:dyDescent="0.3">
      <c r="A502" s="28" t="str">
        <f t="shared" si="7"/>
        <v/>
      </c>
      <c r="B502" s="171"/>
      <c r="C502" s="184"/>
      <c r="D502" s="170"/>
      <c r="E502" s="170"/>
      <c r="F502" s="132" t="str">
        <f>IFERROR(VLOOKUP(C502,PG!$C$8:$M$1007,11,FALSE),"")</f>
        <v/>
      </c>
      <c r="G502" s="133">
        <f>IFERROR(VLOOKUP(C502,PG!$C$8:$N$1007,12,FALSE)*E502,0)</f>
        <v>0</v>
      </c>
    </row>
    <row r="503" spans="1:7" ht="35.1" customHeight="1" thickTop="1" thickBot="1" x14ac:dyDescent="0.3">
      <c r="A503" s="28" t="str">
        <f t="shared" si="7"/>
        <v/>
      </c>
      <c r="B503" s="171"/>
      <c r="C503" s="184"/>
      <c r="D503" s="170"/>
      <c r="E503" s="170"/>
      <c r="F503" s="132" t="str">
        <f>IFERROR(VLOOKUP(C503,PG!$C$8:$M$1007,11,FALSE),"")</f>
        <v/>
      </c>
      <c r="G503" s="133">
        <f>IFERROR(VLOOKUP(C503,PG!$C$8:$N$1007,12,FALSE)*E503,0)</f>
        <v>0</v>
      </c>
    </row>
    <row r="504" spans="1:7" ht="35.1" customHeight="1" thickTop="1" thickBot="1" x14ac:dyDescent="0.3">
      <c r="A504" s="28" t="str">
        <f t="shared" si="7"/>
        <v/>
      </c>
      <c r="B504" s="171"/>
      <c r="C504" s="184"/>
      <c r="D504" s="170"/>
      <c r="E504" s="170"/>
      <c r="F504" s="132" t="str">
        <f>IFERROR(VLOOKUP(C504,PG!$C$8:$M$1007,11,FALSE),"")</f>
        <v/>
      </c>
      <c r="G504" s="133">
        <f>IFERROR(VLOOKUP(C504,PG!$C$8:$N$1007,12,FALSE)*E504,0)</f>
        <v>0</v>
      </c>
    </row>
    <row r="505" spans="1:7" ht="35.1" customHeight="1" thickTop="1" thickBot="1" x14ac:dyDescent="0.3">
      <c r="A505" s="28" t="str">
        <f t="shared" si="7"/>
        <v/>
      </c>
      <c r="B505" s="171"/>
      <c r="C505" s="184"/>
      <c r="D505" s="170"/>
      <c r="E505" s="170"/>
      <c r="F505" s="132" t="str">
        <f>IFERROR(VLOOKUP(C505,PG!$C$8:$M$1007,11,FALSE),"")</f>
        <v/>
      </c>
      <c r="G505" s="133">
        <f>IFERROR(VLOOKUP(C505,PG!$C$8:$N$1007,12,FALSE)*E505,0)</f>
        <v>0</v>
      </c>
    </row>
    <row r="506" spans="1:7" ht="35.1" customHeight="1" thickTop="1" thickBot="1" x14ac:dyDescent="0.3">
      <c r="A506" s="28" t="str">
        <f t="shared" si="7"/>
        <v/>
      </c>
      <c r="B506" s="171"/>
      <c r="C506" s="184"/>
      <c r="D506" s="170"/>
      <c r="E506" s="170"/>
      <c r="F506" s="132" t="str">
        <f>IFERROR(VLOOKUP(C506,PG!$C$8:$M$1007,11,FALSE),"")</f>
        <v/>
      </c>
      <c r="G506" s="133">
        <f>IFERROR(VLOOKUP(C506,PG!$C$8:$N$1007,12,FALSE)*E506,0)</f>
        <v>0</v>
      </c>
    </row>
    <row r="507" spans="1:7" ht="35.1" customHeight="1" thickTop="1" thickBot="1" x14ac:dyDescent="0.3">
      <c r="A507" s="28" t="str">
        <f t="shared" si="7"/>
        <v/>
      </c>
      <c r="B507" s="171"/>
      <c r="C507" s="184"/>
      <c r="D507" s="170"/>
      <c r="E507" s="170"/>
      <c r="F507" s="132" t="str">
        <f>IFERROR(VLOOKUP(C507,PG!$C$8:$M$1007,11,FALSE),"")</f>
        <v/>
      </c>
      <c r="G507" s="133">
        <f>IFERROR(VLOOKUP(C507,PG!$C$8:$N$1007,12,FALSE)*E507,0)</f>
        <v>0</v>
      </c>
    </row>
    <row r="508" spans="1:7" ht="35.1" customHeight="1" thickTop="1" thickBot="1" x14ac:dyDescent="0.3">
      <c r="A508" s="28" t="str">
        <f t="shared" si="7"/>
        <v/>
      </c>
      <c r="B508" s="171"/>
      <c r="C508" s="184"/>
      <c r="D508" s="170"/>
      <c r="E508" s="170"/>
      <c r="F508" s="132" t="str">
        <f>IFERROR(VLOOKUP(C508,PG!$C$8:$M$1007,11,FALSE),"")</f>
        <v/>
      </c>
      <c r="G508" s="133">
        <f>IFERROR(VLOOKUP(C508,PG!$C$8:$N$1007,12,FALSE)*E508,0)</f>
        <v>0</v>
      </c>
    </row>
    <row r="509" spans="1:7" ht="35.1" customHeight="1" thickTop="1" thickBot="1" x14ac:dyDescent="0.3">
      <c r="A509" s="28" t="str">
        <f t="shared" si="7"/>
        <v/>
      </c>
      <c r="B509" s="171"/>
      <c r="C509" s="184"/>
      <c r="D509" s="170"/>
      <c r="E509" s="170"/>
      <c r="F509" s="132" t="str">
        <f>IFERROR(VLOOKUP(C509,PG!$C$8:$M$1007,11,FALSE),"")</f>
        <v/>
      </c>
      <c r="G509" s="133">
        <f>IFERROR(VLOOKUP(C509,PG!$C$8:$N$1007,12,FALSE)*E509,0)</f>
        <v>0</v>
      </c>
    </row>
    <row r="510" spans="1:7" ht="35.1" customHeight="1" thickTop="1" thickBot="1" x14ac:dyDescent="0.3">
      <c r="A510" s="28" t="str">
        <f t="shared" si="7"/>
        <v/>
      </c>
      <c r="B510" s="171"/>
      <c r="C510" s="184"/>
      <c r="D510" s="170"/>
      <c r="E510" s="170"/>
      <c r="F510" s="132" t="str">
        <f>IFERROR(VLOOKUP(C510,PG!$C$8:$M$1007,11,FALSE),"")</f>
        <v/>
      </c>
      <c r="G510" s="133">
        <f>IFERROR(VLOOKUP(C510,PG!$C$8:$N$1007,12,FALSE)*E510,0)</f>
        <v>0</v>
      </c>
    </row>
    <row r="511" spans="1:7" ht="35.1" customHeight="1" thickTop="1" thickBot="1" x14ac:dyDescent="0.3">
      <c r="A511" s="28" t="str">
        <f t="shared" si="7"/>
        <v/>
      </c>
      <c r="B511" s="171"/>
      <c r="C511" s="184"/>
      <c r="D511" s="170"/>
      <c r="E511" s="170"/>
      <c r="F511" s="132" t="str">
        <f>IFERROR(VLOOKUP(C511,PG!$C$8:$M$1007,11,FALSE),"")</f>
        <v/>
      </c>
      <c r="G511" s="133">
        <f>IFERROR(VLOOKUP(C511,PG!$C$8:$N$1007,12,FALSE)*E511,0)</f>
        <v>0</v>
      </c>
    </row>
    <row r="512" spans="1:7" ht="35.1" customHeight="1" thickTop="1" thickBot="1" x14ac:dyDescent="0.3">
      <c r="A512" s="28" t="str">
        <f t="shared" si="7"/>
        <v/>
      </c>
      <c r="B512" s="171"/>
      <c r="C512" s="184"/>
      <c r="D512" s="170"/>
      <c r="E512" s="170"/>
      <c r="F512" s="132" t="str">
        <f>IFERROR(VLOOKUP(C512,PG!$C$8:$M$1007,11,FALSE),"")</f>
        <v/>
      </c>
      <c r="G512" s="133">
        <f>IFERROR(VLOOKUP(C512,PG!$C$8:$N$1007,12,FALSE)*E512,0)</f>
        <v>0</v>
      </c>
    </row>
    <row r="513" spans="1:7" ht="35.1" customHeight="1" thickTop="1" thickBot="1" x14ac:dyDescent="0.3">
      <c r="A513" s="28" t="str">
        <f t="shared" si="7"/>
        <v/>
      </c>
      <c r="B513" s="171"/>
      <c r="C513" s="184"/>
      <c r="D513" s="170"/>
      <c r="E513" s="170"/>
      <c r="F513" s="132" t="str">
        <f>IFERROR(VLOOKUP(C513,PG!$C$8:$M$1007,11,FALSE),"")</f>
        <v/>
      </c>
      <c r="G513" s="133">
        <f>IFERROR(VLOOKUP(C513,PG!$C$8:$N$1007,12,FALSE)*E513,0)</f>
        <v>0</v>
      </c>
    </row>
    <row r="514" spans="1:7" ht="35.1" customHeight="1" thickTop="1" thickBot="1" x14ac:dyDescent="0.3">
      <c r="A514" s="28" t="str">
        <f t="shared" si="7"/>
        <v/>
      </c>
      <c r="B514" s="171"/>
      <c r="C514" s="184"/>
      <c r="D514" s="170"/>
      <c r="E514" s="170"/>
      <c r="F514" s="132" t="str">
        <f>IFERROR(VLOOKUP(C514,PG!$C$8:$M$1007,11,FALSE),"")</f>
        <v/>
      </c>
      <c r="G514" s="133">
        <f>IFERROR(VLOOKUP(C514,PG!$C$8:$N$1007,12,FALSE)*E514,0)</f>
        <v>0</v>
      </c>
    </row>
    <row r="515" spans="1:7" ht="35.1" customHeight="1" thickTop="1" thickBot="1" x14ac:dyDescent="0.3">
      <c r="A515" s="28" t="str">
        <f t="shared" si="7"/>
        <v/>
      </c>
      <c r="B515" s="171"/>
      <c r="C515" s="184"/>
      <c r="D515" s="170"/>
      <c r="E515" s="170"/>
      <c r="F515" s="132" t="str">
        <f>IFERROR(VLOOKUP(C515,PG!$C$8:$M$1007,11,FALSE),"")</f>
        <v/>
      </c>
      <c r="G515" s="133">
        <f>IFERROR(VLOOKUP(C515,PG!$C$8:$N$1007,12,FALSE)*E515,0)</f>
        <v>0</v>
      </c>
    </row>
    <row r="516" spans="1:7" ht="35.1" customHeight="1" thickTop="1" thickBot="1" x14ac:dyDescent="0.3">
      <c r="A516" s="28" t="str">
        <f t="shared" si="7"/>
        <v/>
      </c>
      <c r="B516" s="171"/>
      <c r="C516" s="184"/>
      <c r="D516" s="170"/>
      <c r="E516" s="170"/>
      <c r="F516" s="132" t="str">
        <f>IFERROR(VLOOKUP(C516,PG!$C$8:$M$1007,11,FALSE),"")</f>
        <v/>
      </c>
      <c r="G516" s="133">
        <f>IFERROR(VLOOKUP(C516,PG!$C$8:$N$1007,12,FALSE)*E516,0)</f>
        <v>0</v>
      </c>
    </row>
    <row r="517" spans="1:7" ht="35.1" customHeight="1" thickTop="1" thickBot="1" x14ac:dyDescent="0.3">
      <c r="A517" s="28" t="str">
        <f t="shared" si="7"/>
        <v/>
      </c>
      <c r="B517" s="171"/>
      <c r="C517" s="184"/>
      <c r="D517" s="170"/>
      <c r="E517" s="170"/>
      <c r="F517" s="132" t="str">
        <f>IFERROR(VLOOKUP(C517,PG!$C$8:$M$1007,11,FALSE),"")</f>
        <v/>
      </c>
      <c r="G517" s="133">
        <f>IFERROR(VLOOKUP(C517,PG!$C$8:$N$1007,12,FALSE)*E517,0)</f>
        <v>0</v>
      </c>
    </row>
    <row r="518" spans="1:7" ht="35.1" customHeight="1" thickTop="1" thickBot="1" x14ac:dyDescent="0.3">
      <c r="A518" s="28" t="str">
        <f t="shared" si="7"/>
        <v/>
      </c>
      <c r="B518" s="171"/>
      <c r="C518" s="184"/>
      <c r="D518" s="170"/>
      <c r="E518" s="170"/>
      <c r="F518" s="132" t="str">
        <f>IFERROR(VLOOKUP(C518,PG!$C$8:$M$1007,11,FALSE),"")</f>
        <v/>
      </c>
      <c r="G518" s="133">
        <f>IFERROR(VLOOKUP(C518,PG!$C$8:$N$1007,12,FALSE)*E518,0)</f>
        <v>0</v>
      </c>
    </row>
    <row r="519" spans="1:7" ht="35.1" customHeight="1" thickTop="1" thickBot="1" x14ac:dyDescent="0.3">
      <c r="A519" s="28" t="str">
        <f t="shared" si="7"/>
        <v/>
      </c>
      <c r="B519" s="171"/>
      <c r="C519" s="184"/>
      <c r="D519" s="170"/>
      <c r="E519" s="170"/>
      <c r="F519" s="132" t="str">
        <f>IFERROR(VLOOKUP(C519,PG!$C$8:$M$1007,11,FALSE),"")</f>
        <v/>
      </c>
      <c r="G519" s="133">
        <f>IFERROR(VLOOKUP(C519,PG!$C$8:$N$1007,12,FALSE)*E519,0)</f>
        <v>0</v>
      </c>
    </row>
    <row r="520" spans="1:7" ht="35.1" customHeight="1" thickTop="1" thickBot="1" x14ac:dyDescent="0.3">
      <c r="A520" s="28" t="str">
        <f t="shared" si="7"/>
        <v/>
      </c>
      <c r="B520" s="171"/>
      <c r="C520" s="184"/>
      <c r="D520" s="170"/>
      <c r="E520" s="170"/>
      <c r="F520" s="132" t="str">
        <f>IFERROR(VLOOKUP(C520,PG!$C$8:$M$1007,11,FALSE),"")</f>
        <v/>
      </c>
      <c r="G520" s="133">
        <f>IFERROR(VLOOKUP(C520,PG!$C$8:$N$1007,12,FALSE)*E520,0)</f>
        <v>0</v>
      </c>
    </row>
    <row r="521" spans="1:7" ht="35.1" customHeight="1" thickTop="1" thickBot="1" x14ac:dyDescent="0.3">
      <c r="A521" s="28" t="str">
        <f t="shared" ref="A521:A584" si="8">IF(B521="","",MONTH(B521))</f>
        <v/>
      </c>
      <c r="B521" s="171"/>
      <c r="C521" s="184"/>
      <c r="D521" s="170"/>
      <c r="E521" s="170"/>
      <c r="F521" s="132" t="str">
        <f>IFERROR(VLOOKUP(C521,PG!$C$8:$M$1007,11,FALSE),"")</f>
        <v/>
      </c>
      <c r="G521" s="133">
        <f>IFERROR(VLOOKUP(C521,PG!$C$8:$N$1007,12,FALSE)*E521,0)</f>
        <v>0</v>
      </c>
    </row>
    <row r="522" spans="1:7" ht="35.1" customHeight="1" thickTop="1" thickBot="1" x14ac:dyDescent="0.3">
      <c r="A522" s="28" t="str">
        <f t="shared" si="8"/>
        <v/>
      </c>
      <c r="B522" s="171"/>
      <c r="C522" s="184"/>
      <c r="D522" s="170"/>
      <c r="E522" s="170"/>
      <c r="F522" s="132" t="str">
        <f>IFERROR(VLOOKUP(C522,PG!$C$8:$M$1007,11,FALSE),"")</f>
        <v/>
      </c>
      <c r="G522" s="133">
        <f>IFERROR(VLOOKUP(C522,PG!$C$8:$N$1007,12,FALSE)*E522,0)</f>
        <v>0</v>
      </c>
    </row>
    <row r="523" spans="1:7" ht="35.1" customHeight="1" thickTop="1" thickBot="1" x14ac:dyDescent="0.3">
      <c r="A523" s="28" t="str">
        <f t="shared" si="8"/>
        <v/>
      </c>
      <c r="B523" s="171"/>
      <c r="C523" s="184"/>
      <c r="D523" s="170"/>
      <c r="E523" s="170"/>
      <c r="F523" s="132" t="str">
        <f>IFERROR(VLOOKUP(C523,PG!$C$8:$M$1007,11,FALSE),"")</f>
        <v/>
      </c>
      <c r="G523" s="133">
        <f>IFERROR(VLOOKUP(C523,PG!$C$8:$N$1007,12,FALSE)*E523,0)</f>
        <v>0</v>
      </c>
    </row>
    <row r="524" spans="1:7" ht="35.1" customHeight="1" thickTop="1" thickBot="1" x14ac:dyDescent="0.3">
      <c r="A524" s="28" t="str">
        <f t="shared" si="8"/>
        <v/>
      </c>
      <c r="B524" s="171"/>
      <c r="C524" s="184"/>
      <c r="D524" s="170"/>
      <c r="E524" s="170"/>
      <c r="F524" s="132" t="str">
        <f>IFERROR(VLOOKUP(C524,PG!$C$8:$M$1007,11,FALSE),"")</f>
        <v/>
      </c>
      <c r="G524" s="133">
        <f>IFERROR(VLOOKUP(C524,PG!$C$8:$N$1007,12,FALSE)*E524,0)</f>
        <v>0</v>
      </c>
    </row>
    <row r="525" spans="1:7" ht="35.1" customHeight="1" thickTop="1" thickBot="1" x14ac:dyDescent="0.3">
      <c r="A525" s="28" t="str">
        <f t="shared" si="8"/>
        <v/>
      </c>
      <c r="B525" s="171"/>
      <c r="C525" s="184"/>
      <c r="D525" s="170"/>
      <c r="E525" s="170"/>
      <c r="F525" s="132" t="str">
        <f>IFERROR(VLOOKUP(C525,PG!$C$8:$M$1007,11,FALSE),"")</f>
        <v/>
      </c>
      <c r="G525" s="133">
        <f>IFERROR(VLOOKUP(C525,PG!$C$8:$N$1007,12,FALSE)*E525,0)</f>
        <v>0</v>
      </c>
    </row>
    <row r="526" spans="1:7" ht="35.1" customHeight="1" thickTop="1" thickBot="1" x14ac:dyDescent="0.3">
      <c r="A526" s="28" t="str">
        <f t="shared" si="8"/>
        <v/>
      </c>
      <c r="B526" s="171"/>
      <c r="C526" s="184"/>
      <c r="D526" s="170"/>
      <c r="E526" s="170"/>
      <c r="F526" s="132" t="str">
        <f>IFERROR(VLOOKUP(C526,PG!$C$8:$M$1007,11,FALSE),"")</f>
        <v/>
      </c>
      <c r="G526" s="133">
        <f>IFERROR(VLOOKUP(C526,PG!$C$8:$N$1007,12,FALSE)*E526,0)</f>
        <v>0</v>
      </c>
    </row>
    <row r="527" spans="1:7" ht="35.1" customHeight="1" thickTop="1" thickBot="1" x14ac:dyDescent="0.3">
      <c r="A527" s="28" t="str">
        <f t="shared" si="8"/>
        <v/>
      </c>
      <c r="B527" s="171"/>
      <c r="C527" s="184"/>
      <c r="D527" s="170"/>
      <c r="E527" s="170"/>
      <c r="F527" s="132" t="str">
        <f>IFERROR(VLOOKUP(C527,PG!$C$8:$M$1007,11,FALSE),"")</f>
        <v/>
      </c>
      <c r="G527" s="133">
        <f>IFERROR(VLOOKUP(C527,PG!$C$8:$N$1007,12,FALSE)*E527,0)</f>
        <v>0</v>
      </c>
    </row>
    <row r="528" spans="1:7" ht="35.1" customHeight="1" thickTop="1" thickBot="1" x14ac:dyDescent="0.3">
      <c r="A528" s="28" t="str">
        <f t="shared" si="8"/>
        <v/>
      </c>
      <c r="B528" s="171"/>
      <c r="C528" s="184"/>
      <c r="D528" s="170"/>
      <c r="E528" s="170"/>
      <c r="F528" s="132" t="str">
        <f>IFERROR(VLOOKUP(C528,PG!$C$8:$M$1007,11,FALSE),"")</f>
        <v/>
      </c>
      <c r="G528" s="133">
        <f>IFERROR(VLOOKUP(C528,PG!$C$8:$N$1007,12,FALSE)*E528,0)</f>
        <v>0</v>
      </c>
    </row>
    <row r="529" spans="1:7" ht="35.1" customHeight="1" thickTop="1" thickBot="1" x14ac:dyDescent="0.3">
      <c r="A529" s="28" t="str">
        <f t="shared" si="8"/>
        <v/>
      </c>
      <c r="B529" s="171"/>
      <c r="C529" s="184"/>
      <c r="D529" s="170"/>
      <c r="E529" s="170"/>
      <c r="F529" s="132" t="str">
        <f>IFERROR(VLOOKUP(C529,PG!$C$8:$M$1007,11,FALSE),"")</f>
        <v/>
      </c>
      <c r="G529" s="133">
        <f>IFERROR(VLOOKUP(C529,PG!$C$8:$N$1007,12,FALSE)*E529,0)</f>
        <v>0</v>
      </c>
    </row>
    <row r="530" spans="1:7" ht="35.1" customHeight="1" thickTop="1" thickBot="1" x14ac:dyDescent="0.3">
      <c r="A530" s="28" t="str">
        <f t="shared" si="8"/>
        <v/>
      </c>
      <c r="B530" s="171"/>
      <c r="C530" s="184"/>
      <c r="D530" s="170"/>
      <c r="E530" s="170"/>
      <c r="F530" s="132" t="str">
        <f>IFERROR(VLOOKUP(C530,PG!$C$8:$M$1007,11,FALSE),"")</f>
        <v/>
      </c>
      <c r="G530" s="133">
        <f>IFERROR(VLOOKUP(C530,PG!$C$8:$N$1007,12,FALSE)*E530,0)</f>
        <v>0</v>
      </c>
    </row>
    <row r="531" spans="1:7" ht="35.1" customHeight="1" thickTop="1" thickBot="1" x14ac:dyDescent="0.3">
      <c r="A531" s="28" t="str">
        <f t="shared" si="8"/>
        <v/>
      </c>
      <c r="B531" s="171"/>
      <c r="C531" s="184"/>
      <c r="D531" s="170"/>
      <c r="E531" s="170"/>
      <c r="F531" s="132" t="str">
        <f>IFERROR(VLOOKUP(C531,PG!$C$8:$M$1007,11,FALSE),"")</f>
        <v/>
      </c>
      <c r="G531" s="133">
        <f>IFERROR(VLOOKUP(C531,PG!$C$8:$N$1007,12,FALSE)*E531,0)</f>
        <v>0</v>
      </c>
    </row>
    <row r="532" spans="1:7" ht="35.1" customHeight="1" thickTop="1" thickBot="1" x14ac:dyDescent="0.3">
      <c r="A532" s="28" t="str">
        <f t="shared" si="8"/>
        <v/>
      </c>
      <c r="B532" s="171"/>
      <c r="C532" s="184"/>
      <c r="D532" s="170"/>
      <c r="E532" s="170"/>
      <c r="F532" s="132" t="str">
        <f>IFERROR(VLOOKUP(C532,PG!$C$8:$M$1007,11,FALSE),"")</f>
        <v/>
      </c>
      <c r="G532" s="133">
        <f>IFERROR(VLOOKUP(C532,PG!$C$8:$N$1007,12,FALSE)*E532,0)</f>
        <v>0</v>
      </c>
    </row>
    <row r="533" spans="1:7" ht="35.1" customHeight="1" thickTop="1" thickBot="1" x14ac:dyDescent="0.3">
      <c r="A533" s="28" t="str">
        <f t="shared" si="8"/>
        <v/>
      </c>
      <c r="B533" s="171"/>
      <c r="C533" s="184"/>
      <c r="D533" s="170"/>
      <c r="E533" s="170"/>
      <c r="F533" s="132" t="str">
        <f>IFERROR(VLOOKUP(C533,PG!$C$8:$M$1007,11,FALSE),"")</f>
        <v/>
      </c>
      <c r="G533" s="133">
        <f>IFERROR(VLOOKUP(C533,PG!$C$8:$N$1007,12,FALSE)*E533,0)</f>
        <v>0</v>
      </c>
    </row>
    <row r="534" spans="1:7" ht="35.1" customHeight="1" thickTop="1" thickBot="1" x14ac:dyDescent="0.3">
      <c r="A534" s="28" t="str">
        <f t="shared" si="8"/>
        <v/>
      </c>
      <c r="B534" s="171"/>
      <c r="C534" s="184"/>
      <c r="D534" s="170"/>
      <c r="E534" s="170"/>
      <c r="F534" s="132" t="str">
        <f>IFERROR(VLOOKUP(C534,PG!$C$8:$M$1007,11,FALSE),"")</f>
        <v/>
      </c>
      <c r="G534" s="133">
        <f>IFERROR(VLOOKUP(C534,PG!$C$8:$N$1007,12,FALSE)*E534,0)</f>
        <v>0</v>
      </c>
    </row>
    <row r="535" spans="1:7" ht="35.1" customHeight="1" thickTop="1" thickBot="1" x14ac:dyDescent="0.3">
      <c r="A535" s="28" t="str">
        <f t="shared" si="8"/>
        <v/>
      </c>
      <c r="B535" s="171"/>
      <c r="C535" s="184"/>
      <c r="D535" s="170"/>
      <c r="E535" s="170"/>
      <c r="F535" s="132" t="str">
        <f>IFERROR(VLOOKUP(C535,PG!$C$8:$M$1007,11,FALSE),"")</f>
        <v/>
      </c>
      <c r="G535" s="133">
        <f>IFERROR(VLOOKUP(C535,PG!$C$8:$N$1007,12,FALSE)*E535,0)</f>
        <v>0</v>
      </c>
    </row>
    <row r="536" spans="1:7" ht="35.1" customHeight="1" thickTop="1" thickBot="1" x14ac:dyDescent="0.3">
      <c r="A536" s="28" t="str">
        <f t="shared" si="8"/>
        <v/>
      </c>
      <c r="B536" s="171"/>
      <c r="C536" s="184"/>
      <c r="D536" s="170"/>
      <c r="E536" s="170"/>
      <c r="F536" s="132" t="str">
        <f>IFERROR(VLOOKUP(C536,PG!$C$8:$M$1007,11,FALSE),"")</f>
        <v/>
      </c>
      <c r="G536" s="133">
        <f>IFERROR(VLOOKUP(C536,PG!$C$8:$N$1007,12,FALSE)*E536,0)</f>
        <v>0</v>
      </c>
    </row>
    <row r="537" spans="1:7" ht="35.1" customHeight="1" thickTop="1" thickBot="1" x14ac:dyDescent="0.3">
      <c r="A537" s="28" t="str">
        <f t="shared" si="8"/>
        <v/>
      </c>
      <c r="B537" s="171"/>
      <c r="C537" s="184"/>
      <c r="D537" s="170"/>
      <c r="E537" s="170"/>
      <c r="F537" s="132" t="str">
        <f>IFERROR(VLOOKUP(C537,PG!$C$8:$M$1007,11,FALSE),"")</f>
        <v/>
      </c>
      <c r="G537" s="133">
        <f>IFERROR(VLOOKUP(C537,PG!$C$8:$N$1007,12,FALSE)*E537,0)</f>
        <v>0</v>
      </c>
    </row>
    <row r="538" spans="1:7" ht="35.1" customHeight="1" thickTop="1" thickBot="1" x14ac:dyDescent="0.3">
      <c r="A538" s="28" t="str">
        <f t="shared" si="8"/>
        <v/>
      </c>
      <c r="B538" s="171"/>
      <c r="C538" s="184"/>
      <c r="D538" s="170"/>
      <c r="E538" s="170"/>
      <c r="F538" s="132" t="str">
        <f>IFERROR(VLOOKUP(C538,PG!$C$8:$M$1007,11,FALSE),"")</f>
        <v/>
      </c>
      <c r="G538" s="133">
        <f>IFERROR(VLOOKUP(C538,PG!$C$8:$N$1007,12,FALSE)*E538,0)</f>
        <v>0</v>
      </c>
    </row>
    <row r="539" spans="1:7" ht="35.1" customHeight="1" thickTop="1" thickBot="1" x14ac:dyDescent="0.3">
      <c r="A539" s="28" t="str">
        <f t="shared" si="8"/>
        <v/>
      </c>
      <c r="B539" s="171"/>
      <c r="C539" s="184"/>
      <c r="D539" s="170"/>
      <c r="E539" s="170"/>
      <c r="F539" s="132" t="str">
        <f>IFERROR(VLOOKUP(C539,PG!$C$8:$M$1007,11,FALSE),"")</f>
        <v/>
      </c>
      <c r="G539" s="133">
        <f>IFERROR(VLOOKUP(C539,PG!$C$8:$N$1007,12,FALSE)*E539,0)</f>
        <v>0</v>
      </c>
    </row>
    <row r="540" spans="1:7" ht="35.1" customHeight="1" thickTop="1" thickBot="1" x14ac:dyDescent="0.3">
      <c r="A540" s="28" t="str">
        <f t="shared" si="8"/>
        <v/>
      </c>
      <c r="B540" s="171"/>
      <c r="C540" s="184"/>
      <c r="D540" s="170"/>
      <c r="E540" s="170"/>
      <c r="F540" s="132" t="str">
        <f>IFERROR(VLOOKUP(C540,PG!$C$8:$M$1007,11,FALSE),"")</f>
        <v/>
      </c>
      <c r="G540" s="133">
        <f>IFERROR(VLOOKUP(C540,PG!$C$8:$N$1007,12,FALSE)*E540,0)</f>
        <v>0</v>
      </c>
    </row>
    <row r="541" spans="1:7" ht="35.1" customHeight="1" thickTop="1" thickBot="1" x14ac:dyDescent="0.3">
      <c r="A541" s="28" t="str">
        <f t="shared" si="8"/>
        <v/>
      </c>
      <c r="B541" s="171"/>
      <c r="C541" s="184"/>
      <c r="D541" s="170"/>
      <c r="E541" s="170"/>
      <c r="F541" s="132" t="str">
        <f>IFERROR(VLOOKUP(C541,PG!$C$8:$M$1007,11,FALSE),"")</f>
        <v/>
      </c>
      <c r="G541" s="133">
        <f>IFERROR(VLOOKUP(C541,PG!$C$8:$N$1007,12,FALSE)*E541,0)</f>
        <v>0</v>
      </c>
    </row>
    <row r="542" spans="1:7" ht="35.1" customHeight="1" thickTop="1" thickBot="1" x14ac:dyDescent="0.3">
      <c r="A542" s="28" t="str">
        <f t="shared" si="8"/>
        <v/>
      </c>
      <c r="B542" s="171"/>
      <c r="C542" s="184"/>
      <c r="D542" s="170"/>
      <c r="E542" s="170"/>
      <c r="F542" s="132" t="str">
        <f>IFERROR(VLOOKUP(C542,PG!$C$8:$M$1007,11,FALSE),"")</f>
        <v/>
      </c>
      <c r="G542" s="133">
        <f>IFERROR(VLOOKUP(C542,PG!$C$8:$N$1007,12,FALSE)*E542,0)</f>
        <v>0</v>
      </c>
    </row>
    <row r="543" spans="1:7" ht="35.1" customHeight="1" thickTop="1" thickBot="1" x14ac:dyDescent="0.3">
      <c r="A543" s="28" t="str">
        <f t="shared" si="8"/>
        <v/>
      </c>
      <c r="B543" s="171"/>
      <c r="C543" s="184"/>
      <c r="D543" s="170"/>
      <c r="E543" s="170"/>
      <c r="F543" s="132" t="str">
        <f>IFERROR(VLOOKUP(C543,PG!$C$8:$M$1007,11,FALSE),"")</f>
        <v/>
      </c>
      <c r="G543" s="133">
        <f>IFERROR(VLOOKUP(C543,PG!$C$8:$N$1007,12,FALSE)*E543,0)</f>
        <v>0</v>
      </c>
    </row>
    <row r="544" spans="1:7" ht="35.1" customHeight="1" thickTop="1" thickBot="1" x14ac:dyDescent="0.3">
      <c r="A544" s="28" t="str">
        <f t="shared" si="8"/>
        <v/>
      </c>
      <c r="B544" s="171"/>
      <c r="C544" s="184"/>
      <c r="D544" s="170"/>
      <c r="E544" s="170"/>
      <c r="F544" s="132" t="str">
        <f>IFERROR(VLOOKUP(C544,PG!$C$8:$M$1007,11,FALSE),"")</f>
        <v/>
      </c>
      <c r="G544" s="133">
        <f>IFERROR(VLOOKUP(C544,PG!$C$8:$N$1007,12,FALSE)*E544,0)</f>
        <v>0</v>
      </c>
    </row>
    <row r="545" spans="1:7" ht="35.1" customHeight="1" thickTop="1" thickBot="1" x14ac:dyDescent="0.3">
      <c r="A545" s="28" t="str">
        <f t="shared" si="8"/>
        <v/>
      </c>
      <c r="B545" s="171"/>
      <c r="C545" s="184"/>
      <c r="D545" s="170"/>
      <c r="E545" s="170"/>
      <c r="F545" s="132" t="str">
        <f>IFERROR(VLOOKUP(C545,PG!$C$8:$M$1007,11,FALSE),"")</f>
        <v/>
      </c>
      <c r="G545" s="133">
        <f>IFERROR(VLOOKUP(C545,PG!$C$8:$N$1007,12,FALSE)*E545,0)</f>
        <v>0</v>
      </c>
    </row>
    <row r="546" spans="1:7" ht="35.1" customHeight="1" thickTop="1" thickBot="1" x14ac:dyDescent="0.3">
      <c r="A546" s="28" t="str">
        <f t="shared" si="8"/>
        <v/>
      </c>
      <c r="B546" s="171"/>
      <c r="C546" s="184"/>
      <c r="D546" s="170"/>
      <c r="E546" s="170"/>
      <c r="F546" s="132" t="str">
        <f>IFERROR(VLOOKUP(C546,PG!$C$8:$M$1007,11,FALSE),"")</f>
        <v/>
      </c>
      <c r="G546" s="133">
        <f>IFERROR(VLOOKUP(C546,PG!$C$8:$N$1007,12,FALSE)*E546,0)</f>
        <v>0</v>
      </c>
    </row>
    <row r="547" spans="1:7" ht="35.1" customHeight="1" thickTop="1" thickBot="1" x14ac:dyDescent="0.3">
      <c r="A547" s="28" t="str">
        <f t="shared" si="8"/>
        <v/>
      </c>
      <c r="B547" s="171"/>
      <c r="C547" s="184"/>
      <c r="D547" s="170"/>
      <c r="E547" s="170"/>
      <c r="F547" s="132" t="str">
        <f>IFERROR(VLOOKUP(C547,PG!$C$8:$M$1007,11,FALSE),"")</f>
        <v/>
      </c>
      <c r="G547" s="133">
        <f>IFERROR(VLOOKUP(C547,PG!$C$8:$N$1007,12,FALSE)*E547,0)</f>
        <v>0</v>
      </c>
    </row>
    <row r="548" spans="1:7" ht="35.1" customHeight="1" thickTop="1" thickBot="1" x14ac:dyDescent="0.3">
      <c r="A548" s="28" t="str">
        <f t="shared" si="8"/>
        <v/>
      </c>
      <c r="B548" s="171"/>
      <c r="C548" s="184"/>
      <c r="D548" s="170"/>
      <c r="E548" s="170"/>
      <c r="F548" s="132" t="str">
        <f>IFERROR(VLOOKUP(C548,PG!$C$8:$M$1007,11,FALSE),"")</f>
        <v/>
      </c>
      <c r="G548" s="133">
        <f>IFERROR(VLOOKUP(C548,PG!$C$8:$N$1007,12,FALSE)*E548,0)</f>
        <v>0</v>
      </c>
    </row>
    <row r="549" spans="1:7" ht="35.1" customHeight="1" thickTop="1" thickBot="1" x14ac:dyDescent="0.3">
      <c r="A549" s="28" t="str">
        <f t="shared" si="8"/>
        <v/>
      </c>
      <c r="B549" s="171"/>
      <c r="C549" s="184"/>
      <c r="D549" s="170"/>
      <c r="E549" s="170"/>
      <c r="F549" s="132" t="str">
        <f>IFERROR(VLOOKUP(C549,PG!$C$8:$M$1007,11,FALSE),"")</f>
        <v/>
      </c>
      <c r="G549" s="133">
        <f>IFERROR(VLOOKUP(C549,PG!$C$8:$N$1007,12,FALSE)*E549,0)</f>
        <v>0</v>
      </c>
    </row>
    <row r="550" spans="1:7" ht="35.1" customHeight="1" thickTop="1" thickBot="1" x14ac:dyDescent="0.3">
      <c r="A550" s="28" t="str">
        <f t="shared" si="8"/>
        <v/>
      </c>
      <c r="B550" s="171"/>
      <c r="C550" s="184"/>
      <c r="D550" s="170"/>
      <c r="E550" s="170"/>
      <c r="F550" s="132" t="str">
        <f>IFERROR(VLOOKUP(C550,PG!$C$8:$M$1007,11,FALSE),"")</f>
        <v/>
      </c>
      <c r="G550" s="133">
        <f>IFERROR(VLOOKUP(C550,PG!$C$8:$N$1007,12,FALSE)*E550,0)</f>
        <v>0</v>
      </c>
    </row>
    <row r="551" spans="1:7" ht="35.1" customHeight="1" thickTop="1" thickBot="1" x14ac:dyDescent="0.3">
      <c r="A551" s="28" t="str">
        <f t="shared" si="8"/>
        <v/>
      </c>
      <c r="B551" s="171"/>
      <c r="C551" s="184"/>
      <c r="D551" s="170"/>
      <c r="E551" s="170"/>
      <c r="F551" s="132" t="str">
        <f>IFERROR(VLOOKUP(C551,PG!$C$8:$M$1007,11,FALSE),"")</f>
        <v/>
      </c>
      <c r="G551" s="133">
        <f>IFERROR(VLOOKUP(C551,PG!$C$8:$N$1007,12,FALSE)*E551,0)</f>
        <v>0</v>
      </c>
    </row>
    <row r="552" spans="1:7" ht="35.1" customHeight="1" thickTop="1" thickBot="1" x14ac:dyDescent="0.3">
      <c r="A552" s="28" t="str">
        <f t="shared" si="8"/>
        <v/>
      </c>
      <c r="B552" s="171"/>
      <c r="C552" s="184"/>
      <c r="D552" s="170"/>
      <c r="E552" s="170"/>
      <c r="F552" s="132" t="str">
        <f>IFERROR(VLOOKUP(C552,PG!$C$8:$M$1007,11,FALSE),"")</f>
        <v/>
      </c>
      <c r="G552" s="133">
        <f>IFERROR(VLOOKUP(C552,PG!$C$8:$N$1007,12,FALSE)*E552,0)</f>
        <v>0</v>
      </c>
    </row>
    <row r="553" spans="1:7" ht="35.1" customHeight="1" thickTop="1" thickBot="1" x14ac:dyDescent="0.3">
      <c r="A553" s="28" t="str">
        <f t="shared" si="8"/>
        <v/>
      </c>
      <c r="B553" s="171"/>
      <c r="C553" s="184"/>
      <c r="D553" s="170"/>
      <c r="E553" s="170"/>
      <c r="F553" s="132" t="str">
        <f>IFERROR(VLOOKUP(C553,PG!$C$8:$M$1007,11,FALSE),"")</f>
        <v/>
      </c>
      <c r="G553" s="133">
        <f>IFERROR(VLOOKUP(C553,PG!$C$8:$N$1007,12,FALSE)*E553,0)</f>
        <v>0</v>
      </c>
    </row>
    <row r="554" spans="1:7" ht="35.1" customHeight="1" thickTop="1" thickBot="1" x14ac:dyDescent="0.3">
      <c r="A554" s="28" t="str">
        <f t="shared" si="8"/>
        <v/>
      </c>
      <c r="B554" s="171"/>
      <c r="C554" s="184"/>
      <c r="D554" s="170"/>
      <c r="E554" s="170"/>
      <c r="F554" s="132" t="str">
        <f>IFERROR(VLOOKUP(C554,PG!$C$8:$M$1007,11,FALSE),"")</f>
        <v/>
      </c>
      <c r="G554" s="133">
        <f>IFERROR(VLOOKUP(C554,PG!$C$8:$N$1007,12,FALSE)*E554,0)</f>
        <v>0</v>
      </c>
    </row>
    <row r="555" spans="1:7" ht="35.1" customHeight="1" thickTop="1" thickBot="1" x14ac:dyDescent="0.3">
      <c r="A555" s="28" t="str">
        <f t="shared" si="8"/>
        <v/>
      </c>
      <c r="B555" s="171"/>
      <c r="C555" s="184"/>
      <c r="D555" s="170"/>
      <c r="E555" s="170"/>
      <c r="F555" s="132" t="str">
        <f>IFERROR(VLOOKUP(C555,PG!$C$8:$M$1007,11,FALSE),"")</f>
        <v/>
      </c>
      <c r="G555" s="133">
        <f>IFERROR(VLOOKUP(C555,PG!$C$8:$N$1007,12,FALSE)*E555,0)</f>
        <v>0</v>
      </c>
    </row>
    <row r="556" spans="1:7" ht="35.1" customHeight="1" thickTop="1" thickBot="1" x14ac:dyDescent="0.3">
      <c r="A556" s="28" t="str">
        <f t="shared" si="8"/>
        <v/>
      </c>
      <c r="B556" s="171"/>
      <c r="C556" s="184"/>
      <c r="D556" s="170"/>
      <c r="E556" s="170"/>
      <c r="F556" s="132" t="str">
        <f>IFERROR(VLOOKUP(C556,PG!$C$8:$M$1007,11,FALSE),"")</f>
        <v/>
      </c>
      <c r="G556" s="133">
        <f>IFERROR(VLOOKUP(C556,PG!$C$8:$N$1007,12,FALSE)*E556,0)</f>
        <v>0</v>
      </c>
    </row>
    <row r="557" spans="1:7" ht="35.1" customHeight="1" thickTop="1" thickBot="1" x14ac:dyDescent="0.3">
      <c r="A557" s="28" t="str">
        <f t="shared" si="8"/>
        <v/>
      </c>
      <c r="B557" s="171"/>
      <c r="C557" s="184"/>
      <c r="D557" s="170"/>
      <c r="E557" s="170"/>
      <c r="F557" s="132" t="str">
        <f>IFERROR(VLOOKUP(C557,PG!$C$8:$M$1007,11,FALSE),"")</f>
        <v/>
      </c>
      <c r="G557" s="133">
        <f>IFERROR(VLOOKUP(C557,PG!$C$8:$N$1007,12,FALSE)*E557,0)</f>
        <v>0</v>
      </c>
    </row>
    <row r="558" spans="1:7" ht="35.1" customHeight="1" thickTop="1" thickBot="1" x14ac:dyDescent="0.3">
      <c r="A558" s="28" t="str">
        <f t="shared" si="8"/>
        <v/>
      </c>
      <c r="B558" s="171"/>
      <c r="C558" s="184"/>
      <c r="D558" s="170"/>
      <c r="E558" s="170"/>
      <c r="F558" s="132" t="str">
        <f>IFERROR(VLOOKUP(C558,PG!$C$8:$M$1007,11,FALSE),"")</f>
        <v/>
      </c>
      <c r="G558" s="133">
        <f>IFERROR(VLOOKUP(C558,PG!$C$8:$N$1007,12,FALSE)*E558,0)</f>
        <v>0</v>
      </c>
    </row>
    <row r="559" spans="1:7" ht="35.1" customHeight="1" thickTop="1" thickBot="1" x14ac:dyDescent="0.3">
      <c r="A559" s="28" t="str">
        <f t="shared" si="8"/>
        <v/>
      </c>
      <c r="B559" s="171"/>
      <c r="C559" s="184"/>
      <c r="D559" s="170"/>
      <c r="E559" s="170"/>
      <c r="F559" s="132" t="str">
        <f>IFERROR(VLOOKUP(C559,PG!$C$8:$M$1007,11,FALSE),"")</f>
        <v/>
      </c>
      <c r="G559" s="133">
        <f>IFERROR(VLOOKUP(C559,PG!$C$8:$N$1007,12,FALSE)*E559,0)</f>
        <v>0</v>
      </c>
    </row>
    <row r="560" spans="1:7" ht="35.1" customHeight="1" thickTop="1" thickBot="1" x14ac:dyDescent="0.3">
      <c r="A560" s="28" t="str">
        <f t="shared" si="8"/>
        <v/>
      </c>
      <c r="B560" s="171"/>
      <c r="C560" s="184"/>
      <c r="D560" s="170"/>
      <c r="E560" s="170"/>
      <c r="F560" s="132" t="str">
        <f>IFERROR(VLOOKUP(C560,PG!$C$8:$M$1007,11,FALSE),"")</f>
        <v/>
      </c>
      <c r="G560" s="133">
        <f>IFERROR(VLOOKUP(C560,PG!$C$8:$N$1007,12,FALSE)*E560,0)</f>
        <v>0</v>
      </c>
    </row>
    <row r="561" spans="1:7" ht="35.1" customHeight="1" thickTop="1" thickBot="1" x14ac:dyDescent="0.3">
      <c r="A561" s="28" t="str">
        <f t="shared" si="8"/>
        <v/>
      </c>
      <c r="B561" s="171"/>
      <c r="C561" s="184"/>
      <c r="D561" s="170"/>
      <c r="E561" s="170"/>
      <c r="F561" s="132" t="str">
        <f>IFERROR(VLOOKUP(C561,PG!$C$8:$M$1007,11,FALSE),"")</f>
        <v/>
      </c>
      <c r="G561" s="133">
        <f>IFERROR(VLOOKUP(C561,PG!$C$8:$N$1007,12,FALSE)*E561,0)</f>
        <v>0</v>
      </c>
    </row>
    <row r="562" spans="1:7" ht="35.1" customHeight="1" thickTop="1" thickBot="1" x14ac:dyDescent="0.3">
      <c r="A562" s="28" t="str">
        <f t="shared" si="8"/>
        <v/>
      </c>
      <c r="B562" s="171"/>
      <c r="C562" s="184"/>
      <c r="D562" s="170"/>
      <c r="E562" s="170"/>
      <c r="F562" s="132" t="str">
        <f>IFERROR(VLOOKUP(C562,PG!$C$8:$M$1007,11,FALSE),"")</f>
        <v/>
      </c>
      <c r="G562" s="133">
        <f>IFERROR(VLOOKUP(C562,PG!$C$8:$N$1007,12,FALSE)*E562,0)</f>
        <v>0</v>
      </c>
    </row>
    <row r="563" spans="1:7" ht="35.1" customHeight="1" thickTop="1" thickBot="1" x14ac:dyDescent="0.3">
      <c r="A563" s="28" t="str">
        <f t="shared" si="8"/>
        <v/>
      </c>
      <c r="B563" s="171"/>
      <c r="C563" s="184"/>
      <c r="D563" s="170"/>
      <c r="E563" s="170"/>
      <c r="F563" s="132" t="str">
        <f>IFERROR(VLOOKUP(C563,PG!$C$8:$M$1007,11,FALSE),"")</f>
        <v/>
      </c>
      <c r="G563" s="133">
        <f>IFERROR(VLOOKUP(C563,PG!$C$8:$N$1007,12,FALSE)*E563,0)</f>
        <v>0</v>
      </c>
    </row>
    <row r="564" spans="1:7" ht="35.1" customHeight="1" thickTop="1" thickBot="1" x14ac:dyDescent="0.3">
      <c r="A564" s="28" t="str">
        <f t="shared" si="8"/>
        <v/>
      </c>
      <c r="B564" s="171"/>
      <c r="C564" s="184"/>
      <c r="D564" s="170"/>
      <c r="E564" s="170"/>
      <c r="F564" s="132" t="str">
        <f>IFERROR(VLOOKUP(C564,PG!$C$8:$M$1007,11,FALSE),"")</f>
        <v/>
      </c>
      <c r="G564" s="133">
        <f>IFERROR(VLOOKUP(C564,PG!$C$8:$N$1007,12,FALSE)*E564,0)</f>
        <v>0</v>
      </c>
    </row>
    <row r="565" spans="1:7" ht="35.1" customHeight="1" thickTop="1" thickBot="1" x14ac:dyDescent="0.3">
      <c r="A565" s="28" t="str">
        <f t="shared" si="8"/>
        <v/>
      </c>
      <c r="B565" s="171"/>
      <c r="C565" s="184"/>
      <c r="D565" s="170"/>
      <c r="E565" s="170"/>
      <c r="F565" s="132" t="str">
        <f>IFERROR(VLOOKUP(C565,PG!$C$8:$M$1007,11,FALSE),"")</f>
        <v/>
      </c>
      <c r="G565" s="133">
        <f>IFERROR(VLOOKUP(C565,PG!$C$8:$N$1007,12,FALSE)*E565,0)</f>
        <v>0</v>
      </c>
    </row>
    <row r="566" spans="1:7" ht="35.1" customHeight="1" thickTop="1" thickBot="1" x14ac:dyDescent="0.3">
      <c r="A566" s="28" t="str">
        <f t="shared" si="8"/>
        <v/>
      </c>
      <c r="B566" s="171"/>
      <c r="C566" s="184"/>
      <c r="D566" s="170"/>
      <c r="E566" s="170"/>
      <c r="F566" s="132" t="str">
        <f>IFERROR(VLOOKUP(C566,PG!$C$8:$M$1007,11,FALSE),"")</f>
        <v/>
      </c>
      <c r="G566" s="133">
        <f>IFERROR(VLOOKUP(C566,PG!$C$8:$N$1007,12,FALSE)*E566,0)</f>
        <v>0</v>
      </c>
    </row>
    <row r="567" spans="1:7" ht="35.1" customHeight="1" thickTop="1" thickBot="1" x14ac:dyDescent="0.3">
      <c r="A567" s="28" t="str">
        <f t="shared" si="8"/>
        <v/>
      </c>
      <c r="B567" s="171"/>
      <c r="C567" s="184"/>
      <c r="D567" s="170"/>
      <c r="E567" s="170"/>
      <c r="F567" s="132" t="str">
        <f>IFERROR(VLOOKUP(C567,PG!$C$8:$M$1007,11,FALSE),"")</f>
        <v/>
      </c>
      <c r="G567" s="133">
        <f>IFERROR(VLOOKUP(C567,PG!$C$8:$N$1007,12,FALSE)*E567,0)</f>
        <v>0</v>
      </c>
    </row>
    <row r="568" spans="1:7" ht="35.1" customHeight="1" thickTop="1" thickBot="1" x14ac:dyDescent="0.3">
      <c r="A568" s="28" t="str">
        <f t="shared" si="8"/>
        <v/>
      </c>
      <c r="B568" s="171"/>
      <c r="C568" s="184"/>
      <c r="D568" s="170"/>
      <c r="E568" s="170"/>
      <c r="F568" s="132" t="str">
        <f>IFERROR(VLOOKUP(C568,PG!$C$8:$M$1007,11,FALSE),"")</f>
        <v/>
      </c>
      <c r="G568" s="133">
        <f>IFERROR(VLOOKUP(C568,PG!$C$8:$N$1007,12,FALSE)*E568,0)</f>
        <v>0</v>
      </c>
    </row>
    <row r="569" spans="1:7" ht="35.1" customHeight="1" thickTop="1" thickBot="1" x14ac:dyDescent="0.3">
      <c r="A569" s="28" t="str">
        <f t="shared" si="8"/>
        <v/>
      </c>
      <c r="B569" s="171"/>
      <c r="C569" s="184"/>
      <c r="D569" s="170"/>
      <c r="E569" s="170"/>
      <c r="F569" s="132" t="str">
        <f>IFERROR(VLOOKUP(C569,PG!$C$8:$M$1007,11,FALSE),"")</f>
        <v/>
      </c>
      <c r="G569" s="133">
        <f>IFERROR(VLOOKUP(C569,PG!$C$8:$N$1007,12,FALSE)*E569,0)</f>
        <v>0</v>
      </c>
    </row>
    <row r="570" spans="1:7" ht="35.1" customHeight="1" thickTop="1" thickBot="1" x14ac:dyDescent="0.3">
      <c r="A570" s="28" t="str">
        <f t="shared" si="8"/>
        <v/>
      </c>
      <c r="B570" s="171"/>
      <c r="C570" s="184"/>
      <c r="D570" s="170"/>
      <c r="E570" s="170"/>
      <c r="F570" s="132" t="str">
        <f>IFERROR(VLOOKUP(C570,PG!$C$8:$M$1007,11,FALSE),"")</f>
        <v/>
      </c>
      <c r="G570" s="133">
        <f>IFERROR(VLOOKUP(C570,PG!$C$8:$N$1007,12,FALSE)*E570,0)</f>
        <v>0</v>
      </c>
    </row>
    <row r="571" spans="1:7" ht="35.1" customHeight="1" thickTop="1" thickBot="1" x14ac:dyDescent="0.3">
      <c r="A571" s="28" t="str">
        <f t="shared" si="8"/>
        <v/>
      </c>
      <c r="B571" s="171"/>
      <c r="C571" s="184"/>
      <c r="D571" s="170"/>
      <c r="E571" s="170"/>
      <c r="F571" s="132" t="str">
        <f>IFERROR(VLOOKUP(C571,PG!$C$8:$M$1007,11,FALSE),"")</f>
        <v/>
      </c>
      <c r="G571" s="133">
        <f>IFERROR(VLOOKUP(C571,PG!$C$8:$N$1007,12,FALSE)*E571,0)</f>
        <v>0</v>
      </c>
    </row>
    <row r="572" spans="1:7" ht="35.1" customHeight="1" thickTop="1" thickBot="1" x14ac:dyDescent="0.3">
      <c r="A572" s="28" t="str">
        <f t="shared" si="8"/>
        <v/>
      </c>
      <c r="B572" s="171"/>
      <c r="C572" s="184"/>
      <c r="D572" s="170"/>
      <c r="E572" s="170"/>
      <c r="F572" s="132" t="str">
        <f>IFERROR(VLOOKUP(C572,PG!$C$8:$M$1007,11,FALSE),"")</f>
        <v/>
      </c>
      <c r="G572" s="133">
        <f>IFERROR(VLOOKUP(C572,PG!$C$8:$N$1007,12,FALSE)*E572,0)</f>
        <v>0</v>
      </c>
    </row>
    <row r="573" spans="1:7" ht="35.1" customHeight="1" thickTop="1" thickBot="1" x14ac:dyDescent="0.3">
      <c r="A573" s="28" t="str">
        <f t="shared" si="8"/>
        <v/>
      </c>
      <c r="B573" s="171"/>
      <c r="C573" s="184"/>
      <c r="D573" s="170"/>
      <c r="E573" s="170"/>
      <c r="F573" s="132" t="str">
        <f>IFERROR(VLOOKUP(C573,PG!$C$8:$M$1007,11,FALSE),"")</f>
        <v/>
      </c>
      <c r="G573" s="133">
        <f>IFERROR(VLOOKUP(C573,PG!$C$8:$N$1007,12,FALSE)*E573,0)</f>
        <v>0</v>
      </c>
    </row>
    <row r="574" spans="1:7" ht="35.1" customHeight="1" thickTop="1" thickBot="1" x14ac:dyDescent="0.3">
      <c r="A574" s="28" t="str">
        <f t="shared" si="8"/>
        <v/>
      </c>
      <c r="B574" s="171"/>
      <c r="C574" s="184"/>
      <c r="D574" s="170"/>
      <c r="E574" s="170"/>
      <c r="F574" s="132" t="str">
        <f>IFERROR(VLOOKUP(C574,PG!$C$8:$M$1007,11,FALSE),"")</f>
        <v/>
      </c>
      <c r="G574" s="133">
        <f>IFERROR(VLOOKUP(C574,PG!$C$8:$N$1007,12,FALSE)*E574,0)</f>
        <v>0</v>
      </c>
    </row>
    <row r="575" spans="1:7" ht="35.1" customHeight="1" thickTop="1" thickBot="1" x14ac:dyDescent="0.3">
      <c r="A575" s="28" t="str">
        <f t="shared" si="8"/>
        <v/>
      </c>
      <c r="B575" s="171"/>
      <c r="C575" s="184"/>
      <c r="D575" s="170"/>
      <c r="E575" s="170"/>
      <c r="F575" s="132" t="str">
        <f>IFERROR(VLOOKUP(C575,PG!$C$8:$M$1007,11,FALSE),"")</f>
        <v/>
      </c>
      <c r="G575" s="133">
        <f>IFERROR(VLOOKUP(C575,PG!$C$8:$N$1007,12,FALSE)*E575,0)</f>
        <v>0</v>
      </c>
    </row>
    <row r="576" spans="1:7" ht="35.1" customHeight="1" thickTop="1" thickBot="1" x14ac:dyDescent="0.3">
      <c r="A576" s="28" t="str">
        <f t="shared" si="8"/>
        <v/>
      </c>
      <c r="B576" s="171"/>
      <c r="C576" s="184"/>
      <c r="D576" s="170"/>
      <c r="E576" s="170"/>
      <c r="F576" s="132" t="str">
        <f>IFERROR(VLOOKUP(C576,PG!$C$8:$M$1007,11,FALSE),"")</f>
        <v/>
      </c>
      <c r="G576" s="133">
        <f>IFERROR(VLOOKUP(C576,PG!$C$8:$N$1007,12,FALSE)*E576,0)</f>
        <v>0</v>
      </c>
    </row>
    <row r="577" spans="1:7" ht="35.1" customHeight="1" thickTop="1" thickBot="1" x14ac:dyDescent="0.3">
      <c r="A577" s="28" t="str">
        <f t="shared" si="8"/>
        <v/>
      </c>
      <c r="B577" s="171"/>
      <c r="C577" s="184"/>
      <c r="D577" s="170"/>
      <c r="E577" s="170"/>
      <c r="F577" s="132" t="str">
        <f>IFERROR(VLOOKUP(C577,PG!$C$8:$M$1007,11,FALSE),"")</f>
        <v/>
      </c>
      <c r="G577" s="133">
        <f>IFERROR(VLOOKUP(C577,PG!$C$8:$N$1007,12,FALSE)*E577,0)</f>
        <v>0</v>
      </c>
    </row>
    <row r="578" spans="1:7" ht="35.1" customHeight="1" thickTop="1" thickBot="1" x14ac:dyDescent="0.3">
      <c r="A578" s="28" t="str">
        <f t="shared" si="8"/>
        <v/>
      </c>
      <c r="B578" s="171"/>
      <c r="C578" s="184"/>
      <c r="D578" s="170"/>
      <c r="E578" s="170"/>
      <c r="F578" s="132" t="str">
        <f>IFERROR(VLOOKUP(C578,PG!$C$8:$M$1007,11,FALSE),"")</f>
        <v/>
      </c>
      <c r="G578" s="133">
        <f>IFERROR(VLOOKUP(C578,PG!$C$8:$N$1007,12,FALSE)*E578,0)</f>
        <v>0</v>
      </c>
    </row>
    <row r="579" spans="1:7" ht="35.1" customHeight="1" thickTop="1" thickBot="1" x14ac:dyDescent="0.3">
      <c r="A579" s="28" t="str">
        <f t="shared" si="8"/>
        <v/>
      </c>
      <c r="B579" s="171"/>
      <c r="C579" s="184"/>
      <c r="D579" s="170"/>
      <c r="E579" s="170"/>
      <c r="F579" s="132" t="str">
        <f>IFERROR(VLOOKUP(C579,PG!$C$8:$M$1007,11,FALSE),"")</f>
        <v/>
      </c>
      <c r="G579" s="133">
        <f>IFERROR(VLOOKUP(C579,PG!$C$8:$N$1007,12,FALSE)*E579,0)</f>
        <v>0</v>
      </c>
    </row>
    <row r="580" spans="1:7" ht="35.1" customHeight="1" thickTop="1" thickBot="1" x14ac:dyDescent="0.3">
      <c r="A580" s="28" t="str">
        <f t="shared" si="8"/>
        <v/>
      </c>
      <c r="B580" s="171"/>
      <c r="C580" s="184"/>
      <c r="D580" s="170"/>
      <c r="E580" s="170"/>
      <c r="F580" s="132" t="str">
        <f>IFERROR(VLOOKUP(C580,PG!$C$8:$M$1007,11,FALSE),"")</f>
        <v/>
      </c>
      <c r="G580" s="133">
        <f>IFERROR(VLOOKUP(C580,PG!$C$8:$N$1007,12,FALSE)*E580,0)</f>
        <v>0</v>
      </c>
    </row>
    <row r="581" spans="1:7" ht="35.1" customHeight="1" thickTop="1" thickBot="1" x14ac:dyDescent="0.3">
      <c r="A581" s="28" t="str">
        <f t="shared" si="8"/>
        <v/>
      </c>
      <c r="B581" s="171"/>
      <c r="C581" s="184"/>
      <c r="D581" s="170"/>
      <c r="E581" s="170"/>
      <c r="F581" s="132" t="str">
        <f>IFERROR(VLOOKUP(C581,PG!$C$8:$M$1007,11,FALSE),"")</f>
        <v/>
      </c>
      <c r="G581" s="133">
        <f>IFERROR(VLOOKUP(C581,PG!$C$8:$N$1007,12,FALSE)*E581,0)</f>
        <v>0</v>
      </c>
    </row>
    <row r="582" spans="1:7" ht="35.1" customHeight="1" thickTop="1" thickBot="1" x14ac:dyDescent="0.3">
      <c r="A582" s="28" t="str">
        <f t="shared" si="8"/>
        <v/>
      </c>
      <c r="B582" s="171"/>
      <c r="C582" s="184"/>
      <c r="D582" s="170"/>
      <c r="E582" s="170"/>
      <c r="F582" s="132" t="str">
        <f>IFERROR(VLOOKUP(C582,PG!$C$8:$M$1007,11,FALSE),"")</f>
        <v/>
      </c>
      <c r="G582" s="133">
        <f>IFERROR(VLOOKUP(C582,PG!$C$8:$N$1007,12,FALSE)*E582,0)</f>
        <v>0</v>
      </c>
    </row>
    <row r="583" spans="1:7" ht="35.1" customHeight="1" thickTop="1" thickBot="1" x14ac:dyDescent="0.3">
      <c r="A583" s="28" t="str">
        <f t="shared" si="8"/>
        <v/>
      </c>
      <c r="B583" s="171"/>
      <c r="C583" s="184"/>
      <c r="D583" s="170"/>
      <c r="E583" s="170"/>
      <c r="F583" s="132" t="str">
        <f>IFERROR(VLOOKUP(C583,PG!$C$8:$M$1007,11,FALSE),"")</f>
        <v/>
      </c>
      <c r="G583" s="133">
        <f>IFERROR(VLOOKUP(C583,PG!$C$8:$N$1007,12,FALSE)*E583,0)</f>
        <v>0</v>
      </c>
    </row>
    <row r="584" spans="1:7" ht="35.1" customHeight="1" thickTop="1" thickBot="1" x14ac:dyDescent="0.3">
      <c r="A584" s="28" t="str">
        <f t="shared" si="8"/>
        <v/>
      </c>
      <c r="B584" s="171"/>
      <c r="C584" s="184"/>
      <c r="D584" s="170"/>
      <c r="E584" s="170"/>
      <c r="F584" s="132" t="str">
        <f>IFERROR(VLOOKUP(C584,PG!$C$8:$M$1007,11,FALSE),"")</f>
        <v/>
      </c>
      <c r="G584" s="133">
        <f>IFERROR(VLOOKUP(C584,PG!$C$8:$N$1007,12,FALSE)*E584,0)</f>
        <v>0</v>
      </c>
    </row>
    <row r="585" spans="1:7" ht="35.1" customHeight="1" thickTop="1" thickBot="1" x14ac:dyDescent="0.3">
      <c r="A585" s="28" t="str">
        <f t="shared" ref="A585:A648" si="9">IF(B585="","",MONTH(B585))</f>
        <v/>
      </c>
      <c r="B585" s="171"/>
      <c r="C585" s="184"/>
      <c r="D585" s="170"/>
      <c r="E585" s="170"/>
      <c r="F585" s="132" t="str">
        <f>IFERROR(VLOOKUP(C585,PG!$C$8:$M$1007,11,FALSE),"")</f>
        <v/>
      </c>
      <c r="G585" s="133">
        <f>IFERROR(VLOOKUP(C585,PG!$C$8:$N$1007,12,FALSE)*E585,0)</f>
        <v>0</v>
      </c>
    </row>
    <row r="586" spans="1:7" ht="35.1" customHeight="1" thickTop="1" thickBot="1" x14ac:dyDescent="0.3">
      <c r="A586" s="28" t="str">
        <f t="shared" si="9"/>
        <v/>
      </c>
      <c r="B586" s="171"/>
      <c r="C586" s="184"/>
      <c r="D586" s="170"/>
      <c r="E586" s="170"/>
      <c r="F586" s="132" t="str">
        <f>IFERROR(VLOOKUP(C586,PG!$C$8:$M$1007,11,FALSE),"")</f>
        <v/>
      </c>
      <c r="G586" s="133">
        <f>IFERROR(VLOOKUP(C586,PG!$C$8:$N$1007,12,FALSE)*E586,0)</f>
        <v>0</v>
      </c>
    </row>
    <row r="587" spans="1:7" ht="35.1" customHeight="1" thickTop="1" thickBot="1" x14ac:dyDescent="0.3">
      <c r="A587" s="28" t="str">
        <f t="shared" si="9"/>
        <v/>
      </c>
      <c r="B587" s="171"/>
      <c r="C587" s="184"/>
      <c r="D587" s="170"/>
      <c r="E587" s="170"/>
      <c r="F587" s="132" t="str">
        <f>IFERROR(VLOOKUP(C587,PG!$C$8:$M$1007,11,FALSE),"")</f>
        <v/>
      </c>
      <c r="G587" s="133">
        <f>IFERROR(VLOOKUP(C587,PG!$C$8:$N$1007,12,FALSE)*E587,0)</f>
        <v>0</v>
      </c>
    </row>
    <row r="588" spans="1:7" ht="35.1" customHeight="1" thickTop="1" thickBot="1" x14ac:dyDescent="0.3">
      <c r="A588" s="28" t="str">
        <f t="shared" si="9"/>
        <v/>
      </c>
      <c r="B588" s="171"/>
      <c r="C588" s="184"/>
      <c r="D588" s="170"/>
      <c r="E588" s="170"/>
      <c r="F588" s="132" t="str">
        <f>IFERROR(VLOOKUP(C588,PG!$C$8:$M$1007,11,FALSE),"")</f>
        <v/>
      </c>
      <c r="G588" s="133">
        <f>IFERROR(VLOOKUP(C588,PG!$C$8:$N$1007,12,FALSE)*E588,0)</f>
        <v>0</v>
      </c>
    </row>
    <row r="589" spans="1:7" ht="35.1" customHeight="1" thickTop="1" thickBot="1" x14ac:dyDescent="0.3">
      <c r="A589" s="28" t="str">
        <f t="shared" si="9"/>
        <v/>
      </c>
      <c r="B589" s="171"/>
      <c r="C589" s="184"/>
      <c r="D589" s="170"/>
      <c r="E589" s="170"/>
      <c r="F589" s="132" t="str">
        <f>IFERROR(VLOOKUP(C589,PG!$C$8:$M$1007,11,FALSE),"")</f>
        <v/>
      </c>
      <c r="G589" s="133">
        <f>IFERROR(VLOOKUP(C589,PG!$C$8:$N$1007,12,FALSE)*E589,0)</f>
        <v>0</v>
      </c>
    </row>
    <row r="590" spans="1:7" ht="35.1" customHeight="1" thickTop="1" thickBot="1" x14ac:dyDescent="0.3">
      <c r="A590" s="28" t="str">
        <f t="shared" si="9"/>
        <v/>
      </c>
      <c r="B590" s="171"/>
      <c r="C590" s="184"/>
      <c r="D590" s="170"/>
      <c r="E590" s="170"/>
      <c r="F590" s="132" t="str">
        <f>IFERROR(VLOOKUP(C590,PG!$C$8:$M$1007,11,FALSE),"")</f>
        <v/>
      </c>
      <c r="G590" s="133">
        <f>IFERROR(VLOOKUP(C590,PG!$C$8:$N$1007,12,FALSE)*E590,0)</f>
        <v>0</v>
      </c>
    </row>
    <row r="591" spans="1:7" ht="35.1" customHeight="1" thickTop="1" thickBot="1" x14ac:dyDescent="0.3">
      <c r="A591" s="28" t="str">
        <f t="shared" si="9"/>
        <v/>
      </c>
      <c r="B591" s="171"/>
      <c r="C591" s="184"/>
      <c r="D591" s="170"/>
      <c r="E591" s="170"/>
      <c r="F591" s="132" t="str">
        <f>IFERROR(VLOOKUP(C591,PG!$C$8:$M$1007,11,FALSE),"")</f>
        <v/>
      </c>
      <c r="G591" s="133">
        <f>IFERROR(VLOOKUP(C591,PG!$C$8:$N$1007,12,FALSE)*E591,0)</f>
        <v>0</v>
      </c>
    </row>
    <row r="592" spans="1:7" ht="35.1" customHeight="1" thickTop="1" thickBot="1" x14ac:dyDescent="0.3">
      <c r="A592" s="28" t="str">
        <f t="shared" si="9"/>
        <v/>
      </c>
      <c r="B592" s="171"/>
      <c r="C592" s="184"/>
      <c r="D592" s="170"/>
      <c r="E592" s="170"/>
      <c r="F592" s="132" t="str">
        <f>IFERROR(VLOOKUP(C592,PG!$C$8:$M$1007,11,FALSE),"")</f>
        <v/>
      </c>
      <c r="G592" s="133">
        <f>IFERROR(VLOOKUP(C592,PG!$C$8:$N$1007,12,FALSE)*E592,0)</f>
        <v>0</v>
      </c>
    </row>
    <row r="593" spans="1:7" ht="35.1" customHeight="1" thickTop="1" thickBot="1" x14ac:dyDescent="0.3">
      <c r="A593" s="28" t="str">
        <f t="shared" si="9"/>
        <v/>
      </c>
      <c r="B593" s="171"/>
      <c r="C593" s="184"/>
      <c r="D593" s="170"/>
      <c r="E593" s="170"/>
      <c r="F593" s="132" t="str">
        <f>IFERROR(VLOOKUP(C593,PG!$C$8:$M$1007,11,FALSE),"")</f>
        <v/>
      </c>
      <c r="G593" s="133">
        <f>IFERROR(VLOOKUP(C593,PG!$C$8:$N$1007,12,FALSE)*E593,0)</f>
        <v>0</v>
      </c>
    </row>
    <row r="594" spans="1:7" ht="35.1" customHeight="1" thickTop="1" thickBot="1" x14ac:dyDescent="0.3">
      <c r="A594" s="28" t="str">
        <f t="shared" si="9"/>
        <v/>
      </c>
      <c r="B594" s="171"/>
      <c r="C594" s="184"/>
      <c r="D594" s="170"/>
      <c r="E594" s="170"/>
      <c r="F594" s="132" t="str">
        <f>IFERROR(VLOOKUP(C594,PG!$C$8:$M$1007,11,FALSE),"")</f>
        <v/>
      </c>
      <c r="G594" s="133">
        <f>IFERROR(VLOOKUP(C594,PG!$C$8:$N$1007,12,FALSE)*E594,0)</f>
        <v>0</v>
      </c>
    </row>
    <row r="595" spans="1:7" ht="35.1" customHeight="1" thickTop="1" thickBot="1" x14ac:dyDescent="0.3">
      <c r="A595" s="28" t="str">
        <f t="shared" si="9"/>
        <v/>
      </c>
      <c r="B595" s="171"/>
      <c r="C595" s="184"/>
      <c r="D595" s="170"/>
      <c r="E595" s="170"/>
      <c r="F595" s="132" t="str">
        <f>IFERROR(VLOOKUP(C595,PG!$C$8:$M$1007,11,FALSE),"")</f>
        <v/>
      </c>
      <c r="G595" s="133">
        <f>IFERROR(VLOOKUP(C595,PG!$C$8:$N$1007,12,FALSE)*E595,0)</f>
        <v>0</v>
      </c>
    </row>
    <row r="596" spans="1:7" ht="35.1" customHeight="1" thickTop="1" thickBot="1" x14ac:dyDescent="0.3">
      <c r="A596" s="28" t="str">
        <f t="shared" si="9"/>
        <v/>
      </c>
      <c r="B596" s="171"/>
      <c r="C596" s="184"/>
      <c r="D596" s="170"/>
      <c r="E596" s="170"/>
      <c r="F596" s="132" t="str">
        <f>IFERROR(VLOOKUP(C596,PG!$C$8:$M$1007,11,FALSE),"")</f>
        <v/>
      </c>
      <c r="G596" s="133">
        <f>IFERROR(VLOOKUP(C596,PG!$C$8:$N$1007,12,FALSE)*E596,0)</f>
        <v>0</v>
      </c>
    </row>
    <row r="597" spans="1:7" ht="35.1" customHeight="1" thickTop="1" thickBot="1" x14ac:dyDescent="0.3">
      <c r="A597" s="28" t="str">
        <f t="shared" si="9"/>
        <v/>
      </c>
      <c r="B597" s="171"/>
      <c r="C597" s="184"/>
      <c r="D597" s="170"/>
      <c r="E597" s="170"/>
      <c r="F597" s="132" t="str">
        <f>IFERROR(VLOOKUP(C597,PG!$C$8:$M$1007,11,FALSE),"")</f>
        <v/>
      </c>
      <c r="G597" s="133">
        <f>IFERROR(VLOOKUP(C597,PG!$C$8:$N$1007,12,FALSE)*E597,0)</f>
        <v>0</v>
      </c>
    </row>
    <row r="598" spans="1:7" ht="35.1" customHeight="1" thickTop="1" thickBot="1" x14ac:dyDescent="0.3">
      <c r="A598" s="28" t="str">
        <f t="shared" si="9"/>
        <v/>
      </c>
      <c r="B598" s="171"/>
      <c r="C598" s="184"/>
      <c r="D598" s="170"/>
      <c r="E598" s="170"/>
      <c r="F598" s="132" t="str">
        <f>IFERROR(VLOOKUP(C598,PG!$C$8:$M$1007,11,FALSE),"")</f>
        <v/>
      </c>
      <c r="G598" s="133">
        <f>IFERROR(VLOOKUP(C598,PG!$C$8:$N$1007,12,FALSE)*E598,0)</f>
        <v>0</v>
      </c>
    </row>
    <row r="599" spans="1:7" ht="35.1" customHeight="1" thickTop="1" thickBot="1" x14ac:dyDescent="0.3">
      <c r="A599" s="28" t="str">
        <f t="shared" si="9"/>
        <v/>
      </c>
      <c r="B599" s="171"/>
      <c r="C599" s="184"/>
      <c r="D599" s="170"/>
      <c r="E599" s="170"/>
      <c r="F599" s="132" t="str">
        <f>IFERROR(VLOOKUP(C599,PG!$C$8:$M$1007,11,FALSE),"")</f>
        <v/>
      </c>
      <c r="G599" s="133">
        <f>IFERROR(VLOOKUP(C599,PG!$C$8:$N$1007,12,FALSE)*E599,0)</f>
        <v>0</v>
      </c>
    </row>
    <row r="600" spans="1:7" ht="35.1" customHeight="1" thickTop="1" thickBot="1" x14ac:dyDescent="0.3">
      <c r="A600" s="28" t="str">
        <f t="shared" si="9"/>
        <v/>
      </c>
      <c r="B600" s="171"/>
      <c r="C600" s="184"/>
      <c r="D600" s="170"/>
      <c r="E600" s="170"/>
      <c r="F600" s="132" t="str">
        <f>IFERROR(VLOOKUP(C600,PG!$C$8:$M$1007,11,FALSE),"")</f>
        <v/>
      </c>
      <c r="G600" s="133">
        <f>IFERROR(VLOOKUP(C600,PG!$C$8:$N$1007,12,FALSE)*E600,0)</f>
        <v>0</v>
      </c>
    </row>
    <row r="601" spans="1:7" ht="35.1" customHeight="1" thickTop="1" thickBot="1" x14ac:dyDescent="0.3">
      <c r="A601" s="28" t="str">
        <f t="shared" si="9"/>
        <v/>
      </c>
      <c r="B601" s="171"/>
      <c r="C601" s="184"/>
      <c r="D601" s="170"/>
      <c r="E601" s="170"/>
      <c r="F601" s="132" t="str">
        <f>IFERROR(VLOOKUP(C601,PG!$C$8:$M$1007,11,FALSE),"")</f>
        <v/>
      </c>
      <c r="G601" s="133">
        <f>IFERROR(VLOOKUP(C601,PG!$C$8:$N$1007,12,FALSE)*E601,0)</f>
        <v>0</v>
      </c>
    </row>
    <row r="602" spans="1:7" ht="35.1" customHeight="1" thickTop="1" thickBot="1" x14ac:dyDescent="0.3">
      <c r="A602" s="28" t="str">
        <f t="shared" si="9"/>
        <v/>
      </c>
      <c r="B602" s="171"/>
      <c r="C602" s="184"/>
      <c r="D602" s="170"/>
      <c r="E602" s="170"/>
      <c r="F602" s="132" t="str">
        <f>IFERROR(VLOOKUP(C602,PG!$C$8:$M$1007,11,FALSE),"")</f>
        <v/>
      </c>
      <c r="G602" s="133">
        <f>IFERROR(VLOOKUP(C602,PG!$C$8:$N$1007,12,FALSE)*E602,0)</f>
        <v>0</v>
      </c>
    </row>
    <row r="603" spans="1:7" ht="35.1" customHeight="1" thickTop="1" thickBot="1" x14ac:dyDescent="0.3">
      <c r="A603" s="28" t="str">
        <f t="shared" si="9"/>
        <v/>
      </c>
      <c r="B603" s="171"/>
      <c r="C603" s="184"/>
      <c r="D603" s="170"/>
      <c r="E603" s="170"/>
      <c r="F603" s="132" t="str">
        <f>IFERROR(VLOOKUP(C603,PG!$C$8:$M$1007,11,FALSE),"")</f>
        <v/>
      </c>
      <c r="G603" s="133">
        <f>IFERROR(VLOOKUP(C603,PG!$C$8:$N$1007,12,FALSE)*E603,0)</f>
        <v>0</v>
      </c>
    </row>
    <row r="604" spans="1:7" ht="35.1" customHeight="1" thickTop="1" thickBot="1" x14ac:dyDescent="0.3">
      <c r="A604" s="28" t="str">
        <f t="shared" si="9"/>
        <v/>
      </c>
      <c r="B604" s="171"/>
      <c r="C604" s="184"/>
      <c r="D604" s="170"/>
      <c r="E604" s="170"/>
      <c r="F604" s="132" t="str">
        <f>IFERROR(VLOOKUP(C604,PG!$C$8:$M$1007,11,FALSE),"")</f>
        <v/>
      </c>
      <c r="G604" s="133">
        <f>IFERROR(VLOOKUP(C604,PG!$C$8:$N$1007,12,FALSE)*E604,0)</f>
        <v>0</v>
      </c>
    </row>
    <row r="605" spans="1:7" ht="35.1" customHeight="1" thickTop="1" thickBot="1" x14ac:dyDescent="0.3">
      <c r="A605" s="28" t="str">
        <f t="shared" si="9"/>
        <v/>
      </c>
      <c r="B605" s="171"/>
      <c r="C605" s="184"/>
      <c r="D605" s="170"/>
      <c r="E605" s="170"/>
      <c r="F605" s="132" t="str">
        <f>IFERROR(VLOOKUP(C605,PG!$C$8:$M$1007,11,FALSE),"")</f>
        <v/>
      </c>
      <c r="G605" s="133">
        <f>IFERROR(VLOOKUP(C605,PG!$C$8:$N$1007,12,FALSE)*E605,0)</f>
        <v>0</v>
      </c>
    </row>
    <row r="606" spans="1:7" ht="35.1" customHeight="1" thickTop="1" thickBot="1" x14ac:dyDescent="0.3">
      <c r="A606" s="28" t="str">
        <f t="shared" si="9"/>
        <v/>
      </c>
      <c r="B606" s="171"/>
      <c r="C606" s="184"/>
      <c r="D606" s="170"/>
      <c r="E606" s="170"/>
      <c r="F606" s="132" t="str">
        <f>IFERROR(VLOOKUP(C606,PG!$C$8:$M$1007,11,FALSE),"")</f>
        <v/>
      </c>
      <c r="G606" s="133">
        <f>IFERROR(VLOOKUP(C606,PG!$C$8:$N$1007,12,FALSE)*E606,0)</f>
        <v>0</v>
      </c>
    </row>
    <row r="607" spans="1:7" ht="35.1" customHeight="1" thickTop="1" thickBot="1" x14ac:dyDescent="0.3">
      <c r="A607" s="28" t="str">
        <f t="shared" si="9"/>
        <v/>
      </c>
      <c r="B607" s="171"/>
      <c r="C607" s="184"/>
      <c r="D607" s="170"/>
      <c r="E607" s="170"/>
      <c r="F607" s="132" t="str">
        <f>IFERROR(VLOOKUP(C607,PG!$C$8:$M$1007,11,FALSE),"")</f>
        <v/>
      </c>
      <c r="G607" s="133">
        <f>IFERROR(VLOOKUP(C607,PG!$C$8:$N$1007,12,FALSE)*E607,0)</f>
        <v>0</v>
      </c>
    </row>
    <row r="608" spans="1:7" ht="35.1" customHeight="1" thickTop="1" thickBot="1" x14ac:dyDescent="0.3">
      <c r="A608" s="28" t="str">
        <f t="shared" si="9"/>
        <v/>
      </c>
      <c r="B608" s="171"/>
      <c r="C608" s="184"/>
      <c r="D608" s="170"/>
      <c r="E608" s="170"/>
      <c r="F608" s="132" t="str">
        <f>IFERROR(VLOOKUP(C608,PG!$C$8:$M$1007,11,FALSE),"")</f>
        <v/>
      </c>
      <c r="G608" s="133">
        <f>IFERROR(VLOOKUP(C608,PG!$C$8:$N$1007,12,FALSE)*E608,0)</f>
        <v>0</v>
      </c>
    </row>
    <row r="609" spans="1:7" ht="35.1" customHeight="1" thickTop="1" thickBot="1" x14ac:dyDescent="0.3">
      <c r="A609" s="28" t="str">
        <f t="shared" si="9"/>
        <v/>
      </c>
      <c r="B609" s="171"/>
      <c r="C609" s="184"/>
      <c r="D609" s="170"/>
      <c r="E609" s="170"/>
      <c r="F609" s="132" t="str">
        <f>IFERROR(VLOOKUP(C609,PG!$C$8:$M$1007,11,FALSE),"")</f>
        <v/>
      </c>
      <c r="G609" s="133">
        <f>IFERROR(VLOOKUP(C609,PG!$C$8:$N$1007,12,FALSE)*E609,0)</f>
        <v>0</v>
      </c>
    </row>
    <row r="610" spans="1:7" ht="35.1" customHeight="1" thickTop="1" thickBot="1" x14ac:dyDescent="0.3">
      <c r="A610" s="28" t="str">
        <f t="shared" si="9"/>
        <v/>
      </c>
      <c r="B610" s="171"/>
      <c r="C610" s="184"/>
      <c r="D610" s="170"/>
      <c r="E610" s="170"/>
      <c r="F610" s="132" t="str">
        <f>IFERROR(VLOOKUP(C610,PG!$C$8:$M$1007,11,FALSE),"")</f>
        <v/>
      </c>
      <c r="G610" s="133">
        <f>IFERROR(VLOOKUP(C610,PG!$C$8:$N$1007,12,FALSE)*E610,0)</f>
        <v>0</v>
      </c>
    </row>
    <row r="611" spans="1:7" ht="35.1" customHeight="1" thickTop="1" thickBot="1" x14ac:dyDescent="0.3">
      <c r="A611" s="28" t="str">
        <f t="shared" si="9"/>
        <v/>
      </c>
      <c r="B611" s="171"/>
      <c r="C611" s="184"/>
      <c r="D611" s="170"/>
      <c r="E611" s="170"/>
      <c r="F611" s="132" t="str">
        <f>IFERROR(VLOOKUP(C611,PG!$C$8:$M$1007,11,FALSE),"")</f>
        <v/>
      </c>
      <c r="G611" s="133">
        <f>IFERROR(VLOOKUP(C611,PG!$C$8:$N$1007,12,FALSE)*E611,0)</f>
        <v>0</v>
      </c>
    </row>
    <row r="612" spans="1:7" ht="35.1" customHeight="1" thickTop="1" thickBot="1" x14ac:dyDescent="0.3">
      <c r="A612" s="28" t="str">
        <f t="shared" si="9"/>
        <v/>
      </c>
      <c r="B612" s="171"/>
      <c r="C612" s="184"/>
      <c r="D612" s="170"/>
      <c r="E612" s="170"/>
      <c r="F612" s="132" t="str">
        <f>IFERROR(VLOOKUP(C612,PG!$C$8:$M$1007,11,FALSE),"")</f>
        <v/>
      </c>
      <c r="G612" s="133">
        <f>IFERROR(VLOOKUP(C612,PG!$C$8:$N$1007,12,FALSE)*E612,0)</f>
        <v>0</v>
      </c>
    </row>
    <row r="613" spans="1:7" ht="35.1" customHeight="1" thickTop="1" thickBot="1" x14ac:dyDescent="0.3">
      <c r="A613" s="28" t="str">
        <f t="shared" si="9"/>
        <v/>
      </c>
      <c r="B613" s="171"/>
      <c r="C613" s="184"/>
      <c r="D613" s="170"/>
      <c r="E613" s="170"/>
      <c r="F613" s="132" t="str">
        <f>IFERROR(VLOOKUP(C613,PG!$C$8:$M$1007,11,FALSE),"")</f>
        <v/>
      </c>
      <c r="G613" s="133">
        <f>IFERROR(VLOOKUP(C613,PG!$C$8:$N$1007,12,FALSE)*E613,0)</f>
        <v>0</v>
      </c>
    </row>
    <row r="614" spans="1:7" ht="35.1" customHeight="1" thickTop="1" thickBot="1" x14ac:dyDescent="0.3">
      <c r="A614" s="28" t="str">
        <f t="shared" si="9"/>
        <v/>
      </c>
      <c r="B614" s="171"/>
      <c r="C614" s="184"/>
      <c r="D614" s="170"/>
      <c r="E614" s="170"/>
      <c r="F614" s="132" t="str">
        <f>IFERROR(VLOOKUP(C614,PG!$C$8:$M$1007,11,FALSE),"")</f>
        <v/>
      </c>
      <c r="G614" s="133">
        <f>IFERROR(VLOOKUP(C614,PG!$C$8:$N$1007,12,FALSE)*E614,0)</f>
        <v>0</v>
      </c>
    </row>
    <row r="615" spans="1:7" ht="35.1" customHeight="1" thickTop="1" thickBot="1" x14ac:dyDescent="0.3">
      <c r="A615" s="28" t="str">
        <f t="shared" si="9"/>
        <v/>
      </c>
      <c r="B615" s="171"/>
      <c r="C615" s="184"/>
      <c r="D615" s="170"/>
      <c r="E615" s="170"/>
      <c r="F615" s="132" t="str">
        <f>IFERROR(VLOOKUP(C615,PG!$C$8:$M$1007,11,FALSE),"")</f>
        <v/>
      </c>
      <c r="G615" s="133">
        <f>IFERROR(VLOOKUP(C615,PG!$C$8:$N$1007,12,FALSE)*E615,0)</f>
        <v>0</v>
      </c>
    </row>
    <row r="616" spans="1:7" ht="35.1" customHeight="1" thickTop="1" thickBot="1" x14ac:dyDescent="0.3">
      <c r="A616" s="28" t="str">
        <f t="shared" si="9"/>
        <v/>
      </c>
      <c r="B616" s="171"/>
      <c r="C616" s="184"/>
      <c r="D616" s="170"/>
      <c r="E616" s="170"/>
      <c r="F616" s="132" t="str">
        <f>IFERROR(VLOOKUP(C616,PG!$C$8:$M$1007,11,FALSE),"")</f>
        <v/>
      </c>
      <c r="G616" s="133">
        <f>IFERROR(VLOOKUP(C616,PG!$C$8:$N$1007,12,FALSE)*E616,0)</f>
        <v>0</v>
      </c>
    </row>
    <row r="617" spans="1:7" ht="35.1" customHeight="1" thickTop="1" thickBot="1" x14ac:dyDescent="0.3">
      <c r="A617" s="28" t="str">
        <f t="shared" si="9"/>
        <v/>
      </c>
      <c r="B617" s="171"/>
      <c r="C617" s="184"/>
      <c r="D617" s="170"/>
      <c r="E617" s="170"/>
      <c r="F617" s="132" t="str">
        <f>IFERROR(VLOOKUP(C617,PG!$C$8:$M$1007,11,FALSE),"")</f>
        <v/>
      </c>
      <c r="G617" s="133">
        <f>IFERROR(VLOOKUP(C617,PG!$C$8:$N$1007,12,FALSE)*E617,0)</f>
        <v>0</v>
      </c>
    </row>
    <row r="618" spans="1:7" ht="35.1" customHeight="1" thickTop="1" thickBot="1" x14ac:dyDescent="0.3">
      <c r="A618" s="28" t="str">
        <f t="shared" si="9"/>
        <v/>
      </c>
      <c r="B618" s="171"/>
      <c r="C618" s="184"/>
      <c r="D618" s="170"/>
      <c r="E618" s="170"/>
      <c r="F618" s="132" t="str">
        <f>IFERROR(VLOOKUP(C618,PG!$C$8:$M$1007,11,FALSE),"")</f>
        <v/>
      </c>
      <c r="G618" s="133">
        <f>IFERROR(VLOOKUP(C618,PG!$C$8:$N$1007,12,FALSE)*E618,0)</f>
        <v>0</v>
      </c>
    </row>
    <row r="619" spans="1:7" ht="35.1" customHeight="1" thickTop="1" thickBot="1" x14ac:dyDescent="0.3">
      <c r="A619" s="28" t="str">
        <f t="shared" si="9"/>
        <v/>
      </c>
      <c r="B619" s="171"/>
      <c r="C619" s="184"/>
      <c r="D619" s="170"/>
      <c r="E619" s="170"/>
      <c r="F619" s="132" t="str">
        <f>IFERROR(VLOOKUP(C619,PG!$C$8:$M$1007,11,FALSE),"")</f>
        <v/>
      </c>
      <c r="G619" s="133">
        <f>IFERROR(VLOOKUP(C619,PG!$C$8:$N$1007,12,FALSE)*E619,0)</f>
        <v>0</v>
      </c>
    </row>
    <row r="620" spans="1:7" ht="35.1" customHeight="1" thickTop="1" thickBot="1" x14ac:dyDescent="0.3">
      <c r="A620" s="28" t="str">
        <f t="shared" si="9"/>
        <v/>
      </c>
      <c r="B620" s="171"/>
      <c r="C620" s="184"/>
      <c r="D620" s="170"/>
      <c r="E620" s="170"/>
      <c r="F620" s="132" t="str">
        <f>IFERROR(VLOOKUP(C620,PG!$C$8:$M$1007,11,FALSE),"")</f>
        <v/>
      </c>
      <c r="G620" s="133">
        <f>IFERROR(VLOOKUP(C620,PG!$C$8:$N$1007,12,FALSE)*E620,0)</f>
        <v>0</v>
      </c>
    </row>
    <row r="621" spans="1:7" ht="35.1" customHeight="1" thickTop="1" thickBot="1" x14ac:dyDescent="0.3">
      <c r="A621" s="28" t="str">
        <f t="shared" si="9"/>
        <v/>
      </c>
      <c r="B621" s="171"/>
      <c r="C621" s="184"/>
      <c r="D621" s="170"/>
      <c r="E621" s="170"/>
      <c r="F621" s="132" t="str">
        <f>IFERROR(VLOOKUP(C621,PG!$C$8:$M$1007,11,FALSE),"")</f>
        <v/>
      </c>
      <c r="G621" s="133">
        <f>IFERROR(VLOOKUP(C621,PG!$C$8:$N$1007,12,FALSE)*E621,0)</f>
        <v>0</v>
      </c>
    </row>
    <row r="622" spans="1:7" ht="35.1" customHeight="1" thickTop="1" thickBot="1" x14ac:dyDescent="0.3">
      <c r="A622" s="28" t="str">
        <f t="shared" si="9"/>
        <v/>
      </c>
      <c r="B622" s="171"/>
      <c r="C622" s="184"/>
      <c r="D622" s="170"/>
      <c r="E622" s="170"/>
      <c r="F622" s="132" t="str">
        <f>IFERROR(VLOOKUP(C622,PG!$C$8:$M$1007,11,FALSE),"")</f>
        <v/>
      </c>
      <c r="G622" s="133">
        <f>IFERROR(VLOOKUP(C622,PG!$C$8:$N$1007,12,FALSE)*E622,0)</f>
        <v>0</v>
      </c>
    </row>
    <row r="623" spans="1:7" ht="35.1" customHeight="1" thickTop="1" thickBot="1" x14ac:dyDescent="0.3">
      <c r="A623" s="28" t="str">
        <f t="shared" si="9"/>
        <v/>
      </c>
      <c r="B623" s="171"/>
      <c r="C623" s="184"/>
      <c r="D623" s="170"/>
      <c r="E623" s="170"/>
      <c r="F623" s="132" t="str">
        <f>IFERROR(VLOOKUP(C623,PG!$C$8:$M$1007,11,FALSE),"")</f>
        <v/>
      </c>
      <c r="G623" s="133">
        <f>IFERROR(VLOOKUP(C623,PG!$C$8:$N$1007,12,FALSE)*E623,0)</f>
        <v>0</v>
      </c>
    </row>
    <row r="624" spans="1:7" ht="35.1" customHeight="1" thickTop="1" thickBot="1" x14ac:dyDescent="0.3">
      <c r="A624" s="28" t="str">
        <f t="shared" si="9"/>
        <v/>
      </c>
      <c r="B624" s="171"/>
      <c r="C624" s="184"/>
      <c r="D624" s="170"/>
      <c r="E624" s="170"/>
      <c r="F624" s="132" t="str">
        <f>IFERROR(VLOOKUP(C624,PG!$C$8:$M$1007,11,FALSE),"")</f>
        <v/>
      </c>
      <c r="G624" s="133">
        <f>IFERROR(VLOOKUP(C624,PG!$C$8:$N$1007,12,FALSE)*E624,0)</f>
        <v>0</v>
      </c>
    </row>
    <row r="625" spans="1:7" ht="35.1" customHeight="1" thickTop="1" thickBot="1" x14ac:dyDescent="0.3">
      <c r="A625" s="28" t="str">
        <f t="shared" si="9"/>
        <v/>
      </c>
      <c r="B625" s="171"/>
      <c r="C625" s="184"/>
      <c r="D625" s="170"/>
      <c r="E625" s="170"/>
      <c r="F625" s="132" t="str">
        <f>IFERROR(VLOOKUP(C625,PG!$C$8:$M$1007,11,FALSE),"")</f>
        <v/>
      </c>
      <c r="G625" s="133">
        <f>IFERROR(VLOOKUP(C625,PG!$C$8:$N$1007,12,FALSE)*E625,0)</f>
        <v>0</v>
      </c>
    </row>
    <row r="626" spans="1:7" ht="35.1" customHeight="1" thickTop="1" thickBot="1" x14ac:dyDescent="0.3">
      <c r="A626" s="28" t="str">
        <f t="shared" si="9"/>
        <v/>
      </c>
      <c r="B626" s="171"/>
      <c r="C626" s="184"/>
      <c r="D626" s="170"/>
      <c r="E626" s="170"/>
      <c r="F626" s="132" t="str">
        <f>IFERROR(VLOOKUP(C626,PG!$C$8:$M$1007,11,FALSE),"")</f>
        <v/>
      </c>
      <c r="G626" s="133">
        <f>IFERROR(VLOOKUP(C626,PG!$C$8:$N$1007,12,FALSE)*E626,0)</f>
        <v>0</v>
      </c>
    </row>
    <row r="627" spans="1:7" ht="35.1" customHeight="1" thickTop="1" thickBot="1" x14ac:dyDescent="0.3">
      <c r="A627" s="28" t="str">
        <f t="shared" si="9"/>
        <v/>
      </c>
      <c r="B627" s="171"/>
      <c r="C627" s="184"/>
      <c r="D627" s="170"/>
      <c r="E627" s="170"/>
      <c r="F627" s="132" t="str">
        <f>IFERROR(VLOOKUP(C627,PG!$C$8:$M$1007,11,FALSE),"")</f>
        <v/>
      </c>
      <c r="G627" s="133">
        <f>IFERROR(VLOOKUP(C627,PG!$C$8:$N$1007,12,FALSE)*E627,0)</f>
        <v>0</v>
      </c>
    </row>
    <row r="628" spans="1:7" ht="35.1" customHeight="1" thickTop="1" thickBot="1" x14ac:dyDescent="0.3">
      <c r="A628" s="28" t="str">
        <f t="shared" si="9"/>
        <v/>
      </c>
      <c r="B628" s="171"/>
      <c r="C628" s="184"/>
      <c r="D628" s="170"/>
      <c r="E628" s="170"/>
      <c r="F628" s="132" t="str">
        <f>IFERROR(VLOOKUP(C628,PG!$C$8:$M$1007,11,FALSE),"")</f>
        <v/>
      </c>
      <c r="G628" s="133">
        <f>IFERROR(VLOOKUP(C628,PG!$C$8:$N$1007,12,FALSE)*E628,0)</f>
        <v>0</v>
      </c>
    </row>
    <row r="629" spans="1:7" ht="35.1" customHeight="1" thickTop="1" thickBot="1" x14ac:dyDescent="0.3">
      <c r="A629" s="28" t="str">
        <f t="shared" si="9"/>
        <v/>
      </c>
      <c r="B629" s="171"/>
      <c r="C629" s="184"/>
      <c r="D629" s="170"/>
      <c r="E629" s="170"/>
      <c r="F629" s="132" t="str">
        <f>IFERROR(VLOOKUP(C629,PG!$C$8:$M$1007,11,FALSE),"")</f>
        <v/>
      </c>
      <c r="G629" s="133">
        <f>IFERROR(VLOOKUP(C629,PG!$C$8:$N$1007,12,FALSE)*E629,0)</f>
        <v>0</v>
      </c>
    </row>
    <row r="630" spans="1:7" ht="35.1" customHeight="1" thickTop="1" thickBot="1" x14ac:dyDescent="0.3">
      <c r="A630" s="28" t="str">
        <f t="shared" si="9"/>
        <v/>
      </c>
      <c r="B630" s="171"/>
      <c r="C630" s="184"/>
      <c r="D630" s="170"/>
      <c r="E630" s="170"/>
      <c r="F630" s="132" t="str">
        <f>IFERROR(VLOOKUP(C630,PG!$C$8:$M$1007,11,FALSE),"")</f>
        <v/>
      </c>
      <c r="G630" s="133">
        <f>IFERROR(VLOOKUP(C630,PG!$C$8:$N$1007,12,FALSE)*E630,0)</f>
        <v>0</v>
      </c>
    </row>
    <row r="631" spans="1:7" ht="35.1" customHeight="1" thickTop="1" thickBot="1" x14ac:dyDescent="0.3">
      <c r="A631" s="28" t="str">
        <f t="shared" si="9"/>
        <v/>
      </c>
      <c r="B631" s="171"/>
      <c r="C631" s="184"/>
      <c r="D631" s="170"/>
      <c r="E631" s="170"/>
      <c r="F631" s="132" t="str">
        <f>IFERROR(VLOOKUP(C631,PG!$C$8:$M$1007,11,FALSE),"")</f>
        <v/>
      </c>
      <c r="G631" s="133">
        <f>IFERROR(VLOOKUP(C631,PG!$C$8:$N$1007,12,FALSE)*E631,0)</f>
        <v>0</v>
      </c>
    </row>
    <row r="632" spans="1:7" ht="35.1" customHeight="1" thickTop="1" thickBot="1" x14ac:dyDescent="0.3">
      <c r="A632" s="28" t="str">
        <f t="shared" si="9"/>
        <v/>
      </c>
      <c r="B632" s="171"/>
      <c r="C632" s="184"/>
      <c r="D632" s="170"/>
      <c r="E632" s="170"/>
      <c r="F632" s="132" t="str">
        <f>IFERROR(VLOOKUP(C632,PG!$C$8:$M$1007,11,FALSE),"")</f>
        <v/>
      </c>
      <c r="G632" s="133">
        <f>IFERROR(VLOOKUP(C632,PG!$C$8:$N$1007,12,FALSE)*E632,0)</f>
        <v>0</v>
      </c>
    </row>
    <row r="633" spans="1:7" ht="35.1" customHeight="1" thickTop="1" thickBot="1" x14ac:dyDescent="0.3">
      <c r="A633" s="28" t="str">
        <f t="shared" si="9"/>
        <v/>
      </c>
      <c r="B633" s="171"/>
      <c r="C633" s="184"/>
      <c r="D633" s="170"/>
      <c r="E633" s="170"/>
      <c r="F633" s="132" t="str">
        <f>IFERROR(VLOOKUP(C633,PG!$C$8:$M$1007,11,FALSE),"")</f>
        <v/>
      </c>
      <c r="G633" s="133">
        <f>IFERROR(VLOOKUP(C633,PG!$C$8:$N$1007,12,FALSE)*E633,0)</f>
        <v>0</v>
      </c>
    </row>
    <row r="634" spans="1:7" ht="35.1" customHeight="1" thickTop="1" thickBot="1" x14ac:dyDescent="0.3">
      <c r="A634" s="28" t="str">
        <f t="shared" si="9"/>
        <v/>
      </c>
      <c r="B634" s="171"/>
      <c r="C634" s="184"/>
      <c r="D634" s="170"/>
      <c r="E634" s="170"/>
      <c r="F634" s="132" t="str">
        <f>IFERROR(VLOOKUP(C634,PG!$C$8:$M$1007,11,FALSE),"")</f>
        <v/>
      </c>
      <c r="G634" s="133">
        <f>IFERROR(VLOOKUP(C634,PG!$C$8:$N$1007,12,FALSE)*E634,0)</f>
        <v>0</v>
      </c>
    </row>
    <row r="635" spans="1:7" ht="35.1" customHeight="1" thickTop="1" thickBot="1" x14ac:dyDescent="0.3">
      <c r="A635" s="28" t="str">
        <f t="shared" si="9"/>
        <v/>
      </c>
      <c r="B635" s="171"/>
      <c r="C635" s="184"/>
      <c r="D635" s="170"/>
      <c r="E635" s="170"/>
      <c r="F635" s="132" t="str">
        <f>IFERROR(VLOOKUP(C635,PG!$C$8:$M$1007,11,FALSE),"")</f>
        <v/>
      </c>
      <c r="G635" s="133">
        <f>IFERROR(VLOOKUP(C635,PG!$C$8:$N$1007,12,FALSE)*E635,0)</f>
        <v>0</v>
      </c>
    </row>
    <row r="636" spans="1:7" ht="35.1" customHeight="1" thickTop="1" thickBot="1" x14ac:dyDescent="0.3">
      <c r="A636" s="28" t="str">
        <f t="shared" si="9"/>
        <v/>
      </c>
      <c r="B636" s="171"/>
      <c r="C636" s="184"/>
      <c r="D636" s="170"/>
      <c r="E636" s="170"/>
      <c r="F636" s="132" t="str">
        <f>IFERROR(VLOOKUP(C636,PG!$C$8:$M$1007,11,FALSE),"")</f>
        <v/>
      </c>
      <c r="G636" s="133">
        <f>IFERROR(VLOOKUP(C636,PG!$C$8:$N$1007,12,FALSE)*E636,0)</f>
        <v>0</v>
      </c>
    </row>
    <row r="637" spans="1:7" ht="35.1" customHeight="1" thickTop="1" thickBot="1" x14ac:dyDescent="0.3">
      <c r="A637" s="28" t="str">
        <f t="shared" si="9"/>
        <v/>
      </c>
      <c r="B637" s="171"/>
      <c r="C637" s="184"/>
      <c r="D637" s="170"/>
      <c r="E637" s="170"/>
      <c r="F637" s="132" t="str">
        <f>IFERROR(VLOOKUP(C637,PG!$C$8:$M$1007,11,FALSE),"")</f>
        <v/>
      </c>
      <c r="G637" s="133">
        <f>IFERROR(VLOOKUP(C637,PG!$C$8:$N$1007,12,FALSE)*E637,0)</f>
        <v>0</v>
      </c>
    </row>
    <row r="638" spans="1:7" ht="35.1" customHeight="1" thickTop="1" thickBot="1" x14ac:dyDescent="0.3">
      <c r="A638" s="28" t="str">
        <f t="shared" si="9"/>
        <v/>
      </c>
      <c r="B638" s="171"/>
      <c r="C638" s="184"/>
      <c r="D638" s="170"/>
      <c r="E638" s="170"/>
      <c r="F638" s="132" t="str">
        <f>IFERROR(VLOOKUP(C638,PG!$C$8:$M$1007,11,FALSE),"")</f>
        <v/>
      </c>
      <c r="G638" s="133">
        <f>IFERROR(VLOOKUP(C638,PG!$C$8:$N$1007,12,FALSE)*E638,0)</f>
        <v>0</v>
      </c>
    </row>
    <row r="639" spans="1:7" ht="35.1" customHeight="1" thickTop="1" thickBot="1" x14ac:dyDescent="0.3">
      <c r="A639" s="28" t="str">
        <f t="shared" si="9"/>
        <v/>
      </c>
      <c r="B639" s="171"/>
      <c r="C639" s="184"/>
      <c r="D639" s="170"/>
      <c r="E639" s="170"/>
      <c r="F639" s="132" t="str">
        <f>IFERROR(VLOOKUP(C639,PG!$C$8:$M$1007,11,FALSE),"")</f>
        <v/>
      </c>
      <c r="G639" s="133">
        <f>IFERROR(VLOOKUP(C639,PG!$C$8:$N$1007,12,FALSE)*E639,0)</f>
        <v>0</v>
      </c>
    </row>
    <row r="640" spans="1:7" ht="35.1" customHeight="1" thickTop="1" thickBot="1" x14ac:dyDescent="0.3">
      <c r="A640" s="28" t="str">
        <f t="shared" si="9"/>
        <v/>
      </c>
      <c r="B640" s="171"/>
      <c r="C640" s="184"/>
      <c r="D640" s="170"/>
      <c r="E640" s="170"/>
      <c r="F640" s="132" t="str">
        <f>IFERROR(VLOOKUP(C640,PG!$C$8:$M$1007,11,FALSE),"")</f>
        <v/>
      </c>
      <c r="G640" s="133">
        <f>IFERROR(VLOOKUP(C640,PG!$C$8:$N$1007,12,FALSE)*E640,0)</f>
        <v>0</v>
      </c>
    </row>
    <row r="641" spans="1:7" ht="35.1" customHeight="1" thickTop="1" thickBot="1" x14ac:dyDescent="0.3">
      <c r="A641" s="28" t="str">
        <f t="shared" si="9"/>
        <v/>
      </c>
      <c r="B641" s="171"/>
      <c r="C641" s="184"/>
      <c r="D641" s="170"/>
      <c r="E641" s="170"/>
      <c r="F641" s="132" t="str">
        <f>IFERROR(VLOOKUP(C641,PG!$C$8:$M$1007,11,FALSE),"")</f>
        <v/>
      </c>
      <c r="G641" s="133">
        <f>IFERROR(VLOOKUP(C641,PG!$C$8:$N$1007,12,FALSE)*E641,0)</f>
        <v>0</v>
      </c>
    </row>
    <row r="642" spans="1:7" ht="35.1" customHeight="1" thickTop="1" thickBot="1" x14ac:dyDescent="0.3">
      <c r="A642" s="28" t="str">
        <f t="shared" si="9"/>
        <v/>
      </c>
      <c r="B642" s="171"/>
      <c r="C642" s="184"/>
      <c r="D642" s="170"/>
      <c r="E642" s="170"/>
      <c r="F642" s="132" t="str">
        <f>IFERROR(VLOOKUP(C642,PG!$C$8:$M$1007,11,FALSE),"")</f>
        <v/>
      </c>
      <c r="G642" s="133">
        <f>IFERROR(VLOOKUP(C642,PG!$C$8:$N$1007,12,FALSE)*E642,0)</f>
        <v>0</v>
      </c>
    </row>
    <row r="643" spans="1:7" ht="35.1" customHeight="1" thickTop="1" thickBot="1" x14ac:dyDescent="0.3">
      <c r="A643" s="28" t="str">
        <f t="shared" si="9"/>
        <v/>
      </c>
      <c r="B643" s="171"/>
      <c r="C643" s="184"/>
      <c r="D643" s="170"/>
      <c r="E643" s="170"/>
      <c r="F643" s="132" t="str">
        <f>IFERROR(VLOOKUP(C643,PG!$C$8:$M$1007,11,FALSE),"")</f>
        <v/>
      </c>
      <c r="G643" s="133">
        <f>IFERROR(VLOOKUP(C643,PG!$C$8:$N$1007,12,FALSE)*E643,0)</f>
        <v>0</v>
      </c>
    </row>
    <row r="644" spans="1:7" ht="35.1" customHeight="1" thickTop="1" thickBot="1" x14ac:dyDescent="0.3">
      <c r="A644" s="28" t="str">
        <f t="shared" si="9"/>
        <v/>
      </c>
      <c r="B644" s="171"/>
      <c r="C644" s="184"/>
      <c r="D644" s="170"/>
      <c r="E644" s="170"/>
      <c r="F644" s="132" t="str">
        <f>IFERROR(VLOOKUP(C644,PG!$C$8:$M$1007,11,FALSE),"")</f>
        <v/>
      </c>
      <c r="G644" s="133">
        <f>IFERROR(VLOOKUP(C644,PG!$C$8:$N$1007,12,FALSE)*E644,0)</f>
        <v>0</v>
      </c>
    </row>
    <row r="645" spans="1:7" ht="35.1" customHeight="1" thickTop="1" thickBot="1" x14ac:dyDescent="0.3">
      <c r="A645" s="28" t="str">
        <f t="shared" si="9"/>
        <v/>
      </c>
      <c r="B645" s="171"/>
      <c r="C645" s="184"/>
      <c r="D645" s="170"/>
      <c r="E645" s="170"/>
      <c r="F645" s="132" t="str">
        <f>IFERROR(VLOOKUP(C645,PG!$C$8:$M$1007,11,FALSE),"")</f>
        <v/>
      </c>
      <c r="G645" s="133">
        <f>IFERROR(VLOOKUP(C645,PG!$C$8:$N$1007,12,FALSE)*E645,0)</f>
        <v>0</v>
      </c>
    </row>
    <row r="646" spans="1:7" ht="35.1" customHeight="1" thickTop="1" thickBot="1" x14ac:dyDescent="0.3">
      <c r="A646" s="28" t="str">
        <f t="shared" si="9"/>
        <v/>
      </c>
      <c r="B646" s="171"/>
      <c r="C646" s="184"/>
      <c r="D646" s="170"/>
      <c r="E646" s="170"/>
      <c r="F646" s="132" t="str">
        <f>IFERROR(VLOOKUP(C646,PG!$C$8:$M$1007,11,FALSE),"")</f>
        <v/>
      </c>
      <c r="G646" s="133">
        <f>IFERROR(VLOOKUP(C646,PG!$C$8:$N$1007,12,FALSE)*E646,0)</f>
        <v>0</v>
      </c>
    </row>
    <row r="647" spans="1:7" ht="35.1" customHeight="1" thickTop="1" thickBot="1" x14ac:dyDescent="0.3">
      <c r="A647" s="28" t="str">
        <f t="shared" si="9"/>
        <v/>
      </c>
      <c r="B647" s="171"/>
      <c r="C647" s="184"/>
      <c r="D647" s="170"/>
      <c r="E647" s="170"/>
      <c r="F647" s="132" t="str">
        <f>IFERROR(VLOOKUP(C647,PG!$C$8:$M$1007,11,FALSE),"")</f>
        <v/>
      </c>
      <c r="G647" s="133">
        <f>IFERROR(VLOOKUP(C647,PG!$C$8:$N$1007,12,FALSE)*E647,0)</f>
        <v>0</v>
      </c>
    </row>
    <row r="648" spans="1:7" ht="35.1" customHeight="1" thickTop="1" thickBot="1" x14ac:dyDescent="0.3">
      <c r="A648" s="28" t="str">
        <f t="shared" si="9"/>
        <v/>
      </c>
      <c r="B648" s="171"/>
      <c r="C648" s="184"/>
      <c r="D648" s="170"/>
      <c r="E648" s="170"/>
      <c r="F648" s="132" t="str">
        <f>IFERROR(VLOOKUP(C648,PG!$C$8:$M$1007,11,FALSE),"")</f>
        <v/>
      </c>
      <c r="G648" s="133">
        <f>IFERROR(VLOOKUP(C648,PG!$C$8:$N$1007,12,FALSE)*E648,0)</f>
        <v>0</v>
      </c>
    </row>
    <row r="649" spans="1:7" ht="35.1" customHeight="1" thickTop="1" thickBot="1" x14ac:dyDescent="0.3">
      <c r="A649" s="28" t="str">
        <f t="shared" ref="A649:A712" si="10">IF(B649="","",MONTH(B649))</f>
        <v/>
      </c>
      <c r="B649" s="171"/>
      <c r="C649" s="184"/>
      <c r="D649" s="170"/>
      <c r="E649" s="170"/>
      <c r="F649" s="132" t="str">
        <f>IFERROR(VLOOKUP(C649,PG!$C$8:$M$1007,11,FALSE),"")</f>
        <v/>
      </c>
      <c r="G649" s="133">
        <f>IFERROR(VLOOKUP(C649,PG!$C$8:$N$1007,12,FALSE)*E649,0)</f>
        <v>0</v>
      </c>
    </row>
    <row r="650" spans="1:7" ht="35.1" customHeight="1" thickTop="1" thickBot="1" x14ac:dyDescent="0.3">
      <c r="A650" s="28" t="str">
        <f t="shared" si="10"/>
        <v/>
      </c>
      <c r="B650" s="171"/>
      <c r="C650" s="184"/>
      <c r="D650" s="170"/>
      <c r="E650" s="170"/>
      <c r="F650" s="132" t="str">
        <f>IFERROR(VLOOKUP(C650,PG!$C$8:$M$1007,11,FALSE),"")</f>
        <v/>
      </c>
      <c r="G650" s="133">
        <f>IFERROR(VLOOKUP(C650,PG!$C$8:$N$1007,12,FALSE)*E650,0)</f>
        <v>0</v>
      </c>
    </row>
    <row r="651" spans="1:7" ht="35.1" customHeight="1" thickTop="1" thickBot="1" x14ac:dyDescent="0.3">
      <c r="A651" s="28" t="str">
        <f t="shared" si="10"/>
        <v/>
      </c>
      <c r="B651" s="171"/>
      <c r="C651" s="184"/>
      <c r="D651" s="170"/>
      <c r="E651" s="170"/>
      <c r="F651" s="132" t="str">
        <f>IFERROR(VLOOKUP(C651,PG!$C$8:$M$1007,11,FALSE),"")</f>
        <v/>
      </c>
      <c r="G651" s="133">
        <f>IFERROR(VLOOKUP(C651,PG!$C$8:$N$1007,12,FALSE)*E651,0)</f>
        <v>0</v>
      </c>
    </row>
    <row r="652" spans="1:7" ht="35.1" customHeight="1" thickTop="1" thickBot="1" x14ac:dyDescent="0.3">
      <c r="A652" s="28" t="str">
        <f t="shared" si="10"/>
        <v/>
      </c>
      <c r="B652" s="171"/>
      <c r="C652" s="184"/>
      <c r="D652" s="170"/>
      <c r="E652" s="170"/>
      <c r="F652" s="132" t="str">
        <f>IFERROR(VLOOKUP(C652,PG!$C$8:$M$1007,11,FALSE),"")</f>
        <v/>
      </c>
      <c r="G652" s="133">
        <f>IFERROR(VLOOKUP(C652,PG!$C$8:$N$1007,12,FALSE)*E652,0)</f>
        <v>0</v>
      </c>
    </row>
    <row r="653" spans="1:7" ht="35.1" customHeight="1" thickTop="1" thickBot="1" x14ac:dyDescent="0.3">
      <c r="A653" s="28" t="str">
        <f t="shared" si="10"/>
        <v/>
      </c>
      <c r="B653" s="171"/>
      <c r="C653" s="184"/>
      <c r="D653" s="170"/>
      <c r="E653" s="170"/>
      <c r="F653" s="132" t="str">
        <f>IFERROR(VLOOKUP(C653,PG!$C$8:$M$1007,11,FALSE),"")</f>
        <v/>
      </c>
      <c r="G653" s="133">
        <f>IFERROR(VLOOKUP(C653,PG!$C$8:$N$1007,12,FALSE)*E653,0)</f>
        <v>0</v>
      </c>
    </row>
    <row r="654" spans="1:7" ht="35.1" customHeight="1" thickTop="1" thickBot="1" x14ac:dyDescent="0.3">
      <c r="A654" s="28" t="str">
        <f t="shared" si="10"/>
        <v/>
      </c>
      <c r="B654" s="171"/>
      <c r="C654" s="184"/>
      <c r="D654" s="170"/>
      <c r="E654" s="170"/>
      <c r="F654" s="132" t="str">
        <f>IFERROR(VLOOKUP(C654,PG!$C$8:$M$1007,11,FALSE),"")</f>
        <v/>
      </c>
      <c r="G654" s="133">
        <f>IFERROR(VLOOKUP(C654,PG!$C$8:$N$1007,12,FALSE)*E654,0)</f>
        <v>0</v>
      </c>
    </row>
    <row r="655" spans="1:7" ht="35.1" customHeight="1" thickTop="1" thickBot="1" x14ac:dyDescent="0.3">
      <c r="A655" s="28" t="str">
        <f t="shared" si="10"/>
        <v/>
      </c>
      <c r="B655" s="171"/>
      <c r="C655" s="184"/>
      <c r="D655" s="170"/>
      <c r="E655" s="170"/>
      <c r="F655" s="132" t="str">
        <f>IFERROR(VLOOKUP(C655,PG!$C$8:$M$1007,11,FALSE),"")</f>
        <v/>
      </c>
      <c r="G655" s="133">
        <f>IFERROR(VLOOKUP(C655,PG!$C$8:$N$1007,12,FALSE)*E655,0)</f>
        <v>0</v>
      </c>
    </row>
    <row r="656" spans="1:7" ht="35.1" customHeight="1" thickTop="1" thickBot="1" x14ac:dyDescent="0.3">
      <c r="A656" s="28" t="str">
        <f t="shared" si="10"/>
        <v/>
      </c>
      <c r="B656" s="171"/>
      <c r="C656" s="184"/>
      <c r="D656" s="170"/>
      <c r="E656" s="170"/>
      <c r="F656" s="132" t="str">
        <f>IFERROR(VLOOKUP(C656,PG!$C$8:$M$1007,11,FALSE),"")</f>
        <v/>
      </c>
      <c r="G656" s="133">
        <f>IFERROR(VLOOKUP(C656,PG!$C$8:$N$1007,12,FALSE)*E656,0)</f>
        <v>0</v>
      </c>
    </row>
    <row r="657" spans="1:7" ht="35.1" customHeight="1" thickTop="1" thickBot="1" x14ac:dyDescent="0.3">
      <c r="A657" s="28" t="str">
        <f t="shared" si="10"/>
        <v/>
      </c>
      <c r="B657" s="171"/>
      <c r="C657" s="184"/>
      <c r="D657" s="170"/>
      <c r="E657" s="170"/>
      <c r="F657" s="132" t="str">
        <f>IFERROR(VLOOKUP(C657,PG!$C$8:$M$1007,11,FALSE),"")</f>
        <v/>
      </c>
      <c r="G657" s="133">
        <f>IFERROR(VLOOKUP(C657,PG!$C$8:$N$1007,12,FALSE)*E657,0)</f>
        <v>0</v>
      </c>
    </row>
    <row r="658" spans="1:7" ht="35.1" customHeight="1" thickTop="1" thickBot="1" x14ac:dyDescent="0.3">
      <c r="A658" s="28" t="str">
        <f t="shared" si="10"/>
        <v/>
      </c>
      <c r="B658" s="171"/>
      <c r="C658" s="184"/>
      <c r="D658" s="170"/>
      <c r="E658" s="170"/>
      <c r="F658" s="132" t="str">
        <f>IFERROR(VLOOKUP(C658,PG!$C$8:$M$1007,11,FALSE),"")</f>
        <v/>
      </c>
      <c r="G658" s="133">
        <f>IFERROR(VLOOKUP(C658,PG!$C$8:$N$1007,12,FALSE)*E658,0)</f>
        <v>0</v>
      </c>
    </row>
    <row r="659" spans="1:7" ht="35.1" customHeight="1" thickTop="1" thickBot="1" x14ac:dyDescent="0.3">
      <c r="A659" s="28" t="str">
        <f t="shared" si="10"/>
        <v/>
      </c>
      <c r="B659" s="171"/>
      <c r="C659" s="184"/>
      <c r="D659" s="170"/>
      <c r="E659" s="170"/>
      <c r="F659" s="132" t="str">
        <f>IFERROR(VLOOKUP(C659,PG!$C$8:$M$1007,11,FALSE),"")</f>
        <v/>
      </c>
      <c r="G659" s="133">
        <f>IFERROR(VLOOKUP(C659,PG!$C$8:$N$1007,12,FALSE)*E659,0)</f>
        <v>0</v>
      </c>
    </row>
    <row r="660" spans="1:7" ht="35.1" customHeight="1" thickTop="1" thickBot="1" x14ac:dyDescent="0.3">
      <c r="A660" s="28" t="str">
        <f t="shared" si="10"/>
        <v/>
      </c>
      <c r="B660" s="171"/>
      <c r="C660" s="184"/>
      <c r="D660" s="170"/>
      <c r="E660" s="170"/>
      <c r="F660" s="132" t="str">
        <f>IFERROR(VLOOKUP(C660,PG!$C$8:$M$1007,11,FALSE),"")</f>
        <v/>
      </c>
      <c r="G660" s="133">
        <f>IFERROR(VLOOKUP(C660,PG!$C$8:$N$1007,12,FALSE)*E660,0)</f>
        <v>0</v>
      </c>
    </row>
    <row r="661" spans="1:7" ht="35.1" customHeight="1" thickTop="1" thickBot="1" x14ac:dyDescent="0.3">
      <c r="A661" s="28" t="str">
        <f t="shared" si="10"/>
        <v/>
      </c>
      <c r="B661" s="171"/>
      <c r="C661" s="184"/>
      <c r="D661" s="170"/>
      <c r="E661" s="170"/>
      <c r="F661" s="132" t="str">
        <f>IFERROR(VLOOKUP(C661,PG!$C$8:$M$1007,11,FALSE),"")</f>
        <v/>
      </c>
      <c r="G661" s="133">
        <f>IFERROR(VLOOKUP(C661,PG!$C$8:$N$1007,12,FALSE)*E661,0)</f>
        <v>0</v>
      </c>
    </row>
    <row r="662" spans="1:7" ht="35.1" customHeight="1" thickTop="1" thickBot="1" x14ac:dyDescent="0.3">
      <c r="A662" s="28" t="str">
        <f t="shared" si="10"/>
        <v/>
      </c>
      <c r="B662" s="171"/>
      <c r="C662" s="184"/>
      <c r="D662" s="170"/>
      <c r="E662" s="170"/>
      <c r="F662" s="132" t="str">
        <f>IFERROR(VLOOKUP(C662,PG!$C$8:$M$1007,11,FALSE),"")</f>
        <v/>
      </c>
      <c r="G662" s="133">
        <f>IFERROR(VLOOKUP(C662,PG!$C$8:$N$1007,12,FALSE)*E662,0)</f>
        <v>0</v>
      </c>
    </row>
    <row r="663" spans="1:7" ht="35.1" customHeight="1" thickTop="1" thickBot="1" x14ac:dyDescent="0.3">
      <c r="A663" s="28" t="str">
        <f t="shared" si="10"/>
        <v/>
      </c>
      <c r="B663" s="171"/>
      <c r="C663" s="184"/>
      <c r="D663" s="170"/>
      <c r="E663" s="170"/>
      <c r="F663" s="132" t="str">
        <f>IFERROR(VLOOKUP(C663,PG!$C$8:$M$1007,11,FALSE),"")</f>
        <v/>
      </c>
      <c r="G663" s="133">
        <f>IFERROR(VLOOKUP(C663,PG!$C$8:$N$1007,12,FALSE)*E663,0)</f>
        <v>0</v>
      </c>
    </row>
    <row r="664" spans="1:7" ht="35.1" customHeight="1" thickTop="1" thickBot="1" x14ac:dyDescent="0.3">
      <c r="A664" s="28" t="str">
        <f t="shared" si="10"/>
        <v/>
      </c>
      <c r="B664" s="171"/>
      <c r="C664" s="184"/>
      <c r="D664" s="170"/>
      <c r="E664" s="170"/>
      <c r="F664" s="132" t="str">
        <f>IFERROR(VLOOKUP(C664,PG!$C$8:$M$1007,11,FALSE),"")</f>
        <v/>
      </c>
      <c r="G664" s="133">
        <f>IFERROR(VLOOKUP(C664,PG!$C$8:$N$1007,12,FALSE)*E664,0)</f>
        <v>0</v>
      </c>
    </row>
    <row r="665" spans="1:7" ht="35.1" customHeight="1" thickTop="1" thickBot="1" x14ac:dyDescent="0.3">
      <c r="A665" s="28" t="str">
        <f t="shared" si="10"/>
        <v/>
      </c>
      <c r="B665" s="171"/>
      <c r="C665" s="184"/>
      <c r="D665" s="170"/>
      <c r="E665" s="170"/>
      <c r="F665" s="132" t="str">
        <f>IFERROR(VLOOKUP(C665,PG!$C$8:$M$1007,11,FALSE),"")</f>
        <v/>
      </c>
      <c r="G665" s="133">
        <f>IFERROR(VLOOKUP(C665,PG!$C$8:$N$1007,12,FALSE)*E665,0)</f>
        <v>0</v>
      </c>
    </row>
    <row r="666" spans="1:7" ht="35.1" customHeight="1" thickTop="1" thickBot="1" x14ac:dyDescent="0.3">
      <c r="A666" s="28" t="str">
        <f t="shared" si="10"/>
        <v/>
      </c>
      <c r="B666" s="171"/>
      <c r="C666" s="184"/>
      <c r="D666" s="170"/>
      <c r="E666" s="170"/>
      <c r="F666" s="132" t="str">
        <f>IFERROR(VLOOKUP(C666,PG!$C$8:$M$1007,11,FALSE),"")</f>
        <v/>
      </c>
      <c r="G666" s="133">
        <f>IFERROR(VLOOKUP(C666,PG!$C$8:$N$1007,12,FALSE)*E666,0)</f>
        <v>0</v>
      </c>
    </row>
    <row r="667" spans="1:7" ht="35.1" customHeight="1" thickTop="1" thickBot="1" x14ac:dyDescent="0.3">
      <c r="A667" s="28" t="str">
        <f t="shared" si="10"/>
        <v/>
      </c>
      <c r="B667" s="171"/>
      <c r="C667" s="184"/>
      <c r="D667" s="170"/>
      <c r="E667" s="170"/>
      <c r="F667" s="132" t="str">
        <f>IFERROR(VLOOKUP(C667,PG!$C$8:$M$1007,11,FALSE),"")</f>
        <v/>
      </c>
      <c r="G667" s="133">
        <f>IFERROR(VLOOKUP(C667,PG!$C$8:$N$1007,12,FALSE)*E667,0)</f>
        <v>0</v>
      </c>
    </row>
    <row r="668" spans="1:7" ht="35.1" customHeight="1" thickTop="1" thickBot="1" x14ac:dyDescent="0.3">
      <c r="A668" s="28" t="str">
        <f t="shared" si="10"/>
        <v/>
      </c>
      <c r="B668" s="171"/>
      <c r="C668" s="184"/>
      <c r="D668" s="170"/>
      <c r="E668" s="170"/>
      <c r="F668" s="132" t="str">
        <f>IFERROR(VLOOKUP(C668,PG!$C$8:$M$1007,11,FALSE),"")</f>
        <v/>
      </c>
      <c r="G668" s="133">
        <f>IFERROR(VLOOKUP(C668,PG!$C$8:$N$1007,12,FALSE)*E668,0)</f>
        <v>0</v>
      </c>
    </row>
    <row r="669" spans="1:7" ht="35.1" customHeight="1" thickTop="1" thickBot="1" x14ac:dyDescent="0.3">
      <c r="A669" s="28" t="str">
        <f t="shared" si="10"/>
        <v/>
      </c>
      <c r="B669" s="171"/>
      <c r="C669" s="184"/>
      <c r="D669" s="170"/>
      <c r="E669" s="170"/>
      <c r="F669" s="132" t="str">
        <f>IFERROR(VLOOKUP(C669,PG!$C$8:$M$1007,11,FALSE),"")</f>
        <v/>
      </c>
      <c r="G669" s="133">
        <f>IFERROR(VLOOKUP(C669,PG!$C$8:$N$1007,12,FALSE)*E669,0)</f>
        <v>0</v>
      </c>
    </row>
    <row r="670" spans="1:7" ht="35.1" customHeight="1" thickTop="1" thickBot="1" x14ac:dyDescent="0.3">
      <c r="A670" s="28" t="str">
        <f t="shared" si="10"/>
        <v/>
      </c>
      <c r="B670" s="171"/>
      <c r="C670" s="184"/>
      <c r="D670" s="170"/>
      <c r="E670" s="170"/>
      <c r="F670" s="132" t="str">
        <f>IFERROR(VLOOKUP(C670,PG!$C$8:$M$1007,11,FALSE),"")</f>
        <v/>
      </c>
      <c r="G670" s="133">
        <f>IFERROR(VLOOKUP(C670,PG!$C$8:$N$1007,12,FALSE)*E670,0)</f>
        <v>0</v>
      </c>
    </row>
    <row r="671" spans="1:7" ht="35.1" customHeight="1" thickTop="1" thickBot="1" x14ac:dyDescent="0.3">
      <c r="A671" s="28" t="str">
        <f t="shared" si="10"/>
        <v/>
      </c>
      <c r="B671" s="171"/>
      <c r="C671" s="184"/>
      <c r="D671" s="170"/>
      <c r="E671" s="170"/>
      <c r="F671" s="132" t="str">
        <f>IFERROR(VLOOKUP(C671,PG!$C$8:$M$1007,11,FALSE),"")</f>
        <v/>
      </c>
      <c r="G671" s="133">
        <f>IFERROR(VLOOKUP(C671,PG!$C$8:$N$1007,12,FALSE)*E671,0)</f>
        <v>0</v>
      </c>
    </row>
    <row r="672" spans="1:7" ht="35.1" customHeight="1" thickTop="1" thickBot="1" x14ac:dyDescent="0.3">
      <c r="A672" s="28" t="str">
        <f t="shared" si="10"/>
        <v/>
      </c>
      <c r="B672" s="171"/>
      <c r="C672" s="184"/>
      <c r="D672" s="170"/>
      <c r="E672" s="170"/>
      <c r="F672" s="132" t="str">
        <f>IFERROR(VLOOKUP(C672,PG!$C$8:$M$1007,11,FALSE),"")</f>
        <v/>
      </c>
      <c r="G672" s="133">
        <f>IFERROR(VLOOKUP(C672,PG!$C$8:$N$1007,12,FALSE)*E672,0)</f>
        <v>0</v>
      </c>
    </row>
    <row r="673" spans="1:7" ht="35.1" customHeight="1" thickTop="1" thickBot="1" x14ac:dyDescent="0.3">
      <c r="A673" s="28" t="str">
        <f t="shared" si="10"/>
        <v/>
      </c>
      <c r="B673" s="171"/>
      <c r="C673" s="184"/>
      <c r="D673" s="170"/>
      <c r="E673" s="170"/>
      <c r="F673" s="132" t="str">
        <f>IFERROR(VLOOKUP(C673,PG!$C$8:$M$1007,11,FALSE),"")</f>
        <v/>
      </c>
      <c r="G673" s="133">
        <f>IFERROR(VLOOKUP(C673,PG!$C$8:$N$1007,12,FALSE)*E673,0)</f>
        <v>0</v>
      </c>
    </row>
    <row r="674" spans="1:7" ht="35.1" customHeight="1" thickTop="1" thickBot="1" x14ac:dyDescent="0.3">
      <c r="A674" s="28" t="str">
        <f t="shared" si="10"/>
        <v/>
      </c>
      <c r="B674" s="171"/>
      <c r="C674" s="184"/>
      <c r="D674" s="170"/>
      <c r="E674" s="170"/>
      <c r="F674" s="132" t="str">
        <f>IFERROR(VLOOKUP(C674,PG!$C$8:$M$1007,11,FALSE),"")</f>
        <v/>
      </c>
      <c r="G674" s="133">
        <f>IFERROR(VLOOKUP(C674,PG!$C$8:$N$1007,12,FALSE)*E674,0)</f>
        <v>0</v>
      </c>
    </row>
    <row r="675" spans="1:7" ht="35.1" customHeight="1" thickTop="1" thickBot="1" x14ac:dyDescent="0.3">
      <c r="A675" s="28" t="str">
        <f t="shared" si="10"/>
        <v/>
      </c>
      <c r="B675" s="171"/>
      <c r="C675" s="184"/>
      <c r="D675" s="170"/>
      <c r="E675" s="170"/>
      <c r="F675" s="132" t="str">
        <f>IFERROR(VLOOKUP(C675,PG!$C$8:$M$1007,11,FALSE),"")</f>
        <v/>
      </c>
      <c r="G675" s="133">
        <f>IFERROR(VLOOKUP(C675,PG!$C$8:$N$1007,12,FALSE)*E675,0)</f>
        <v>0</v>
      </c>
    </row>
    <row r="676" spans="1:7" ht="35.1" customHeight="1" thickTop="1" thickBot="1" x14ac:dyDescent="0.3">
      <c r="A676" s="28" t="str">
        <f t="shared" si="10"/>
        <v/>
      </c>
      <c r="B676" s="171"/>
      <c r="C676" s="184"/>
      <c r="D676" s="170"/>
      <c r="E676" s="170"/>
      <c r="F676" s="132" t="str">
        <f>IFERROR(VLOOKUP(C676,PG!$C$8:$M$1007,11,FALSE),"")</f>
        <v/>
      </c>
      <c r="G676" s="133">
        <f>IFERROR(VLOOKUP(C676,PG!$C$8:$N$1007,12,FALSE)*E676,0)</f>
        <v>0</v>
      </c>
    </row>
    <row r="677" spans="1:7" ht="35.1" customHeight="1" thickTop="1" thickBot="1" x14ac:dyDescent="0.3">
      <c r="A677" s="28" t="str">
        <f t="shared" si="10"/>
        <v/>
      </c>
      <c r="B677" s="171"/>
      <c r="C677" s="184"/>
      <c r="D677" s="170"/>
      <c r="E677" s="170"/>
      <c r="F677" s="132" t="str">
        <f>IFERROR(VLOOKUP(C677,PG!$C$8:$M$1007,11,FALSE),"")</f>
        <v/>
      </c>
      <c r="G677" s="133">
        <f>IFERROR(VLOOKUP(C677,PG!$C$8:$N$1007,12,FALSE)*E677,0)</f>
        <v>0</v>
      </c>
    </row>
    <row r="678" spans="1:7" ht="35.1" customHeight="1" thickTop="1" thickBot="1" x14ac:dyDescent="0.3">
      <c r="A678" s="28" t="str">
        <f t="shared" si="10"/>
        <v/>
      </c>
      <c r="B678" s="171"/>
      <c r="C678" s="184"/>
      <c r="D678" s="170"/>
      <c r="E678" s="170"/>
      <c r="F678" s="132" t="str">
        <f>IFERROR(VLOOKUP(C678,PG!$C$8:$M$1007,11,FALSE),"")</f>
        <v/>
      </c>
      <c r="G678" s="133">
        <f>IFERROR(VLOOKUP(C678,PG!$C$8:$N$1007,12,FALSE)*E678,0)</f>
        <v>0</v>
      </c>
    </row>
    <row r="679" spans="1:7" ht="35.1" customHeight="1" thickTop="1" thickBot="1" x14ac:dyDescent="0.3">
      <c r="A679" s="28" t="str">
        <f t="shared" si="10"/>
        <v/>
      </c>
      <c r="B679" s="171"/>
      <c r="C679" s="184"/>
      <c r="D679" s="170"/>
      <c r="E679" s="170"/>
      <c r="F679" s="132" t="str">
        <f>IFERROR(VLOOKUP(C679,PG!$C$8:$M$1007,11,FALSE),"")</f>
        <v/>
      </c>
      <c r="G679" s="133">
        <f>IFERROR(VLOOKUP(C679,PG!$C$8:$N$1007,12,FALSE)*E679,0)</f>
        <v>0</v>
      </c>
    </row>
    <row r="680" spans="1:7" ht="35.1" customHeight="1" thickTop="1" thickBot="1" x14ac:dyDescent="0.3">
      <c r="A680" s="28" t="str">
        <f t="shared" si="10"/>
        <v/>
      </c>
      <c r="B680" s="171"/>
      <c r="C680" s="184"/>
      <c r="D680" s="170"/>
      <c r="E680" s="170"/>
      <c r="F680" s="132" t="str">
        <f>IFERROR(VLOOKUP(C680,PG!$C$8:$M$1007,11,FALSE),"")</f>
        <v/>
      </c>
      <c r="G680" s="133">
        <f>IFERROR(VLOOKUP(C680,PG!$C$8:$N$1007,12,FALSE)*E680,0)</f>
        <v>0</v>
      </c>
    </row>
    <row r="681" spans="1:7" ht="35.1" customHeight="1" thickTop="1" thickBot="1" x14ac:dyDescent="0.3">
      <c r="A681" s="28" t="str">
        <f t="shared" si="10"/>
        <v/>
      </c>
      <c r="B681" s="171"/>
      <c r="C681" s="184"/>
      <c r="D681" s="170"/>
      <c r="E681" s="170"/>
      <c r="F681" s="132" t="str">
        <f>IFERROR(VLOOKUP(C681,PG!$C$8:$M$1007,11,FALSE),"")</f>
        <v/>
      </c>
      <c r="G681" s="133">
        <f>IFERROR(VLOOKUP(C681,PG!$C$8:$N$1007,12,FALSE)*E681,0)</f>
        <v>0</v>
      </c>
    </row>
    <row r="682" spans="1:7" ht="35.1" customHeight="1" thickTop="1" thickBot="1" x14ac:dyDescent="0.3">
      <c r="A682" s="28" t="str">
        <f t="shared" si="10"/>
        <v/>
      </c>
      <c r="B682" s="171"/>
      <c r="C682" s="184"/>
      <c r="D682" s="170"/>
      <c r="E682" s="170"/>
      <c r="F682" s="132" t="str">
        <f>IFERROR(VLOOKUP(C682,PG!$C$8:$M$1007,11,FALSE),"")</f>
        <v/>
      </c>
      <c r="G682" s="133">
        <f>IFERROR(VLOOKUP(C682,PG!$C$8:$N$1007,12,FALSE)*E682,0)</f>
        <v>0</v>
      </c>
    </row>
    <row r="683" spans="1:7" ht="35.1" customHeight="1" thickTop="1" thickBot="1" x14ac:dyDescent="0.3">
      <c r="A683" s="28" t="str">
        <f t="shared" si="10"/>
        <v/>
      </c>
      <c r="B683" s="171"/>
      <c r="C683" s="184"/>
      <c r="D683" s="170"/>
      <c r="E683" s="170"/>
      <c r="F683" s="132" t="str">
        <f>IFERROR(VLOOKUP(C683,PG!$C$8:$M$1007,11,FALSE),"")</f>
        <v/>
      </c>
      <c r="G683" s="133">
        <f>IFERROR(VLOOKUP(C683,PG!$C$8:$N$1007,12,FALSE)*E683,0)</f>
        <v>0</v>
      </c>
    </row>
    <row r="684" spans="1:7" ht="35.1" customHeight="1" thickTop="1" thickBot="1" x14ac:dyDescent="0.3">
      <c r="A684" s="28" t="str">
        <f t="shared" si="10"/>
        <v/>
      </c>
      <c r="B684" s="171"/>
      <c r="C684" s="184"/>
      <c r="D684" s="170"/>
      <c r="E684" s="170"/>
      <c r="F684" s="132" t="str">
        <f>IFERROR(VLOOKUP(C684,PG!$C$8:$M$1007,11,FALSE),"")</f>
        <v/>
      </c>
      <c r="G684" s="133">
        <f>IFERROR(VLOOKUP(C684,PG!$C$8:$N$1007,12,FALSE)*E684,0)</f>
        <v>0</v>
      </c>
    </row>
    <row r="685" spans="1:7" ht="35.1" customHeight="1" thickTop="1" thickBot="1" x14ac:dyDescent="0.3">
      <c r="A685" s="28" t="str">
        <f t="shared" si="10"/>
        <v/>
      </c>
      <c r="B685" s="171"/>
      <c r="C685" s="184"/>
      <c r="D685" s="170"/>
      <c r="E685" s="170"/>
      <c r="F685" s="132" t="str">
        <f>IFERROR(VLOOKUP(C685,PG!$C$8:$M$1007,11,FALSE),"")</f>
        <v/>
      </c>
      <c r="G685" s="133">
        <f>IFERROR(VLOOKUP(C685,PG!$C$8:$N$1007,12,FALSE)*E685,0)</f>
        <v>0</v>
      </c>
    </row>
    <row r="686" spans="1:7" ht="35.1" customHeight="1" thickTop="1" thickBot="1" x14ac:dyDescent="0.3">
      <c r="A686" s="28" t="str">
        <f t="shared" si="10"/>
        <v/>
      </c>
      <c r="B686" s="171"/>
      <c r="C686" s="184"/>
      <c r="D686" s="170"/>
      <c r="E686" s="170"/>
      <c r="F686" s="132" t="str">
        <f>IFERROR(VLOOKUP(C686,PG!$C$8:$M$1007,11,FALSE),"")</f>
        <v/>
      </c>
      <c r="G686" s="133">
        <f>IFERROR(VLOOKUP(C686,PG!$C$8:$N$1007,12,FALSE)*E686,0)</f>
        <v>0</v>
      </c>
    </row>
    <row r="687" spans="1:7" ht="35.1" customHeight="1" thickTop="1" thickBot="1" x14ac:dyDescent="0.3">
      <c r="A687" s="28" t="str">
        <f t="shared" si="10"/>
        <v/>
      </c>
      <c r="B687" s="171"/>
      <c r="C687" s="184"/>
      <c r="D687" s="170"/>
      <c r="E687" s="170"/>
      <c r="F687" s="132" t="str">
        <f>IFERROR(VLOOKUP(C687,PG!$C$8:$M$1007,11,FALSE),"")</f>
        <v/>
      </c>
      <c r="G687" s="133">
        <f>IFERROR(VLOOKUP(C687,PG!$C$8:$N$1007,12,FALSE)*E687,0)</f>
        <v>0</v>
      </c>
    </row>
    <row r="688" spans="1:7" ht="35.1" customHeight="1" thickTop="1" thickBot="1" x14ac:dyDescent="0.3">
      <c r="A688" s="28" t="str">
        <f t="shared" si="10"/>
        <v/>
      </c>
      <c r="B688" s="171"/>
      <c r="C688" s="184"/>
      <c r="D688" s="170"/>
      <c r="E688" s="170"/>
      <c r="F688" s="132" t="str">
        <f>IFERROR(VLOOKUP(C688,PG!$C$8:$M$1007,11,FALSE),"")</f>
        <v/>
      </c>
      <c r="G688" s="133">
        <f>IFERROR(VLOOKUP(C688,PG!$C$8:$N$1007,12,FALSE)*E688,0)</f>
        <v>0</v>
      </c>
    </row>
    <row r="689" spans="1:7" ht="35.1" customHeight="1" thickTop="1" thickBot="1" x14ac:dyDescent="0.3">
      <c r="A689" s="28" t="str">
        <f t="shared" si="10"/>
        <v/>
      </c>
      <c r="B689" s="171"/>
      <c r="C689" s="184"/>
      <c r="D689" s="170"/>
      <c r="E689" s="170"/>
      <c r="F689" s="132" t="str">
        <f>IFERROR(VLOOKUP(C689,PG!$C$8:$M$1007,11,FALSE),"")</f>
        <v/>
      </c>
      <c r="G689" s="133">
        <f>IFERROR(VLOOKUP(C689,PG!$C$8:$N$1007,12,FALSE)*E689,0)</f>
        <v>0</v>
      </c>
    </row>
    <row r="690" spans="1:7" ht="35.1" customHeight="1" thickTop="1" thickBot="1" x14ac:dyDescent="0.3">
      <c r="A690" s="28" t="str">
        <f t="shared" si="10"/>
        <v/>
      </c>
      <c r="B690" s="171"/>
      <c r="C690" s="184"/>
      <c r="D690" s="170"/>
      <c r="E690" s="170"/>
      <c r="F690" s="132" t="str">
        <f>IFERROR(VLOOKUP(C690,PG!$C$8:$M$1007,11,FALSE),"")</f>
        <v/>
      </c>
      <c r="G690" s="133">
        <f>IFERROR(VLOOKUP(C690,PG!$C$8:$N$1007,12,FALSE)*E690,0)</f>
        <v>0</v>
      </c>
    </row>
    <row r="691" spans="1:7" ht="35.1" customHeight="1" thickTop="1" thickBot="1" x14ac:dyDescent="0.3">
      <c r="A691" s="28" t="str">
        <f t="shared" si="10"/>
        <v/>
      </c>
      <c r="B691" s="171"/>
      <c r="C691" s="184"/>
      <c r="D691" s="170"/>
      <c r="E691" s="170"/>
      <c r="F691" s="132" t="str">
        <f>IFERROR(VLOOKUP(C691,PG!$C$8:$M$1007,11,FALSE),"")</f>
        <v/>
      </c>
      <c r="G691" s="133">
        <f>IFERROR(VLOOKUP(C691,PG!$C$8:$N$1007,12,FALSE)*E691,0)</f>
        <v>0</v>
      </c>
    </row>
    <row r="692" spans="1:7" ht="35.1" customHeight="1" thickTop="1" thickBot="1" x14ac:dyDescent="0.3">
      <c r="A692" s="28" t="str">
        <f t="shared" si="10"/>
        <v/>
      </c>
      <c r="B692" s="171"/>
      <c r="C692" s="184"/>
      <c r="D692" s="170"/>
      <c r="E692" s="170"/>
      <c r="F692" s="132" t="str">
        <f>IFERROR(VLOOKUP(C692,PG!$C$8:$M$1007,11,FALSE),"")</f>
        <v/>
      </c>
      <c r="G692" s="133">
        <f>IFERROR(VLOOKUP(C692,PG!$C$8:$N$1007,12,FALSE)*E692,0)</f>
        <v>0</v>
      </c>
    </row>
    <row r="693" spans="1:7" ht="35.1" customHeight="1" thickTop="1" thickBot="1" x14ac:dyDescent="0.3">
      <c r="A693" s="28" t="str">
        <f t="shared" si="10"/>
        <v/>
      </c>
      <c r="B693" s="171"/>
      <c r="C693" s="184"/>
      <c r="D693" s="170"/>
      <c r="E693" s="170"/>
      <c r="F693" s="132" t="str">
        <f>IFERROR(VLOOKUP(C693,PG!$C$8:$M$1007,11,FALSE),"")</f>
        <v/>
      </c>
      <c r="G693" s="133">
        <f>IFERROR(VLOOKUP(C693,PG!$C$8:$N$1007,12,FALSE)*E693,0)</f>
        <v>0</v>
      </c>
    </row>
    <row r="694" spans="1:7" ht="35.1" customHeight="1" thickTop="1" thickBot="1" x14ac:dyDescent="0.3">
      <c r="A694" s="28" t="str">
        <f t="shared" si="10"/>
        <v/>
      </c>
      <c r="B694" s="171"/>
      <c r="C694" s="184"/>
      <c r="D694" s="170"/>
      <c r="E694" s="170"/>
      <c r="F694" s="132" t="str">
        <f>IFERROR(VLOOKUP(C694,PG!$C$8:$M$1007,11,FALSE),"")</f>
        <v/>
      </c>
      <c r="G694" s="133">
        <f>IFERROR(VLOOKUP(C694,PG!$C$8:$N$1007,12,FALSE)*E694,0)</f>
        <v>0</v>
      </c>
    </row>
    <row r="695" spans="1:7" ht="35.1" customHeight="1" thickTop="1" thickBot="1" x14ac:dyDescent="0.3">
      <c r="A695" s="28" t="str">
        <f t="shared" si="10"/>
        <v/>
      </c>
      <c r="B695" s="171"/>
      <c r="C695" s="184"/>
      <c r="D695" s="170"/>
      <c r="E695" s="170"/>
      <c r="F695" s="132" t="str">
        <f>IFERROR(VLOOKUP(C695,PG!$C$8:$M$1007,11,FALSE),"")</f>
        <v/>
      </c>
      <c r="G695" s="133">
        <f>IFERROR(VLOOKUP(C695,PG!$C$8:$N$1007,12,FALSE)*E695,0)</f>
        <v>0</v>
      </c>
    </row>
    <row r="696" spans="1:7" ht="35.1" customHeight="1" thickTop="1" thickBot="1" x14ac:dyDescent="0.3">
      <c r="A696" s="28" t="str">
        <f t="shared" si="10"/>
        <v/>
      </c>
      <c r="B696" s="171"/>
      <c r="C696" s="184"/>
      <c r="D696" s="170"/>
      <c r="E696" s="170"/>
      <c r="F696" s="132" t="str">
        <f>IFERROR(VLOOKUP(C696,PG!$C$8:$M$1007,11,FALSE),"")</f>
        <v/>
      </c>
      <c r="G696" s="133">
        <f>IFERROR(VLOOKUP(C696,PG!$C$8:$N$1007,12,FALSE)*E696,0)</f>
        <v>0</v>
      </c>
    </row>
    <row r="697" spans="1:7" ht="35.1" customHeight="1" thickTop="1" thickBot="1" x14ac:dyDescent="0.3">
      <c r="A697" s="28" t="str">
        <f t="shared" si="10"/>
        <v/>
      </c>
      <c r="B697" s="171"/>
      <c r="C697" s="184"/>
      <c r="D697" s="170"/>
      <c r="E697" s="170"/>
      <c r="F697" s="132" t="str">
        <f>IFERROR(VLOOKUP(C697,PG!$C$8:$M$1007,11,FALSE),"")</f>
        <v/>
      </c>
      <c r="G697" s="133">
        <f>IFERROR(VLOOKUP(C697,PG!$C$8:$N$1007,12,FALSE)*E697,0)</f>
        <v>0</v>
      </c>
    </row>
    <row r="698" spans="1:7" ht="35.1" customHeight="1" thickTop="1" thickBot="1" x14ac:dyDescent="0.3">
      <c r="A698" s="28" t="str">
        <f t="shared" si="10"/>
        <v/>
      </c>
      <c r="B698" s="171"/>
      <c r="C698" s="184"/>
      <c r="D698" s="170"/>
      <c r="E698" s="170"/>
      <c r="F698" s="132" t="str">
        <f>IFERROR(VLOOKUP(C698,PG!$C$8:$M$1007,11,FALSE),"")</f>
        <v/>
      </c>
      <c r="G698" s="133">
        <f>IFERROR(VLOOKUP(C698,PG!$C$8:$N$1007,12,FALSE)*E698,0)</f>
        <v>0</v>
      </c>
    </row>
    <row r="699" spans="1:7" ht="35.1" customHeight="1" thickTop="1" thickBot="1" x14ac:dyDescent="0.3">
      <c r="A699" s="28" t="str">
        <f t="shared" si="10"/>
        <v/>
      </c>
      <c r="B699" s="171"/>
      <c r="C699" s="184"/>
      <c r="D699" s="170"/>
      <c r="E699" s="170"/>
      <c r="F699" s="132" t="str">
        <f>IFERROR(VLOOKUP(C699,PG!$C$8:$M$1007,11,FALSE),"")</f>
        <v/>
      </c>
      <c r="G699" s="133">
        <f>IFERROR(VLOOKUP(C699,PG!$C$8:$N$1007,12,FALSE)*E699,0)</f>
        <v>0</v>
      </c>
    </row>
    <row r="700" spans="1:7" ht="35.1" customHeight="1" thickTop="1" thickBot="1" x14ac:dyDescent="0.3">
      <c r="A700" s="28" t="str">
        <f t="shared" si="10"/>
        <v/>
      </c>
      <c r="B700" s="171"/>
      <c r="C700" s="184"/>
      <c r="D700" s="170"/>
      <c r="E700" s="170"/>
      <c r="F700" s="132" t="str">
        <f>IFERROR(VLOOKUP(C700,PG!$C$8:$M$1007,11,FALSE),"")</f>
        <v/>
      </c>
      <c r="G700" s="133">
        <f>IFERROR(VLOOKUP(C700,PG!$C$8:$N$1007,12,FALSE)*E700,0)</f>
        <v>0</v>
      </c>
    </row>
    <row r="701" spans="1:7" ht="35.1" customHeight="1" thickTop="1" thickBot="1" x14ac:dyDescent="0.3">
      <c r="A701" s="28" t="str">
        <f t="shared" si="10"/>
        <v/>
      </c>
      <c r="B701" s="171"/>
      <c r="C701" s="184"/>
      <c r="D701" s="170"/>
      <c r="E701" s="170"/>
      <c r="F701" s="132" t="str">
        <f>IFERROR(VLOOKUP(C701,PG!$C$8:$M$1007,11,FALSE),"")</f>
        <v/>
      </c>
      <c r="G701" s="133">
        <f>IFERROR(VLOOKUP(C701,PG!$C$8:$N$1007,12,FALSE)*E701,0)</f>
        <v>0</v>
      </c>
    </row>
    <row r="702" spans="1:7" ht="35.1" customHeight="1" thickTop="1" thickBot="1" x14ac:dyDescent="0.3">
      <c r="A702" s="28" t="str">
        <f t="shared" si="10"/>
        <v/>
      </c>
      <c r="B702" s="171"/>
      <c r="C702" s="184"/>
      <c r="D702" s="170"/>
      <c r="E702" s="170"/>
      <c r="F702" s="132" t="str">
        <f>IFERROR(VLOOKUP(C702,PG!$C$8:$M$1007,11,FALSE),"")</f>
        <v/>
      </c>
      <c r="G702" s="133">
        <f>IFERROR(VLOOKUP(C702,PG!$C$8:$N$1007,12,FALSE)*E702,0)</f>
        <v>0</v>
      </c>
    </row>
    <row r="703" spans="1:7" ht="35.1" customHeight="1" thickTop="1" thickBot="1" x14ac:dyDescent="0.3">
      <c r="A703" s="28" t="str">
        <f t="shared" si="10"/>
        <v/>
      </c>
      <c r="B703" s="171"/>
      <c r="C703" s="184"/>
      <c r="D703" s="170"/>
      <c r="E703" s="170"/>
      <c r="F703" s="132" t="str">
        <f>IFERROR(VLOOKUP(C703,PG!$C$8:$M$1007,11,FALSE),"")</f>
        <v/>
      </c>
      <c r="G703" s="133">
        <f>IFERROR(VLOOKUP(C703,PG!$C$8:$N$1007,12,FALSE)*E703,0)</f>
        <v>0</v>
      </c>
    </row>
    <row r="704" spans="1:7" ht="35.1" customHeight="1" thickTop="1" thickBot="1" x14ac:dyDescent="0.3">
      <c r="A704" s="28" t="str">
        <f t="shared" si="10"/>
        <v/>
      </c>
      <c r="B704" s="171"/>
      <c r="C704" s="184"/>
      <c r="D704" s="170"/>
      <c r="E704" s="170"/>
      <c r="F704" s="132" t="str">
        <f>IFERROR(VLOOKUP(C704,PG!$C$8:$M$1007,11,FALSE),"")</f>
        <v/>
      </c>
      <c r="G704" s="133">
        <f>IFERROR(VLOOKUP(C704,PG!$C$8:$N$1007,12,FALSE)*E704,0)</f>
        <v>0</v>
      </c>
    </row>
    <row r="705" spans="1:7" ht="35.1" customHeight="1" thickTop="1" thickBot="1" x14ac:dyDescent="0.3">
      <c r="A705" s="28" t="str">
        <f t="shared" si="10"/>
        <v/>
      </c>
      <c r="B705" s="171"/>
      <c r="C705" s="184"/>
      <c r="D705" s="170"/>
      <c r="E705" s="170"/>
      <c r="F705" s="132" t="str">
        <f>IFERROR(VLOOKUP(C705,PG!$C$8:$M$1007,11,FALSE),"")</f>
        <v/>
      </c>
      <c r="G705" s="133">
        <f>IFERROR(VLOOKUP(C705,PG!$C$8:$N$1007,12,FALSE)*E705,0)</f>
        <v>0</v>
      </c>
    </row>
    <row r="706" spans="1:7" ht="35.1" customHeight="1" thickTop="1" thickBot="1" x14ac:dyDescent="0.3">
      <c r="A706" s="28" t="str">
        <f t="shared" si="10"/>
        <v/>
      </c>
      <c r="B706" s="171"/>
      <c r="C706" s="184"/>
      <c r="D706" s="170"/>
      <c r="E706" s="170"/>
      <c r="F706" s="132" t="str">
        <f>IFERROR(VLOOKUP(C706,PG!$C$8:$M$1007,11,FALSE),"")</f>
        <v/>
      </c>
      <c r="G706" s="133">
        <f>IFERROR(VLOOKUP(C706,PG!$C$8:$N$1007,12,FALSE)*E706,0)</f>
        <v>0</v>
      </c>
    </row>
    <row r="707" spans="1:7" ht="35.1" customHeight="1" thickTop="1" thickBot="1" x14ac:dyDescent="0.3">
      <c r="A707" s="28" t="str">
        <f t="shared" si="10"/>
        <v/>
      </c>
      <c r="B707" s="171"/>
      <c r="C707" s="184"/>
      <c r="D707" s="170"/>
      <c r="E707" s="170"/>
      <c r="F707" s="132" t="str">
        <f>IFERROR(VLOOKUP(C707,PG!$C$8:$M$1007,11,FALSE),"")</f>
        <v/>
      </c>
      <c r="G707" s="133">
        <f>IFERROR(VLOOKUP(C707,PG!$C$8:$N$1007,12,FALSE)*E707,0)</f>
        <v>0</v>
      </c>
    </row>
    <row r="708" spans="1:7" ht="35.1" customHeight="1" thickTop="1" thickBot="1" x14ac:dyDescent="0.3">
      <c r="A708" s="28" t="str">
        <f t="shared" si="10"/>
        <v/>
      </c>
      <c r="B708" s="171"/>
      <c r="C708" s="184"/>
      <c r="D708" s="170"/>
      <c r="E708" s="170"/>
      <c r="F708" s="132" t="str">
        <f>IFERROR(VLOOKUP(C708,PG!$C$8:$M$1007,11,FALSE),"")</f>
        <v/>
      </c>
      <c r="G708" s="133">
        <f>IFERROR(VLOOKUP(C708,PG!$C$8:$N$1007,12,FALSE)*E708,0)</f>
        <v>0</v>
      </c>
    </row>
    <row r="709" spans="1:7" ht="35.1" customHeight="1" thickTop="1" thickBot="1" x14ac:dyDescent="0.3">
      <c r="A709" s="28" t="str">
        <f t="shared" si="10"/>
        <v/>
      </c>
      <c r="B709" s="171"/>
      <c r="C709" s="184"/>
      <c r="D709" s="170"/>
      <c r="E709" s="170"/>
      <c r="F709" s="132" t="str">
        <f>IFERROR(VLOOKUP(C709,PG!$C$8:$M$1007,11,FALSE),"")</f>
        <v/>
      </c>
      <c r="G709" s="133">
        <f>IFERROR(VLOOKUP(C709,PG!$C$8:$N$1007,12,FALSE)*E709,0)</f>
        <v>0</v>
      </c>
    </row>
    <row r="710" spans="1:7" ht="35.1" customHeight="1" thickTop="1" thickBot="1" x14ac:dyDescent="0.3">
      <c r="A710" s="28" t="str">
        <f t="shared" si="10"/>
        <v/>
      </c>
      <c r="B710" s="171"/>
      <c r="C710" s="184"/>
      <c r="D710" s="170"/>
      <c r="E710" s="170"/>
      <c r="F710" s="132" t="str">
        <f>IFERROR(VLOOKUP(C710,PG!$C$8:$M$1007,11,FALSE),"")</f>
        <v/>
      </c>
      <c r="G710" s="133">
        <f>IFERROR(VLOOKUP(C710,PG!$C$8:$N$1007,12,FALSE)*E710,0)</f>
        <v>0</v>
      </c>
    </row>
    <row r="711" spans="1:7" ht="35.1" customHeight="1" thickTop="1" thickBot="1" x14ac:dyDescent="0.3">
      <c r="A711" s="28" t="str">
        <f t="shared" si="10"/>
        <v/>
      </c>
      <c r="B711" s="171"/>
      <c r="C711" s="184"/>
      <c r="D711" s="170"/>
      <c r="E711" s="170"/>
      <c r="F711" s="132" t="str">
        <f>IFERROR(VLOOKUP(C711,PG!$C$8:$M$1007,11,FALSE),"")</f>
        <v/>
      </c>
      <c r="G711" s="133">
        <f>IFERROR(VLOOKUP(C711,PG!$C$8:$N$1007,12,FALSE)*E711,0)</f>
        <v>0</v>
      </c>
    </row>
    <row r="712" spans="1:7" ht="35.1" customHeight="1" thickTop="1" thickBot="1" x14ac:dyDescent="0.3">
      <c r="A712" s="28" t="str">
        <f t="shared" si="10"/>
        <v/>
      </c>
      <c r="B712" s="171"/>
      <c r="C712" s="184"/>
      <c r="D712" s="170"/>
      <c r="E712" s="170"/>
      <c r="F712" s="132" t="str">
        <f>IFERROR(VLOOKUP(C712,PG!$C$8:$M$1007,11,FALSE),"")</f>
        <v/>
      </c>
      <c r="G712" s="133">
        <f>IFERROR(VLOOKUP(C712,PG!$C$8:$N$1007,12,FALSE)*E712,0)</f>
        <v>0</v>
      </c>
    </row>
    <row r="713" spans="1:7" ht="35.1" customHeight="1" thickTop="1" thickBot="1" x14ac:dyDescent="0.3">
      <c r="A713" s="28" t="str">
        <f t="shared" ref="A713:A776" si="11">IF(B713="","",MONTH(B713))</f>
        <v/>
      </c>
      <c r="B713" s="171"/>
      <c r="C713" s="184"/>
      <c r="D713" s="170"/>
      <c r="E713" s="170"/>
      <c r="F713" s="132" t="str">
        <f>IFERROR(VLOOKUP(C713,PG!$C$8:$M$1007,11,FALSE),"")</f>
        <v/>
      </c>
      <c r="G713" s="133">
        <f>IFERROR(VLOOKUP(C713,PG!$C$8:$N$1007,12,FALSE)*E713,0)</f>
        <v>0</v>
      </c>
    </row>
    <row r="714" spans="1:7" ht="35.1" customHeight="1" thickTop="1" thickBot="1" x14ac:dyDescent="0.3">
      <c r="A714" s="28" t="str">
        <f t="shared" si="11"/>
        <v/>
      </c>
      <c r="B714" s="171"/>
      <c r="C714" s="184"/>
      <c r="D714" s="170"/>
      <c r="E714" s="170"/>
      <c r="F714" s="132" t="str">
        <f>IFERROR(VLOOKUP(C714,PG!$C$8:$M$1007,11,FALSE),"")</f>
        <v/>
      </c>
      <c r="G714" s="133">
        <f>IFERROR(VLOOKUP(C714,PG!$C$8:$N$1007,12,FALSE)*E714,0)</f>
        <v>0</v>
      </c>
    </row>
    <row r="715" spans="1:7" ht="35.1" customHeight="1" thickTop="1" thickBot="1" x14ac:dyDescent="0.3">
      <c r="A715" s="28" t="str">
        <f t="shared" si="11"/>
        <v/>
      </c>
      <c r="B715" s="171"/>
      <c r="C715" s="184"/>
      <c r="D715" s="170"/>
      <c r="E715" s="170"/>
      <c r="F715" s="132" t="str">
        <f>IFERROR(VLOOKUP(C715,PG!$C$8:$M$1007,11,FALSE),"")</f>
        <v/>
      </c>
      <c r="G715" s="133">
        <f>IFERROR(VLOOKUP(C715,PG!$C$8:$N$1007,12,FALSE)*E715,0)</f>
        <v>0</v>
      </c>
    </row>
    <row r="716" spans="1:7" ht="35.1" customHeight="1" thickTop="1" thickBot="1" x14ac:dyDescent="0.3">
      <c r="A716" s="28" t="str">
        <f t="shared" si="11"/>
        <v/>
      </c>
      <c r="B716" s="171"/>
      <c r="C716" s="184"/>
      <c r="D716" s="170"/>
      <c r="E716" s="170"/>
      <c r="F716" s="132" t="str">
        <f>IFERROR(VLOOKUP(C716,PG!$C$8:$M$1007,11,FALSE),"")</f>
        <v/>
      </c>
      <c r="G716" s="133">
        <f>IFERROR(VLOOKUP(C716,PG!$C$8:$N$1007,12,FALSE)*E716,0)</f>
        <v>0</v>
      </c>
    </row>
    <row r="717" spans="1:7" ht="35.1" customHeight="1" thickTop="1" thickBot="1" x14ac:dyDescent="0.3">
      <c r="A717" s="28" t="str">
        <f t="shared" si="11"/>
        <v/>
      </c>
      <c r="B717" s="171"/>
      <c r="C717" s="184"/>
      <c r="D717" s="170"/>
      <c r="E717" s="170"/>
      <c r="F717" s="132" t="str">
        <f>IFERROR(VLOOKUP(C717,PG!$C$8:$M$1007,11,FALSE),"")</f>
        <v/>
      </c>
      <c r="G717" s="133">
        <f>IFERROR(VLOOKUP(C717,PG!$C$8:$N$1007,12,FALSE)*E717,0)</f>
        <v>0</v>
      </c>
    </row>
    <row r="718" spans="1:7" ht="35.1" customHeight="1" thickTop="1" thickBot="1" x14ac:dyDescent="0.3">
      <c r="A718" s="28" t="str">
        <f t="shared" si="11"/>
        <v/>
      </c>
      <c r="B718" s="171"/>
      <c r="C718" s="184"/>
      <c r="D718" s="170"/>
      <c r="E718" s="170"/>
      <c r="F718" s="132" t="str">
        <f>IFERROR(VLOOKUP(C718,PG!$C$8:$M$1007,11,FALSE),"")</f>
        <v/>
      </c>
      <c r="G718" s="133">
        <f>IFERROR(VLOOKUP(C718,PG!$C$8:$N$1007,12,FALSE)*E718,0)</f>
        <v>0</v>
      </c>
    </row>
    <row r="719" spans="1:7" ht="35.1" customHeight="1" thickTop="1" thickBot="1" x14ac:dyDescent="0.3">
      <c r="A719" s="28" t="str">
        <f t="shared" si="11"/>
        <v/>
      </c>
      <c r="B719" s="171"/>
      <c r="C719" s="184"/>
      <c r="D719" s="170"/>
      <c r="E719" s="170"/>
      <c r="F719" s="132" t="str">
        <f>IFERROR(VLOOKUP(C719,PG!$C$8:$M$1007,11,FALSE),"")</f>
        <v/>
      </c>
      <c r="G719" s="133">
        <f>IFERROR(VLOOKUP(C719,PG!$C$8:$N$1007,12,FALSE)*E719,0)</f>
        <v>0</v>
      </c>
    </row>
    <row r="720" spans="1:7" ht="35.1" customHeight="1" thickTop="1" thickBot="1" x14ac:dyDescent="0.3">
      <c r="A720" s="28" t="str">
        <f t="shared" si="11"/>
        <v/>
      </c>
      <c r="B720" s="171"/>
      <c r="C720" s="184"/>
      <c r="D720" s="170"/>
      <c r="E720" s="170"/>
      <c r="F720" s="132" t="str">
        <f>IFERROR(VLOOKUP(C720,PG!$C$8:$M$1007,11,FALSE),"")</f>
        <v/>
      </c>
      <c r="G720" s="133">
        <f>IFERROR(VLOOKUP(C720,PG!$C$8:$N$1007,12,FALSE)*E720,0)</f>
        <v>0</v>
      </c>
    </row>
    <row r="721" spans="1:7" ht="35.1" customHeight="1" thickTop="1" thickBot="1" x14ac:dyDescent="0.3">
      <c r="A721" s="28" t="str">
        <f t="shared" si="11"/>
        <v/>
      </c>
      <c r="B721" s="171"/>
      <c r="C721" s="184"/>
      <c r="D721" s="170"/>
      <c r="E721" s="170"/>
      <c r="F721" s="132" t="str">
        <f>IFERROR(VLOOKUP(C721,PG!$C$8:$M$1007,11,FALSE),"")</f>
        <v/>
      </c>
      <c r="G721" s="133">
        <f>IFERROR(VLOOKUP(C721,PG!$C$8:$N$1007,12,FALSE)*E721,0)</f>
        <v>0</v>
      </c>
    </row>
    <row r="722" spans="1:7" ht="35.1" customHeight="1" thickTop="1" thickBot="1" x14ac:dyDescent="0.3">
      <c r="A722" s="28" t="str">
        <f t="shared" si="11"/>
        <v/>
      </c>
      <c r="B722" s="171"/>
      <c r="C722" s="184"/>
      <c r="D722" s="170"/>
      <c r="E722" s="170"/>
      <c r="F722" s="132" t="str">
        <f>IFERROR(VLOOKUP(C722,PG!$C$8:$M$1007,11,FALSE),"")</f>
        <v/>
      </c>
      <c r="G722" s="133">
        <f>IFERROR(VLOOKUP(C722,PG!$C$8:$N$1007,12,FALSE)*E722,0)</f>
        <v>0</v>
      </c>
    </row>
    <row r="723" spans="1:7" ht="35.1" customHeight="1" thickTop="1" thickBot="1" x14ac:dyDescent="0.3">
      <c r="A723" s="28" t="str">
        <f t="shared" si="11"/>
        <v/>
      </c>
      <c r="B723" s="171"/>
      <c r="C723" s="184"/>
      <c r="D723" s="170"/>
      <c r="E723" s="170"/>
      <c r="F723" s="132" t="str">
        <f>IFERROR(VLOOKUP(C723,PG!$C$8:$M$1007,11,FALSE),"")</f>
        <v/>
      </c>
      <c r="G723" s="133">
        <f>IFERROR(VLOOKUP(C723,PG!$C$8:$N$1007,12,FALSE)*E723,0)</f>
        <v>0</v>
      </c>
    </row>
    <row r="724" spans="1:7" ht="35.1" customHeight="1" thickTop="1" thickBot="1" x14ac:dyDescent="0.3">
      <c r="A724" s="28" t="str">
        <f t="shared" si="11"/>
        <v/>
      </c>
      <c r="B724" s="171"/>
      <c r="C724" s="184"/>
      <c r="D724" s="170"/>
      <c r="E724" s="170"/>
      <c r="F724" s="132" t="str">
        <f>IFERROR(VLOOKUP(C724,PG!$C$8:$M$1007,11,FALSE),"")</f>
        <v/>
      </c>
      <c r="G724" s="133">
        <f>IFERROR(VLOOKUP(C724,PG!$C$8:$N$1007,12,FALSE)*E724,0)</f>
        <v>0</v>
      </c>
    </row>
    <row r="725" spans="1:7" ht="35.1" customHeight="1" thickTop="1" thickBot="1" x14ac:dyDescent="0.3">
      <c r="A725" s="28" t="str">
        <f t="shared" si="11"/>
        <v/>
      </c>
      <c r="B725" s="171"/>
      <c r="C725" s="184"/>
      <c r="D725" s="170"/>
      <c r="E725" s="170"/>
      <c r="F725" s="132" t="str">
        <f>IFERROR(VLOOKUP(C725,PG!$C$8:$M$1007,11,FALSE),"")</f>
        <v/>
      </c>
      <c r="G725" s="133">
        <f>IFERROR(VLOOKUP(C725,PG!$C$8:$N$1007,12,FALSE)*E725,0)</f>
        <v>0</v>
      </c>
    </row>
    <row r="726" spans="1:7" ht="35.1" customHeight="1" thickTop="1" thickBot="1" x14ac:dyDescent="0.3">
      <c r="A726" s="28" t="str">
        <f t="shared" si="11"/>
        <v/>
      </c>
      <c r="B726" s="171"/>
      <c r="C726" s="184"/>
      <c r="D726" s="170"/>
      <c r="E726" s="170"/>
      <c r="F726" s="132" t="str">
        <f>IFERROR(VLOOKUP(C726,PG!$C$8:$M$1007,11,FALSE),"")</f>
        <v/>
      </c>
      <c r="G726" s="133">
        <f>IFERROR(VLOOKUP(C726,PG!$C$8:$N$1007,12,FALSE)*E726,0)</f>
        <v>0</v>
      </c>
    </row>
    <row r="727" spans="1:7" ht="35.1" customHeight="1" thickTop="1" thickBot="1" x14ac:dyDescent="0.3">
      <c r="A727" s="28" t="str">
        <f t="shared" si="11"/>
        <v/>
      </c>
      <c r="B727" s="171"/>
      <c r="C727" s="184"/>
      <c r="D727" s="170"/>
      <c r="E727" s="170"/>
      <c r="F727" s="132" t="str">
        <f>IFERROR(VLOOKUP(C727,PG!$C$8:$M$1007,11,FALSE),"")</f>
        <v/>
      </c>
      <c r="G727" s="133">
        <f>IFERROR(VLOOKUP(C727,PG!$C$8:$N$1007,12,FALSE)*E727,0)</f>
        <v>0</v>
      </c>
    </row>
    <row r="728" spans="1:7" ht="35.1" customHeight="1" thickTop="1" thickBot="1" x14ac:dyDescent="0.3">
      <c r="A728" s="28" t="str">
        <f t="shared" si="11"/>
        <v/>
      </c>
      <c r="B728" s="171"/>
      <c r="C728" s="184"/>
      <c r="D728" s="170"/>
      <c r="E728" s="170"/>
      <c r="F728" s="132" t="str">
        <f>IFERROR(VLOOKUP(C728,PG!$C$8:$M$1007,11,FALSE),"")</f>
        <v/>
      </c>
      <c r="G728" s="133">
        <f>IFERROR(VLOOKUP(C728,PG!$C$8:$N$1007,12,FALSE)*E728,0)</f>
        <v>0</v>
      </c>
    </row>
    <row r="729" spans="1:7" ht="35.1" customHeight="1" thickTop="1" thickBot="1" x14ac:dyDescent="0.3">
      <c r="A729" s="28" t="str">
        <f t="shared" si="11"/>
        <v/>
      </c>
      <c r="B729" s="171"/>
      <c r="C729" s="184"/>
      <c r="D729" s="170"/>
      <c r="E729" s="170"/>
      <c r="F729" s="132" t="str">
        <f>IFERROR(VLOOKUP(C729,PG!$C$8:$M$1007,11,FALSE),"")</f>
        <v/>
      </c>
      <c r="G729" s="133">
        <f>IFERROR(VLOOKUP(C729,PG!$C$8:$N$1007,12,FALSE)*E729,0)</f>
        <v>0</v>
      </c>
    </row>
    <row r="730" spans="1:7" ht="35.1" customHeight="1" thickTop="1" thickBot="1" x14ac:dyDescent="0.3">
      <c r="A730" s="28" t="str">
        <f t="shared" si="11"/>
        <v/>
      </c>
      <c r="B730" s="171"/>
      <c r="C730" s="184"/>
      <c r="D730" s="170"/>
      <c r="E730" s="170"/>
      <c r="F730" s="132" t="str">
        <f>IFERROR(VLOOKUP(C730,PG!$C$8:$M$1007,11,FALSE),"")</f>
        <v/>
      </c>
      <c r="G730" s="133">
        <f>IFERROR(VLOOKUP(C730,PG!$C$8:$N$1007,12,FALSE)*E730,0)</f>
        <v>0</v>
      </c>
    </row>
    <row r="731" spans="1:7" ht="35.1" customHeight="1" thickTop="1" thickBot="1" x14ac:dyDescent="0.3">
      <c r="A731" s="28" t="str">
        <f t="shared" si="11"/>
        <v/>
      </c>
      <c r="B731" s="171"/>
      <c r="C731" s="184"/>
      <c r="D731" s="170"/>
      <c r="E731" s="170"/>
      <c r="F731" s="132" t="str">
        <f>IFERROR(VLOOKUP(C731,PG!$C$8:$M$1007,11,FALSE),"")</f>
        <v/>
      </c>
      <c r="G731" s="133">
        <f>IFERROR(VLOOKUP(C731,PG!$C$8:$N$1007,12,FALSE)*E731,0)</f>
        <v>0</v>
      </c>
    </row>
    <row r="732" spans="1:7" ht="35.1" customHeight="1" thickTop="1" thickBot="1" x14ac:dyDescent="0.3">
      <c r="A732" s="28" t="str">
        <f t="shared" si="11"/>
        <v/>
      </c>
      <c r="B732" s="171"/>
      <c r="C732" s="184"/>
      <c r="D732" s="170"/>
      <c r="E732" s="170"/>
      <c r="F732" s="132" t="str">
        <f>IFERROR(VLOOKUP(C732,PG!$C$8:$M$1007,11,FALSE),"")</f>
        <v/>
      </c>
      <c r="G732" s="133">
        <f>IFERROR(VLOOKUP(C732,PG!$C$8:$N$1007,12,FALSE)*E732,0)</f>
        <v>0</v>
      </c>
    </row>
    <row r="733" spans="1:7" ht="35.1" customHeight="1" thickTop="1" thickBot="1" x14ac:dyDescent="0.3">
      <c r="A733" s="28" t="str">
        <f t="shared" si="11"/>
        <v/>
      </c>
      <c r="B733" s="171"/>
      <c r="C733" s="184"/>
      <c r="D733" s="170"/>
      <c r="E733" s="170"/>
      <c r="F733" s="132" t="str">
        <f>IFERROR(VLOOKUP(C733,PG!$C$8:$M$1007,11,FALSE),"")</f>
        <v/>
      </c>
      <c r="G733" s="133">
        <f>IFERROR(VLOOKUP(C733,PG!$C$8:$N$1007,12,FALSE)*E733,0)</f>
        <v>0</v>
      </c>
    </row>
    <row r="734" spans="1:7" ht="35.1" customHeight="1" thickTop="1" thickBot="1" x14ac:dyDescent="0.3">
      <c r="A734" s="28" t="str">
        <f t="shared" si="11"/>
        <v/>
      </c>
      <c r="B734" s="171"/>
      <c r="C734" s="184"/>
      <c r="D734" s="170"/>
      <c r="E734" s="170"/>
      <c r="F734" s="132" t="str">
        <f>IFERROR(VLOOKUP(C734,PG!$C$8:$M$1007,11,FALSE),"")</f>
        <v/>
      </c>
      <c r="G734" s="133">
        <f>IFERROR(VLOOKUP(C734,PG!$C$8:$N$1007,12,FALSE)*E734,0)</f>
        <v>0</v>
      </c>
    </row>
    <row r="735" spans="1:7" ht="35.1" customHeight="1" thickTop="1" thickBot="1" x14ac:dyDescent="0.3">
      <c r="A735" s="28" t="str">
        <f t="shared" si="11"/>
        <v/>
      </c>
      <c r="B735" s="171"/>
      <c r="C735" s="184"/>
      <c r="D735" s="170"/>
      <c r="E735" s="170"/>
      <c r="F735" s="132" t="str">
        <f>IFERROR(VLOOKUP(C735,PG!$C$8:$M$1007,11,FALSE),"")</f>
        <v/>
      </c>
      <c r="G735" s="133">
        <f>IFERROR(VLOOKUP(C735,PG!$C$8:$N$1007,12,FALSE)*E735,0)</f>
        <v>0</v>
      </c>
    </row>
    <row r="736" spans="1:7" ht="35.1" customHeight="1" thickTop="1" thickBot="1" x14ac:dyDescent="0.3">
      <c r="A736" s="28" t="str">
        <f t="shared" si="11"/>
        <v/>
      </c>
      <c r="B736" s="171"/>
      <c r="C736" s="184"/>
      <c r="D736" s="170"/>
      <c r="E736" s="170"/>
      <c r="F736" s="132" t="str">
        <f>IFERROR(VLOOKUP(C736,PG!$C$8:$M$1007,11,FALSE),"")</f>
        <v/>
      </c>
      <c r="G736" s="133">
        <f>IFERROR(VLOOKUP(C736,PG!$C$8:$N$1007,12,FALSE)*E736,0)</f>
        <v>0</v>
      </c>
    </row>
    <row r="737" spans="1:7" ht="35.1" customHeight="1" thickTop="1" thickBot="1" x14ac:dyDescent="0.3">
      <c r="A737" s="28" t="str">
        <f t="shared" si="11"/>
        <v/>
      </c>
      <c r="B737" s="171"/>
      <c r="C737" s="184"/>
      <c r="D737" s="170"/>
      <c r="E737" s="170"/>
      <c r="F737" s="132" t="str">
        <f>IFERROR(VLOOKUP(C737,PG!$C$8:$M$1007,11,FALSE),"")</f>
        <v/>
      </c>
      <c r="G737" s="133">
        <f>IFERROR(VLOOKUP(C737,PG!$C$8:$N$1007,12,FALSE)*E737,0)</f>
        <v>0</v>
      </c>
    </row>
    <row r="738" spans="1:7" ht="35.1" customHeight="1" thickTop="1" thickBot="1" x14ac:dyDescent="0.3">
      <c r="A738" s="28" t="str">
        <f t="shared" si="11"/>
        <v/>
      </c>
      <c r="B738" s="171"/>
      <c r="C738" s="184"/>
      <c r="D738" s="170"/>
      <c r="E738" s="170"/>
      <c r="F738" s="132" t="str">
        <f>IFERROR(VLOOKUP(C738,PG!$C$8:$M$1007,11,FALSE),"")</f>
        <v/>
      </c>
      <c r="G738" s="133">
        <f>IFERROR(VLOOKUP(C738,PG!$C$8:$N$1007,12,FALSE)*E738,0)</f>
        <v>0</v>
      </c>
    </row>
    <row r="739" spans="1:7" ht="35.1" customHeight="1" thickTop="1" thickBot="1" x14ac:dyDescent="0.3">
      <c r="A739" s="28" t="str">
        <f t="shared" si="11"/>
        <v/>
      </c>
      <c r="B739" s="171"/>
      <c r="C739" s="184"/>
      <c r="D739" s="170"/>
      <c r="E739" s="170"/>
      <c r="F739" s="132" t="str">
        <f>IFERROR(VLOOKUP(C739,PG!$C$8:$M$1007,11,FALSE),"")</f>
        <v/>
      </c>
      <c r="G739" s="133">
        <f>IFERROR(VLOOKUP(C739,PG!$C$8:$N$1007,12,FALSE)*E739,0)</f>
        <v>0</v>
      </c>
    </row>
    <row r="740" spans="1:7" ht="35.1" customHeight="1" thickTop="1" thickBot="1" x14ac:dyDescent="0.3">
      <c r="A740" s="28" t="str">
        <f t="shared" si="11"/>
        <v/>
      </c>
      <c r="B740" s="171"/>
      <c r="C740" s="184"/>
      <c r="D740" s="170"/>
      <c r="E740" s="170"/>
      <c r="F740" s="132" t="str">
        <f>IFERROR(VLOOKUP(C740,PG!$C$8:$M$1007,11,FALSE),"")</f>
        <v/>
      </c>
      <c r="G740" s="133">
        <f>IFERROR(VLOOKUP(C740,PG!$C$8:$N$1007,12,FALSE)*E740,0)</f>
        <v>0</v>
      </c>
    </row>
    <row r="741" spans="1:7" ht="35.1" customHeight="1" thickTop="1" thickBot="1" x14ac:dyDescent="0.3">
      <c r="A741" s="28" t="str">
        <f t="shared" si="11"/>
        <v/>
      </c>
      <c r="B741" s="171"/>
      <c r="C741" s="184"/>
      <c r="D741" s="170"/>
      <c r="E741" s="170"/>
      <c r="F741" s="132" t="str">
        <f>IFERROR(VLOOKUP(C741,PG!$C$8:$M$1007,11,FALSE),"")</f>
        <v/>
      </c>
      <c r="G741" s="133">
        <f>IFERROR(VLOOKUP(C741,PG!$C$8:$N$1007,12,FALSE)*E741,0)</f>
        <v>0</v>
      </c>
    </row>
    <row r="742" spans="1:7" ht="35.1" customHeight="1" thickTop="1" thickBot="1" x14ac:dyDescent="0.3">
      <c r="A742" s="28" t="str">
        <f t="shared" si="11"/>
        <v/>
      </c>
      <c r="B742" s="171"/>
      <c r="C742" s="184"/>
      <c r="D742" s="170"/>
      <c r="E742" s="170"/>
      <c r="F742" s="132" t="str">
        <f>IFERROR(VLOOKUP(C742,PG!$C$8:$M$1007,11,FALSE),"")</f>
        <v/>
      </c>
      <c r="G742" s="133">
        <f>IFERROR(VLOOKUP(C742,PG!$C$8:$N$1007,12,FALSE)*E742,0)</f>
        <v>0</v>
      </c>
    </row>
    <row r="743" spans="1:7" ht="35.1" customHeight="1" thickTop="1" thickBot="1" x14ac:dyDescent="0.3">
      <c r="A743" s="28" t="str">
        <f t="shared" si="11"/>
        <v/>
      </c>
      <c r="B743" s="171"/>
      <c r="C743" s="184"/>
      <c r="D743" s="170"/>
      <c r="E743" s="170"/>
      <c r="F743" s="132" t="str">
        <f>IFERROR(VLOOKUP(C743,PG!$C$8:$M$1007,11,FALSE),"")</f>
        <v/>
      </c>
      <c r="G743" s="133">
        <f>IFERROR(VLOOKUP(C743,PG!$C$8:$N$1007,12,FALSE)*E743,0)</f>
        <v>0</v>
      </c>
    </row>
    <row r="744" spans="1:7" ht="35.1" customHeight="1" thickTop="1" thickBot="1" x14ac:dyDescent="0.3">
      <c r="A744" s="28" t="str">
        <f t="shared" si="11"/>
        <v/>
      </c>
      <c r="B744" s="171"/>
      <c r="C744" s="184"/>
      <c r="D744" s="170"/>
      <c r="E744" s="170"/>
      <c r="F744" s="132" t="str">
        <f>IFERROR(VLOOKUP(C744,PG!$C$8:$M$1007,11,FALSE),"")</f>
        <v/>
      </c>
      <c r="G744" s="133">
        <f>IFERROR(VLOOKUP(C744,PG!$C$8:$N$1007,12,FALSE)*E744,0)</f>
        <v>0</v>
      </c>
    </row>
    <row r="745" spans="1:7" ht="35.1" customHeight="1" thickTop="1" thickBot="1" x14ac:dyDescent="0.3">
      <c r="A745" s="28" t="str">
        <f t="shared" si="11"/>
        <v/>
      </c>
      <c r="B745" s="171"/>
      <c r="C745" s="184"/>
      <c r="D745" s="170"/>
      <c r="E745" s="170"/>
      <c r="F745" s="132" t="str">
        <f>IFERROR(VLOOKUP(C745,PG!$C$8:$M$1007,11,FALSE),"")</f>
        <v/>
      </c>
      <c r="G745" s="133">
        <f>IFERROR(VLOOKUP(C745,PG!$C$8:$N$1007,12,FALSE)*E745,0)</f>
        <v>0</v>
      </c>
    </row>
    <row r="746" spans="1:7" ht="35.1" customHeight="1" thickTop="1" thickBot="1" x14ac:dyDescent="0.3">
      <c r="A746" s="28" t="str">
        <f t="shared" si="11"/>
        <v/>
      </c>
      <c r="B746" s="171"/>
      <c r="C746" s="184"/>
      <c r="D746" s="170"/>
      <c r="E746" s="170"/>
      <c r="F746" s="132" t="str">
        <f>IFERROR(VLOOKUP(C746,PG!$C$8:$M$1007,11,FALSE),"")</f>
        <v/>
      </c>
      <c r="G746" s="133">
        <f>IFERROR(VLOOKUP(C746,PG!$C$8:$N$1007,12,FALSE)*E746,0)</f>
        <v>0</v>
      </c>
    </row>
    <row r="747" spans="1:7" ht="35.1" customHeight="1" thickTop="1" thickBot="1" x14ac:dyDescent="0.3">
      <c r="A747" s="28" t="str">
        <f t="shared" si="11"/>
        <v/>
      </c>
      <c r="B747" s="171"/>
      <c r="C747" s="184"/>
      <c r="D747" s="170"/>
      <c r="E747" s="170"/>
      <c r="F747" s="132" t="str">
        <f>IFERROR(VLOOKUP(C747,PG!$C$8:$M$1007,11,FALSE),"")</f>
        <v/>
      </c>
      <c r="G747" s="133">
        <f>IFERROR(VLOOKUP(C747,PG!$C$8:$N$1007,12,FALSE)*E747,0)</f>
        <v>0</v>
      </c>
    </row>
    <row r="748" spans="1:7" ht="35.1" customHeight="1" thickTop="1" thickBot="1" x14ac:dyDescent="0.3">
      <c r="A748" s="28" t="str">
        <f t="shared" si="11"/>
        <v/>
      </c>
      <c r="B748" s="171"/>
      <c r="C748" s="184"/>
      <c r="D748" s="170"/>
      <c r="E748" s="170"/>
      <c r="F748" s="132" t="str">
        <f>IFERROR(VLOOKUP(C748,PG!$C$8:$M$1007,11,FALSE),"")</f>
        <v/>
      </c>
      <c r="G748" s="133">
        <f>IFERROR(VLOOKUP(C748,PG!$C$8:$N$1007,12,FALSE)*E748,0)</f>
        <v>0</v>
      </c>
    </row>
    <row r="749" spans="1:7" ht="35.1" customHeight="1" thickTop="1" thickBot="1" x14ac:dyDescent="0.3">
      <c r="A749" s="28" t="str">
        <f t="shared" si="11"/>
        <v/>
      </c>
      <c r="B749" s="171"/>
      <c r="C749" s="184"/>
      <c r="D749" s="170"/>
      <c r="E749" s="170"/>
      <c r="F749" s="132" t="str">
        <f>IFERROR(VLOOKUP(C749,PG!$C$8:$M$1007,11,FALSE),"")</f>
        <v/>
      </c>
      <c r="G749" s="133">
        <f>IFERROR(VLOOKUP(C749,PG!$C$8:$N$1007,12,FALSE)*E749,0)</f>
        <v>0</v>
      </c>
    </row>
    <row r="750" spans="1:7" ht="35.1" customHeight="1" thickTop="1" thickBot="1" x14ac:dyDescent="0.3">
      <c r="A750" s="28" t="str">
        <f t="shared" si="11"/>
        <v/>
      </c>
      <c r="B750" s="171"/>
      <c r="C750" s="184"/>
      <c r="D750" s="170"/>
      <c r="E750" s="170"/>
      <c r="F750" s="132" t="str">
        <f>IFERROR(VLOOKUP(C750,PG!$C$8:$M$1007,11,FALSE),"")</f>
        <v/>
      </c>
      <c r="G750" s="133">
        <f>IFERROR(VLOOKUP(C750,PG!$C$8:$N$1007,12,FALSE)*E750,0)</f>
        <v>0</v>
      </c>
    </row>
    <row r="751" spans="1:7" ht="35.1" customHeight="1" thickTop="1" thickBot="1" x14ac:dyDescent="0.3">
      <c r="A751" s="28" t="str">
        <f t="shared" si="11"/>
        <v/>
      </c>
      <c r="B751" s="171"/>
      <c r="C751" s="184"/>
      <c r="D751" s="170"/>
      <c r="E751" s="170"/>
      <c r="F751" s="132" t="str">
        <f>IFERROR(VLOOKUP(C751,PG!$C$8:$M$1007,11,FALSE),"")</f>
        <v/>
      </c>
      <c r="G751" s="133">
        <f>IFERROR(VLOOKUP(C751,PG!$C$8:$N$1007,12,FALSE)*E751,0)</f>
        <v>0</v>
      </c>
    </row>
    <row r="752" spans="1:7" ht="35.1" customHeight="1" thickTop="1" thickBot="1" x14ac:dyDescent="0.3">
      <c r="A752" s="28" t="str">
        <f t="shared" si="11"/>
        <v/>
      </c>
      <c r="B752" s="171"/>
      <c r="C752" s="184"/>
      <c r="D752" s="170"/>
      <c r="E752" s="170"/>
      <c r="F752" s="132" t="str">
        <f>IFERROR(VLOOKUP(C752,PG!$C$8:$M$1007,11,FALSE),"")</f>
        <v/>
      </c>
      <c r="G752" s="133">
        <f>IFERROR(VLOOKUP(C752,PG!$C$8:$N$1007,12,FALSE)*E752,0)</f>
        <v>0</v>
      </c>
    </row>
    <row r="753" spans="1:7" ht="35.1" customHeight="1" thickTop="1" thickBot="1" x14ac:dyDescent="0.3">
      <c r="A753" s="28" t="str">
        <f t="shared" si="11"/>
        <v/>
      </c>
      <c r="B753" s="171"/>
      <c r="C753" s="184"/>
      <c r="D753" s="170"/>
      <c r="E753" s="170"/>
      <c r="F753" s="132" t="str">
        <f>IFERROR(VLOOKUP(C753,PG!$C$8:$M$1007,11,FALSE),"")</f>
        <v/>
      </c>
      <c r="G753" s="133">
        <f>IFERROR(VLOOKUP(C753,PG!$C$8:$N$1007,12,FALSE)*E753,0)</f>
        <v>0</v>
      </c>
    </row>
    <row r="754" spans="1:7" ht="35.1" customHeight="1" thickTop="1" thickBot="1" x14ac:dyDescent="0.3">
      <c r="A754" s="28" t="str">
        <f t="shared" si="11"/>
        <v/>
      </c>
      <c r="B754" s="171"/>
      <c r="C754" s="184"/>
      <c r="D754" s="170"/>
      <c r="E754" s="170"/>
      <c r="F754" s="132" t="str">
        <f>IFERROR(VLOOKUP(C754,PG!$C$8:$M$1007,11,FALSE),"")</f>
        <v/>
      </c>
      <c r="G754" s="133">
        <f>IFERROR(VLOOKUP(C754,PG!$C$8:$N$1007,12,FALSE)*E754,0)</f>
        <v>0</v>
      </c>
    </row>
    <row r="755" spans="1:7" ht="35.1" customHeight="1" thickTop="1" thickBot="1" x14ac:dyDescent="0.3">
      <c r="A755" s="28" t="str">
        <f t="shared" si="11"/>
        <v/>
      </c>
      <c r="B755" s="171"/>
      <c r="C755" s="184"/>
      <c r="D755" s="170"/>
      <c r="E755" s="170"/>
      <c r="F755" s="132" t="str">
        <f>IFERROR(VLOOKUP(C755,PG!$C$8:$M$1007,11,FALSE),"")</f>
        <v/>
      </c>
      <c r="G755" s="133">
        <f>IFERROR(VLOOKUP(C755,PG!$C$8:$N$1007,12,FALSE)*E755,0)</f>
        <v>0</v>
      </c>
    </row>
    <row r="756" spans="1:7" ht="35.1" customHeight="1" thickTop="1" thickBot="1" x14ac:dyDescent="0.3">
      <c r="A756" s="28" t="str">
        <f t="shared" si="11"/>
        <v/>
      </c>
      <c r="B756" s="171"/>
      <c r="C756" s="184"/>
      <c r="D756" s="170"/>
      <c r="E756" s="170"/>
      <c r="F756" s="132" t="str">
        <f>IFERROR(VLOOKUP(C756,PG!$C$8:$M$1007,11,FALSE),"")</f>
        <v/>
      </c>
      <c r="G756" s="133">
        <f>IFERROR(VLOOKUP(C756,PG!$C$8:$N$1007,12,FALSE)*E756,0)</f>
        <v>0</v>
      </c>
    </row>
    <row r="757" spans="1:7" ht="35.1" customHeight="1" thickTop="1" thickBot="1" x14ac:dyDescent="0.3">
      <c r="A757" s="28" t="str">
        <f t="shared" si="11"/>
        <v/>
      </c>
      <c r="B757" s="171"/>
      <c r="C757" s="184"/>
      <c r="D757" s="170"/>
      <c r="E757" s="170"/>
      <c r="F757" s="132" t="str">
        <f>IFERROR(VLOOKUP(C757,PG!$C$8:$M$1007,11,FALSE),"")</f>
        <v/>
      </c>
      <c r="G757" s="133">
        <f>IFERROR(VLOOKUP(C757,PG!$C$8:$N$1007,12,FALSE)*E757,0)</f>
        <v>0</v>
      </c>
    </row>
    <row r="758" spans="1:7" ht="35.1" customHeight="1" thickTop="1" thickBot="1" x14ac:dyDescent="0.3">
      <c r="A758" s="28" t="str">
        <f t="shared" si="11"/>
        <v/>
      </c>
      <c r="B758" s="171"/>
      <c r="C758" s="184"/>
      <c r="D758" s="170"/>
      <c r="E758" s="170"/>
      <c r="F758" s="132" t="str">
        <f>IFERROR(VLOOKUP(C758,PG!$C$8:$M$1007,11,FALSE),"")</f>
        <v/>
      </c>
      <c r="G758" s="133">
        <f>IFERROR(VLOOKUP(C758,PG!$C$8:$N$1007,12,FALSE)*E758,0)</f>
        <v>0</v>
      </c>
    </row>
    <row r="759" spans="1:7" ht="35.1" customHeight="1" thickTop="1" thickBot="1" x14ac:dyDescent="0.3">
      <c r="A759" s="28" t="str">
        <f t="shared" si="11"/>
        <v/>
      </c>
      <c r="B759" s="171"/>
      <c r="C759" s="184"/>
      <c r="D759" s="170"/>
      <c r="E759" s="170"/>
      <c r="F759" s="132" t="str">
        <f>IFERROR(VLOOKUP(C759,PG!$C$8:$M$1007,11,FALSE),"")</f>
        <v/>
      </c>
      <c r="G759" s="133">
        <f>IFERROR(VLOOKUP(C759,PG!$C$8:$N$1007,12,FALSE)*E759,0)</f>
        <v>0</v>
      </c>
    </row>
    <row r="760" spans="1:7" ht="35.1" customHeight="1" thickTop="1" thickBot="1" x14ac:dyDescent="0.3">
      <c r="A760" s="28" t="str">
        <f t="shared" si="11"/>
        <v/>
      </c>
      <c r="B760" s="171"/>
      <c r="C760" s="184"/>
      <c r="D760" s="170"/>
      <c r="E760" s="170"/>
      <c r="F760" s="132" t="str">
        <f>IFERROR(VLOOKUP(C760,PG!$C$8:$M$1007,11,FALSE),"")</f>
        <v/>
      </c>
      <c r="G760" s="133">
        <f>IFERROR(VLOOKUP(C760,PG!$C$8:$N$1007,12,FALSE)*E760,0)</f>
        <v>0</v>
      </c>
    </row>
    <row r="761" spans="1:7" ht="35.1" customHeight="1" thickTop="1" thickBot="1" x14ac:dyDescent="0.3">
      <c r="A761" s="28" t="str">
        <f t="shared" si="11"/>
        <v/>
      </c>
      <c r="B761" s="171"/>
      <c r="C761" s="184"/>
      <c r="D761" s="170"/>
      <c r="E761" s="170"/>
      <c r="F761" s="132" t="str">
        <f>IFERROR(VLOOKUP(C761,PG!$C$8:$M$1007,11,FALSE),"")</f>
        <v/>
      </c>
      <c r="G761" s="133">
        <f>IFERROR(VLOOKUP(C761,PG!$C$8:$N$1007,12,FALSE)*E761,0)</f>
        <v>0</v>
      </c>
    </row>
    <row r="762" spans="1:7" ht="35.1" customHeight="1" thickTop="1" thickBot="1" x14ac:dyDescent="0.3">
      <c r="A762" s="28" t="str">
        <f t="shared" si="11"/>
        <v/>
      </c>
      <c r="B762" s="171"/>
      <c r="C762" s="184"/>
      <c r="D762" s="170"/>
      <c r="E762" s="170"/>
      <c r="F762" s="132" t="str">
        <f>IFERROR(VLOOKUP(C762,PG!$C$8:$M$1007,11,FALSE),"")</f>
        <v/>
      </c>
      <c r="G762" s="133">
        <f>IFERROR(VLOOKUP(C762,PG!$C$8:$N$1007,12,FALSE)*E762,0)</f>
        <v>0</v>
      </c>
    </row>
    <row r="763" spans="1:7" ht="35.1" customHeight="1" thickTop="1" thickBot="1" x14ac:dyDescent="0.3">
      <c r="A763" s="28" t="str">
        <f t="shared" si="11"/>
        <v/>
      </c>
      <c r="B763" s="171"/>
      <c r="C763" s="184"/>
      <c r="D763" s="170"/>
      <c r="E763" s="170"/>
      <c r="F763" s="132" t="str">
        <f>IFERROR(VLOOKUP(C763,PG!$C$8:$M$1007,11,FALSE),"")</f>
        <v/>
      </c>
      <c r="G763" s="133">
        <f>IFERROR(VLOOKUP(C763,PG!$C$8:$N$1007,12,FALSE)*E763,0)</f>
        <v>0</v>
      </c>
    </row>
    <row r="764" spans="1:7" ht="35.1" customHeight="1" thickTop="1" thickBot="1" x14ac:dyDescent="0.3">
      <c r="A764" s="28" t="str">
        <f t="shared" si="11"/>
        <v/>
      </c>
      <c r="B764" s="171"/>
      <c r="C764" s="184"/>
      <c r="D764" s="170"/>
      <c r="E764" s="170"/>
      <c r="F764" s="132" t="str">
        <f>IFERROR(VLOOKUP(C764,PG!$C$8:$M$1007,11,FALSE),"")</f>
        <v/>
      </c>
      <c r="G764" s="133">
        <f>IFERROR(VLOOKUP(C764,PG!$C$8:$N$1007,12,FALSE)*E764,0)</f>
        <v>0</v>
      </c>
    </row>
    <row r="765" spans="1:7" ht="35.1" customHeight="1" thickTop="1" thickBot="1" x14ac:dyDescent="0.3">
      <c r="A765" s="28" t="str">
        <f t="shared" si="11"/>
        <v/>
      </c>
      <c r="B765" s="171"/>
      <c r="C765" s="184"/>
      <c r="D765" s="170"/>
      <c r="E765" s="170"/>
      <c r="F765" s="132" t="str">
        <f>IFERROR(VLOOKUP(C765,PG!$C$8:$M$1007,11,FALSE),"")</f>
        <v/>
      </c>
      <c r="G765" s="133">
        <f>IFERROR(VLOOKUP(C765,PG!$C$8:$N$1007,12,FALSE)*E765,0)</f>
        <v>0</v>
      </c>
    </row>
    <row r="766" spans="1:7" ht="35.1" customHeight="1" thickTop="1" thickBot="1" x14ac:dyDescent="0.3">
      <c r="A766" s="28" t="str">
        <f t="shared" si="11"/>
        <v/>
      </c>
      <c r="B766" s="171"/>
      <c r="C766" s="184"/>
      <c r="D766" s="170"/>
      <c r="E766" s="170"/>
      <c r="F766" s="132" t="str">
        <f>IFERROR(VLOOKUP(C766,PG!$C$8:$M$1007,11,FALSE),"")</f>
        <v/>
      </c>
      <c r="G766" s="133">
        <f>IFERROR(VLOOKUP(C766,PG!$C$8:$N$1007,12,FALSE)*E766,0)</f>
        <v>0</v>
      </c>
    </row>
    <row r="767" spans="1:7" ht="35.1" customHeight="1" thickTop="1" thickBot="1" x14ac:dyDescent="0.3">
      <c r="A767" s="28" t="str">
        <f t="shared" si="11"/>
        <v/>
      </c>
      <c r="B767" s="171"/>
      <c r="C767" s="184"/>
      <c r="D767" s="170"/>
      <c r="E767" s="170"/>
      <c r="F767" s="132" t="str">
        <f>IFERROR(VLOOKUP(C767,PG!$C$8:$M$1007,11,FALSE),"")</f>
        <v/>
      </c>
      <c r="G767" s="133">
        <f>IFERROR(VLOOKUP(C767,PG!$C$8:$N$1007,12,FALSE)*E767,0)</f>
        <v>0</v>
      </c>
    </row>
    <row r="768" spans="1:7" ht="35.1" customHeight="1" thickTop="1" thickBot="1" x14ac:dyDescent="0.3">
      <c r="A768" s="28" t="str">
        <f t="shared" si="11"/>
        <v/>
      </c>
      <c r="B768" s="171"/>
      <c r="C768" s="184"/>
      <c r="D768" s="170"/>
      <c r="E768" s="170"/>
      <c r="F768" s="132" t="str">
        <f>IFERROR(VLOOKUP(C768,PG!$C$8:$M$1007,11,FALSE),"")</f>
        <v/>
      </c>
      <c r="G768" s="133">
        <f>IFERROR(VLOOKUP(C768,PG!$C$8:$N$1007,12,FALSE)*E768,0)</f>
        <v>0</v>
      </c>
    </row>
    <row r="769" spans="1:7" ht="35.1" customHeight="1" thickTop="1" thickBot="1" x14ac:dyDescent="0.3">
      <c r="A769" s="28" t="str">
        <f t="shared" si="11"/>
        <v/>
      </c>
      <c r="B769" s="171"/>
      <c r="C769" s="184"/>
      <c r="D769" s="170"/>
      <c r="E769" s="170"/>
      <c r="F769" s="132" t="str">
        <f>IFERROR(VLOOKUP(C769,PG!$C$8:$M$1007,11,FALSE),"")</f>
        <v/>
      </c>
      <c r="G769" s="133">
        <f>IFERROR(VLOOKUP(C769,PG!$C$8:$N$1007,12,FALSE)*E769,0)</f>
        <v>0</v>
      </c>
    </row>
    <row r="770" spans="1:7" ht="35.1" customHeight="1" thickTop="1" thickBot="1" x14ac:dyDescent="0.3">
      <c r="A770" s="28" t="str">
        <f t="shared" si="11"/>
        <v/>
      </c>
      <c r="B770" s="171"/>
      <c r="C770" s="184"/>
      <c r="D770" s="170"/>
      <c r="E770" s="170"/>
      <c r="F770" s="132" t="str">
        <f>IFERROR(VLOOKUP(C770,PG!$C$8:$M$1007,11,FALSE),"")</f>
        <v/>
      </c>
      <c r="G770" s="133">
        <f>IFERROR(VLOOKUP(C770,PG!$C$8:$N$1007,12,FALSE)*E770,0)</f>
        <v>0</v>
      </c>
    </row>
    <row r="771" spans="1:7" ht="35.1" customHeight="1" thickTop="1" thickBot="1" x14ac:dyDescent="0.3">
      <c r="A771" s="28" t="str">
        <f t="shared" si="11"/>
        <v/>
      </c>
      <c r="B771" s="171"/>
      <c r="C771" s="184"/>
      <c r="D771" s="170"/>
      <c r="E771" s="170"/>
      <c r="F771" s="132" t="str">
        <f>IFERROR(VLOOKUP(C771,PG!$C$8:$M$1007,11,FALSE),"")</f>
        <v/>
      </c>
      <c r="G771" s="133">
        <f>IFERROR(VLOOKUP(C771,PG!$C$8:$N$1007,12,FALSE)*E771,0)</f>
        <v>0</v>
      </c>
    </row>
    <row r="772" spans="1:7" ht="35.1" customHeight="1" thickTop="1" thickBot="1" x14ac:dyDescent="0.3">
      <c r="A772" s="28" t="str">
        <f t="shared" si="11"/>
        <v/>
      </c>
      <c r="B772" s="171"/>
      <c r="C772" s="184"/>
      <c r="D772" s="170"/>
      <c r="E772" s="170"/>
      <c r="F772" s="132" t="str">
        <f>IFERROR(VLOOKUP(C772,PG!$C$8:$M$1007,11,FALSE),"")</f>
        <v/>
      </c>
      <c r="G772" s="133">
        <f>IFERROR(VLOOKUP(C772,PG!$C$8:$N$1007,12,FALSE)*E772,0)</f>
        <v>0</v>
      </c>
    </row>
    <row r="773" spans="1:7" ht="35.1" customHeight="1" thickTop="1" thickBot="1" x14ac:dyDescent="0.3">
      <c r="A773" s="28" t="str">
        <f t="shared" si="11"/>
        <v/>
      </c>
      <c r="B773" s="171"/>
      <c r="C773" s="184"/>
      <c r="D773" s="170"/>
      <c r="E773" s="170"/>
      <c r="F773" s="132" t="str">
        <f>IFERROR(VLOOKUP(C773,PG!$C$8:$M$1007,11,FALSE),"")</f>
        <v/>
      </c>
      <c r="G773" s="133">
        <f>IFERROR(VLOOKUP(C773,PG!$C$8:$N$1007,12,FALSE)*E773,0)</f>
        <v>0</v>
      </c>
    </row>
    <row r="774" spans="1:7" ht="35.1" customHeight="1" thickTop="1" thickBot="1" x14ac:dyDescent="0.3">
      <c r="A774" s="28" t="str">
        <f t="shared" si="11"/>
        <v/>
      </c>
      <c r="B774" s="171"/>
      <c r="C774" s="184"/>
      <c r="D774" s="170"/>
      <c r="E774" s="170"/>
      <c r="F774" s="132" t="str">
        <f>IFERROR(VLOOKUP(C774,PG!$C$8:$M$1007,11,FALSE),"")</f>
        <v/>
      </c>
      <c r="G774" s="133">
        <f>IFERROR(VLOOKUP(C774,PG!$C$8:$N$1007,12,FALSE)*E774,0)</f>
        <v>0</v>
      </c>
    </row>
    <row r="775" spans="1:7" ht="35.1" customHeight="1" thickTop="1" thickBot="1" x14ac:dyDescent="0.3">
      <c r="A775" s="28" t="str">
        <f t="shared" si="11"/>
        <v/>
      </c>
      <c r="B775" s="171"/>
      <c r="C775" s="184"/>
      <c r="D775" s="170"/>
      <c r="E775" s="170"/>
      <c r="F775" s="132" t="str">
        <f>IFERROR(VLOOKUP(C775,PG!$C$8:$M$1007,11,FALSE),"")</f>
        <v/>
      </c>
      <c r="G775" s="133">
        <f>IFERROR(VLOOKUP(C775,PG!$C$8:$N$1007,12,FALSE)*E775,0)</f>
        <v>0</v>
      </c>
    </row>
    <row r="776" spans="1:7" ht="35.1" customHeight="1" thickTop="1" thickBot="1" x14ac:dyDescent="0.3">
      <c r="A776" s="28" t="str">
        <f t="shared" si="11"/>
        <v/>
      </c>
      <c r="B776" s="171"/>
      <c r="C776" s="184"/>
      <c r="D776" s="170"/>
      <c r="E776" s="170"/>
      <c r="F776" s="132" t="str">
        <f>IFERROR(VLOOKUP(C776,PG!$C$8:$M$1007,11,FALSE),"")</f>
        <v/>
      </c>
      <c r="G776" s="133">
        <f>IFERROR(VLOOKUP(C776,PG!$C$8:$N$1007,12,FALSE)*E776,0)</f>
        <v>0</v>
      </c>
    </row>
    <row r="777" spans="1:7" ht="35.1" customHeight="1" thickTop="1" thickBot="1" x14ac:dyDescent="0.3">
      <c r="A777" s="28" t="str">
        <f t="shared" ref="A777:A840" si="12">IF(B777="","",MONTH(B777))</f>
        <v/>
      </c>
      <c r="B777" s="171"/>
      <c r="C777" s="184"/>
      <c r="D777" s="170"/>
      <c r="E777" s="170"/>
      <c r="F777" s="132" t="str">
        <f>IFERROR(VLOOKUP(C777,PG!$C$8:$M$1007,11,FALSE),"")</f>
        <v/>
      </c>
      <c r="G777" s="133">
        <f>IFERROR(VLOOKUP(C777,PG!$C$8:$N$1007,12,FALSE)*E777,0)</f>
        <v>0</v>
      </c>
    </row>
    <row r="778" spans="1:7" ht="35.1" customHeight="1" thickTop="1" thickBot="1" x14ac:dyDescent="0.3">
      <c r="A778" s="28" t="str">
        <f t="shared" si="12"/>
        <v/>
      </c>
      <c r="B778" s="171"/>
      <c r="C778" s="184"/>
      <c r="D778" s="170"/>
      <c r="E778" s="170"/>
      <c r="F778" s="132" t="str">
        <f>IFERROR(VLOOKUP(C778,PG!$C$8:$M$1007,11,FALSE),"")</f>
        <v/>
      </c>
      <c r="G778" s="133">
        <f>IFERROR(VLOOKUP(C778,PG!$C$8:$N$1007,12,FALSE)*E778,0)</f>
        <v>0</v>
      </c>
    </row>
    <row r="779" spans="1:7" ht="35.1" customHeight="1" thickTop="1" thickBot="1" x14ac:dyDescent="0.3">
      <c r="A779" s="28" t="str">
        <f t="shared" si="12"/>
        <v/>
      </c>
      <c r="B779" s="171"/>
      <c r="C779" s="184"/>
      <c r="D779" s="170"/>
      <c r="E779" s="170"/>
      <c r="F779" s="132" t="str">
        <f>IFERROR(VLOOKUP(C779,PG!$C$8:$M$1007,11,FALSE),"")</f>
        <v/>
      </c>
      <c r="G779" s="133">
        <f>IFERROR(VLOOKUP(C779,PG!$C$8:$N$1007,12,FALSE)*E779,0)</f>
        <v>0</v>
      </c>
    </row>
    <row r="780" spans="1:7" ht="35.1" customHeight="1" thickTop="1" thickBot="1" x14ac:dyDescent="0.3">
      <c r="A780" s="28" t="str">
        <f t="shared" si="12"/>
        <v/>
      </c>
      <c r="B780" s="171"/>
      <c r="C780" s="184"/>
      <c r="D780" s="170"/>
      <c r="E780" s="170"/>
      <c r="F780" s="132" t="str">
        <f>IFERROR(VLOOKUP(C780,PG!$C$8:$M$1007,11,FALSE),"")</f>
        <v/>
      </c>
      <c r="G780" s="133">
        <f>IFERROR(VLOOKUP(C780,PG!$C$8:$N$1007,12,FALSE)*E780,0)</f>
        <v>0</v>
      </c>
    </row>
    <row r="781" spans="1:7" ht="35.1" customHeight="1" thickTop="1" thickBot="1" x14ac:dyDescent="0.3">
      <c r="A781" s="28" t="str">
        <f t="shared" si="12"/>
        <v/>
      </c>
      <c r="B781" s="171"/>
      <c r="C781" s="184"/>
      <c r="D781" s="170"/>
      <c r="E781" s="170"/>
      <c r="F781" s="132" t="str">
        <f>IFERROR(VLOOKUP(C781,PG!$C$8:$M$1007,11,FALSE),"")</f>
        <v/>
      </c>
      <c r="G781" s="133">
        <f>IFERROR(VLOOKUP(C781,PG!$C$8:$N$1007,12,FALSE)*E781,0)</f>
        <v>0</v>
      </c>
    </row>
    <row r="782" spans="1:7" ht="35.1" customHeight="1" thickTop="1" thickBot="1" x14ac:dyDescent="0.3">
      <c r="A782" s="28" t="str">
        <f t="shared" si="12"/>
        <v/>
      </c>
      <c r="B782" s="171"/>
      <c r="C782" s="184"/>
      <c r="D782" s="170"/>
      <c r="E782" s="170"/>
      <c r="F782" s="132" t="str">
        <f>IFERROR(VLOOKUP(C782,PG!$C$8:$M$1007,11,FALSE),"")</f>
        <v/>
      </c>
      <c r="G782" s="133">
        <f>IFERROR(VLOOKUP(C782,PG!$C$8:$N$1007,12,FALSE)*E782,0)</f>
        <v>0</v>
      </c>
    </row>
    <row r="783" spans="1:7" ht="35.1" customHeight="1" thickTop="1" thickBot="1" x14ac:dyDescent="0.3">
      <c r="A783" s="28" t="str">
        <f t="shared" si="12"/>
        <v/>
      </c>
      <c r="B783" s="171"/>
      <c r="C783" s="184"/>
      <c r="D783" s="170"/>
      <c r="E783" s="170"/>
      <c r="F783" s="132" t="str">
        <f>IFERROR(VLOOKUP(C783,PG!$C$8:$M$1007,11,FALSE),"")</f>
        <v/>
      </c>
      <c r="G783" s="133">
        <f>IFERROR(VLOOKUP(C783,PG!$C$8:$N$1007,12,FALSE)*E783,0)</f>
        <v>0</v>
      </c>
    </row>
    <row r="784" spans="1:7" ht="35.1" customHeight="1" thickTop="1" thickBot="1" x14ac:dyDescent="0.3">
      <c r="A784" s="28" t="str">
        <f t="shared" si="12"/>
        <v/>
      </c>
      <c r="B784" s="171"/>
      <c r="C784" s="184"/>
      <c r="D784" s="170"/>
      <c r="E784" s="170"/>
      <c r="F784" s="132" t="str">
        <f>IFERROR(VLOOKUP(C784,PG!$C$8:$M$1007,11,FALSE),"")</f>
        <v/>
      </c>
      <c r="G784" s="133">
        <f>IFERROR(VLOOKUP(C784,PG!$C$8:$N$1007,12,FALSE)*E784,0)</f>
        <v>0</v>
      </c>
    </row>
    <row r="785" spans="1:7" ht="35.1" customHeight="1" thickTop="1" thickBot="1" x14ac:dyDescent="0.3">
      <c r="A785" s="28" t="str">
        <f t="shared" si="12"/>
        <v/>
      </c>
      <c r="B785" s="171"/>
      <c r="C785" s="184"/>
      <c r="D785" s="170"/>
      <c r="E785" s="170"/>
      <c r="F785" s="132" t="str">
        <f>IFERROR(VLOOKUP(C785,PG!$C$8:$M$1007,11,FALSE),"")</f>
        <v/>
      </c>
      <c r="G785" s="133">
        <f>IFERROR(VLOOKUP(C785,PG!$C$8:$N$1007,12,FALSE)*E785,0)</f>
        <v>0</v>
      </c>
    </row>
    <row r="786" spans="1:7" ht="35.1" customHeight="1" thickTop="1" thickBot="1" x14ac:dyDescent="0.3">
      <c r="A786" s="28" t="str">
        <f t="shared" si="12"/>
        <v/>
      </c>
      <c r="B786" s="171"/>
      <c r="C786" s="184"/>
      <c r="D786" s="170"/>
      <c r="E786" s="170"/>
      <c r="F786" s="132" t="str">
        <f>IFERROR(VLOOKUP(C786,PG!$C$8:$M$1007,11,FALSE),"")</f>
        <v/>
      </c>
      <c r="G786" s="133">
        <f>IFERROR(VLOOKUP(C786,PG!$C$8:$N$1007,12,FALSE)*E786,0)</f>
        <v>0</v>
      </c>
    </row>
    <row r="787" spans="1:7" ht="35.1" customHeight="1" thickTop="1" thickBot="1" x14ac:dyDescent="0.3">
      <c r="A787" s="28" t="str">
        <f t="shared" si="12"/>
        <v/>
      </c>
      <c r="B787" s="171"/>
      <c r="C787" s="184"/>
      <c r="D787" s="170"/>
      <c r="E787" s="170"/>
      <c r="F787" s="132" t="str">
        <f>IFERROR(VLOOKUP(C787,PG!$C$8:$M$1007,11,FALSE),"")</f>
        <v/>
      </c>
      <c r="G787" s="133">
        <f>IFERROR(VLOOKUP(C787,PG!$C$8:$N$1007,12,FALSE)*E787,0)</f>
        <v>0</v>
      </c>
    </row>
    <row r="788" spans="1:7" ht="35.1" customHeight="1" thickTop="1" thickBot="1" x14ac:dyDescent="0.3">
      <c r="A788" s="28" t="str">
        <f t="shared" si="12"/>
        <v/>
      </c>
      <c r="B788" s="171"/>
      <c r="C788" s="184"/>
      <c r="D788" s="170"/>
      <c r="E788" s="170"/>
      <c r="F788" s="132" t="str">
        <f>IFERROR(VLOOKUP(C788,PG!$C$8:$M$1007,11,FALSE),"")</f>
        <v/>
      </c>
      <c r="G788" s="133">
        <f>IFERROR(VLOOKUP(C788,PG!$C$8:$N$1007,12,FALSE)*E788,0)</f>
        <v>0</v>
      </c>
    </row>
    <row r="789" spans="1:7" ht="35.1" customHeight="1" thickTop="1" thickBot="1" x14ac:dyDescent="0.3">
      <c r="A789" s="28" t="str">
        <f t="shared" si="12"/>
        <v/>
      </c>
      <c r="B789" s="171"/>
      <c r="C789" s="184"/>
      <c r="D789" s="170"/>
      <c r="E789" s="170"/>
      <c r="F789" s="132" t="str">
        <f>IFERROR(VLOOKUP(C789,PG!$C$8:$M$1007,11,FALSE),"")</f>
        <v/>
      </c>
      <c r="G789" s="133">
        <f>IFERROR(VLOOKUP(C789,PG!$C$8:$N$1007,12,FALSE)*E789,0)</f>
        <v>0</v>
      </c>
    </row>
    <row r="790" spans="1:7" ht="35.1" customHeight="1" thickTop="1" thickBot="1" x14ac:dyDescent="0.3">
      <c r="A790" s="28" t="str">
        <f t="shared" si="12"/>
        <v/>
      </c>
      <c r="B790" s="171"/>
      <c r="C790" s="184"/>
      <c r="D790" s="170"/>
      <c r="E790" s="170"/>
      <c r="F790" s="132" t="str">
        <f>IFERROR(VLOOKUP(C790,PG!$C$8:$M$1007,11,FALSE),"")</f>
        <v/>
      </c>
      <c r="G790" s="133">
        <f>IFERROR(VLOOKUP(C790,PG!$C$8:$N$1007,12,FALSE)*E790,0)</f>
        <v>0</v>
      </c>
    </row>
    <row r="791" spans="1:7" ht="35.1" customHeight="1" thickTop="1" thickBot="1" x14ac:dyDescent="0.3">
      <c r="A791" s="28" t="str">
        <f t="shared" si="12"/>
        <v/>
      </c>
      <c r="B791" s="171"/>
      <c r="C791" s="184"/>
      <c r="D791" s="170"/>
      <c r="E791" s="170"/>
      <c r="F791" s="132" t="str">
        <f>IFERROR(VLOOKUP(C791,PG!$C$8:$M$1007,11,FALSE),"")</f>
        <v/>
      </c>
      <c r="G791" s="133">
        <f>IFERROR(VLOOKUP(C791,PG!$C$8:$N$1007,12,FALSE)*E791,0)</f>
        <v>0</v>
      </c>
    </row>
    <row r="792" spans="1:7" ht="35.1" customHeight="1" thickTop="1" thickBot="1" x14ac:dyDescent="0.3">
      <c r="A792" s="28" t="str">
        <f t="shared" si="12"/>
        <v/>
      </c>
      <c r="B792" s="171"/>
      <c r="C792" s="184"/>
      <c r="D792" s="170"/>
      <c r="E792" s="170"/>
      <c r="F792" s="132" t="str">
        <f>IFERROR(VLOOKUP(C792,PG!$C$8:$M$1007,11,FALSE),"")</f>
        <v/>
      </c>
      <c r="G792" s="133">
        <f>IFERROR(VLOOKUP(C792,PG!$C$8:$N$1007,12,FALSE)*E792,0)</f>
        <v>0</v>
      </c>
    </row>
    <row r="793" spans="1:7" ht="35.1" customHeight="1" thickTop="1" thickBot="1" x14ac:dyDescent="0.3">
      <c r="A793" s="28" t="str">
        <f t="shared" si="12"/>
        <v/>
      </c>
      <c r="B793" s="171"/>
      <c r="C793" s="184"/>
      <c r="D793" s="170"/>
      <c r="E793" s="170"/>
      <c r="F793" s="132" t="str">
        <f>IFERROR(VLOOKUP(C793,PG!$C$8:$M$1007,11,FALSE),"")</f>
        <v/>
      </c>
      <c r="G793" s="133">
        <f>IFERROR(VLOOKUP(C793,PG!$C$8:$N$1007,12,FALSE)*E793,0)</f>
        <v>0</v>
      </c>
    </row>
    <row r="794" spans="1:7" ht="35.1" customHeight="1" thickTop="1" thickBot="1" x14ac:dyDescent="0.3">
      <c r="A794" s="28" t="str">
        <f t="shared" si="12"/>
        <v/>
      </c>
      <c r="B794" s="171"/>
      <c r="C794" s="184"/>
      <c r="D794" s="170"/>
      <c r="E794" s="170"/>
      <c r="F794" s="132" t="str">
        <f>IFERROR(VLOOKUP(C794,PG!$C$8:$M$1007,11,FALSE),"")</f>
        <v/>
      </c>
      <c r="G794" s="133">
        <f>IFERROR(VLOOKUP(C794,PG!$C$8:$N$1007,12,FALSE)*E794,0)</f>
        <v>0</v>
      </c>
    </row>
    <row r="795" spans="1:7" ht="35.1" customHeight="1" thickTop="1" thickBot="1" x14ac:dyDescent="0.3">
      <c r="A795" s="28" t="str">
        <f t="shared" si="12"/>
        <v/>
      </c>
      <c r="B795" s="171"/>
      <c r="C795" s="184"/>
      <c r="D795" s="170"/>
      <c r="E795" s="170"/>
      <c r="F795" s="132" t="str">
        <f>IFERROR(VLOOKUP(C795,PG!$C$8:$M$1007,11,FALSE),"")</f>
        <v/>
      </c>
      <c r="G795" s="133">
        <f>IFERROR(VLOOKUP(C795,PG!$C$8:$N$1007,12,FALSE)*E795,0)</f>
        <v>0</v>
      </c>
    </row>
    <row r="796" spans="1:7" ht="35.1" customHeight="1" thickTop="1" thickBot="1" x14ac:dyDescent="0.3">
      <c r="A796" s="28" t="str">
        <f t="shared" si="12"/>
        <v/>
      </c>
      <c r="B796" s="171"/>
      <c r="C796" s="184"/>
      <c r="D796" s="170"/>
      <c r="E796" s="170"/>
      <c r="F796" s="132" t="str">
        <f>IFERROR(VLOOKUP(C796,PG!$C$8:$M$1007,11,FALSE),"")</f>
        <v/>
      </c>
      <c r="G796" s="133">
        <f>IFERROR(VLOOKUP(C796,PG!$C$8:$N$1007,12,FALSE)*E796,0)</f>
        <v>0</v>
      </c>
    </row>
    <row r="797" spans="1:7" ht="35.1" customHeight="1" thickTop="1" thickBot="1" x14ac:dyDescent="0.3">
      <c r="A797" s="28" t="str">
        <f t="shared" si="12"/>
        <v/>
      </c>
      <c r="B797" s="171"/>
      <c r="C797" s="184"/>
      <c r="D797" s="170"/>
      <c r="E797" s="170"/>
      <c r="F797" s="132" t="str">
        <f>IFERROR(VLOOKUP(C797,PG!$C$8:$M$1007,11,FALSE),"")</f>
        <v/>
      </c>
      <c r="G797" s="133">
        <f>IFERROR(VLOOKUP(C797,PG!$C$8:$N$1007,12,FALSE)*E797,0)</f>
        <v>0</v>
      </c>
    </row>
    <row r="798" spans="1:7" ht="35.1" customHeight="1" thickTop="1" thickBot="1" x14ac:dyDescent="0.3">
      <c r="A798" s="28" t="str">
        <f t="shared" si="12"/>
        <v/>
      </c>
      <c r="B798" s="171"/>
      <c r="C798" s="184"/>
      <c r="D798" s="170"/>
      <c r="E798" s="170"/>
      <c r="F798" s="132" t="str">
        <f>IFERROR(VLOOKUP(C798,PG!$C$8:$M$1007,11,FALSE),"")</f>
        <v/>
      </c>
      <c r="G798" s="133">
        <f>IFERROR(VLOOKUP(C798,PG!$C$8:$N$1007,12,FALSE)*E798,0)</f>
        <v>0</v>
      </c>
    </row>
    <row r="799" spans="1:7" ht="35.1" customHeight="1" thickTop="1" thickBot="1" x14ac:dyDescent="0.3">
      <c r="A799" s="28" t="str">
        <f t="shared" si="12"/>
        <v/>
      </c>
      <c r="B799" s="171"/>
      <c r="C799" s="184"/>
      <c r="D799" s="170"/>
      <c r="E799" s="170"/>
      <c r="F799" s="132" t="str">
        <f>IFERROR(VLOOKUP(C799,PG!$C$8:$M$1007,11,FALSE),"")</f>
        <v/>
      </c>
      <c r="G799" s="133">
        <f>IFERROR(VLOOKUP(C799,PG!$C$8:$N$1007,12,FALSE)*E799,0)</f>
        <v>0</v>
      </c>
    </row>
    <row r="800" spans="1:7" ht="35.1" customHeight="1" thickTop="1" thickBot="1" x14ac:dyDescent="0.3">
      <c r="A800" s="28" t="str">
        <f t="shared" si="12"/>
        <v/>
      </c>
      <c r="B800" s="171"/>
      <c r="C800" s="184"/>
      <c r="D800" s="170"/>
      <c r="E800" s="170"/>
      <c r="F800" s="132" t="str">
        <f>IFERROR(VLOOKUP(C800,PG!$C$8:$M$1007,11,FALSE),"")</f>
        <v/>
      </c>
      <c r="G800" s="133">
        <f>IFERROR(VLOOKUP(C800,PG!$C$8:$N$1007,12,FALSE)*E800,0)</f>
        <v>0</v>
      </c>
    </row>
    <row r="801" spans="1:7" ht="35.1" customHeight="1" thickTop="1" thickBot="1" x14ac:dyDescent="0.3">
      <c r="A801" s="28" t="str">
        <f t="shared" si="12"/>
        <v/>
      </c>
      <c r="B801" s="171"/>
      <c r="C801" s="184"/>
      <c r="D801" s="170"/>
      <c r="E801" s="170"/>
      <c r="F801" s="132" t="str">
        <f>IFERROR(VLOOKUP(C801,PG!$C$8:$M$1007,11,FALSE),"")</f>
        <v/>
      </c>
      <c r="G801" s="133">
        <f>IFERROR(VLOOKUP(C801,PG!$C$8:$N$1007,12,FALSE)*E801,0)</f>
        <v>0</v>
      </c>
    </row>
    <row r="802" spans="1:7" ht="35.1" customHeight="1" thickTop="1" thickBot="1" x14ac:dyDescent="0.3">
      <c r="A802" s="28" t="str">
        <f t="shared" si="12"/>
        <v/>
      </c>
      <c r="B802" s="171"/>
      <c r="C802" s="184"/>
      <c r="D802" s="170"/>
      <c r="E802" s="170"/>
      <c r="F802" s="132" t="str">
        <f>IFERROR(VLOOKUP(C802,PG!$C$8:$M$1007,11,FALSE),"")</f>
        <v/>
      </c>
      <c r="G802" s="133">
        <f>IFERROR(VLOOKUP(C802,PG!$C$8:$N$1007,12,FALSE)*E802,0)</f>
        <v>0</v>
      </c>
    </row>
    <row r="803" spans="1:7" ht="35.1" customHeight="1" thickTop="1" thickBot="1" x14ac:dyDescent="0.3">
      <c r="A803" s="28" t="str">
        <f t="shared" si="12"/>
        <v/>
      </c>
      <c r="B803" s="171"/>
      <c r="C803" s="184"/>
      <c r="D803" s="170"/>
      <c r="E803" s="170"/>
      <c r="F803" s="132" t="str">
        <f>IFERROR(VLOOKUP(C803,PG!$C$8:$M$1007,11,FALSE),"")</f>
        <v/>
      </c>
      <c r="G803" s="133">
        <f>IFERROR(VLOOKUP(C803,PG!$C$8:$N$1007,12,FALSE)*E803,0)</f>
        <v>0</v>
      </c>
    </row>
    <row r="804" spans="1:7" ht="35.1" customHeight="1" thickTop="1" thickBot="1" x14ac:dyDescent="0.3">
      <c r="A804" s="28" t="str">
        <f t="shared" si="12"/>
        <v/>
      </c>
      <c r="B804" s="171"/>
      <c r="C804" s="184"/>
      <c r="D804" s="170"/>
      <c r="E804" s="170"/>
      <c r="F804" s="132" t="str">
        <f>IFERROR(VLOOKUP(C804,PG!$C$8:$M$1007,11,FALSE),"")</f>
        <v/>
      </c>
      <c r="G804" s="133">
        <f>IFERROR(VLOOKUP(C804,PG!$C$8:$N$1007,12,FALSE)*E804,0)</f>
        <v>0</v>
      </c>
    </row>
    <row r="805" spans="1:7" ht="35.1" customHeight="1" thickTop="1" thickBot="1" x14ac:dyDescent="0.3">
      <c r="A805" s="28" t="str">
        <f t="shared" si="12"/>
        <v/>
      </c>
      <c r="B805" s="171"/>
      <c r="C805" s="184"/>
      <c r="D805" s="170"/>
      <c r="E805" s="170"/>
      <c r="F805" s="132" t="str">
        <f>IFERROR(VLOOKUP(C805,PG!$C$8:$M$1007,11,FALSE),"")</f>
        <v/>
      </c>
      <c r="G805" s="133">
        <f>IFERROR(VLOOKUP(C805,PG!$C$8:$N$1007,12,FALSE)*E805,0)</f>
        <v>0</v>
      </c>
    </row>
    <row r="806" spans="1:7" ht="35.1" customHeight="1" thickTop="1" thickBot="1" x14ac:dyDescent="0.3">
      <c r="A806" s="28" t="str">
        <f t="shared" si="12"/>
        <v/>
      </c>
      <c r="B806" s="171"/>
      <c r="C806" s="184"/>
      <c r="D806" s="170"/>
      <c r="E806" s="170"/>
      <c r="F806" s="132" t="str">
        <f>IFERROR(VLOOKUP(C806,PG!$C$8:$M$1007,11,FALSE),"")</f>
        <v/>
      </c>
      <c r="G806" s="133">
        <f>IFERROR(VLOOKUP(C806,PG!$C$8:$N$1007,12,FALSE)*E806,0)</f>
        <v>0</v>
      </c>
    </row>
    <row r="807" spans="1:7" ht="35.1" customHeight="1" thickTop="1" thickBot="1" x14ac:dyDescent="0.3">
      <c r="A807" s="28" t="str">
        <f t="shared" si="12"/>
        <v/>
      </c>
      <c r="B807" s="171"/>
      <c r="C807" s="184"/>
      <c r="D807" s="170"/>
      <c r="E807" s="170"/>
      <c r="F807" s="132" t="str">
        <f>IFERROR(VLOOKUP(C807,PG!$C$8:$M$1007,11,FALSE),"")</f>
        <v/>
      </c>
      <c r="G807" s="133">
        <f>IFERROR(VLOOKUP(C807,PG!$C$8:$N$1007,12,FALSE)*E807,0)</f>
        <v>0</v>
      </c>
    </row>
    <row r="808" spans="1:7" ht="35.1" customHeight="1" thickTop="1" thickBot="1" x14ac:dyDescent="0.3">
      <c r="A808" s="28" t="str">
        <f t="shared" si="12"/>
        <v/>
      </c>
      <c r="B808" s="171"/>
      <c r="C808" s="184"/>
      <c r="D808" s="170"/>
      <c r="E808" s="170"/>
      <c r="F808" s="132" t="str">
        <f>IFERROR(VLOOKUP(C808,PG!$C$8:$M$1007,11,FALSE),"")</f>
        <v/>
      </c>
      <c r="G808" s="133">
        <f>IFERROR(VLOOKUP(C808,PG!$C$8:$N$1007,12,FALSE)*E808,0)</f>
        <v>0</v>
      </c>
    </row>
    <row r="809" spans="1:7" ht="35.1" customHeight="1" thickTop="1" thickBot="1" x14ac:dyDescent="0.3">
      <c r="A809" s="28" t="str">
        <f t="shared" si="12"/>
        <v/>
      </c>
      <c r="B809" s="171"/>
      <c r="C809" s="184"/>
      <c r="D809" s="170"/>
      <c r="E809" s="170"/>
      <c r="F809" s="132" t="str">
        <f>IFERROR(VLOOKUP(C809,PG!$C$8:$M$1007,11,FALSE),"")</f>
        <v/>
      </c>
      <c r="G809" s="133">
        <f>IFERROR(VLOOKUP(C809,PG!$C$8:$N$1007,12,FALSE)*E809,0)</f>
        <v>0</v>
      </c>
    </row>
    <row r="810" spans="1:7" ht="35.1" customHeight="1" thickTop="1" thickBot="1" x14ac:dyDescent="0.3">
      <c r="A810" s="28" t="str">
        <f t="shared" si="12"/>
        <v/>
      </c>
      <c r="B810" s="171"/>
      <c r="C810" s="184"/>
      <c r="D810" s="170"/>
      <c r="E810" s="170"/>
      <c r="F810" s="132" t="str">
        <f>IFERROR(VLOOKUP(C810,PG!$C$8:$M$1007,11,FALSE),"")</f>
        <v/>
      </c>
      <c r="G810" s="133">
        <f>IFERROR(VLOOKUP(C810,PG!$C$8:$N$1007,12,FALSE)*E810,0)</f>
        <v>0</v>
      </c>
    </row>
    <row r="811" spans="1:7" ht="35.1" customHeight="1" thickTop="1" thickBot="1" x14ac:dyDescent="0.3">
      <c r="A811" s="28" t="str">
        <f t="shared" si="12"/>
        <v/>
      </c>
      <c r="B811" s="171"/>
      <c r="C811" s="184"/>
      <c r="D811" s="170"/>
      <c r="E811" s="170"/>
      <c r="F811" s="132" t="str">
        <f>IFERROR(VLOOKUP(C811,PG!$C$8:$M$1007,11,FALSE),"")</f>
        <v/>
      </c>
      <c r="G811" s="133">
        <f>IFERROR(VLOOKUP(C811,PG!$C$8:$N$1007,12,FALSE)*E811,0)</f>
        <v>0</v>
      </c>
    </row>
    <row r="812" spans="1:7" ht="35.1" customHeight="1" thickTop="1" thickBot="1" x14ac:dyDescent="0.3">
      <c r="A812" s="28" t="str">
        <f t="shared" si="12"/>
        <v/>
      </c>
      <c r="B812" s="171"/>
      <c r="C812" s="184"/>
      <c r="D812" s="170"/>
      <c r="E812" s="170"/>
      <c r="F812" s="132" t="str">
        <f>IFERROR(VLOOKUP(C812,PG!$C$8:$M$1007,11,FALSE),"")</f>
        <v/>
      </c>
      <c r="G812" s="133">
        <f>IFERROR(VLOOKUP(C812,PG!$C$8:$N$1007,12,FALSE)*E812,0)</f>
        <v>0</v>
      </c>
    </row>
    <row r="813" spans="1:7" ht="35.1" customHeight="1" thickTop="1" thickBot="1" x14ac:dyDescent="0.3">
      <c r="A813" s="28" t="str">
        <f t="shared" si="12"/>
        <v/>
      </c>
      <c r="B813" s="171"/>
      <c r="C813" s="184"/>
      <c r="D813" s="170"/>
      <c r="E813" s="170"/>
      <c r="F813" s="132" t="str">
        <f>IFERROR(VLOOKUP(C813,PG!$C$8:$M$1007,11,FALSE),"")</f>
        <v/>
      </c>
      <c r="G813" s="133">
        <f>IFERROR(VLOOKUP(C813,PG!$C$8:$N$1007,12,FALSE)*E813,0)</f>
        <v>0</v>
      </c>
    </row>
    <row r="814" spans="1:7" ht="35.1" customHeight="1" thickTop="1" thickBot="1" x14ac:dyDescent="0.3">
      <c r="A814" s="28" t="str">
        <f t="shared" si="12"/>
        <v/>
      </c>
      <c r="B814" s="171"/>
      <c r="C814" s="184"/>
      <c r="D814" s="170"/>
      <c r="E814" s="170"/>
      <c r="F814" s="132" t="str">
        <f>IFERROR(VLOOKUP(C814,PG!$C$8:$M$1007,11,FALSE),"")</f>
        <v/>
      </c>
      <c r="G814" s="133">
        <f>IFERROR(VLOOKUP(C814,PG!$C$8:$N$1007,12,FALSE)*E814,0)</f>
        <v>0</v>
      </c>
    </row>
    <row r="815" spans="1:7" ht="35.1" customHeight="1" thickTop="1" thickBot="1" x14ac:dyDescent="0.3">
      <c r="A815" s="28" t="str">
        <f t="shared" si="12"/>
        <v/>
      </c>
      <c r="B815" s="171"/>
      <c r="C815" s="184"/>
      <c r="D815" s="170"/>
      <c r="E815" s="170"/>
      <c r="F815" s="132" t="str">
        <f>IFERROR(VLOOKUP(C815,PG!$C$8:$M$1007,11,FALSE),"")</f>
        <v/>
      </c>
      <c r="G815" s="133">
        <f>IFERROR(VLOOKUP(C815,PG!$C$8:$N$1007,12,FALSE)*E815,0)</f>
        <v>0</v>
      </c>
    </row>
    <row r="816" spans="1:7" ht="35.1" customHeight="1" thickTop="1" thickBot="1" x14ac:dyDescent="0.3">
      <c r="A816" s="28" t="str">
        <f t="shared" si="12"/>
        <v/>
      </c>
      <c r="B816" s="171"/>
      <c r="C816" s="184"/>
      <c r="D816" s="170"/>
      <c r="E816" s="170"/>
      <c r="F816" s="132" t="str">
        <f>IFERROR(VLOOKUP(C816,PG!$C$8:$M$1007,11,FALSE),"")</f>
        <v/>
      </c>
      <c r="G816" s="133">
        <f>IFERROR(VLOOKUP(C816,PG!$C$8:$N$1007,12,FALSE)*E816,0)</f>
        <v>0</v>
      </c>
    </row>
    <row r="817" spans="1:7" ht="35.1" customHeight="1" thickTop="1" thickBot="1" x14ac:dyDescent="0.3">
      <c r="A817" s="28" t="str">
        <f t="shared" si="12"/>
        <v/>
      </c>
      <c r="B817" s="171"/>
      <c r="C817" s="184"/>
      <c r="D817" s="170"/>
      <c r="E817" s="170"/>
      <c r="F817" s="132" t="str">
        <f>IFERROR(VLOOKUP(C817,PG!$C$8:$M$1007,11,FALSE),"")</f>
        <v/>
      </c>
      <c r="G817" s="133">
        <f>IFERROR(VLOOKUP(C817,PG!$C$8:$N$1007,12,FALSE)*E817,0)</f>
        <v>0</v>
      </c>
    </row>
    <row r="818" spans="1:7" ht="35.1" customHeight="1" thickTop="1" thickBot="1" x14ac:dyDescent="0.3">
      <c r="A818" s="28" t="str">
        <f t="shared" si="12"/>
        <v/>
      </c>
      <c r="B818" s="171"/>
      <c r="C818" s="184"/>
      <c r="D818" s="170"/>
      <c r="E818" s="170"/>
      <c r="F818" s="132" t="str">
        <f>IFERROR(VLOOKUP(C818,PG!$C$8:$M$1007,11,FALSE),"")</f>
        <v/>
      </c>
      <c r="G818" s="133">
        <f>IFERROR(VLOOKUP(C818,PG!$C$8:$N$1007,12,FALSE)*E818,0)</f>
        <v>0</v>
      </c>
    </row>
    <row r="819" spans="1:7" ht="35.1" customHeight="1" thickTop="1" thickBot="1" x14ac:dyDescent="0.3">
      <c r="A819" s="28" t="str">
        <f t="shared" si="12"/>
        <v/>
      </c>
      <c r="B819" s="171"/>
      <c r="C819" s="184"/>
      <c r="D819" s="170"/>
      <c r="E819" s="170"/>
      <c r="F819" s="132" t="str">
        <f>IFERROR(VLOOKUP(C819,PG!$C$8:$M$1007,11,FALSE),"")</f>
        <v/>
      </c>
      <c r="G819" s="133">
        <f>IFERROR(VLOOKUP(C819,PG!$C$8:$N$1007,12,FALSE)*E819,0)</f>
        <v>0</v>
      </c>
    </row>
    <row r="820" spans="1:7" ht="35.1" customHeight="1" thickTop="1" thickBot="1" x14ac:dyDescent="0.3">
      <c r="A820" s="28" t="str">
        <f t="shared" si="12"/>
        <v/>
      </c>
      <c r="B820" s="171"/>
      <c r="C820" s="184"/>
      <c r="D820" s="170"/>
      <c r="E820" s="170"/>
      <c r="F820" s="132" t="str">
        <f>IFERROR(VLOOKUP(C820,PG!$C$8:$M$1007,11,FALSE),"")</f>
        <v/>
      </c>
      <c r="G820" s="133">
        <f>IFERROR(VLOOKUP(C820,PG!$C$8:$N$1007,12,FALSE)*E820,0)</f>
        <v>0</v>
      </c>
    </row>
    <row r="821" spans="1:7" ht="35.1" customHeight="1" thickTop="1" thickBot="1" x14ac:dyDescent="0.3">
      <c r="A821" s="28" t="str">
        <f t="shared" si="12"/>
        <v/>
      </c>
      <c r="B821" s="171"/>
      <c r="C821" s="184"/>
      <c r="D821" s="170"/>
      <c r="E821" s="170"/>
      <c r="F821" s="132" t="str">
        <f>IFERROR(VLOOKUP(C821,PG!$C$8:$M$1007,11,FALSE),"")</f>
        <v/>
      </c>
      <c r="G821" s="133">
        <f>IFERROR(VLOOKUP(C821,PG!$C$8:$N$1007,12,FALSE)*E821,0)</f>
        <v>0</v>
      </c>
    </row>
    <row r="822" spans="1:7" ht="35.1" customHeight="1" thickTop="1" thickBot="1" x14ac:dyDescent="0.3">
      <c r="A822" s="28" t="str">
        <f t="shared" si="12"/>
        <v/>
      </c>
      <c r="B822" s="171"/>
      <c r="C822" s="184"/>
      <c r="D822" s="170"/>
      <c r="E822" s="170"/>
      <c r="F822" s="132" t="str">
        <f>IFERROR(VLOOKUP(C822,PG!$C$8:$M$1007,11,FALSE),"")</f>
        <v/>
      </c>
      <c r="G822" s="133">
        <f>IFERROR(VLOOKUP(C822,PG!$C$8:$N$1007,12,FALSE)*E822,0)</f>
        <v>0</v>
      </c>
    </row>
    <row r="823" spans="1:7" ht="35.1" customHeight="1" thickTop="1" thickBot="1" x14ac:dyDescent="0.3">
      <c r="A823" s="28" t="str">
        <f t="shared" si="12"/>
        <v/>
      </c>
      <c r="B823" s="171"/>
      <c r="C823" s="184"/>
      <c r="D823" s="170"/>
      <c r="E823" s="170"/>
      <c r="F823" s="132" t="str">
        <f>IFERROR(VLOOKUP(C823,PG!$C$8:$M$1007,11,FALSE),"")</f>
        <v/>
      </c>
      <c r="G823" s="133">
        <f>IFERROR(VLOOKUP(C823,PG!$C$8:$N$1007,12,FALSE)*E823,0)</f>
        <v>0</v>
      </c>
    </row>
    <row r="824" spans="1:7" ht="35.1" customHeight="1" thickTop="1" thickBot="1" x14ac:dyDescent="0.3">
      <c r="A824" s="28" t="str">
        <f t="shared" si="12"/>
        <v/>
      </c>
      <c r="B824" s="171"/>
      <c r="C824" s="184"/>
      <c r="D824" s="170"/>
      <c r="E824" s="170"/>
      <c r="F824" s="132" t="str">
        <f>IFERROR(VLOOKUP(C824,PG!$C$8:$M$1007,11,FALSE),"")</f>
        <v/>
      </c>
      <c r="G824" s="133">
        <f>IFERROR(VLOOKUP(C824,PG!$C$8:$N$1007,12,FALSE)*E824,0)</f>
        <v>0</v>
      </c>
    </row>
    <row r="825" spans="1:7" ht="35.1" customHeight="1" thickTop="1" thickBot="1" x14ac:dyDescent="0.3">
      <c r="A825" s="28" t="str">
        <f t="shared" si="12"/>
        <v/>
      </c>
      <c r="B825" s="171"/>
      <c r="C825" s="184"/>
      <c r="D825" s="170"/>
      <c r="E825" s="170"/>
      <c r="F825" s="132" t="str">
        <f>IFERROR(VLOOKUP(C825,PG!$C$8:$M$1007,11,FALSE),"")</f>
        <v/>
      </c>
      <c r="G825" s="133">
        <f>IFERROR(VLOOKUP(C825,PG!$C$8:$N$1007,12,FALSE)*E825,0)</f>
        <v>0</v>
      </c>
    </row>
    <row r="826" spans="1:7" ht="35.1" customHeight="1" thickTop="1" thickBot="1" x14ac:dyDescent="0.3">
      <c r="A826" s="28" t="str">
        <f t="shared" si="12"/>
        <v/>
      </c>
      <c r="B826" s="171"/>
      <c r="C826" s="184"/>
      <c r="D826" s="170"/>
      <c r="E826" s="170"/>
      <c r="F826" s="132" t="str">
        <f>IFERROR(VLOOKUP(C826,PG!$C$8:$M$1007,11,FALSE),"")</f>
        <v/>
      </c>
      <c r="G826" s="133">
        <f>IFERROR(VLOOKUP(C826,PG!$C$8:$N$1007,12,FALSE)*E826,0)</f>
        <v>0</v>
      </c>
    </row>
    <row r="827" spans="1:7" ht="35.1" customHeight="1" thickTop="1" thickBot="1" x14ac:dyDescent="0.3">
      <c r="A827" s="28" t="str">
        <f t="shared" si="12"/>
        <v/>
      </c>
      <c r="B827" s="171"/>
      <c r="C827" s="184"/>
      <c r="D827" s="170"/>
      <c r="E827" s="170"/>
      <c r="F827" s="132" t="str">
        <f>IFERROR(VLOOKUP(C827,PG!$C$8:$M$1007,11,FALSE),"")</f>
        <v/>
      </c>
      <c r="G827" s="133">
        <f>IFERROR(VLOOKUP(C827,PG!$C$8:$N$1007,12,FALSE)*E827,0)</f>
        <v>0</v>
      </c>
    </row>
    <row r="828" spans="1:7" ht="35.1" customHeight="1" thickTop="1" thickBot="1" x14ac:dyDescent="0.3">
      <c r="A828" s="28" t="str">
        <f t="shared" si="12"/>
        <v/>
      </c>
      <c r="B828" s="171"/>
      <c r="C828" s="184"/>
      <c r="D828" s="170"/>
      <c r="E828" s="170"/>
      <c r="F828" s="132" t="str">
        <f>IFERROR(VLOOKUP(C828,PG!$C$8:$M$1007,11,FALSE),"")</f>
        <v/>
      </c>
      <c r="G828" s="133">
        <f>IFERROR(VLOOKUP(C828,PG!$C$8:$N$1007,12,FALSE)*E828,0)</f>
        <v>0</v>
      </c>
    </row>
    <row r="829" spans="1:7" ht="35.1" customHeight="1" thickTop="1" thickBot="1" x14ac:dyDescent="0.3">
      <c r="A829" s="28" t="str">
        <f t="shared" si="12"/>
        <v/>
      </c>
      <c r="B829" s="171"/>
      <c r="C829" s="184"/>
      <c r="D829" s="170"/>
      <c r="E829" s="170"/>
      <c r="F829" s="132" t="str">
        <f>IFERROR(VLOOKUP(C829,PG!$C$8:$M$1007,11,FALSE),"")</f>
        <v/>
      </c>
      <c r="G829" s="133">
        <f>IFERROR(VLOOKUP(C829,PG!$C$8:$N$1007,12,FALSE)*E829,0)</f>
        <v>0</v>
      </c>
    </row>
    <row r="830" spans="1:7" ht="35.1" customHeight="1" thickTop="1" thickBot="1" x14ac:dyDescent="0.3">
      <c r="A830" s="28" t="str">
        <f t="shared" si="12"/>
        <v/>
      </c>
      <c r="B830" s="171"/>
      <c r="C830" s="184"/>
      <c r="D830" s="170"/>
      <c r="E830" s="170"/>
      <c r="F830" s="132" t="str">
        <f>IFERROR(VLOOKUP(C830,PG!$C$8:$M$1007,11,FALSE),"")</f>
        <v/>
      </c>
      <c r="G830" s="133">
        <f>IFERROR(VLOOKUP(C830,PG!$C$8:$N$1007,12,FALSE)*E830,0)</f>
        <v>0</v>
      </c>
    </row>
    <row r="831" spans="1:7" ht="35.1" customHeight="1" thickTop="1" thickBot="1" x14ac:dyDescent="0.3">
      <c r="A831" s="28" t="str">
        <f t="shared" si="12"/>
        <v/>
      </c>
      <c r="B831" s="171"/>
      <c r="C831" s="184"/>
      <c r="D831" s="170"/>
      <c r="E831" s="170"/>
      <c r="F831" s="132" t="str">
        <f>IFERROR(VLOOKUP(C831,PG!$C$8:$M$1007,11,FALSE),"")</f>
        <v/>
      </c>
      <c r="G831" s="133">
        <f>IFERROR(VLOOKUP(C831,PG!$C$8:$N$1007,12,FALSE)*E831,0)</f>
        <v>0</v>
      </c>
    </row>
    <row r="832" spans="1:7" ht="35.1" customHeight="1" thickTop="1" thickBot="1" x14ac:dyDescent="0.3">
      <c r="A832" s="28" t="str">
        <f t="shared" si="12"/>
        <v/>
      </c>
      <c r="B832" s="171"/>
      <c r="C832" s="184"/>
      <c r="D832" s="170"/>
      <c r="E832" s="170"/>
      <c r="F832" s="132" t="str">
        <f>IFERROR(VLOOKUP(C832,PG!$C$8:$M$1007,11,FALSE),"")</f>
        <v/>
      </c>
      <c r="G832" s="133">
        <f>IFERROR(VLOOKUP(C832,PG!$C$8:$N$1007,12,FALSE)*E832,0)</f>
        <v>0</v>
      </c>
    </row>
    <row r="833" spans="1:7" ht="35.1" customHeight="1" thickTop="1" thickBot="1" x14ac:dyDescent="0.3">
      <c r="A833" s="28" t="str">
        <f t="shared" si="12"/>
        <v/>
      </c>
      <c r="B833" s="171"/>
      <c r="C833" s="184"/>
      <c r="D833" s="170"/>
      <c r="E833" s="170"/>
      <c r="F833" s="132" t="str">
        <f>IFERROR(VLOOKUP(C833,PG!$C$8:$M$1007,11,FALSE),"")</f>
        <v/>
      </c>
      <c r="G833" s="133">
        <f>IFERROR(VLOOKUP(C833,PG!$C$8:$N$1007,12,FALSE)*E833,0)</f>
        <v>0</v>
      </c>
    </row>
    <row r="834" spans="1:7" ht="35.1" customHeight="1" thickTop="1" thickBot="1" x14ac:dyDescent="0.3">
      <c r="A834" s="28" t="str">
        <f t="shared" si="12"/>
        <v/>
      </c>
      <c r="B834" s="171"/>
      <c r="C834" s="184"/>
      <c r="D834" s="170"/>
      <c r="E834" s="170"/>
      <c r="F834" s="132" t="str">
        <f>IFERROR(VLOOKUP(C834,PG!$C$8:$M$1007,11,FALSE),"")</f>
        <v/>
      </c>
      <c r="G834" s="133">
        <f>IFERROR(VLOOKUP(C834,PG!$C$8:$N$1007,12,FALSE)*E834,0)</f>
        <v>0</v>
      </c>
    </row>
    <row r="835" spans="1:7" ht="35.1" customHeight="1" thickTop="1" thickBot="1" x14ac:dyDescent="0.3">
      <c r="A835" s="28" t="str">
        <f t="shared" si="12"/>
        <v/>
      </c>
      <c r="B835" s="171"/>
      <c r="C835" s="184"/>
      <c r="D835" s="170"/>
      <c r="E835" s="170"/>
      <c r="F835" s="132" t="str">
        <f>IFERROR(VLOOKUP(C835,PG!$C$8:$M$1007,11,FALSE),"")</f>
        <v/>
      </c>
      <c r="G835" s="133">
        <f>IFERROR(VLOOKUP(C835,PG!$C$8:$N$1007,12,FALSE)*E835,0)</f>
        <v>0</v>
      </c>
    </row>
    <row r="836" spans="1:7" ht="35.1" customHeight="1" thickTop="1" thickBot="1" x14ac:dyDescent="0.3">
      <c r="A836" s="28" t="str">
        <f t="shared" si="12"/>
        <v/>
      </c>
      <c r="B836" s="171"/>
      <c r="C836" s="184"/>
      <c r="D836" s="170"/>
      <c r="E836" s="170"/>
      <c r="F836" s="132" t="str">
        <f>IFERROR(VLOOKUP(C836,PG!$C$8:$M$1007,11,FALSE),"")</f>
        <v/>
      </c>
      <c r="G836" s="133">
        <f>IFERROR(VLOOKUP(C836,PG!$C$8:$N$1007,12,FALSE)*E836,0)</f>
        <v>0</v>
      </c>
    </row>
    <row r="837" spans="1:7" ht="35.1" customHeight="1" thickTop="1" thickBot="1" x14ac:dyDescent="0.3">
      <c r="A837" s="28" t="str">
        <f t="shared" si="12"/>
        <v/>
      </c>
      <c r="B837" s="171"/>
      <c r="C837" s="184"/>
      <c r="D837" s="170"/>
      <c r="E837" s="170"/>
      <c r="F837" s="132" t="str">
        <f>IFERROR(VLOOKUP(C837,PG!$C$8:$M$1007,11,FALSE),"")</f>
        <v/>
      </c>
      <c r="G837" s="133">
        <f>IFERROR(VLOOKUP(C837,PG!$C$8:$N$1007,12,FALSE)*E837,0)</f>
        <v>0</v>
      </c>
    </row>
    <row r="838" spans="1:7" ht="35.1" customHeight="1" thickTop="1" thickBot="1" x14ac:dyDescent="0.3">
      <c r="A838" s="28" t="str">
        <f t="shared" si="12"/>
        <v/>
      </c>
      <c r="B838" s="171"/>
      <c r="C838" s="184"/>
      <c r="D838" s="170"/>
      <c r="E838" s="170"/>
      <c r="F838" s="132" t="str">
        <f>IFERROR(VLOOKUP(C838,PG!$C$8:$M$1007,11,FALSE),"")</f>
        <v/>
      </c>
      <c r="G838" s="133">
        <f>IFERROR(VLOOKUP(C838,PG!$C$8:$N$1007,12,FALSE)*E838,0)</f>
        <v>0</v>
      </c>
    </row>
    <row r="839" spans="1:7" ht="35.1" customHeight="1" thickTop="1" thickBot="1" x14ac:dyDescent="0.3">
      <c r="A839" s="28" t="str">
        <f t="shared" si="12"/>
        <v/>
      </c>
      <c r="B839" s="171"/>
      <c r="C839" s="184"/>
      <c r="D839" s="170"/>
      <c r="E839" s="170"/>
      <c r="F839" s="132" t="str">
        <f>IFERROR(VLOOKUP(C839,PG!$C$8:$M$1007,11,FALSE),"")</f>
        <v/>
      </c>
      <c r="G839" s="133">
        <f>IFERROR(VLOOKUP(C839,PG!$C$8:$N$1007,12,FALSE)*E839,0)</f>
        <v>0</v>
      </c>
    </row>
    <row r="840" spans="1:7" ht="35.1" customHeight="1" thickTop="1" thickBot="1" x14ac:dyDescent="0.3">
      <c r="A840" s="28" t="str">
        <f t="shared" si="12"/>
        <v/>
      </c>
      <c r="B840" s="171"/>
      <c r="C840" s="184"/>
      <c r="D840" s="170"/>
      <c r="E840" s="170"/>
      <c r="F840" s="132" t="str">
        <f>IFERROR(VLOOKUP(C840,PG!$C$8:$M$1007,11,FALSE),"")</f>
        <v/>
      </c>
      <c r="G840" s="133">
        <f>IFERROR(VLOOKUP(C840,PG!$C$8:$N$1007,12,FALSE)*E840,0)</f>
        <v>0</v>
      </c>
    </row>
    <row r="841" spans="1:7" ht="35.1" customHeight="1" thickTop="1" thickBot="1" x14ac:dyDescent="0.3">
      <c r="A841" s="28" t="str">
        <f t="shared" ref="A841:A904" si="13">IF(B841="","",MONTH(B841))</f>
        <v/>
      </c>
      <c r="B841" s="171"/>
      <c r="C841" s="184"/>
      <c r="D841" s="170"/>
      <c r="E841" s="170"/>
      <c r="F841" s="132" t="str">
        <f>IFERROR(VLOOKUP(C841,PG!$C$8:$M$1007,11,FALSE),"")</f>
        <v/>
      </c>
      <c r="G841" s="133">
        <f>IFERROR(VLOOKUP(C841,PG!$C$8:$N$1007,12,FALSE)*E841,0)</f>
        <v>0</v>
      </c>
    </row>
    <row r="842" spans="1:7" ht="35.1" customHeight="1" thickTop="1" thickBot="1" x14ac:dyDescent="0.3">
      <c r="A842" s="28" t="str">
        <f t="shared" si="13"/>
        <v/>
      </c>
      <c r="B842" s="171"/>
      <c r="C842" s="184"/>
      <c r="D842" s="170"/>
      <c r="E842" s="170"/>
      <c r="F842" s="132" t="str">
        <f>IFERROR(VLOOKUP(C842,PG!$C$8:$M$1007,11,FALSE),"")</f>
        <v/>
      </c>
      <c r="G842" s="133">
        <f>IFERROR(VLOOKUP(C842,PG!$C$8:$N$1007,12,FALSE)*E842,0)</f>
        <v>0</v>
      </c>
    </row>
    <row r="843" spans="1:7" ht="35.1" customHeight="1" thickTop="1" thickBot="1" x14ac:dyDescent="0.3">
      <c r="A843" s="28" t="str">
        <f t="shared" si="13"/>
        <v/>
      </c>
      <c r="B843" s="171"/>
      <c r="C843" s="184"/>
      <c r="D843" s="170"/>
      <c r="E843" s="170"/>
      <c r="F843" s="132" t="str">
        <f>IFERROR(VLOOKUP(C843,PG!$C$8:$M$1007,11,FALSE),"")</f>
        <v/>
      </c>
      <c r="G843" s="133">
        <f>IFERROR(VLOOKUP(C843,PG!$C$8:$N$1007,12,FALSE)*E843,0)</f>
        <v>0</v>
      </c>
    </row>
    <row r="844" spans="1:7" ht="35.1" customHeight="1" thickTop="1" thickBot="1" x14ac:dyDescent="0.3">
      <c r="A844" s="28" t="str">
        <f t="shared" si="13"/>
        <v/>
      </c>
      <c r="B844" s="171"/>
      <c r="C844" s="184"/>
      <c r="D844" s="170"/>
      <c r="E844" s="170"/>
      <c r="F844" s="132" t="str">
        <f>IFERROR(VLOOKUP(C844,PG!$C$8:$M$1007,11,FALSE),"")</f>
        <v/>
      </c>
      <c r="G844" s="133">
        <f>IFERROR(VLOOKUP(C844,PG!$C$8:$N$1007,12,FALSE)*E844,0)</f>
        <v>0</v>
      </c>
    </row>
    <row r="845" spans="1:7" ht="35.1" customHeight="1" thickTop="1" thickBot="1" x14ac:dyDescent="0.3">
      <c r="A845" s="28" t="str">
        <f t="shared" si="13"/>
        <v/>
      </c>
      <c r="B845" s="171"/>
      <c r="C845" s="184"/>
      <c r="D845" s="170"/>
      <c r="E845" s="170"/>
      <c r="F845" s="132" t="str">
        <f>IFERROR(VLOOKUP(C845,PG!$C$8:$M$1007,11,FALSE),"")</f>
        <v/>
      </c>
      <c r="G845" s="133">
        <f>IFERROR(VLOOKUP(C845,PG!$C$8:$N$1007,12,FALSE)*E845,0)</f>
        <v>0</v>
      </c>
    </row>
    <row r="846" spans="1:7" ht="35.1" customHeight="1" thickTop="1" thickBot="1" x14ac:dyDescent="0.3">
      <c r="A846" s="28" t="str">
        <f t="shared" si="13"/>
        <v/>
      </c>
      <c r="B846" s="171"/>
      <c r="C846" s="184"/>
      <c r="D846" s="170"/>
      <c r="E846" s="170"/>
      <c r="F846" s="132" t="str">
        <f>IFERROR(VLOOKUP(C846,PG!$C$8:$M$1007,11,FALSE),"")</f>
        <v/>
      </c>
      <c r="G846" s="133">
        <f>IFERROR(VLOOKUP(C846,PG!$C$8:$N$1007,12,FALSE)*E846,0)</f>
        <v>0</v>
      </c>
    </row>
    <row r="847" spans="1:7" ht="35.1" customHeight="1" thickTop="1" thickBot="1" x14ac:dyDescent="0.3">
      <c r="A847" s="28" t="str">
        <f t="shared" si="13"/>
        <v/>
      </c>
      <c r="B847" s="171"/>
      <c r="C847" s="184"/>
      <c r="D847" s="170"/>
      <c r="E847" s="170"/>
      <c r="F847" s="132" t="str">
        <f>IFERROR(VLOOKUP(C847,PG!$C$8:$M$1007,11,FALSE),"")</f>
        <v/>
      </c>
      <c r="G847" s="133">
        <f>IFERROR(VLOOKUP(C847,PG!$C$8:$N$1007,12,FALSE)*E847,0)</f>
        <v>0</v>
      </c>
    </row>
    <row r="848" spans="1:7" ht="35.1" customHeight="1" thickTop="1" thickBot="1" x14ac:dyDescent="0.3">
      <c r="A848" s="28" t="str">
        <f t="shared" si="13"/>
        <v/>
      </c>
      <c r="B848" s="171"/>
      <c r="C848" s="184"/>
      <c r="D848" s="170"/>
      <c r="E848" s="170"/>
      <c r="F848" s="132" t="str">
        <f>IFERROR(VLOOKUP(C848,PG!$C$8:$M$1007,11,FALSE),"")</f>
        <v/>
      </c>
      <c r="G848" s="133">
        <f>IFERROR(VLOOKUP(C848,PG!$C$8:$N$1007,12,FALSE)*E848,0)</f>
        <v>0</v>
      </c>
    </row>
    <row r="849" spans="1:7" ht="35.1" customHeight="1" thickTop="1" thickBot="1" x14ac:dyDescent="0.3">
      <c r="A849" s="28" t="str">
        <f t="shared" si="13"/>
        <v/>
      </c>
      <c r="B849" s="171"/>
      <c r="C849" s="184"/>
      <c r="D849" s="170"/>
      <c r="E849" s="170"/>
      <c r="F849" s="132" t="str">
        <f>IFERROR(VLOOKUP(C849,PG!$C$8:$M$1007,11,FALSE),"")</f>
        <v/>
      </c>
      <c r="G849" s="133">
        <f>IFERROR(VLOOKUP(C849,PG!$C$8:$N$1007,12,FALSE)*E849,0)</f>
        <v>0</v>
      </c>
    </row>
    <row r="850" spans="1:7" ht="35.1" customHeight="1" thickTop="1" thickBot="1" x14ac:dyDescent="0.3">
      <c r="A850" s="28" t="str">
        <f t="shared" si="13"/>
        <v/>
      </c>
      <c r="B850" s="171"/>
      <c r="C850" s="184"/>
      <c r="D850" s="170"/>
      <c r="E850" s="170"/>
      <c r="F850" s="132" t="str">
        <f>IFERROR(VLOOKUP(C850,PG!$C$8:$M$1007,11,FALSE),"")</f>
        <v/>
      </c>
      <c r="G850" s="133">
        <f>IFERROR(VLOOKUP(C850,PG!$C$8:$N$1007,12,FALSE)*E850,0)</f>
        <v>0</v>
      </c>
    </row>
    <row r="851" spans="1:7" ht="35.1" customHeight="1" thickTop="1" thickBot="1" x14ac:dyDescent="0.3">
      <c r="A851" s="28" t="str">
        <f t="shared" si="13"/>
        <v/>
      </c>
      <c r="B851" s="171"/>
      <c r="C851" s="184"/>
      <c r="D851" s="170"/>
      <c r="E851" s="170"/>
      <c r="F851" s="132" t="str">
        <f>IFERROR(VLOOKUP(C851,PG!$C$8:$M$1007,11,FALSE),"")</f>
        <v/>
      </c>
      <c r="G851" s="133">
        <f>IFERROR(VLOOKUP(C851,PG!$C$8:$N$1007,12,FALSE)*E851,0)</f>
        <v>0</v>
      </c>
    </row>
    <row r="852" spans="1:7" ht="35.1" customHeight="1" thickTop="1" thickBot="1" x14ac:dyDescent="0.3">
      <c r="A852" s="28" t="str">
        <f t="shared" si="13"/>
        <v/>
      </c>
      <c r="B852" s="171"/>
      <c r="C852" s="184"/>
      <c r="D852" s="170"/>
      <c r="E852" s="170"/>
      <c r="F852" s="132" t="str">
        <f>IFERROR(VLOOKUP(C852,PG!$C$8:$M$1007,11,FALSE),"")</f>
        <v/>
      </c>
      <c r="G852" s="133">
        <f>IFERROR(VLOOKUP(C852,PG!$C$8:$N$1007,12,FALSE)*E852,0)</f>
        <v>0</v>
      </c>
    </row>
    <row r="853" spans="1:7" ht="35.1" customHeight="1" thickTop="1" thickBot="1" x14ac:dyDescent="0.3">
      <c r="A853" s="28" t="str">
        <f t="shared" si="13"/>
        <v/>
      </c>
      <c r="B853" s="171"/>
      <c r="C853" s="184"/>
      <c r="D853" s="170"/>
      <c r="E853" s="170"/>
      <c r="F853" s="132" t="str">
        <f>IFERROR(VLOOKUP(C853,PG!$C$8:$M$1007,11,FALSE),"")</f>
        <v/>
      </c>
      <c r="G853" s="133">
        <f>IFERROR(VLOOKUP(C853,PG!$C$8:$N$1007,12,FALSE)*E853,0)</f>
        <v>0</v>
      </c>
    </row>
    <row r="854" spans="1:7" ht="35.1" customHeight="1" thickTop="1" thickBot="1" x14ac:dyDescent="0.3">
      <c r="A854" s="28" t="str">
        <f t="shared" si="13"/>
        <v/>
      </c>
      <c r="B854" s="171"/>
      <c r="C854" s="184"/>
      <c r="D854" s="170"/>
      <c r="E854" s="170"/>
      <c r="F854" s="132" t="str">
        <f>IFERROR(VLOOKUP(C854,PG!$C$8:$M$1007,11,FALSE),"")</f>
        <v/>
      </c>
      <c r="G854" s="133">
        <f>IFERROR(VLOOKUP(C854,PG!$C$8:$N$1007,12,FALSE)*E854,0)</f>
        <v>0</v>
      </c>
    </row>
    <row r="855" spans="1:7" ht="35.1" customHeight="1" thickTop="1" thickBot="1" x14ac:dyDescent="0.3">
      <c r="A855" s="28" t="str">
        <f t="shared" si="13"/>
        <v/>
      </c>
      <c r="B855" s="171"/>
      <c r="C855" s="184"/>
      <c r="D855" s="170"/>
      <c r="E855" s="170"/>
      <c r="F855" s="132" t="str">
        <f>IFERROR(VLOOKUP(C855,PG!$C$8:$M$1007,11,FALSE),"")</f>
        <v/>
      </c>
      <c r="G855" s="133">
        <f>IFERROR(VLOOKUP(C855,PG!$C$8:$N$1007,12,FALSE)*E855,0)</f>
        <v>0</v>
      </c>
    </row>
    <row r="856" spans="1:7" ht="35.1" customHeight="1" thickTop="1" thickBot="1" x14ac:dyDescent="0.3">
      <c r="A856" s="28" t="str">
        <f t="shared" si="13"/>
        <v/>
      </c>
      <c r="B856" s="171"/>
      <c r="C856" s="184"/>
      <c r="D856" s="170"/>
      <c r="E856" s="170"/>
      <c r="F856" s="132" t="str">
        <f>IFERROR(VLOOKUP(C856,PG!$C$8:$M$1007,11,FALSE),"")</f>
        <v/>
      </c>
      <c r="G856" s="133">
        <f>IFERROR(VLOOKUP(C856,PG!$C$8:$N$1007,12,FALSE)*E856,0)</f>
        <v>0</v>
      </c>
    </row>
    <row r="857" spans="1:7" ht="35.1" customHeight="1" thickTop="1" thickBot="1" x14ac:dyDescent="0.3">
      <c r="A857" s="28" t="str">
        <f t="shared" si="13"/>
        <v/>
      </c>
      <c r="B857" s="171"/>
      <c r="C857" s="184"/>
      <c r="D857" s="170"/>
      <c r="E857" s="170"/>
      <c r="F857" s="132" t="str">
        <f>IFERROR(VLOOKUP(C857,PG!$C$8:$M$1007,11,FALSE),"")</f>
        <v/>
      </c>
      <c r="G857" s="133">
        <f>IFERROR(VLOOKUP(C857,PG!$C$8:$N$1007,12,FALSE)*E857,0)</f>
        <v>0</v>
      </c>
    </row>
    <row r="858" spans="1:7" ht="35.1" customHeight="1" thickTop="1" thickBot="1" x14ac:dyDescent="0.3">
      <c r="A858" s="28" t="str">
        <f t="shared" si="13"/>
        <v/>
      </c>
      <c r="B858" s="171"/>
      <c r="C858" s="184"/>
      <c r="D858" s="170"/>
      <c r="E858" s="170"/>
      <c r="F858" s="132" t="str">
        <f>IFERROR(VLOOKUP(C858,PG!$C$8:$M$1007,11,FALSE),"")</f>
        <v/>
      </c>
      <c r="G858" s="133">
        <f>IFERROR(VLOOKUP(C858,PG!$C$8:$N$1007,12,FALSE)*E858,0)</f>
        <v>0</v>
      </c>
    </row>
    <row r="859" spans="1:7" ht="35.1" customHeight="1" thickTop="1" thickBot="1" x14ac:dyDescent="0.3">
      <c r="A859" s="28" t="str">
        <f t="shared" si="13"/>
        <v/>
      </c>
      <c r="B859" s="171"/>
      <c r="C859" s="184"/>
      <c r="D859" s="170"/>
      <c r="E859" s="170"/>
      <c r="F859" s="132" t="str">
        <f>IFERROR(VLOOKUP(C859,PG!$C$8:$M$1007,11,FALSE),"")</f>
        <v/>
      </c>
      <c r="G859" s="133">
        <f>IFERROR(VLOOKUP(C859,PG!$C$8:$N$1007,12,FALSE)*E859,0)</f>
        <v>0</v>
      </c>
    </row>
    <row r="860" spans="1:7" ht="35.1" customHeight="1" thickTop="1" thickBot="1" x14ac:dyDescent="0.3">
      <c r="A860" s="28" t="str">
        <f t="shared" si="13"/>
        <v/>
      </c>
      <c r="B860" s="171"/>
      <c r="C860" s="184"/>
      <c r="D860" s="170"/>
      <c r="E860" s="170"/>
      <c r="F860" s="132" t="str">
        <f>IFERROR(VLOOKUP(C860,PG!$C$8:$M$1007,11,FALSE),"")</f>
        <v/>
      </c>
      <c r="G860" s="133">
        <f>IFERROR(VLOOKUP(C860,PG!$C$8:$N$1007,12,FALSE)*E860,0)</f>
        <v>0</v>
      </c>
    </row>
    <row r="861" spans="1:7" ht="35.1" customHeight="1" thickTop="1" thickBot="1" x14ac:dyDescent="0.3">
      <c r="A861" s="28" t="str">
        <f t="shared" si="13"/>
        <v/>
      </c>
      <c r="B861" s="171"/>
      <c r="C861" s="184"/>
      <c r="D861" s="170"/>
      <c r="E861" s="170"/>
      <c r="F861" s="132" t="str">
        <f>IFERROR(VLOOKUP(C861,PG!$C$8:$M$1007,11,FALSE),"")</f>
        <v/>
      </c>
      <c r="G861" s="133">
        <f>IFERROR(VLOOKUP(C861,PG!$C$8:$N$1007,12,FALSE)*E861,0)</f>
        <v>0</v>
      </c>
    </row>
    <row r="862" spans="1:7" ht="35.1" customHeight="1" thickTop="1" thickBot="1" x14ac:dyDescent="0.3">
      <c r="A862" s="28" t="str">
        <f t="shared" si="13"/>
        <v/>
      </c>
      <c r="B862" s="171"/>
      <c r="C862" s="184"/>
      <c r="D862" s="170"/>
      <c r="E862" s="170"/>
      <c r="F862" s="132" t="str">
        <f>IFERROR(VLOOKUP(C862,PG!$C$8:$M$1007,11,FALSE),"")</f>
        <v/>
      </c>
      <c r="G862" s="133">
        <f>IFERROR(VLOOKUP(C862,PG!$C$8:$N$1007,12,FALSE)*E862,0)</f>
        <v>0</v>
      </c>
    </row>
    <row r="863" spans="1:7" ht="35.1" customHeight="1" thickTop="1" thickBot="1" x14ac:dyDescent="0.3">
      <c r="A863" s="28" t="str">
        <f t="shared" si="13"/>
        <v/>
      </c>
      <c r="B863" s="171"/>
      <c r="C863" s="184"/>
      <c r="D863" s="170"/>
      <c r="E863" s="170"/>
      <c r="F863" s="132" t="str">
        <f>IFERROR(VLOOKUP(C863,PG!$C$8:$M$1007,11,FALSE),"")</f>
        <v/>
      </c>
      <c r="G863" s="133">
        <f>IFERROR(VLOOKUP(C863,PG!$C$8:$N$1007,12,FALSE)*E863,0)</f>
        <v>0</v>
      </c>
    </row>
    <row r="864" spans="1:7" ht="35.1" customHeight="1" thickTop="1" thickBot="1" x14ac:dyDescent="0.3">
      <c r="A864" s="28" t="str">
        <f t="shared" si="13"/>
        <v/>
      </c>
      <c r="B864" s="171"/>
      <c r="C864" s="184"/>
      <c r="D864" s="170"/>
      <c r="E864" s="170"/>
      <c r="F864" s="132" t="str">
        <f>IFERROR(VLOOKUP(C864,PG!$C$8:$M$1007,11,FALSE),"")</f>
        <v/>
      </c>
      <c r="G864" s="133">
        <f>IFERROR(VLOOKUP(C864,PG!$C$8:$N$1007,12,FALSE)*E864,0)</f>
        <v>0</v>
      </c>
    </row>
    <row r="865" spans="1:7" ht="35.1" customHeight="1" thickTop="1" thickBot="1" x14ac:dyDescent="0.3">
      <c r="A865" s="28" t="str">
        <f t="shared" si="13"/>
        <v/>
      </c>
      <c r="B865" s="171"/>
      <c r="C865" s="184"/>
      <c r="D865" s="170"/>
      <c r="E865" s="170"/>
      <c r="F865" s="132" t="str">
        <f>IFERROR(VLOOKUP(C865,PG!$C$8:$M$1007,11,FALSE),"")</f>
        <v/>
      </c>
      <c r="G865" s="133">
        <f>IFERROR(VLOOKUP(C865,PG!$C$8:$N$1007,12,FALSE)*E865,0)</f>
        <v>0</v>
      </c>
    </row>
    <row r="866" spans="1:7" ht="35.1" customHeight="1" thickTop="1" thickBot="1" x14ac:dyDescent="0.3">
      <c r="A866" s="28" t="str">
        <f t="shared" si="13"/>
        <v/>
      </c>
      <c r="B866" s="171"/>
      <c r="C866" s="184"/>
      <c r="D866" s="170"/>
      <c r="E866" s="170"/>
      <c r="F866" s="132" t="str">
        <f>IFERROR(VLOOKUP(C866,PG!$C$8:$M$1007,11,FALSE),"")</f>
        <v/>
      </c>
      <c r="G866" s="133">
        <f>IFERROR(VLOOKUP(C866,PG!$C$8:$N$1007,12,FALSE)*E866,0)</f>
        <v>0</v>
      </c>
    </row>
    <row r="867" spans="1:7" ht="35.1" customHeight="1" thickTop="1" thickBot="1" x14ac:dyDescent="0.3">
      <c r="A867" s="28" t="str">
        <f t="shared" si="13"/>
        <v/>
      </c>
      <c r="B867" s="171"/>
      <c r="C867" s="184"/>
      <c r="D867" s="170"/>
      <c r="E867" s="170"/>
      <c r="F867" s="132" t="str">
        <f>IFERROR(VLOOKUP(C867,PG!$C$8:$M$1007,11,FALSE),"")</f>
        <v/>
      </c>
      <c r="G867" s="133">
        <f>IFERROR(VLOOKUP(C867,PG!$C$8:$N$1007,12,FALSE)*E867,0)</f>
        <v>0</v>
      </c>
    </row>
    <row r="868" spans="1:7" ht="35.1" customHeight="1" thickTop="1" thickBot="1" x14ac:dyDescent="0.3">
      <c r="A868" s="28" t="str">
        <f t="shared" si="13"/>
        <v/>
      </c>
      <c r="B868" s="171"/>
      <c r="C868" s="184"/>
      <c r="D868" s="170"/>
      <c r="E868" s="170"/>
      <c r="F868" s="132" t="str">
        <f>IFERROR(VLOOKUP(C868,PG!$C$8:$M$1007,11,FALSE),"")</f>
        <v/>
      </c>
      <c r="G868" s="133">
        <f>IFERROR(VLOOKUP(C868,PG!$C$8:$N$1007,12,FALSE)*E868,0)</f>
        <v>0</v>
      </c>
    </row>
    <row r="869" spans="1:7" ht="35.1" customHeight="1" thickTop="1" thickBot="1" x14ac:dyDescent="0.3">
      <c r="A869" s="28" t="str">
        <f t="shared" si="13"/>
        <v/>
      </c>
      <c r="B869" s="171"/>
      <c r="C869" s="184"/>
      <c r="D869" s="170"/>
      <c r="E869" s="170"/>
      <c r="F869" s="132" t="str">
        <f>IFERROR(VLOOKUP(C869,PG!$C$8:$M$1007,11,FALSE),"")</f>
        <v/>
      </c>
      <c r="G869" s="133">
        <f>IFERROR(VLOOKUP(C869,PG!$C$8:$N$1007,12,FALSE)*E869,0)</f>
        <v>0</v>
      </c>
    </row>
    <row r="870" spans="1:7" ht="35.1" customHeight="1" thickTop="1" thickBot="1" x14ac:dyDescent="0.3">
      <c r="A870" s="28" t="str">
        <f t="shared" si="13"/>
        <v/>
      </c>
      <c r="B870" s="171"/>
      <c r="C870" s="184"/>
      <c r="D870" s="170"/>
      <c r="E870" s="170"/>
      <c r="F870" s="132" t="str">
        <f>IFERROR(VLOOKUP(C870,PG!$C$8:$M$1007,11,FALSE),"")</f>
        <v/>
      </c>
      <c r="G870" s="133">
        <f>IFERROR(VLOOKUP(C870,PG!$C$8:$N$1007,12,FALSE)*E870,0)</f>
        <v>0</v>
      </c>
    </row>
    <row r="871" spans="1:7" ht="35.1" customHeight="1" thickTop="1" thickBot="1" x14ac:dyDescent="0.3">
      <c r="A871" s="28" t="str">
        <f t="shared" si="13"/>
        <v/>
      </c>
      <c r="B871" s="171"/>
      <c r="C871" s="184"/>
      <c r="D871" s="170"/>
      <c r="E871" s="170"/>
      <c r="F871" s="132" t="str">
        <f>IFERROR(VLOOKUP(C871,PG!$C$8:$M$1007,11,FALSE),"")</f>
        <v/>
      </c>
      <c r="G871" s="133">
        <f>IFERROR(VLOOKUP(C871,PG!$C$8:$N$1007,12,FALSE)*E871,0)</f>
        <v>0</v>
      </c>
    </row>
    <row r="872" spans="1:7" ht="35.1" customHeight="1" thickTop="1" thickBot="1" x14ac:dyDescent="0.3">
      <c r="A872" s="28" t="str">
        <f t="shared" si="13"/>
        <v/>
      </c>
      <c r="B872" s="171"/>
      <c r="C872" s="184"/>
      <c r="D872" s="170"/>
      <c r="E872" s="170"/>
      <c r="F872" s="132" t="str">
        <f>IFERROR(VLOOKUP(C872,PG!$C$8:$M$1007,11,FALSE),"")</f>
        <v/>
      </c>
      <c r="G872" s="133">
        <f>IFERROR(VLOOKUP(C872,PG!$C$8:$N$1007,12,FALSE)*E872,0)</f>
        <v>0</v>
      </c>
    </row>
    <row r="873" spans="1:7" ht="35.1" customHeight="1" thickTop="1" thickBot="1" x14ac:dyDescent="0.3">
      <c r="A873" s="28" t="str">
        <f t="shared" si="13"/>
        <v/>
      </c>
      <c r="B873" s="171"/>
      <c r="C873" s="184"/>
      <c r="D873" s="170"/>
      <c r="E873" s="170"/>
      <c r="F873" s="132" t="str">
        <f>IFERROR(VLOOKUP(C873,PG!$C$8:$M$1007,11,FALSE),"")</f>
        <v/>
      </c>
      <c r="G873" s="133">
        <f>IFERROR(VLOOKUP(C873,PG!$C$8:$N$1007,12,FALSE)*E873,0)</f>
        <v>0</v>
      </c>
    </row>
    <row r="874" spans="1:7" ht="35.1" customHeight="1" thickTop="1" thickBot="1" x14ac:dyDescent="0.3">
      <c r="A874" s="28" t="str">
        <f t="shared" si="13"/>
        <v/>
      </c>
      <c r="B874" s="171"/>
      <c r="C874" s="184"/>
      <c r="D874" s="170"/>
      <c r="E874" s="170"/>
      <c r="F874" s="132" t="str">
        <f>IFERROR(VLOOKUP(C874,PG!$C$8:$M$1007,11,FALSE),"")</f>
        <v/>
      </c>
      <c r="G874" s="133">
        <f>IFERROR(VLOOKUP(C874,PG!$C$8:$N$1007,12,FALSE)*E874,0)</f>
        <v>0</v>
      </c>
    </row>
    <row r="875" spans="1:7" ht="35.1" customHeight="1" thickTop="1" thickBot="1" x14ac:dyDescent="0.3">
      <c r="A875" s="28" t="str">
        <f t="shared" si="13"/>
        <v/>
      </c>
      <c r="B875" s="171"/>
      <c r="C875" s="184"/>
      <c r="D875" s="170"/>
      <c r="E875" s="170"/>
      <c r="F875" s="132" t="str">
        <f>IFERROR(VLOOKUP(C875,PG!$C$8:$M$1007,11,FALSE),"")</f>
        <v/>
      </c>
      <c r="G875" s="133">
        <f>IFERROR(VLOOKUP(C875,PG!$C$8:$N$1007,12,FALSE)*E875,0)</f>
        <v>0</v>
      </c>
    </row>
    <row r="876" spans="1:7" ht="35.1" customHeight="1" thickTop="1" thickBot="1" x14ac:dyDescent="0.3">
      <c r="A876" s="28" t="str">
        <f t="shared" si="13"/>
        <v/>
      </c>
      <c r="B876" s="171"/>
      <c r="C876" s="184"/>
      <c r="D876" s="170"/>
      <c r="E876" s="170"/>
      <c r="F876" s="132" t="str">
        <f>IFERROR(VLOOKUP(C876,PG!$C$8:$M$1007,11,FALSE),"")</f>
        <v/>
      </c>
      <c r="G876" s="133">
        <f>IFERROR(VLOOKUP(C876,PG!$C$8:$N$1007,12,FALSE)*E876,0)</f>
        <v>0</v>
      </c>
    </row>
    <row r="877" spans="1:7" ht="35.1" customHeight="1" thickTop="1" thickBot="1" x14ac:dyDescent="0.3">
      <c r="A877" s="28" t="str">
        <f t="shared" si="13"/>
        <v/>
      </c>
      <c r="B877" s="171"/>
      <c r="C877" s="184"/>
      <c r="D877" s="170"/>
      <c r="E877" s="170"/>
      <c r="F877" s="132" t="str">
        <f>IFERROR(VLOOKUP(C877,PG!$C$8:$M$1007,11,FALSE),"")</f>
        <v/>
      </c>
      <c r="G877" s="133">
        <f>IFERROR(VLOOKUP(C877,PG!$C$8:$N$1007,12,FALSE)*E877,0)</f>
        <v>0</v>
      </c>
    </row>
    <row r="878" spans="1:7" ht="35.1" customHeight="1" thickTop="1" thickBot="1" x14ac:dyDescent="0.3">
      <c r="A878" s="28" t="str">
        <f t="shared" si="13"/>
        <v/>
      </c>
      <c r="B878" s="171"/>
      <c r="C878" s="184"/>
      <c r="D878" s="170"/>
      <c r="E878" s="170"/>
      <c r="F878" s="132" t="str">
        <f>IFERROR(VLOOKUP(C878,PG!$C$8:$M$1007,11,FALSE),"")</f>
        <v/>
      </c>
      <c r="G878" s="133">
        <f>IFERROR(VLOOKUP(C878,PG!$C$8:$N$1007,12,FALSE)*E878,0)</f>
        <v>0</v>
      </c>
    </row>
    <row r="879" spans="1:7" ht="35.1" customHeight="1" thickTop="1" thickBot="1" x14ac:dyDescent="0.3">
      <c r="A879" s="28" t="str">
        <f t="shared" si="13"/>
        <v/>
      </c>
      <c r="B879" s="171"/>
      <c r="C879" s="184"/>
      <c r="D879" s="170"/>
      <c r="E879" s="170"/>
      <c r="F879" s="132" t="str">
        <f>IFERROR(VLOOKUP(C879,PG!$C$8:$M$1007,11,FALSE),"")</f>
        <v/>
      </c>
      <c r="G879" s="133">
        <f>IFERROR(VLOOKUP(C879,PG!$C$8:$N$1007,12,FALSE)*E879,0)</f>
        <v>0</v>
      </c>
    </row>
    <row r="880" spans="1:7" ht="35.1" customHeight="1" thickTop="1" thickBot="1" x14ac:dyDescent="0.3">
      <c r="A880" s="28" t="str">
        <f t="shared" si="13"/>
        <v/>
      </c>
      <c r="B880" s="171"/>
      <c r="C880" s="184"/>
      <c r="D880" s="170"/>
      <c r="E880" s="170"/>
      <c r="F880" s="132" t="str">
        <f>IFERROR(VLOOKUP(C880,PG!$C$8:$M$1007,11,FALSE),"")</f>
        <v/>
      </c>
      <c r="G880" s="133">
        <f>IFERROR(VLOOKUP(C880,PG!$C$8:$N$1007,12,FALSE)*E880,0)</f>
        <v>0</v>
      </c>
    </row>
    <row r="881" spans="1:7" ht="35.1" customHeight="1" thickTop="1" thickBot="1" x14ac:dyDescent="0.3">
      <c r="A881" s="28" t="str">
        <f t="shared" si="13"/>
        <v/>
      </c>
      <c r="B881" s="171"/>
      <c r="C881" s="184"/>
      <c r="D881" s="170"/>
      <c r="E881" s="170"/>
      <c r="F881" s="132" t="str">
        <f>IFERROR(VLOOKUP(C881,PG!$C$8:$M$1007,11,FALSE),"")</f>
        <v/>
      </c>
      <c r="G881" s="133">
        <f>IFERROR(VLOOKUP(C881,PG!$C$8:$N$1007,12,FALSE)*E881,0)</f>
        <v>0</v>
      </c>
    </row>
    <row r="882" spans="1:7" ht="35.1" customHeight="1" thickTop="1" thickBot="1" x14ac:dyDescent="0.3">
      <c r="A882" s="28" t="str">
        <f t="shared" si="13"/>
        <v/>
      </c>
      <c r="B882" s="171"/>
      <c r="C882" s="184"/>
      <c r="D882" s="170"/>
      <c r="E882" s="170"/>
      <c r="F882" s="132" t="str">
        <f>IFERROR(VLOOKUP(C882,PG!$C$8:$M$1007,11,FALSE),"")</f>
        <v/>
      </c>
      <c r="G882" s="133">
        <f>IFERROR(VLOOKUP(C882,PG!$C$8:$N$1007,12,FALSE)*E882,0)</f>
        <v>0</v>
      </c>
    </row>
    <row r="883" spans="1:7" ht="35.1" customHeight="1" thickTop="1" thickBot="1" x14ac:dyDescent="0.3">
      <c r="A883" s="28" t="str">
        <f t="shared" si="13"/>
        <v/>
      </c>
      <c r="B883" s="171"/>
      <c r="C883" s="184"/>
      <c r="D883" s="170"/>
      <c r="E883" s="170"/>
      <c r="F883" s="132" t="str">
        <f>IFERROR(VLOOKUP(C883,PG!$C$8:$M$1007,11,FALSE),"")</f>
        <v/>
      </c>
      <c r="G883" s="133">
        <f>IFERROR(VLOOKUP(C883,PG!$C$8:$N$1007,12,FALSE)*E883,0)</f>
        <v>0</v>
      </c>
    </row>
    <row r="884" spans="1:7" ht="35.1" customHeight="1" thickTop="1" thickBot="1" x14ac:dyDescent="0.3">
      <c r="A884" s="28" t="str">
        <f t="shared" si="13"/>
        <v/>
      </c>
      <c r="B884" s="171"/>
      <c r="C884" s="184"/>
      <c r="D884" s="170"/>
      <c r="E884" s="170"/>
      <c r="F884" s="132" t="str">
        <f>IFERROR(VLOOKUP(C884,PG!$C$8:$M$1007,11,FALSE),"")</f>
        <v/>
      </c>
      <c r="G884" s="133">
        <f>IFERROR(VLOOKUP(C884,PG!$C$8:$N$1007,12,FALSE)*E884,0)</f>
        <v>0</v>
      </c>
    </row>
    <row r="885" spans="1:7" ht="35.1" customHeight="1" thickTop="1" thickBot="1" x14ac:dyDescent="0.3">
      <c r="A885" s="28" t="str">
        <f t="shared" si="13"/>
        <v/>
      </c>
      <c r="B885" s="171"/>
      <c r="C885" s="184"/>
      <c r="D885" s="170"/>
      <c r="E885" s="170"/>
      <c r="F885" s="132" t="str">
        <f>IFERROR(VLOOKUP(C885,PG!$C$8:$M$1007,11,FALSE),"")</f>
        <v/>
      </c>
      <c r="G885" s="133">
        <f>IFERROR(VLOOKUP(C885,PG!$C$8:$N$1007,12,FALSE)*E885,0)</f>
        <v>0</v>
      </c>
    </row>
    <row r="886" spans="1:7" ht="35.1" customHeight="1" thickTop="1" thickBot="1" x14ac:dyDescent="0.3">
      <c r="A886" s="28" t="str">
        <f t="shared" si="13"/>
        <v/>
      </c>
      <c r="B886" s="171"/>
      <c r="C886" s="184"/>
      <c r="D886" s="170"/>
      <c r="E886" s="170"/>
      <c r="F886" s="132" t="str">
        <f>IFERROR(VLOOKUP(C886,PG!$C$8:$M$1007,11,FALSE),"")</f>
        <v/>
      </c>
      <c r="G886" s="133">
        <f>IFERROR(VLOOKUP(C886,PG!$C$8:$N$1007,12,FALSE)*E886,0)</f>
        <v>0</v>
      </c>
    </row>
    <row r="887" spans="1:7" ht="35.1" customHeight="1" thickTop="1" thickBot="1" x14ac:dyDescent="0.3">
      <c r="A887" s="28" t="str">
        <f t="shared" si="13"/>
        <v/>
      </c>
      <c r="B887" s="171"/>
      <c r="C887" s="184"/>
      <c r="D887" s="170"/>
      <c r="E887" s="170"/>
      <c r="F887" s="132" t="str">
        <f>IFERROR(VLOOKUP(C887,PG!$C$8:$M$1007,11,FALSE),"")</f>
        <v/>
      </c>
      <c r="G887" s="133">
        <f>IFERROR(VLOOKUP(C887,PG!$C$8:$N$1007,12,FALSE)*E887,0)</f>
        <v>0</v>
      </c>
    </row>
    <row r="888" spans="1:7" ht="35.1" customHeight="1" thickTop="1" thickBot="1" x14ac:dyDescent="0.3">
      <c r="A888" s="28" t="str">
        <f t="shared" si="13"/>
        <v/>
      </c>
      <c r="B888" s="171"/>
      <c r="C888" s="184"/>
      <c r="D888" s="170"/>
      <c r="E888" s="170"/>
      <c r="F888" s="132" t="str">
        <f>IFERROR(VLOOKUP(C888,PG!$C$8:$M$1007,11,FALSE),"")</f>
        <v/>
      </c>
      <c r="G888" s="133">
        <f>IFERROR(VLOOKUP(C888,PG!$C$8:$N$1007,12,FALSE)*E888,0)</f>
        <v>0</v>
      </c>
    </row>
    <row r="889" spans="1:7" ht="35.1" customHeight="1" thickTop="1" thickBot="1" x14ac:dyDescent="0.3">
      <c r="A889" s="28" t="str">
        <f t="shared" si="13"/>
        <v/>
      </c>
      <c r="B889" s="171"/>
      <c r="C889" s="184"/>
      <c r="D889" s="170"/>
      <c r="E889" s="170"/>
      <c r="F889" s="132" t="str">
        <f>IFERROR(VLOOKUP(C889,PG!$C$8:$M$1007,11,FALSE),"")</f>
        <v/>
      </c>
      <c r="G889" s="133">
        <f>IFERROR(VLOOKUP(C889,PG!$C$8:$N$1007,12,FALSE)*E889,0)</f>
        <v>0</v>
      </c>
    </row>
    <row r="890" spans="1:7" ht="35.1" customHeight="1" thickTop="1" thickBot="1" x14ac:dyDescent="0.3">
      <c r="A890" s="28" t="str">
        <f t="shared" si="13"/>
        <v/>
      </c>
      <c r="B890" s="171"/>
      <c r="C890" s="184"/>
      <c r="D890" s="170"/>
      <c r="E890" s="170"/>
      <c r="F890" s="132" t="str">
        <f>IFERROR(VLOOKUP(C890,PG!$C$8:$M$1007,11,FALSE),"")</f>
        <v/>
      </c>
      <c r="G890" s="133">
        <f>IFERROR(VLOOKUP(C890,PG!$C$8:$N$1007,12,FALSE)*E890,0)</f>
        <v>0</v>
      </c>
    </row>
    <row r="891" spans="1:7" ht="35.1" customHeight="1" thickTop="1" thickBot="1" x14ac:dyDescent="0.3">
      <c r="A891" s="28" t="str">
        <f t="shared" si="13"/>
        <v/>
      </c>
      <c r="B891" s="171"/>
      <c r="C891" s="184"/>
      <c r="D891" s="170"/>
      <c r="E891" s="170"/>
      <c r="F891" s="132" t="str">
        <f>IFERROR(VLOOKUP(C891,PG!$C$8:$M$1007,11,FALSE),"")</f>
        <v/>
      </c>
      <c r="G891" s="133">
        <f>IFERROR(VLOOKUP(C891,PG!$C$8:$N$1007,12,FALSE)*E891,0)</f>
        <v>0</v>
      </c>
    </row>
    <row r="892" spans="1:7" ht="35.1" customHeight="1" thickTop="1" thickBot="1" x14ac:dyDescent="0.3">
      <c r="A892" s="28" t="str">
        <f t="shared" si="13"/>
        <v/>
      </c>
      <c r="B892" s="171"/>
      <c r="C892" s="184"/>
      <c r="D892" s="170"/>
      <c r="E892" s="170"/>
      <c r="F892" s="132" t="str">
        <f>IFERROR(VLOOKUP(C892,PG!$C$8:$M$1007,11,FALSE),"")</f>
        <v/>
      </c>
      <c r="G892" s="133">
        <f>IFERROR(VLOOKUP(C892,PG!$C$8:$N$1007,12,FALSE)*E892,0)</f>
        <v>0</v>
      </c>
    </row>
    <row r="893" spans="1:7" ht="35.1" customHeight="1" thickTop="1" thickBot="1" x14ac:dyDescent="0.3">
      <c r="A893" s="28" t="str">
        <f t="shared" si="13"/>
        <v/>
      </c>
      <c r="B893" s="171"/>
      <c r="C893" s="184"/>
      <c r="D893" s="170"/>
      <c r="E893" s="170"/>
      <c r="F893" s="132" t="str">
        <f>IFERROR(VLOOKUP(C893,PG!$C$8:$M$1007,11,FALSE),"")</f>
        <v/>
      </c>
      <c r="G893" s="133">
        <f>IFERROR(VLOOKUP(C893,PG!$C$8:$N$1007,12,FALSE)*E893,0)</f>
        <v>0</v>
      </c>
    </row>
    <row r="894" spans="1:7" ht="35.1" customHeight="1" thickTop="1" thickBot="1" x14ac:dyDescent="0.3">
      <c r="A894" s="28" t="str">
        <f t="shared" si="13"/>
        <v/>
      </c>
      <c r="B894" s="171"/>
      <c r="C894" s="184"/>
      <c r="D894" s="170"/>
      <c r="E894" s="170"/>
      <c r="F894" s="132" t="str">
        <f>IFERROR(VLOOKUP(C894,PG!$C$8:$M$1007,11,FALSE),"")</f>
        <v/>
      </c>
      <c r="G894" s="133">
        <f>IFERROR(VLOOKUP(C894,PG!$C$8:$N$1007,12,FALSE)*E894,0)</f>
        <v>0</v>
      </c>
    </row>
    <row r="895" spans="1:7" ht="35.1" customHeight="1" thickTop="1" thickBot="1" x14ac:dyDescent="0.3">
      <c r="A895" s="28" t="str">
        <f t="shared" si="13"/>
        <v/>
      </c>
      <c r="B895" s="171"/>
      <c r="C895" s="184"/>
      <c r="D895" s="170"/>
      <c r="E895" s="170"/>
      <c r="F895" s="132" t="str">
        <f>IFERROR(VLOOKUP(C895,PG!$C$8:$M$1007,11,FALSE),"")</f>
        <v/>
      </c>
      <c r="G895" s="133">
        <f>IFERROR(VLOOKUP(C895,PG!$C$8:$N$1007,12,FALSE)*E895,0)</f>
        <v>0</v>
      </c>
    </row>
    <row r="896" spans="1:7" ht="35.1" customHeight="1" thickTop="1" thickBot="1" x14ac:dyDescent="0.3">
      <c r="A896" s="28" t="str">
        <f t="shared" si="13"/>
        <v/>
      </c>
      <c r="B896" s="171"/>
      <c r="C896" s="184"/>
      <c r="D896" s="170"/>
      <c r="E896" s="170"/>
      <c r="F896" s="132" t="str">
        <f>IFERROR(VLOOKUP(C896,PG!$C$8:$M$1007,11,FALSE),"")</f>
        <v/>
      </c>
      <c r="G896" s="133">
        <f>IFERROR(VLOOKUP(C896,PG!$C$8:$N$1007,12,FALSE)*E896,0)</f>
        <v>0</v>
      </c>
    </row>
    <row r="897" spans="1:7" ht="35.1" customHeight="1" thickTop="1" thickBot="1" x14ac:dyDescent="0.3">
      <c r="A897" s="28" t="str">
        <f t="shared" si="13"/>
        <v/>
      </c>
      <c r="B897" s="171"/>
      <c r="C897" s="184"/>
      <c r="D897" s="170"/>
      <c r="E897" s="170"/>
      <c r="F897" s="132" t="str">
        <f>IFERROR(VLOOKUP(C897,PG!$C$8:$M$1007,11,FALSE),"")</f>
        <v/>
      </c>
      <c r="G897" s="133">
        <f>IFERROR(VLOOKUP(C897,PG!$C$8:$N$1007,12,FALSE)*E897,0)</f>
        <v>0</v>
      </c>
    </row>
    <row r="898" spans="1:7" ht="35.1" customHeight="1" thickTop="1" thickBot="1" x14ac:dyDescent="0.3">
      <c r="A898" s="28" t="str">
        <f t="shared" si="13"/>
        <v/>
      </c>
      <c r="B898" s="171"/>
      <c r="C898" s="184"/>
      <c r="D898" s="170"/>
      <c r="E898" s="170"/>
      <c r="F898" s="132" t="str">
        <f>IFERROR(VLOOKUP(C898,PG!$C$8:$M$1007,11,FALSE),"")</f>
        <v/>
      </c>
      <c r="G898" s="133">
        <f>IFERROR(VLOOKUP(C898,PG!$C$8:$N$1007,12,FALSE)*E898,0)</f>
        <v>0</v>
      </c>
    </row>
    <row r="899" spans="1:7" ht="35.1" customHeight="1" thickTop="1" thickBot="1" x14ac:dyDescent="0.3">
      <c r="A899" s="28" t="str">
        <f t="shared" si="13"/>
        <v/>
      </c>
      <c r="B899" s="171"/>
      <c r="C899" s="184"/>
      <c r="D899" s="170"/>
      <c r="E899" s="170"/>
      <c r="F899" s="132" t="str">
        <f>IFERROR(VLOOKUP(C899,PG!$C$8:$M$1007,11,FALSE),"")</f>
        <v/>
      </c>
      <c r="G899" s="133">
        <f>IFERROR(VLOOKUP(C899,PG!$C$8:$N$1007,12,FALSE)*E899,0)</f>
        <v>0</v>
      </c>
    </row>
    <row r="900" spans="1:7" ht="35.1" customHeight="1" thickTop="1" thickBot="1" x14ac:dyDescent="0.3">
      <c r="A900" s="28" t="str">
        <f t="shared" si="13"/>
        <v/>
      </c>
      <c r="B900" s="171"/>
      <c r="C900" s="184"/>
      <c r="D900" s="170"/>
      <c r="E900" s="170"/>
      <c r="F900" s="132" t="str">
        <f>IFERROR(VLOOKUP(C900,PG!$C$8:$M$1007,11,FALSE),"")</f>
        <v/>
      </c>
      <c r="G900" s="133">
        <f>IFERROR(VLOOKUP(C900,PG!$C$8:$N$1007,12,FALSE)*E900,0)</f>
        <v>0</v>
      </c>
    </row>
    <row r="901" spans="1:7" ht="35.1" customHeight="1" thickTop="1" thickBot="1" x14ac:dyDescent="0.3">
      <c r="A901" s="28" t="str">
        <f t="shared" si="13"/>
        <v/>
      </c>
      <c r="B901" s="171"/>
      <c r="C901" s="184"/>
      <c r="D901" s="170"/>
      <c r="E901" s="170"/>
      <c r="F901" s="132" t="str">
        <f>IFERROR(VLOOKUP(C901,PG!$C$8:$M$1007,11,FALSE),"")</f>
        <v/>
      </c>
      <c r="G901" s="133">
        <f>IFERROR(VLOOKUP(C901,PG!$C$8:$N$1007,12,FALSE)*E901,0)</f>
        <v>0</v>
      </c>
    </row>
    <row r="902" spans="1:7" ht="35.1" customHeight="1" thickTop="1" thickBot="1" x14ac:dyDescent="0.3">
      <c r="A902" s="28" t="str">
        <f t="shared" si="13"/>
        <v/>
      </c>
      <c r="B902" s="171"/>
      <c r="C902" s="184"/>
      <c r="D902" s="170"/>
      <c r="E902" s="170"/>
      <c r="F902" s="132" t="str">
        <f>IFERROR(VLOOKUP(C902,PG!$C$8:$M$1007,11,FALSE),"")</f>
        <v/>
      </c>
      <c r="G902" s="133">
        <f>IFERROR(VLOOKUP(C902,PG!$C$8:$N$1007,12,FALSE)*E902,0)</f>
        <v>0</v>
      </c>
    </row>
    <row r="903" spans="1:7" ht="35.1" customHeight="1" thickTop="1" thickBot="1" x14ac:dyDescent="0.3">
      <c r="A903" s="28" t="str">
        <f t="shared" si="13"/>
        <v/>
      </c>
      <c r="B903" s="171"/>
      <c r="C903" s="184"/>
      <c r="D903" s="170"/>
      <c r="E903" s="170"/>
      <c r="F903" s="132" t="str">
        <f>IFERROR(VLOOKUP(C903,PG!$C$8:$M$1007,11,FALSE),"")</f>
        <v/>
      </c>
      <c r="G903" s="133">
        <f>IFERROR(VLOOKUP(C903,PG!$C$8:$N$1007,12,FALSE)*E903,0)</f>
        <v>0</v>
      </c>
    </row>
    <row r="904" spans="1:7" ht="35.1" customHeight="1" thickTop="1" thickBot="1" x14ac:dyDescent="0.3">
      <c r="A904" s="28" t="str">
        <f t="shared" si="13"/>
        <v/>
      </c>
      <c r="B904" s="171"/>
      <c r="C904" s="184"/>
      <c r="D904" s="170"/>
      <c r="E904" s="170"/>
      <c r="F904" s="132" t="str">
        <f>IFERROR(VLOOKUP(C904,PG!$C$8:$M$1007,11,FALSE),"")</f>
        <v/>
      </c>
      <c r="G904" s="133">
        <f>IFERROR(VLOOKUP(C904,PG!$C$8:$N$1007,12,FALSE)*E904,0)</f>
        <v>0</v>
      </c>
    </row>
    <row r="905" spans="1:7" ht="35.1" customHeight="1" thickTop="1" thickBot="1" x14ac:dyDescent="0.3">
      <c r="A905" s="28" t="str">
        <f t="shared" ref="A905:A968" si="14">IF(B905="","",MONTH(B905))</f>
        <v/>
      </c>
      <c r="B905" s="171"/>
      <c r="C905" s="184"/>
      <c r="D905" s="170"/>
      <c r="E905" s="170"/>
      <c r="F905" s="132" t="str">
        <f>IFERROR(VLOOKUP(C905,PG!$C$8:$M$1007,11,FALSE),"")</f>
        <v/>
      </c>
      <c r="G905" s="133">
        <f>IFERROR(VLOOKUP(C905,PG!$C$8:$N$1007,12,FALSE)*E905,0)</f>
        <v>0</v>
      </c>
    </row>
    <row r="906" spans="1:7" ht="35.1" customHeight="1" thickTop="1" thickBot="1" x14ac:dyDescent="0.3">
      <c r="A906" s="28" t="str">
        <f t="shared" si="14"/>
        <v/>
      </c>
      <c r="B906" s="171"/>
      <c r="C906" s="184"/>
      <c r="D906" s="170"/>
      <c r="E906" s="170"/>
      <c r="F906" s="132" t="str">
        <f>IFERROR(VLOOKUP(C906,PG!$C$8:$M$1007,11,FALSE),"")</f>
        <v/>
      </c>
      <c r="G906" s="133">
        <f>IFERROR(VLOOKUP(C906,PG!$C$8:$N$1007,12,FALSE)*E906,0)</f>
        <v>0</v>
      </c>
    </row>
    <row r="907" spans="1:7" ht="35.1" customHeight="1" thickTop="1" thickBot="1" x14ac:dyDescent="0.3">
      <c r="A907" s="28" t="str">
        <f t="shared" si="14"/>
        <v/>
      </c>
      <c r="B907" s="171"/>
      <c r="C907" s="184"/>
      <c r="D907" s="170"/>
      <c r="E907" s="170"/>
      <c r="F907" s="132" t="str">
        <f>IFERROR(VLOOKUP(C907,PG!$C$8:$M$1007,11,FALSE),"")</f>
        <v/>
      </c>
      <c r="G907" s="133">
        <f>IFERROR(VLOOKUP(C907,PG!$C$8:$N$1007,12,FALSE)*E907,0)</f>
        <v>0</v>
      </c>
    </row>
    <row r="908" spans="1:7" ht="35.1" customHeight="1" thickTop="1" thickBot="1" x14ac:dyDescent="0.3">
      <c r="A908" s="28" t="str">
        <f t="shared" si="14"/>
        <v/>
      </c>
      <c r="B908" s="171"/>
      <c r="C908" s="184"/>
      <c r="D908" s="170"/>
      <c r="E908" s="170"/>
      <c r="F908" s="132" t="str">
        <f>IFERROR(VLOOKUP(C908,PG!$C$8:$M$1007,11,FALSE),"")</f>
        <v/>
      </c>
      <c r="G908" s="133">
        <f>IFERROR(VLOOKUP(C908,PG!$C$8:$N$1007,12,FALSE)*E908,0)</f>
        <v>0</v>
      </c>
    </row>
    <row r="909" spans="1:7" ht="35.1" customHeight="1" thickTop="1" thickBot="1" x14ac:dyDescent="0.3">
      <c r="A909" s="28" t="str">
        <f t="shared" si="14"/>
        <v/>
      </c>
      <c r="B909" s="171"/>
      <c r="C909" s="184"/>
      <c r="D909" s="170"/>
      <c r="E909" s="170"/>
      <c r="F909" s="132" t="str">
        <f>IFERROR(VLOOKUP(C909,PG!$C$8:$M$1007,11,FALSE),"")</f>
        <v/>
      </c>
      <c r="G909" s="133">
        <f>IFERROR(VLOOKUP(C909,PG!$C$8:$N$1007,12,FALSE)*E909,0)</f>
        <v>0</v>
      </c>
    </row>
    <row r="910" spans="1:7" ht="35.1" customHeight="1" thickTop="1" thickBot="1" x14ac:dyDescent="0.3">
      <c r="A910" s="28" t="str">
        <f t="shared" si="14"/>
        <v/>
      </c>
      <c r="B910" s="171"/>
      <c r="C910" s="184"/>
      <c r="D910" s="170"/>
      <c r="E910" s="170"/>
      <c r="F910" s="132" t="str">
        <f>IFERROR(VLOOKUP(C910,PG!$C$8:$M$1007,11,FALSE),"")</f>
        <v/>
      </c>
      <c r="G910" s="133">
        <f>IFERROR(VLOOKUP(C910,PG!$C$8:$N$1007,12,FALSE)*E910,0)</f>
        <v>0</v>
      </c>
    </row>
    <row r="911" spans="1:7" ht="35.1" customHeight="1" thickTop="1" thickBot="1" x14ac:dyDescent="0.3">
      <c r="A911" s="28" t="str">
        <f t="shared" si="14"/>
        <v/>
      </c>
      <c r="B911" s="171"/>
      <c r="C911" s="184"/>
      <c r="D911" s="170"/>
      <c r="E911" s="170"/>
      <c r="F911" s="132" t="str">
        <f>IFERROR(VLOOKUP(C911,PG!$C$8:$M$1007,11,FALSE),"")</f>
        <v/>
      </c>
      <c r="G911" s="133">
        <f>IFERROR(VLOOKUP(C911,PG!$C$8:$N$1007,12,FALSE)*E911,0)</f>
        <v>0</v>
      </c>
    </row>
    <row r="912" spans="1:7" ht="35.1" customHeight="1" thickTop="1" thickBot="1" x14ac:dyDescent="0.3">
      <c r="A912" s="28" t="str">
        <f t="shared" si="14"/>
        <v/>
      </c>
      <c r="B912" s="171"/>
      <c r="C912" s="184"/>
      <c r="D912" s="170"/>
      <c r="E912" s="170"/>
      <c r="F912" s="132" t="str">
        <f>IFERROR(VLOOKUP(C912,PG!$C$8:$M$1007,11,FALSE),"")</f>
        <v/>
      </c>
      <c r="G912" s="133">
        <f>IFERROR(VLOOKUP(C912,PG!$C$8:$N$1007,12,FALSE)*E912,0)</f>
        <v>0</v>
      </c>
    </row>
    <row r="913" spans="1:7" ht="35.1" customHeight="1" thickTop="1" thickBot="1" x14ac:dyDescent="0.3">
      <c r="A913" s="28" t="str">
        <f t="shared" si="14"/>
        <v/>
      </c>
      <c r="B913" s="171"/>
      <c r="C913" s="184"/>
      <c r="D913" s="170"/>
      <c r="E913" s="170"/>
      <c r="F913" s="132" t="str">
        <f>IFERROR(VLOOKUP(C913,PG!$C$8:$M$1007,11,FALSE),"")</f>
        <v/>
      </c>
      <c r="G913" s="133">
        <f>IFERROR(VLOOKUP(C913,PG!$C$8:$N$1007,12,FALSE)*E913,0)</f>
        <v>0</v>
      </c>
    </row>
    <row r="914" spans="1:7" ht="35.1" customHeight="1" thickTop="1" thickBot="1" x14ac:dyDescent="0.3">
      <c r="A914" s="28" t="str">
        <f t="shared" si="14"/>
        <v/>
      </c>
      <c r="B914" s="171"/>
      <c r="C914" s="184"/>
      <c r="D914" s="170"/>
      <c r="E914" s="170"/>
      <c r="F914" s="132" t="str">
        <f>IFERROR(VLOOKUP(C914,PG!$C$8:$M$1007,11,FALSE),"")</f>
        <v/>
      </c>
      <c r="G914" s="133">
        <f>IFERROR(VLOOKUP(C914,PG!$C$8:$N$1007,12,FALSE)*E914,0)</f>
        <v>0</v>
      </c>
    </row>
    <row r="915" spans="1:7" ht="35.1" customHeight="1" thickTop="1" thickBot="1" x14ac:dyDescent="0.3">
      <c r="A915" s="28" t="str">
        <f t="shared" si="14"/>
        <v/>
      </c>
      <c r="B915" s="171"/>
      <c r="C915" s="184"/>
      <c r="D915" s="170"/>
      <c r="E915" s="170"/>
      <c r="F915" s="132" t="str">
        <f>IFERROR(VLOOKUP(C915,PG!$C$8:$M$1007,11,FALSE),"")</f>
        <v/>
      </c>
      <c r="G915" s="133">
        <f>IFERROR(VLOOKUP(C915,PG!$C$8:$N$1007,12,FALSE)*E915,0)</f>
        <v>0</v>
      </c>
    </row>
    <row r="916" spans="1:7" ht="35.1" customHeight="1" thickTop="1" thickBot="1" x14ac:dyDescent="0.3">
      <c r="A916" s="28" t="str">
        <f t="shared" si="14"/>
        <v/>
      </c>
      <c r="B916" s="171"/>
      <c r="C916" s="184"/>
      <c r="D916" s="170"/>
      <c r="E916" s="170"/>
      <c r="F916" s="132" t="str">
        <f>IFERROR(VLOOKUP(C916,PG!$C$8:$M$1007,11,FALSE),"")</f>
        <v/>
      </c>
      <c r="G916" s="133">
        <f>IFERROR(VLOOKUP(C916,PG!$C$8:$N$1007,12,FALSE)*E916,0)</f>
        <v>0</v>
      </c>
    </row>
    <row r="917" spans="1:7" ht="35.1" customHeight="1" thickTop="1" thickBot="1" x14ac:dyDescent="0.3">
      <c r="A917" s="28" t="str">
        <f t="shared" si="14"/>
        <v/>
      </c>
      <c r="B917" s="171"/>
      <c r="C917" s="184"/>
      <c r="D917" s="170"/>
      <c r="E917" s="170"/>
      <c r="F917" s="132" t="str">
        <f>IFERROR(VLOOKUP(C917,PG!$C$8:$M$1007,11,FALSE),"")</f>
        <v/>
      </c>
      <c r="G917" s="133">
        <f>IFERROR(VLOOKUP(C917,PG!$C$8:$N$1007,12,FALSE)*E917,0)</f>
        <v>0</v>
      </c>
    </row>
    <row r="918" spans="1:7" ht="35.1" customHeight="1" thickTop="1" thickBot="1" x14ac:dyDescent="0.3">
      <c r="A918" s="28" t="str">
        <f t="shared" si="14"/>
        <v/>
      </c>
      <c r="B918" s="171"/>
      <c r="C918" s="184"/>
      <c r="D918" s="170"/>
      <c r="E918" s="170"/>
      <c r="F918" s="132" t="str">
        <f>IFERROR(VLOOKUP(C918,PG!$C$8:$M$1007,11,FALSE),"")</f>
        <v/>
      </c>
      <c r="G918" s="133">
        <f>IFERROR(VLOOKUP(C918,PG!$C$8:$N$1007,12,FALSE)*E918,0)</f>
        <v>0</v>
      </c>
    </row>
    <row r="919" spans="1:7" ht="35.1" customHeight="1" thickTop="1" thickBot="1" x14ac:dyDescent="0.3">
      <c r="A919" s="28" t="str">
        <f t="shared" si="14"/>
        <v/>
      </c>
      <c r="B919" s="171"/>
      <c r="C919" s="184"/>
      <c r="D919" s="170"/>
      <c r="E919" s="170"/>
      <c r="F919" s="132" t="str">
        <f>IFERROR(VLOOKUP(C919,PG!$C$8:$M$1007,11,FALSE),"")</f>
        <v/>
      </c>
      <c r="G919" s="133">
        <f>IFERROR(VLOOKUP(C919,PG!$C$8:$N$1007,12,FALSE)*E919,0)</f>
        <v>0</v>
      </c>
    </row>
    <row r="920" spans="1:7" ht="35.1" customHeight="1" thickTop="1" thickBot="1" x14ac:dyDescent="0.3">
      <c r="A920" s="28" t="str">
        <f t="shared" si="14"/>
        <v/>
      </c>
      <c r="B920" s="171"/>
      <c r="C920" s="184"/>
      <c r="D920" s="170"/>
      <c r="E920" s="170"/>
      <c r="F920" s="132" t="str">
        <f>IFERROR(VLOOKUP(C920,PG!$C$8:$M$1007,11,FALSE),"")</f>
        <v/>
      </c>
      <c r="G920" s="133">
        <f>IFERROR(VLOOKUP(C920,PG!$C$8:$N$1007,12,FALSE)*E920,0)</f>
        <v>0</v>
      </c>
    </row>
    <row r="921" spans="1:7" ht="35.1" customHeight="1" thickTop="1" thickBot="1" x14ac:dyDescent="0.3">
      <c r="A921" s="28" t="str">
        <f t="shared" si="14"/>
        <v/>
      </c>
      <c r="B921" s="171"/>
      <c r="C921" s="184"/>
      <c r="D921" s="170"/>
      <c r="E921" s="170"/>
      <c r="F921" s="132" t="str">
        <f>IFERROR(VLOOKUP(C921,PG!$C$8:$M$1007,11,FALSE),"")</f>
        <v/>
      </c>
      <c r="G921" s="133">
        <f>IFERROR(VLOOKUP(C921,PG!$C$8:$N$1007,12,FALSE)*E921,0)</f>
        <v>0</v>
      </c>
    </row>
    <row r="922" spans="1:7" ht="35.1" customHeight="1" thickTop="1" thickBot="1" x14ac:dyDescent="0.3">
      <c r="A922" s="28" t="str">
        <f t="shared" si="14"/>
        <v/>
      </c>
      <c r="B922" s="171"/>
      <c r="C922" s="184"/>
      <c r="D922" s="170"/>
      <c r="E922" s="170"/>
      <c r="F922" s="132" t="str">
        <f>IFERROR(VLOOKUP(C922,PG!$C$8:$M$1007,11,FALSE),"")</f>
        <v/>
      </c>
      <c r="G922" s="133">
        <f>IFERROR(VLOOKUP(C922,PG!$C$8:$N$1007,12,FALSE)*E922,0)</f>
        <v>0</v>
      </c>
    </row>
    <row r="923" spans="1:7" ht="35.1" customHeight="1" thickTop="1" thickBot="1" x14ac:dyDescent="0.3">
      <c r="A923" s="28" t="str">
        <f t="shared" si="14"/>
        <v/>
      </c>
      <c r="B923" s="171"/>
      <c r="C923" s="184"/>
      <c r="D923" s="170"/>
      <c r="E923" s="170"/>
      <c r="F923" s="132" t="str">
        <f>IFERROR(VLOOKUP(C923,PG!$C$8:$M$1007,11,FALSE),"")</f>
        <v/>
      </c>
      <c r="G923" s="133">
        <f>IFERROR(VLOOKUP(C923,PG!$C$8:$N$1007,12,FALSE)*E923,0)</f>
        <v>0</v>
      </c>
    </row>
    <row r="924" spans="1:7" ht="35.1" customHeight="1" thickTop="1" thickBot="1" x14ac:dyDescent="0.3">
      <c r="A924" s="28" t="str">
        <f t="shared" si="14"/>
        <v/>
      </c>
      <c r="B924" s="171"/>
      <c r="C924" s="184"/>
      <c r="D924" s="170"/>
      <c r="E924" s="170"/>
      <c r="F924" s="132" t="str">
        <f>IFERROR(VLOOKUP(C924,PG!$C$8:$M$1007,11,FALSE),"")</f>
        <v/>
      </c>
      <c r="G924" s="133">
        <f>IFERROR(VLOOKUP(C924,PG!$C$8:$N$1007,12,FALSE)*E924,0)</f>
        <v>0</v>
      </c>
    </row>
    <row r="925" spans="1:7" ht="35.1" customHeight="1" thickTop="1" thickBot="1" x14ac:dyDescent="0.3">
      <c r="A925" s="28" t="str">
        <f t="shared" si="14"/>
        <v/>
      </c>
      <c r="B925" s="171"/>
      <c r="C925" s="184"/>
      <c r="D925" s="170"/>
      <c r="E925" s="170"/>
      <c r="F925" s="132" t="str">
        <f>IFERROR(VLOOKUP(C925,PG!$C$8:$M$1007,11,FALSE),"")</f>
        <v/>
      </c>
      <c r="G925" s="133">
        <f>IFERROR(VLOOKUP(C925,PG!$C$8:$N$1007,12,FALSE)*E925,0)</f>
        <v>0</v>
      </c>
    </row>
    <row r="926" spans="1:7" ht="35.1" customHeight="1" thickTop="1" thickBot="1" x14ac:dyDescent="0.3">
      <c r="A926" s="28" t="str">
        <f t="shared" si="14"/>
        <v/>
      </c>
      <c r="B926" s="171"/>
      <c r="C926" s="184"/>
      <c r="D926" s="170"/>
      <c r="E926" s="170"/>
      <c r="F926" s="132" t="str">
        <f>IFERROR(VLOOKUP(C926,PG!$C$8:$M$1007,11,FALSE),"")</f>
        <v/>
      </c>
      <c r="G926" s="133">
        <f>IFERROR(VLOOKUP(C926,PG!$C$8:$N$1007,12,FALSE)*E926,0)</f>
        <v>0</v>
      </c>
    </row>
    <row r="927" spans="1:7" ht="35.1" customHeight="1" thickTop="1" thickBot="1" x14ac:dyDescent="0.3">
      <c r="A927" s="28" t="str">
        <f t="shared" si="14"/>
        <v/>
      </c>
      <c r="B927" s="171"/>
      <c r="C927" s="184"/>
      <c r="D927" s="170"/>
      <c r="E927" s="170"/>
      <c r="F927" s="132" t="str">
        <f>IFERROR(VLOOKUP(C927,PG!$C$8:$M$1007,11,FALSE),"")</f>
        <v/>
      </c>
      <c r="G927" s="133">
        <f>IFERROR(VLOOKUP(C927,PG!$C$8:$N$1007,12,FALSE)*E927,0)</f>
        <v>0</v>
      </c>
    </row>
    <row r="928" spans="1:7" ht="35.1" customHeight="1" thickTop="1" thickBot="1" x14ac:dyDescent="0.3">
      <c r="A928" s="28" t="str">
        <f t="shared" si="14"/>
        <v/>
      </c>
      <c r="B928" s="171"/>
      <c r="C928" s="184"/>
      <c r="D928" s="170"/>
      <c r="E928" s="170"/>
      <c r="F928" s="132" t="str">
        <f>IFERROR(VLOOKUP(C928,PG!$C$8:$M$1007,11,FALSE),"")</f>
        <v/>
      </c>
      <c r="G928" s="133">
        <f>IFERROR(VLOOKUP(C928,PG!$C$8:$N$1007,12,FALSE)*E928,0)</f>
        <v>0</v>
      </c>
    </row>
    <row r="929" spans="1:7" ht="35.1" customHeight="1" thickTop="1" thickBot="1" x14ac:dyDescent="0.3">
      <c r="A929" s="28" t="str">
        <f t="shared" si="14"/>
        <v/>
      </c>
      <c r="B929" s="171"/>
      <c r="C929" s="184"/>
      <c r="D929" s="170"/>
      <c r="E929" s="170"/>
      <c r="F929" s="132" t="str">
        <f>IFERROR(VLOOKUP(C929,PG!$C$8:$M$1007,11,FALSE),"")</f>
        <v/>
      </c>
      <c r="G929" s="133">
        <f>IFERROR(VLOOKUP(C929,PG!$C$8:$N$1007,12,FALSE)*E929,0)</f>
        <v>0</v>
      </c>
    </row>
    <row r="930" spans="1:7" ht="35.1" customHeight="1" thickTop="1" thickBot="1" x14ac:dyDescent="0.3">
      <c r="A930" s="28" t="str">
        <f t="shared" si="14"/>
        <v/>
      </c>
      <c r="B930" s="171"/>
      <c r="C930" s="184"/>
      <c r="D930" s="170"/>
      <c r="E930" s="170"/>
      <c r="F930" s="132" t="str">
        <f>IFERROR(VLOOKUP(C930,PG!$C$8:$M$1007,11,FALSE),"")</f>
        <v/>
      </c>
      <c r="G930" s="133">
        <f>IFERROR(VLOOKUP(C930,PG!$C$8:$N$1007,12,FALSE)*E930,0)</f>
        <v>0</v>
      </c>
    </row>
    <row r="931" spans="1:7" ht="35.1" customHeight="1" thickTop="1" thickBot="1" x14ac:dyDescent="0.3">
      <c r="A931" s="28" t="str">
        <f t="shared" si="14"/>
        <v/>
      </c>
      <c r="B931" s="171"/>
      <c r="C931" s="184"/>
      <c r="D931" s="170"/>
      <c r="E931" s="170"/>
      <c r="F931" s="132" t="str">
        <f>IFERROR(VLOOKUP(C931,PG!$C$8:$M$1007,11,FALSE),"")</f>
        <v/>
      </c>
      <c r="G931" s="133">
        <f>IFERROR(VLOOKUP(C931,PG!$C$8:$N$1007,12,FALSE)*E931,0)</f>
        <v>0</v>
      </c>
    </row>
    <row r="932" spans="1:7" ht="35.1" customHeight="1" thickTop="1" thickBot="1" x14ac:dyDescent="0.3">
      <c r="A932" s="28" t="str">
        <f t="shared" si="14"/>
        <v/>
      </c>
      <c r="B932" s="171"/>
      <c r="C932" s="184"/>
      <c r="D932" s="170"/>
      <c r="E932" s="170"/>
      <c r="F932" s="132" t="str">
        <f>IFERROR(VLOOKUP(C932,PG!$C$8:$M$1007,11,FALSE),"")</f>
        <v/>
      </c>
      <c r="G932" s="133">
        <f>IFERROR(VLOOKUP(C932,PG!$C$8:$N$1007,12,FALSE)*E932,0)</f>
        <v>0</v>
      </c>
    </row>
    <row r="933" spans="1:7" ht="35.1" customHeight="1" thickTop="1" thickBot="1" x14ac:dyDescent="0.3">
      <c r="A933" s="28" t="str">
        <f t="shared" si="14"/>
        <v/>
      </c>
      <c r="B933" s="171"/>
      <c r="C933" s="184"/>
      <c r="D933" s="170"/>
      <c r="E933" s="170"/>
      <c r="F933" s="132" t="str">
        <f>IFERROR(VLOOKUP(C933,PG!$C$8:$M$1007,11,FALSE),"")</f>
        <v/>
      </c>
      <c r="G933" s="133">
        <f>IFERROR(VLOOKUP(C933,PG!$C$8:$N$1007,12,FALSE)*E933,0)</f>
        <v>0</v>
      </c>
    </row>
    <row r="934" spans="1:7" ht="35.1" customHeight="1" thickTop="1" thickBot="1" x14ac:dyDescent="0.3">
      <c r="A934" s="28" t="str">
        <f t="shared" si="14"/>
        <v/>
      </c>
      <c r="B934" s="171"/>
      <c r="C934" s="184"/>
      <c r="D934" s="170"/>
      <c r="E934" s="170"/>
      <c r="F934" s="132" t="str">
        <f>IFERROR(VLOOKUP(C934,PG!$C$8:$M$1007,11,FALSE),"")</f>
        <v/>
      </c>
      <c r="G934" s="133">
        <f>IFERROR(VLOOKUP(C934,PG!$C$8:$N$1007,12,FALSE)*E934,0)</f>
        <v>0</v>
      </c>
    </row>
    <row r="935" spans="1:7" ht="35.1" customHeight="1" thickTop="1" thickBot="1" x14ac:dyDescent="0.3">
      <c r="A935" s="28" t="str">
        <f t="shared" si="14"/>
        <v/>
      </c>
      <c r="B935" s="171"/>
      <c r="C935" s="184"/>
      <c r="D935" s="170"/>
      <c r="E935" s="170"/>
      <c r="F935" s="132" t="str">
        <f>IFERROR(VLOOKUP(C935,PG!$C$8:$M$1007,11,FALSE),"")</f>
        <v/>
      </c>
      <c r="G935" s="133">
        <f>IFERROR(VLOOKUP(C935,PG!$C$8:$N$1007,12,FALSE)*E935,0)</f>
        <v>0</v>
      </c>
    </row>
    <row r="936" spans="1:7" ht="35.1" customHeight="1" thickTop="1" thickBot="1" x14ac:dyDescent="0.3">
      <c r="A936" s="28" t="str">
        <f t="shared" si="14"/>
        <v/>
      </c>
      <c r="B936" s="171"/>
      <c r="C936" s="184"/>
      <c r="D936" s="170"/>
      <c r="E936" s="170"/>
      <c r="F936" s="132" t="str">
        <f>IFERROR(VLOOKUP(C936,PG!$C$8:$M$1007,11,FALSE),"")</f>
        <v/>
      </c>
      <c r="G936" s="133">
        <f>IFERROR(VLOOKUP(C936,PG!$C$8:$N$1007,12,FALSE)*E936,0)</f>
        <v>0</v>
      </c>
    </row>
    <row r="937" spans="1:7" ht="35.1" customHeight="1" thickTop="1" thickBot="1" x14ac:dyDescent="0.3">
      <c r="A937" s="28" t="str">
        <f t="shared" si="14"/>
        <v/>
      </c>
      <c r="B937" s="171"/>
      <c r="C937" s="184"/>
      <c r="D937" s="170"/>
      <c r="E937" s="170"/>
      <c r="F937" s="132" t="str">
        <f>IFERROR(VLOOKUP(C937,PG!$C$8:$M$1007,11,FALSE),"")</f>
        <v/>
      </c>
      <c r="G937" s="133">
        <f>IFERROR(VLOOKUP(C937,PG!$C$8:$N$1007,12,FALSE)*E937,0)</f>
        <v>0</v>
      </c>
    </row>
    <row r="938" spans="1:7" ht="35.1" customHeight="1" thickTop="1" thickBot="1" x14ac:dyDescent="0.3">
      <c r="A938" s="28" t="str">
        <f t="shared" si="14"/>
        <v/>
      </c>
      <c r="B938" s="171"/>
      <c r="C938" s="184"/>
      <c r="D938" s="170"/>
      <c r="E938" s="170"/>
      <c r="F938" s="132" t="str">
        <f>IFERROR(VLOOKUP(C938,PG!$C$8:$M$1007,11,FALSE),"")</f>
        <v/>
      </c>
      <c r="G938" s="133">
        <f>IFERROR(VLOOKUP(C938,PG!$C$8:$N$1007,12,FALSE)*E938,0)</f>
        <v>0</v>
      </c>
    </row>
    <row r="939" spans="1:7" ht="35.1" customHeight="1" thickTop="1" thickBot="1" x14ac:dyDescent="0.3">
      <c r="A939" s="28" t="str">
        <f t="shared" si="14"/>
        <v/>
      </c>
      <c r="B939" s="171"/>
      <c r="C939" s="184"/>
      <c r="D939" s="170"/>
      <c r="E939" s="170"/>
      <c r="F939" s="132" t="str">
        <f>IFERROR(VLOOKUP(C939,PG!$C$8:$M$1007,11,FALSE),"")</f>
        <v/>
      </c>
      <c r="G939" s="133">
        <f>IFERROR(VLOOKUP(C939,PG!$C$8:$N$1007,12,FALSE)*E939,0)</f>
        <v>0</v>
      </c>
    </row>
    <row r="940" spans="1:7" ht="35.1" customHeight="1" thickTop="1" thickBot="1" x14ac:dyDescent="0.3">
      <c r="A940" s="28" t="str">
        <f t="shared" si="14"/>
        <v/>
      </c>
      <c r="B940" s="171"/>
      <c r="C940" s="184"/>
      <c r="D940" s="170"/>
      <c r="E940" s="170"/>
      <c r="F940" s="132" t="str">
        <f>IFERROR(VLOOKUP(C940,PG!$C$8:$M$1007,11,FALSE),"")</f>
        <v/>
      </c>
      <c r="G940" s="133">
        <f>IFERROR(VLOOKUP(C940,PG!$C$8:$N$1007,12,FALSE)*E940,0)</f>
        <v>0</v>
      </c>
    </row>
    <row r="941" spans="1:7" ht="35.1" customHeight="1" thickTop="1" thickBot="1" x14ac:dyDescent="0.3">
      <c r="A941" s="28" t="str">
        <f t="shared" si="14"/>
        <v/>
      </c>
      <c r="B941" s="171"/>
      <c r="C941" s="184"/>
      <c r="D941" s="170"/>
      <c r="E941" s="170"/>
      <c r="F941" s="132" t="str">
        <f>IFERROR(VLOOKUP(C941,PG!$C$8:$M$1007,11,FALSE),"")</f>
        <v/>
      </c>
      <c r="G941" s="133">
        <f>IFERROR(VLOOKUP(C941,PG!$C$8:$N$1007,12,FALSE)*E941,0)</f>
        <v>0</v>
      </c>
    </row>
    <row r="942" spans="1:7" ht="35.1" customHeight="1" thickTop="1" thickBot="1" x14ac:dyDescent="0.3">
      <c r="A942" s="28" t="str">
        <f t="shared" si="14"/>
        <v/>
      </c>
      <c r="B942" s="171"/>
      <c r="C942" s="184"/>
      <c r="D942" s="170"/>
      <c r="E942" s="170"/>
      <c r="F942" s="132" t="str">
        <f>IFERROR(VLOOKUP(C942,PG!$C$8:$M$1007,11,FALSE),"")</f>
        <v/>
      </c>
      <c r="G942" s="133">
        <f>IFERROR(VLOOKUP(C942,PG!$C$8:$N$1007,12,FALSE)*E942,0)</f>
        <v>0</v>
      </c>
    </row>
    <row r="943" spans="1:7" ht="35.1" customHeight="1" thickTop="1" thickBot="1" x14ac:dyDescent="0.3">
      <c r="A943" s="28" t="str">
        <f t="shared" si="14"/>
        <v/>
      </c>
      <c r="B943" s="171"/>
      <c r="C943" s="184"/>
      <c r="D943" s="170"/>
      <c r="E943" s="170"/>
      <c r="F943" s="132" t="str">
        <f>IFERROR(VLOOKUP(C943,PG!$C$8:$M$1007,11,FALSE),"")</f>
        <v/>
      </c>
      <c r="G943" s="133">
        <f>IFERROR(VLOOKUP(C943,PG!$C$8:$N$1007,12,FALSE)*E943,0)</f>
        <v>0</v>
      </c>
    </row>
    <row r="944" spans="1:7" ht="35.1" customHeight="1" thickTop="1" thickBot="1" x14ac:dyDescent="0.3">
      <c r="A944" s="28" t="str">
        <f t="shared" si="14"/>
        <v/>
      </c>
      <c r="B944" s="171"/>
      <c r="C944" s="184"/>
      <c r="D944" s="170"/>
      <c r="E944" s="170"/>
      <c r="F944" s="132" t="str">
        <f>IFERROR(VLOOKUP(C944,PG!$C$8:$M$1007,11,FALSE),"")</f>
        <v/>
      </c>
      <c r="G944" s="133">
        <f>IFERROR(VLOOKUP(C944,PG!$C$8:$N$1007,12,FALSE)*E944,0)</f>
        <v>0</v>
      </c>
    </row>
    <row r="945" spans="1:7" ht="35.1" customHeight="1" thickTop="1" thickBot="1" x14ac:dyDescent="0.3">
      <c r="A945" s="28" t="str">
        <f t="shared" si="14"/>
        <v/>
      </c>
      <c r="B945" s="171"/>
      <c r="C945" s="184"/>
      <c r="D945" s="170"/>
      <c r="E945" s="170"/>
      <c r="F945" s="132" t="str">
        <f>IFERROR(VLOOKUP(C945,PG!$C$8:$M$1007,11,FALSE),"")</f>
        <v/>
      </c>
      <c r="G945" s="133">
        <f>IFERROR(VLOOKUP(C945,PG!$C$8:$N$1007,12,FALSE)*E945,0)</f>
        <v>0</v>
      </c>
    </row>
    <row r="946" spans="1:7" ht="35.1" customHeight="1" thickTop="1" thickBot="1" x14ac:dyDescent="0.3">
      <c r="A946" s="28" t="str">
        <f t="shared" si="14"/>
        <v/>
      </c>
      <c r="B946" s="171"/>
      <c r="C946" s="184"/>
      <c r="D946" s="170"/>
      <c r="E946" s="170"/>
      <c r="F946" s="132" t="str">
        <f>IFERROR(VLOOKUP(C946,PG!$C$8:$M$1007,11,FALSE),"")</f>
        <v/>
      </c>
      <c r="G946" s="133">
        <f>IFERROR(VLOOKUP(C946,PG!$C$8:$N$1007,12,FALSE)*E946,0)</f>
        <v>0</v>
      </c>
    </row>
    <row r="947" spans="1:7" ht="35.1" customHeight="1" thickTop="1" thickBot="1" x14ac:dyDescent="0.3">
      <c r="A947" s="28" t="str">
        <f t="shared" si="14"/>
        <v/>
      </c>
      <c r="B947" s="171"/>
      <c r="C947" s="184"/>
      <c r="D947" s="170"/>
      <c r="E947" s="170"/>
      <c r="F947" s="132" t="str">
        <f>IFERROR(VLOOKUP(C947,PG!$C$8:$M$1007,11,FALSE),"")</f>
        <v/>
      </c>
      <c r="G947" s="133">
        <f>IFERROR(VLOOKUP(C947,PG!$C$8:$N$1007,12,FALSE)*E947,0)</f>
        <v>0</v>
      </c>
    </row>
    <row r="948" spans="1:7" ht="35.1" customHeight="1" thickTop="1" thickBot="1" x14ac:dyDescent="0.3">
      <c r="A948" s="28" t="str">
        <f t="shared" si="14"/>
        <v/>
      </c>
      <c r="B948" s="171"/>
      <c r="C948" s="184"/>
      <c r="D948" s="170"/>
      <c r="E948" s="170"/>
      <c r="F948" s="132" t="str">
        <f>IFERROR(VLOOKUP(C948,PG!$C$8:$M$1007,11,FALSE),"")</f>
        <v/>
      </c>
      <c r="G948" s="133">
        <f>IFERROR(VLOOKUP(C948,PG!$C$8:$N$1007,12,FALSE)*E948,0)</f>
        <v>0</v>
      </c>
    </row>
    <row r="949" spans="1:7" ht="35.1" customHeight="1" thickTop="1" thickBot="1" x14ac:dyDescent="0.3">
      <c r="A949" s="28" t="str">
        <f t="shared" si="14"/>
        <v/>
      </c>
      <c r="B949" s="171"/>
      <c r="C949" s="184"/>
      <c r="D949" s="170"/>
      <c r="E949" s="170"/>
      <c r="F949" s="132" t="str">
        <f>IFERROR(VLOOKUP(C949,PG!$C$8:$M$1007,11,FALSE),"")</f>
        <v/>
      </c>
      <c r="G949" s="133">
        <f>IFERROR(VLOOKUP(C949,PG!$C$8:$N$1007,12,FALSE)*E949,0)</f>
        <v>0</v>
      </c>
    </row>
    <row r="950" spans="1:7" ht="35.1" customHeight="1" thickTop="1" thickBot="1" x14ac:dyDescent="0.3">
      <c r="A950" s="28" t="str">
        <f t="shared" si="14"/>
        <v/>
      </c>
      <c r="B950" s="171"/>
      <c r="C950" s="184"/>
      <c r="D950" s="170"/>
      <c r="E950" s="170"/>
      <c r="F950" s="132" t="str">
        <f>IFERROR(VLOOKUP(C950,PG!$C$8:$M$1007,11,FALSE),"")</f>
        <v/>
      </c>
      <c r="G950" s="133">
        <f>IFERROR(VLOOKUP(C950,PG!$C$8:$N$1007,12,FALSE)*E950,0)</f>
        <v>0</v>
      </c>
    </row>
    <row r="951" spans="1:7" ht="35.1" customHeight="1" thickTop="1" thickBot="1" x14ac:dyDescent="0.3">
      <c r="A951" s="28" t="str">
        <f t="shared" si="14"/>
        <v/>
      </c>
      <c r="B951" s="171"/>
      <c r="C951" s="184"/>
      <c r="D951" s="170"/>
      <c r="E951" s="170"/>
      <c r="F951" s="132" t="str">
        <f>IFERROR(VLOOKUP(C951,PG!$C$8:$M$1007,11,FALSE),"")</f>
        <v/>
      </c>
      <c r="G951" s="133">
        <f>IFERROR(VLOOKUP(C951,PG!$C$8:$N$1007,12,FALSE)*E951,0)</f>
        <v>0</v>
      </c>
    </row>
    <row r="952" spans="1:7" ht="35.1" customHeight="1" thickTop="1" thickBot="1" x14ac:dyDescent="0.3">
      <c r="A952" s="28" t="str">
        <f t="shared" si="14"/>
        <v/>
      </c>
      <c r="B952" s="171"/>
      <c r="C952" s="184"/>
      <c r="D952" s="170"/>
      <c r="E952" s="170"/>
      <c r="F952" s="132" t="str">
        <f>IFERROR(VLOOKUP(C952,PG!$C$8:$M$1007,11,FALSE),"")</f>
        <v/>
      </c>
      <c r="G952" s="133">
        <f>IFERROR(VLOOKUP(C952,PG!$C$8:$N$1007,12,FALSE)*E952,0)</f>
        <v>0</v>
      </c>
    </row>
    <row r="953" spans="1:7" ht="35.1" customHeight="1" thickTop="1" thickBot="1" x14ac:dyDescent="0.3">
      <c r="A953" s="28" t="str">
        <f t="shared" si="14"/>
        <v/>
      </c>
      <c r="B953" s="171"/>
      <c r="C953" s="184"/>
      <c r="D953" s="170"/>
      <c r="E953" s="170"/>
      <c r="F953" s="132" t="str">
        <f>IFERROR(VLOOKUP(C953,PG!$C$8:$M$1007,11,FALSE),"")</f>
        <v/>
      </c>
      <c r="G953" s="133">
        <f>IFERROR(VLOOKUP(C953,PG!$C$8:$N$1007,12,FALSE)*E953,0)</f>
        <v>0</v>
      </c>
    </row>
    <row r="954" spans="1:7" ht="35.1" customHeight="1" thickTop="1" thickBot="1" x14ac:dyDescent="0.3">
      <c r="A954" s="28" t="str">
        <f t="shared" si="14"/>
        <v/>
      </c>
      <c r="B954" s="171"/>
      <c r="C954" s="184"/>
      <c r="D954" s="170"/>
      <c r="E954" s="170"/>
      <c r="F954" s="132" t="str">
        <f>IFERROR(VLOOKUP(C954,PG!$C$8:$M$1007,11,FALSE),"")</f>
        <v/>
      </c>
      <c r="G954" s="133">
        <f>IFERROR(VLOOKUP(C954,PG!$C$8:$N$1007,12,FALSE)*E954,0)</f>
        <v>0</v>
      </c>
    </row>
    <row r="955" spans="1:7" ht="35.1" customHeight="1" thickTop="1" thickBot="1" x14ac:dyDescent="0.3">
      <c r="A955" s="28" t="str">
        <f t="shared" si="14"/>
        <v/>
      </c>
      <c r="B955" s="171"/>
      <c r="C955" s="184"/>
      <c r="D955" s="170"/>
      <c r="E955" s="170"/>
      <c r="F955" s="132" t="str">
        <f>IFERROR(VLOOKUP(C955,PG!$C$8:$M$1007,11,FALSE),"")</f>
        <v/>
      </c>
      <c r="G955" s="133">
        <f>IFERROR(VLOOKUP(C955,PG!$C$8:$N$1007,12,FALSE)*E955,0)</f>
        <v>0</v>
      </c>
    </row>
    <row r="956" spans="1:7" ht="35.1" customHeight="1" thickTop="1" thickBot="1" x14ac:dyDescent="0.3">
      <c r="A956" s="28" t="str">
        <f t="shared" si="14"/>
        <v/>
      </c>
      <c r="B956" s="171"/>
      <c r="C956" s="184"/>
      <c r="D956" s="170"/>
      <c r="E956" s="170"/>
      <c r="F956" s="132" t="str">
        <f>IFERROR(VLOOKUP(C956,PG!$C$8:$M$1007,11,FALSE),"")</f>
        <v/>
      </c>
      <c r="G956" s="133">
        <f>IFERROR(VLOOKUP(C956,PG!$C$8:$N$1007,12,FALSE)*E956,0)</f>
        <v>0</v>
      </c>
    </row>
    <row r="957" spans="1:7" ht="35.1" customHeight="1" thickTop="1" thickBot="1" x14ac:dyDescent="0.3">
      <c r="A957" s="28" t="str">
        <f t="shared" si="14"/>
        <v/>
      </c>
      <c r="B957" s="171"/>
      <c r="C957" s="184"/>
      <c r="D957" s="170"/>
      <c r="E957" s="170"/>
      <c r="F957" s="132" t="str">
        <f>IFERROR(VLOOKUP(C957,PG!$C$8:$M$1007,11,FALSE),"")</f>
        <v/>
      </c>
      <c r="G957" s="133">
        <f>IFERROR(VLOOKUP(C957,PG!$C$8:$N$1007,12,FALSE)*E957,0)</f>
        <v>0</v>
      </c>
    </row>
    <row r="958" spans="1:7" ht="35.1" customHeight="1" thickTop="1" thickBot="1" x14ac:dyDescent="0.3">
      <c r="A958" s="28" t="str">
        <f t="shared" si="14"/>
        <v/>
      </c>
      <c r="B958" s="171"/>
      <c r="C958" s="184"/>
      <c r="D958" s="170"/>
      <c r="E958" s="170"/>
      <c r="F958" s="132" t="str">
        <f>IFERROR(VLOOKUP(C958,PG!$C$8:$M$1007,11,FALSE),"")</f>
        <v/>
      </c>
      <c r="G958" s="133">
        <f>IFERROR(VLOOKUP(C958,PG!$C$8:$N$1007,12,FALSE)*E958,0)</f>
        <v>0</v>
      </c>
    </row>
    <row r="959" spans="1:7" ht="35.1" customHeight="1" thickTop="1" thickBot="1" x14ac:dyDescent="0.3">
      <c r="A959" s="28" t="str">
        <f t="shared" si="14"/>
        <v/>
      </c>
      <c r="B959" s="171"/>
      <c r="C959" s="184"/>
      <c r="D959" s="170"/>
      <c r="E959" s="170"/>
      <c r="F959" s="132" t="str">
        <f>IFERROR(VLOOKUP(C959,PG!$C$8:$M$1007,11,FALSE),"")</f>
        <v/>
      </c>
      <c r="G959" s="133">
        <f>IFERROR(VLOOKUP(C959,PG!$C$8:$N$1007,12,FALSE)*E959,0)</f>
        <v>0</v>
      </c>
    </row>
    <row r="960" spans="1:7" ht="35.1" customHeight="1" thickTop="1" thickBot="1" x14ac:dyDescent="0.3">
      <c r="A960" s="28" t="str">
        <f t="shared" si="14"/>
        <v/>
      </c>
      <c r="B960" s="171"/>
      <c r="C960" s="184"/>
      <c r="D960" s="170"/>
      <c r="E960" s="170"/>
      <c r="F960" s="132" t="str">
        <f>IFERROR(VLOOKUP(C960,PG!$C$8:$M$1007,11,FALSE),"")</f>
        <v/>
      </c>
      <c r="G960" s="133">
        <f>IFERROR(VLOOKUP(C960,PG!$C$8:$N$1007,12,FALSE)*E960,0)</f>
        <v>0</v>
      </c>
    </row>
    <row r="961" spans="1:7" ht="35.1" customHeight="1" thickTop="1" thickBot="1" x14ac:dyDescent="0.3">
      <c r="A961" s="28" t="str">
        <f t="shared" si="14"/>
        <v/>
      </c>
      <c r="B961" s="171"/>
      <c r="C961" s="184"/>
      <c r="D961" s="170"/>
      <c r="E961" s="170"/>
      <c r="F961" s="132" t="str">
        <f>IFERROR(VLOOKUP(C961,PG!$C$8:$M$1007,11,FALSE),"")</f>
        <v/>
      </c>
      <c r="G961" s="133">
        <f>IFERROR(VLOOKUP(C961,PG!$C$8:$N$1007,12,FALSE)*E961,0)</f>
        <v>0</v>
      </c>
    </row>
    <row r="962" spans="1:7" ht="35.1" customHeight="1" thickTop="1" thickBot="1" x14ac:dyDescent="0.3">
      <c r="A962" s="28" t="str">
        <f t="shared" si="14"/>
        <v/>
      </c>
      <c r="B962" s="171"/>
      <c r="C962" s="184"/>
      <c r="D962" s="170"/>
      <c r="E962" s="170"/>
      <c r="F962" s="132" t="str">
        <f>IFERROR(VLOOKUP(C962,PG!$C$8:$M$1007,11,FALSE),"")</f>
        <v/>
      </c>
      <c r="G962" s="133">
        <f>IFERROR(VLOOKUP(C962,PG!$C$8:$N$1007,12,FALSE)*E962,0)</f>
        <v>0</v>
      </c>
    </row>
    <row r="963" spans="1:7" ht="35.1" customHeight="1" thickTop="1" thickBot="1" x14ac:dyDescent="0.3">
      <c r="A963" s="28" t="str">
        <f t="shared" si="14"/>
        <v/>
      </c>
      <c r="B963" s="171"/>
      <c r="C963" s="184"/>
      <c r="D963" s="170"/>
      <c r="E963" s="170"/>
      <c r="F963" s="132" t="str">
        <f>IFERROR(VLOOKUP(C963,PG!$C$8:$M$1007,11,FALSE),"")</f>
        <v/>
      </c>
      <c r="G963" s="133">
        <f>IFERROR(VLOOKUP(C963,PG!$C$8:$N$1007,12,FALSE)*E963,0)</f>
        <v>0</v>
      </c>
    </row>
    <row r="964" spans="1:7" ht="35.1" customHeight="1" thickTop="1" thickBot="1" x14ac:dyDescent="0.3">
      <c r="A964" s="28" t="str">
        <f t="shared" si="14"/>
        <v/>
      </c>
      <c r="B964" s="171"/>
      <c r="C964" s="184"/>
      <c r="D964" s="170"/>
      <c r="E964" s="170"/>
      <c r="F964" s="132" t="str">
        <f>IFERROR(VLOOKUP(C964,PG!$C$8:$M$1007,11,FALSE),"")</f>
        <v/>
      </c>
      <c r="G964" s="133">
        <f>IFERROR(VLOOKUP(C964,PG!$C$8:$N$1007,12,FALSE)*E964,0)</f>
        <v>0</v>
      </c>
    </row>
    <row r="965" spans="1:7" ht="35.1" customHeight="1" thickTop="1" thickBot="1" x14ac:dyDescent="0.3">
      <c r="A965" s="28" t="str">
        <f t="shared" si="14"/>
        <v/>
      </c>
      <c r="B965" s="171"/>
      <c r="C965" s="184"/>
      <c r="D965" s="170"/>
      <c r="E965" s="170"/>
      <c r="F965" s="132" t="str">
        <f>IFERROR(VLOOKUP(C965,PG!$C$8:$M$1007,11,FALSE),"")</f>
        <v/>
      </c>
      <c r="G965" s="133">
        <f>IFERROR(VLOOKUP(C965,PG!$C$8:$N$1007,12,FALSE)*E965,0)</f>
        <v>0</v>
      </c>
    </row>
    <row r="966" spans="1:7" ht="35.1" customHeight="1" thickTop="1" thickBot="1" x14ac:dyDescent="0.3">
      <c r="A966" s="28" t="str">
        <f t="shared" si="14"/>
        <v/>
      </c>
      <c r="B966" s="171"/>
      <c r="C966" s="184"/>
      <c r="D966" s="170"/>
      <c r="E966" s="170"/>
      <c r="F966" s="132" t="str">
        <f>IFERROR(VLOOKUP(C966,PG!$C$8:$M$1007,11,FALSE),"")</f>
        <v/>
      </c>
      <c r="G966" s="133">
        <f>IFERROR(VLOOKUP(C966,PG!$C$8:$N$1007,12,FALSE)*E966,0)</f>
        <v>0</v>
      </c>
    </row>
    <row r="967" spans="1:7" ht="35.1" customHeight="1" thickTop="1" thickBot="1" x14ac:dyDescent="0.3">
      <c r="A967" s="28" t="str">
        <f t="shared" si="14"/>
        <v/>
      </c>
      <c r="B967" s="171"/>
      <c r="C967" s="184"/>
      <c r="D967" s="170"/>
      <c r="E967" s="170"/>
      <c r="F967" s="132" t="str">
        <f>IFERROR(VLOOKUP(C967,PG!$C$8:$M$1007,11,FALSE),"")</f>
        <v/>
      </c>
      <c r="G967" s="133">
        <f>IFERROR(VLOOKUP(C967,PG!$C$8:$N$1007,12,FALSE)*E967,0)</f>
        <v>0</v>
      </c>
    </row>
    <row r="968" spans="1:7" ht="35.1" customHeight="1" thickTop="1" thickBot="1" x14ac:dyDescent="0.3">
      <c r="A968" s="28" t="str">
        <f t="shared" si="14"/>
        <v/>
      </c>
      <c r="B968" s="171"/>
      <c r="C968" s="184"/>
      <c r="D968" s="170"/>
      <c r="E968" s="170"/>
      <c r="F968" s="132" t="str">
        <f>IFERROR(VLOOKUP(C968,PG!$C$8:$M$1007,11,FALSE),"")</f>
        <v/>
      </c>
      <c r="G968" s="133">
        <f>IFERROR(VLOOKUP(C968,PG!$C$8:$N$1007,12,FALSE)*E968,0)</f>
        <v>0</v>
      </c>
    </row>
    <row r="969" spans="1:7" ht="35.1" customHeight="1" thickTop="1" thickBot="1" x14ac:dyDescent="0.3">
      <c r="A969" s="28" t="str">
        <f t="shared" ref="A969:A1032" si="15">IF(B969="","",MONTH(B969))</f>
        <v/>
      </c>
      <c r="B969" s="171"/>
      <c r="C969" s="184"/>
      <c r="D969" s="170"/>
      <c r="E969" s="170"/>
      <c r="F969" s="132" t="str">
        <f>IFERROR(VLOOKUP(C969,PG!$C$8:$M$1007,11,FALSE),"")</f>
        <v/>
      </c>
      <c r="G969" s="133">
        <f>IFERROR(VLOOKUP(C969,PG!$C$8:$N$1007,12,FALSE)*E969,0)</f>
        <v>0</v>
      </c>
    </row>
    <row r="970" spans="1:7" ht="35.1" customHeight="1" thickTop="1" thickBot="1" x14ac:dyDescent="0.3">
      <c r="A970" s="28" t="str">
        <f t="shared" si="15"/>
        <v/>
      </c>
      <c r="B970" s="171"/>
      <c r="C970" s="184"/>
      <c r="D970" s="170"/>
      <c r="E970" s="170"/>
      <c r="F970" s="132" t="str">
        <f>IFERROR(VLOOKUP(C970,PG!$C$8:$M$1007,11,FALSE),"")</f>
        <v/>
      </c>
      <c r="G970" s="133">
        <f>IFERROR(VLOOKUP(C970,PG!$C$8:$N$1007,12,FALSE)*E970,0)</f>
        <v>0</v>
      </c>
    </row>
    <row r="971" spans="1:7" ht="35.1" customHeight="1" thickTop="1" thickBot="1" x14ac:dyDescent="0.3">
      <c r="A971" s="28" t="str">
        <f t="shared" si="15"/>
        <v/>
      </c>
      <c r="B971" s="171"/>
      <c r="C971" s="184"/>
      <c r="D971" s="170"/>
      <c r="E971" s="170"/>
      <c r="F971" s="132" t="str">
        <f>IFERROR(VLOOKUP(C971,PG!$C$8:$M$1007,11,FALSE),"")</f>
        <v/>
      </c>
      <c r="G971" s="133">
        <f>IFERROR(VLOOKUP(C971,PG!$C$8:$N$1007,12,FALSE)*E971,0)</f>
        <v>0</v>
      </c>
    </row>
    <row r="972" spans="1:7" ht="35.1" customHeight="1" thickTop="1" thickBot="1" x14ac:dyDescent="0.3">
      <c r="A972" s="28" t="str">
        <f t="shared" si="15"/>
        <v/>
      </c>
      <c r="B972" s="171"/>
      <c r="C972" s="184"/>
      <c r="D972" s="170"/>
      <c r="E972" s="170"/>
      <c r="F972" s="132" t="str">
        <f>IFERROR(VLOOKUP(C972,PG!$C$8:$M$1007,11,FALSE),"")</f>
        <v/>
      </c>
      <c r="G972" s="133">
        <f>IFERROR(VLOOKUP(C972,PG!$C$8:$N$1007,12,FALSE)*E972,0)</f>
        <v>0</v>
      </c>
    </row>
    <row r="973" spans="1:7" ht="35.1" customHeight="1" thickTop="1" thickBot="1" x14ac:dyDescent="0.3">
      <c r="A973" s="28" t="str">
        <f t="shared" si="15"/>
        <v/>
      </c>
      <c r="B973" s="171"/>
      <c r="C973" s="184"/>
      <c r="D973" s="170"/>
      <c r="E973" s="170"/>
      <c r="F973" s="132" t="str">
        <f>IFERROR(VLOOKUP(C973,PG!$C$8:$M$1007,11,FALSE),"")</f>
        <v/>
      </c>
      <c r="G973" s="133">
        <f>IFERROR(VLOOKUP(C973,PG!$C$8:$N$1007,12,FALSE)*E973,0)</f>
        <v>0</v>
      </c>
    </row>
    <row r="974" spans="1:7" ht="35.1" customHeight="1" thickTop="1" thickBot="1" x14ac:dyDescent="0.3">
      <c r="A974" s="28" t="str">
        <f t="shared" si="15"/>
        <v/>
      </c>
      <c r="B974" s="171"/>
      <c r="C974" s="184"/>
      <c r="D974" s="170"/>
      <c r="E974" s="170"/>
      <c r="F974" s="132" t="str">
        <f>IFERROR(VLOOKUP(C974,PG!$C$8:$M$1007,11,FALSE),"")</f>
        <v/>
      </c>
      <c r="G974" s="133">
        <f>IFERROR(VLOOKUP(C974,PG!$C$8:$N$1007,12,FALSE)*E974,0)</f>
        <v>0</v>
      </c>
    </row>
    <row r="975" spans="1:7" ht="35.1" customHeight="1" thickTop="1" thickBot="1" x14ac:dyDescent="0.3">
      <c r="A975" s="28" t="str">
        <f t="shared" si="15"/>
        <v/>
      </c>
      <c r="B975" s="171"/>
      <c r="C975" s="184"/>
      <c r="D975" s="170"/>
      <c r="E975" s="170"/>
      <c r="F975" s="132" t="str">
        <f>IFERROR(VLOOKUP(C975,PG!$C$8:$M$1007,11,FALSE),"")</f>
        <v/>
      </c>
      <c r="G975" s="133">
        <f>IFERROR(VLOOKUP(C975,PG!$C$8:$N$1007,12,FALSE)*E975,0)</f>
        <v>0</v>
      </c>
    </row>
    <row r="976" spans="1:7" ht="35.1" customHeight="1" thickTop="1" thickBot="1" x14ac:dyDescent="0.3">
      <c r="A976" s="28" t="str">
        <f t="shared" si="15"/>
        <v/>
      </c>
      <c r="B976" s="171"/>
      <c r="C976" s="184"/>
      <c r="D976" s="170"/>
      <c r="E976" s="170"/>
      <c r="F976" s="132" t="str">
        <f>IFERROR(VLOOKUP(C976,PG!$C$8:$M$1007,11,FALSE),"")</f>
        <v/>
      </c>
      <c r="G976" s="133">
        <f>IFERROR(VLOOKUP(C976,PG!$C$8:$N$1007,12,FALSE)*E976,0)</f>
        <v>0</v>
      </c>
    </row>
    <row r="977" spans="1:7" ht="35.1" customHeight="1" thickTop="1" thickBot="1" x14ac:dyDescent="0.3">
      <c r="A977" s="28" t="str">
        <f t="shared" si="15"/>
        <v/>
      </c>
      <c r="B977" s="171"/>
      <c r="C977" s="184"/>
      <c r="D977" s="170"/>
      <c r="E977" s="170"/>
      <c r="F977" s="132" t="str">
        <f>IFERROR(VLOOKUP(C977,PG!$C$8:$M$1007,11,FALSE),"")</f>
        <v/>
      </c>
      <c r="G977" s="133">
        <f>IFERROR(VLOOKUP(C977,PG!$C$8:$N$1007,12,FALSE)*E977,0)</f>
        <v>0</v>
      </c>
    </row>
    <row r="978" spans="1:7" ht="35.1" customHeight="1" thickTop="1" thickBot="1" x14ac:dyDescent="0.3">
      <c r="A978" s="28" t="str">
        <f t="shared" si="15"/>
        <v/>
      </c>
      <c r="B978" s="171"/>
      <c r="C978" s="184"/>
      <c r="D978" s="170"/>
      <c r="E978" s="170"/>
      <c r="F978" s="132" t="str">
        <f>IFERROR(VLOOKUP(C978,PG!$C$8:$M$1007,11,FALSE),"")</f>
        <v/>
      </c>
      <c r="G978" s="133">
        <f>IFERROR(VLOOKUP(C978,PG!$C$8:$N$1007,12,FALSE)*E978,0)</f>
        <v>0</v>
      </c>
    </row>
    <row r="979" spans="1:7" ht="35.1" customHeight="1" thickTop="1" thickBot="1" x14ac:dyDescent="0.3">
      <c r="A979" s="28" t="str">
        <f t="shared" si="15"/>
        <v/>
      </c>
      <c r="B979" s="171"/>
      <c r="C979" s="184"/>
      <c r="D979" s="170"/>
      <c r="E979" s="170"/>
      <c r="F979" s="132" t="str">
        <f>IFERROR(VLOOKUP(C979,PG!$C$8:$M$1007,11,FALSE),"")</f>
        <v/>
      </c>
      <c r="G979" s="133">
        <f>IFERROR(VLOOKUP(C979,PG!$C$8:$N$1007,12,FALSE)*E979,0)</f>
        <v>0</v>
      </c>
    </row>
    <row r="980" spans="1:7" ht="35.1" customHeight="1" thickTop="1" thickBot="1" x14ac:dyDescent="0.3">
      <c r="A980" s="28" t="str">
        <f t="shared" si="15"/>
        <v/>
      </c>
      <c r="B980" s="171"/>
      <c r="C980" s="184"/>
      <c r="D980" s="170"/>
      <c r="E980" s="170"/>
      <c r="F980" s="132" t="str">
        <f>IFERROR(VLOOKUP(C980,PG!$C$8:$M$1007,11,FALSE),"")</f>
        <v/>
      </c>
      <c r="G980" s="133">
        <f>IFERROR(VLOOKUP(C980,PG!$C$8:$N$1007,12,FALSE)*E980,0)</f>
        <v>0</v>
      </c>
    </row>
    <row r="981" spans="1:7" ht="35.1" customHeight="1" thickTop="1" thickBot="1" x14ac:dyDescent="0.3">
      <c r="A981" s="28" t="str">
        <f t="shared" si="15"/>
        <v/>
      </c>
      <c r="B981" s="171"/>
      <c r="C981" s="184"/>
      <c r="D981" s="170"/>
      <c r="E981" s="170"/>
      <c r="F981" s="132" t="str">
        <f>IFERROR(VLOOKUP(C981,PG!$C$8:$M$1007,11,FALSE),"")</f>
        <v/>
      </c>
      <c r="G981" s="133">
        <f>IFERROR(VLOOKUP(C981,PG!$C$8:$N$1007,12,FALSE)*E981,0)</f>
        <v>0</v>
      </c>
    </row>
    <row r="982" spans="1:7" ht="35.1" customHeight="1" thickTop="1" thickBot="1" x14ac:dyDescent="0.3">
      <c r="A982" s="28" t="str">
        <f t="shared" si="15"/>
        <v/>
      </c>
      <c r="B982" s="171"/>
      <c r="C982" s="184"/>
      <c r="D982" s="170"/>
      <c r="E982" s="170"/>
      <c r="F982" s="132" t="str">
        <f>IFERROR(VLOOKUP(C982,PG!$C$8:$M$1007,11,FALSE),"")</f>
        <v/>
      </c>
      <c r="G982" s="133">
        <f>IFERROR(VLOOKUP(C982,PG!$C$8:$N$1007,12,FALSE)*E982,0)</f>
        <v>0</v>
      </c>
    </row>
    <row r="983" spans="1:7" ht="35.1" customHeight="1" thickTop="1" thickBot="1" x14ac:dyDescent="0.3">
      <c r="A983" s="28" t="str">
        <f t="shared" si="15"/>
        <v/>
      </c>
      <c r="B983" s="171"/>
      <c r="C983" s="184"/>
      <c r="D983" s="170"/>
      <c r="E983" s="170"/>
      <c r="F983" s="132" t="str">
        <f>IFERROR(VLOOKUP(C983,PG!$C$8:$M$1007,11,FALSE),"")</f>
        <v/>
      </c>
      <c r="G983" s="133">
        <f>IFERROR(VLOOKUP(C983,PG!$C$8:$N$1007,12,FALSE)*E983,0)</f>
        <v>0</v>
      </c>
    </row>
    <row r="984" spans="1:7" ht="35.1" customHeight="1" thickTop="1" thickBot="1" x14ac:dyDescent="0.3">
      <c r="A984" s="28" t="str">
        <f t="shared" si="15"/>
        <v/>
      </c>
      <c r="B984" s="171"/>
      <c r="C984" s="184"/>
      <c r="D984" s="170"/>
      <c r="E984" s="170"/>
      <c r="F984" s="132" t="str">
        <f>IFERROR(VLOOKUP(C984,PG!$C$8:$M$1007,11,FALSE),"")</f>
        <v/>
      </c>
      <c r="G984" s="133">
        <f>IFERROR(VLOOKUP(C984,PG!$C$8:$N$1007,12,FALSE)*E984,0)</f>
        <v>0</v>
      </c>
    </row>
    <row r="985" spans="1:7" ht="35.1" customHeight="1" thickTop="1" thickBot="1" x14ac:dyDescent="0.3">
      <c r="A985" s="28" t="str">
        <f t="shared" si="15"/>
        <v/>
      </c>
      <c r="B985" s="171"/>
      <c r="C985" s="184"/>
      <c r="D985" s="170"/>
      <c r="E985" s="170"/>
      <c r="F985" s="132" t="str">
        <f>IFERROR(VLOOKUP(C985,PG!$C$8:$M$1007,11,FALSE),"")</f>
        <v/>
      </c>
      <c r="G985" s="133">
        <f>IFERROR(VLOOKUP(C985,PG!$C$8:$N$1007,12,FALSE)*E985,0)</f>
        <v>0</v>
      </c>
    </row>
    <row r="986" spans="1:7" ht="35.1" customHeight="1" thickTop="1" thickBot="1" x14ac:dyDescent="0.3">
      <c r="A986" s="28" t="str">
        <f t="shared" si="15"/>
        <v/>
      </c>
      <c r="B986" s="171"/>
      <c r="C986" s="184"/>
      <c r="D986" s="170"/>
      <c r="E986" s="170"/>
      <c r="F986" s="132" t="str">
        <f>IFERROR(VLOOKUP(C986,PG!$C$8:$M$1007,11,FALSE),"")</f>
        <v/>
      </c>
      <c r="G986" s="133">
        <f>IFERROR(VLOOKUP(C986,PG!$C$8:$N$1007,12,FALSE)*E986,0)</f>
        <v>0</v>
      </c>
    </row>
    <row r="987" spans="1:7" ht="35.1" customHeight="1" thickTop="1" thickBot="1" x14ac:dyDescent="0.3">
      <c r="A987" s="28" t="str">
        <f t="shared" si="15"/>
        <v/>
      </c>
      <c r="B987" s="171"/>
      <c r="C987" s="184"/>
      <c r="D987" s="170"/>
      <c r="E987" s="170"/>
      <c r="F987" s="132" t="str">
        <f>IFERROR(VLOOKUP(C987,PG!$C$8:$M$1007,11,FALSE),"")</f>
        <v/>
      </c>
      <c r="G987" s="133">
        <f>IFERROR(VLOOKUP(C987,PG!$C$8:$N$1007,12,FALSE)*E987,0)</f>
        <v>0</v>
      </c>
    </row>
    <row r="988" spans="1:7" ht="35.1" customHeight="1" thickTop="1" thickBot="1" x14ac:dyDescent="0.3">
      <c r="A988" s="28" t="str">
        <f t="shared" si="15"/>
        <v/>
      </c>
      <c r="B988" s="171"/>
      <c r="C988" s="184"/>
      <c r="D988" s="170"/>
      <c r="E988" s="170"/>
      <c r="F988" s="132" t="str">
        <f>IFERROR(VLOOKUP(C988,PG!$C$8:$M$1007,11,FALSE),"")</f>
        <v/>
      </c>
      <c r="G988" s="133">
        <f>IFERROR(VLOOKUP(C988,PG!$C$8:$N$1007,12,FALSE)*E988,0)</f>
        <v>0</v>
      </c>
    </row>
    <row r="989" spans="1:7" ht="35.1" customHeight="1" thickTop="1" thickBot="1" x14ac:dyDescent="0.3">
      <c r="A989" s="28" t="str">
        <f t="shared" si="15"/>
        <v/>
      </c>
      <c r="B989" s="171"/>
      <c r="C989" s="184"/>
      <c r="D989" s="170"/>
      <c r="E989" s="170"/>
      <c r="F989" s="132" t="str">
        <f>IFERROR(VLOOKUP(C989,PG!$C$8:$M$1007,11,FALSE),"")</f>
        <v/>
      </c>
      <c r="G989" s="133">
        <f>IFERROR(VLOOKUP(C989,PG!$C$8:$N$1007,12,FALSE)*E989,0)</f>
        <v>0</v>
      </c>
    </row>
    <row r="990" spans="1:7" ht="35.1" customHeight="1" thickTop="1" thickBot="1" x14ac:dyDescent="0.3">
      <c r="A990" s="28" t="str">
        <f t="shared" si="15"/>
        <v/>
      </c>
      <c r="B990" s="171"/>
      <c r="C990" s="184"/>
      <c r="D990" s="170"/>
      <c r="E990" s="170"/>
      <c r="F990" s="132" t="str">
        <f>IFERROR(VLOOKUP(C990,PG!$C$8:$M$1007,11,FALSE),"")</f>
        <v/>
      </c>
      <c r="G990" s="133">
        <f>IFERROR(VLOOKUP(C990,PG!$C$8:$N$1007,12,FALSE)*E990,0)</f>
        <v>0</v>
      </c>
    </row>
    <row r="991" spans="1:7" ht="35.1" customHeight="1" thickTop="1" thickBot="1" x14ac:dyDescent="0.3">
      <c r="A991" s="28" t="str">
        <f t="shared" si="15"/>
        <v/>
      </c>
      <c r="B991" s="171"/>
      <c r="C991" s="184"/>
      <c r="D991" s="170"/>
      <c r="E991" s="170"/>
      <c r="F991" s="132" t="str">
        <f>IFERROR(VLOOKUP(C991,PG!$C$8:$M$1007,11,FALSE),"")</f>
        <v/>
      </c>
      <c r="G991" s="133">
        <f>IFERROR(VLOOKUP(C991,PG!$C$8:$N$1007,12,FALSE)*E991,0)</f>
        <v>0</v>
      </c>
    </row>
    <row r="992" spans="1:7" ht="35.1" customHeight="1" thickTop="1" thickBot="1" x14ac:dyDescent="0.3">
      <c r="A992" s="28" t="str">
        <f t="shared" si="15"/>
        <v/>
      </c>
      <c r="B992" s="171"/>
      <c r="C992" s="184"/>
      <c r="D992" s="170"/>
      <c r="E992" s="170"/>
      <c r="F992" s="132" t="str">
        <f>IFERROR(VLOOKUP(C992,PG!$C$8:$M$1007,11,FALSE),"")</f>
        <v/>
      </c>
      <c r="G992" s="133">
        <f>IFERROR(VLOOKUP(C992,PG!$C$8:$N$1007,12,FALSE)*E992,0)</f>
        <v>0</v>
      </c>
    </row>
    <row r="993" spans="1:7" ht="35.1" customHeight="1" thickTop="1" thickBot="1" x14ac:dyDescent="0.3">
      <c r="A993" s="28" t="str">
        <f t="shared" si="15"/>
        <v/>
      </c>
      <c r="B993" s="171"/>
      <c r="C993" s="184"/>
      <c r="D993" s="170"/>
      <c r="E993" s="170"/>
      <c r="F993" s="132" t="str">
        <f>IFERROR(VLOOKUP(C993,PG!$C$8:$M$1007,11,FALSE),"")</f>
        <v/>
      </c>
      <c r="G993" s="133">
        <f>IFERROR(VLOOKUP(C993,PG!$C$8:$N$1007,12,FALSE)*E993,0)</f>
        <v>0</v>
      </c>
    </row>
    <row r="994" spans="1:7" ht="35.1" customHeight="1" thickTop="1" thickBot="1" x14ac:dyDescent="0.3">
      <c r="A994" s="28" t="str">
        <f t="shared" si="15"/>
        <v/>
      </c>
      <c r="B994" s="171"/>
      <c r="C994" s="184"/>
      <c r="D994" s="170"/>
      <c r="E994" s="170"/>
      <c r="F994" s="132" t="str">
        <f>IFERROR(VLOOKUP(C994,PG!$C$8:$M$1007,11,FALSE),"")</f>
        <v/>
      </c>
      <c r="G994" s="133">
        <f>IFERROR(VLOOKUP(C994,PG!$C$8:$N$1007,12,FALSE)*E994,0)</f>
        <v>0</v>
      </c>
    </row>
    <row r="995" spans="1:7" ht="35.1" customHeight="1" thickTop="1" thickBot="1" x14ac:dyDescent="0.3">
      <c r="A995" s="28" t="str">
        <f t="shared" si="15"/>
        <v/>
      </c>
      <c r="B995" s="171"/>
      <c r="C995" s="184"/>
      <c r="D995" s="170"/>
      <c r="E995" s="170"/>
      <c r="F995" s="132" t="str">
        <f>IFERROR(VLOOKUP(C995,PG!$C$8:$M$1007,11,FALSE),"")</f>
        <v/>
      </c>
      <c r="G995" s="133">
        <f>IFERROR(VLOOKUP(C995,PG!$C$8:$N$1007,12,FALSE)*E995,0)</f>
        <v>0</v>
      </c>
    </row>
    <row r="996" spans="1:7" ht="35.1" customHeight="1" thickTop="1" thickBot="1" x14ac:dyDescent="0.3">
      <c r="A996" s="28" t="str">
        <f t="shared" si="15"/>
        <v/>
      </c>
      <c r="B996" s="171"/>
      <c r="C996" s="184"/>
      <c r="D996" s="170"/>
      <c r="E996" s="170"/>
      <c r="F996" s="132" t="str">
        <f>IFERROR(VLOOKUP(C996,PG!$C$8:$M$1007,11,FALSE),"")</f>
        <v/>
      </c>
      <c r="G996" s="133">
        <f>IFERROR(VLOOKUP(C996,PG!$C$8:$N$1007,12,FALSE)*E996,0)</f>
        <v>0</v>
      </c>
    </row>
    <row r="997" spans="1:7" ht="35.1" customHeight="1" thickTop="1" thickBot="1" x14ac:dyDescent="0.3">
      <c r="A997" s="28" t="str">
        <f t="shared" si="15"/>
        <v/>
      </c>
      <c r="B997" s="171"/>
      <c r="C997" s="184"/>
      <c r="D997" s="170"/>
      <c r="E997" s="170"/>
      <c r="F997" s="132" t="str">
        <f>IFERROR(VLOOKUP(C997,PG!$C$8:$M$1007,11,FALSE),"")</f>
        <v/>
      </c>
      <c r="G997" s="133">
        <f>IFERROR(VLOOKUP(C997,PG!$C$8:$N$1007,12,FALSE)*E997,0)</f>
        <v>0</v>
      </c>
    </row>
    <row r="998" spans="1:7" ht="35.1" customHeight="1" thickTop="1" thickBot="1" x14ac:dyDescent="0.3">
      <c r="A998" s="28" t="str">
        <f t="shared" si="15"/>
        <v/>
      </c>
      <c r="B998" s="171"/>
      <c r="C998" s="184"/>
      <c r="D998" s="170"/>
      <c r="E998" s="170"/>
      <c r="F998" s="132" t="str">
        <f>IFERROR(VLOOKUP(C998,PG!$C$8:$M$1007,11,FALSE),"")</f>
        <v/>
      </c>
      <c r="G998" s="133">
        <f>IFERROR(VLOOKUP(C998,PG!$C$8:$N$1007,12,FALSE)*E998,0)</f>
        <v>0</v>
      </c>
    </row>
    <row r="999" spans="1:7" ht="35.1" customHeight="1" thickTop="1" thickBot="1" x14ac:dyDescent="0.3">
      <c r="A999" s="28" t="str">
        <f t="shared" si="15"/>
        <v/>
      </c>
      <c r="B999" s="171"/>
      <c r="C999" s="184"/>
      <c r="D999" s="170"/>
      <c r="E999" s="170"/>
      <c r="F999" s="132" t="str">
        <f>IFERROR(VLOOKUP(C999,PG!$C$8:$M$1007,11,FALSE),"")</f>
        <v/>
      </c>
      <c r="G999" s="133">
        <f>IFERROR(VLOOKUP(C999,PG!$C$8:$N$1007,12,FALSE)*E999,0)</f>
        <v>0</v>
      </c>
    </row>
    <row r="1000" spans="1:7" ht="35.1" customHeight="1" thickTop="1" thickBot="1" x14ac:dyDescent="0.3">
      <c r="A1000" s="28" t="str">
        <f t="shared" si="15"/>
        <v/>
      </c>
      <c r="B1000" s="171"/>
      <c r="C1000" s="184"/>
      <c r="D1000" s="170"/>
      <c r="E1000" s="170"/>
      <c r="F1000" s="132" t="str">
        <f>IFERROR(VLOOKUP(C1000,PG!$C$8:$M$1007,11,FALSE),"")</f>
        <v/>
      </c>
      <c r="G1000" s="133">
        <f>IFERROR(VLOOKUP(C1000,PG!$C$8:$N$1007,12,FALSE)*E1000,0)</f>
        <v>0</v>
      </c>
    </row>
    <row r="1001" spans="1:7" ht="35.1" customHeight="1" thickTop="1" thickBot="1" x14ac:dyDescent="0.3">
      <c r="A1001" s="28" t="str">
        <f t="shared" si="15"/>
        <v/>
      </c>
      <c r="B1001" s="171"/>
      <c r="C1001" s="184"/>
      <c r="D1001" s="170"/>
      <c r="E1001" s="170"/>
      <c r="F1001" s="132" t="str">
        <f>IFERROR(VLOOKUP(C1001,PG!$C$8:$M$1007,11,FALSE),"")</f>
        <v/>
      </c>
      <c r="G1001" s="133">
        <f>IFERROR(VLOOKUP(C1001,PG!$C$8:$N$1007,12,FALSE)*E1001,0)</f>
        <v>0</v>
      </c>
    </row>
    <row r="1002" spans="1:7" ht="35.1" customHeight="1" thickTop="1" thickBot="1" x14ac:dyDescent="0.3">
      <c r="A1002" s="28" t="str">
        <f t="shared" si="15"/>
        <v/>
      </c>
      <c r="B1002" s="171"/>
      <c r="C1002" s="184"/>
      <c r="D1002" s="170"/>
      <c r="E1002" s="170"/>
      <c r="F1002" s="132" t="str">
        <f>IFERROR(VLOOKUP(C1002,PG!$C$8:$M$1007,11,FALSE),"")</f>
        <v/>
      </c>
      <c r="G1002" s="133">
        <f>IFERROR(VLOOKUP(C1002,PG!$C$8:$N$1007,12,FALSE)*E1002,0)</f>
        <v>0</v>
      </c>
    </row>
    <row r="1003" spans="1:7" ht="35.1" customHeight="1" thickTop="1" thickBot="1" x14ac:dyDescent="0.3">
      <c r="A1003" s="28" t="str">
        <f t="shared" si="15"/>
        <v/>
      </c>
      <c r="B1003" s="171"/>
      <c r="C1003" s="184"/>
      <c r="D1003" s="170"/>
      <c r="E1003" s="170"/>
      <c r="F1003" s="132" t="str">
        <f>IFERROR(VLOOKUP(C1003,PG!$C$8:$M$1007,11,FALSE),"")</f>
        <v/>
      </c>
      <c r="G1003" s="133">
        <f>IFERROR(VLOOKUP(C1003,PG!$C$8:$N$1007,12,FALSE)*E1003,0)</f>
        <v>0</v>
      </c>
    </row>
    <row r="1004" spans="1:7" ht="35.1" customHeight="1" thickTop="1" thickBot="1" x14ac:dyDescent="0.3">
      <c r="A1004" s="28" t="str">
        <f t="shared" si="15"/>
        <v/>
      </c>
      <c r="B1004" s="171"/>
      <c r="C1004" s="184"/>
      <c r="D1004" s="170"/>
      <c r="E1004" s="170"/>
      <c r="F1004" s="132" t="str">
        <f>IFERROR(VLOOKUP(C1004,PG!$C$8:$M$1007,11,FALSE),"")</f>
        <v/>
      </c>
      <c r="G1004" s="133">
        <f>IFERROR(VLOOKUP(C1004,PG!$C$8:$N$1007,12,FALSE)*E1004,0)</f>
        <v>0</v>
      </c>
    </row>
    <row r="1005" spans="1:7" ht="35.1" customHeight="1" thickTop="1" thickBot="1" x14ac:dyDescent="0.3">
      <c r="A1005" s="28" t="str">
        <f t="shared" si="15"/>
        <v/>
      </c>
      <c r="B1005" s="171"/>
      <c r="C1005" s="184"/>
      <c r="D1005" s="170"/>
      <c r="E1005" s="170"/>
      <c r="F1005" s="132" t="str">
        <f>IFERROR(VLOOKUP(C1005,PG!$C$8:$M$1007,11,FALSE),"")</f>
        <v/>
      </c>
      <c r="G1005" s="133">
        <f>IFERROR(VLOOKUP(C1005,PG!$C$8:$N$1007,12,FALSE)*E1005,0)</f>
        <v>0</v>
      </c>
    </row>
    <row r="1006" spans="1:7" ht="35.1" customHeight="1" thickTop="1" thickBot="1" x14ac:dyDescent="0.3">
      <c r="A1006" s="28" t="str">
        <f t="shared" si="15"/>
        <v/>
      </c>
      <c r="B1006" s="171"/>
      <c r="C1006" s="184"/>
      <c r="D1006" s="170"/>
      <c r="E1006" s="170"/>
      <c r="F1006" s="132" t="str">
        <f>IFERROR(VLOOKUP(C1006,PG!$C$8:$M$1007,11,FALSE),"")</f>
        <v/>
      </c>
      <c r="G1006" s="133">
        <f>IFERROR(VLOOKUP(C1006,PG!$C$8:$N$1007,12,FALSE)*E1006,0)</f>
        <v>0</v>
      </c>
    </row>
    <row r="1007" spans="1:7" ht="35.1" customHeight="1" thickTop="1" thickBot="1" x14ac:dyDescent="0.3">
      <c r="A1007" s="28" t="str">
        <f t="shared" si="15"/>
        <v/>
      </c>
      <c r="B1007" s="171"/>
      <c r="C1007" s="184"/>
      <c r="D1007" s="170"/>
      <c r="E1007" s="170"/>
      <c r="F1007" s="132" t="str">
        <f>IFERROR(VLOOKUP(C1007,PG!$C$8:$M$1007,11,FALSE),"")</f>
        <v/>
      </c>
      <c r="G1007" s="133">
        <f>IFERROR(VLOOKUP(C1007,PG!$C$8:$N$1007,12,FALSE)*E1007,0)</f>
        <v>0</v>
      </c>
    </row>
    <row r="1008" spans="1:7" ht="35.1" customHeight="1" thickTop="1" thickBot="1" x14ac:dyDescent="0.3">
      <c r="A1008" s="28" t="str">
        <f t="shared" si="15"/>
        <v/>
      </c>
      <c r="B1008" s="171"/>
      <c r="C1008" s="184"/>
      <c r="D1008" s="170"/>
      <c r="E1008" s="170"/>
      <c r="F1008" s="132" t="str">
        <f>IFERROR(VLOOKUP(C1008,PG!$C$8:$M$1007,11,FALSE),"")</f>
        <v/>
      </c>
      <c r="G1008" s="133">
        <f>IFERROR(VLOOKUP(C1008,PG!$C$8:$N$1007,12,FALSE)*E1008,0)</f>
        <v>0</v>
      </c>
    </row>
    <row r="1009" spans="1:7" ht="35.1" customHeight="1" thickTop="1" thickBot="1" x14ac:dyDescent="0.3">
      <c r="A1009" s="28" t="str">
        <f t="shared" si="15"/>
        <v/>
      </c>
      <c r="B1009" s="171"/>
      <c r="C1009" s="184"/>
      <c r="D1009" s="170"/>
      <c r="E1009" s="170"/>
      <c r="F1009" s="132" t="str">
        <f>IFERROR(VLOOKUP(C1009,PG!$C$8:$M$1007,11,FALSE),"")</f>
        <v/>
      </c>
      <c r="G1009" s="133">
        <f>IFERROR(VLOOKUP(C1009,PG!$C$8:$N$1007,12,FALSE)*E1009,0)</f>
        <v>0</v>
      </c>
    </row>
    <row r="1010" spans="1:7" ht="35.1" customHeight="1" thickTop="1" thickBot="1" x14ac:dyDescent="0.3">
      <c r="A1010" s="28" t="str">
        <f t="shared" si="15"/>
        <v/>
      </c>
      <c r="B1010" s="171"/>
      <c r="C1010" s="184"/>
      <c r="D1010" s="170"/>
      <c r="E1010" s="170"/>
      <c r="F1010" s="132" t="str">
        <f>IFERROR(VLOOKUP(C1010,PG!$C$8:$M$1007,11,FALSE),"")</f>
        <v/>
      </c>
      <c r="G1010" s="133">
        <f>IFERROR(VLOOKUP(C1010,PG!$C$8:$N$1007,12,FALSE)*E1010,0)</f>
        <v>0</v>
      </c>
    </row>
    <row r="1011" spans="1:7" ht="35.1" customHeight="1" thickTop="1" thickBot="1" x14ac:dyDescent="0.3">
      <c r="A1011" s="28" t="str">
        <f t="shared" si="15"/>
        <v/>
      </c>
      <c r="B1011" s="171"/>
      <c r="C1011" s="184"/>
      <c r="D1011" s="170"/>
      <c r="E1011" s="170"/>
      <c r="F1011" s="132" t="str">
        <f>IFERROR(VLOOKUP(C1011,PG!$C$8:$M$1007,11,FALSE),"")</f>
        <v/>
      </c>
      <c r="G1011" s="133">
        <f>IFERROR(VLOOKUP(C1011,PG!$C$8:$N$1007,12,FALSE)*E1011,0)</f>
        <v>0</v>
      </c>
    </row>
    <row r="1012" spans="1:7" ht="35.1" customHeight="1" thickTop="1" thickBot="1" x14ac:dyDescent="0.3">
      <c r="A1012" s="28" t="str">
        <f t="shared" si="15"/>
        <v/>
      </c>
      <c r="B1012" s="171"/>
      <c r="C1012" s="184"/>
      <c r="D1012" s="170"/>
      <c r="E1012" s="170"/>
      <c r="F1012" s="132" t="str">
        <f>IFERROR(VLOOKUP(C1012,PG!$C$8:$M$1007,11,FALSE),"")</f>
        <v/>
      </c>
      <c r="G1012" s="133">
        <f>IFERROR(VLOOKUP(C1012,PG!$C$8:$N$1007,12,FALSE)*E1012,0)</f>
        <v>0</v>
      </c>
    </row>
    <row r="1013" spans="1:7" ht="35.1" customHeight="1" thickTop="1" thickBot="1" x14ac:dyDescent="0.3">
      <c r="A1013" s="28" t="str">
        <f t="shared" si="15"/>
        <v/>
      </c>
      <c r="B1013" s="171"/>
      <c r="C1013" s="184"/>
      <c r="D1013" s="170"/>
      <c r="E1013" s="170"/>
      <c r="F1013" s="132" t="str">
        <f>IFERROR(VLOOKUP(C1013,PG!$C$8:$M$1007,11,FALSE),"")</f>
        <v/>
      </c>
      <c r="G1013" s="133">
        <f>IFERROR(VLOOKUP(C1013,PG!$C$8:$N$1007,12,FALSE)*E1013,0)</f>
        <v>0</v>
      </c>
    </row>
    <row r="1014" spans="1:7" ht="35.1" customHeight="1" thickTop="1" thickBot="1" x14ac:dyDescent="0.3">
      <c r="A1014" s="28" t="str">
        <f t="shared" si="15"/>
        <v/>
      </c>
      <c r="B1014" s="171"/>
      <c r="C1014" s="184"/>
      <c r="D1014" s="170"/>
      <c r="E1014" s="170"/>
      <c r="F1014" s="132" t="str">
        <f>IFERROR(VLOOKUP(C1014,PG!$C$8:$M$1007,11,FALSE),"")</f>
        <v/>
      </c>
      <c r="G1014" s="133">
        <f>IFERROR(VLOOKUP(C1014,PG!$C$8:$N$1007,12,FALSE)*E1014,0)</f>
        <v>0</v>
      </c>
    </row>
    <row r="1015" spans="1:7" ht="35.1" customHeight="1" thickTop="1" thickBot="1" x14ac:dyDescent="0.3">
      <c r="A1015" s="28" t="str">
        <f t="shared" si="15"/>
        <v/>
      </c>
      <c r="B1015" s="171"/>
      <c r="C1015" s="184"/>
      <c r="D1015" s="170"/>
      <c r="E1015" s="170"/>
      <c r="F1015" s="132" t="str">
        <f>IFERROR(VLOOKUP(C1015,PG!$C$8:$M$1007,11,FALSE),"")</f>
        <v/>
      </c>
      <c r="G1015" s="133">
        <f>IFERROR(VLOOKUP(C1015,PG!$C$8:$N$1007,12,FALSE)*E1015,0)</f>
        <v>0</v>
      </c>
    </row>
    <row r="1016" spans="1:7" ht="35.1" customHeight="1" thickTop="1" thickBot="1" x14ac:dyDescent="0.3">
      <c r="A1016" s="28" t="str">
        <f t="shared" si="15"/>
        <v/>
      </c>
      <c r="B1016" s="171"/>
      <c r="C1016" s="184"/>
      <c r="D1016" s="170"/>
      <c r="E1016" s="170"/>
      <c r="F1016" s="132" t="str">
        <f>IFERROR(VLOOKUP(C1016,PG!$C$8:$M$1007,11,FALSE),"")</f>
        <v/>
      </c>
      <c r="G1016" s="133">
        <f>IFERROR(VLOOKUP(C1016,PG!$C$8:$N$1007,12,FALSE)*E1016,0)</f>
        <v>0</v>
      </c>
    </row>
    <row r="1017" spans="1:7" ht="35.1" customHeight="1" thickTop="1" thickBot="1" x14ac:dyDescent="0.3">
      <c r="A1017" s="28" t="str">
        <f t="shared" si="15"/>
        <v/>
      </c>
      <c r="B1017" s="171"/>
      <c r="C1017" s="184"/>
      <c r="D1017" s="170"/>
      <c r="E1017" s="170"/>
      <c r="F1017" s="132" t="str">
        <f>IFERROR(VLOOKUP(C1017,PG!$C$8:$M$1007,11,FALSE),"")</f>
        <v/>
      </c>
      <c r="G1017" s="133">
        <f>IFERROR(VLOOKUP(C1017,PG!$C$8:$N$1007,12,FALSE)*E1017,0)</f>
        <v>0</v>
      </c>
    </row>
    <row r="1018" spans="1:7" ht="35.1" customHeight="1" thickTop="1" thickBot="1" x14ac:dyDescent="0.3">
      <c r="A1018" s="28" t="str">
        <f t="shared" si="15"/>
        <v/>
      </c>
      <c r="B1018" s="171"/>
      <c r="C1018" s="184"/>
      <c r="D1018" s="170"/>
      <c r="E1018" s="170"/>
      <c r="F1018" s="132" t="str">
        <f>IFERROR(VLOOKUP(C1018,PG!$C$8:$M$1007,11,FALSE),"")</f>
        <v/>
      </c>
      <c r="G1018" s="133">
        <f>IFERROR(VLOOKUP(C1018,PG!$C$8:$N$1007,12,FALSE)*E1018,0)</f>
        <v>0</v>
      </c>
    </row>
    <row r="1019" spans="1:7" ht="35.1" customHeight="1" thickTop="1" thickBot="1" x14ac:dyDescent="0.3">
      <c r="A1019" s="28" t="str">
        <f t="shared" si="15"/>
        <v/>
      </c>
      <c r="B1019" s="171"/>
      <c r="C1019" s="184"/>
      <c r="D1019" s="170"/>
      <c r="E1019" s="170"/>
      <c r="F1019" s="132" t="str">
        <f>IFERROR(VLOOKUP(C1019,PG!$C$8:$M$1007,11,FALSE),"")</f>
        <v/>
      </c>
      <c r="G1019" s="133">
        <f>IFERROR(VLOOKUP(C1019,PG!$C$8:$N$1007,12,FALSE)*E1019,0)</f>
        <v>0</v>
      </c>
    </row>
    <row r="1020" spans="1:7" ht="35.1" customHeight="1" thickTop="1" thickBot="1" x14ac:dyDescent="0.3">
      <c r="A1020" s="28" t="str">
        <f t="shared" si="15"/>
        <v/>
      </c>
      <c r="B1020" s="171"/>
      <c r="C1020" s="184"/>
      <c r="D1020" s="170"/>
      <c r="E1020" s="170"/>
      <c r="F1020" s="132" t="str">
        <f>IFERROR(VLOOKUP(C1020,PG!$C$8:$M$1007,11,FALSE),"")</f>
        <v/>
      </c>
      <c r="G1020" s="133">
        <f>IFERROR(VLOOKUP(C1020,PG!$C$8:$N$1007,12,FALSE)*E1020,0)</f>
        <v>0</v>
      </c>
    </row>
    <row r="1021" spans="1:7" ht="35.1" customHeight="1" thickTop="1" thickBot="1" x14ac:dyDescent="0.3">
      <c r="A1021" s="28" t="str">
        <f t="shared" si="15"/>
        <v/>
      </c>
      <c r="B1021" s="171"/>
      <c r="C1021" s="184"/>
      <c r="D1021" s="170"/>
      <c r="E1021" s="170"/>
      <c r="F1021" s="132" t="str">
        <f>IFERROR(VLOOKUP(C1021,PG!$C$8:$M$1007,11,FALSE),"")</f>
        <v/>
      </c>
      <c r="G1021" s="133">
        <f>IFERROR(VLOOKUP(C1021,PG!$C$8:$N$1007,12,FALSE)*E1021,0)</f>
        <v>0</v>
      </c>
    </row>
    <row r="1022" spans="1:7" ht="35.1" customHeight="1" thickTop="1" thickBot="1" x14ac:dyDescent="0.3">
      <c r="A1022" s="28" t="str">
        <f t="shared" si="15"/>
        <v/>
      </c>
      <c r="B1022" s="171"/>
      <c r="C1022" s="184"/>
      <c r="D1022" s="170"/>
      <c r="E1022" s="170"/>
      <c r="F1022" s="132" t="str">
        <f>IFERROR(VLOOKUP(C1022,PG!$C$8:$M$1007,11,FALSE),"")</f>
        <v/>
      </c>
      <c r="G1022" s="133">
        <f>IFERROR(VLOOKUP(C1022,PG!$C$8:$N$1007,12,FALSE)*E1022,0)</f>
        <v>0</v>
      </c>
    </row>
    <row r="1023" spans="1:7" ht="35.1" customHeight="1" thickTop="1" thickBot="1" x14ac:dyDescent="0.3">
      <c r="A1023" s="28" t="str">
        <f t="shared" si="15"/>
        <v/>
      </c>
      <c r="B1023" s="171"/>
      <c r="C1023" s="184"/>
      <c r="D1023" s="170"/>
      <c r="E1023" s="170"/>
      <c r="F1023" s="132" t="str">
        <f>IFERROR(VLOOKUP(C1023,PG!$C$8:$M$1007,11,FALSE),"")</f>
        <v/>
      </c>
      <c r="G1023" s="133">
        <f>IFERROR(VLOOKUP(C1023,PG!$C$8:$N$1007,12,FALSE)*E1023,0)</f>
        <v>0</v>
      </c>
    </row>
    <row r="1024" spans="1:7" ht="35.1" customHeight="1" thickTop="1" thickBot="1" x14ac:dyDescent="0.3">
      <c r="A1024" s="28" t="str">
        <f t="shared" si="15"/>
        <v/>
      </c>
      <c r="B1024" s="171"/>
      <c r="C1024" s="184"/>
      <c r="D1024" s="170"/>
      <c r="E1024" s="170"/>
      <c r="F1024" s="132" t="str">
        <f>IFERROR(VLOOKUP(C1024,PG!$C$8:$M$1007,11,FALSE),"")</f>
        <v/>
      </c>
      <c r="G1024" s="133">
        <f>IFERROR(VLOOKUP(C1024,PG!$C$8:$N$1007,12,FALSE)*E1024,0)</f>
        <v>0</v>
      </c>
    </row>
    <row r="1025" spans="1:7" ht="35.1" customHeight="1" thickTop="1" thickBot="1" x14ac:dyDescent="0.3">
      <c r="A1025" s="28" t="str">
        <f t="shared" si="15"/>
        <v/>
      </c>
      <c r="B1025" s="171"/>
      <c r="C1025" s="184"/>
      <c r="D1025" s="170"/>
      <c r="E1025" s="170"/>
      <c r="F1025" s="132" t="str">
        <f>IFERROR(VLOOKUP(C1025,PG!$C$8:$M$1007,11,FALSE),"")</f>
        <v/>
      </c>
      <c r="G1025" s="133">
        <f>IFERROR(VLOOKUP(C1025,PG!$C$8:$N$1007,12,FALSE)*E1025,0)</f>
        <v>0</v>
      </c>
    </row>
    <row r="1026" spans="1:7" ht="35.1" customHeight="1" thickTop="1" thickBot="1" x14ac:dyDescent="0.3">
      <c r="A1026" s="28" t="str">
        <f t="shared" si="15"/>
        <v/>
      </c>
      <c r="B1026" s="171"/>
      <c r="C1026" s="184"/>
      <c r="D1026" s="170"/>
      <c r="E1026" s="170"/>
      <c r="F1026" s="132" t="str">
        <f>IFERROR(VLOOKUP(C1026,PG!$C$8:$M$1007,11,FALSE),"")</f>
        <v/>
      </c>
      <c r="G1026" s="133">
        <f>IFERROR(VLOOKUP(C1026,PG!$C$8:$N$1007,12,FALSE)*E1026,0)</f>
        <v>0</v>
      </c>
    </row>
    <row r="1027" spans="1:7" ht="35.1" customHeight="1" thickTop="1" thickBot="1" x14ac:dyDescent="0.3">
      <c r="A1027" s="28" t="str">
        <f t="shared" si="15"/>
        <v/>
      </c>
      <c r="B1027" s="171"/>
      <c r="C1027" s="184"/>
      <c r="D1027" s="170"/>
      <c r="E1027" s="170"/>
      <c r="F1027" s="132" t="str">
        <f>IFERROR(VLOOKUP(C1027,PG!$C$8:$M$1007,11,FALSE),"")</f>
        <v/>
      </c>
      <c r="G1027" s="133">
        <f>IFERROR(VLOOKUP(C1027,PG!$C$8:$N$1007,12,FALSE)*E1027,0)</f>
        <v>0</v>
      </c>
    </row>
    <row r="1028" spans="1:7" ht="35.1" customHeight="1" thickTop="1" thickBot="1" x14ac:dyDescent="0.3">
      <c r="A1028" s="28" t="str">
        <f t="shared" si="15"/>
        <v/>
      </c>
      <c r="B1028" s="171"/>
      <c r="C1028" s="184"/>
      <c r="D1028" s="170"/>
      <c r="E1028" s="170"/>
      <c r="F1028" s="132" t="str">
        <f>IFERROR(VLOOKUP(C1028,PG!$C$8:$M$1007,11,FALSE),"")</f>
        <v/>
      </c>
      <c r="G1028" s="133">
        <f>IFERROR(VLOOKUP(C1028,PG!$C$8:$N$1007,12,FALSE)*E1028,0)</f>
        <v>0</v>
      </c>
    </row>
    <row r="1029" spans="1:7" ht="35.1" customHeight="1" thickTop="1" thickBot="1" x14ac:dyDescent="0.3">
      <c r="A1029" s="28" t="str">
        <f t="shared" si="15"/>
        <v/>
      </c>
      <c r="B1029" s="171"/>
      <c r="C1029" s="184"/>
      <c r="D1029" s="170"/>
      <c r="E1029" s="170"/>
      <c r="F1029" s="132" t="str">
        <f>IFERROR(VLOOKUP(C1029,PG!$C$8:$M$1007,11,FALSE),"")</f>
        <v/>
      </c>
      <c r="G1029" s="133">
        <f>IFERROR(VLOOKUP(C1029,PG!$C$8:$N$1007,12,FALSE)*E1029,0)</f>
        <v>0</v>
      </c>
    </row>
    <row r="1030" spans="1:7" ht="35.1" customHeight="1" thickTop="1" thickBot="1" x14ac:dyDescent="0.3">
      <c r="A1030" s="28" t="str">
        <f t="shared" si="15"/>
        <v/>
      </c>
      <c r="B1030" s="171"/>
      <c r="C1030" s="184"/>
      <c r="D1030" s="170"/>
      <c r="E1030" s="170"/>
      <c r="F1030" s="132" t="str">
        <f>IFERROR(VLOOKUP(C1030,PG!$C$8:$M$1007,11,FALSE),"")</f>
        <v/>
      </c>
      <c r="G1030" s="133">
        <f>IFERROR(VLOOKUP(C1030,PG!$C$8:$N$1007,12,FALSE)*E1030,0)</f>
        <v>0</v>
      </c>
    </row>
    <row r="1031" spans="1:7" ht="35.1" customHeight="1" thickTop="1" thickBot="1" x14ac:dyDescent="0.3">
      <c r="A1031" s="28" t="str">
        <f t="shared" si="15"/>
        <v/>
      </c>
      <c r="B1031" s="171"/>
      <c r="C1031" s="184"/>
      <c r="D1031" s="170"/>
      <c r="E1031" s="170"/>
      <c r="F1031" s="132" t="str">
        <f>IFERROR(VLOOKUP(C1031,PG!$C$8:$M$1007,11,FALSE),"")</f>
        <v/>
      </c>
      <c r="G1031" s="133">
        <f>IFERROR(VLOOKUP(C1031,PG!$C$8:$N$1007,12,FALSE)*E1031,0)</f>
        <v>0</v>
      </c>
    </row>
    <row r="1032" spans="1:7" ht="35.1" customHeight="1" thickTop="1" thickBot="1" x14ac:dyDescent="0.3">
      <c r="A1032" s="28" t="str">
        <f t="shared" si="15"/>
        <v/>
      </c>
      <c r="B1032" s="171"/>
      <c r="C1032" s="184"/>
      <c r="D1032" s="170"/>
      <c r="E1032" s="170"/>
      <c r="F1032" s="132" t="str">
        <f>IFERROR(VLOOKUP(C1032,PG!$C$8:$M$1007,11,FALSE),"")</f>
        <v/>
      </c>
      <c r="G1032" s="133">
        <f>IFERROR(VLOOKUP(C1032,PG!$C$8:$N$1007,12,FALSE)*E1032,0)</f>
        <v>0</v>
      </c>
    </row>
    <row r="1033" spans="1:7" ht="35.1" customHeight="1" thickTop="1" thickBot="1" x14ac:dyDescent="0.3">
      <c r="A1033" s="28" t="str">
        <f t="shared" ref="A1033:A1096" si="16">IF(B1033="","",MONTH(B1033))</f>
        <v/>
      </c>
      <c r="B1033" s="171"/>
      <c r="C1033" s="184"/>
      <c r="D1033" s="170"/>
      <c r="E1033" s="170"/>
      <c r="F1033" s="132" t="str">
        <f>IFERROR(VLOOKUP(C1033,PG!$C$8:$M$1007,11,FALSE),"")</f>
        <v/>
      </c>
      <c r="G1033" s="133">
        <f>IFERROR(VLOOKUP(C1033,PG!$C$8:$N$1007,12,FALSE)*E1033,0)</f>
        <v>0</v>
      </c>
    </row>
    <row r="1034" spans="1:7" ht="35.1" customHeight="1" thickTop="1" thickBot="1" x14ac:dyDescent="0.3">
      <c r="A1034" s="28" t="str">
        <f t="shared" si="16"/>
        <v/>
      </c>
      <c r="B1034" s="171"/>
      <c r="C1034" s="184"/>
      <c r="D1034" s="170"/>
      <c r="E1034" s="170"/>
      <c r="F1034" s="132" t="str">
        <f>IFERROR(VLOOKUP(C1034,PG!$C$8:$M$1007,11,FALSE),"")</f>
        <v/>
      </c>
      <c r="G1034" s="133">
        <f>IFERROR(VLOOKUP(C1034,PG!$C$8:$N$1007,12,FALSE)*E1034,0)</f>
        <v>0</v>
      </c>
    </row>
    <row r="1035" spans="1:7" ht="35.1" customHeight="1" thickTop="1" thickBot="1" x14ac:dyDescent="0.3">
      <c r="A1035" s="28" t="str">
        <f t="shared" si="16"/>
        <v/>
      </c>
      <c r="B1035" s="171"/>
      <c r="C1035" s="184"/>
      <c r="D1035" s="170"/>
      <c r="E1035" s="170"/>
      <c r="F1035" s="132" t="str">
        <f>IFERROR(VLOOKUP(C1035,PG!$C$8:$M$1007,11,FALSE),"")</f>
        <v/>
      </c>
      <c r="G1035" s="133">
        <f>IFERROR(VLOOKUP(C1035,PG!$C$8:$N$1007,12,FALSE)*E1035,0)</f>
        <v>0</v>
      </c>
    </row>
    <row r="1036" spans="1:7" ht="35.1" customHeight="1" thickTop="1" thickBot="1" x14ac:dyDescent="0.3">
      <c r="A1036" s="28" t="str">
        <f t="shared" si="16"/>
        <v/>
      </c>
      <c r="B1036" s="171"/>
      <c r="C1036" s="184"/>
      <c r="D1036" s="170"/>
      <c r="E1036" s="170"/>
      <c r="F1036" s="132" t="str">
        <f>IFERROR(VLOOKUP(C1036,PG!$C$8:$M$1007,11,FALSE),"")</f>
        <v/>
      </c>
      <c r="G1036" s="133">
        <f>IFERROR(VLOOKUP(C1036,PG!$C$8:$N$1007,12,FALSE)*E1036,0)</f>
        <v>0</v>
      </c>
    </row>
    <row r="1037" spans="1:7" ht="35.1" customHeight="1" thickTop="1" thickBot="1" x14ac:dyDescent="0.3">
      <c r="A1037" s="28" t="str">
        <f t="shared" si="16"/>
        <v/>
      </c>
      <c r="B1037" s="171"/>
      <c r="C1037" s="184"/>
      <c r="D1037" s="170"/>
      <c r="E1037" s="170"/>
      <c r="F1037" s="132" t="str">
        <f>IFERROR(VLOOKUP(C1037,PG!$C$8:$M$1007,11,FALSE),"")</f>
        <v/>
      </c>
      <c r="G1037" s="133">
        <f>IFERROR(VLOOKUP(C1037,PG!$C$8:$N$1007,12,FALSE)*E1037,0)</f>
        <v>0</v>
      </c>
    </row>
    <row r="1038" spans="1:7" ht="35.1" customHeight="1" thickTop="1" thickBot="1" x14ac:dyDescent="0.3">
      <c r="A1038" s="28" t="str">
        <f t="shared" si="16"/>
        <v/>
      </c>
      <c r="B1038" s="171"/>
      <c r="C1038" s="184"/>
      <c r="D1038" s="170"/>
      <c r="E1038" s="170"/>
      <c r="F1038" s="132" t="str">
        <f>IFERROR(VLOOKUP(C1038,PG!$C$8:$M$1007,11,FALSE),"")</f>
        <v/>
      </c>
      <c r="G1038" s="133">
        <f>IFERROR(VLOOKUP(C1038,PG!$C$8:$N$1007,12,FALSE)*E1038,0)</f>
        <v>0</v>
      </c>
    </row>
    <row r="1039" spans="1:7" ht="35.1" customHeight="1" thickTop="1" thickBot="1" x14ac:dyDescent="0.3">
      <c r="A1039" s="28" t="str">
        <f t="shared" si="16"/>
        <v/>
      </c>
      <c r="B1039" s="171"/>
      <c r="C1039" s="184"/>
      <c r="D1039" s="170"/>
      <c r="E1039" s="170"/>
      <c r="F1039" s="132" t="str">
        <f>IFERROR(VLOOKUP(C1039,PG!$C$8:$M$1007,11,FALSE),"")</f>
        <v/>
      </c>
      <c r="G1039" s="133">
        <f>IFERROR(VLOOKUP(C1039,PG!$C$8:$N$1007,12,FALSE)*E1039,0)</f>
        <v>0</v>
      </c>
    </row>
    <row r="1040" spans="1:7" ht="35.1" customHeight="1" thickTop="1" thickBot="1" x14ac:dyDescent="0.3">
      <c r="A1040" s="28" t="str">
        <f t="shared" si="16"/>
        <v/>
      </c>
      <c r="B1040" s="171"/>
      <c r="C1040" s="184"/>
      <c r="D1040" s="170"/>
      <c r="E1040" s="170"/>
      <c r="F1040" s="132" t="str">
        <f>IFERROR(VLOOKUP(C1040,PG!$C$8:$M$1007,11,FALSE),"")</f>
        <v/>
      </c>
      <c r="G1040" s="133">
        <f>IFERROR(VLOOKUP(C1040,PG!$C$8:$N$1007,12,FALSE)*E1040,0)</f>
        <v>0</v>
      </c>
    </row>
    <row r="1041" spans="1:7" ht="35.1" customHeight="1" thickTop="1" thickBot="1" x14ac:dyDescent="0.3">
      <c r="A1041" s="28" t="str">
        <f t="shared" si="16"/>
        <v/>
      </c>
      <c r="B1041" s="171"/>
      <c r="C1041" s="184"/>
      <c r="D1041" s="170"/>
      <c r="E1041" s="170"/>
      <c r="F1041" s="132" t="str">
        <f>IFERROR(VLOOKUP(C1041,PG!$C$8:$M$1007,11,FALSE),"")</f>
        <v/>
      </c>
      <c r="G1041" s="133">
        <f>IFERROR(VLOOKUP(C1041,PG!$C$8:$N$1007,12,FALSE)*E1041,0)</f>
        <v>0</v>
      </c>
    </row>
    <row r="1042" spans="1:7" ht="35.1" customHeight="1" thickTop="1" thickBot="1" x14ac:dyDescent="0.3">
      <c r="A1042" s="28" t="str">
        <f t="shared" si="16"/>
        <v/>
      </c>
      <c r="B1042" s="171"/>
      <c r="C1042" s="184"/>
      <c r="D1042" s="170"/>
      <c r="E1042" s="170"/>
      <c r="F1042" s="132" t="str">
        <f>IFERROR(VLOOKUP(C1042,PG!$C$8:$M$1007,11,FALSE),"")</f>
        <v/>
      </c>
      <c r="G1042" s="133">
        <f>IFERROR(VLOOKUP(C1042,PG!$C$8:$N$1007,12,FALSE)*E1042,0)</f>
        <v>0</v>
      </c>
    </row>
    <row r="1043" spans="1:7" ht="35.1" customHeight="1" thickTop="1" thickBot="1" x14ac:dyDescent="0.3">
      <c r="A1043" s="28" t="str">
        <f t="shared" si="16"/>
        <v/>
      </c>
      <c r="B1043" s="171"/>
      <c r="C1043" s="184"/>
      <c r="D1043" s="170"/>
      <c r="E1043" s="170"/>
      <c r="F1043" s="132" t="str">
        <f>IFERROR(VLOOKUP(C1043,PG!$C$8:$M$1007,11,FALSE),"")</f>
        <v/>
      </c>
      <c r="G1043" s="133">
        <f>IFERROR(VLOOKUP(C1043,PG!$C$8:$N$1007,12,FALSE)*E1043,0)</f>
        <v>0</v>
      </c>
    </row>
    <row r="1044" spans="1:7" ht="35.1" customHeight="1" thickTop="1" thickBot="1" x14ac:dyDescent="0.3">
      <c r="A1044" s="28" t="str">
        <f t="shared" si="16"/>
        <v/>
      </c>
      <c r="B1044" s="171"/>
      <c r="C1044" s="184"/>
      <c r="D1044" s="170"/>
      <c r="E1044" s="170"/>
      <c r="F1044" s="132" t="str">
        <f>IFERROR(VLOOKUP(C1044,PG!$C$8:$M$1007,11,FALSE),"")</f>
        <v/>
      </c>
      <c r="G1044" s="133">
        <f>IFERROR(VLOOKUP(C1044,PG!$C$8:$N$1007,12,FALSE)*E1044,0)</f>
        <v>0</v>
      </c>
    </row>
    <row r="1045" spans="1:7" ht="35.1" customHeight="1" thickTop="1" thickBot="1" x14ac:dyDescent="0.3">
      <c r="A1045" s="28" t="str">
        <f t="shared" si="16"/>
        <v/>
      </c>
      <c r="B1045" s="171"/>
      <c r="C1045" s="184"/>
      <c r="D1045" s="170"/>
      <c r="E1045" s="170"/>
      <c r="F1045" s="132" t="str">
        <f>IFERROR(VLOOKUP(C1045,PG!$C$8:$M$1007,11,FALSE),"")</f>
        <v/>
      </c>
      <c r="G1045" s="133">
        <f>IFERROR(VLOOKUP(C1045,PG!$C$8:$N$1007,12,FALSE)*E1045,0)</f>
        <v>0</v>
      </c>
    </row>
    <row r="1046" spans="1:7" ht="35.1" customHeight="1" thickTop="1" thickBot="1" x14ac:dyDescent="0.3">
      <c r="A1046" s="28" t="str">
        <f t="shared" si="16"/>
        <v/>
      </c>
      <c r="B1046" s="171"/>
      <c r="C1046" s="184"/>
      <c r="D1046" s="170"/>
      <c r="E1046" s="170"/>
      <c r="F1046" s="132" t="str">
        <f>IFERROR(VLOOKUP(C1046,PG!$C$8:$M$1007,11,FALSE),"")</f>
        <v/>
      </c>
      <c r="G1046" s="133">
        <f>IFERROR(VLOOKUP(C1046,PG!$C$8:$N$1007,12,FALSE)*E1046,0)</f>
        <v>0</v>
      </c>
    </row>
    <row r="1047" spans="1:7" ht="35.1" customHeight="1" thickTop="1" thickBot="1" x14ac:dyDescent="0.3">
      <c r="A1047" s="28" t="str">
        <f t="shared" si="16"/>
        <v/>
      </c>
      <c r="B1047" s="171"/>
      <c r="C1047" s="184"/>
      <c r="D1047" s="170"/>
      <c r="E1047" s="170"/>
      <c r="F1047" s="132" t="str">
        <f>IFERROR(VLOOKUP(C1047,PG!$C$8:$M$1007,11,FALSE),"")</f>
        <v/>
      </c>
      <c r="G1047" s="133">
        <f>IFERROR(VLOOKUP(C1047,PG!$C$8:$N$1007,12,FALSE)*E1047,0)</f>
        <v>0</v>
      </c>
    </row>
    <row r="1048" spans="1:7" ht="35.1" customHeight="1" thickTop="1" thickBot="1" x14ac:dyDescent="0.3">
      <c r="A1048" s="28" t="str">
        <f t="shared" si="16"/>
        <v/>
      </c>
      <c r="B1048" s="171"/>
      <c r="C1048" s="184"/>
      <c r="D1048" s="170"/>
      <c r="E1048" s="170"/>
      <c r="F1048" s="132" t="str">
        <f>IFERROR(VLOOKUP(C1048,PG!$C$8:$M$1007,11,FALSE),"")</f>
        <v/>
      </c>
      <c r="G1048" s="133">
        <f>IFERROR(VLOOKUP(C1048,PG!$C$8:$N$1007,12,FALSE)*E1048,0)</f>
        <v>0</v>
      </c>
    </row>
    <row r="1049" spans="1:7" ht="35.1" customHeight="1" thickTop="1" thickBot="1" x14ac:dyDescent="0.3">
      <c r="A1049" s="28" t="str">
        <f t="shared" si="16"/>
        <v/>
      </c>
      <c r="B1049" s="171"/>
      <c r="C1049" s="184"/>
      <c r="D1049" s="170"/>
      <c r="E1049" s="170"/>
      <c r="F1049" s="132" t="str">
        <f>IFERROR(VLOOKUP(C1049,PG!$C$8:$M$1007,11,FALSE),"")</f>
        <v/>
      </c>
      <c r="G1049" s="133">
        <f>IFERROR(VLOOKUP(C1049,PG!$C$8:$N$1007,12,FALSE)*E1049,0)</f>
        <v>0</v>
      </c>
    </row>
    <row r="1050" spans="1:7" ht="35.1" customHeight="1" thickTop="1" thickBot="1" x14ac:dyDescent="0.3">
      <c r="A1050" s="28" t="str">
        <f t="shared" si="16"/>
        <v/>
      </c>
      <c r="B1050" s="171"/>
      <c r="C1050" s="184"/>
      <c r="D1050" s="170"/>
      <c r="E1050" s="170"/>
      <c r="F1050" s="132" t="str">
        <f>IFERROR(VLOOKUP(C1050,PG!$C$8:$M$1007,11,FALSE),"")</f>
        <v/>
      </c>
      <c r="G1050" s="133">
        <f>IFERROR(VLOOKUP(C1050,PG!$C$8:$N$1007,12,FALSE)*E1050,0)</f>
        <v>0</v>
      </c>
    </row>
    <row r="1051" spans="1:7" ht="35.1" customHeight="1" thickTop="1" thickBot="1" x14ac:dyDescent="0.3">
      <c r="A1051" s="28" t="str">
        <f t="shared" si="16"/>
        <v/>
      </c>
      <c r="B1051" s="171"/>
      <c r="C1051" s="184"/>
      <c r="D1051" s="170"/>
      <c r="E1051" s="170"/>
      <c r="F1051" s="132" t="str">
        <f>IFERROR(VLOOKUP(C1051,PG!$C$8:$M$1007,11,FALSE),"")</f>
        <v/>
      </c>
      <c r="G1051" s="133">
        <f>IFERROR(VLOOKUP(C1051,PG!$C$8:$N$1007,12,FALSE)*E1051,0)</f>
        <v>0</v>
      </c>
    </row>
    <row r="1052" spans="1:7" ht="35.1" customHeight="1" thickTop="1" thickBot="1" x14ac:dyDescent="0.3">
      <c r="A1052" s="28" t="str">
        <f t="shared" si="16"/>
        <v/>
      </c>
      <c r="B1052" s="171"/>
      <c r="C1052" s="184"/>
      <c r="D1052" s="170"/>
      <c r="E1052" s="170"/>
      <c r="F1052" s="132" t="str">
        <f>IFERROR(VLOOKUP(C1052,PG!$C$8:$M$1007,11,FALSE),"")</f>
        <v/>
      </c>
      <c r="G1052" s="133">
        <f>IFERROR(VLOOKUP(C1052,PG!$C$8:$N$1007,12,FALSE)*E1052,0)</f>
        <v>0</v>
      </c>
    </row>
    <row r="1053" spans="1:7" ht="35.1" customHeight="1" thickTop="1" thickBot="1" x14ac:dyDescent="0.3">
      <c r="A1053" s="28" t="str">
        <f t="shared" si="16"/>
        <v/>
      </c>
      <c r="B1053" s="171"/>
      <c r="C1053" s="184"/>
      <c r="D1053" s="170"/>
      <c r="E1053" s="170"/>
      <c r="F1053" s="132" t="str">
        <f>IFERROR(VLOOKUP(C1053,PG!$C$8:$M$1007,11,FALSE),"")</f>
        <v/>
      </c>
      <c r="G1053" s="133">
        <f>IFERROR(VLOOKUP(C1053,PG!$C$8:$N$1007,12,FALSE)*E1053,0)</f>
        <v>0</v>
      </c>
    </row>
    <row r="1054" spans="1:7" ht="35.1" customHeight="1" thickTop="1" thickBot="1" x14ac:dyDescent="0.3">
      <c r="A1054" s="28" t="str">
        <f t="shared" si="16"/>
        <v/>
      </c>
      <c r="B1054" s="171"/>
      <c r="C1054" s="184"/>
      <c r="D1054" s="170"/>
      <c r="E1054" s="170"/>
      <c r="F1054" s="132" t="str">
        <f>IFERROR(VLOOKUP(C1054,PG!$C$8:$M$1007,11,FALSE),"")</f>
        <v/>
      </c>
      <c r="G1054" s="133">
        <f>IFERROR(VLOOKUP(C1054,PG!$C$8:$N$1007,12,FALSE)*E1054,0)</f>
        <v>0</v>
      </c>
    </row>
    <row r="1055" spans="1:7" ht="35.1" customHeight="1" thickTop="1" thickBot="1" x14ac:dyDescent="0.3">
      <c r="A1055" s="28" t="str">
        <f t="shared" si="16"/>
        <v/>
      </c>
      <c r="B1055" s="171"/>
      <c r="C1055" s="184"/>
      <c r="D1055" s="170"/>
      <c r="E1055" s="170"/>
      <c r="F1055" s="132" t="str">
        <f>IFERROR(VLOOKUP(C1055,PG!$C$8:$M$1007,11,FALSE),"")</f>
        <v/>
      </c>
      <c r="G1055" s="133">
        <f>IFERROR(VLOOKUP(C1055,PG!$C$8:$N$1007,12,FALSE)*E1055,0)</f>
        <v>0</v>
      </c>
    </row>
    <row r="1056" spans="1:7" ht="35.1" customHeight="1" thickTop="1" thickBot="1" x14ac:dyDescent="0.3">
      <c r="A1056" s="28" t="str">
        <f t="shared" si="16"/>
        <v/>
      </c>
      <c r="B1056" s="171"/>
      <c r="C1056" s="184"/>
      <c r="D1056" s="170"/>
      <c r="E1056" s="170"/>
      <c r="F1056" s="132" t="str">
        <f>IFERROR(VLOOKUP(C1056,PG!$C$8:$M$1007,11,FALSE),"")</f>
        <v/>
      </c>
      <c r="G1056" s="133">
        <f>IFERROR(VLOOKUP(C1056,PG!$C$8:$N$1007,12,FALSE)*E1056,0)</f>
        <v>0</v>
      </c>
    </row>
    <row r="1057" spans="1:7" ht="35.1" customHeight="1" thickTop="1" thickBot="1" x14ac:dyDescent="0.3">
      <c r="A1057" s="28" t="str">
        <f t="shared" si="16"/>
        <v/>
      </c>
      <c r="B1057" s="171"/>
      <c r="C1057" s="184"/>
      <c r="D1057" s="170"/>
      <c r="E1057" s="170"/>
      <c r="F1057" s="132" t="str">
        <f>IFERROR(VLOOKUP(C1057,PG!$C$8:$M$1007,11,FALSE),"")</f>
        <v/>
      </c>
      <c r="G1057" s="133">
        <f>IFERROR(VLOOKUP(C1057,PG!$C$8:$N$1007,12,FALSE)*E1057,0)</f>
        <v>0</v>
      </c>
    </row>
    <row r="1058" spans="1:7" ht="35.1" customHeight="1" thickTop="1" thickBot="1" x14ac:dyDescent="0.3">
      <c r="A1058" s="28" t="str">
        <f t="shared" si="16"/>
        <v/>
      </c>
      <c r="B1058" s="171"/>
      <c r="C1058" s="184"/>
      <c r="D1058" s="170"/>
      <c r="E1058" s="170"/>
      <c r="F1058" s="132" t="str">
        <f>IFERROR(VLOOKUP(C1058,PG!$C$8:$M$1007,11,FALSE),"")</f>
        <v/>
      </c>
      <c r="G1058" s="133">
        <f>IFERROR(VLOOKUP(C1058,PG!$C$8:$N$1007,12,FALSE)*E1058,0)</f>
        <v>0</v>
      </c>
    </row>
    <row r="1059" spans="1:7" ht="35.1" customHeight="1" thickTop="1" thickBot="1" x14ac:dyDescent="0.3">
      <c r="A1059" s="28" t="str">
        <f t="shared" si="16"/>
        <v/>
      </c>
      <c r="B1059" s="171"/>
      <c r="C1059" s="184"/>
      <c r="D1059" s="170"/>
      <c r="E1059" s="170"/>
      <c r="F1059" s="132" t="str">
        <f>IFERROR(VLOOKUP(C1059,PG!$C$8:$M$1007,11,FALSE),"")</f>
        <v/>
      </c>
      <c r="G1059" s="133">
        <f>IFERROR(VLOOKUP(C1059,PG!$C$8:$N$1007,12,FALSE)*E1059,0)</f>
        <v>0</v>
      </c>
    </row>
    <row r="1060" spans="1:7" ht="35.1" customHeight="1" thickTop="1" thickBot="1" x14ac:dyDescent="0.3">
      <c r="A1060" s="28" t="str">
        <f t="shared" si="16"/>
        <v/>
      </c>
      <c r="B1060" s="171"/>
      <c r="C1060" s="184"/>
      <c r="D1060" s="170"/>
      <c r="E1060" s="170"/>
      <c r="F1060" s="132" t="str">
        <f>IFERROR(VLOOKUP(C1060,PG!$C$8:$M$1007,11,FALSE),"")</f>
        <v/>
      </c>
      <c r="G1060" s="133">
        <f>IFERROR(VLOOKUP(C1060,PG!$C$8:$N$1007,12,FALSE)*E1060,0)</f>
        <v>0</v>
      </c>
    </row>
    <row r="1061" spans="1:7" ht="35.1" customHeight="1" thickTop="1" thickBot="1" x14ac:dyDescent="0.3">
      <c r="A1061" s="28" t="str">
        <f t="shared" si="16"/>
        <v/>
      </c>
      <c r="B1061" s="171"/>
      <c r="C1061" s="184"/>
      <c r="D1061" s="170"/>
      <c r="E1061" s="170"/>
      <c r="F1061" s="132" t="str">
        <f>IFERROR(VLOOKUP(C1061,PG!$C$8:$M$1007,11,FALSE),"")</f>
        <v/>
      </c>
      <c r="G1061" s="133">
        <f>IFERROR(VLOOKUP(C1061,PG!$C$8:$N$1007,12,FALSE)*E1061,0)</f>
        <v>0</v>
      </c>
    </row>
    <row r="1062" spans="1:7" ht="35.1" customHeight="1" thickTop="1" thickBot="1" x14ac:dyDescent="0.3">
      <c r="A1062" s="28" t="str">
        <f t="shared" si="16"/>
        <v/>
      </c>
      <c r="B1062" s="171"/>
      <c r="C1062" s="184"/>
      <c r="D1062" s="170"/>
      <c r="E1062" s="170"/>
      <c r="F1062" s="132" t="str">
        <f>IFERROR(VLOOKUP(C1062,PG!$C$8:$M$1007,11,FALSE),"")</f>
        <v/>
      </c>
      <c r="G1062" s="133">
        <f>IFERROR(VLOOKUP(C1062,PG!$C$8:$N$1007,12,FALSE)*E1062,0)</f>
        <v>0</v>
      </c>
    </row>
    <row r="1063" spans="1:7" ht="35.1" customHeight="1" thickTop="1" thickBot="1" x14ac:dyDescent="0.3">
      <c r="A1063" s="28" t="str">
        <f t="shared" si="16"/>
        <v/>
      </c>
      <c r="B1063" s="171"/>
      <c r="C1063" s="184"/>
      <c r="D1063" s="170"/>
      <c r="E1063" s="170"/>
      <c r="F1063" s="132" t="str">
        <f>IFERROR(VLOOKUP(C1063,PG!$C$8:$M$1007,11,FALSE),"")</f>
        <v/>
      </c>
      <c r="G1063" s="133">
        <f>IFERROR(VLOOKUP(C1063,PG!$C$8:$N$1007,12,FALSE)*E1063,0)</f>
        <v>0</v>
      </c>
    </row>
    <row r="1064" spans="1:7" ht="35.1" customHeight="1" thickTop="1" thickBot="1" x14ac:dyDescent="0.3">
      <c r="A1064" s="28" t="str">
        <f t="shared" si="16"/>
        <v/>
      </c>
      <c r="B1064" s="171"/>
      <c r="C1064" s="184"/>
      <c r="D1064" s="170"/>
      <c r="E1064" s="170"/>
      <c r="F1064" s="132" t="str">
        <f>IFERROR(VLOOKUP(C1064,PG!$C$8:$M$1007,11,FALSE),"")</f>
        <v/>
      </c>
      <c r="G1064" s="133">
        <f>IFERROR(VLOOKUP(C1064,PG!$C$8:$N$1007,12,FALSE)*E1064,0)</f>
        <v>0</v>
      </c>
    </row>
    <row r="1065" spans="1:7" ht="35.1" customHeight="1" thickTop="1" thickBot="1" x14ac:dyDescent="0.3">
      <c r="A1065" s="28" t="str">
        <f t="shared" si="16"/>
        <v/>
      </c>
      <c r="B1065" s="171"/>
      <c r="C1065" s="184"/>
      <c r="D1065" s="170"/>
      <c r="E1065" s="170"/>
      <c r="F1065" s="132" t="str">
        <f>IFERROR(VLOOKUP(C1065,PG!$C$8:$M$1007,11,FALSE),"")</f>
        <v/>
      </c>
      <c r="G1065" s="133">
        <f>IFERROR(VLOOKUP(C1065,PG!$C$8:$N$1007,12,FALSE)*E1065,0)</f>
        <v>0</v>
      </c>
    </row>
    <row r="1066" spans="1:7" ht="35.1" customHeight="1" thickTop="1" thickBot="1" x14ac:dyDescent="0.3">
      <c r="A1066" s="28" t="str">
        <f t="shared" si="16"/>
        <v/>
      </c>
      <c r="B1066" s="171"/>
      <c r="C1066" s="184"/>
      <c r="D1066" s="170"/>
      <c r="E1066" s="170"/>
      <c r="F1066" s="132" t="str">
        <f>IFERROR(VLOOKUP(C1066,PG!$C$8:$M$1007,11,FALSE),"")</f>
        <v/>
      </c>
      <c r="G1066" s="133">
        <f>IFERROR(VLOOKUP(C1066,PG!$C$8:$N$1007,12,FALSE)*E1066,0)</f>
        <v>0</v>
      </c>
    </row>
    <row r="1067" spans="1:7" ht="35.1" customHeight="1" thickTop="1" thickBot="1" x14ac:dyDescent="0.3">
      <c r="A1067" s="28" t="str">
        <f t="shared" si="16"/>
        <v/>
      </c>
      <c r="B1067" s="171"/>
      <c r="C1067" s="184"/>
      <c r="D1067" s="170"/>
      <c r="E1067" s="170"/>
      <c r="F1067" s="132" t="str">
        <f>IFERROR(VLOOKUP(C1067,PG!$C$8:$M$1007,11,FALSE),"")</f>
        <v/>
      </c>
      <c r="G1067" s="133">
        <f>IFERROR(VLOOKUP(C1067,PG!$C$8:$N$1007,12,FALSE)*E1067,0)</f>
        <v>0</v>
      </c>
    </row>
    <row r="1068" spans="1:7" ht="35.1" customHeight="1" thickTop="1" thickBot="1" x14ac:dyDescent="0.3">
      <c r="A1068" s="28" t="str">
        <f t="shared" si="16"/>
        <v/>
      </c>
      <c r="B1068" s="171"/>
      <c r="C1068" s="184"/>
      <c r="D1068" s="170"/>
      <c r="E1068" s="170"/>
      <c r="F1068" s="132" t="str">
        <f>IFERROR(VLOOKUP(C1068,PG!$C$8:$M$1007,11,FALSE),"")</f>
        <v/>
      </c>
      <c r="G1068" s="133">
        <f>IFERROR(VLOOKUP(C1068,PG!$C$8:$N$1007,12,FALSE)*E1068,0)</f>
        <v>0</v>
      </c>
    </row>
    <row r="1069" spans="1:7" ht="35.1" customHeight="1" thickTop="1" thickBot="1" x14ac:dyDescent="0.3">
      <c r="A1069" s="28" t="str">
        <f t="shared" si="16"/>
        <v/>
      </c>
      <c r="B1069" s="171"/>
      <c r="C1069" s="184"/>
      <c r="D1069" s="170"/>
      <c r="E1069" s="170"/>
      <c r="F1069" s="132" t="str">
        <f>IFERROR(VLOOKUP(C1069,PG!$C$8:$M$1007,11,FALSE),"")</f>
        <v/>
      </c>
      <c r="G1069" s="133">
        <f>IFERROR(VLOOKUP(C1069,PG!$C$8:$N$1007,12,FALSE)*E1069,0)</f>
        <v>0</v>
      </c>
    </row>
    <row r="1070" spans="1:7" ht="35.1" customHeight="1" thickTop="1" thickBot="1" x14ac:dyDescent="0.3">
      <c r="A1070" s="28" t="str">
        <f t="shared" si="16"/>
        <v/>
      </c>
      <c r="B1070" s="171"/>
      <c r="C1070" s="184"/>
      <c r="D1070" s="170"/>
      <c r="E1070" s="170"/>
      <c r="F1070" s="132" t="str">
        <f>IFERROR(VLOOKUP(C1070,PG!$C$8:$M$1007,11,FALSE),"")</f>
        <v/>
      </c>
      <c r="G1070" s="133">
        <f>IFERROR(VLOOKUP(C1070,PG!$C$8:$N$1007,12,FALSE)*E1070,0)</f>
        <v>0</v>
      </c>
    </row>
    <row r="1071" spans="1:7" ht="35.1" customHeight="1" thickTop="1" thickBot="1" x14ac:dyDescent="0.3">
      <c r="A1071" s="28" t="str">
        <f t="shared" si="16"/>
        <v/>
      </c>
      <c r="B1071" s="171"/>
      <c r="C1071" s="184"/>
      <c r="D1071" s="170"/>
      <c r="E1071" s="170"/>
      <c r="F1071" s="132" t="str">
        <f>IFERROR(VLOOKUP(C1071,PG!$C$8:$M$1007,11,FALSE),"")</f>
        <v/>
      </c>
      <c r="G1071" s="133">
        <f>IFERROR(VLOOKUP(C1071,PG!$C$8:$N$1007,12,FALSE)*E1071,0)</f>
        <v>0</v>
      </c>
    </row>
    <row r="1072" spans="1:7" ht="35.1" customHeight="1" thickTop="1" thickBot="1" x14ac:dyDescent="0.3">
      <c r="A1072" s="28" t="str">
        <f t="shared" si="16"/>
        <v/>
      </c>
      <c r="B1072" s="171"/>
      <c r="C1072" s="184"/>
      <c r="D1072" s="170"/>
      <c r="E1072" s="170"/>
      <c r="F1072" s="132" t="str">
        <f>IFERROR(VLOOKUP(C1072,PG!$C$8:$M$1007,11,FALSE),"")</f>
        <v/>
      </c>
      <c r="G1072" s="133">
        <f>IFERROR(VLOOKUP(C1072,PG!$C$8:$N$1007,12,FALSE)*E1072,0)</f>
        <v>0</v>
      </c>
    </row>
    <row r="1073" spans="1:7" ht="35.1" customHeight="1" thickTop="1" thickBot="1" x14ac:dyDescent="0.3">
      <c r="A1073" s="28" t="str">
        <f t="shared" si="16"/>
        <v/>
      </c>
      <c r="B1073" s="171"/>
      <c r="C1073" s="184"/>
      <c r="D1073" s="170"/>
      <c r="E1073" s="170"/>
      <c r="F1073" s="132" t="str">
        <f>IFERROR(VLOOKUP(C1073,PG!$C$8:$M$1007,11,FALSE),"")</f>
        <v/>
      </c>
      <c r="G1073" s="133">
        <f>IFERROR(VLOOKUP(C1073,PG!$C$8:$N$1007,12,FALSE)*E1073,0)</f>
        <v>0</v>
      </c>
    </row>
    <row r="1074" spans="1:7" ht="35.1" customHeight="1" thickTop="1" thickBot="1" x14ac:dyDescent="0.3">
      <c r="A1074" s="28" t="str">
        <f t="shared" si="16"/>
        <v/>
      </c>
      <c r="B1074" s="171"/>
      <c r="C1074" s="184"/>
      <c r="D1074" s="170"/>
      <c r="E1074" s="170"/>
      <c r="F1074" s="132" t="str">
        <f>IFERROR(VLOOKUP(C1074,PG!$C$8:$M$1007,11,FALSE),"")</f>
        <v/>
      </c>
      <c r="G1074" s="133">
        <f>IFERROR(VLOOKUP(C1074,PG!$C$8:$N$1007,12,FALSE)*E1074,0)</f>
        <v>0</v>
      </c>
    </row>
    <row r="1075" spans="1:7" ht="35.1" customHeight="1" thickTop="1" thickBot="1" x14ac:dyDescent="0.3">
      <c r="A1075" s="28" t="str">
        <f t="shared" si="16"/>
        <v/>
      </c>
      <c r="B1075" s="171"/>
      <c r="C1075" s="184"/>
      <c r="D1075" s="170"/>
      <c r="E1075" s="170"/>
      <c r="F1075" s="132" t="str">
        <f>IFERROR(VLOOKUP(C1075,PG!$C$8:$M$1007,11,FALSE),"")</f>
        <v/>
      </c>
      <c r="G1075" s="133">
        <f>IFERROR(VLOOKUP(C1075,PG!$C$8:$N$1007,12,FALSE)*E1075,0)</f>
        <v>0</v>
      </c>
    </row>
    <row r="1076" spans="1:7" ht="35.1" customHeight="1" thickTop="1" thickBot="1" x14ac:dyDescent="0.3">
      <c r="A1076" s="28" t="str">
        <f t="shared" si="16"/>
        <v/>
      </c>
      <c r="B1076" s="171"/>
      <c r="C1076" s="184"/>
      <c r="D1076" s="170"/>
      <c r="E1076" s="170"/>
      <c r="F1076" s="132" t="str">
        <f>IFERROR(VLOOKUP(C1076,PG!$C$8:$M$1007,11,FALSE),"")</f>
        <v/>
      </c>
      <c r="G1076" s="133">
        <f>IFERROR(VLOOKUP(C1076,PG!$C$8:$N$1007,12,FALSE)*E1076,0)</f>
        <v>0</v>
      </c>
    </row>
    <row r="1077" spans="1:7" ht="35.1" customHeight="1" thickTop="1" thickBot="1" x14ac:dyDescent="0.3">
      <c r="A1077" s="28" t="str">
        <f t="shared" si="16"/>
        <v/>
      </c>
      <c r="B1077" s="171"/>
      <c r="C1077" s="184"/>
      <c r="D1077" s="170"/>
      <c r="E1077" s="170"/>
      <c r="F1077" s="132" t="str">
        <f>IFERROR(VLOOKUP(C1077,PG!$C$8:$M$1007,11,FALSE),"")</f>
        <v/>
      </c>
      <c r="G1077" s="133">
        <f>IFERROR(VLOOKUP(C1077,PG!$C$8:$N$1007,12,FALSE)*E1077,0)</f>
        <v>0</v>
      </c>
    </row>
    <row r="1078" spans="1:7" ht="35.1" customHeight="1" thickTop="1" thickBot="1" x14ac:dyDescent="0.3">
      <c r="A1078" s="28" t="str">
        <f t="shared" si="16"/>
        <v/>
      </c>
      <c r="B1078" s="171"/>
      <c r="C1078" s="184"/>
      <c r="D1078" s="170"/>
      <c r="E1078" s="170"/>
      <c r="F1078" s="132" t="str">
        <f>IFERROR(VLOOKUP(C1078,PG!$C$8:$M$1007,11,FALSE),"")</f>
        <v/>
      </c>
      <c r="G1078" s="133">
        <f>IFERROR(VLOOKUP(C1078,PG!$C$8:$N$1007,12,FALSE)*E1078,0)</f>
        <v>0</v>
      </c>
    </row>
    <row r="1079" spans="1:7" ht="35.1" customHeight="1" thickTop="1" thickBot="1" x14ac:dyDescent="0.3">
      <c r="A1079" s="28" t="str">
        <f t="shared" si="16"/>
        <v/>
      </c>
      <c r="B1079" s="171"/>
      <c r="C1079" s="184"/>
      <c r="D1079" s="170"/>
      <c r="E1079" s="170"/>
      <c r="F1079" s="132" t="str">
        <f>IFERROR(VLOOKUP(C1079,PG!$C$8:$M$1007,11,FALSE),"")</f>
        <v/>
      </c>
      <c r="G1079" s="133">
        <f>IFERROR(VLOOKUP(C1079,PG!$C$8:$N$1007,12,FALSE)*E1079,0)</f>
        <v>0</v>
      </c>
    </row>
    <row r="1080" spans="1:7" ht="35.1" customHeight="1" thickTop="1" thickBot="1" x14ac:dyDescent="0.3">
      <c r="A1080" s="28" t="str">
        <f t="shared" si="16"/>
        <v/>
      </c>
      <c r="B1080" s="171"/>
      <c r="C1080" s="184"/>
      <c r="D1080" s="170"/>
      <c r="E1080" s="170"/>
      <c r="F1080" s="132" t="str">
        <f>IFERROR(VLOOKUP(C1080,PG!$C$8:$M$1007,11,FALSE),"")</f>
        <v/>
      </c>
      <c r="G1080" s="133">
        <f>IFERROR(VLOOKUP(C1080,PG!$C$8:$N$1007,12,FALSE)*E1080,0)</f>
        <v>0</v>
      </c>
    </row>
    <row r="1081" spans="1:7" ht="35.1" customHeight="1" thickTop="1" thickBot="1" x14ac:dyDescent="0.3">
      <c r="A1081" s="28" t="str">
        <f t="shared" si="16"/>
        <v/>
      </c>
      <c r="B1081" s="171"/>
      <c r="C1081" s="184"/>
      <c r="D1081" s="170"/>
      <c r="E1081" s="170"/>
      <c r="F1081" s="132" t="str">
        <f>IFERROR(VLOOKUP(C1081,PG!$C$8:$M$1007,11,FALSE),"")</f>
        <v/>
      </c>
      <c r="G1081" s="133">
        <f>IFERROR(VLOOKUP(C1081,PG!$C$8:$N$1007,12,FALSE)*E1081,0)</f>
        <v>0</v>
      </c>
    </row>
    <row r="1082" spans="1:7" ht="35.1" customHeight="1" thickTop="1" thickBot="1" x14ac:dyDescent="0.3">
      <c r="A1082" s="28" t="str">
        <f t="shared" si="16"/>
        <v/>
      </c>
      <c r="B1082" s="171"/>
      <c r="C1082" s="184"/>
      <c r="D1082" s="170"/>
      <c r="E1082" s="170"/>
      <c r="F1082" s="132" t="str">
        <f>IFERROR(VLOOKUP(C1082,PG!$C$8:$M$1007,11,FALSE),"")</f>
        <v/>
      </c>
      <c r="G1082" s="133">
        <f>IFERROR(VLOOKUP(C1082,PG!$C$8:$N$1007,12,FALSE)*E1082,0)</f>
        <v>0</v>
      </c>
    </row>
    <row r="1083" spans="1:7" ht="35.1" customHeight="1" thickTop="1" thickBot="1" x14ac:dyDescent="0.3">
      <c r="A1083" s="28" t="str">
        <f t="shared" si="16"/>
        <v/>
      </c>
      <c r="B1083" s="171"/>
      <c r="C1083" s="184"/>
      <c r="D1083" s="170"/>
      <c r="E1083" s="170"/>
      <c r="F1083" s="132" t="str">
        <f>IFERROR(VLOOKUP(C1083,PG!$C$8:$M$1007,11,FALSE),"")</f>
        <v/>
      </c>
      <c r="G1083" s="133">
        <f>IFERROR(VLOOKUP(C1083,PG!$C$8:$N$1007,12,FALSE)*E1083,0)</f>
        <v>0</v>
      </c>
    </row>
    <row r="1084" spans="1:7" ht="35.1" customHeight="1" thickTop="1" thickBot="1" x14ac:dyDescent="0.3">
      <c r="A1084" s="28" t="str">
        <f t="shared" si="16"/>
        <v/>
      </c>
      <c r="B1084" s="171"/>
      <c r="C1084" s="184"/>
      <c r="D1084" s="170"/>
      <c r="E1084" s="170"/>
      <c r="F1084" s="132" t="str">
        <f>IFERROR(VLOOKUP(C1084,PG!$C$8:$M$1007,11,FALSE),"")</f>
        <v/>
      </c>
      <c r="G1084" s="133">
        <f>IFERROR(VLOOKUP(C1084,PG!$C$8:$N$1007,12,FALSE)*E1084,0)</f>
        <v>0</v>
      </c>
    </row>
    <row r="1085" spans="1:7" ht="35.1" customHeight="1" thickTop="1" thickBot="1" x14ac:dyDescent="0.3">
      <c r="A1085" s="28" t="str">
        <f t="shared" si="16"/>
        <v/>
      </c>
      <c r="B1085" s="171"/>
      <c r="C1085" s="184"/>
      <c r="D1085" s="170"/>
      <c r="E1085" s="170"/>
      <c r="F1085" s="132" t="str">
        <f>IFERROR(VLOOKUP(C1085,PG!$C$8:$M$1007,11,FALSE),"")</f>
        <v/>
      </c>
      <c r="G1085" s="133">
        <f>IFERROR(VLOOKUP(C1085,PG!$C$8:$N$1007,12,FALSE)*E1085,0)</f>
        <v>0</v>
      </c>
    </row>
    <row r="1086" spans="1:7" ht="35.1" customHeight="1" thickTop="1" thickBot="1" x14ac:dyDescent="0.3">
      <c r="A1086" s="28" t="str">
        <f t="shared" si="16"/>
        <v/>
      </c>
      <c r="B1086" s="171"/>
      <c r="C1086" s="184"/>
      <c r="D1086" s="170"/>
      <c r="E1086" s="170"/>
      <c r="F1086" s="132" t="str">
        <f>IFERROR(VLOOKUP(C1086,PG!$C$8:$M$1007,11,FALSE),"")</f>
        <v/>
      </c>
      <c r="G1086" s="133">
        <f>IFERROR(VLOOKUP(C1086,PG!$C$8:$N$1007,12,FALSE)*E1086,0)</f>
        <v>0</v>
      </c>
    </row>
    <row r="1087" spans="1:7" ht="35.1" customHeight="1" thickTop="1" thickBot="1" x14ac:dyDescent="0.3">
      <c r="A1087" s="28" t="str">
        <f t="shared" si="16"/>
        <v/>
      </c>
      <c r="B1087" s="171"/>
      <c r="C1087" s="184"/>
      <c r="D1087" s="170"/>
      <c r="E1087" s="170"/>
      <c r="F1087" s="132" t="str">
        <f>IFERROR(VLOOKUP(C1087,PG!$C$8:$M$1007,11,FALSE),"")</f>
        <v/>
      </c>
      <c r="G1087" s="133">
        <f>IFERROR(VLOOKUP(C1087,PG!$C$8:$N$1007,12,FALSE)*E1087,0)</f>
        <v>0</v>
      </c>
    </row>
    <row r="1088" spans="1:7" ht="35.1" customHeight="1" thickTop="1" thickBot="1" x14ac:dyDescent="0.3">
      <c r="A1088" s="28" t="str">
        <f t="shared" si="16"/>
        <v/>
      </c>
      <c r="B1088" s="171"/>
      <c r="C1088" s="184"/>
      <c r="D1088" s="170"/>
      <c r="E1088" s="170"/>
      <c r="F1088" s="132" t="str">
        <f>IFERROR(VLOOKUP(C1088,PG!$C$8:$M$1007,11,FALSE),"")</f>
        <v/>
      </c>
      <c r="G1088" s="133">
        <f>IFERROR(VLOOKUP(C1088,PG!$C$8:$N$1007,12,FALSE)*E1088,0)</f>
        <v>0</v>
      </c>
    </row>
    <row r="1089" spans="1:7" ht="35.1" customHeight="1" thickTop="1" thickBot="1" x14ac:dyDescent="0.3">
      <c r="A1089" s="28" t="str">
        <f t="shared" si="16"/>
        <v/>
      </c>
      <c r="B1089" s="171"/>
      <c r="C1089" s="184"/>
      <c r="D1089" s="170"/>
      <c r="E1089" s="170"/>
      <c r="F1089" s="132" t="str">
        <f>IFERROR(VLOOKUP(C1089,PG!$C$8:$M$1007,11,FALSE),"")</f>
        <v/>
      </c>
      <c r="G1089" s="133">
        <f>IFERROR(VLOOKUP(C1089,PG!$C$8:$N$1007,12,FALSE)*E1089,0)</f>
        <v>0</v>
      </c>
    </row>
    <row r="1090" spans="1:7" ht="35.1" customHeight="1" thickTop="1" thickBot="1" x14ac:dyDescent="0.3">
      <c r="A1090" s="28" t="str">
        <f t="shared" si="16"/>
        <v/>
      </c>
      <c r="B1090" s="171"/>
      <c r="C1090" s="184"/>
      <c r="D1090" s="170"/>
      <c r="E1090" s="170"/>
      <c r="F1090" s="132" t="str">
        <f>IFERROR(VLOOKUP(C1090,PG!$C$8:$M$1007,11,FALSE),"")</f>
        <v/>
      </c>
      <c r="G1090" s="133">
        <f>IFERROR(VLOOKUP(C1090,PG!$C$8:$N$1007,12,FALSE)*E1090,0)</f>
        <v>0</v>
      </c>
    </row>
    <row r="1091" spans="1:7" ht="35.1" customHeight="1" thickTop="1" thickBot="1" x14ac:dyDescent="0.3">
      <c r="A1091" s="28" t="str">
        <f t="shared" si="16"/>
        <v/>
      </c>
      <c r="B1091" s="171"/>
      <c r="C1091" s="184"/>
      <c r="D1091" s="170"/>
      <c r="E1091" s="170"/>
      <c r="F1091" s="132" t="str">
        <f>IFERROR(VLOOKUP(C1091,PG!$C$8:$M$1007,11,FALSE),"")</f>
        <v/>
      </c>
      <c r="G1091" s="133">
        <f>IFERROR(VLOOKUP(C1091,PG!$C$8:$N$1007,12,FALSE)*E1091,0)</f>
        <v>0</v>
      </c>
    </row>
    <row r="1092" spans="1:7" ht="35.1" customHeight="1" thickTop="1" thickBot="1" x14ac:dyDescent="0.3">
      <c r="A1092" s="28" t="str">
        <f t="shared" si="16"/>
        <v/>
      </c>
      <c r="B1092" s="171"/>
      <c r="C1092" s="184"/>
      <c r="D1092" s="170"/>
      <c r="E1092" s="170"/>
      <c r="F1092" s="132" t="str">
        <f>IFERROR(VLOOKUP(C1092,PG!$C$8:$M$1007,11,FALSE),"")</f>
        <v/>
      </c>
      <c r="G1092" s="133">
        <f>IFERROR(VLOOKUP(C1092,PG!$C$8:$N$1007,12,FALSE)*E1092,0)</f>
        <v>0</v>
      </c>
    </row>
    <row r="1093" spans="1:7" ht="35.1" customHeight="1" thickTop="1" thickBot="1" x14ac:dyDescent="0.3">
      <c r="A1093" s="28" t="str">
        <f t="shared" si="16"/>
        <v/>
      </c>
      <c r="B1093" s="171"/>
      <c r="C1093" s="184"/>
      <c r="D1093" s="170"/>
      <c r="E1093" s="170"/>
      <c r="F1093" s="132" t="str">
        <f>IFERROR(VLOOKUP(C1093,PG!$C$8:$M$1007,11,FALSE),"")</f>
        <v/>
      </c>
      <c r="G1093" s="133">
        <f>IFERROR(VLOOKUP(C1093,PG!$C$8:$N$1007,12,FALSE)*E1093,0)</f>
        <v>0</v>
      </c>
    </row>
    <row r="1094" spans="1:7" ht="35.1" customHeight="1" thickTop="1" thickBot="1" x14ac:dyDescent="0.3">
      <c r="A1094" s="28" t="str">
        <f t="shared" si="16"/>
        <v/>
      </c>
      <c r="B1094" s="171"/>
      <c r="C1094" s="184"/>
      <c r="D1094" s="170"/>
      <c r="E1094" s="170"/>
      <c r="F1094" s="132" t="str">
        <f>IFERROR(VLOOKUP(C1094,PG!$C$8:$M$1007,11,FALSE),"")</f>
        <v/>
      </c>
      <c r="G1094" s="133">
        <f>IFERROR(VLOOKUP(C1094,PG!$C$8:$N$1007,12,FALSE)*E1094,0)</f>
        <v>0</v>
      </c>
    </row>
    <row r="1095" spans="1:7" ht="35.1" customHeight="1" thickTop="1" thickBot="1" x14ac:dyDescent="0.3">
      <c r="A1095" s="28" t="str">
        <f t="shared" si="16"/>
        <v/>
      </c>
      <c r="B1095" s="171"/>
      <c r="C1095" s="184"/>
      <c r="D1095" s="170"/>
      <c r="E1095" s="170"/>
      <c r="F1095" s="132" t="str">
        <f>IFERROR(VLOOKUP(C1095,PG!$C$8:$M$1007,11,FALSE),"")</f>
        <v/>
      </c>
      <c r="G1095" s="133">
        <f>IFERROR(VLOOKUP(C1095,PG!$C$8:$N$1007,12,FALSE)*E1095,0)</f>
        <v>0</v>
      </c>
    </row>
    <row r="1096" spans="1:7" ht="35.1" customHeight="1" thickTop="1" thickBot="1" x14ac:dyDescent="0.3">
      <c r="A1096" s="28" t="str">
        <f t="shared" si="16"/>
        <v/>
      </c>
      <c r="B1096" s="171"/>
      <c r="C1096" s="184"/>
      <c r="D1096" s="170"/>
      <c r="E1096" s="170"/>
      <c r="F1096" s="132" t="str">
        <f>IFERROR(VLOOKUP(C1096,PG!$C$8:$M$1007,11,FALSE),"")</f>
        <v/>
      </c>
      <c r="G1096" s="133">
        <f>IFERROR(VLOOKUP(C1096,PG!$C$8:$N$1007,12,FALSE)*E1096,0)</f>
        <v>0</v>
      </c>
    </row>
    <row r="1097" spans="1:7" ht="35.1" customHeight="1" thickTop="1" thickBot="1" x14ac:dyDescent="0.3">
      <c r="A1097" s="28" t="str">
        <f t="shared" ref="A1097:A1160" si="17">IF(B1097="","",MONTH(B1097))</f>
        <v/>
      </c>
      <c r="B1097" s="171"/>
      <c r="C1097" s="184"/>
      <c r="D1097" s="170"/>
      <c r="E1097" s="170"/>
      <c r="F1097" s="132" t="str">
        <f>IFERROR(VLOOKUP(C1097,PG!$C$8:$M$1007,11,FALSE),"")</f>
        <v/>
      </c>
      <c r="G1097" s="133">
        <f>IFERROR(VLOOKUP(C1097,PG!$C$8:$N$1007,12,FALSE)*E1097,0)</f>
        <v>0</v>
      </c>
    </row>
    <row r="1098" spans="1:7" ht="35.1" customHeight="1" thickTop="1" thickBot="1" x14ac:dyDescent="0.3">
      <c r="A1098" s="28" t="str">
        <f t="shared" si="17"/>
        <v/>
      </c>
      <c r="B1098" s="171"/>
      <c r="C1098" s="184"/>
      <c r="D1098" s="170"/>
      <c r="E1098" s="170"/>
      <c r="F1098" s="132" t="str">
        <f>IFERROR(VLOOKUP(C1098,PG!$C$8:$M$1007,11,FALSE),"")</f>
        <v/>
      </c>
      <c r="G1098" s="133">
        <f>IFERROR(VLOOKUP(C1098,PG!$C$8:$N$1007,12,FALSE)*E1098,0)</f>
        <v>0</v>
      </c>
    </row>
    <row r="1099" spans="1:7" ht="35.1" customHeight="1" thickTop="1" thickBot="1" x14ac:dyDescent="0.3">
      <c r="A1099" s="28" t="str">
        <f t="shared" si="17"/>
        <v/>
      </c>
      <c r="B1099" s="171"/>
      <c r="C1099" s="184"/>
      <c r="D1099" s="170"/>
      <c r="E1099" s="170"/>
      <c r="F1099" s="132" t="str">
        <f>IFERROR(VLOOKUP(C1099,PG!$C$8:$M$1007,11,FALSE),"")</f>
        <v/>
      </c>
      <c r="G1099" s="133">
        <f>IFERROR(VLOOKUP(C1099,PG!$C$8:$N$1007,12,FALSE)*E1099,0)</f>
        <v>0</v>
      </c>
    </row>
    <row r="1100" spans="1:7" ht="35.1" customHeight="1" thickTop="1" thickBot="1" x14ac:dyDescent="0.3">
      <c r="A1100" s="28" t="str">
        <f t="shared" si="17"/>
        <v/>
      </c>
      <c r="B1100" s="171"/>
      <c r="C1100" s="184"/>
      <c r="D1100" s="170"/>
      <c r="E1100" s="170"/>
      <c r="F1100" s="132" t="str">
        <f>IFERROR(VLOOKUP(C1100,PG!$C$8:$M$1007,11,FALSE),"")</f>
        <v/>
      </c>
      <c r="G1100" s="133">
        <f>IFERROR(VLOOKUP(C1100,PG!$C$8:$N$1007,12,FALSE)*E1100,0)</f>
        <v>0</v>
      </c>
    </row>
    <row r="1101" spans="1:7" ht="35.1" customHeight="1" thickTop="1" thickBot="1" x14ac:dyDescent="0.3">
      <c r="A1101" s="28" t="str">
        <f t="shared" si="17"/>
        <v/>
      </c>
      <c r="B1101" s="171"/>
      <c r="C1101" s="184"/>
      <c r="D1101" s="170"/>
      <c r="E1101" s="170"/>
      <c r="F1101" s="132" t="str">
        <f>IFERROR(VLOOKUP(C1101,PG!$C$8:$M$1007,11,FALSE),"")</f>
        <v/>
      </c>
      <c r="G1101" s="133">
        <f>IFERROR(VLOOKUP(C1101,PG!$C$8:$N$1007,12,FALSE)*E1101,0)</f>
        <v>0</v>
      </c>
    </row>
    <row r="1102" spans="1:7" ht="35.1" customHeight="1" thickTop="1" thickBot="1" x14ac:dyDescent="0.3">
      <c r="A1102" s="28" t="str">
        <f t="shared" si="17"/>
        <v/>
      </c>
      <c r="B1102" s="171"/>
      <c r="C1102" s="184"/>
      <c r="D1102" s="170"/>
      <c r="E1102" s="170"/>
      <c r="F1102" s="132" t="str">
        <f>IFERROR(VLOOKUP(C1102,PG!$C$8:$M$1007,11,FALSE),"")</f>
        <v/>
      </c>
      <c r="G1102" s="133">
        <f>IFERROR(VLOOKUP(C1102,PG!$C$8:$N$1007,12,FALSE)*E1102,0)</f>
        <v>0</v>
      </c>
    </row>
    <row r="1103" spans="1:7" ht="35.1" customHeight="1" thickTop="1" thickBot="1" x14ac:dyDescent="0.3">
      <c r="A1103" s="28" t="str">
        <f t="shared" si="17"/>
        <v/>
      </c>
      <c r="B1103" s="171"/>
      <c r="C1103" s="184"/>
      <c r="D1103" s="170"/>
      <c r="E1103" s="170"/>
      <c r="F1103" s="132" t="str">
        <f>IFERROR(VLOOKUP(C1103,PG!$C$8:$M$1007,11,FALSE),"")</f>
        <v/>
      </c>
      <c r="G1103" s="133">
        <f>IFERROR(VLOOKUP(C1103,PG!$C$8:$N$1007,12,FALSE)*E1103,0)</f>
        <v>0</v>
      </c>
    </row>
    <row r="1104" spans="1:7" ht="35.1" customHeight="1" thickTop="1" thickBot="1" x14ac:dyDescent="0.3">
      <c r="A1104" s="28" t="str">
        <f t="shared" si="17"/>
        <v/>
      </c>
      <c r="B1104" s="171"/>
      <c r="C1104" s="184"/>
      <c r="D1104" s="170"/>
      <c r="E1104" s="170"/>
      <c r="F1104" s="132" t="str">
        <f>IFERROR(VLOOKUP(C1104,PG!$C$8:$M$1007,11,FALSE),"")</f>
        <v/>
      </c>
      <c r="G1104" s="133">
        <f>IFERROR(VLOOKUP(C1104,PG!$C$8:$N$1007,12,FALSE)*E1104,0)</f>
        <v>0</v>
      </c>
    </row>
    <row r="1105" spans="1:7" ht="35.1" customHeight="1" thickTop="1" thickBot="1" x14ac:dyDescent="0.3">
      <c r="A1105" s="28" t="str">
        <f t="shared" si="17"/>
        <v/>
      </c>
      <c r="B1105" s="171"/>
      <c r="C1105" s="184"/>
      <c r="D1105" s="170"/>
      <c r="E1105" s="170"/>
      <c r="F1105" s="132" t="str">
        <f>IFERROR(VLOOKUP(C1105,PG!$C$8:$M$1007,11,FALSE),"")</f>
        <v/>
      </c>
      <c r="G1105" s="133">
        <f>IFERROR(VLOOKUP(C1105,PG!$C$8:$N$1007,12,FALSE)*E1105,0)</f>
        <v>0</v>
      </c>
    </row>
    <row r="1106" spans="1:7" ht="35.1" customHeight="1" thickTop="1" thickBot="1" x14ac:dyDescent="0.3">
      <c r="A1106" s="28" t="str">
        <f t="shared" si="17"/>
        <v/>
      </c>
      <c r="B1106" s="171"/>
      <c r="C1106" s="184"/>
      <c r="D1106" s="170"/>
      <c r="E1106" s="170"/>
      <c r="F1106" s="132" t="str">
        <f>IFERROR(VLOOKUP(C1106,PG!$C$8:$M$1007,11,FALSE),"")</f>
        <v/>
      </c>
      <c r="G1106" s="133">
        <f>IFERROR(VLOOKUP(C1106,PG!$C$8:$N$1007,12,FALSE)*E1106,0)</f>
        <v>0</v>
      </c>
    </row>
    <row r="1107" spans="1:7" ht="35.1" customHeight="1" thickTop="1" thickBot="1" x14ac:dyDescent="0.3">
      <c r="A1107" s="28" t="str">
        <f t="shared" si="17"/>
        <v/>
      </c>
      <c r="B1107" s="171"/>
      <c r="C1107" s="184"/>
      <c r="D1107" s="170"/>
      <c r="E1107" s="170"/>
      <c r="F1107" s="132" t="str">
        <f>IFERROR(VLOOKUP(C1107,PG!$C$8:$M$1007,11,FALSE),"")</f>
        <v/>
      </c>
      <c r="G1107" s="133">
        <f>IFERROR(VLOOKUP(C1107,PG!$C$8:$N$1007,12,FALSE)*E1107,0)</f>
        <v>0</v>
      </c>
    </row>
    <row r="1108" spans="1:7" ht="35.1" customHeight="1" thickTop="1" thickBot="1" x14ac:dyDescent="0.3">
      <c r="A1108" s="28" t="str">
        <f t="shared" si="17"/>
        <v/>
      </c>
      <c r="B1108" s="171"/>
      <c r="C1108" s="184"/>
      <c r="D1108" s="170"/>
      <c r="E1108" s="170"/>
      <c r="F1108" s="132" t="str">
        <f>IFERROR(VLOOKUP(C1108,PG!$C$8:$M$1007,11,FALSE),"")</f>
        <v/>
      </c>
      <c r="G1108" s="133">
        <f>IFERROR(VLOOKUP(C1108,PG!$C$8:$N$1007,12,FALSE)*E1108,0)</f>
        <v>0</v>
      </c>
    </row>
    <row r="1109" spans="1:7" ht="35.1" customHeight="1" thickTop="1" thickBot="1" x14ac:dyDescent="0.3">
      <c r="A1109" s="28" t="str">
        <f t="shared" si="17"/>
        <v/>
      </c>
      <c r="B1109" s="171"/>
      <c r="C1109" s="184"/>
      <c r="D1109" s="170"/>
      <c r="E1109" s="170"/>
      <c r="F1109" s="132" t="str">
        <f>IFERROR(VLOOKUP(C1109,PG!$C$8:$M$1007,11,FALSE),"")</f>
        <v/>
      </c>
      <c r="G1109" s="133">
        <f>IFERROR(VLOOKUP(C1109,PG!$C$8:$N$1007,12,FALSE)*E1109,0)</f>
        <v>0</v>
      </c>
    </row>
    <row r="1110" spans="1:7" ht="35.1" customHeight="1" thickTop="1" thickBot="1" x14ac:dyDescent="0.3">
      <c r="A1110" s="28" t="str">
        <f t="shared" si="17"/>
        <v/>
      </c>
      <c r="B1110" s="171"/>
      <c r="C1110" s="184"/>
      <c r="D1110" s="170"/>
      <c r="E1110" s="170"/>
      <c r="F1110" s="132" t="str">
        <f>IFERROR(VLOOKUP(C1110,PG!$C$8:$M$1007,11,FALSE),"")</f>
        <v/>
      </c>
      <c r="G1110" s="133">
        <f>IFERROR(VLOOKUP(C1110,PG!$C$8:$N$1007,12,FALSE)*E1110,0)</f>
        <v>0</v>
      </c>
    </row>
    <row r="1111" spans="1:7" ht="35.1" customHeight="1" thickTop="1" thickBot="1" x14ac:dyDescent="0.3">
      <c r="A1111" s="28" t="str">
        <f t="shared" si="17"/>
        <v/>
      </c>
      <c r="B1111" s="171"/>
      <c r="C1111" s="184"/>
      <c r="D1111" s="170"/>
      <c r="E1111" s="170"/>
      <c r="F1111" s="132" t="str">
        <f>IFERROR(VLOOKUP(C1111,PG!$C$8:$M$1007,11,FALSE),"")</f>
        <v/>
      </c>
      <c r="G1111" s="133">
        <f>IFERROR(VLOOKUP(C1111,PG!$C$8:$N$1007,12,FALSE)*E1111,0)</f>
        <v>0</v>
      </c>
    </row>
    <row r="1112" spans="1:7" ht="35.1" customHeight="1" thickTop="1" thickBot="1" x14ac:dyDescent="0.3">
      <c r="A1112" s="28" t="str">
        <f t="shared" si="17"/>
        <v/>
      </c>
      <c r="B1112" s="171"/>
      <c r="C1112" s="184"/>
      <c r="D1112" s="170"/>
      <c r="E1112" s="170"/>
      <c r="F1112" s="132" t="str">
        <f>IFERROR(VLOOKUP(C1112,PG!$C$8:$M$1007,11,FALSE),"")</f>
        <v/>
      </c>
      <c r="G1112" s="133">
        <f>IFERROR(VLOOKUP(C1112,PG!$C$8:$N$1007,12,FALSE)*E1112,0)</f>
        <v>0</v>
      </c>
    </row>
    <row r="1113" spans="1:7" ht="35.1" customHeight="1" thickTop="1" thickBot="1" x14ac:dyDescent="0.3">
      <c r="A1113" s="28" t="str">
        <f t="shared" si="17"/>
        <v/>
      </c>
      <c r="B1113" s="171"/>
      <c r="C1113" s="184"/>
      <c r="D1113" s="170"/>
      <c r="E1113" s="170"/>
      <c r="F1113" s="132" t="str">
        <f>IFERROR(VLOOKUP(C1113,PG!$C$8:$M$1007,11,FALSE),"")</f>
        <v/>
      </c>
      <c r="G1113" s="133">
        <f>IFERROR(VLOOKUP(C1113,PG!$C$8:$N$1007,12,FALSE)*E1113,0)</f>
        <v>0</v>
      </c>
    </row>
    <row r="1114" spans="1:7" ht="35.1" customHeight="1" thickTop="1" thickBot="1" x14ac:dyDescent="0.3">
      <c r="A1114" s="28" t="str">
        <f t="shared" si="17"/>
        <v/>
      </c>
      <c r="B1114" s="171"/>
      <c r="C1114" s="184"/>
      <c r="D1114" s="170"/>
      <c r="E1114" s="170"/>
      <c r="F1114" s="132" t="str">
        <f>IFERROR(VLOOKUP(C1114,PG!$C$8:$M$1007,11,FALSE),"")</f>
        <v/>
      </c>
      <c r="G1114" s="133">
        <f>IFERROR(VLOOKUP(C1114,PG!$C$8:$N$1007,12,FALSE)*E1114,0)</f>
        <v>0</v>
      </c>
    </row>
    <row r="1115" spans="1:7" ht="35.1" customHeight="1" thickTop="1" thickBot="1" x14ac:dyDescent="0.3">
      <c r="A1115" s="28" t="str">
        <f t="shared" si="17"/>
        <v/>
      </c>
      <c r="B1115" s="171"/>
      <c r="C1115" s="184"/>
      <c r="D1115" s="170"/>
      <c r="E1115" s="170"/>
      <c r="F1115" s="132" t="str">
        <f>IFERROR(VLOOKUP(C1115,PG!$C$8:$M$1007,11,FALSE),"")</f>
        <v/>
      </c>
      <c r="G1115" s="133">
        <f>IFERROR(VLOOKUP(C1115,PG!$C$8:$N$1007,12,FALSE)*E1115,0)</f>
        <v>0</v>
      </c>
    </row>
    <row r="1116" spans="1:7" ht="35.1" customHeight="1" thickTop="1" thickBot="1" x14ac:dyDescent="0.3">
      <c r="A1116" s="28" t="str">
        <f t="shared" si="17"/>
        <v/>
      </c>
      <c r="B1116" s="171"/>
      <c r="C1116" s="184"/>
      <c r="D1116" s="170"/>
      <c r="E1116" s="170"/>
      <c r="F1116" s="132" t="str">
        <f>IFERROR(VLOOKUP(C1116,PG!$C$8:$M$1007,11,FALSE),"")</f>
        <v/>
      </c>
      <c r="G1116" s="133">
        <f>IFERROR(VLOOKUP(C1116,PG!$C$8:$N$1007,12,FALSE)*E1116,0)</f>
        <v>0</v>
      </c>
    </row>
    <row r="1117" spans="1:7" ht="35.1" customHeight="1" thickTop="1" thickBot="1" x14ac:dyDescent="0.3">
      <c r="A1117" s="28" t="str">
        <f t="shared" si="17"/>
        <v/>
      </c>
      <c r="B1117" s="171"/>
      <c r="C1117" s="184"/>
      <c r="D1117" s="170"/>
      <c r="E1117" s="170"/>
      <c r="F1117" s="132" t="str">
        <f>IFERROR(VLOOKUP(C1117,PG!$C$8:$M$1007,11,FALSE),"")</f>
        <v/>
      </c>
      <c r="G1117" s="133">
        <f>IFERROR(VLOOKUP(C1117,PG!$C$8:$N$1007,12,FALSE)*E1117,0)</f>
        <v>0</v>
      </c>
    </row>
    <row r="1118" spans="1:7" ht="35.1" customHeight="1" thickTop="1" thickBot="1" x14ac:dyDescent="0.3">
      <c r="A1118" s="28" t="str">
        <f t="shared" si="17"/>
        <v/>
      </c>
      <c r="B1118" s="171"/>
      <c r="C1118" s="184"/>
      <c r="D1118" s="170"/>
      <c r="E1118" s="170"/>
      <c r="F1118" s="132" t="str">
        <f>IFERROR(VLOOKUP(C1118,PG!$C$8:$M$1007,11,FALSE),"")</f>
        <v/>
      </c>
      <c r="G1118" s="133">
        <f>IFERROR(VLOOKUP(C1118,PG!$C$8:$N$1007,12,FALSE)*E1118,0)</f>
        <v>0</v>
      </c>
    </row>
    <row r="1119" spans="1:7" ht="35.1" customHeight="1" thickTop="1" thickBot="1" x14ac:dyDescent="0.3">
      <c r="A1119" s="28" t="str">
        <f t="shared" si="17"/>
        <v/>
      </c>
      <c r="B1119" s="171"/>
      <c r="C1119" s="184"/>
      <c r="D1119" s="170"/>
      <c r="E1119" s="170"/>
      <c r="F1119" s="132" t="str">
        <f>IFERROR(VLOOKUP(C1119,PG!$C$8:$M$1007,11,FALSE),"")</f>
        <v/>
      </c>
      <c r="G1119" s="133">
        <f>IFERROR(VLOOKUP(C1119,PG!$C$8:$N$1007,12,FALSE)*E1119,0)</f>
        <v>0</v>
      </c>
    </row>
    <row r="1120" spans="1:7" ht="35.1" customHeight="1" thickTop="1" thickBot="1" x14ac:dyDescent="0.3">
      <c r="A1120" s="28" t="str">
        <f t="shared" si="17"/>
        <v/>
      </c>
      <c r="B1120" s="171"/>
      <c r="C1120" s="184"/>
      <c r="D1120" s="170"/>
      <c r="E1120" s="170"/>
      <c r="F1120" s="132" t="str">
        <f>IFERROR(VLOOKUP(C1120,PG!$C$8:$M$1007,11,FALSE),"")</f>
        <v/>
      </c>
      <c r="G1120" s="133">
        <f>IFERROR(VLOOKUP(C1120,PG!$C$8:$N$1007,12,FALSE)*E1120,0)</f>
        <v>0</v>
      </c>
    </row>
    <row r="1121" spans="1:7" ht="35.1" customHeight="1" thickTop="1" thickBot="1" x14ac:dyDescent="0.3">
      <c r="A1121" s="28" t="str">
        <f t="shared" si="17"/>
        <v/>
      </c>
      <c r="B1121" s="171"/>
      <c r="C1121" s="184"/>
      <c r="D1121" s="170"/>
      <c r="E1121" s="170"/>
      <c r="F1121" s="132" t="str">
        <f>IFERROR(VLOOKUP(C1121,PG!$C$8:$M$1007,11,FALSE),"")</f>
        <v/>
      </c>
      <c r="G1121" s="133">
        <f>IFERROR(VLOOKUP(C1121,PG!$C$8:$N$1007,12,FALSE)*E1121,0)</f>
        <v>0</v>
      </c>
    </row>
    <row r="1122" spans="1:7" ht="35.1" customHeight="1" thickTop="1" thickBot="1" x14ac:dyDescent="0.3">
      <c r="A1122" s="28" t="str">
        <f t="shared" si="17"/>
        <v/>
      </c>
      <c r="B1122" s="171"/>
      <c r="C1122" s="184"/>
      <c r="D1122" s="170"/>
      <c r="E1122" s="170"/>
      <c r="F1122" s="132" t="str">
        <f>IFERROR(VLOOKUP(C1122,PG!$C$8:$M$1007,11,FALSE),"")</f>
        <v/>
      </c>
      <c r="G1122" s="133">
        <f>IFERROR(VLOOKUP(C1122,PG!$C$8:$N$1007,12,FALSE)*E1122,0)</f>
        <v>0</v>
      </c>
    </row>
    <row r="1123" spans="1:7" ht="35.1" customHeight="1" thickTop="1" thickBot="1" x14ac:dyDescent="0.3">
      <c r="A1123" s="28" t="str">
        <f t="shared" si="17"/>
        <v/>
      </c>
      <c r="B1123" s="171"/>
      <c r="C1123" s="184"/>
      <c r="D1123" s="170"/>
      <c r="E1123" s="170"/>
      <c r="F1123" s="132" t="str">
        <f>IFERROR(VLOOKUP(C1123,PG!$C$8:$M$1007,11,FALSE),"")</f>
        <v/>
      </c>
      <c r="G1123" s="133">
        <f>IFERROR(VLOOKUP(C1123,PG!$C$8:$N$1007,12,FALSE)*E1123,0)</f>
        <v>0</v>
      </c>
    </row>
    <row r="1124" spans="1:7" ht="35.1" customHeight="1" thickTop="1" thickBot="1" x14ac:dyDescent="0.3">
      <c r="A1124" s="28" t="str">
        <f t="shared" si="17"/>
        <v/>
      </c>
      <c r="B1124" s="171"/>
      <c r="C1124" s="184"/>
      <c r="D1124" s="170"/>
      <c r="E1124" s="170"/>
      <c r="F1124" s="132" t="str">
        <f>IFERROR(VLOOKUP(C1124,PG!$C$8:$M$1007,11,FALSE),"")</f>
        <v/>
      </c>
      <c r="G1124" s="133">
        <f>IFERROR(VLOOKUP(C1124,PG!$C$8:$N$1007,12,FALSE)*E1124,0)</f>
        <v>0</v>
      </c>
    </row>
    <row r="1125" spans="1:7" ht="35.1" customHeight="1" thickTop="1" thickBot="1" x14ac:dyDescent="0.3">
      <c r="A1125" s="28" t="str">
        <f t="shared" si="17"/>
        <v/>
      </c>
      <c r="B1125" s="171"/>
      <c r="C1125" s="184"/>
      <c r="D1125" s="170"/>
      <c r="E1125" s="170"/>
      <c r="F1125" s="132" t="str">
        <f>IFERROR(VLOOKUP(C1125,PG!$C$8:$M$1007,11,FALSE),"")</f>
        <v/>
      </c>
      <c r="G1125" s="133">
        <f>IFERROR(VLOOKUP(C1125,PG!$C$8:$N$1007,12,FALSE)*E1125,0)</f>
        <v>0</v>
      </c>
    </row>
    <row r="1126" spans="1:7" ht="35.1" customHeight="1" thickTop="1" thickBot="1" x14ac:dyDescent="0.3">
      <c r="A1126" s="28" t="str">
        <f t="shared" si="17"/>
        <v/>
      </c>
      <c r="B1126" s="171"/>
      <c r="C1126" s="184"/>
      <c r="D1126" s="170"/>
      <c r="E1126" s="170"/>
      <c r="F1126" s="132" t="str">
        <f>IFERROR(VLOOKUP(C1126,PG!$C$8:$M$1007,11,FALSE),"")</f>
        <v/>
      </c>
      <c r="G1126" s="133">
        <f>IFERROR(VLOOKUP(C1126,PG!$C$8:$N$1007,12,FALSE)*E1126,0)</f>
        <v>0</v>
      </c>
    </row>
    <row r="1127" spans="1:7" ht="35.1" customHeight="1" thickTop="1" thickBot="1" x14ac:dyDescent="0.3">
      <c r="A1127" s="28" t="str">
        <f t="shared" si="17"/>
        <v/>
      </c>
      <c r="B1127" s="171"/>
      <c r="C1127" s="184"/>
      <c r="D1127" s="170"/>
      <c r="E1127" s="170"/>
      <c r="F1127" s="132" t="str">
        <f>IFERROR(VLOOKUP(C1127,PG!$C$8:$M$1007,11,FALSE),"")</f>
        <v/>
      </c>
      <c r="G1127" s="133">
        <f>IFERROR(VLOOKUP(C1127,PG!$C$8:$N$1007,12,FALSE)*E1127,0)</f>
        <v>0</v>
      </c>
    </row>
    <row r="1128" spans="1:7" ht="35.1" customHeight="1" thickTop="1" thickBot="1" x14ac:dyDescent="0.3">
      <c r="A1128" s="28" t="str">
        <f t="shared" si="17"/>
        <v/>
      </c>
      <c r="B1128" s="171"/>
      <c r="C1128" s="184"/>
      <c r="D1128" s="170"/>
      <c r="E1128" s="170"/>
      <c r="F1128" s="132" t="str">
        <f>IFERROR(VLOOKUP(C1128,PG!$C$8:$M$1007,11,FALSE),"")</f>
        <v/>
      </c>
      <c r="G1128" s="133">
        <f>IFERROR(VLOOKUP(C1128,PG!$C$8:$N$1007,12,FALSE)*E1128,0)</f>
        <v>0</v>
      </c>
    </row>
    <row r="1129" spans="1:7" ht="35.1" customHeight="1" thickTop="1" thickBot="1" x14ac:dyDescent="0.3">
      <c r="A1129" s="28" t="str">
        <f t="shared" si="17"/>
        <v/>
      </c>
      <c r="B1129" s="171"/>
      <c r="C1129" s="184"/>
      <c r="D1129" s="170"/>
      <c r="E1129" s="170"/>
      <c r="F1129" s="132" t="str">
        <f>IFERROR(VLOOKUP(C1129,PG!$C$8:$M$1007,11,FALSE),"")</f>
        <v/>
      </c>
      <c r="G1129" s="133">
        <f>IFERROR(VLOOKUP(C1129,PG!$C$8:$N$1007,12,FALSE)*E1129,0)</f>
        <v>0</v>
      </c>
    </row>
    <row r="1130" spans="1:7" ht="35.1" customHeight="1" thickTop="1" thickBot="1" x14ac:dyDescent="0.3">
      <c r="A1130" s="28" t="str">
        <f t="shared" si="17"/>
        <v/>
      </c>
      <c r="B1130" s="171"/>
      <c r="C1130" s="184"/>
      <c r="D1130" s="170"/>
      <c r="E1130" s="170"/>
      <c r="F1130" s="132" t="str">
        <f>IFERROR(VLOOKUP(C1130,PG!$C$8:$M$1007,11,FALSE),"")</f>
        <v/>
      </c>
      <c r="G1130" s="133">
        <f>IFERROR(VLOOKUP(C1130,PG!$C$8:$N$1007,12,FALSE)*E1130,0)</f>
        <v>0</v>
      </c>
    </row>
    <row r="1131" spans="1:7" ht="35.1" customHeight="1" thickTop="1" thickBot="1" x14ac:dyDescent="0.3">
      <c r="A1131" s="28" t="str">
        <f t="shared" si="17"/>
        <v/>
      </c>
      <c r="B1131" s="171"/>
      <c r="C1131" s="184"/>
      <c r="D1131" s="170"/>
      <c r="E1131" s="170"/>
      <c r="F1131" s="132" t="str">
        <f>IFERROR(VLOOKUP(C1131,PG!$C$8:$M$1007,11,FALSE),"")</f>
        <v/>
      </c>
      <c r="G1131" s="133">
        <f>IFERROR(VLOOKUP(C1131,PG!$C$8:$N$1007,12,FALSE)*E1131,0)</f>
        <v>0</v>
      </c>
    </row>
    <row r="1132" spans="1:7" ht="35.1" customHeight="1" thickTop="1" thickBot="1" x14ac:dyDescent="0.3">
      <c r="A1132" s="28" t="str">
        <f t="shared" si="17"/>
        <v/>
      </c>
      <c r="B1132" s="171"/>
      <c r="C1132" s="184"/>
      <c r="D1132" s="170"/>
      <c r="E1132" s="170"/>
      <c r="F1132" s="132" t="str">
        <f>IFERROR(VLOOKUP(C1132,PG!$C$8:$M$1007,11,FALSE),"")</f>
        <v/>
      </c>
      <c r="G1132" s="133">
        <f>IFERROR(VLOOKUP(C1132,PG!$C$8:$N$1007,12,FALSE)*E1132,0)</f>
        <v>0</v>
      </c>
    </row>
    <row r="1133" spans="1:7" ht="35.1" customHeight="1" thickTop="1" thickBot="1" x14ac:dyDescent="0.3">
      <c r="A1133" s="28" t="str">
        <f t="shared" si="17"/>
        <v/>
      </c>
      <c r="B1133" s="171"/>
      <c r="C1133" s="184"/>
      <c r="D1133" s="170"/>
      <c r="E1133" s="170"/>
      <c r="F1133" s="132" t="str">
        <f>IFERROR(VLOOKUP(C1133,PG!$C$8:$M$1007,11,FALSE),"")</f>
        <v/>
      </c>
      <c r="G1133" s="133">
        <f>IFERROR(VLOOKUP(C1133,PG!$C$8:$N$1007,12,FALSE)*E1133,0)</f>
        <v>0</v>
      </c>
    </row>
    <row r="1134" spans="1:7" ht="35.1" customHeight="1" thickTop="1" thickBot="1" x14ac:dyDescent="0.3">
      <c r="A1134" s="28" t="str">
        <f t="shared" si="17"/>
        <v/>
      </c>
      <c r="B1134" s="171"/>
      <c r="C1134" s="184"/>
      <c r="D1134" s="170"/>
      <c r="E1134" s="170"/>
      <c r="F1134" s="132" t="str">
        <f>IFERROR(VLOOKUP(C1134,PG!$C$8:$M$1007,11,FALSE),"")</f>
        <v/>
      </c>
      <c r="G1134" s="133">
        <f>IFERROR(VLOOKUP(C1134,PG!$C$8:$N$1007,12,FALSE)*E1134,0)</f>
        <v>0</v>
      </c>
    </row>
    <row r="1135" spans="1:7" ht="35.1" customHeight="1" thickTop="1" thickBot="1" x14ac:dyDescent="0.3">
      <c r="A1135" s="28" t="str">
        <f t="shared" si="17"/>
        <v/>
      </c>
      <c r="B1135" s="171"/>
      <c r="C1135" s="184"/>
      <c r="D1135" s="170"/>
      <c r="E1135" s="170"/>
      <c r="F1135" s="132" t="str">
        <f>IFERROR(VLOOKUP(C1135,PG!$C$8:$M$1007,11,FALSE),"")</f>
        <v/>
      </c>
      <c r="G1135" s="133">
        <f>IFERROR(VLOOKUP(C1135,PG!$C$8:$N$1007,12,FALSE)*E1135,0)</f>
        <v>0</v>
      </c>
    </row>
    <row r="1136" spans="1:7" ht="35.1" customHeight="1" thickTop="1" thickBot="1" x14ac:dyDescent="0.3">
      <c r="A1136" s="28" t="str">
        <f t="shared" si="17"/>
        <v/>
      </c>
      <c r="B1136" s="171"/>
      <c r="C1136" s="184"/>
      <c r="D1136" s="170"/>
      <c r="E1136" s="170"/>
      <c r="F1136" s="132" t="str">
        <f>IFERROR(VLOOKUP(C1136,PG!$C$8:$M$1007,11,FALSE),"")</f>
        <v/>
      </c>
      <c r="G1136" s="133">
        <f>IFERROR(VLOOKUP(C1136,PG!$C$8:$N$1007,12,FALSE)*E1136,0)</f>
        <v>0</v>
      </c>
    </row>
    <row r="1137" spans="1:7" ht="35.1" customHeight="1" thickTop="1" thickBot="1" x14ac:dyDescent="0.3">
      <c r="A1137" s="28" t="str">
        <f t="shared" si="17"/>
        <v/>
      </c>
      <c r="B1137" s="171"/>
      <c r="C1137" s="184"/>
      <c r="D1137" s="170"/>
      <c r="E1137" s="170"/>
      <c r="F1137" s="132" t="str">
        <f>IFERROR(VLOOKUP(C1137,PG!$C$8:$M$1007,11,FALSE),"")</f>
        <v/>
      </c>
      <c r="G1137" s="133">
        <f>IFERROR(VLOOKUP(C1137,PG!$C$8:$N$1007,12,FALSE)*E1137,0)</f>
        <v>0</v>
      </c>
    </row>
    <row r="1138" spans="1:7" ht="35.1" customHeight="1" thickTop="1" thickBot="1" x14ac:dyDescent="0.3">
      <c r="A1138" s="28" t="str">
        <f t="shared" si="17"/>
        <v/>
      </c>
      <c r="B1138" s="171"/>
      <c r="C1138" s="184"/>
      <c r="D1138" s="170"/>
      <c r="E1138" s="170"/>
      <c r="F1138" s="132" t="str">
        <f>IFERROR(VLOOKUP(C1138,PG!$C$8:$M$1007,11,FALSE),"")</f>
        <v/>
      </c>
      <c r="G1138" s="133">
        <f>IFERROR(VLOOKUP(C1138,PG!$C$8:$N$1007,12,FALSE)*E1138,0)</f>
        <v>0</v>
      </c>
    </row>
    <row r="1139" spans="1:7" ht="35.1" customHeight="1" thickTop="1" thickBot="1" x14ac:dyDescent="0.3">
      <c r="A1139" s="28" t="str">
        <f t="shared" si="17"/>
        <v/>
      </c>
      <c r="B1139" s="171"/>
      <c r="C1139" s="184"/>
      <c r="D1139" s="170"/>
      <c r="E1139" s="170"/>
      <c r="F1139" s="132" t="str">
        <f>IFERROR(VLOOKUP(C1139,PG!$C$8:$M$1007,11,FALSE),"")</f>
        <v/>
      </c>
      <c r="G1139" s="133">
        <f>IFERROR(VLOOKUP(C1139,PG!$C$8:$N$1007,12,FALSE)*E1139,0)</f>
        <v>0</v>
      </c>
    </row>
    <row r="1140" spans="1:7" ht="35.1" customHeight="1" thickTop="1" thickBot="1" x14ac:dyDescent="0.3">
      <c r="A1140" s="28" t="str">
        <f t="shared" si="17"/>
        <v/>
      </c>
      <c r="B1140" s="171"/>
      <c r="C1140" s="184"/>
      <c r="D1140" s="170"/>
      <c r="E1140" s="170"/>
      <c r="F1140" s="132" t="str">
        <f>IFERROR(VLOOKUP(C1140,PG!$C$8:$M$1007,11,FALSE),"")</f>
        <v/>
      </c>
      <c r="G1140" s="133">
        <f>IFERROR(VLOOKUP(C1140,PG!$C$8:$N$1007,12,FALSE)*E1140,0)</f>
        <v>0</v>
      </c>
    </row>
    <row r="1141" spans="1:7" ht="35.1" customHeight="1" thickTop="1" thickBot="1" x14ac:dyDescent="0.3">
      <c r="A1141" s="28" t="str">
        <f t="shared" si="17"/>
        <v/>
      </c>
      <c r="B1141" s="171"/>
      <c r="C1141" s="184"/>
      <c r="D1141" s="170"/>
      <c r="E1141" s="170"/>
      <c r="F1141" s="132" t="str">
        <f>IFERROR(VLOOKUP(C1141,PG!$C$8:$M$1007,11,FALSE),"")</f>
        <v/>
      </c>
      <c r="G1141" s="133">
        <f>IFERROR(VLOOKUP(C1141,PG!$C$8:$N$1007,12,FALSE)*E1141,0)</f>
        <v>0</v>
      </c>
    </row>
    <row r="1142" spans="1:7" ht="35.1" customHeight="1" thickTop="1" thickBot="1" x14ac:dyDescent="0.3">
      <c r="A1142" s="28" t="str">
        <f t="shared" si="17"/>
        <v/>
      </c>
      <c r="B1142" s="171"/>
      <c r="C1142" s="184"/>
      <c r="D1142" s="170"/>
      <c r="E1142" s="170"/>
      <c r="F1142" s="132" t="str">
        <f>IFERROR(VLOOKUP(C1142,PG!$C$8:$M$1007,11,FALSE),"")</f>
        <v/>
      </c>
      <c r="G1142" s="133">
        <f>IFERROR(VLOOKUP(C1142,PG!$C$8:$N$1007,12,FALSE)*E1142,0)</f>
        <v>0</v>
      </c>
    </row>
    <row r="1143" spans="1:7" ht="35.1" customHeight="1" thickTop="1" thickBot="1" x14ac:dyDescent="0.3">
      <c r="A1143" s="28" t="str">
        <f t="shared" si="17"/>
        <v/>
      </c>
      <c r="B1143" s="171"/>
      <c r="C1143" s="184"/>
      <c r="D1143" s="170"/>
      <c r="E1143" s="170"/>
      <c r="F1143" s="132" t="str">
        <f>IFERROR(VLOOKUP(C1143,PG!$C$8:$M$1007,11,FALSE),"")</f>
        <v/>
      </c>
      <c r="G1143" s="133">
        <f>IFERROR(VLOOKUP(C1143,PG!$C$8:$N$1007,12,FALSE)*E1143,0)</f>
        <v>0</v>
      </c>
    </row>
    <row r="1144" spans="1:7" ht="35.1" customHeight="1" thickTop="1" thickBot="1" x14ac:dyDescent="0.3">
      <c r="A1144" s="28" t="str">
        <f t="shared" si="17"/>
        <v/>
      </c>
      <c r="B1144" s="171"/>
      <c r="C1144" s="184"/>
      <c r="D1144" s="170"/>
      <c r="E1144" s="170"/>
      <c r="F1144" s="132" t="str">
        <f>IFERROR(VLOOKUP(C1144,PG!$C$8:$M$1007,11,FALSE),"")</f>
        <v/>
      </c>
      <c r="G1144" s="133">
        <f>IFERROR(VLOOKUP(C1144,PG!$C$8:$N$1007,12,FALSE)*E1144,0)</f>
        <v>0</v>
      </c>
    </row>
    <row r="1145" spans="1:7" ht="35.1" customHeight="1" thickTop="1" thickBot="1" x14ac:dyDescent="0.3">
      <c r="A1145" s="28" t="str">
        <f t="shared" si="17"/>
        <v/>
      </c>
      <c r="B1145" s="171"/>
      <c r="C1145" s="184"/>
      <c r="D1145" s="170"/>
      <c r="E1145" s="170"/>
      <c r="F1145" s="132" t="str">
        <f>IFERROR(VLOOKUP(C1145,PG!$C$8:$M$1007,11,FALSE),"")</f>
        <v/>
      </c>
      <c r="G1145" s="133">
        <f>IFERROR(VLOOKUP(C1145,PG!$C$8:$N$1007,12,FALSE)*E1145,0)</f>
        <v>0</v>
      </c>
    </row>
    <row r="1146" spans="1:7" ht="35.1" customHeight="1" thickTop="1" thickBot="1" x14ac:dyDescent="0.3">
      <c r="A1146" s="28" t="str">
        <f t="shared" si="17"/>
        <v/>
      </c>
      <c r="B1146" s="171"/>
      <c r="C1146" s="184"/>
      <c r="D1146" s="170"/>
      <c r="E1146" s="170"/>
      <c r="F1146" s="132" t="str">
        <f>IFERROR(VLOOKUP(C1146,PG!$C$8:$M$1007,11,FALSE),"")</f>
        <v/>
      </c>
      <c r="G1146" s="133">
        <f>IFERROR(VLOOKUP(C1146,PG!$C$8:$N$1007,12,FALSE)*E1146,0)</f>
        <v>0</v>
      </c>
    </row>
    <row r="1147" spans="1:7" ht="35.1" customHeight="1" thickTop="1" thickBot="1" x14ac:dyDescent="0.3">
      <c r="A1147" s="28" t="str">
        <f t="shared" si="17"/>
        <v/>
      </c>
      <c r="B1147" s="171"/>
      <c r="C1147" s="184"/>
      <c r="D1147" s="170"/>
      <c r="E1147" s="170"/>
      <c r="F1147" s="132" t="str">
        <f>IFERROR(VLOOKUP(C1147,PG!$C$8:$M$1007,11,FALSE),"")</f>
        <v/>
      </c>
      <c r="G1147" s="133">
        <f>IFERROR(VLOOKUP(C1147,PG!$C$8:$N$1007,12,FALSE)*E1147,0)</f>
        <v>0</v>
      </c>
    </row>
    <row r="1148" spans="1:7" ht="35.1" customHeight="1" thickTop="1" thickBot="1" x14ac:dyDescent="0.3">
      <c r="A1148" s="28" t="str">
        <f t="shared" si="17"/>
        <v/>
      </c>
      <c r="B1148" s="171"/>
      <c r="C1148" s="184"/>
      <c r="D1148" s="170"/>
      <c r="E1148" s="170"/>
      <c r="F1148" s="132" t="str">
        <f>IFERROR(VLOOKUP(C1148,PG!$C$8:$M$1007,11,FALSE),"")</f>
        <v/>
      </c>
      <c r="G1148" s="133">
        <f>IFERROR(VLOOKUP(C1148,PG!$C$8:$N$1007,12,FALSE)*E1148,0)</f>
        <v>0</v>
      </c>
    </row>
    <row r="1149" spans="1:7" ht="35.1" customHeight="1" thickTop="1" thickBot="1" x14ac:dyDescent="0.3">
      <c r="A1149" s="28" t="str">
        <f t="shared" si="17"/>
        <v/>
      </c>
      <c r="B1149" s="171"/>
      <c r="C1149" s="184"/>
      <c r="D1149" s="170"/>
      <c r="E1149" s="170"/>
      <c r="F1149" s="132" t="str">
        <f>IFERROR(VLOOKUP(C1149,PG!$C$8:$M$1007,11,FALSE),"")</f>
        <v/>
      </c>
      <c r="G1149" s="133">
        <f>IFERROR(VLOOKUP(C1149,PG!$C$8:$N$1007,12,FALSE)*E1149,0)</f>
        <v>0</v>
      </c>
    </row>
    <row r="1150" spans="1:7" ht="35.1" customHeight="1" thickTop="1" thickBot="1" x14ac:dyDescent="0.3">
      <c r="A1150" s="28" t="str">
        <f t="shared" si="17"/>
        <v/>
      </c>
      <c r="B1150" s="171"/>
      <c r="C1150" s="184"/>
      <c r="D1150" s="170"/>
      <c r="E1150" s="170"/>
      <c r="F1150" s="132" t="str">
        <f>IFERROR(VLOOKUP(C1150,PG!$C$8:$M$1007,11,FALSE),"")</f>
        <v/>
      </c>
      <c r="G1150" s="133">
        <f>IFERROR(VLOOKUP(C1150,PG!$C$8:$N$1007,12,FALSE)*E1150,0)</f>
        <v>0</v>
      </c>
    </row>
    <row r="1151" spans="1:7" ht="35.1" customHeight="1" thickTop="1" thickBot="1" x14ac:dyDescent="0.3">
      <c r="A1151" s="28" t="str">
        <f t="shared" si="17"/>
        <v/>
      </c>
      <c r="B1151" s="171"/>
      <c r="C1151" s="184"/>
      <c r="D1151" s="170"/>
      <c r="E1151" s="170"/>
      <c r="F1151" s="132" t="str">
        <f>IFERROR(VLOOKUP(C1151,PG!$C$8:$M$1007,11,FALSE),"")</f>
        <v/>
      </c>
      <c r="G1151" s="133">
        <f>IFERROR(VLOOKUP(C1151,PG!$C$8:$N$1007,12,FALSE)*E1151,0)</f>
        <v>0</v>
      </c>
    </row>
    <row r="1152" spans="1:7" ht="35.1" customHeight="1" thickTop="1" thickBot="1" x14ac:dyDescent="0.3">
      <c r="A1152" s="28" t="str">
        <f t="shared" si="17"/>
        <v/>
      </c>
      <c r="B1152" s="171"/>
      <c r="C1152" s="184"/>
      <c r="D1152" s="170"/>
      <c r="E1152" s="170"/>
      <c r="F1152" s="132" t="str">
        <f>IFERROR(VLOOKUP(C1152,PG!$C$8:$M$1007,11,FALSE),"")</f>
        <v/>
      </c>
      <c r="G1152" s="133">
        <f>IFERROR(VLOOKUP(C1152,PG!$C$8:$N$1007,12,FALSE)*E1152,0)</f>
        <v>0</v>
      </c>
    </row>
    <row r="1153" spans="1:7" ht="35.1" customHeight="1" thickTop="1" thickBot="1" x14ac:dyDescent="0.3">
      <c r="A1153" s="28" t="str">
        <f t="shared" si="17"/>
        <v/>
      </c>
      <c r="B1153" s="171"/>
      <c r="C1153" s="184"/>
      <c r="D1153" s="170"/>
      <c r="E1153" s="170"/>
      <c r="F1153" s="132" t="str">
        <f>IFERROR(VLOOKUP(C1153,PG!$C$8:$M$1007,11,FALSE),"")</f>
        <v/>
      </c>
      <c r="G1153" s="133">
        <f>IFERROR(VLOOKUP(C1153,PG!$C$8:$N$1007,12,FALSE)*E1153,0)</f>
        <v>0</v>
      </c>
    </row>
    <row r="1154" spans="1:7" ht="35.1" customHeight="1" thickTop="1" thickBot="1" x14ac:dyDescent="0.3">
      <c r="A1154" s="28" t="str">
        <f t="shared" si="17"/>
        <v/>
      </c>
      <c r="B1154" s="171"/>
      <c r="C1154" s="184"/>
      <c r="D1154" s="170"/>
      <c r="E1154" s="170"/>
      <c r="F1154" s="132" t="str">
        <f>IFERROR(VLOOKUP(C1154,PG!$C$8:$M$1007,11,FALSE),"")</f>
        <v/>
      </c>
      <c r="G1154" s="133">
        <f>IFERROR(VLOOKUP(C1154,PG!$C$8:$N$1007,12,FALSE)*E1154,0)</f>
        <v>0</v>
      </c>
    </row>
    <row r="1155" spans="1:7" ht="35.1" customHeight="1" thickTop="1" thickBot="1" x14ac:dyDescent="0.3">
      <c r="A1155" s="28" t="str">
        <f t="shared" si="17"/>
        <v/>
      </c>
      <c r="B1155" s="171"/>
      <c r="C1155" s="184"/>
      <c r="D1155" s="170"/>
      <c r="E1155" s="170"/>
      <c r="F1155" s="132" t="str">
        <f>IFERROR(VLOOKUP(C1155,PG!$C$8:$M$1007,11,FALSE),"")</f>
        <v/>
      </c>
      <c r="G1155" s="133">
        <f>IFERROR(VLOOKUP(C1155,PG!$C$8:$N$1007,12,FALSE)*E1155,0)</f>
        <v>0</v>
      </c>
    </row>
    <row r="1156" spans="1:7" ht="35.1" customHeight="1" thickTop="1" thickBot="1" x14ac:dyDescent="0.3">
      <c r="A1156" s="28" t="str">
        <f t="shared" si="17"/>
        <v/>
      </c>
      <c r="B1156" s="171"/>
      <c r="C1156" s="184"/>
      <c r="D1156" s="170"/>
      <c r="E1156" s="170"/>
      <c r="F1156" s="132" t="str">
        <f>IFERROR(VLOOKUP(C1156,PG!$C$8:$M$1007,11,FALSE),"")</f>
        <v/>
      </c>
      <c r="G1156" s="133">
        <f>IFERROR(VLOOKUP(C1156,PG!$C$8:$N$1007,12,FALSE)*E1156,0)</f>
        <v>0</v>
      </c>
    </row>
    <row r="1157" spans="1:7" ht="35.1" customHeight="1" thickTop="1" thickBot="1" x14ac:dyDescent="0.3">
      <c r="A1157" s="28" t="str">
        <f t="shared" si="17"/>
        <v/>
      </c>
      <c r="B1157" s="171"/>
      <c r="C1157" s="184"/>
      <c r="D1157" s="170"/>
      <c r="E1157" s="170"/>
      <c r="F1157" s="132" t="str">
        <f>IFERROR(VLOOKUP(C1157,PG!$C$8:$M$1007,11,FALSE),"")</f>
        <v/>
      </c>
      <c r="G1157" s="133">
        <f>IFERROR(VLOOKUP(C1157,PG!$C$8:$N$1007,12,FALSE)*E1157,0)</f>
        <v>0</v>
      </c>
    </row>
    <row r="1158" spans="1:7" ht="35.1" customHeight="1" thickTop="1" thickBot="1" x14ac:dyDescent="0.3">
      <c r="A1158" s="28" t="str">
        <f t="shared" si="17"/>
        <v/>
      </c>
      <c r="B1158" s="171"/>
      <c r="C1158" s="184"/>
      <c r="D1158" s="170"/>
      <c r="E1158" s="170"/>
      <c r="F1158" s="132" t="str">
        <f>IFERROR(VLOOKUP(C1158,PG!$C$8:$M$1007,11,FALSE),"")</f>
        <v/>
      </c>
      <c r="G1158" s="133">
        <f>IFERROR(VLOOKUP(C1158,PG!$C$8:$N$1007,12,FALSE)*E1158,0)</f>
        <v>0</v>
      </c>
    </row>
    <row r="1159" spans="1:7" ht="35.1" customHeight="1" thickTop="1" thickBot="1" x14ac:dyDescent="0.3">
      <c r="A1159" s="28" t="str">
        <f t="shared" si="17"/>
        <v/>
      </c>
      <c r="B1159" s="171"/>
      <c r="C1159" s="184"/>
      <c r="D1159" s="170"/>
      <c r="E1159" s="170"/>
      <c r="F1159" s="132" t="str">
        <f>IFERROR(VLOOKUP(C1159,PG!$C$8:$M$1007,11,FALSE),"")</f>
        <v/>
      </c>
      <c r="G1159" s="133">
        <f>IFERROR(VLOOKUP(C1159,PG!$C$8:$N$1007,12,FALSE)*E1159,0)</f>
        <v>0</v>
      </c>
    </row>
    <row r="1160" spans="1:7" ht="35.1" customHeight="1" thickTop="1" thickBot="1" x14ac:dyDescent="0.3">
      <c r="A1160" s="28" t="str">
        <f t="shared" si="17"/>
        <v/>
      </c>
      <c r="B1160" s="171"/>
      <c r="C1160" s="184"/>
      <c r="D1160" s="170"/>
      <c r="E1160" s="170"/>
      <c r="F1160" s="132" t="str">
        <f>IFERROR(VLOOKUP(C1160,PG!$C$8:$M$1007,11,FALSE),"")</f>
        <v/>
      </c>
      <c r="G1160" s="133">
        <f>IFERROR(VLOOKUP(C1160,PG!$C$8:$N$1007,12,FALSE)*E1160,0)</f>
        <v>0</v>
      </c>
    </row>
    <row r="1161" spans="1:7" ht="35.1" customHeight="1" thickTop="1" thickBot="1" x14ac:dyDescent="0.3">
      <c r="A1161" s="28" t="str">
        <f t="shared" ref="A1161:A1224" si="18">IF(B1161="","",MONTH(B1161))</f>
        <v/>
      </c>
      <c r="B1161" s="171"/>
      <c r="C1161" s="184"/>
      <c r="D1161" s="170"/>
      <c r="E1161" s="170"/>
      <c r="F1161" s="132" t="str">
        <f>IFERROR(VLOOKUP(C1161,PG!$C$8:$M$1007,11,FALSE),"")</f>
        <v/>
      </c>
      <c r="G1161" s="133">
        <f>IFERROR(VLOOKUP(C1161,PG!$C$8:$N$1007,12,FALSE)*E1161,0)</f>
        <v>0</v>
      </c>
    </row>
    <row r="1162" spans="1:7" ht="35.1" customHeight="1" thickTop="1" thickBot="1" x14ac:dyDescent="0.3">
      <c r="A1162" s="28" t="str">
        <f t="shared" si="18"/>
        <v/>
      </c>
      <c r="B1162" s="171"/>
      <c r="C1162" s="184"/>
      <c r="D1162" s="170"/>
      <c r="E1162" s="170"/>
      <c r="F1162" s="132" t="str">
        <f>IFERROR(VLOOKUP(C1162,PG!$C$8:$M$1007,11,FALSE),"")</f>
        <v/>
      </c>
      <c r="G1162" s="133">
        <f>IFERROR(VLOOKUP(C1162,PG!$C$8:$N$1007,12,FALSE)*E1162,0)</f>
        <v>0</v>
      </c>
    </row>
    <row r="1163" spans="1:7" ht="35.1" customHeight="1" thickTop="1" thickBot="1" x14ac:dyDescent="0.3">
      <c r="A1163" s="28" t="str">
        <f t="shared" si="18"/>
        <v/>
      </c>
      <c r="B1163" s="171"/>
      <c r="C1163" s="184"/>
      <c r="D1163" s="170"/>
      <c r="E1163" s="170"/>
      <c r="F1163" s="132" t="str">
        <f>IFERROR(VLOOKUP(C1163,PG!$C$8:$M$1007,11,FALSE),"")</f>
        <v/>
      </c>
      <c r="G1163" s="133">
        <f>IFERROR(VLOOKUP(C1163,PG!$C$8:$N$1007,12,FALSE)*E1163,0)</f>
        <v>0</v>
      </c>
    </row>
    <row r="1164" spans="1:7" ht="35.1" customHeight="1" thickTop="1" thickBot="1" x14ac:dyDescent="0.3">
      <c r="A1164" s="28" t="str">
        <f t="shared" si="18"/>
        <v/>
      </c>
      <c r="B1164" s="171"/>
      <c r="C1164" s="184"/>
      <c r="D1164" s="170"/>
      <c r="E1164" s="170"/>
      <c r="F1164" s="132" t="str">
        <f>IFERROR(VLOOKUP(C1164,PG!$C$8:$M$1007,11,FALSE),"")</f>
        <v/>
      </c>
      <c r="G1164" s="133">
        <f>IFERROR(VLOOKUP(C1164,PG!$C$8:$N$1007,12,FALSE)*E1164,0)</f>
        <v>0</v>
      </c>
    </row>
    <row r="1165" spans="1:7" ht="35.1" customHeight="1" thickTop="1" thickBot="1" x14ac:dyDescent="0.3">
      <c r="A1165" s="28" t="str">
        <f t="shared" si="18"/>
        <v/>
      </c>
      <c r="B1165" s="171"/>
      <c r="C1165" s="184"/>
      <c r="D1165" s="170"/>
      <c r="E1165" s="170"/>
      <c r="F1165" s="132" t="str">
        <f>IFERROR(VLOOKUP(C1165,PG!$C$8:$M$1007,11,FALSE),"")</f>
        <v/>
      </c>
      <c r="G1165" s="133">
        <f>IFERROR(VLOOKUP(C1165,PG!$C$8:$N$1007,12,FALSE)*E1165,0)</f>
        <v>0</v>
      </c>
    </row>
    <row r="1166" spans="1:7" ht="35.1" customHeight="1" thickTop="1" thickBot="1" x14ac:dyDescent="0.3">
      <c r="A1166" s="28" t="str">
        <f t="shared" si="18"/>
        <v/>
      </c>
      <c r="B1166" s="171"/>
      <c r="C1166" s="184"/>
      <c r="D1166" s="170"/>
      <c r="E1166" s="170"/>
      <c r="F1166" s="132" t="str">
        <f>IFERROR(VLOOKUP(C1166,PG!$C$8:$M$1007,11,FALSE),"")</f>
        <v/>
      </c>
      <c r="G1166" s="133">
        <f>IFERROR(VLOOKUP(C1166,PG!$C$8:$N$1007,12,FALSE)*E1166,0)</f>
        <v>0</v>
      </c>
    </row>
    <row r="1167" spans="1:7" ht="35.1" customHeight="1" thickTop="1" thickBot="1" x14ac:dyDescent="0.3">
      <c r="A1167" s="28" t="str">
        <f t="shared" si="18"/>
        <v/>
      </c>
      <c r="B1167" s="171"/>
      <c r="C1167" s="184"/>
      <c r="D1167" s="170"/>
      <c r="E1167" s="170"/>
      <c r="F1167" s="132" t="str">
        <f>IFERROR(VLOOKUP(C1167,PG!$C$8:$M$1007,11,FALSE),"")</f>
        <v/>
      </c>
      <c r="G1167" s="133">
        <f>IFERROR(VLOOKUP(C1167,PG!$C$8:$N$1007,12,FALSE)*E1167,0)</f>
        <v>0</v>
      </c>
    </row>
    <row r="1168" spans="1:7" ht="35.1" customHeight="1" thickTop="1" thickBot="1" x14ac:dyDescent="0.3">
      <c r="A1168" s="28" t="str">
        <f t="shared" si="18"/>
        <v/>
      </c>
      <c r="B1168" s="171"/>
      <c r="C1168" s="184"/>
      <c r="D1168" s="170"/>
      <c r="E1168" s="170"/>
      <c r="F1168" s="132" t="str">
        <f>IFERROR(VLOOKUP(C1168,PG!$C$8:$M$1007,11,FALSE),"")</f>
        <v/>
      </c>
      <c r="G1168" s="133">
        <f>IFERROR(VLOOKUP(C1168,PG!$C$8:$N$1007,12,FALSE)*E1168,0)</f>
        <v>0</v>
      </c>
    </row>
    <row r="1169" spans="1:7" ht="35.1" customHeight="1" thickTop="1" thickBot="1" x14ac:dyDescent="0.3">
      <c r="A1169" s="28" t="str">
        <f t="shared" si="18"/>
        <v/>
      </c>
      <c r="B1169" s="171"/>
      <c r="C1169" s="184"/>
      <c r="D1169" s="170"/>
      <c r="E1169" s="170"/>
      <c r="F1169" s="132" t="str">
        <f>IFERROR(VLOOKUP(C1169,PG!$C$8:$M$1007,11,FALSE),"")</f>
        <v/>
      </c>
      <c r="G1169" s="133">
        <f>IFERROR(VLOOKUP(C1169,PG!$C$8:$N$1007,12,FALSE)*E1169,0)</f>
        <v>0</v>
      </c>
    </row>
    <row r="1170" spans="1:7" ht="35.1" customHeight="1" thickTop="1" thickBot="1" x14ac:dyDescent="0.3">
      <c r="A1170" s="28" t="str">
        <f t="shared" si="18"/>
        <v/>
      </c>
      <c r="B1170" s="171"/>
      <c r="C1170" s="184"/>
      <c r="D1170" s="170"/>
      <c r="E1170" s="170"/>
      <c r="F1170" s="132" t="str">
        <f>IFERROR(VLOOKUP(C1170,PG!$C$8:$M$1007,11,FALSE),"")</f>
        <v/>
      </c>
      <c r="G1170" s="133">
        <f>IFERROR(VLOOKUP(C1170,PG!$C$8:$N$1007,12,FALSE)*E1170,0)</f>
        <v>0</v>
      </c>
    </row>
    <row r="1171" spans="1:7" ht="35.1" customHeight="1" thickTop="1" thickBot="1" x14ac:dyDescent="0.3">
      <c r="A1171" s="28" t="str">
        <f t="shared" si="18"/>
        <v/>
      </c>
      <c r="B1171" s="171"/>
      <c r="C1171" s="184"/>
      <c r="D1171" s="170"/>
      <c r="E1171" s="170"/>
      <c r="F1171" s="132" t="str">
        <f>IFERROR(VLOOKUP(C1171,PG!$C$8:$M$1007,11,FALSE),"")</f>
        <v/>
      </c>
      <c r="G1171" s="133">
        <f>IFERROR(VLOOKUP(C1171,PG!$C$8:$N$1007,12,FALSE)*E1171,0)</f>
        <v>0</v>
      </c>
    </row>
    <row r="1172" spans="1:7" ht="35.1" customHeight="1" thickTop="1" thickBot="1" x14ac:dyDescent="0.3">
      <c r="A1172" s="28" t="str">
        <f t="shared" si="18"/>
        <v/>
      </c>
      <c r="B1172" s="171"/>
      <c r="C1172" s="184"/>
      <c r="D1172" s="170"/>
      <c r="E1172" s="170"/>
      <c r="F1172" s="132" t="str">
        <f>IFERROR(VLOOKUP(C1172,PG!$C$8:$M$1007,11,FALSE),"")</f>
        <v/>
      </c>
      <c r="G1172" s="133">
        <f>IFERROR(VLOOKUP(C1172,PG!$C$8:$N$1007,12,FALSE)*E1172,0)</f>
        <v>0</v>
      </c>
    </row>
    <row r="1173" spans="1:7" ht="35.1" customHeight="1" thickTop="1" thickBot="1" x14ac:dyDescent="0.3">
      <c r="A1173" s="28" t="str">
        <f t="shared" si="18"/>
        <v/>
      </c>
      <c r="B1173" s="171"/>
      <c r="C1173" s="184"/>
      <c r="D1173" s="170"/>
      <c r="E1173" s="170"/>
      <c r="F1173" s="132" t="str">
        <f>IFERROR(VLOOKUP(C1173,PG!$C$8:$M$1007,11,FALSE),"")</f>
        <v/>
      </c>
      <c r="G1173" s="133">
        <f>IFERROR(VLOOKUP(C1173,PG!$C$8:$N$1007,12,FALSE)*E1173,0)</f>
        <v>0</v>
      </c>
    </row>
    <row r="1174" spans="1:7" ht="35.1" customHeight="1" thickTop="1" thickBot="1" x14ac:dyDescent="0.3">
      <c r="A1174" s="28" t="str">
        <f t="shared" si="18"/>
        <v/>
      </c>
      <c r="B1174" s="171"/>
      <c r="C1174" s="184"/>
      <c r="D1174" s="170"/>
      <c r="E1174" s="170"/>
      <c r="F1174" s="132" t="str">
        <f>IFERROR(VLOOKUP(C1174,PG!$C$8:$M$1007,11,FALSE),"")</f>
        <v/>
      </c>
      <c r="G1174" s="133">
        <f>IFERROR(VLOOKUP(C1174,PG!$C$8:$N$1007,12,FALSE)*E1174,0)</f>
        <v>0</v>
      </c>
    </row>
    <row r="1175" spans="1:7" ht="35.1" customHeight="1" thickTop="1" thickBot="1" x14ac:dyDescent="0.3">
      <c r="A1175" s="28" t="str">
        <f t="shared" si="18"/>
        <v/>
      </c>
      <c r="B1175" s="171"/>
      <c r="C1175" s="184"/>
      <c r="D1175" s="170"/>
      <c r="E1175" s="170"/>
      <c r="F1175" s="132" t="str">
        <f>IFERROR(VLOOKUP(C1175,PG!$C$8:$M$1007,11,FALSE),"")</f>
        <v/>
      </c>
      <c r="G1175" s="133">
        <f>IFERROR(VLOOKUP(C1175,PG!$C$8:$N$1007,12,FALSE)*E1175,0)</f>
        <v>0</v>
      </c>
    </row>
    <row r="1176" spans="1:7" ht="35.1" customHeight="1" thickTop="1" thickBot="1" x14ac:dyDescent="0.3">
      <c r="A1176" s="28" t="str">
        <f t="shared" si="18"/>
        <v/>
      </c>
      <c r="B1176" s="171"/>
      <c r="C1176" s="184"/>
      <c r="D1176" s="170"/>
      <c r="E1176" s="170"/>
      <c r="F1176" s="132" t="str">
        <f>IFERROR(VLOOKUP(C1176,PG!$C$8:$M$1007,11,FALSE),"")</f>
        <v/>
      </c>
      <c r="G1176" s="133">
        <f>IFERROR(VLOOKUP(C1176,PG!$C$8:$N$1007,12,FALSE)*E1176,0)</f>
        <v>0</v>
      </c>
    </row>
    <row r="1177" spans="1:7" ht="35.1" customHeight="1" thickTop="1" thickBot="1" x14ac:dyDescent="0.3">
      <c r="A1177" s="28" t="str">
        <f t="shared" si="18"/>
        <v/>
      </c>
      <c r="B1177" s="171"/>
      <c r="C1177" s="184"/>
      <c r="D1177" s="170"/>
      <c r="E1177" s="170"/>
      <c r="F1177" s="132" t="str">
        <f>IFERROR(VLOOKUP(C1177,PG!$C$8:$M$1007,11,FALSE),"")</f>
        <v/>
      </c>
      <c r="G1177" s="133">
        <f>IFERROR(VLOOKUP(C1177,PG!$C$8:$N$1007,12,FALSE)*E1177,0)</f>
        <v>0</v>
      </c>
    </row>
    <row r="1178" spans="1:7" ht="35.1" customHeight="1" thickTop="1" thickBot="1" x14ac:dyDescent="0.3">
      <c r="A1178" s="28" t="str">
        <f t="shared" si="18"/>
        <v/>
      </c>
      <c r="B1178" s="171"/>
      <c r="C1178" s="184"/>
      <c r="D1178" s="170"/>
      <c r="E1178" s="170"/>
      <c r="F1178" s="132" t="str">
        <f>IFERROR(VLOOKUP(C1178,PG!$C$8:$M$1007,11,FALSE),"")</f>
        <v/>
      </c>
      <c r="G1178" s="133">
        <f>IFERROR(VLOOKUP(C1178,PG!$C$8:$N$1007,12,FALSE)*E1178,0)</f>
        <v>0</v>
      </c>
    </row>
    <row r="1179" spans="1:7" ht="35.1" customHeight="1" thickTop="1" thickBot="1" x14ac:dyDescent="0.3">
      <c r="A1179" s="28" t="str">
        <f t="shared" si="18"/>
        <v/>
      </c>
      <c r="B1179" s="171"/>
      <c r="C1179" s="184"/>
      <c r="D1179" s="170"/>
      <c r="E1179" s="170"/>
      <c r="F1179" s="132" t="str">
        <f>IFERROR(VLOOKUP(C1179,PG!$C$8:$M$1007,11,FALSE),"")</f>
        <v/>
      </c>
      <c r="G1179" s="133">
        <f>IFERROR(VLOOKUP(C1179,PG!$C$8:$N$1007,12,FALSE)*E1179,0)</f>
        <v>0</v>
      </c>
    </row>
    <row r="1180" spans="1:7" ht="35.1" customHeight="1" thickTop="1" thickBot="1" x14ac:dyDescent="0.3">
      <c r="A1180" s="28" t="str">
        <f t="shared" si="18"/>
        <v/>
      </c>
      <c r="B1180" s="171"/>
      <c r="C1180" s="184"/>
      <c r="D1180" s="170"/>
      <c r="E1180" s="170"/>
      <c r="F1180" s="132" t="str">
        <f>IFERROR(VLOOKUP(C1180,PG!$C$8:$M$1007,11,FALSE),"")</f>
        <v/>
      </c>
      <c r="G1180" s="133">
        <f>IFERROR(VLOOKUP(C1180,PG!$C$8:$N$1007,12,FALSE)*E1180,0)</f>
        <v>0</v>
      </c>
    </row>
    <row r="1181" spans="1:7" ht="35.1" customHeight="1" thickTop="1" thickBot="1" x14ac:dyDescent="0.3">
      <c r="A1181" s="28" t="str">
        <f t="shared" si="18"/>
        <v/>
      </c>
      <c r="B1181" s="171"/>
      <c r="C1181" s="184"/>
      <c r="D1181" s="170"/>
      <c r="E1181" s="170"/>
      <c r="F1181" s="132" t="str">
        <f>IFERROR(VLOOKUP(C1181,PG!$C$8:$M$1007,11,FALSE),"")</f>
        <v/>
      </c>
      <c r="G1181" s="133">
        <f>IFERROR(VLOOKUP(C1181,PG!$C$8:$N$1007,12,FALSE)*E1181,0)</f>
        <v>0</v>
      </c>
    </row>
    <row r="1182" spans="1:7" ht="35.1" customHeight="1" thickTop="1" thickBot="1" x14ac:dyDescent="0.3">
      <c r="A1182" s="28" t="str">
        <f t="shared" si="18"/>
        <v/>
      </c>
      <c r="B1182" s="171"/>
      <c r="C1182" s="184"/>
      <c r="D1182" s="170"/>
      <c r="E1182" s="170"/>
      <c r="F1182" s="132" t="str">
        <f>IFERROR(VLOOKUP(C1182,PG!$C$8:$M$1007,11,FALSE),"")</f>
        <v/>
      </c>
      <c r="G1182" s="133">
        <f>IFERROR(VLOOKUP(C1182,PG!$C$8:$N$1007,12,FALSE)*E1182,0)</f>
        <v>0</v>
      </c>
    </row>
    <row r="1183" spans="1:7" ht="35.1" customHeight="1" thickTop="1" thickBot="1" x14ac:dyDescent="0.3">
      <c r="A1183" s="28" t="str">
        <f t="shared" si="18"/>
        <v/>
      </c>
      <c r="B1183" s="171"/>
      <c r="C1183" s="184"/>
      <c r="D1183" s="170"/>
      <c r="E1183" s="170"/>
      <c r="F1183" s="132" t="str">
        <f>IFERROR(VLOOKUP(C1183,PG!$C$8:$M$1007,11,FALSE),"")</f>
        <v/>
      </c>
      <c r="G1183" s="133">
        <f>IFERROR(VLOOKUP(C1183,PG!$C$8:$N$1007,12,FALSE)*E1183,0)</f>
        <v>0</v>
      </c>
    </row>
    <row r="1184" spans="1:7" ht="35.1" customHeight="1" thickTop="1" thickBot="1" x14ac:dyDescent="0.3">
      <c r="A1184" s="28" t="str">
        <f t="shared" si="18"/>
        <v/>
      </c>
      <c r="B1184" s="171"/>
      <c r="C1184" s="184"/>
      <c r="D1184" s="170"/>
      <c r="E1184" s="170"/>
      <c r="F1184" s="132" t="str">
        <f>IFERROR(VLOOKUP(C1184,PG!$C$8:$M$1007,11,FALSE),"")</f>
        <v/>
      </c>
      <c r="G1184" s="133">
        <f>IFERROR(VLOOKUP(C1184,PG!$C$8:$N$1007,12,FALSE)*E1184,0)</f>
        <v>0</v>
      </c>
    </row>
    <row r="1185" spans="1:7" ht="35.1" customHeight="1" thickTop="1" thickBot="1" x14ac:dyDescent="0.3">
      <c r="A1185" s="28" t="str">
        <f t="shared" si="18"/>
        <v/>
      </c>
      <c r="B1185" s="171"/>
      <c r="C1185" s="184"/>
      <c r="D1185" s="170"/>
      <c r="E1185" s="170"/>
      <c r="F1185" s="132" t="str">
        <f>IFERROR(VLOOKUP(C1185,PG!$C$8:$M$1007,11,FALSE),"")</f>
        <v/>
      </c>
      <c r="G1185" s="133">
        <f>IFERROR(VLOOKUP(C1185,PG!$C$8:$N$1007,12,FALSE)*E1185,0)</f>
        <v>0</v>
      </c>
    </row>
    <row r="1186" spans="1:7" ht="35.1" customHeight="1" thickTop="1" thickBot="1" x14ac:dyDescent="0.3">
      <c r="A1186" s="28" t="str">
        <f t="shared" si="18"/>
        <v/>
      </c>
      <c r="B1186" s="171"/>
      <c r="C1186" s="184"/>
      <c r="D1186" s="170"/>
      <c r="E1186" s="170"/>
      <c r="F1186" s="132" t="str">
        <f>IFERROR(VLOOKUP(C1186,PG!$C$8:$M$1007,11,FALSE),"")</f>
        <v/>
      </c>
      <c r="G1186" s="133">
        <f>IFERROR(VLOOKUP(C1186,PG!$C$8:$N$1007,12,FALSE)*E1186,0)</f>
        <v>0</v>
      </c>
    </row>
    <row r="1187" spans="1:7" ht="35.1" customHeight="1" thickTop="1" thickBot="1" x14ac:dyDescent="0.3">
      <c r="A1187" s="28" t="str">
        <f t="shared" si="18"/>
        <v/>
      </c>
      <c r="B1187" s="171"/>
      <c r="C1187" s="184"/>
      <c r="D1187" s="170"/>
      <c r="E1187" s="170"/>
      <c r="F1187" s="132" t="str">
        <f>IFERROR(VLOOKUP(C1187,PG!$C$8:$M$1007,11,FALSE),"")</f>
        <v/>
      </c>
      <c r="G1187" s="133">
        <f>IFERROR(VLOOKUP(C1187,PG!$C$8:$N$1007,12,FALSE)*E1187,0)</f>
        <v>0</v>
      </c>
    </row>
    <row r="1188" spans="1:7" ht="35.1" customHeight="1" thickTop="1" thickBot="1" x14ac:dyDescent="0.3">
      <c r="A1188" s="28" t="str">
        <f t="shared" si="18"/>
        <v/>
      </c>
      <c r="B1188" s="171"/>
      <c r="C1188" s="184"/>
      <c r="D1188" s="170"/>
      <c r="E1188" s="170"/>
      <c r="F1188" s="132" t="str">
        <f>IFERROR(VLOOKUP(C1188,PG!$C$8:$M$1007,11,FALSE),"")</f>
        <v/>
      </c>
      <c r="G1188" s="133">
        <f>IFERROR(VLOOKUP(C1188,PG!$C$8:$N$1007,12,FALSE)*E1188,0)</f>
        <v>0</v>
      </c>
    </row>
    <row r="1189" spans="1:7" ht="35.1" customHeight="1" thickTop="1" thickBot="1" x14ac:dyDescent="0.3">
      <c r="A1189" s="28" t="str">
        <f t="shared" si="18"/>
        <v/>
      </c>
      <c r="B1189" s="171"/>
      <c r="C1189" s="184"/>
      <c r="D1189" s="170"/>
      <c r="E1189" s="170"/>
      <c r="F1189" s="132" t="str">
        <f>IFERROR(VLOOKUP(C1189,PG!$C$8:$M$1007,11,FALSE),"")</f>
        <v/>
      </c>
      <c r="G1189" s="133">
        <f>IFERROR(VLOOKUP(C1189,PG!$C$8:$N$1007,12,FALSE)*E1189,0)</f>
        <v>0</v>
      </c>
    </row>
    <row r="1190" spans="1:7" ht="35.1" customHeight="1" thickTop="1" thickBot="1" x14ac:dyDescent="0.3">
      <c r="A1190" s="28" t="str">
        <f t="shared" si="18"/>
        <v/>
      </c>
      <c r="B1190" s="171"/>
      <c r="C1190" s="184"/>
      <c r="D1190" s="170"/>
      <c r="E1190" s="170"/>
      <c r="F1190" s="132" t="str">
        <f>IFERROR(VLOOKUP(C1190,PG!$C$8:$M$1007,11,FALSE),"")</f>
        <v/>
      </c>
      <c r="G1190" s="133">
        <f>IFERROR(VLOOKUP(C1190,PG!$C$8:$N$1007,12,FALSE)*E1190,0)</f>
        <v>0</v>
      </c>
    </row>
    <row r="1191" spans="1:7" ht="35.1" customHeight="1" thickTop="1" thickBot="1" x14ac:dyDescent="0.3">
      <c r="A1191" s="28" t="str">
        <f t="shared" si="18"/>
        <v/>
      </c>
      <c r="B1191" s="171"/>
      <c r="C1191" s="184"/>
      <c r="D1191" s="170"/>
      <c r="E1191" s="170"/>
      <c r="F1191" s="132" t="str">
        <f>IFERROR(VLOOKUP(C1191,PG!$C$8:$M$1007,11,FALSE),"")</f>
        <v/>
      </c>
      <c r="G1191" s="133">
        <f>IFERROR(VLOOKUP(C1191,PG!$C$8:$N$1007,12,FALSE)*E1191,0)</f>
        <v>0</v>
      </c>
    </row>
    <row r="1192" spans="1:7" ht="35.1" customHeight="1" thickTop="1" thickBot="1" x14ac:dyDescent="0.3">
      <c r="A1192" s="28" t="str">
        <f t="shared" si="18"/>
        <v/>
      </c>
      <c r="B1192" s="171"/>
      <c r="C1192" s="184"/>
      <c r="D1192" s="170"/>
      <c r="E1192" s="170"/>
      <c r="F1192" s="132" t="str">
        <f>IFERROR(VLOOKUP(C1192,PG!$C$8:$M$1007,11,FALSE),"")</f>
        <v/>
      </c>
      <c r="G1192" s="133">
        <f>IFERROR(VLOOKUP(C1192,PG!$C$8:$N$1007,12,FALSE)*E1192,0)</f>
        <v>0</v>
      </c>
    </row>
    <row r="1193" spans="1:7" ht="35.1" customHeight="1" thickTop="1" thickBot="1" x14ac:dyDescent="0.3">
      <c r="A1193" s="28" t="str">
        <f t="shared" si="18"/>
        <v/>
      </c>
      <c r="B1193" s="171"/>
      <c r="C1193" s="184"/>
      <c r="D1193" s="170"/>
      <c r="E1193" s="170"/>
      <c r="F1193" s="132" t="str">
        <f>IFERROR(VLOOKUP(C1193,PG!$C$8:$M$1007,11,FALSE),"")</f>
        <v/>
      </c>
      <c r="G1193" s="133">
        <f>IFERROR(VLOOKUP(C1193,PG!$C$8:$N$1007,12,FALSE)*E1193,0)</f>
        <v>0</v>
      </c>
    </row>
    <row r="1194" spans="1:7" ht="35.1" customHeight="1" thickTop="1" thickBot="1" x14ac:dyDescent="0.3">
      <c r="A1194" s="28" t="str">
        <f t="shared" si="18"/>
        <v/>
      </c>
      <c r="B1194" s="171"/>
      <c r="C1194" s="184"/>
      <c r="D1194" s="170"/>
      <c r="E1194" s="170"/>
      <c r="F1194" s="132" t="str">
        <f>IFERROR(VLOOKUP(C1194,PG!$C$8:$M$1007,11,FALSE),"")</f>
        <v/>
      </c>
      <c r="G1194" s="133">
        <f>IFERROR(VLOOKUP(C1194,PG!$C$8:$N$1007,12,FALSE)*E1194,0)</f>
        <v>0</v>
      </c>
    </row>
    <row r="1195" spans="1:7" ht="35.1" customHeight="1" thickTop="1" thickBot="1" x14ac:dyDescent="0.3">
      <c r="A1195" s="28" t="str">
        <f t="shared" si="18"/>
        <v/>
      </c>
      <c r="B1195" s="171"/>
      <c r="C1195" s="184"/>
      <c r="D1195" s="170"/>
      <c r="E1195" s="170"/>
      <c r="F1195" s="132" t="str">
        <f>IFERROR(VLOOKUP(C1195,PG!$C$8:$M$1007,11,FALSE),"")</f>
        <v/>
      </c>
      <c r="G1195" s="133">
        <f>IFERROR(VLOOKUP(C1195,PG!$C$8:$N$1007,12,FALSE)*E1195,0)</f>
        <v>0</v>
      </c>
    </row>
    <row r="1196" spans="1:7" ht="35.1" customHeight="1" thickTop="1" thickBot="1" x14ac:dyDescent="0.3">
      <c r="A1196" s="28" t="str">
        <f t="shared" si="18"/>
        <v/>
      </c>
      <c r="B1196" s="171"/>
      <c r="C1196" s="184"/>
      <c r="D1196" s="170"/>
      <c r="E1196" s="170"/>
      <c r="F1196" s="132" t="str">
        <f>IFERROR(VLOOKUP(C1196,PG!$C$8:$M$1007,11,FALSE),"")</f>
        <v/>
      </c>
      <c r="G1196" s="133">
        <f>IFERROR(VLOOKUP(C1196,PG!$C$8:$N$1007,12,FALSE)*E1196,0)</f>
        <v>0</v>
      </c>
    </row>
    <row r="1197" spans="1:7" ht="35.1" customHeight="1" thickTop="1" thickBot="1" x14ac:dyDescent="0.3">
      <c r="A1197" s="28" t="str">
        <f t="shared" si="18"/>
        <v/>
      </c>
      <c r="B1197" s="171"/>
      <c r="C1197" s="184"/>
      <c r="D1197" s="170"/>
      <c r="E1197" s="170"/>
      <c r="F1197" s="132" t="str">
        <f>IFERROR(VLOOKUP(C1197,PG!$C$8:$M$1007,11,FALSE),"")</f>
        <v/>
      </c>
      <c r="G1197" s="133">
        <f>IFERROR(VLOOKUP(C1197,PG!$C$8:$N$1007,12,FALSE)*E1197,0)</f>
        <v>0</v>
      </c>
    </row>
    <row r="1198" spans="1:7" ht="35.1" customHeight="1" thickTop="1" thickBot="1" x14ac:dyDescent="0.3">
      <c r="A1198" s="28" t="str">
        <f t="shared" si="18"/>
        <v/>
      </c>
      <c r="B1198" s="171"/>
      <c r="C1198" s="184"/>
      <c r="D1198" s="170"/>
      <c r="E1198" s="170"/>
      <c r="F1198" s="132" t="str">
        <f>IFERROR(VLOOKUP(C1198,PG!$C$8:$M$1007,11,FALSE),"")</f>
        <v/>
      </c>
      <c r="G1198" s="133">
        <f>IFERROR(VLOOKUP(C1198,PG!$C$8:$N$1007,12,FALSE)*E1198,0)</f>
        <v>0</v>
      </c>
    </row>
    <row r="1199" spans="1:7" ht="35.1" customHeight="1" thickTop="1" thickBot="1" x14ac:dyDescent="0.3">
      <c r="A1199" s="28" t="str">
        <f t="shared" si="18"/>
        <v/>
      </c>
      <c r="B1199" s="171"/>
      <c r="C1199" s="184"/>
      <c r="D1199" s="170"/>
      <c r="E1199" s="170"/>
      <c r="F1199" s="132" t="str">
        <f>IFERROR(VLOOKUP(C1199,PG!$C$8:$M$1007,11,FALSE),"")</f>
        <v/>
      </c>
      <c r="G1199" s="133">
        <f>IFERROR(VLOOKUP(C1199,PG!$C$8:$N$1007,12,FALSE)*E1199,0)</f>
        <v>0</v>
      </c>
    </row>
    <row r="1200" spans="1:7" ht="35.1" customHeight="1" thickTop="1" thickBot="1" x14ac:dyDescent="0.3">
      <c r="A1200" s="28" t="str">
        <f t="shared" si="18"/>
        <v/>
      </c>
      <c r="B1200" s="171"/>
      <c r="C1200" s="184"/>
      <c r="D1200" s="170"/>
      <c r="E1200" s="170"/>
      <c r="F1200" s="132" t="str">
        <f>IFERROR(VLOOKUP(C1200,PG!$C$8:$M$1007,11,FALSE),"")</f>
        <v/>
      </c>
      <c r="G1200" s="133">
        <f>IFERROR(VLOOKUP(C1200,PG!$C$8:$N$1007,12,FALSE)*E1200,0)</f>
        <v>0</v>
      </c>
    </row>
    <row r="1201" spans="1:7" ht="35.1" customHeight="1" thickTop="1" thickBot="1" x14ac:dyDescent="0.3">
      <c r="A1201" s="28" t="str">
        <f t="shared" si="18"/>
        <v/>
      </c>
      <c r="B1201" s="171"/>
      <c r="C1201" s="184"/>
      <c r="D1201" s="170"/>
      <c r="E1201" s="170"/>
      <c r="F1201" s="132" t="str">
        <f>IFERROR(VLOOKUP(C1201,PG!$C$8:$M$1007,11,FALSE),"")</f>
        <v/>
      </c>
      <c r="G1201" s="133">
        <f>IFERROR(VLOOKUP(C1201,PG!$C$8:$N$1007,12,FALSE)*E1201,0)</f>
        <v>0</v>
      </c>
    </row>
    <row r="1202" spans="1:7" ht="35.1" customHeight="1" thickTop="1" thickBot="1" x14ac:dyDescent="0.3">
      <c r="A1202" s="28" t="str">
        <f t="shared" si="18"/>
        <v/>
      </c>
      <c r="B1202" s="171"/>
      <c r="C1202" s="184"/>
      <c r="D1202" s="170"/>
      <c r="E1202" s="170"/>
      <c r="F1202" s="132" t="str">
        <f>IFERROR(VLOOKUP(C1202,PG!$C$8:$M$1007,11,FALSE),"")</f>
        <v/>
      </c>
      <c r="G1202" s="133">
        <f>IFERROR(VLOOKUP(C1202,PG!$C$8:$N$1007,12,FALSE)*E1202,0)</f>
        <v>0</v>
      </c>
    </row>
    <row r="1203" spans="1:7" ht="35.1" customHeight="1" thickTop="1" thickBot="1" x14ac:dyDescent="0.3">
      <c r="A1203" s="28" t="str">
        <f t="shared" si="18"/>
        <v/>
      </c>
      <c r="B1203" s="171"/>
      <c r="C1203" s="184"/>
      <c r="D1203" s="170"/>
      <c r="E1203" s="170"/>
      <c r="F1203" s="132" t="str">
        <f>IFERROR(VLOOKUP(C1203,PG!$C$8:$M$1007,11,FALSE),"")</f>
        <v/>
      </c>
      <c r="G1203" s="133">
        <f>IFERROR(VLOOKUP(C1203,PG!$C$8:$N$1007,12,FALSE)*E1203,0)</f>
        <v>0</v>
      </c>
    </row>
    <row r="1204" spans="1:7" ht="35.1" customHeight="1" thickTop="1" thickBot="1" x14ac:dyDescent="0.3">
      <c r="A1204" s="28" t="str">
        <f t="shared" si="18"/>
        <v/>
      </c>
      <c r="B1204" s="171"/>
      <c r="C1204" s="184"/>
      <c r="D1204" s="170"/>
      <c r="E1204" s="170"/>
      <c r="F1204" s="132" t="str">
        <f>IFERROR(VLOOKUP(C1204,PG!$C$8:$M$1007,11,FALSE),"")</f>
        <v/>
      </c>
      <c r="G1204" s="133">
        <f>IFERROR(VLOOKUP(C1204,PG!$C$8:$N$1007,12,FALSE)*E1204,0)</f>
        <v>0</v>
      </c>
    </row>
    <row r="1205" spans="1:7" ht="35.1" customHeight="1" thickTop="1" thickBot="1" x14ac:dyDescent="0.3">
      <c r="A1205" s="28" t="str">
        <f t="shared" si="18"/>
        <v/>
      </c>
      <c r="B1205" s="171"/>
      <c r="C1205" s="184"/>
      <c r="D1205" s="170"/>
      <c r="E1205" s="170"/>
      <c r="F1205" s="132" t="str">
        <f>IFERROR(VLOOKUP(C1205,PG!$C$8:$M$1007,11,FALSE),"")</f>
        <v/>
      </c>
      <c r="G1205" s="133">
        <f>IFERROR(VLOOKUP(C1205,PG!$C$8:$N$1007,12,FALSE)*E1205,0)</f>
        <v>0</v>
      </c>
    </row>
    <row r="1206" spans="1:7" ht="35.1" customHeight="1" thickTop="1" thickBot="1" x14ac:dyDescent="0.3">
      <c r="A1206" s="28" t="str">
        <f t="shared" si="18"/>
        <v/>
      </c>
      <c r="B1206" s="171"/>
      <c r="C1206" s="184"/>
      <c r="D1206" s="170"/>
      <c r="E1206" s="170"/>
      <c r="F1206" s="132" t="str">
        <f>IFERROR(VLOOKUP(C1206,PG!$C$8:$M$1007,11,FALSE),"")</f>
        <v/>
      </c>
      <c r="G1206" s="133">
        <f>IFERROR(VLOOKUP(C1206,PG!$C$8:$N$1007,12,FALSE)*E1206,0)</f>
        <v>0</v>
      </c>
    </row>
    <row r="1207" spans="1:7" ht="35.1" customHeight="1" thickTop="1" thickBot="1" x14ac:dyDescent="0.3">
      <c r="A1207" s="28" t="str">
        <f t="shared" si="18"/>
        <v/>
      </c>
      <c r="B1207" s="171"/>
      <c r="C1207" s="184"/>
      <c r="D1207" s="170"/>
      <c r="E1207" s="170"/>
      <c r="F1207" s="132" t="str">
        <f>IFERROR(VLOOKUP(C1207,PG!$C$8:$M$1007,11,FALSE),"")</f>
        <v/>
      </c>
      <c r="G1207" s="133">
        <f>IFERROR(VLOOKUP(C1207,PG!$C$8:$N$1007,12,FALSE)*E1207,0)</f>
        <v>0</v>
      </c>
    </row>
    <row r="1208" spans="1:7" ht="35.1" customHeight="1" thickTop="1" thickBot="1" x14ac:dyDescent="0.3">
      <c r="A1208" s="28" t="str">
        <f t="shared" si="18"/>
        <v/>
      </c>
      <c r="B1208" s="171"/>
      <c r="C1208" s="184"/>
      <c r="D1208" s="170"/>
      <c r="E1208" s="170"/>
      <c r="F1208" s="132" t="str">
        <f>IFERROR(VLOOKUP(C1208,PG!$C$8:$M$1007,11,FALSE),"")</f>
        <v/>
      </c>
      <c r="G1208" s="133">
        <f>IFERROR(VLOOKUP(C1208,PG!$C$8:$N$1007,12,FALSE)*E1208,0)</f>
        <v>0</v>
      </c>
    </row>
    <row r="1209" spans="1:7" ht="35.1" customHeight="1" thickTop="1" thickBot="1" x14ac:dyDescent="0.3">
      <c r="A1209" s="28" t="str">
        <f t="shared" si="18"/>
        <v/>
      </c>
      <c r="B1209" s="171"/>
      <c r="C1209" s="184"/>
      <c r="D1209" s="170"/>
      <c r="E1209" s="170"/>
      <c r="F1209" s="132" t="str">
        <f>IFERROR(VLOOKUP(C1209,PG!$C$8:$M$1007,11,FALSE),"")</f>
        <v/>
      </c>
      <c r="G1209" s="133">
        <f>IFERROR(VLOOKUP(C1209,PG!$C$8:$N$1007,12,FALSE)*E1209,0)</f>
        <v>0</v>
      </c>
    </row>
    <row r="1210" spans="1:7" ht="35.1" customHeight="1" thickTop="1" thickBot="1" x14ac:dyDescent="0.3">
      <c r="A1210" s="28" t="str">
        <f t="shared" si="18"/>
        <v/>
      </c>
      <c r="B1210" s="171"/>
      <c r="C1210" s="184"/>
      <c r="D1210" s="170"/>
      <c r="E1210" s="170"/>
      <c r="F1210" s="132" t="str">
        <f>IFERROR(VLOOKUP(C1210,PG!$C$8:$M$1007,11,FALSE),"")</f>
        <v/>
      </c>
      <c r="G1210" s="133">
        <f>IFERROR(VLOOKUP(C1210,PG!$C$8:$N$1007,12,FALSE)*E1210,0)</f>
        <v>0</v>
      </c>
    </row>
    <row r="1211" spans="1:7" ht="35.1" customHeight="1" thickTop="1" thickBot="1" x14ac:dyDescent="0.3">
      <c r="A1211" s="28" t="str">
        <f t="shared" si="18"/>
        <v/>
      </c>
      <c r="B1211" s="171"/>
      <c r="C1211" s="184"/>
      <c r="D1211" s="170"/>
      <c r="E1211" s="170"/>
      <c r="F1211" s="132" t="str">
        <f>IFERROR(VLOOKUP(C1211,PG!$C$8:$M$1007,11,FALSE),"")</f>
        <v/>
      </c>
      <c r="G1211" s="133">
        <f>IFERROR(VLOOKUP(C1211,PG!$C$8:$N$1007,12,FALSE)*E1211,0)</f>
        <v>0</v>
      </c>
    </row>
    <row r="1212" spans="1:7" ht="35.1" customHeight="1" thickTop="1" thickBot="1" x14ac:dyDescent="0.3">
      <c r="A1212" s="28" t="str">
        <f t="shared" si="18"/>
        <v/>
      </c>
      <c r="B1212" s="171"/>
      <c r="C1212" s="184"/>
      <c r="D1212" s="170"/>
      <c r="E1212" s="170"/>
      <c r="F1212" s="132" t="str">
        <f>IFERROR(VLOOKUP(C1212,PG!$C$8:$M$1007,11,FALSE),"")</f>
        <v/>
      </c>
      <c r="G1212" s="133">
        <f>IFERROR(VLOOKUP(C1212,PG!$C$8:$N$1007,12,FALSE)*E1212,0)</f>
        <v>0</v>
      </c>
    </row>
    <row r="1213" spans="1:7" ht="35.1" customHeight="1" thickTop="1" thickBot="1" x14ac:dyDescent="0.3">
      <c r="A1213" s="28" t="str">
        <f t="shared" si="18"/>
        <v/>
      </c>
      <c r="B1213" s="171"/>
      <c r="C1213" s="184"/>
      <c r="D1213" s="170"/>
      <c r="E1213" s="170"/>
      <c r="F1213" s="132" t="str">
        <f>IFERROR(VLOOKUP(C1213,PG!$C$8:$M$1007,11,FALSE),"")</f>
        <v/>
      </c>
      <c r="G1213" s="133">
        <f>IFERROR(VLOOKUP(C1213,PG!$C$8:$N$1007,12,FALSE)*E1213,0)</f>
        <v>0</v>
      </c>
    </row>
    <row r="1214" spans="1:7" ht="35.1" customHeight="1" thickTop="1" thickBot="1" x14ac:dyDescent="0.3">
      <c r="A1214" s="28" t="str">
        <f t="shared" si="18"/>
        <v/>
      </c>
      <c r="B1214" s="171"/>
      <c r="C1214" s="184"/>
      <c r="D1214" s="170"/>
      <c r="E1214" s="170"/>
      <c r="F1214" s="132" t="str">
        <f>IFERROR(VLOOKUP(C1214,PG!$C$8:$M$1007,11,FALSE),"")</f>
        <v/>
      </c>
      <c r="G1214" s="133">
        <f>IFERROR(VLOOKUP(C1214,PG!$C$8:$N$1007,12,FALSE)*E1214,0)</f>
        <v>0</v>
      </c>
    </row>
    <row r="1215" spans="1:7" ht="35.1" customHeight="1" thickTop="1" thickBot="1" x14ac:dyDescent="0.3">
      <c r="A1215" s="28" t="str">
        <f t="shared" si="18"/>
        <v/>
      </c>
      <c r="B1215" s="171"/>
      <c r="C1215" s="184"/>
      <c r="D1215" s="170"/>
      <c r="E1215" s="170"/>
      <c r="F1215" s="132" t="str">
        <f>IFERROR(VLOOKUP(C1215,PG!$C$8:$M$1007,11,FALSE),"")</f>
        <v/>
      </c>
      <c r="G1215" s="133">
        <f>IFERROR(VLOOKUP(C1215,PG!$C$8:$N$1007,12,FALSE)*E1215,0)</f>
        <v>0</v>
      </c>
    </row>
    <row r="1216" spans="1:7" ht="35.1" customHeight="1" thickTop="1" thickBot="1" x14ac:dyDescent="0.3">
      <c r="A1216" s="28" t="str">
        <f t="shared" si="18"/>
        <v/>
      </c>
      <c r="B1216" s="171"/>
      <c r="C1216" s="184"/>
      <c r="D1216" s="170"/>
      <c r="E1216" s="170"/>
      <c r="F1216" s="132" t="str">
        <f>IFERROR(VLOOKUP(C1216,PG!$C$8:$M$1007,11,FALSE),"")</f>
        <v/>
      </c>
      <c r="G1216" s="133">
        <f>IFERROR(VLOOKUP(C1216,PG!$C$8:$N$1007,12,FALSE)*E1216,0)</f>
        <v>0</v>
      </c>
    </row>
    <row r="1217" spans="1:7" ht="35.1" customHeight="1" thickTop="1" thickBot="1" x14ac:dyDescent="0.3">
      <c r="A1217" s="28" t="str">
        <f t="shared" si="18"/>
        <v/>
      </c>
      <c r="B1217" s="171"/>
      <c r="C1217" s="184"/>
      <c r="D1217" s="170"/>
      <c r="E1217" s="170"/>
      <c r="F1217" s="132" t="str">
        <f>IFERROR(VLOOKUP(C1217,PG!$C$8:$M$1007,11,FALSE),"")</f>
        <v/>
      </c>
      <c r="G1217" s="133">
        <f>IFERROR(VLOOKUP(C1217,PG!$C$8:$N$1007,12,FALSE)*E1217,0)</f>
        <v>0</v>
      </c>
    </row>
    <row r="1218" spans="1:7" ht="35.1" customHeight="1" thickTop="1" thickBot="1" x14ac:dyDescent="0.3">
      <c r="A1218" s="28" t="str">
        <f t="shared" si="18"/>
        <v/>
      </c>
      <c r="B1218" s="171"/>
      <c r="C1218" s="184"/>
      <c r="D1218" s="170"/>
      <c r="E1218" s="170"/>
      <c r="F1218" s="132" t="str">
        <f>IFERROR(VLOOKUP(C1218,PG!$C$8:$M$1007,11,FALSE),"")</f>
        <v/>
      </c>
      <c r="G1218" s="133">
        <f>IFERROR(VLOOKUP(C1218,PG!$C$8:$N$1007,12,FALSE)*E1218,0)</f>
        <v>0</v>
      </c>
    </row>
    <row r="1219" spans="1:7" ht="35.1" customHeight="1" thickTop="1" thickBot="1" x14ac:dyDescent="0.3">
      <c r="A1219" s="28" t="str">
        <f t="shared" si="18"/>
        <v/>
      </c>
      <c r="B1219" s="171"/>
      <c r="C1219" s="184"/>
      <c r="D1219" s="170"/>
      <c r="E1219" s="170"/>
      <c r="F1219" s="132" t="str">
        <f>IFERROR(VLOOKUP(C1219,PG!$C$8:$M$1007,11,FALSE),"")</f>
        <v/>
      </c>
      <c r="G1219" s="133">
        <f>IFERROR(VLOOKUP(C1219,PG!$C$8:$N$1007,12,FALSE)*E1219,0)</f>
        <v>0</v>
      </c>
    </row>
    <row r="1220" spans="1:7" ht="35.1" customHeight="1" thickTop="1" thickBot="1" x14ac:dyDescent="0.3">
      <c r="A1220" s="28" t="str">
        <f t="shared" si="18"/>
        <v/>
      </c>
      <c r="B1220" s="171"/>
      <c r="C1220" s="184"/>
      <c r="D1220" s="170"/>
      <c r="E1220" s="170"/>
      <c r="F1220" s="132" t="str">
        <f>IFERROR(VLOOKUP(C1220,PG!$C$8:$M$1007,11,FALSE),"")</f>
        <v/>
      </c>
      <c r="G1220" s="133">
        <f>IFERROR(VLOOKUP(C1220,PG!$C$8:$N$1007,12,FALSE)*E1220,0)</f>
        <v>0</v>
      </c>
    </row>
    <row r="1221" spans="1:7" ht="35.1" customHeight="1" thickTop="1" thickBot="1" x14ac:dyDescent="0.3">
      <c r="A1221" s="28" t="str">
        <f t="shared" si="18"/>
        <v/>
      </c>
      <c r="B1221" s="171"/>
      <c r="C1221" s="184"/>
      <c r="D1221" s="170"/>
      <c r="E1221" s="170"/>
      <c r="F1221" s="132" t="str">
        <f>IFERROR(VLOOKUP(C1221,PG!$C$8:$M$1007,11,FALSE),"")</f>
        <v/>
      </c>
      <c r="G1221" s="133">
        <f>IFERROR(VLOOKUP(C1221,PG!$C$8:$N$1007,12,FALSE)*E1221,0)</f>
        <v>0</v>
      </c>
    </row>
    <row r="1222" spans="1:7" ht="35.1" customHeight="1" thickTop="1" thickBot="1" x14ac:dyDescent="0.3">
      <c r="A1222" s="28" t="str">
        <f t="shared" si="18"/>
        <v/>
      </c>
      <c r="B1222" s="171"/>
      <c r="C1222" s="184"/>
      <c r="D1222" s="170"/>
      <c r="E1222" s="170"/>
      <c r="F1222" s="132" t="str">
        <f>IFERROR(VLOOKUP(C1222,PG!$C$8:$M$1007,11,FALSE),"")</f>
        <v/>
      </c>
      <c r="G1222" s="133">
        <f>IFERROR(VLOOKUP(C1222,PG!$C$8:$N$1007,12,FALSE)*E1222,0)</f>
        <v>0</v>
      </c>
    </row>
    <row r="1223" spans="1:7" ht="35.1" customHeight="1" thickTop="1" thickBot="1" x14ac:dyDescent="0.3">
      <c r="A1223" s="28" t="str">
        <f t="shared" si="18"/>
        <v/>
      </c>
      <c r="B1223" s="171"/>
      <c r="C1223" s="184"/>
      <c r="D1223" s="170"/>
      <c r="E1223" s="170"/>
      <c r="F1223" s="132" t="str">
        <f>IFERROR(VLOOKUP(C1223,PG!$C$8:$M$1007,11,FALSE),"")</f>
        <v/>
      </c>
      <c r="G1223" s="133">
        <f>IFERROR(VLOOKUP(C1223,PG!$C$8:$N$1007,12,FALSE)*E1223,0)</f>
        <v>0</v>
      </c>
    </row>
    <row r="1224" spans="1:7" ht="35.1" customHeight="1" thickTop="1" thickBot="1" x14ac:dyDescent="0.3">
      <c r="A1224" s="28" t="str">
        <f t="shared" si="18"/>
        <v/>
      </c>
      <c r="B1224" s="171"/>
      <c r="C1224" s="184"/>
      <c r="D1224" s="170"/>
      <c r="E1224" s="170"/>
      <c r="F1224" s="132" t="str">
        <f>IFERROR(VLOOKUP(C1224,PG!$C$8:$M$1007,11,FALSE),"")</f>
        <v/>
      </c>
      <c r="G1224" s="133">
        <f>IFERROR(VLOOKUP(C1224,PG!$C$8:$N$1007,12,FALSE)*E1224,0)</f>
        <v>0</v>
      </c>
    </row>
    <row r="1225" spans="1:7" ht="35.1" customHeight="1" thickTop="1" thickBot="1" x14ac:dyDescent="0.3">
      <c r="A1225" s="28" t="str">
        <f t="shared" ref="A1225:A1288" si="19">IF(B1225="","",MONTH(B1225))</f>
        <v/>
      </c>
      <c r="B1225" s="171"/>
      <c r="C1225" s="184"/>
      <c r="D1225" s="170"/>
      <c r="E1225" s="170"/>
      <c r="F1225" s="132" t="str">
        <f>IFERROR(VLOOKUP(C1225,PG!$C$8:$M$1007,11,FALSE),"")</f>
        <v/>
      </c>
      <c r="G1225" s="133">
        <f>IFERROR(VLOOKUP(C1225,PG!$C$8:$N$1007,12,FALSE)*E1225,0)</f>
        <v>0</v>
      </c>
    </row>
    <row r="1226" spans="1:7" ht="35.1" customHeight="1" thickTop="1" thickBot="1" x14ac:dyDescent="0.3">
      <c r="A1226" s="28" t="str">
        <f t="shared" si="19"/>
        <v/>
      </c>
      <c r="B1226" s="171"/>
      <c r="C1226" s="184"/>
      <c r="D1226" s="170"/>
      <c r="E1226" s="170"/>
      <c r="F1226" s="132" t="str">
        <f>IFERROR(VLOOKUP(C1226,PG!$C$8:$M$1007,11,FALSE),"")</f>
        <v/>
      </c>
      <c r="G1226" s="133">
        <f>IFERROR(VLOOKUP(C1226,PG!$C$8:$N$1007,12,FALSE)*E1226,0)</f>
        <v>0</v>
      </c>
    </row>
    <row r="1227" spans="1:7" ht="35.1" customHeight="1" thickTop="1" thickBot="1" x14ac:dyDescent="0.3">
      <c r="A1227" s="28" t="str">
        <f t="shared" si="19"/>
        <v/>
      </c>
      <c r="B1227" s="171"/>
      <c r="C1227" s="184"/>
      <c r="D1227" s="170"/>
      <c r="E1227" s="170"/>
      <c r="F1227" s="132" t="str">
        <f>IFERROR(VLOOKUP(C1227,PG!$C$8:$M$1007,11,FALSE),"")</f>
        <v/>
      </c>
      <c r="G1227" s="133">
        <f>IFERROR(VLOOKUP(C1227,PG!$C$8:$N$1007,12,FALSE)*E1227,0)</f>
        <v>0</v>
      </c>
    </row>
    <row r="1228" spans="1:7" ht="35.1" customHeight="1" thickTop="1" thickBot="1" x14ac:dyDescent="0.3">
      <c r="A1228" s="28" t="str">
        <f t="shared" si="19"/>
        <v/>
      </c>
      <c r="B1228" s="171"/>
      <c r="C1228" s="184"/>
      <c r="D1228" s="170"/>
      <c r="E1228" s="170"/>
      <c r="F1228" s="132" t="str">
        <f>IFERROR(VLOOKUP(C1228,PG!$C$8:$M$1007,11,FALSE),"")</f>
        <v/>
      </c>
      <c r="G1228" s="133">
        <f>IFERROR(VLOOKUP(C1228,PG!$C$8:$N$1007,12,FALSE)*E1228,0)</f>
        <v>0</v>
      </c>
    </row>
    <row r="1229" spans="1:7" ht="35.1" customHeight="1" thickTop="1" thickBot="1" x14ac:dyDescent="0.3">
      <c r="A1229" s="28" t="str">
        <f t="shared" si="19"/>
        <v/>
      </c>
      <c r="B1229" s="171"/>
      <c r="C1229" s="184"/>
      <c r="D1229" s="170"/>
      <c r="E1229" s="170"/>
      <c r="F1229" s="132" t="str">
        <f>IFERROR(VLOOKUP(C1229,PG!$C$8:$M$1007,11,FALSE),"")</f>
        <v/>
      </c>
      <c r="G1229" s="133">
        <f>IFERROR(VLOOKUP(C1229,PG!$C$8:$N$1007,12,FALSE)*E1229,0)</f>
        <v>0</v>
      </c>
    </row>
    <row r="1230" spans="1:7" ht="35.1" customHeight="1" thickTop="1" thickBot="1" x14ac:dyDescent="0.3">
      <c r="A1230" s="28" t="str">
        <f t="shared" si="19"/>
        <v/>
      </c>
      <c r="B1230" s="171"/>
      <c r="C1230" s="184"/>
      <c r="D1230" s="170"/>
      <c r="E1230" s="170"/>
      <c r="F1230" s="132" t="str">
        <f>IFERROR(VLOOKUP(C1230,PG!$C$8:$M$1007,11,FALSE),"")</f>
        <v/>
      </c>
      <c r="G1230" s="133">
        <f>IFERROR(VLOOKUP(C1230,PG!$C$8:$N$1007,12,FALSE)*E1230,0)</f>
        <v>0</v>
      </c>
    </row>
    <row r="1231" spans="1:7" ht="35.1" customHeight="1" thickTop="1" thickBot="1" x14ac:dyDescent="0.3">
      <c r="A1231" s="28" t="str">
        <f t="shared" si="19"/>
        <v/>
      </c>
      <c r="B1231" s="171"/>
      <c r="C1231" s="184"/>
      <c r="D1231" s="170"/>
      <c r="E1231" s="170"/>
      <c r="F1231" s="132" t="str">
        <f>IFERROR(VLOOKUP(C1231,PG!$C$8:$M$1007,11,FALSE),"")</f>
        <v/>
      </c>
      <c r="G1231" s="133">
        <f>IFERROR(VLOOKUP(C1231,PG!$C$8:$N$1007,12,FALSE)*E1231,0)</f>
        <v>0</v>
      </c>
    </row>
    <row r="1232" spans="1:7" ht="35.1" customHeight="1" thickTop="1" thickBot="1" x14ac:dyDescent="0.3">
      <c r="A1232" s="28" t="str">
        <f t="shared" si="19"/>
        <v/>
      </c>
      <c r="B1232" s="171"/>
      <c r="C1232" s="184"/>
      <c r="D1232" s="170"/>
      <c r="E1232" s="170"/>
      <c r="F1232" s="132" t="str">
        <f>IFERROR(VLOOKUP(C1232,PG!$C$8:$M$1007,11,FALSE),"")</f>
        <v/>
      </c>
      <c r="G1232" s="133">
        <f>IFERROR(VLOOKUP(C1232,PG!$C$8:$N$1007,12,FALSE)*E1232,0)</f>
        <v>0</v>
      </c>
    </row>
    <row r="1233" spans="1:7" ht="35.1" customHeight="1" thickTop="1" thickBot="1" x14ac:dyDescent="0.3">
      <c r="A1233" s="28" t="str">
        <f t="shared" si="19"/>
        <v/>
      </c>
      <c r="B1233" s="171"/>
      <c r="C1233" s="184"/>
      <c r="D1233" s="170"/>
      <c r="E1233" s="170"/>
      <c r="F1233" s="132" t="str">
        <f>IFERROR(VLOOKUP(C1233,PG!$C$8:$M$1007,11,FALSE),"")</f>
        <v/>
      </c>
      <c r="G1233" s="133">
        <f>IFERROR(VLOOKUP(C1233,PG!$C$8:$N$1007,12,FALSE)*E1233,0)</f>
        <v>0</v>
      </c>
    </row>
    <row r="1234" spans="1:7" ht="35.1" customHeight="1" thickTop="1" thickBot="1" x14ac:dyDescent="0.3">
      <c r="A1234" s="28" t="str">
        <f t="shared" si="19"/>
        <v/>
      </c>
      <c r="B1234" s="171"/>
      <c r="C1234" s="184"/>
      <c r="D1234" s="170"/>
      <c r="E1234" s="170"/>
      <c r="F1234" s="132" t="str">
        <f>IFERROR(VLOOKUP(C1234,PG!$C$8:$M$1007,11,FALSE),"")</f>
        <v/>
      </c>
      <c r="G1234" s="133">
        <f>IFERROR(VLOOKUP(C1234,PG!$C$8:$N$1007,12,FALSE)*E1234,0)</f>
        <v>0</v>
      </c>
    </row>
    <row r="1235" spans="1:7" ht="35.1" customHeight="1" thickTop="1" thickBot="1" x14ac:dyDescent="0.3">
      <c r="A1235" s="28" t="str">
        <f t="shared" si="19"/>
        <v/>
      </c>
      <c r="B1235" s="171"/>
      <c r="C1235" s="184"/>
      <c r="D1235" s="170"/>
      <c r="E1235" s="170"/>
      <c r="F1235" s="132" t="str">
        <f>IFERROR(VLOOKUP(C1235,PG!$C$8:$M$1007,11,FALSE),"")</f>
        <v/>
      </c>
      <c r="G1235" s="133">
        <f>IFERROR(VLOOKUP(C1235,PG!$C$8:$N$1007,12,FALSE)*E1235,0)</f>
        <v>0</v>
      </c>
    </row>
    <row r="1236" spans="1:7" ht="35.1" customHeight="1" thickTop="1" thickBot="1" x14ac:dyDescent="0.3">
      <c r="A1236" s="28" t="str">
        <f t="shared" si="19"/>
        <v/>
      </c>
      <c r="B1236" s="171"/>
      <c r="C1236" s="184"/>
      <c r="D1236" s="170"/>
      <c r="E1236" s="170"/>
      <c r="F1236" s="132" t="str">
        <f>IFERROR(VLOOKUP(C1236,PG!$C$8:$M$1007,11,FALSE),"")</f>
        <v/>
      </c>
      <c r="G1236" s="133">
        <f>IFERROR(VLOOKUP(C1236,PG!$C$8:$N$1007,12,FALSE)*E1236,0)</f>
        <v>0</v>
      </c>
    </row>
    <row r="1237" spans="1:7" ht="35.1" customHeight="1" thickTop="1" thickBot="1" x14ac:dyDescent="0.3">
      <c r="A1237" s="28" t="str">
        <f t="shared" si="19"/>
        <v/>
      </c>
      <c r="B1237" s="171"/>
      <c r="C1237" s="184"/>
      <c r="D1237" s="170"/>
      <c r="E1237" s="170"/>
      <c r="F1237" s="132" t="str">
        <f>IFERROR(VLOOKUP(C1237,PG!$C$8:$M$1007,11,FALSE),"")</f>
        <v/>
      </c>
      <c r="G1237" s="133">
        <f>IFERROR(VLOOKUP(C1237,PG!$C$8:$N$1007,12,FALSE)*E1237,0)</f>
        <v>0</v>
      </c>
    </row>
    <row r="1238" spans="1:7" ht="35.1" customHeight="1" thickTop="1" thickBot="1" x14ac:dyDescent="0.3">
      <c r="A1238" s="28" t="str">
        <f t="shared" si="19"/>
        <v/>
      </c>
      <c r="B1238" s="171"/>
      <c r="C1238" s="184"/>
      <c r="D1238" s="170"/>
      <c r="E1238" s="170"/>
      <c r="F1238" s="132" t="str">
        <f>IFERROR(VLOOKUP(C1238,PG!$C$8:$M$1007,11,FALSE),"")</f>
        <v/>
      </c>
      <c r="G1238" s="133">
        <f>IFERROR(VLOOKUP(C1238,PG!$C$8:$N$1007,12,FALSE)*E1238,0)</f>
        <v>0</v>
      </c>
    </row>
    <row r="1239" spans="1:7" ht="35.1" customHeight="1" thickTop="1" thickBot="1" x14ac:dyDescent="0.3">
      <c r="A1239" s="28" t="str">
        <f t="shared" si="19"/>
        <v/>
      </c>
      <c r="B1239" s="171"/>
      <c r="C1239" s="184"/>
      <c r="D1239" s="170"/>
      <c r="E1239" s="170"/>
      <c r="F1239" s="132" t="str">
        <f>IFERROR(VLOOKUP(C1239,PG!$C$8:$M$1007,11,FALSE),"")</f>
        <v/>
      </c>
      <c r="G1239" s="133">
        <f>IFERROR(VLOOKUP(C1239,PG!$C$8:$N$1007,12,FALSE)*E1239,0)</f>
        <v>0</v>
      </c>
    </row>
    <row r="1240" spans="1:7" ht="35.1" customHeight="1" thickTop="1" thickBot="1" x14ac:dyDescent="0.3">
      <c r="A1240" s="28" t="str">
        <f t="shared" si="19"/>
        <v/>
      </c>
      <c r="B1240" s="171"/>
      <c r="C1240" s="184"/>
      <c r="D1240" s="170"/>
      <c r="E1240" s="170"/>
      <c r="F1240" s="132" t="str">
        <f>IFERROR(VLOOKUP(C1240,PG!$C$8:$M$1007,11,FALSE),"")</f>
        <v/>
      </c>
      <c r="G1240" s="133">
        <f>IFERROR(VLOOKUP(C1240,PG!$C$8:$N$1007,12,FALSE)*E1240,0)</f>
        <v>0</v>
      </c>
    </row>
    <row r="1241" spans="1:7" ht="35.1" customHeight="1" thickTop="1" thickBot="1" x14ac:dyDescent="0.3">
      <c r="A1241" s="28" t="str">
        <f t="shared" si="19"/>
        <v/>
      </c>
      <c r="B1241" s="171"/>
      <c r="C1241" s="184"/>
      <c r="D1241" s="170"/>
      <c r="E1241" s="170"/>
      <c r="F1241" s="132" t="str">
        <f>IFERROR(VLOOKUP(C1241,PG!$C$8:$M$1007,11,FALSE),"")</f>
        <v/>
      </c>
      <c r="G1241" s="133">
        <f>IFERROR(VLOOKUP(C1241,PG!$C$8:$N$1007,12,FALSE)*E1241,0)</f>
        <v>0</v>
      </c>
    </row>
    <row r="1242" spans="1:7" ht="35.1" customHeight="1" thickTop="1" thickBot="1" x14ac:dyDescent="0.3">
      <c r="A1242" s="28" t="str">
        <f t="shared" si="19"/>
        <v/>
      </c>
      <c r="B1242" s="171"/>
      <c r="C1242" s="184"/>
      <c r="D1242" s="170"/>
      <c r="E1242" s="170"/>
      <c r="F1242" s="132" t="str">
        <f>IFERROR(VLOOKUP(C1242,PG!$C$8:$M$1007,11,FALSE),"")</f>
        <v/>
      </c>
      <c r="G1242" s="133">
        <f>IFERROR(VLOOKUP(C1242,PG!$C$8:$N$1007,12,FALSE)*E1242,0)</f>
        <v>0</v>
      </c>
    </row>
    <row r="1243" spans="1:7" ht="35.1" customHeight="1" thickTop="1" thickBot="1" x14ac:dyDescent="0.3">
      <c r="A1243" s="28" t="str">
        <f t="shared" si="19"/>
        <v/>
      </c>
      <c r="B1243" s="171"/>
      <c r="C1243" s="184"/>
      <c r="D1243" s="170"/>
      <c r="E1243" s="170"/>
      <c r="F1243" s="132" t="str">
        <f>IFERROR(VLOOKUP(C1243,PG!$C$8:$M$1007,11,FALSE),"")</f>
        <v/>
      </c>
      <c r="G1243" s="133">
        <f>IFERROR(VLOOKUP(C1243,PG!$C$8:$N$1007,12,FALSE)*E1243,0)</f>
        <v>0</v>
      </c>
    </row>
    <row r="1244" spans="1:7" ht="35.1" customHeight="1" thickTop="1" thickBot="1" x14ac:dyDescent="0.3">
      <c r="A1244" s="28" t="str">
        <f t="shared" si="19"/>
        <v/>
      </c>
      <c r="B1244" s="171"/>
      <c r="C1244" s="184"/>
      <c r="D1244" s="170"/>
      <c r="E1244" s="170"/>
      <c r="F1244" s="132" t="str">
        <f>IFERROR(VLOOKUP(C1244,PG!$C$8:$M$1007,11,FALSE),"")</f>
        <v/>
      </c>
      <c r="G1244" s="133">
        <f>IFERROR(VLOOKUP(C1244,PG!$C$8:$N$1007,12,FALSE)*E1244,0)</f>
        <v>0</v>
      </c>
    </row>
    <row r="1245" spans="1:7" ht="35.1" customHeight="1" thickTop="1" thickBot="1" x14ac:dyDescent="0.3">
      <c r="A1245" s="28" t="str">
        <f t="shared" si="19"/>
        <v/>
      </c>
      <c r="B1245" s="171"/>
      <c r="C1245" s="184"/>
      <c r="D1245" s="170"/>
      <c r="E1245" s="170"/>
      <c r="F1245" s="132" t="str">
        <f>IFERROR(VLOOKUP(C1245,PG!$C$8:$M$1007,11,FALSE),"")</f>
        <v/>
      </c>
      <c r="G1245" s="133">
        <f>IFERROR(VLOOKUP(C1245,PG!$C$8:$N$1007,12,FALSE)*E1245,0)</f>
        <v>0</v>
      </c>
    </row>
    <row r="1246" spans="1:7" ht="35.1" customHeight="1" thickTop="1" thickBot="1" x14ac:dyDescent="0.3">
      <c r="A1246" s="28" t="str">
        <f t="shared" si="19"/>
        <v/>
      </c>
      <c r="B1246" s="171"/>
      <c r="C1246" s="184"/>
      <c r="D1246" s="170"/>
      <c r="E1246" s="170"/>
      <c r="F1246" s="132" t="str">
        <f>IFERROR(VLOOKUP(C1246,PG!$C$8:$M$1007,11,FALSE),"")</f>
        <v/>
      </c>
      <c r="G1246" s="133">
        <f>IFERROR(VLOOKUP(C1246,PG!$C$8:$N$1007,12,FALSE)*E1246,0)</f>
        <v>0</v>
      </c>
    </row>
    <row r="1247" spans="1:7" ht="35.1" customHeight="1" thickTop="1" thickBot="1" x14ac:dyDescent="0.3">
      <c r="A1247" s="28" t="str">
        <f t="shared" si="19"/>
        <v/>
      </c>
      <c r="B1247" s="171"/>
      <c r="C1247" s="184"/>
      <c r="D1247" s="170"/>
      <c r="E1247" s="170"/>
      <c r="F1247" s="132" t="str">
        <f>IFERROR(VLOOKUP(C1247,PG!$C$8:$M$1007,11,FALSE),"")</f>
        <v/>
      </c>
      <c r="G1247" s="133">
        <f>IFERROR(VLOOKUP(C1247,PG!$C$8:$N$1007,12,FALSE)*E1247,0)</f>
        <v>0</v>
      </c>
    </row>
    <row r="1248" spans="1:7" ht="35.1" customHeight="1" thickTop="1" thickBot="1" x14ac:dyDescent="0.3">
      <c r="A1248" s="28" t="str">
        <f t="shared" si="19"/>
        <v/>
      </c>
      <c r="B1248" s="171"/>
      <c r="C1248" s="184"/>
      <c r="D1248" s="170"/>
      <c r="E1248" s="170"/>
      <c r="F1248" s="132" t="str">
        <f>IFERROR(VLOOKUP(C1248,PG!$C$8:$M$1007,11,FALSE),"")</f>
        <v/>
      </c>
      <c r="G1248" s="133">
        <f>IFERROR(VLOOKUP(C1248,PG!$C$8:$N$1007,12,FALSE)*E1248,0)</f>
        <v>0</v>
      </c>
    </row>
    <row r="1249" spans="1:7" ht="35.1" customHeight="1" thickTop="1" thickBot="1" x14ac:dyDescent="0.3">
      <c r="A1249" s="28" t="str">
        <f t="shared" si="19"/>
        <v/>
      </c>
      <c r="B1249" s="171"/>
      <c r="C1249" s="184"/>
      <c r="D1249" s="170"/>
      <c r="E1249" s="170"/>
      <c r="F1249" s="132" t="str">
        <f>IFERROR(VLOOKUP(C1249,PG!$C$8:$M$1007,11,FALSE),"")</f>
        <v/>
      </c>
      <c r="G1249" s="133">
        <f>IFERROR(VLOOKUP(C1249,PG!$C$8:$N$1007,12,FALSE)*E1249,0)</f>
        <v>0</v>
      </c>
    </row>
    <row r="1250" spans="1:7" ht="35.1" customHeight="1" thickTop="1" thickBot="1" x14ac:dyDescent="0.3">
      <c r="A1250" s="28" t="str">
        <f t="shared" si="19"/>
        <v/>
      </c>
      <c r="B1250" s="171"/>
      <c r="C1250" s="184"/>
      <c r="D1250" s="170"/>
      <c r="E1250" s="170"/>
      <c r="F1250" s="132" t="str">
        <f>IFERROR(VLOOKUP(C1250,PG!$C$8:$M$1007,11,FALSE),"")</f>
        <v/>
      </c>
      <c r="G1250" s="133">
        <f>IFERROR(VLOOKUP(C1250,PG!$C$8:$N$1007,12,FALSE)*E1250,0)</f>
        <v>0</v>
      </c>
    </row>
    <row r="1251" spans="1:7" ht="35.1" customHeight="1" thickTop="1" thickBot="1" x14ac:dyDescent="0.3">
      <c r="A1251" s="28" t="str">
        <f t="shared" si="19"/>
        <v/>
      </c>
      <c r="B1251" s="171"/>
      <c r="C1251" s="184"/>
      <c r="D1251" s="170"/>
      <c r="E1251" s="170"/>
      <c r="F1251" s="132" t="str">
        <f>IFERROR(VLOOKUP(C1251,PG!$C$8:$M$1007,11,FALSE),"")</f>
        <v/>
      </c>
      <c r="G1251" s="133">
        <f>IFERROR(VLOOKUP(C1251,PG!$C$8:$N$1007,12,FALSE)*E1251,0)</f>
        <v>0</v>
      </c>
    </row>
    <row r="1252" spans="1:7" ht="35.1" customHeight="1" thickTop="1" thickBot="1" x14ac:dyDescent="0.3">
      <c r="A1252" s="28" t="str">
        <f t="shared" si="19"/>
        <v/>
      </c>
      <c r="B1252" s="171"/>
      <c r="C1252" s="184"/>
      <c r="D1252" s="170"/>
      <c r="E1252" s="170"/>
      <c r="F1252" s="132" t="str">
        <f>IFERROR(VLOOKUP(C1252,PG!$C$8:$M$1007,11,FALSE),"")</f>
        <v/>
      </c>
      <c r="G1252" s="133">
        <f>IFERROR(VLOOKUP(C1252,PG!$C$8:$N$1007,12,FALSE)*E1252,0)</f>
        <v>0</v>
      </c>
    </row>
    <row r="1253" spans="1:7" ht="35.1" customHeight="1" thickTop="1" thickBot="1" x14ac:dyDescent="0.3">
      <c r="A1253" s="28" t="str">
        <f t="shared" si="19"/>
        <v/>
      </c>
      <c r="B1253" s="171"/>
      <c r="C1253" s="184"/>
      <c r="D1253" s="170"/>
      <c r="E1253" s="170"/>
      <c r="F1253" s="132" t="str">
        <f>IFERROR(VLOOKUP(C1253,PG!$C$8:$M$1007,11,FALSE),"")</f>
        <v/>
      </c>
      <c r="G1253" s="133">
        <f>IFERROR(VLOOKUP(C1253,PG!$C$8:$N$1007,12,FALSE)*E1253,0)</f>
        <v>0</v>
      </c>
    </row>
    <row r="1254" spans="1:7" ht="35.1" customHeight="1" thickTop="1" thickBot="1" x14ac:dyDescent="0.3">
      <c r="A1254" s="28" t="str">
        <f t="shared" si="19"/>
        <v/>
      </c>
      <c r="B1254" s="171"/>
      <c r="C1254" s="184"/>
      <c r="D1254" s="170"/>
      <c r="E1254" s="170"/>
      <c r="F1254" s="132" t="str">
        <f>IFERROR(VLOOKUP(C1254,PG!$C$8:$M$1007,11,FALSE),"")</f>
        <v/>
      </c>
      <c r="G1254" s="133">
        <f>IFERROR(VLOOKUP(C1254,PG!$C$8:$N$1007,12,FALSE)*E1254,0)</f>
        <v>0</v>
      </c>
    </row>
    <row r="1255" spans="1:7" ht="35.1" customHeight="1" thickTop="1" thickBot="1" x14ac:dyDescent="0.3">
      <c r="A1255" s="28" t="str">
        <f t="shared" si="19"/>
        <v/>
      </c>
      <c r="B1255" s="171"/>
      <c r="C1255" s="184"/>
      <c r="D1255" s="170"/>
      <c r="E1255" s="170"/>
      <c r="F1255" s="132" t="str">
        <f>IFERROR(VLOOKUP(C1255,PG!$C$8:$M$1007,11,FALSE),"")</f>
        <v/>
      </c>
      <c r="G1255" s="133">
        <f>IFERROR(VLOOKUP(C1255,PG!$C$8:$N$1007,12,FALSE)*E1255,0)</f>
        <v>0</v>
      </c>
    </row>
    <row r="1256" spans="1:7" ht="35.1" customHeight="1" thickTop="1" thickBot="1" x14ac:dyDescent="0.3">
      <c r="A1256" s="28" t="str">
        <f t="shared" si="19"/>
        <v/>
      </c>
      <c r="B1256" s="171"/>
      <c r="C1256" s="184"/>
      <c r="D1256" s="170"/>
      <c r="E1256" s="170"/>
      <c r="F1256" s="132" t="str">
        <f>IFERROR(VLOOKUP(C1256,PG!$C$8:$M$1007,11,FALSE),"")</f>
        <v/>
      </c>
      <c r="G1256" s="133">
        <f>IFERROR(VLOOKUP(C1256,PG!$C$8:$N$1007,12,FALSE)*E1256,0)</f>
        <v>0</v>
      </c>
    </row>
    <row r="1257" spans="1:7" ht="35.1" customHeight="1" thickTop="1" thickBot="1" x14ac:dyDescent="0.3">
      <c r="A1257" s="28" t="str">
        <f t="shared" si="19"/>
        <v/>
      </c>
      <c r="B1257" s="171"/>
      <c r="C1257" s="184"/>
      <c r="D1257" s="170"/>
      <c r="E1257" s="170"/>
      <c r="F1257" s="132" t="str">
        <f>IFERROR(VLOOKUP(C1257,PG!$C$8:$M$1007,11,FALSE),"")</f>
        <v/>
      </c>
      <c r="G1257" s="133">
        <f>IFERROR(VLOOKUP(C1257,PG!$C$8:$N$1007,12,FALSE)*E1257,0)</f>
        <v>0</v>
      </c>
    </row>
    <row r="1258" spans="1:7" ht="35.1" customHeight="1" thickTop="1" thickBot="1" x14ac:dyDescent="0.3">
      <c r="A1258" s="28" t="str">
        <f t="shared" si="19"/>
        <v/>
      </c>
      <c r="B1258" s="171"/>
      <c r="C1258" s="184"/>
      <c r="D1258" s="170"/>
      <c r="E1258" s="170"/>
      <c r="F1258" s="132" t="str">
        <f>IFERROR(VLOOKUP(C1258,PG!$C$8:$M$1007,11,FALSE),"")</f>
        <v/>
      </c>
      <c r="G1258" s="133">
        <f>IFERROR(VLOOKUP(C1258,PG!$C$8:$N$1007,12,FALSE)*E1258,0)</f>
        <v>0</v>
      </c>
    </row>
    <row r="1259" spans="1:7" ht="35.1" customHeight="1" thickTop="1" thickBot="1" x14ac:dyDescent="0.3">
      <c r="A1259" s="28" t="str">
        <f t="shared" si="19"/>
        <v/>
      </c>
      <c r="B1259" s="171"/>
      <c r="C1259" s="184"/>
      <c r="D1259" s="170"/>
      <c r="E1259" s="170"/>
      <c r="F1259" s="132" t="str">
        <f>IFERROR(VLOOKUP(C1259,PG!$C$8:$M$1007,11,FALSE),"")</f>
        <v/>
      </c>
      <c r="G1259" s="133">
        <f>IFERROR(VLOOKUP(C1259,PG!$C$8:$N$1007,12,FALSE)*E1259,0)</f>
        <v>0</v>
      </c>
    </row>
    <row r="1260" spans="1:7" ht="35.1" customHeight="1" thickTop="1" thickBot="1" x14ac:dyDescent="0.3">
      <c r="A1260" s="28" t="str">
        <f t="shared" si="19"/>
        <v/>
      </c>
      <c r="B1260" s="171"/>
      <c r="C1260" s="184"/>
      <c r="D1260" s="170"/>
      <c r="E1260" s="170"/>
      <c r="F1260" s="132" t="str">
        <f>IFERROR(VLOOKUP(C1260,PG!$C$8:$M$1007,11,FALSE),"")</f>
        <v/>
      </c>
      <c r="G1260" s="133">
        <f>IFERROR(VLOOKUP(C1260,PG!$C$8:$N$1007,12,FALSE)*E1260,0)</f>
        <v>0</v>
      </c>
    </row>
    <row r="1261" spans="1:7" ht="35.1" customHeight="1" thickTop="1" thickBot="1" x14ac:dyDescent="0.3">
      <c r="A1261" s="28" t="str">
        <f t="shared" si="19"/>
        <v/>
      </c>
      <c r="B1261" s="171"/>
      <c r="C1261" s="184"/>
      <c r="D1261" s="170"/>
      <c r="E1261" s="170"/>
      <c r="F1261" s="132" t="str">
        <f>IFERROR(VLOOKUP(C1261,PG!$C$8:$M$1007,11,FALSE),"")</f>
        <v/>
      </c>
      <c r="G1261" s="133">
        <f>IFERROR(VLOOKUP(C1261,PG!$C$8:$N$1007,12,FALSE)*E1261,0)</f>
        <v>0</v>
      </c>
    </row>
    <row r="1262" spans="1:7" ht="35.1" customHeight="1" thickTop="1" thickBot="1" x14ac:dyDescent="0.3">
      <c r="A1262" s="28" t="str">
        <f t="shared" si="19"/>
        <v/>
      </c>
      <c r="B1262" s="171"/>
      <c r="C1262" s="184"/>
      <c r="D1262" s="170"/>
      <c r="E1262" s="170"/>
      <c r="F1262" s="132" t="str">
        <f>IFERROR(VLOOKUP(C1262,PG!$C$8:$M$1007,11,FALSE),"")</f>
        <v/>
      </c>
      <c r="G1262" s="133">
        <f>IFERROR(VLOOKUP(C1262,PG!$C$8:$N$1007,12,FALSE)*E1262,0)</f>
        <v>0</v>
      </c>
    </row>
    <row r="1263" spans="1:7" ht="35.1" customHeight="1" thickTop="1" thickBot="1" x14ac:dyDescent="0.3">
      <c r="A1263" s="28" t="str">
        <f t="shared" si="19"/>
        <v/>
      </c>
      <c r="B1263" s="171"/>
      <c r="C1263" s="184"/>
      <c r="D1263" s="170"/>
      <c r="E1263" s="170"/>
      <c r="F1263" s="132" t="str">
        <f>IFERROR(VLOOKUP(C1263,PG!$C$8:$M$1007,11,FALSE),"")</f>
        <v/>
      </c>
      <c r="G1263" s="133">
        <f>IFERROR(VLOOKUP(C1263,PG!$C$8:$N$1007,12,FALSE)*E1263,0)</f>
        <v>0</v>
      </c>
    </row>
    <row r="1264" spans="1:7" ht="35.1" customHeight="1" thickTop="1" thickBot="1" x14ac:dyDescent="0.3">
      <c r="A1264" s="28" t="str">
        <f t="shared" si="19"/>
        <v/>
      </c>
      <c r="B1264" s="171"/>
      <c r="C1264" s="184"/>
      <c r="D1264" s="170"/>
      <c r="E1264" s="170"/>
      <c r="F1264" s="132" t="str">
        <f>IFERROR(VLOOKUP(C1264,PG!$C$8:$M$1007,11,FALSE),"")</f>
        <v/>
      </c>
      <c r="G1264" s="133">
        <f>IFERROR(VLOOKUP(C1264,PG!$C$8:$N$1007,12,FALSE)*E1264,0)</f>
        <v>0</v>
      </c>
    </row>
    <row r="1265" spans="1:7" ht="35.1" customHeight="1" thickTop="1" thickBot="1" x14ac:dyDescent="0.3">
      <c r="A1265" s="28" t="str">
        <f t="shared" si="19"/>
        <v/>
      </c>
      <c r="B1265" s="171"/>
      <c r="C1265" s="184"/>
      <c r="D1265" s="170"/>
      <c r="E1265" s="170"/>
      <c r="F1265" s="132" t="str">
        <f>IFERROR(VLOOKUP(C1265,PG!$C$8:$M$1007,11,FALSE),"")</f>
        <v/>
      </c>
      <c r="G1265" s="133">
        <f>IFERROR(VLOOKUP(C1265,PG!$C$8:$N$1007,12,FALSE)*E1265,0)</f>
        <v>0</v>
      </c>
    </row>
    <row r="1266" spans="1:7" ht="35.1" customHeight="1" thickTop="1" thickBot="1" x14ac:dyDescent="0.3">
      <c r="A1266" s="28" t="str">
        <f t="shared" si="19"/>
        <v/>
      </c>
      <c r="B1266" s="171"/>
      <c r="C1266" s="184"/>
      <c r="D1266" s="170"/>
      <c r="E1266" s="170"/>
      <c r="F1266" s="132" t="str">
        <f>IFERROR(VLOOKUP(C1266,PG!$C$8:$M$1007,11,FALSE),"")</f>
        <v/>
      </c>
      <c r="G1266" s="133">
        <f>IFERROR(VLOOKUP(C1266,PG!$C$8:$N$1007,12,FALSE)*E1266,0)</f>
        <v>0</v>
      </c>
    </row>
    <row r="1267" spans="1:7" ht="35.1" customHeight="1" thickTop="1" thickBot="1" x14ac:dyDescent="0.3">
      <c r="A1267" s="28" t="str">
        <f t="shared" si="19"/>
        <v/>
      </c>
      <c r="B1267" s="171"/>
      <c r="C1267" s="184"/>
      <c r="D1267" s="170"/>
      <c r="E1267" s="170"/>
      <c r="F1267" s="132" t="str">
        <f>IFERROR(VLOOKUP(C1267,PG!$C$8:$M$1007,11,FALSE),"")</f>
        <v/>
      </c>
      <c r="G1267" s="133">
        <f>IFERROR(VLOOKUP(C1267,PG!$C$8:$N$1007,12,FALSE)*E1267,0)</f>
        <v>0</v>
      </c>
    </row>
    <row r="1268" spans="1:7" ht="35.1" customHeight="1" thickTop="1" thickBot="1" x14ac:dyDescent="0.3">
      <c r="A1268" s="28" t="str">
        <f t="shared" si="19"/>
        <v/>
      </c>
      <c r="B1268" s="171"/>
      <c r="C1268" s="184"/>
      <c r="D1268" s="170"/>
      <c r="E1268" s="170"/>
      <c r="F1268" s="132" t="str">
        <f>IFERROR(VLOOKUP(C1268,PG!$C$8:$M$1007,11,FALSE),"")</f>
        <v/>
      </c>
      <c r="G1268" s="133">
        <f>IFERROR(VLOOKUP(C1268,PG!$C$8:$N$1007,12,FALSE)*E1268,0)</f>
        <v>0</v>
      </c>
    </row>
    <row r="1269" spans="1:7" ht="35.1" customHeight="1" thickTop="1" thickBot="1" x14ac:dyDescent="0.3">
      <c r="A1269" s="28" t="str">
        <f t="shared" si="19"/>
        <v/>
      </c>
      <c r="B1269" s="171"/>
      <c r="C1269" s="184"/>
      <c r="D1269" s="170"/>
      <c r="E1269" s="170"/>
      <c r="F1269" s="132" t="str">
        <f>IFERROR(VLOOKUP(C1269,PG!$C$8:$M$1007,11,FALSE),"")</f>
        <v/>
      </c>
      <c r="G1269" s="133">
        <f>IFERROR(VLOOKUP(C1269,PG!$C$8:$N$1007,12,FALSE)*E1269,0)</f>
        <v>0</v>
      </c>
    </row>
    <row r="1270" spans="1:7" ht="35.1" customHeight="1" thickTop="1" thickBot="1" x14ac:dyDescent="0.3">
      <c r="A1270" s="28" t="str">
        <f t="shared" si="19"/>
        <v/>
      </c>
      <c r="B1270" s="171"/>
      <c r="C1270" s="184"/>
      <c r="D1270" s="170"/>
      <c r="E1270" s="170"/>
      <c r="F1270" s="132" t="str">
        <f>IFERROR(VLOOKUP(C1270,PG!$C$8:$M$1007,11,FALSE),"")</f>
        <v/>
      </c>
      <c r="G1270" s="133">
        <f>IFERROR(VLOOKUP(C1270,PG!$C$8:$N$1007,12,FALSE)*E1270,0)</f>
        <v>0</v>
      </c>
    </row>
    <row r="1271" spans="1:7" ht="35.1" customHeight="1" thickTop="1" thickBot="1" x14ac:dyDescent="0.3">
      <c r="A1271" s="28" t="str">
        <f t="shared" si="19"/>
        <v/>
      </c>
      <c r="B1271" s="171"/>
      <c r="C1271" s="184"/>
      <c r="D1271" s="170"/>
      <c r="E1271" s="170"/>
      <c r="F1271" s="132" t="str">
        <f>IFERROR(VLOOKUP(C1271,PG!$C$8:$M$1007,11,FALSE),"")</f>
        <v/>
      </c>
      <c r="G1271" s="133">
        <f>IFERROR(VLOOKUP(C1271,PG!$C$8:$N$1007,12,FALSE)*E1271,0)</f>
        <v>0</v>
      </c>
    </row>
    <row r="1272" spans="1:7" ht="35.1" customHeight="1" thickTop="1" thickBot="1" x14ac:dyDescent="0.3">
      <c r="A1272" s="28" t="str">
        <f t="shared" si="19"/>
        <v/>
      </c>
      <c r="B1272" s="171"/>
      <c r="C1272" s="184"/>
      <c r="D1272" s="170"/>
      <c r="E1272" s="170"/>
      <c r="F1272" s="132" t="str">
        <f>IFERROR(VLOOKUP(C1272,PG!$C$8:$M$1007,11,FALSE),"")</f>
        <v/>
      </c>
      <c r="G1272" s="133">
        <f>IFERROR(VLOOKUP(C1272,PG!$C$8:$N$1007,12,FALSE)*E1272,0)</f>
        <v>0</v>
      </c>
    </row>
    <row r="1273" spans="1:7" ht="35.1" customHeight="1" thickTop="1" thickBot="1" x14ac:dyDescent="0.3">
      <c r="A1273" s="28" t="str">
        <f t="shared" si="19"/>
        <v/>
      </c>
      <c r="B1273" s="171"/>
      <c r="C1273" s="184"/>
      <c r="D1273" s="170"/>
      <c r="E1273" s="170"/>
      <c r="F1273" s="132" t="str">
        <f>IFERROR(VLOOKUP(C1273,PG!$C$8:$M$1007,11,FALSE),"")</f>
        <v/>
      </c>
      <c r="G1273" s="133">
        <f>IFERROR(VLOOKUP(C1273,PG!$C$8:$N$1007,12,FALSE)*E1273,0)</f>
        <v>0</v>
      </c>
    </row>
    <row r="1274" spans="1:7" ht="35.1" customHeight="1" thickTop="1" thickBot="1" x14ac:dyDescent="0.3">
      <c r="A1274" s="28" t="str">
        <f t="shared" si="19"/>
        <v/>
      </c>
      <c r="B1274" s="171"/>
      <c r="C1274" s="184"/>
      <c r="D1274" s="170"/>
      <c r="E1274" s="170"/>
      <c r="F1274" s="132" t="str">
        <f>IFERROR(VLOOKUP(C1274,PG!$C$8:$M$1007,11,FALSE),"")</f>
        <v/>
      </c>
      <c r="G1274" s="133">
        <f>IFERROR(VLOOKUP(C1274,PG!$C$8:$N$1007,12,FALSE)*E1274,0)</f>
        <v>0</v>
      </c>
    </row>
    <row r="1275" spans="1:7" ht="35.1" customHeight="1" thickTop="1" thickBot="1" x14ac:dyDescent="0.3">
      <c r="A1275" s="28" t="str">
        <f t="shared" si="19"/>
        <v/>
      </c>
      <c r="B1275" s="171"/>
      <c r="C1275" s="184"/>
      <c r="D1275" s="170"/>
      <c r="E1275" s="170"/>
      <c r="F1275" s="132" t="str">
        <f>IFERROR(VLOOKUP(C1275,PG!$C$8:$M$1007,11,FALSE),"")</f>
        <v/>
      </c>
      <c r="G1275" s="133">
        <f>IFERROR(VLOOKUP(C1275,PG!$C$8:$N$1007,12,FALSE)*E1275,0)</f>
        <v>0</v>
      </c>
    </row>
    <row r="1276" spans="1:7" ht="35.1" customHeight="1" thickTop="1" thickBot="1" x14ac:dyDescent="0.3">
      <c r="A1276" s="28" t="str">
        <f t="shared" si="19"/>
        <v/>
      </c>
      <c r="B1276" s="171"/>
      <c r="C1276" s="184"/>
      <c r="D1276" s="170"/>
      <c r="E1276" s="170"/>
      <c r="F1276" s="132" t="str">
        <f>IFERROR(VLOOKUP(C1276,PG!$C$8:$M$1007,11,FALSE),"")</f>
        <v/>
      </c>
      <c r="G1276" s="133">
        <f>IFERROR(VLOOKUP(C1276,PG!$C$8:$N$1007,12,FALSE)*E1276,0)</f>
        <v>0</v>
      </c>
    </row>
    <row r="1277" spans="1:7" ht="35.1" customHeight="1" thickTop="1" thickBot="1" x14ac:dyDescent="0.3">
      <c r="A1277" s="28" t="str">
        <f t="shared" si="19"/>
        <v/>
      </c>
      <c r="B1277" s="171"/>
      <c r="C1277" s="184"/>
      <c r="D1277" s="170"/>
      <c r="E1277" s="170"/>
      <c r="F1277" s="132" t="str">
        <f>IFERROR(VLOOKUP(C1277,PG!$C$8:$M$1007,11,FALSE),"")</f>
        <v/>
      </c>
      <c r="G1277" s="133">
        <f>IFERROR(VLOOKUP(C1277,PG!$C$8:$N$1007,12,FALSE)*E1277,0)</f>
        <v>0</v>
      </c>
    </row>
    <row r="1278" spans="1:7" ht="35.1" customHeight="1" thickTop="1" thickBot="1" x14ac:dyDescent="0.3">
      <c r="A1278" s="28" t="str">
        <f t="shared" si="19"/>
        <v/>
      </c>
      <c r="B1278" s="171"/>
      <c r="C1278" s="184"/>
      <c r="D1278" s="170"/>
      <c r="E1278" s="170"/>
      <c r="F1278" s="132" t="str">
        <f>IFERROR(VLOOKUP(C1278,PG!$C$8:$M$1007,11,FALSE),"")</f>
        <v/>
      </c>
      <c r="G1278" s="133">
        <f>IFERROR(VLOOKUP(C1278,PG!$C$8:$N$1007,12,FALSE)*E1278,0)</f>
        <v>0</v>
      </c>
    </row>
    <row r="1279" spans="1:7" ht="35.1" customHeight="1" thickTop="1" thickBot="1" x14ac:dyDescent="0.3">
      <c r="A1279" s="28" t="str">
        <f t="shared" si="19"/>
        <v/>
      </c>
      <c r="B1279" s="171"/>
      <c r="C1279" s="184"/>
      <c r="D1279" s="170"/>
      <c r="E1279" s="170"/>
      <c r="F1279" s="132" t="str">
        <f>IFERROR(VLOOKUP(C1279,PG!$C$8:$M$1007,11,FALSE),"")</f>
        <v/>
      </c>
      <c r="G1279" s="133">
        <f>IFERROR(VLOOKUP(C1279,PG!$C$8:$N$1007,12,FALSE)*E1279,0)</f>
        <v>0</v>
      </c>
    </row>
    <row r="1280" spans="1:7" ht="35.1" customHeight="1" thickTop="1" thickBot="1" x14ac:dyDescent="0.3">
      <c r="A1280" s="28" t="str">
        <f t="shared" si="19"/>
        <v/>
      </c>
      <c r="B1280" s="171"/>
      <c r="C1280" s="184"/>
      <c r="D1280" s="170"/>
      <c r="E1280" s="170"/>
      <c r="F1280" s="132" t="str">
        <f>IFERROR(VLOOKUP(C1280,PG!$C$8:$M$1007,11,FALSE),"")</f>
        <v/>
      </c>
      <c r="G1280" s="133">
        <f>IFERROR(VLOOKUP(C1280,PG!$C$8:$N$1007,12,FALSE)*E1280,0)</f>
        <v>0</v>
      </c>
    </row>
    <row r="1281" spans="1:7" ht="35.1" customHeight="1" thickTop="1" thickBot="1" x14ac:dyDescent="0.3">
      <c r="A1281" s="28" t="str">
        <f t="shared" si="19"/>
        <v/>
      </c>
      <c r="B1281" s="171"/>
      <c r="C1281" s="184"/>
      <c r="D1281" s="170"/>
      <c r="E1281" s="170"/>
      <c r="F1281" s="132" t="str">
        <f>IFERROR(VLOOKUP(C1281,PG!$C$8:$M$1007,11,FALSE),"")</f>
        <v/>
      </c>
      <c r="G1281" s="133">
        <f>IFERROR(VLOOKUP(C1281,PG!$C$8:$N$1007,12,FALSE)*E1281,0)</f>
        <v>0</v>
      </c>
    </row>
    <row r="1282" spans="1:7" ht="35.1" customHeight="1" thickTop="1" thickBot="1" x14ac:dyDescent="0.3">
      <c r="A1282" s="28" t="str">
        <f t="shared" si="19"/>
        <v/>
      </c>
      <c r="B1282" s="171"/>
      <c r="C1282" s="184"/>
      <c r="D1282" s="170"/>
      <c r="E1282" s="170"/>
      <c r="F1282" s="132" t="str">
        <f>IFERROR(VLOOKUP(C1282,PG!$C$8:$M$1007,11,FALSE),"")</f>
        <v/>
      </c>
      <c r="G1282" s="133">
        <f>IFERROR(VLOOKUP(C1282,PG!$C$8:$N$1007,12,FALSE)*E1282,0)</f>
        <v>0</v>
      </c>
    </row>
    <row r="1283" spans="1:7" ht="35.1" customHeight="1" thickTop="1" thickBot="1" x14ac:dyDescent="0.3">
      <c r="A1283" s="28" t="str">
        <f t="shared" si="19"/>
        <v/>
      </c>
      <c r="B1283" s="171"/>
      <c r="C1283" s="184"/>
      <c r="D1283" s="170"/>
      <c r="E1283" s="170"/>
      <c r="F1283" s="132" t="str">
        <f>IFERROR(VLOOKUP(C1283,PG!$C$8:$M$1007,11,FALSE),"")</f>
        <v/>
      </c>
      <c r="G1283" s="133">
        <f>IFERROR(VLOOKUP(C1283,PG!$C$8:$N$1007,12,FALSE)*E1283,0)</f>
        <v>0</v>
      </c>
    </row>
    <row r="1284" spans="1:7" ht="35.1" customHeight="1" thickTop="1" thickBot="1" x14ac:dyDescent="0.3">
      <c r="A1284" s="28" t="str">
        <f t="shared" si="19"/>
        <v/>
      </c>
      <c r="B1284" s="171"/>
      <c r="C1284" s="184"/>
      <c r="D1284" s="170"/>
      <c r="E1284" s="170"/>
      <c r="F1284" s="132" t="str">
        <f>IFERROR(VLOOKUP(C1284,PG!$C$8:$M$1007,11,FALSE),"")</f>
        <v/>
      </c>
      <c r="G1284" s="133">
        <f>IFERROR(VLOOKUP(C1284,PG!$C$8:$N$1007,12,FALSE)*E1284,0)</f>
        <v>0</v>
      </c>
    </row>
    <row r="1285" spans="1:7" ht="35.1" customHeight="1" thickTop="1" thickBot="1" x14ac:dyDescent="0.3">
      <c r="A1285" s="28" t="str">
        <f t="shared" si="19"/>
        <v/>
      </c>
      <c r="B1285" s="171"/>
      <c r="C1285" s="184"/>
      <c r="D1285" s="170"/>
      <c r="E1285" s="170"/>
      <c r="F1285" s="132" t="str">
        <f>IFERROR(VLOOKUP(C1285,PG!$C$8:$M$1007,11,FALSE),"")</f>
        <v/>
      </c>
      <c r="G1285" s="133">
        <f>IFERROR(VLOOKUP(C1285,PG!$C$8:$N$1007,12,FALSE)*E1285,0)</f>
        <v>0</v>
      </c>
    </row>
    <row r="1286" spans="1:7" ht="35.1" customHeight="1" thickTop="1" thickBot="1" x14ac:dyDescent="0.3">
      <c r="A1286" s="28" t="str">
        <f t="shared" si="19"/>
        <v/>
      </c>
      <c r="B1286" s="171"/>
      <c r="C1286" s="184"/>
      <c r="D1286" s="170"/>
      <c r="E1286" s="170"/>
      <c r="F1286" s="132" t="str">
        <f>IFERROR(VLOOKUP(C1286,PG!$C$8:$M$1007,11,FALSE),"")</f>
        <v/>
      </c>
      <c r="G1286" s="133">
        <f>IFERROR(VLOOKUP(C1286,PG!$C$8:$N$1007,12,FALSE)*E1286,0)</f>
        <v>0</v>
      </c>
    </row>
    <row r="1287" spans="1:7" ht="35.1" customHeight="1" thickTop="1" thickBot="1" x14ac:dyDescent="0.3">
      <c r="A1287" s="28" t="str">
        <f t="shared" si="19"/>
        <v/>
      </c>
      <c r="B1287" s="171"/>
      <c r="C1287" s="184"/>
      <c r="D1287" s="170"/>
      <c r="E1287" s="170"/>
      <c r="F1287" s="132" t="str">
        <f>IFERROR(VLOOKUP(C1287,PG!$C$8:$M$1007,11,FALSE),"")</f>
        <v/>
      </c>
      <c r="G1287" s="133">
        <f>IFERROR(VLOOKUP(C1287,PG!$C$8:$N$1007,12,FALSE)*E1287,0)</f>
        <v>0</v>
      </c>
    </row>
    <row r="1288" spans="1:7" ht="35.1" customHeight="1" thickTop="1" thickBot="1" x14ac:dyDescent="0.3">
      <c r="A1288" s="28" t="str">
        <f t="shared" si="19"/>
        <v/>
      </c>
      <c r="B1288" s="171"/>
      <c r="C1288" s="184"/>
      <c r="D1288" s="170"/>
      <c r="E1288" s="170"/>
      <c r="F1288" s="132" t="str">
        <f>IFERROR(VLOOKUP(C1288,PG!$C$8:$M$1007,11,FALSE),"")</f>
        <v/>
      </c>
      <c r="G1288" s="133">
        <f>IFERROR(VLOOKUP(C1288,PG!$C$8:$N$1007,12,FALSE)*E1288,0)</f>
        <v>0</v>
      </c>
    </row>
    <row r="1289" spans="1:7" ht="35.1" customHeight="1" thickTop="1" thickBot="1" x14ac:dyDescent="0.3">
      <c r="A1289" s="28" t="str">
        <f t="shared" ref="A1289:A1352" si="20">IF(B1289="","",MONTH(B1289))</f>
        <v/>
      </c>
      <c r="B1289" s="171"/>
      <c r="C1289" s="184"/>
      <c r="D1289" s="170"/>
      <c r="E1289" s="170"/>
      <c r="F1289" s="132" t="str">
        <f>IFERROR(VLOOKUP(C1289,PG!$C$8:$M$1007,11,FALSE),"")</f>
        <v/>
      </c>
      <c r="G1289" s="133">
        <f>IFERROR(VLOOKUP(C1289,PG!$C$8:$N$1007,12,FALSE)*E1289,0)</f>
        <v>0</v>
      </c>
    </row>
    <row r="1290" spans="1:7" ht="35.1" customHeight="1" thickTop="1" thickBot="1" x14ac:dyDescent="0.3">
      <c r="A1290" s="28" t="str">
        <f t="shared" si="20"/>
        <v/>
      </c>
      <c r="B1290" s="171"/>
      <c r="C1290" s="184"/>
      <c r="D1290" s="170"/>
      <c r="E1290" s="170"/>
      <c r="F1290" s="132" t="str">
        <f>IFERROR(VLOOKUP(C1290,PG!$C$8:$M$1007,11,FALSE),"")</f>
        <v/>
      </c>
      <c r="G1290" s="133">
        <f>IFERROR(VLOOKUP(C1290,PG!$C$8:$N$1007,12,FALSE)*E1290,0)</f>
        <v>0</v>
      </c>
    </row>
    <row r="1291" spans="1:7" ht="35.1" customHeight="1" thickTop="1" thickBot="1" x14ac:dyDescent="0.3">
      <c r="A1291" s="28" t="str">
        <f t="shared" si="20"/>
        <v/>
      </c>
      <c r="B1291" s="171"/>
      <c r="C1291" s="184"/>
      <c r="D1291" s="170"/>
      <c r="E1291" s="170"/>
      <c r="F1291" s="132" t="str">
        <f>IFERROR(VLOOKUP(C1291,PG!$C$8:$M$1007,11,FALSE),"")</f>
        <v/>
      </c>
      <c r="G1291" s="133">
        <f>IFERROR(VLOOKUP(C1291,PG!$C$8:$N$1007,12,FALSE)*E1291,0)</f>
        <v>0</v>
      </c>
    </row>
    <row r="1292" spans="1:7" ht="35.1" customHeight="1" thickTop="1" thickBot="1" x14ac:dyDescent="0.3">
      <c r="A1292" s="28" t="str">
        <f t="shared" si="20"/>
        <v/>
      </c>
      <c r="B1292" s="171"/>
      <c r="C1292" s="184"/>
      <c r="D1292" s="170"/>
      <c r="E1292" s="170"/>
      <c r="F1292" s="132" t="str">
        <f>IFERROR(VLOOKUP(C1292,PG!$C$8:$M$1007,11,FALSE),"")</f>
        <v/>
      </c>
      <c r="G1292" s="133">
        <f>IFERROR(VLOOKUP(C1292,PG!$C$8:$N$1007,12,FALSE)*E1292,0)</f>
        <v>0</v>
      </c>
    </row>
    <row r="1293" spans="1:7" ht="35.1" customHeight="1" thickTop="1" thickBot="1" x14ac:dyDescent="0.3">
      <c r="A1293" s="28" t="str">
        <f t="shared" si="20"/>
        <v/>
      </c>
      <c r="B1293" s="171"/>
      <c r="C1293" s="184"/>
      <c r="D1293" s="170"/>
      <c r="E1293" s="170"/>
      <c r="F1293" s="132" t="str">
        <f>IFERROR(VLOOKUP(C1293,PG!$C$8:$M$1007,11,FALSE),"")</f>
        <v/>
      </c>
      <c r="G1293" s="133">
        <f>IFERROR(VLOOKUP(C1293,PG!$C$8:$N$1007,12,FALSE)*E1293,0)</f>
        <v>0</v>
      </c>
    </row>
    <row r="1294" spans="1:7" ht="35.1" customHeight="1" thickTop="1" thickBot="1" x14ac:dyDescent="0.3">
      <c r="A1294" s="28" t="str">
        <f t="shared" si="20"/>
        <v/>
      </c>
      <c r="B1294" s="171"/>
      <c r="C1294" s="184"/>
      <c r="D1294" s="170"/>
      <c r="E1294" s="170"/>
      <c r="F1294" s="132" t="str">
        <f>IFERROR(VLOOKUP(C1294,PG!$C$8:$M$1007,11,FALSE),"")</f>
        <v/>
      </c>
      <c r="G1294" s="133">
        <f>IFERROR(VLOOKUP(C1294,PG!$C$8:$N$1007,12,FALSE)*E1294,0)</f>
        <v>0</v>
      </c>
    </row>
    <row r="1295" spans="1:7" ht="35.1" customHeight="1" thickTop="1" thickBot="1" x14ac:dyDescent="0.3">
      <c r="A1295" s="28" t="str">
        <f t="shared" si="20"/>
        <v/>
      </c>
      <c r="B1295" s="171"/>
      <c r="C1295" s="184"/>
      <c r="D1295" s="170"/>
      <c r="E1295" s="170"/>
      <c r="F1295" s="132" t="str">
        <f>IFERROR(VLOOKUP(C1295,PG!$C$8:$M$1007,11,FALSE),"")</f>
        <v/>
      </c>
      <c r="G1295" s="133">
        <f>IFERROR(VLOOKUP(C1295,PG!$C$8:$N$1007,12,FALSE)*E1295,0)</f>
        <v>0</v>
      </c>
    </row>
    <row r="1296" spans="1:7" ht="35.1" customHeight="1" thickTop="1" thickBot="1" x14ac:dyDescent="0.3">
      <c r="A1296" s="28" t="str">
        <f t="shared" si="20"/>
        <v/>
      </c>
      <c r="B1296" s="171"/>
      <c r="C1296" s="184"/>
      <c r="D1296" s="170"/>
      <c r="E1296" s="170"/>
      <c r="F1296" s="132" t="str">
        <f>IFERROR(VLOOKUP(C1296,PG!$C$8:$M$1007,11,FALSE),"")</f>
        <v/>
      </c>
      <c r="G1296" s="133">
        <f>IFERROR(VLOOKUP(C1296,PG!$C$8:$N$1007,12,FALSE)*E1296,0)</f>
        <v>0</v>
      </c>
    </row>
    <row r="1297" spans="1:7" ht="35.1" customHeight="1" thickTop="1" thickBot="1" x14ac:dyDescent="0.3">
      <c r="A1297" s="28" t="str">
        <f t="shared" si="20"/>
        <v/>
      </c>
      <c r="B1297" s="171"/>
      <c r="C1297" s="184"/>
      <c r="D1297" s="170"/>
      <c r="E1297" s="170"/>
      <c r="F1297" s="132" t="str">
        <f>IFERROR(VLOOKUP(C1297,PG!$C$8:$M$1007,11,FALSE),"")</f>
        <v/>
      </c>
      <c r="G1297" s="133">
        <f>IFERROR(VLOOKUP(C1297,PG!$C$8:$N$1007,12,FALSE)*E1297,0)</f>
        <v>0</v>
      </c>
    </row>
    <row r="1298" spans="1:7" ht="35.1" customHeight="1" thickTop="1" thickBot="1" x14ac:dyDescent="0.3">
      <c r="A1298" s="28" t="str">
        <f t="shared" si="20"/>
        <v/>
      </c>
      <c r="B1298" s="171"/>
      <c r="C1298" s="184"/>
      <c r="D1298" s="170"/>
      <c r="E1298" s="170"/>
      <c r="F1298" s="132" t="str">
        <f>IFERROR(VLOOKUP(C1298,PG!$C$8:$M$1007,11,FALSE),"")</f>
        <v/>
      </c>
      <c r="G1298" s="133">
        <f>IFERROR(VLOOKUP(C1298,PG!$C$8:$N$1007,12,FALSE)*E1298,0)</f>
        <v>0</v>
      </c>
    </row>
    <row r="1299" spans="1:7" ht="35.1" customHeight="1" thickTop="1" thickBot="1" x14ac:dyDescent="0.3">
      <c r="A1299" s="28" t="str">
        <f t="shared" si="20"/>
        <v/>
      </c>
      <c r="B1299" s="171"/>
      <c r="C1299" s="184"/>
      <c r="D1299" s="170"/>
      <c r="E1299" s="170"/>
      <c r="F1299" s="132" t="str">
        <f>IFERROR(VLOOKUP(C1299,PG!$C$8:$M$1007,11,FALSE),"")</f>
        <v/>
      </c>
      <c r="G1299" s="133">
        <f>IFERROR(VLOOKUP(C1299,PG!$C$8:$N$1007,12,FALSE)*E1299,0)</f>
        <v>0</v>
      </c>
    </row>
    <row r="1300" spans="1:7" ht="35.1" customHeight="1" thickTop="1" thickBot="1" x14ac:dyDescent="0.3">
      <c r="A1300" s="28" t="str">
        <f t="shared" si="20"/>
        <v/>
      </c>
      <c r="B1300" s="171"/>
      <c r="C1300" s="184"/>
      <c r="D1300" s="170"/>
      <c r="E1300" s="170"/>
      <c r="F1300" s="132" t="str">
        <f>IFERROR(VLOOKUP(C1300,PG!$C$8:$M$1007,11,FALSE),"")</f>
        <v/>
      </c>
      <c r="G1300" s="133">
        <f>IFERROR(VLOOKUP(C1300,PG!$C$8:$N$1007,12,FALSE)*E1300,0)</f>
        <v>0</v>
      </c>
    </row>
    <row r="1301" spans="1:7" ht="35.1" customHeight="1" thickTop="1" thickBot="1" x14ac:dyDescent="0.3">
      <c r="A1301" s="28" t="str">
        <f t="shared" si="20"/>
        <v/>
      </c>
      <c r="B1301" s="171"/>
      <c r="C1301" s="184"/>
      <c r="D1301" s="170"/>
      <c r="E1301" s="170"/>
      <c r="F1301" s="132" t="str">
        <f>IFERROR(VLOOKUP(C1301,PG!$C$8:$M$1007,11,FALSE),"")</f>
        <v/>
      </c>
      <c r="G1301" s="133">
        <f>IFERROR(VLOOKUP(C1301,PG!$C$8:$N$1007,12,FALSE)*E1301,0)</f>
        <v>0</v>
      </c>
    </row>
    <row r="1302" spans="1:7" ht="35.1" customHeight="1" thickTop="1" thickBot="1" x14ac:dyDescent="0.3">
      <c r="A1302" s="28" t="str">
        <f t="shared" si="20"/>
        <v/>
      </c>
      <c r="B1302" s="171"/>
      <c r="C1302" s="184"/>
      <c r="D1302" s="170"/>
      <c r="E1302" s="170"/>
      <c r="F1302" s="132" t="str">
        <f>IFERROR(VLOOKUP(C1302,PG!$C$8:$M$1007,11,FALSE),"")</f>
        <v/>
      </c>
      <c r="G1302" s="133">
        <f>IFERROR(VLOOKUP(C1302,PG!$C$8:$N$1007,12,FALSE)*E1302,0)</f>
        <v>0</v>
      </c>
    </row>
    <row r="1303" spans="1:7" ht="35.1" customHeight="1" thickTop="1" thickBot="1" x14ac:dyDescent="0.3">
      <c r="A1303" s="28" t="str">
        <f t="shared" si="20"/>
        <v/>
      </c>
      <c r="B1303" s="171"/>
      <c r="C1303" s="184"/>
      <c r="D1303" s="170"/>
      <c r="E1303" s="170"/>
      <c r="F1303" s="132" t="str">
        <f>IFERROR(VLOOKUP(C1303,PG!$C$8:$M$1007,11,FALSE),"")</f>
        <v/>
      </c>
      <c r="G1303" s="133">
        <f>IFERROR(VLOOKUP(C1303,PG!$C$8:$N$1007,12,FALSE)*E1303,0)</f>
        <v>0</v>
      </c>
    </row>
    <row r="1304" spans="1:7" ht="35.1" customHeight="1" thickTop="1" thickBot="1" x14ac:dyDescent="0.3">
      <c r="A1304" s="28" t="str">
        <f t="shared" si="20"/>
        <v/>
      </c>
      <c r="B1304" s="171"/>
      <c r="C1304" s="184"/>
      <c r="D1304" s="170"/>
      <c r="E1304" s="170"/>
      <c r="F1304" s="132" t="str">
        <f>IFERROR(VLOOKUP(C1304,PG!$C$8:$M$1007,11,FALSE),"")</f>
        <v/>
      </c>
      <c r="G1304" s="133">
        <f>IFERROR(VLOOKUP(C1304,PG!$C$8:$N$1007,12,FALSE)*E1304,0)</f>
        <v>0</v>
      </c>
    </row>
    <row r="1305" spans="1:7" ht="35.1" customHeight="1" thickTop="1" thickBot="1" x14ac:dyDescent="0.3">
      <c r="A1305" s="28" t="str">
        <f t="shared" si="20"/>
        <v/>
      </c>
      <c r="B1305" s="171"/>
      <c r="C1305" s="184"/>
      <c r="D1305" s="170"/>
      <c r="E1305" s="170"/>
      <c r="F1305" s="132" t="str">
        <f>IFERROR(VLOOKUP(C1305,PG!$C$8:$M$1007,11,FALSE),"")</f>
        <v/>
      </c>
      <c r="G1305" s="133">
        <f>IFERROR(VLOOKUP(C1305,PG!$C$8:$N$1007,12,FALSE)*E1305,0)</f>
        <v>0</v>
      </c>
    </row>
    <row r="1306" spans="1:7" ht="35.1" customHeight="1" thickTop="1" thickBot="1" x14ac:dyDescent="0.3">
      <c r="A1306" s="28" t="str">
        <f t="shared" si="20"/>
        <v/>
      </c>
      <c r="B1306" s="171"/>
      <c r="C1306" s="184"/>
      <c r="D1306" s="170"/>
      <c r="E1306" s="170"/>
      <c r="F1306" s="132" t="str">
        <f>IFERROR(VLOOKUP(C1306,PG!$C$8:$M$1007,11,FALSE),"")</f>
        <v/>
      </c>
      <c r="G1306" s="133">
        <f>IFERROR(VLOOKUP(C1306,PG!$C$8:$N$1007,12,FALSE)*E1306,0)</f>
        <v>0</v>
      </c>
    </row>
    <row r="1307" spans="1:7" ht="35.1" customHeight="1" thickTop="1" thickBot="1" x14ac:dyDescent="0.3">
      <c r="A1307" s="28" t="str">
        <f t="shared" si="20"/>
        <v/>
      </c>
      <c r="B1307" s="171"/>
      <c r="C1307" s="184"/>
      <c r="D1307" s="170"/>
      <c r="E1307" s="170"/>
      <c r="F1307" s="132" t="str">
        <f>IFERROR(VLOOKUP(C1307,PG!$C$8:$M$1007,11,FALSE),"")</f>
        <v/>
      </c>
      <c r="G1307" s="133">
        <f>IFERROR(VLOOKUP(C1307,PG!$C$8:$N$1007,12,FALSE)*E1307,0)</f>
        <v>0</v>
      </c>
    </row>
    <row r="1308" spans="1:7" ht="35.1" customHeight="1" thickTop="1" thickBot="1" x14ac:dyDescent="0.3">
      <c r="A1308" s="28" t="str">
        <f t="shared" si="20"/>
        <v/>
      </c>
      <c r="B1308" s="171"/>
      <c r="C1308" s="184"/>
      <c r="D1308" s="170"/>
      <c r="E1308" s="170"/>
      <c r="F1308" s="132" t="str">
        <f>IFERROR(VLOOKUP(C1308,PG!$C$8:$M$1007,11,FALSE),"")</f>
        <v/>
      </c>
      <c r="G1308" s="133">
        <f>IFERROR(VLOOKUP(C1308,PG!$C$8:$N$1007,12,FALSE)*E1308,0)</f>
        <v>0</v>
      </c>
    </row>
    <row r="1309" spans="1:7" ht="35.1" customHeight="1" thickTop="1" thickBot="1" x14ac:dyDescent="0.3">
      <c r="A1309" s="28" t="str">
        <f t="shared" si="20"/>
        <v/>
      </c>
      <c r="B1309" s="171"/>
      <c r="C1309" s="184"/>
      <c r="D1309" s="170"/>
      <c r="E1309" s="170"/>
      <c r="F1309" s="132" t="str">
        <f>IFERROR(VLOOKUP(C1309,PG!$C$8:$M$1007,11,FALSE),"")</f>
        <v/>
      </c>
      <c r="G1309" s="133">
        <f>IFERROR(VLOOKUP(C1309,PG!$C$8:$N$1007,12,FALSE)*E1309,0)</f>
        <v>0</v>
      </c>
    </row>
    <row r="1310" spans="1:7" ht="35.1" customHeight="1" thickTop="1" thickBot="1" x14ac:dyDescent="0.3">
      <c r="A1310" s="28" t="str">
        <f t="shared" si="20"/>
        <v/>
      </c>
      <c r="B1310" s="171"/>
      <c r="C1310" s="184"/>
      <c r="D1310" s="170"/>
      <c r="E1310" s="170"/>
      <c r="F1310" s="132" t="str">
        <f>IFERROR(VLOOKUP(C1310,PG!$C$8:$M$1007,11,FALSE),"")</f>
        <v/>
      </c>
      <c r="G1310" s="133">
        <f>IFERROR(VLOOKUP(C1310,PG!$C$8:$N$1007,12,FALSE)*E1310,0)</f>
        <v>0</v>
      </c>
    </row>
    <row r="1311" spans="1:7" ht="35.1" customHeight="1" thickTop="1" thickBot="1" x14ac:dyDescent="0.3">
      <c r="A1311" s="28" t="str">
        <f t="shared" si="20"/>
        <v/>
      </c>
      <c r="B1311" s="171"/>
      <c r="C1311" s="184"/>
      <c r="D1311" s="170"/>
      <c r="E1311" s="170"/>
      <c r="F1311" s="132" t="str">
        <f>IFERROR(VLOOKUP(C1311,PG!$C$8:$M$1007,11,FALSE),"")</f>
        <v/>
      </c>
      <c r="G1311" s="133">
        <f>IFERROR(VLOOKUP(C1311,PG!$C$8:$N$1007,12,FALSE)*E1311,0)</f>
        <v>0</v>
      </c>
    </row>
    <row r="1312" spans="1:7" ht="35.1" customHeight="1" thickTop="1" thickBot="1" x14ac:dyDescent="0.3">
      <c r="A1312" s="28" t="str">
        <f t="shared" si="20"/>
        <v/>
      </c>
      <c r="B1312" s="171"/>
      <c r="C1312" s="184"/>
      <c r="D1312" s="170"/>
      <c r="E1312" s="170"/>
      <c r="F1312" s="132" t="str">
        <f>IFERROR(VLOOKUP(C1312,PG!$C$8:$M$1007,11,FALSE),"")</f>
        <v/>
      </c>
      <c r="G1312" s="133">
        <f>IFERROR(VLOOKUP(C1312,PG!$C$8:$N$1007,12,FALSE)*E1312,0)</f>
        <v>0</v>
      </c>
    </row>
    <row r="1313" spans="1:7" ht="35.1" customHeight="1" thickTop="1" thickBot="1" x14ac:dyDescent="0.3">
      <c r="A1313" s="28" t="str">
        <f t="shared" si="20"/>
        <v/>
      </c>
      <c r="B1313" s="171"/>
      <c r="C1313" s="184"/>
      <c r="D1313" s="170"/>
      <c r="E1313" s="170"/>
      <c r="F1313" s="132" t="str">
        <f>IFERROR(VLOOKUP(C1313,PG!$C$8:$M$1007,11,FALSE),"")</f>
        <v/>
      </c>
      <c r="G1313" s="133">
        <f>IFERROR(VLOOKUP(C1313,PG!$C$8:$N$1007,12,FALSE)*E1313,0)</f>
        <v>0</v>
      </c>
    </row>
    <row r="1314" spans="1:7" ht="35.1" customHeight="1" thickTop="1" thickBot="1" x14ac:dyDescent="0.3">
      <c r="A1314" s="28" t="str">
        <f t="shared" si="20"/>
        <v/>
      </c>
      <c r="B1314" s="171"/>
      <c r="C1314" s="184"/>
      <c r="D1314" s="170"/>
      <c r="E1314" s="170"/>
      <c r="F1314" s="132" t="str">
        <f>IFERROR(VLOOKUP(C1314,PG!$C$8:$M$1007,11,FALSE),"")</f>
        <v/>
      </c>
      <c r="G1314" s="133">
        <f>IFERROR(VLOOKUP(C1314,PG!$C$8:$N$1007,12,FALSE)*E1314,0)</f>
        <v>0</v>
      </c>
    </row>
    <row r="1315" spans="1:7" ht="35.1" customHeight="1" thickTop="1" thickBot="1" x14ac:dyDescent="0.3">
      <c r="A1315" s="28" t="str">
        <f t="shared" si="20"/>
        <v/>
      </c>
      <c r="B1315" s="171"/>
      <c r="C1315" s="184"/>
      <c r="D1315" s="170"/>
      <c r="E1315" s="170"/>
      <c r="F1315" s="132" t="str">
        <f>IFERROR(VLOOKUP(C1315,PG!$C$8:$M$1007,11,FALSE),"")</f>
        <v/>
      </c>
      <c r="G1315" s="133">
        <f>IFERROR(VLOOKUP(C1315,PG!$C$8:$N$1007,12,FALSE)*E1315,0)</f>
        <v>0</v>
      </c>
    </row>
    <row r="1316" spans="1:7" ht="35.1" customHeight="1" thickTop="1" thickBot="1" x14ac:dyDescent="0.3">
      <c r="A1316" s="28" t="str">
        <f t="shared" si="20"/>
        <v/>
      </c>
      <c r="B1316" s="171"/>
      <c r="C1316" s="184"/>
      <c r="D1316" s="170"/>
      <c r="E1316" s="170"/>
      <c r="F1316" s="132" t="str">
        <f>IFERROR(VLOOKUP(C1316,PG!$C$8:$M$1007,11,FALSE),"")</f>
        <v/>
      </c>
      <c r="G1316" s="133">
        <f>IFERROR(VLOOKUP(C1316,PG!$C$8:$N$1007,12,FALSE)*E1316,0)</f>
        <v>0</v>
      </c>
    </row>
    <row r="1317" spans="1:7" ht="35.1" customHeight="1" thickTop="1" thickBot="1" x14ac:dyDescent="0.3">
      <c r="A1317" s="28" t="str">
        <f t="shared" si="20"/>
        <v/>
      </c>
      <c r="B1317" s="171"/>
      <c r="C1317" s="184"/>
      <c r="D1317" s="170"/>
      <c r="E1317" s="170"/>
      <c r="F1317" s="132" t="str">
        <f>IFERROR(VLOOKUP(C1317,PG!$C$8:$M$1007,11,FALSE),"")</f>
        <v/>
      </c>
      <c r="G1317" s="133">
        <f>IFERROR(VLOOKUP(C1317,PG!$C$8:$N$1007,12,FALSE)*E1317,0)</f>
        <v>0</v>
      </c>
    </row>
    <row r="1318" spans="1:7" ht="35.1" customHeight="1" thickTop="1" thickBot="1" x14ac:dyDescent="0.3">
      <c r="A1318" s="28" t="str">
        <f t="shared" si="20"/>
        <v/>
      </c>
      <c r="B1318" s="171"/>
      <c r="C1318" s="184"/>
      <c r="D1318" s="170"/>
      <c r="E1318" s="170"/>
      <c r="F1318" s="132" t="str">
        <f>IFERROR(VLOOKUP(C1318,PG!$C$8:$M$1007,11,FALSE),"")</f>
        <v/>
      </c>
      <c r="G1318" s="133">
        <f>IFERROR(VLOOKUP(C1318,PG!$C$8:$N$1007,12,FALSE)*E1318,0)</f>
        <v>0</v>
      </c>
    </row>
    <row r="1319" spans="1:7" ht="35.1" customHeight="1" thickTop="1" thickBot="1" x14ac:dyDescent="0.3">
      <c r="A1319" s="28" t="str">
        <f t="shared" si="20"/>
        <v/>
      </c>
      <c r="B1319" s="171"/>
      <c r="C1319" s="184"/>
      <c r="D1319" s="170"/>
      <c r="E1319" s="170"/>
      <c r="F1319" s="132" t="str">
        <f>IFERROR(VLOOKUP(C1319,PG!$C$8:$M$1007,11,FALSE),"")</f>
        <v/>
      </c>
      <c r="G1319" s="133">
        <f>IFERROR(VLOOKUP(C1319,PG!$C$8:$N$1007,12,FALSE)*E1319,0)</f>
        <v>0</v>
      </c>
    </row>
    <row r="1320" spans="1:7" ht="35.1" customHeight="1" thickTop="1" thickBot="1" x14ac:dyDescent="0.3">
      <c r="A1320" s="28" t="str">
        <f t="shared" si="20"/>
        <v/>
      </c>
      <c r="B1320" s="171"/>
      <c r="C1320" s="184"/>
      <c r="D1320" s="170"/>
      <c r="E1320" s="170"/>
      <c r="F1320" s="132" t="str">
        <f>IFERROR(VLOOKUP(C1320,PG!$C$8:$M$1007,11,FALSE),"")</f>
        <v/>
      </c>
      <c r="G1320" s="133">
        <f>IFERROR(VLOOKUP(C1320,PG!$C$8:$N$1007,12,FALSE)*E1320,0)</f>
        <v>0</v>
      </c>
    </row>
    <row r="1321" spans="1:7" ht="35.1" customHeight="1" thickTop="1" thickBot="1" x14ac:dyDescent="0.3">
      <c r="A1321" s="28" t="str">
        <f t="shared" si="20"/>
        <v/>
      </c>
      <c r="B1321" s="171"/>
      <c r="C1321" s="184"/>
      <c r="D1321" s="170"/>
      <c r="E1321" s="170"/>
      <c r="F1321" s="132" t="str">
        <f>IFERROR(VLOOKUP(C1321,PG!$C$8:$M$1007,11,FALSE),"")</f>
        <v/>
      </c>
      <c r="G1321" s="133">
        <f>IFERROR(VLOOKUP(C1321,PG!$C$8:$N$1007,12,FALSE)*E1321,0)</f>
        <v>0</v>
      </c>
    </row>
    <row r="1322" spans="1:7" ht="35.1" customHeight="1" thickTop="1" thickBot="1" x14ac:dyDescent="0.3">
      <c r="A1322" s="28" t="str">
        <f t="shared" si="20"/>
        <v/>
      </c>
      <c r="B1322" s="171"/>
      <c r="C1322" s="184"/>
      <c r="D1322" s="170"/>
      <c r="E1322" s="170"/>
      <c r="F1322" s="132" t="str">
        <f>IFERROR(VLOOKUP(C1322,PG!$C$8:$M$1007,11,FALSE),"")</f>
        <v/>
      </c>
      <c r="G1322" s="133">
        <f>IFERROR(VLOOKUP(C1322,PG!$C$8:$N$1007,12,FALSE)*E1322,0)</f>
        <v>0</v>
      </c>
    </row>
    <row r="1323" spans="1:7" ht="35.1" customHeight="1" thickTop="1" thickBot="1" x14ac:dyDescent="0.3">
      <c r="A1323" s="28" t="str">
        <f t="shared" si="20"/>
        <v/>
      </c>
      <c r="B1323" s="171"/>
      <c r="C1323" s="184"/>
      <c r="D1323" s="170"/>
      <c r="E1323" s="170"/>
      <c r="F1323" s="132" t="str">
        <f>IFERROR(VLOOKUP(C1323,PG!$C$8:$M$1007,11,FALSE),"")</f>
        <v/>
      </c>
      <c r="G1323" s="133">
        <f>IFERROR(VLOOKUP(C1323,PG!$C$8:$N$1007,12,FALSE)*E1323,0)</f>
        <v>0</v>
      </c>
    </row>
    <row r="1324" spans="1:7" ht="35.1" customHeight="1" thickTop="1" thickBot="1" x14ac:dyDescent="0.3">
      <c r="A1324" s="28" t="str">
        <f t="shared" si="20"/>
        <v/>
      </c>
      <c r="B1324" s="171"/>
      <c r="C1324" s="184"/>
      <c r="D1324" s="170"/>
      <c r="E1324" s="170"/>
      <c r="F1324" s="132" t="str">
        <f>IFERROR(VLOOKUP(C1324,PG!$C$8:$M$1007,11,FALSE),"")</f>
        <v/>
      </c>
      <c r="G1324" s="133">
        <f>IFERROR(VLOOKUP(C1324,PG!$C$8:$N$1007,12,FALSE)*E1324,0)</f>
        <v>0</v>
      </c>
    </row>
    <row r="1325" spans="1:7" ht="35.1" customHeight="1" thickTop="1" thickBot="1" x14ac:dyDescent="0.3">
      <c r="A1325" s="28" t="str">
        <f t="shared" si="20"/>
        <v/>
      </c>
      <c r="B1325" s="171"/>
      <c r="C1325" s="184"/>
      <c r="D1325" s="170"/>
      <c r="E1325" s="170"/>
      <c r="F1325" s="132" t="str">
        <f>IFERROR(VLOOKUP(C1325,PG!$C$8:$M$1007,11,FALSE),"")</f>
        <v/>
      </c>
      <c r="G1325" s="133">
        <f>IFERROR(VLOOKUP(C1325,PG!$C$8:$N$1007,12,FALSE)*E1325,0)</f>
        <v>0</v>
      </c>
    </row>
    <row r="1326" spans="1:7" ht="35.1" customHeight="1" thickTop="1" thickBot="1" x14ac:dyDescent="0.3">
      <c r="A1326" s="28" t="str">
        <f t="shared" si="20"/>
        <v/>
      </c>
      <c r="B1326" s="171"/>
      <c r="C1326" s="184"/>
      <c r="D1326" s="170"/>
      <c r="E1326" s="170"/>
      <c r="F1326" s="132" t="str">
        <f>IFERROR(VLOOKUP(C1326,PG!$C$8:$M$1007,11,FALSE),"")</f>
        <v/>
      </c>
      <c r="G1326" s="133">
        <f>IFERROR(VLOOKUP(C1326,PG!$C$8:$N$1007,12,FALSE)*E1326,0)</f>
        <v>0</v>
      </c>
    </row>
    <row r="1327" spans="1:7" ht="35.1" customHeight="1" thickTop="1" thickBot="1" x14ac:dyDescent="0.3">
      <c r="A1327" s="28" t="str">
        <f t="shared" si="20"/>
        <v/>
      </c>
      <c r="B1327" s="171"/>
      <c r="C1327" s="184"/>
      <c r="D1327" s="170"/>
      <c r="E1327" s="170"/>
      <c r="F1327" s="132" t="str">
        <f>IFERROR(VLOOKUP(C1327,PG!$C$8:$M$1007,11,FALSE),"")</f>
        <v/>
      </c>
      <c r="G1327" s="133">
        <f>IFERROR(VLOOKUP(C1327,PG!$C$8:$N$1007,12,FALSE)*E1327,0)</f>
        <v>0</v>
      </c>
    </row>
    <row r="1328" spans="1:7" ht="35.1" customHeight="1" thickTop="1" thickBot="1" x14ac:dyDescent="0.3">
      <c r="A1328" s="28" t="str">
        <f t="shared" si="20"/>
        <v/>
      </c>
      <c r="B1328" s="171"/>
      <c r="C1328" s="184"/>
      <c r="D1328" s="170"/>
      <c r="E1328" s="170"/>
      <c r="F1328" s="132" t="str">
        <f>IFERROR(VLOOKUP(C1328,PG!$C$8:$M$1007,11,FALSE),"")</f>
        <v/>
      </c>
      <c r="G1328" s="133">
        <f>IFERROR(VLOOKUP(C1328,PG!$C$8:$N$1007,12,FALSE)*E1328,0)</f>
        <v>0</v>
      </c>
    </row>
    <row r="1329" spans="1:7" ht="35.1" customHeight="1" thickTop="1" thickBot="1" x14ac:dyDescent="0.3">
      <c r="A1329" s="28" t="str">
        <f t="shared" si="20"/>
        <v/>
      </c>
      <c r="B1329" s="171"/>
      <c r="C1329" s="184"/>
      <c r="D1329" s="170"/>
      <c r="E1329" s="170"/>
      <c r="F1329" s="132" t="str">
        <f>IFERROR(VLOOKUP(C1329,PG!$C$8:$M$1007,11,FALSE),"")</f>
        <v/>
      </c>
      <c r="G1329" s="133">
        <f>IFERROR(VLOOKUP(C1329,PG!$C$8:$N$1007,12,FALSE)*E1329,0)</f>
        <v>0</v>
      </c>
    </row>
    <row r="1330" spans="1:7" ht="35.1" customHeight="1" thickTop="1" thickBot="1" x14ac:dyDescent="0.3">
      <c r="A1330" s="28" t="str">
        <f t="shared" si="20"/>
        <v/>
      </c>
      <c r="B1330" s="171"/>
      <c r="C1330" s="184"/>
      <c r="D1330" s="170"/>
      <c r="E1330" s="170"/>
      <c r="F1330" s="132" t="str">
        <f>IFERROR(VLOOKUP(C1330,PG!$C$8:$M$1007,11,FALSE),"")</f>
        <v/>
      </c>
      <c r="G1330" s="133">
        <f>IFERROR(VLOOKUP(C1330,PG!$C$8:$N$1007,12,FALSE)*E1330,0)</f>
        <v>0</v>
      </c>
    </row>
    <row r="1331" spans="1:7" ht="35.1" customHeight="1" thickTop="1" thickBot="1" x14ac:dyDescent="0.3">
      <c r="A1331" s="28" t="str">
        <f t="shared" si="20"/>
        <v/>
      </c>
      <c r="B1331" s="171"/>
      <c r="C1331" s="184"/>
      <c r="D1331" s="170"/>
      <c r="E1331" s="170"/>
      <c r="F1331" s="132" t="str">
        <f>IFERROR(VLOOKUP(C1331,PG!$C$8:$M$1007,11,FALSE),"")</f>
        <v/>
      </c>
      <c r="G1331" s="133">
        <f>IFERROR(VLOOKUP(C1331,PG!$C$8:$N$1007,12,FALSE)*E1331,0)</f>
        <v>0</v>
      </c>
    </row>
    <row r="1332" spans="1:7" ht="35.1" customHeight="1" thickTop="1" thickBot="1" x14ac:dyDescent="0.3">
      <c r="A1332" s="28" t="str">
        <f t="shared" si="20"/>
        <v/>
      </c>
      <c r="B1332" s="171"/>
      <c r="C1332" s="184"/>
      <c r="D1332" s="170"/>
      <c r="E1332" s="170"/>
      <c r="F1332" s="132" t="str">
        <f>IFERROR(VLOOKUP(C1332,PG!$C$8:$M$1007,11,FALSE),"")</f>
        <v/>
      </c>
      <c r="G1332" s="133">
        <f>IFERROR(VLOOKUP(C1332,PG!$C$8:$N$1007,12,FALSE)*E1332,0)</f>
        <v>0</v>
      </c>
    </row>
    <row r="1333" spans="1:7" ht="35.1" customHeight="1" thickTop="1" thickBot="1" x14ac:dyDescent="0.3">
      <c r="A1333" s="28" t="str">
        <f t="shared" si="20"/>
        <v/>
      </c>
      <c r="B1333" s="171"/>
      <c r="C1333" s="184"/>
      <c r="D1333" s="170"/>
      <c r="E1333" s="170"/>
      <c r="F1333" s="132" t="str">
        <f>IFERROR(VLOOKUP(C1333,PG!$C$8:$M$1007,11,FALSE),"")</f>
        <v/>
      </c>
      <c r="G1333" s="133">
        <f>IFERROR(VLOOKUP(C1333,PG!$C$8:$N$1007,12,FALSE)*E1333,0)</f>
        <v>0</v>
      </c>
    </row>
    <row r="1334" spans="1:7" ht="35.1" customHeight="1" thickTop="1" thickBot="1" x14ac:dyDescent="0.3">
      <c r="A1334" s="28" t="str">
        <f t="shared" si="20"/>
        <v/>
      </c>
      <c r="B1334" s="171"/>
      <c r="C1334" s="184"/>
      <c r="D1334" s="170"/>
      <c r="E1334" s="170"/>
      <c r="F1334" s="132" t="str">
        <f>IFERROR(VLOOKUP(C1334,PG!$C$8:$M$1007,11,FALSE),"")</f>
        <v/>
      </c>
      <c r="G1334" s="133">
        <f>IFERROR(VLOOKUP(C1334,PG!$C$8:$N$1007,12,FALSE)*E1334,0)</f>
        <v>0</v>
      </c>
    </row>
    <row r="1335" spans="1:7" ht="35.1" customHeight="1" thickTop="1" thickBot="1" x14ac:dyDescent="0.3">
      <c r="A1335" s="28" t="str">
        <f t="shared" si="20"/>
        <v/>
      </c>
      <c r="B1335" s="171"/>
      <c r="C1335" s="184"/>
      <c r="D1335" s="170"/>
      <c r="E1335" s="170"/>
      <c r="F1335" s="132" t="str">
        <f>IFERROR(VLOOKUP(C1335,PG!$C$8:$M$1007,11,FALSE),"")</f>
        <v/>
      </c>
      <c r="G1335" s="133">
        <f>IFERROR(VLOOKUP(C1335,PG!$C$8:$N$1007,12,FALSE)*E1335,0)</f>
        <v>0</v>
      </c>
    </row>
    <row r="1336" spans="1:7" ht="35.1" customHeight="1" thickTop="1" thickBot="1" x14ac:dyDescent="0.3">
      <c r="A1336" s="28" t="str">
        <f t="shared" si="20"/>
        <v/>
      </c>
      <c r="B1336" s="171"/>
      <c r="C1336" s="184"/>
      <c r="D1336" s="170"/>
      <c r="E1336" s="170"/>
      <c r="F1336" s="132" t="str">
        <f>IFERROR(VLOOKUP(C1336,PG!$C$8:$M$1007,11,FALSE),"")</f>
        <v/>
      </c>
      <c r="G1336" s="133">
        <f>IFERROR(VLOOKUP(C1336,PG!$C$8:$N$1007,12,FALSE)*E1336,0)</f>
        <v>0</v>
      </c>
    </row>
    <row r="1337" spans="1:7" ht="35.1" customHeight="1" thickTop="1" thickBot="1" x14ac:dyDescent="0.3">
      <c r="A1337" s="28" t="str">
        <f t="shared" si="20"/>
        <v/>
      </c>
      <c r="B1337" s="171"/>
      <c r="C1337" s="184"/>
      <c r="D1337" s="170"/>
      <c r="E1337" s="170"/>
      <c r="F1337" s="132" t="str">
        <f>IFERROR(VLOOKUP(C1337,PG!$C$8:$M$1007,11,FALSE),"")</f>
        <v/>
      </c>
      <c r="G1337" s="133">
        <f>IFERROR(VLOOKUP(C1337,PG!$C$8:$N$1007,12,FALSE)*E1337,0)</f>
        <v>0</v>
      </c>
    </row>
    <row r="1338" spans="1:7" ht="35.1" customHeight="1" thickTop="1" thickBot="1" x14ac:dyDescent="0.3">
      <c r="A1338" s="28" t="str">
        <f t="shared" si="20"/>
        <v/>
      </c>
      <c r="B1338" s="171"/>
      <c r="C1338" s="184"/>
      <c r="D1338" s="170"/>
      <c r="E1338" s="170"/>
      <c r="F1338" s="132" t="str">
        <f>IFERROR(VLOOKUP(C1338,PG!$C$8:$M$1007,11,FALSE),"")</f>
        <v/>
      </c>
      <c r="G1338" s="133">
        <f>IFERROR(VLOOKUP(C1338,PG!$C$8:$N$1007,12,FALSE)*E1338,0)</f>
        <v>0</v>
      </c>
    </row>
    <row r="1339" spans="1:7" ht="35.1" customHeight="1" thickTop="1" thickBot="1" x14ac:dyDescent="0.3">
      <c r="A1339" s="28" t="str">
        <f t="shared" si="20"/>
        <v/>
      </c>
      <c r="B1339" s="171"/>
      <c r="C1339" s="184"/>
      <c r="D1339" s="170"/>
      <c r="E1339" s="170"/>
      <c r="F1339" s="132" t="str">
        <f>IFERROR(VLOOKUP(C1339,PG!$C$8:$M$1007,11,FALSE),"")</f>
        <v/>
      </c>
      <c r="G1339" s="133">
        <f>IFERROR(VLOOKUP(C1339,PG!$C$8:$N$1007,12,FALSE)*E1339,0)</f>
        <v>0</v>
      </c>
    </row>
    <row r="1340" spans="1:7" ht="35.1" customHeight="1" thickTop="1" thickBot="1" x14ac:dyDescent="0.3">
      <c r="A1340" s="28" t="str">
        <f t="shared" si="20"/>
        <v/>
      </c>
      <c r="B1340" s="171"/>
      <c r="C1340" s="184"/>
      <c r="D1340" s="170"/>
      <c r="E1340" s="170"/>
      <c r="F1340" s="132" t="str">
        <f>IFERROR(VLOOKUP(C1340,PG!$C$8:$M$1007,11,FALSE),"")</f>
        <v/>
      </c>
      <c r="G1340" s="133">
        <f>IFERROR(VLOOKUP(C1340,PG!$C$8:$N$1007,12,FALSE)*E1340,0)</f>
        <v>0</v>
      </c>
    </row>
    <row r="1341" spans="1:7" ht="35.1" customHeight="1" thickTop="1" thickBot="1" x14ac:dyDescent="0.3">
      <c r="A1341" s="28" t="str">
        <f t="shared" si="20"/>
        <v/>
      </c>
      <c r="B1341" s="171"/>
      <c r="C1341" s="184"/>
      <c r="D1341" s="170"/>
      <c r="E1341" s="170"/>
      <c r="F1341" s="132" t="str">
        <f>IFERROR(VLOOKUP(C1341,PG!$C$8:$M$1007,11,FALSE),"")</f>
        <v/>
      </c>
      <c r="G1341" s="133">
        <f>IFERROR(VLOOKUP(C1341,PG!$C$8:$N$1007,12,FALSE)*E1341,0)</f>
        <v>0</v>
      </c>
    </row>
    <row r="1342" spans="1:7" ht="35.1" customHeight="1" thickTop="1" thickBot="1" x14ac:dyDescent="0.3">
      <c r="A1342" s="28" t="str">
        <f t="shared" si="20"/>
        <v/>
      </c>
      <c r="B1342" s="171"/>
      <c r="C1342" s="184"/>
      <c r="D1342" s="170"/>
      <c r="E1342" s="170"/>
      <c r="F1342" s="132" t="str">
        <f>IFERROR(VLOOKUP(C1342,PG!$C$8:$M$1007,11,FALSE),"")</f>
        <v/>
      </c>
      <c r="G1342" s="133">
        <f>IFERROR(VLOOKUP(C1342,PG!$C$8:$N$1007,12,FALSE)*E1342,0)</f>
        <v>0</v>
      </c>
    </row>
    <row r="1343" spans="1:7" ht="35.1" customHeight="1" thickTop="1" thickBot="1" x14ac:dyDescent="0.3">
      <c r="A1343" s="28" t="str">
        <f t="shared" si="20"/>
        <v/>
      </c>
      <c r="B1343" s="171"/>
      <c r="C1343" s="184"/>
      <c r="D1343" s="170"/>
      <c r="E1343" s="170"/>
      <c r="F1343" s="132" t="str">
        <f>IFERROR(VLOOKUP(C1343,PG!$C$8:$M$1007,11,FALSE),"")</f>
        <v/>
      </c>
      <c r="G1343" s="133">
        <f>IFERROR(VLOOKUP(C1343,PG!$C$8:$N$1007,12,FALSE)*E1343,0)</f>
        <v>0</v>
      </c>
    </row>
    <row r="1344" spans="1:7" ht="35.1" customHeight="1" thickTop="1" thickBot="1" x14ac:dyDescent="0.3">
      <c r="A1344" s="28" t="str">
        <f t="shared" si="20"/>
        <v/>
      </c>
      <c r="B1344" s="171"/>
      <c r="C1344" s="184"/>
      <c r="D1344" s="170"/>
      <c r="E1344" s="170"/>
      <c r="F1344" s="132" t="str">
        <f>IFERROR(VLOOKUP(C1344,PG!$C$8:$M$1007,11,FALSE),"")</f>
        <v/>
      </c>
      <c r="G1344" s="133">
        <f>IFERROR(VLOOKUP(C1344,PG!$C$8:$N$1007,12,FALSE)*E1344,0)</f>
        <v>0</v>
      </c>
    </row>
    <row r="1345" spans="1:7" ht="35.1" customHeight="1" thickTop="1" thickBot="1" x14ac:dyDescent="0.3">
      <c r="A1345" s="28" t="str">
        <f t="shared" si="20"/>
        <v/>
      </c>
      <c r="B1345" s="171"/>
      <c r="C1345" s="184"/>
      <c r="D1345" s="170"/>
      <c r="E1345" s="170"/>
      <c r="F1345" s="132" t="str">
        <f>IFERROR(VLOOKUP(C1345,PG!$C$8:$M$1007,11,FALSE),"")</f>
        <v/>
      </c>
      <c r="G1345" s="133">
        <f>IFERROR(VLOOKUP(C1345,PG!$C$8:$N$1007,12,FALSE)*E1345,0)</f>
        <v>0</v>
      </c>
    </row>
    <row r="1346" spans="1:7" ht="35.1" customHeight="1" thickTop="1" thickBot="1" x14ac:dyDescent="0.3">
      <c r="A1346" s="28" t="str">
        <f t="shared" si="20"/>
        <v/>
      </c>
      <c r="B1346" s="171"/>
      <c r="C1346" s="184"/>
      <c r="D1346" s="170"/>
      <c r="E1346" s="170"/>
      <c r="F1346" s="132" t="str">
        <f>IFERROR(VLOOKUP(C1346,PG!$C$8:$M$1007,11,FALSE),"")</f>
        <v/>
      </c>
      <c r="G1346" s="133">
        <f>IFERROR(VLOOKUP(C1346,PG!$C$8:$N$1007,12,FALSE)*E1346,0)</f>
        <v>0</v>
      </c>
    </row>
    <row r="1347" spans="1:7" ht="35.1" customHeight="1" thickTop="1" thickBot="1" x14ac:dyDescent="0.3">
      <c r="A1347" s="28" t="str">
        <f t="shared" si="20"/>
        <v/>
      </c>
      <c r="B1347" s="171"/>
      <c r="C1347" s="184"/>
      <c r="D1347" s="170"/>
      <c r="E1347" s="170"/>
      <c r="F1347" s="132" t="str">
        <f>IFERROR(VLOOKUP(C1347,PG!$C$8:$M$1007,11,FALSE),"")</f>
        <v/>
      </c>
      <c r="G1347" s="133">
        <f>IFERROR(VLOOKUP(C1347,PG!$C$8:$N$1007,12,FALSE)*E1347,0)</f>
        <v>0</v>
      </c>
    </row>
    <row r="1348" spans="1:7" ht="35.1" customHeight="1" thickTop="1" thickBot="1" x14ac:dyDescent="0.3">
      <c r="A1348" s="28" t="str">
        <f t="shared" si="20"/>
        <v/>
      </c>
      <c r="B1348" s="171"/>
      <c r="C1348" s="184"/>
      <c r="D1348" s="170"/>
      <c r="E1348" s="170"/>
      <c r="F1348" s="132" t="str">
        <f>IFERROR(VLOOKUP(C1348,PG!$C$8:$M$1007,11,FALSE),"")</f>
        <v/>
      </c>
      <c r="G1348" s="133">
        <f>IFERROR(VLOOKUP(C1348,PG!$C$8:$N$1007,12,FALSE)*E1348,0)</f>
        <v>0</v>
      </c>
    </row>
    <row r="1349" spans="1:7" ht="35.1" customHeight="1" thickTop="1" thickBot="1" x14ac:dyDescent="0.3">
      <c r="A1349" s="28" t="str">
        <f t="shared" si="20"/>
        <v/>
      </c>
      <c r="B1349" s="171"/>
      <c r="C1349" s="184"/>
      <c r="D1349" s="170"/>
      <c r="E1349" s="170"/>
      <c r="F1349" s="132" t="str">
        <f>IFERROR(VLOOKUP(C1349,PG!$C$8:$M$1007,11,FALSE),"")</f>
        <v/>
      </c>
      <c r="G1349" s="133">
        <f>IFERROR(VLOOKUP(C1349,PG!$C$8:$N$1007,12,FALSE)*E1349,0)</f>
        <v>0</v>
      </c>
    </row>
    <row r="1350" spans="1:7" ht="35.1" customHeight="1" thickTop="1" thickBot="1" x14ac:dyDescent="0.3">
      <c r="A1350" s="28" t="str">
        <f t="shared" si="20"/>
        <v/>
      </c>
      <c r="B1350" s="171"/>
      <c r="C1350" s="184"/>
      <c r="D1350" s="170"/>
      <c r="E1350" s="170"/>
      <c r="F1350" s="132" t="str">
        <f>IFERROR(VLOOKUP(C1350,PG!$C$8:$M$1007,11,FALSE),"")</f>
        <v/>
      </c>
      <c r="G1350" s="133">
        <f>IFERROR(VLOOKUP(C1350,PG!$C$8:$N$1007,12,FALSE)*E1350,0)</f>
        <v>0</v>
      </c>
    </row>
    <row r="1351" spans="1:7" ht="35.1" customHeight="1" thickTop="1" thickBot="1" x14ac:dyDescent="0.3">
      <c r="A1351" s="28" t="str">
        <f t="shared" si="20"/>
        <v/>
      </c>
      <c r="B1351" s="171"/>
      <c r="C1351" s="184"/>
      <c r="D1351" s="170"/>
      <c r="E1351" s="170"/>
      <c r="F1351" s="132" t="str">
        <f>IFERROR(VLOOKUP(C1351,PG!$C$8:$M$1007,11,FALSE),"")</f>
        <v/>
      </c>
      <c r="G1351" s="133">
        <f>IFERROR(VLOOKUP(C1351,PG!$C$8:$N$1007,12,FALSE)*E1351,0)</f>
        <v>0</v>
      </c>
    </row>
    <row r="1352" spans="1:7" ht="35.1" customHeight="1" thickTop="1" thickBot="1" x14ac:dyDescent="0.3">
      <c r="A1352" s="28" t="str">
        <f t="shared" si="20"/>
        <v/>
      </c>
      <c r="B1352" s="171"/>
      <c r="C1352" s="184"/>
      <c r="D1352" s="170"/>
      <c r="E1352" s="170"/>
      <c r="F1352" s="132" t="str">
        <f>IFERROR(VLOOKUP(C1352,PG!$C$8:$M$1007,11,FALSE),"")</f>
        <v/>
      </c>
      <c r="G1352" s="133">
        <f>IFERROR(VLOOKUP(C1352,PG!$C$8:$N$1007,12,FALSE)*E1352,0)</f>
        <v>0</v>
      </c>
    </row>
    <row r="1353" spans="1:7" ht="35.1" customHeight="1" thickTop="1" thickBot="1" x14ac:dyDescent="0.3">
      <c r="A1353" s="28" t="str">
        <f t="shared" ref="A1353:A1416" si="21">IF(B1353="","",MONTH(B1353))</f>
        <v/>
      </c>
      <c r="B1353" s="171"/>
      <c r="C1353" s="184"/>
      <c r="D1353" s="170"/>
      <c r="E1353" s="170"/>
      <c r="F1353" s="132" t="str">
        <f>IFERROR(VLOOKUP(C1353,PG!$C$8:$M$1007,11,FALSE),"")</f>
        <v/>
      </c>
      <c r="G1353" s="133">
        <f>IFERROR(VLOOKUP(C1353,PG!$C$8:$N$1007,12,FALSE)*E1353,0)</f>
        <v>0</v>
      </c>
    </row>
    <row r="1354" spans="1:7" ht="35.1" customHeight="1" thickTop="1" thickBot="1" x14ac:dyDescent="0.3">
      <c r="A1354" s="28" t="str">
        <f t="shared" si="21"/>
        <v/>
      </c>
      <c r="B1354" s="171"/>
      <c r="C1354" s="184"/>
      <c r="D1354" s="170"/>
      <c r="E1354" s="170"/>
      <c r="F1354" s="132" t="str">
        <f>IFERROR(VLOOKUP(C1354,PG!$C$8:$M$1007,11,FALSE),"")</f>
        <v/>
      </c>
      <c r="G1354" s="133">
        <f>IFERROR(VLOOKUP(C1354,PG!$C$8:$N$1007,12,FALSE)*E1354,0)</f>
        <v>0</v>
      </c>
    </row>
    <row r="1355" spans="1:7" ht="35.1" customHeight="1" thickTop="1" thickBot="1" x14ac:dyDescent="0.3">
      <c r="A1355" s="28" t="str">
        <f t="shared" si="21"/>
        <v/>
      </c>
      <c r="B1355" s="171"/>
      <c r="C1355" s="184"/>
      <c r="D1355" s="170"/>
      <c r="E1355" s="170"/>
      <c r="F1355" s="132" t="str">
        <f>IFERROR(VLOOKUP(C1355,PG!$C$8:$M$1007,11,FALSE),"")</f>
        <v/>
      </c>
      <c r="G1355" s="133">
        <f>IFERROR(VLOOKUP(C1355,PG!$C$8:$N$1007,12,FALSE)*E1355,0)</f>
        <v>0</v>
      </c>
    </row>
    <row r="1356" spans="1:7" ht="35.1" customHeight="1" thickTop="1" thickBot="1" x14ac:dyDescent="0.3">
      <c r="A1356" s="28" t="str">
        <f t="shared" si="21"/>
        <v/>
      </c>
      <c r="B1356" s="171"/>
      <c r="C1356" s="184"/>
      <c r="D1356" s="170"/>
      <c r="E1356" s="170"/>
      <c r="F1356" s="132" t="str">
        <f>IFERROR(VLOOKUP(C1356,PG!$C$8:$M$1007,11,FALSE),"")</f>
        <v/>
      </c>
      <c r="G1356" s="133">
        <f>IFERROR(VLOOKUP(C1356,PG!$C$8:$N$1007,12,FALSE)*E1356,0)</f>
        <v>0</v>
      </c>
    </row>
    <row r="1357" spans="1:7" ht="35.1" customHeight="1" thickTop="1" thickBot="1" x14ac:dyDescent="0.3">
      <c r="A1357" s="28" t="str">
        <f t="shared" si="21"/>
        <v/>
      </c>
      <c r="B1357" s="171"/>
      <c r="C1357" s="184"/>
      <c r="D1357" s="170"/>
      <c r="E1357" s="170"/>
      <c r="F1357" s="132" t="str">
        <f>IFERROR(VLOOKUP(C1357,PG!$C$8:$M$1007,11,FALSE),"")</f>
        <v/>
      </c>
      <c r="G1357" s="133">
        <f>IFERROR(VLOOKUP(C1357,PG!$C$8:$N$1007,12,FALSE)*E1357,0)</f>
        <v>0</v>
      </c>
    </row>
    <row r="1358" spans="1:7" ht="35.1" customHeight="1" thickTop="1" thickBot="1" x14ac:dyDescent="0.3">
      <c r="A1358" s="28" t="str">
        <f t="shared" si="21"/>
        <v/>
      </c>
      <c r="B1358" s="171"/>
      <c r="C1358" s="184"/>
      <c r="D1358" s="170"/>
      <c r="E1358" s="170"/>
      <c r="F1358" s="132" t="str">
        <f>IFERROR(VLOOKUP(C1358,PG!$C$8:$M$1007,11,FALSE),"")</f>
        <v/>
      </c>
      <c r="G1358" s="133">
        <f>IFERROR(VLOOKUP(C1358,PG!$C$8:$N$1007,12,FALSE)*E1358,0)</f>
        <v>0</v>
      </c>
    </row>
    <row r="1359" spans="1:7" ht="35.1" customHeight="1" thickTop="1" thickBot="1" x14ac:dyDescent="0.3">
      <c r="A1359" s="28" t="str">
        <f t="shared" si="21"/>
        <v/>
      </c>
      <c r="B1359" s="171"/>
      <c r="C1359" s="184"/>
      <c r="D1359" s="170"/>
      <c r="E1359" s="170"/>
      <c r="F1359" s="132" t="str">
        <f>IFERROR(VLOOKUP(C1359,PG!$C$8:$M$1007,11,FALSE),"")</f>
        <v/>
      </c>
      <c r="G1359" s="133">
        <f>IFERROR(VLOOKUP(C1359,PG!$C$8:$N$1007,12,FALSE)*E1359,0)</f>
        <v>0</v>
      </c>
    </row>
    <row r="1360" spans="1:7" ht="35.1" customHeight="1" thickTop="1" thickBot="1" x14ac:dyDescent="0.3">
      <c r="A1360" s="28" t="str">
        <f t="shared" si="21"/>
        <v/>
      </c>
      <c r="B1360" s="171"/>
      <c r="C1360" s="184"/>
      <c r="D1360" s="170"/>
      <c r="E1360" s="170"/>
      <c r="F1360" s="132" t="str">
        <f>IFERROR(VLOOKUP(C1360,PG!$C$8:$M$1007,11,FALSE),"")</f>
        <v/>
      </c>
      <c r="G1360" s="133">
        <f>IFERROR(VLOOKUP(C1360,PG!$C$8:$N$1007,12,FALSE)*E1360,0)</f>
        <v>0</v>
      </c>
    </row>
    <row r="1361" spans="1:7" ht="35.1" customHeight="1" thickTop="1" thickBot="1" x14ac:dyDescent="0.3">
      <c r="A1361" s="28" t="str">
        <f t="shared" si="21"/>
        <v/>
      </c>
      <c r="B1361" s="171"/>
      <c r="C1361" s="184"/>
      <c r="D1361" s="170"/>
      <c r="E1361" s="170"/>
      <c r="F1361" s="132" t="str">
        <f>IFERROR(VLOOKUP(C1361,PG!$C$8:$M$1007,11,FALSE),"")</f>
        <v/>
      </c>
      <c r="G1361" s="133">
        <f>IFERROR(VLOOKUP(C1361,PG!$C$8:$N$1007,12,FALSE)*E1361,0)</f>
        <v>0</v>
      </c>
    </row>
    <row r="1362" spans="1:7" ht="35.1" customHeight="1" thickTop="1" thickBot="1" x14ac:dyDescent="0.3">
      <c r="A1362" s="28" t="str">
        <f t="shared" si="21"/>
        <v/>
      </c>
      <c r="B1362" s="171"/>
      <c r="C1362" s="184"/>
      <c r="D1362" s="170"/>
      <c r="E1362" s="170"/>
      <c r="F1362" s="132" t="str">
        <f>IFERROR(VLOOKUP(C1362,PG!$C$8:$M$1007,11,FALSE),"")</f>
        <v/>
      </c>
      <c r="G1362" s="133">
        <f>IFERROR(VLOOKUP(C1362,PG!$C$8:$N$1007,12,FALSE)*E1362,0)</f>
        <v>0</v>
      </c>
    </row>
    <row r="1363" spans="1:7" ht="35.1" customHeight="1" thickTop="1" thickBot="1" x14ac:dyDescent="0.3">
      <c r="A1363" s="28" t="str">
        <f t="shared" si="21"/>
        <v/>
      </c>
      <c r="B1363" s="171"/>
      <c r="C1363" s="184"/>
      <c r="D1363" s="170"/>
      <c r="E1363" s="170"/>
      <c r="F1363" s="132" t="str">
        <f>IFERROR(VLOOKUP(C1363,PG!$C$8:$M$1007,11,FALSE),"")</f>
        <v/>
      </c>
      <c r="G1363" s="133">
        <f>IFERROR(VLOOKUP(C1363,PG!$C$8:$N$1007,12,FALSE)*E1363,0)</f>
        <v>0</v>
      </c>
    </row>
    <row r="1364" spans="1:7" ht="35.1" customHeight="1" thickTop="1" thickBot="1" x14ac:dyDescent="0.3">
      <c r="A1364" s="28" t="str">
        <f t="shared" si="21"/>
        <v/>
      </c>
      <c r="B1364" s="171"/>
      <c r="C1364" s="184"/>
      <c r="D1364" s="170"/>
      <c r="E1364" s="170"/>
      <c r="F1364" s="132" t="str">
        <f>IFERROR(VLOOKUP(C1364,PG!$C$8:$M$1007,11,FALSE),"")</f>
        <v/>
      </c>
      <c r="G1364" s="133">
        <f>IFERROR(VLOOKUP(C1364,PG!$C$8:$N$1007,12,FALSE)*E1364,0)</f>
        <v>0</v>
      </c>
    </row>
    <row r="1365" spans="1:7" ht="35.1" customHeight="1" thickTop="1" thickBot="1" x14ac:dyDescent="0.3">
      <c r="A1365" s="28" t="str">
        <f t="shared" si="21"/>
        <v/>
      </c>
      <c r="B1365" s="171"/>
      <c r="C1365" s="184"/>
      <c r="D1365" s="170"/>
      <c r="E1365" s="170"/>
      <c r="F1365" s="132" t="str">
        <f>IFERROR(VLOOKUP(C1365,PG!$C$8:$M$1007,11,FALSE),"")</f>
        <v/>
      </c>
      <c r="G1365" s="133">
        <f>IFERROR(VLOOKUP(C1365,PG!$C$8:$N$1007,12,FALSE)*E1365,0)</f>
        <v>0</v>
      </c>
    </row>
    <row r="1366" spans="1:7" ht="35.1" customHeight="1" thickTop="1" thickBot="1" x14ac:dyDescent="0.3">
      <c r="A1366" s="28" t="str">
        <f t="shared" si="21"/>
        <v/>
      </c>
      <c r="B1366" s="171"/>
      <c r="C1366" s="184"/>
      <c r="D1366" s="170"/>
      <c r="E1366" s="170"/>
      <c r="F1366" s="132" t="str">
        <f>IFERROR(VLOOKUP(C1366,PG!$C$8:$M$1007,11,FALSE),"")</f>
        <v/>
      </c>
      <c r="G1366" s="133">
        <f>IFERROR(VLOOKUP(C1366,PG!$C$8:$N$1007,12,FALSE)*E1366,0)</f>
        <v>0</v>
      </c>
    </row>
    <row r="1367" spans="1:7" ht="35.1" customHeight="1" thickTop="1" thickBot="1" x14ac:dyDescent="0.3">
      <c r="A1367" s="28" t="str">
        <f t="shared" si="21"/>
        <v/>
      </c>
      <c r="B1367" s="171"/>
      <c r="C1367" s="184"/>
      <c r="D1367" s="170"/>
      <c r="E1367" s="170"/>
      <c r="F1367" s="132" t="str">
        <f>IFERROR(VLOOKUP(C1367,PG!$C$8:$M$1007,11,FALSE),"")</f>
        <v/>
      </c>
      <c r="G1367" s="133">
        <f>IFERROR(VLOOKUP(C1367,PG!$C$8:$N$1007,12,FALSE)*E1367,0)</f>
        <v>0</v>
      </c>
    </row>
    <row r="1368" spans="1:7" ht="35.1" customHeight="1" thickTop="1" thickBot="1" x14ac:dyDescent="0.3">
      <c r="A1368" s="28" t="str">
        <f t="shared" si="21"/>
        <v/>
      </c>
      <c r="B1368" s="171"/>
      <c r="C1368" s="184"/>
      <c r="D1368" s="170"/>
      <c r="E1368" s="170"/>
      <c r="F1368" s="132" t="str">
        <f>IFERROR(VLOOKUP(C1368,PG!$C$8:$M$1007,11,FALSE),"")</f>
        <v/>
      </c>
      <c r="G1368" s="133">
        <f>IFERROR(VLOOKUP(C1368,PG!$C$8:$N$1007,12,FALSE)*E1368,0)</f>
        <v>0</v>
      </c>
    </row>
    <row r="1369" spans="1:7" ht="35.1" customHeight="1" thickTop="1" thickBot="1" x14ac:dyDescent="0.3">
      <c r="A1369" s="28" t="str">
        <f t="shared" si="21"/>
        <v/>
      </c>
      <c r="B1369" s="171"/>
      <c r="C1369" s="184"/>
      <c r="D1369" s="170"/>
      <c r="E1369" s="170"/>
      <c r="F1369" s="132" t="str">
        <f>IFERROR(VLOOKUP(C1369,PG!$C$8:$M$1007,11,FALSE),"")</f>
        <v/>
      </c>
      <c r="G1369" s="133">
        <f>IFERROR(VLOOKUP(C1369,PG!$C$8:$N$1007,12,FALSE)*E1369,0)</f>
        <v>0</v>
      </c>
    </row>
    <row r="1370" spans="1:7" ht="35.1" customHeight="1" thickTop="1" thickBot="1" x14ac:dyDescent="0.3">
      <c r="A1370" s="28" t="str">
        <f t="shared" si="21"/>
        <v/>
      </c>
      <c r="B1370" s="171"/>
      <c r="C1370" s="184"/>
      <c r="D1370" s="170"/>
      <c r="E1370" s="170"/>
      <c r="F1370" s="132" t="str">
        <f>IFERROR(VLOOKUP(C1370,PG!$C$8:$M$1007,11,FALSE),"")</f>
        <v/>
      </c>
      <c r="G1370" s="133">
        <f>IFERROR(VLOOKUP(C1370,PG!$C$8:$N$1007,12,FALSE)*E1370,0)</f>
        <v>0</v>
      </c>
    </row>
    <row r="1371" spans="1:7" ht="35.1" customHeight="1" thickTop="1" thickBot="1" x14ac:dyDescent="0.3">
      <c r="A1371" s="28" t="str">
        <f t="shared" si="21"/>
        <v/>
      </c>
      <c r="B1371" s="171"/>
      <c r="C1371" s="184"/>
      <c r="D1371" s="170"/>
      <c r="E1371" s="170"/>
      <c r="F1371" s="132" t="str">
        <f>IFERROR(VLOOKUP(C1371,PG!$C$8:$M$1007,11,FALSE),"")</f>
        <v/>
      </c>
      <c r="G1371" s="133">
        <f>IFERROR(VLOOKUP(C1371,PG!$C$8:$N$1007,12,FALSE)*E1371,0)</f>
        <v>0</v>
      </c>
    </row>
    <row r="1372" spans="1:7" ht="35.1" customHeight="1" thickTop="1" thickBot="1" x14ac:dyDescent="0.3">
      <c r="A1372" s="28" t="str">
        <f t="shared" si="21"/>
        <v/>
      </c>
      <c r="B1372" s="171"/>
      <c r="C1372" s="184"/>
      <c r="D1372" s="170"/>
      <c r="E1372" s="170"/>
      <c r="F1372" s="132" t="str">
        <f>IFERROR(VLOOKUP(C1372,PG!$C$8:$M$1007,11,FALSE),"")</f>
        <v/>
      </c>
      <c r="G1372" s="133">
        <f>IFERROR(VLOOKUP(C1372,PG!$C$8:$N$1007,12,FALSE)*E1372,0)</f>
        <v>0</v>
      </c>
    </row>
    <row r="1373" spans="1:7" ht="35.1" customHeight="1" thickTop="1" thickBot="1" x14ac:dyDescent="0.3">
      <c r="A1373" s="28" t="str">
        <f t="shared" si="21"/>
        <v/>
      </c>
      <c r="B1373" s="171"/>
      <c r="C1373" s="184"/>
      <c r="D1373" s="170"/>
      <c r="E1373" s="170"/>
      <c r="F1373" s="132" t="str">
        <f>IFERROR(VLOOKUP(C1373,PG!$C$8:$M$1007,11,FALSE),"")</f>
        <v/>
      </c>
      <c r="G1373" s="133">
        <f>IFERROR(VLOOKUP(C1373,PG!$C$8:$N$1007,12,FALSE)*E1373,0)</f>
        <v>0</v>
      </c>
    </row>
    <row r="1374" spans="1:7" ht="35.1" customHeight="1" thickTop="1" thickBot="1" x14ac:dyDescent="0.3">
      <c r="A1374" s="28" t="str">
        <f t="shared" si="21"/>
        <v/>
      </c>
      <c r="B1374" s="171"/>
      <c r="C1374" s="184"/>
      <c r="D1374" s="170"/>
      <c r="E1374" s="170"/>
      <c r="F1374" s="132" t="str">
        <f>IFERROR(VLOOKUP(C1374,PG!$C$8:$M$1007,11,FALSE),"")</f>
        <v/>
      </c>
      <c r="G1374" s="133">
        <f>IFERROR(VLOOKUP(C1374,PG!$C$8:$N$1007,12,FALSE)*E1374,0)</f>
        <v>0</v>
      </c>
    </row>
    <row r="1375" spans="1:7" ht="35.1" customHeight="1" thickTop="1" thickBot="1" x14ac:dyDescent="0.3">
      <c r="A1375" s="28" t="str">
        <f t="shared" si="21"/>
        <v/>
      </c>
      <c r="B1375" s="171"/>
      <c r="C1375" s="184"/>
      <c r="D1375" s="170"/>
      <c r="E1375" s="170"/>
      <c r="F1375" s="132" t="str">
        <f>IFERROR(VLOOKUP(C1375,PG!$C$8:$M$1007,11,FALSE),"")</f>
        <v/>
      </c>
      <c r="G1375" s="133">
        <f>IFERROR(VLOOKUP(C1375,PG!$C$8:$N$1007,12,FALSE)*E1375,0)</f>
        <v>0</v>
      </c>
    </row>
    <row r="1376" spans="1:7" ht="35.1" customHeight="1" thickTop="1" thickBot="1" x14ac:dyDescent="0.3">
      <c r="A1376" s="28" t="str">
        <f t="shared" si="21"/>
        <v/>
      </c>
      <c r="B1376" s="171"/>
      <c r="C1376" s="184"/>
      <c r="D1376" s="170"/>
      <c r="E1376" s="170"/>
      <c r="F1376" s="132" t="str">
        <f>IFERROR(VLOOKUP(C1376,PG!$C$8:$M$1007,11,FALSE),"")</f>
        <v/>
      </c>
      <c r="G1376" s="133">
        <f>IFERROR(VLOOKUP(C1376,PG!$C$8:$N$1007,12,FALSE)*E1376,0)</f>
        <v>0</v>
      </c>
    </row>
    <row r="1377" spans="1:7" ht="35.1" customHeight="1" thickTop="1" thickBot="1" x14ac:dyDescent="0.3">
      <c r="A1377" s="28" t="str">
        <f t="shared" si="21"/>
        <v/>
      </c>
      <c r="B1377" s="171"/>
      <c r="C1377" s="184"/>
      <c r="D1377" s="170"/>
      <c r="E1377" s="170"/>
      <c r="F1377" s="132" t="str">
        <f>IFERROR(VLOOKUP(C1377,PG!$C$8:$M$1007,11,FALSE),"")</f>
        <v/>
      </c>
      <c r="G1377" s="133">
        <f>IFERROR(VLOOKUP(C1377,PG!$C$8:$N$1007,12,FALSE)*E1377,0)</f>
        <v>0</v>
      </c>
    </row>
    <row r="1378" spans="1:7" ht="35.1" customHeight="1" thickTop="1" thickBot="1" x14ac:dyDescent="0.3">
      <c r="A1378" s="28" t="str">
        <f t="shared" si="21"/>
        <v/>
      </c>
      <c r="B1378" s="171"/>
      <c r="C1378" s="184"/>
      <c r="D1378" s="170"/>
      <c r="E1378" s="170"/>
      <c r="F1378" s="132" t="str">
        <f>IFERROR(VLOOKUP(C1378,PG!$C$8:$M$1007,11,FALSE),"")</f>
        <v/>
      </c>
      <c r="G1378" s="133">
        <f>IFERROR(VLOOKUP(C1378,PG!$C$8:$N$1007,12,FALSE)*E1378,0)</f>
        <v>0</v>
      </c>
    </row>
    <row r="1379" spans="1:7" ht="35.1" customHeight="1" thickTop="1" thickBot="1" x14ac:dyDescent="0.3">
      <c r="A1379" s="28" t="str">
        <f t="shared" si="21"/>
        <v/>
      </c>
      <c r="B1379" s="171"/>
      <c r="C1379" s="184"/>
      <c r="D1379" s="170"/>
      <c r="E1379" s="170"/>
      <c r="F1379" s="132" t="str">
        <f>IFERROR(VLOOKUP(C1379,PG!$C$8:$M$1007,11,FALSE),"")</f>
        <v/>
      </c>
      <c r="G1379" s="133">
        <f>IFERROR(VLOOKUP(C1379,PG!$C$8:$N$1007,12,FALSE)*E1379,0)</f>
        <v>0</v>
      </c>
    </row>
    <row r="1380" spans="1:7" ht="35.1" customHeight="1" thickTop="1" thickBot="1" x14ac:dyDescent="0.3">
      <c r="A1380" s="28" t="str">
        <f t="shared" si="21"/>
        <v/>
      </c>
      <c r="B1380" s="171"/>
      <c r="C1380" s="184"/>
      <c r="D1380" s="170"/>
      <c r="E1380" s="170"/>
      <c r="F1380" s="132" t="str">
        <f>IFERROR(VLOOKUP(C1380,PG!$C$8:$M$1007,11,FALSE),"")</f>
        <v/>
      </c>
      <c r="G1380" s="133">
        <f>IFERROR(VLOOKUP(C1380,PG!$C$8:$N$1007,12,FALSE)*E1380,0)</f>
        <v>0</v>
      </c>
    </row>
    <row r="1381" spans="1:7" ht="35.1" customHeight="1" thickTop="1" thickBot="1" x14ac:dyDescent="0.3">
      <c r="A1381" s="28" t="str">
        <f t="shared" si="21"/>
        <v/>
      </c>
      <c r="B1381" s="171"/>
      <c r="C1381" s="184"/>
      <c r="D1381" s="170"/>
      <c r="E1381" s="170"/>
      <c r="F1381" s="132" t="str">
        <f>IFERROR(VLOOKUP(C1381,PG!$C$8:$M$1007,11,FALSE),"")</f>
        <v/>
      </c>
      <c r="G1381" s="133">
        <f>IFERROR(VLOOKUP(C1381,PG!$C$8:$N$1007,12,FALSE)*E1381,0)</f>
        <v>0</v>
      </c>
    </row>
    <row r="1382" spans="1:7" ht="35.1" customHeight="1" thickTop="1" thickBot="1" x14ac:dyDescent="0.3">
      <c r="A1382" s="28" t="str">
        <f t="shared" si="21"/>
        <v/>
      </c>
      <c r="B1382" s="171"/>
      <c r="C1382" s="184"/>
      <c r="D1382" s="170"/>
      <c r="E1382" s="170"/>
      <c r="F1382" s="132" t="str">
        <f>IFERROR(VLOOKUP(C1382,PG!$C$8:$M$1007,11,FALSE),"")</f>
        <v/>
      </c>
      <c r="G1382" s="133">
        <f>IFERROR(VLOOKUP(C1382,PG!$C$8:$N$1007,12,FALSE)*E1382,0)</f>
        <v>0</v>
      </c>
    </row>
    <row r="1383" spans="1:7" ht="35.1" customHeight="1" thickTop="1" thickBot="1" x14ac:dyDescent="0.3">
      <c r="A1383" s="28" t="str">
        <f t="shared" si="21"/>
        <v/>
      </c>
      <c r="B1383" s="171"/>
      <c r="C1383" s="184"/>
      <c r="D1383" s="170"/>
      <c r="E1383" s="170"/>
      <c r="F1383" s="132" t="str">
        <f>IFERROR(VLOOKUP(C1383,PG!$C$8:$M$1007,11,FALSE),"")</f>
        <v/>
      </c>
      <c r="G1383" s="133">
        <f>IFERROR(VLOOKUP(C1383,PG!$C$8:$N$1007,12,FALSE)*E1383,0)</f>
        <v>0</v>
      </c>
    </row>
    <row r="1384" spans="1:7" ht="35.1" customHeight="1" thickTop="1" thickBot="1" x14ac:dyDescent="0.3">
      <c r="A1384" s="28" t="str">
        <f t="shared" si="21"/>
        <v/>
      </c>
      <c r="B1384" s="171"/>
      <c r="C1384" s="184"/>
      <c r="D1384" s="170"/>
      <c r="E1384" s="170"/>
      <c r="F1384" s="132" t="str">
        <f>IFERROR(VLOOKUP(C1384,PG!$C$8:$M$1007,11,FALSE),"")</f>
        <v/>
      </c>
      <c r="G1384" s="133">
        <f>IFERROR(VLOOKUP(C1384,PG!$C$8:$N$1007,12,FALSE)*E1384,0)</f>
        <v>0</v>
      </c>
    </row>
    <row r="1385" spans="1:7" ht="35.1" customHeight="1" thickTop="1" thickBot="1" x14ac:dyDescent="0.3">
      <c r="A1385" s="28" t="str">
        <f t="shared" si="21"/>
        <v/>
      </c>
      <c r="B1385" s="171"/>
      <c r="C1385" s="184"/>
      <c r="D1385" s="170"/>
      <c r="E1385" s="170"/>
      <c r="F1385" s="132" t="str">
        <f>IFERROR(VLOOKUP(C1385,PG!$C$8:$M$1007,11,FALSE),"")</f>
        <v/>
      </c>
      <c r="G1385" s="133">
        <f>IFERROR(VLOOKUP(C1385,PG!$C$8:$N$1007,12,FALSE)*E1385,0)</f>
        <v>0</v>
      </c>
    </row>
    <row r="1386" spans="1:7" ht="35.1" customHeight="1" thickTop="1" thickBot="1" x14ac:dyDescent="0.3">
      <c r="A1386" s="28" t="str">
        <f t="shared" si="21"/>
        <v/>
      </c>
      <c r="B1386" s="171"/>
      <c r="C1386" s="184"/>
      <c r="D1386" s="170"/>
      <c r="E1386" s="170"/>
      <c r="F1386" s="132" t="str">
        <f>IFERROR(VLOOKUP(C1386,PG!$C$8:$M$1007,11,FALSE),"")</f>
        <v/>
      </c>
      <c r="G1386" s="133">
        <f>IFERROR(VLOOKUP(C1386,PG!$C$8:$N$1007,12,FALSE)*E1386,0)</f>
        <v>0</v>
      </c>
    </row>
    <row r="1387" spans="1:7" ht="35.1" customHeight="1" thickTop="1" thickBot="1" x14ac:dyDescent="0.3">
      <c r="A1387" s="28" t="str">
        <f t="shared" si="21"/>
        <v/>
      </c>
      <c r="B1387" s="171"/>
      <c r="C1387" s="184"/>
      <c r="D1387" s="170"/>
      <c r="E1387" s="170"/>
      <c r="F1387" s="132" t="str">
        <f>IFERROR(VLOOKUP(C1387,PG!$C$8:$M$1007,11,FALSE),"")</f>
        <v/>
      </c>
      <c r="G1387" s="133">
        <f>IFERROR(VLOOKUP(C1387,PG!$C$8:$N$1007,12,FALSE)*E1387,0)</f>
        <v>0</v>
      </c>
    </row>
    <row r="1388" spans="1:7" ht="35.1" customHeight="1" thickTop="1" thickBot="1" x14ac:dyDescent="0.3">
      <c r="A1388" s="28" t="str">
        <f t="shared" si="21"/>
        <v/>
      </c>
      <c r="B1388" s="171"/>
      <c r="C1388" s="184"/>
      <c r="D1388" s="170"/>
      <c r="E1388" s="170"/>
      <c r="F1388" s="132" t="str">
        <f>IFERROR(VLOOKUP(C1388,PG!$C$8:$M$1007,11,FALSE),"")</f>
        <v/>
      </c>
      <c r="G1388" s="133">
        <f>IFERROR(VLOOKUP(C1388,PG!$C$8:$N$1007,12,FALSE)*E1388,0)</f>
        <v>0</v>
      </c>
    </row>
    <row r="1389" spans="1:7" ht="35.1" customHeight="1" thickTop="1" thickBot="1" x14ac:dyDescent="0.3">
      <c r="A1389" s="28" t="str">
        <f t="shared" si="21"/>
        <v/>
      </c>
      <c r="B1389" s="171"/>
      <c r="C1389" s="184"/>
      <c r="D1389" s="170"/>
      <c r="E1389" s="170"/>
      <c r="F1389" s="132" t="str">
        <f>IFERROR(VLOOKUP(C1389,PG!$C$8:$M$1007,11,FALSE),"")</f>
        <v/>
      </c>
      <c r="G1389" s="133">
        <f>IFERROR(VLOOKUP(C1389,PG!$C$8:$N$1007,12,FALSE)*E1389,0)</f>
        <v>0</v>
      </c>
    </row>
    <row r="1390" spans="1:7" ht="35.1" customHeight="1" thickTop="1" thickBot="1" x14ac:dyDescent="0.3">
      <c r="A1390" s="28" t="str">
        <f t="shared" si="21"/>
        <v/>
      </c>
      <c r="B1390" s="171"/>
      <c r="C1390" s="184"/>
      <c r="D1390" s="170"/>
      <c r="E1390" s="170"/>
      <c r="F1390" s="132" t="str">
        <f>IFERROR(VLOOKUP(C1390,PG!$C$8:$M$1007,11,FALSE),"")</f>
        <v/>
      </c>
      <c r="G1390" s="133">
        <f>IFERROR(VLOOKUP(C1390,PG!$C$8:$N$1007,12,FALSE)*E1390,0)</f>
        <v>0</v>
      </c>
    </row>
    <row r="1391" spans="1:7" ht="35.1" customHeight="1" thickTop="1" thickBot="1" x14ac:dyDescent="0.3">
      <c r="A1391" s="28" t="str">
        <f t="shared" si="21"/>
        <v/>
      </c>
      <c r="B1391" s="171"/>
      <c r="C1391" s="184"/>
      <c r="D1391" s="170"/>
      <c r="E1391" s="170"/>
      <c r="F1391" s="132" t="str">
        <f>IFERROR(VLOOKUP(C1391,PG!$C$8:$M$1007,11,FALSE),"")</f>
        <v/>
      </c>
      <c r="G1391" s="133">
        <f>IFERROR(VLOOKUP(C1391,PG!$C$8:$N$1007,12,FALSE)*E1391,0)</f>
        <v>0</v>
      </c>
    </row>
    <row r="1392" spans="1:7" ht="35.1" customHeight="1" thickTop="1" thickBot="1" x14ac:dyDescent="0.3">
      <c r="A1392" s="28" t="str">
        <f t="shared" si="21"/>
        <v/>
      </c>
      <c r="B1392" s="171"/>
      <c r="C1392" s="184"/>
      <c r="D1392" s="170"/>
      <c r="E1392" s="170"/>
      <c r="F1392" s="132" t="str">
        <f>IFERROR(VLOOKUP(C1392,PG!$C$8:$M$1007,11,FALSE),"")</f>
        <v/>
      </c>
      <c r="G1392" s="133">
        <f>IFERROR(VLOOKUP(C1392,PG!$C$8:$N$1007,12,FALSE)*E1392,0)</f>
        <v>0</v>
      </c>
    </row>
    <row r="1393" spans="1:7" ht="35.1" customHeight="1" thickTop="1" thickBot="1" x14ac:dyDescent="0.3">
      <c r="A1393" s="28" t="str">
        <f t="shared" si="21"/>
        <v/>
      </c>
      <c r="B1393" s="171"/>
      <c r="C1393" s="184"/>
      <c r="D1393" s="170"/>
      <c r="E1393" s="170"/>
      <c r="F1393" s="132" t="str">
        <f>IFERROR(VLOOKUP(C1393,PG!$C$8:$M$1007,11,FALSE),"")</f>
        <v/>
      </c>
      <c r="G1393" s="133">
        <f>IFERROR(VLOOKUP(C1393,PG!$C$8:$N$1007,12,FALSE)*E1393,0)</f>
        <v>0</v>
      </c>
    </row>
    <row r="1394" spans="1:7" ht="35.1" customHeight="1" thickTop="1" thickBot="1" x14ac:dyDescent="0.3">
      <c r="A1394" s="28" t="str">
        <f t="shared" si="21"/>
        <v/>
      </c>
      <c r="B1394" s="171"/>
      <c r="C1394" s="184"/>
      <c r="D1394" s="170"/>
      <c r="E1394" s="170"/>
      <c r="F1394" s="132" t="str">
        <f>IFERROR(VLOOKUP(C1394,PG!$C$8:$M$1007,11,FALSE),"")</f>
        <v/>
      </c>
      <c r="G1394" s="133">
        <f>IFERROR(VLOOKUP(C1394,PG!$C$8:$N$1007,12,FALSE)*E1394,0)</f>
        <v>0</v>
      </c>
    </row>
    <row r="1395" spans="1:7" ht="35.1" customHeight="1" thickTop="1" thickBot="1" x14ac:dyDescent="0.3">
      <c r="A1395" s="28" t="str">
        <f t="shared" si="21"/>
        <v/>
      </c>
      <c r="B1395" s="171"/>
      <c r="C1395" s="184"/>
      <c r="D1395" s="170"/>
      <c r="E1395" s="170"/>
      <c r="F1395" s="132" t="str">
        <f>IFERROR(VLOOKUP(C1395,PG!$C$8:$M$1007,11,FALSE),"")</f>
        <v/>
      </c>
      <c r="G1395" s="133">
        <f>IFERROR(VLOOKUP(C1395,PG!$C$8:$N$1007,12,FALSE)*E1395,0)</f>
        <v>0</v>
      </c>
    </row>
    <row r="1396" spans="1:7" ht="35.1" customHeight="1" thickTop="1" thickBot="1" x14ac:dyDescent="0.3">
      <c r="A1396" s="28" t="str">
        <f t="shared" si="21"/>
        <v/>
      </c>
      <c r="B1396" s="171"/>
      <c r="C1396" s="184"/>
      <c r="D1396" s="170"/>
      <c r="E1396" s="170"/>
      <c r="F1396" s="132" t="str">
        <f>IFERROR(VLOOKUP(C1396,PG!$C$8:$M$1007,11,FALSE),"")</f>
        <v/>
      </c>
      <c r="G1396" s="133">
        <f>IFERROR(VLOOKUP(C1396,PG!$C$8:$N$1007,12,FALSE)*E1396,0)</f>
        <v>0</v>
      </c>
    </row>
    <row r="1397" spans="1:7" ht="35.1" customHeight="1" thickTop="1" thickBot="1" x14ac:dyDescent="0.3">
      <c r="A1397" s="28" t="str">
        <f t="shared" si="21"/>
        <v/>
      </c>
      <c r="B1397" s="171"/>
      <c r="C1397" s="184"/>
      <c r="D1397" s="170"/>
      <c r="E1397" s="170"/>
      <c r="F1397" s="132" t="str">
        <f>IFERROR(VLOOKUP(C1397,PG!$C$8:$M$1007,11,FALSE),"")</f>
        <v/>
      </c>
      <c r="G1397" s="133">
        <f>IFERROR(VLOOKUP(C1397,PG!$C$8:$N$1007,12,FALSE)*E1397,0)</f>
        <v>0</v>
      </c>
    </row>
    <row r="1398" spans="1:7" ht="35.1" customHeight="1" thickTop="1" thickBot="1" x14ac:dyDescent="0.3">
      <c r="A1398" s="28" t="str">
        <f t="shared" si="21"/>
        <v/>
      </c>
      <c r="B1398" s="171"/>
      <c r="C1398" s="184"/>
      <c r="D1398" s="170"/>
      <c r="E1398" s="170"/>
      <c r="F1398" s="132" t="str">
        <f>IFERROR(VLOOKUP(C1398,PG!$C$8:$M$1007,11,FALSE),"")</f>
        <v/>
      </c>
      <c r="G1398" s="133">
        <f>IFERROR(VLOOKUP(C1398,PG!$C$8:$N$1007,12,FALSE)*E1398,0)</f>
        <v>0</v>
      </c>
    </row>
    <row r="1399" spans="1:7" ht="35.1" customHeight="1" thickTop="1" thickBot="1" x14ac:dyDescent="0.3">
      <c r="A1399" s="28" t="str">
        <f t="shared" si="21"/>
        <v/>
      </c>
      <c r="B1399" s="171"/>
      <c r="C1399" s="184"/>
      <c r="D1399" s="170"/>
      <c r="E1399" s="170"/>
      <c r="F1399" s="132" t="str">
        <f>IFERROR(VLOOKUP(C1399,PG!$C$8:$M$1007,11,FALSE),"")</f>
        <v/>
      </c>
      <c r="G1399" s="133">
        <f>IFERROR(VLOOKUP(C1399,PG!$C$8:$N$1007,12,FALSE)*E1399,0)</f>
        <v>0</v>
      </c>
    </row>
    <row r="1400" spans="1:7" ht="35.1" customHeight="1" thickTop="1" thickBot="1" x14ac:dyDescent="0.3">
      <c r="A1400" s="28" t="str">
        <f t="shared" si="21"/>
        <v/>
      </c>
      <c r="B1400" s="171"/>
      <c r="C1400" s="184"/>
      <c r="D1400" s="170"/>
      <c r="E1400" s="170"/>
      <c r="F1400" s="132" t="str">
        <f>IFERROR(VLOOKUP(C1400,PG!$C$8:$M$1007,11,FALSE),"")</f>
        <v/>
      </c>
      <c r="G1400" s="133">
        <f>IFERROR(VLOOKUP(C1400,PG!$C$8:$N$1007,12,FALSE)*E1400,0)</f>
        <v>0</v>
      </c>
    </row>
    <row r="1401" spans="1:7" ht="35.1" customHeight="1" thickTop="1" thickBot="1" x14ac:dyDescent="0.3">
      <c r="A1401" s="28" t="str">
        <f t="shared" si="21"/>
        <v/>
      </c>
      <c r="B1401" s="171"/>
      <c r="C1401" s="184"/>
      <c r="D1401" s="170"/>
      <c r="E1401" s="170"/>
      <c r="F1401" s="132" t="str">
        <f>IFERROR(VLOOKUP(C1401,PG!$C$8:$M$1007,11,FALSE),"")</f>
        <v/>
      </c>
      <c r="G1401" s="133">
        <f>IFERROR(VLOOKUP(C1401,PG!$C$8:$N$1007,12,FALSE)*E1401,0)</f>
        <v>0</v>
      </c>
    </row>
    <row r="1402" spans="1:7" ht="35.1" customHeight="1" thickTop="1" thickBot="1" x14ac:dyDescent="0.3">
      <c r="A1402" s="28" t="str">
        <f t="shared" si="21"/>
        <v/>
      </c>
      <c r="B1402" s="171"/>
      <c r="C1402" s="184"/>
      <c r="D1402" s="170"/>
      <c r="E1402" s="170"/>
      <c r="F1402" s="132" t="str">
        <f>IFERROR(VLOOKUP(C1402,PG!$C$8:$M$1007,11,FALSE),"")</f>
        <v/>
      </c>
      <c r="G1402" s="133">
        <f>IFERROR(VLOOKUP(C1402,PG!$C$8:$N$1007,12,FALSE)*E1402,0)</f>
        <v>0</v>
      </c>
    </row>
    <row r="1403" spans="1:7" ht="35.1" customHeight="1" thickTop="1" thickBot="1" x14ac:dyDescent="0.3">
      <c r="A1403" s="28" t="str">
        <f t="shared" si="21"/>
        <v/>
      </c>
      <c r="B1403" s="171"/>
      <c r="C1403" s="184"/>
      <c r="D1403" s="170"/>
      <c r="E1403" s="170"/>
      <c r="F1403" s="132" t="str">
        <f>IFERROR(VLOOKUP(C1403,PG!$C$8:$M$1007,11,FALSE),"")</f>
        <v/>
      </c>
      <c r="G1403" s="133">
        <f>IFERROR(VLOOKUP(C1403,PG!$C$8:$N$1007,12,FALSE)*E1403,0)</f>
        <v>0</v>
      </c>
    </row>
    <row r="1404" spans="1:7" ht="35.1" customHeight="1" thickTop="1" thickBot="1" x14ac:dyDescent="0.3">
      <c r="A1404" s="28" t="str">
        <f t="shared" si="21"/>
        <v/>
      </c>
      <c r="B1404" s="171"/>
      <c r="C1404" s="184"/>
      <c r="D1404" s="170"/>
      <c r="E1404" s="170"/>
      <c r="F1404" s="132" t="str">
        <f>IFERROR(VLOOKUP(C1404,PG!$C$8:$M$1007,11,FALSE),"")</f>
        <v/>
      </c>
      <c r="G1404" s="133">
        <f>IFERROR(VLOOKUP(C1404,PG!$C$8:$N$1007,12,FALSE)*E1404,0)</f>
        <v>0</v>
      </c>
    </row>
    <row r="1405" spans="1:7" ht="35.1" customHeight="1" thickTop="1" thickBot="1" x14ac:dyDescent="0.3">
      <c r="A1405" s="28" t="str">
        <f t="shared" si="21"/>
        <v/>
      </c>
      <c r="B1405" s="171"/>
      <c r="C1405" s="184"/>
      <c r="D1405" s="170"/>
      <c r="E1405" s="170"/>
      <c r="F1405" s="132" t="str">
        <f>IFERROR(VLOOKUP(C1405,PG!$C$8:$M$1007,11,FALSE),"")</f>
        <v/>
      </c>
      <c r="G1405" s="133">
        <f>IFERROR(VLOOKUP(C1405,PG!$C$8:$N$1007,12,FALSE)*E1405,0)</f>
        <v>0</v>
      </c>
    </row>
    <row r="1406" spans="1:7" ht="35.1" customHeight="1" thickTop="1" thickBot="1" x14ac:dyDescent="0.3">
      <c r="A1406" s="28" t="str">
        <f t="shared" si="21"/>
        <v/>
      </c>
      <c r="B1406" s="171"/>
      <c r="C1406" s="184"/>
      <c r="D1406" s="170"/>
      <c r="E1406" s="170"/>
      <c r="F1406" s="132" t="str">
        <f>IFERROR(VLOOKUP(C1406,PG!$C$8:$M$1007,11,FALSE),"")</f>
        <v/>
      </c>
      <c r="G1406" s="133">
        <f>IFERROR(VLOOKUP(C1406,PG!$C$8:$N$1007,12,FALSE)*E1406,0)</f>
        <v>0</v>
      </c>
    </row>
    <row r="1407" spans="1:7" ht="35.1" customHeight="1" thickTop="1" thickBot="1" x14ac:dyDescent="0.3">
      <c r="A1407" s="28" t="str">
        <f t="shared" si="21"/>
        <v/>
      </c>
      <c r="B1407" s="171"/>
      <c r="C1407" s="184"/>
      <c r="D1407" s="170"/>
      <c r="E1407" s="170"/>
      <c r="F1407" s="132" t="str">
        <f>IFERROR(VLOOKUP(C1407,PG!$C$8:$M$1007,11,FALSE),"")</f>
        <v/>
      </c>
      <c r="G1407" s="133">
        <f>IFERROR(VLOOKUP(C1407,PG!$C$8:$N$1007,12,FALSE)*E1407,0)</f>
        <v>0</v>
      </c>
    </row>
    <row r="1408" spans="1:7" ht="35.1" customHeight="1" thickTop="1" thickBot="1" x14ac:dyDescent="0.3">
      <c r="A1408" s="28" t="str">
        <f t="shared" si="21"/>
        <v/>
      </c>
      <c r="B1408" s="171"/>
      <c r="C1408" s="184"/>
      <c r="D1408" s="170"/>
      <c r="E1408" s="170"/>
      <c r="F1408" s="132" t="str">
        <f>IFERROR(VLOOKUP(C1408,PG!$C$8:$M$1007,11,FALSE),"")</f>
        <v/>
      </c>
      <c r="G1408" s="133">
        <f>IFERROR(VLOOKUP(C1408,PG!$C$8:$N$1007,12,FALSE)*E1408,0)</f>
        <v>0</v>
      </c>
    </row>
    <row r="1409" spans="1:7" ht="35.1" customHeight="1" thickTop="1" thickBot="1" x14ac:dyDescent="0.3">
      <c r="A1409" s="28" t="str">
        <f t="shared" si="21"/>
        <v/>
      </c>
      <c r="B1409" s="171"/>
      <c r="C1409" s="184"/>
      <c r="D1409" s="170"/>
      <c r="E1409" s="170"/>
      <c r="F1409" s="132" t="str">
        <f>IFERROR(VLOOKUP(C1409,PG!$C$8:$M$1007,11,FALSE),"")</f>
        <v/>
      </c>
      <c r="G1409" s="133">
        <f>IFERROR(VLOOKUP(C1409,PG!$C$8:$N$1007,12,FALSE)*E1409,0)</f>
        <v>0</v>
      </c>
    </row>
    <row r="1410" spans="1:7" ht="35.1" customHeight="1" thickTop="1" thickBot="1" x14ac:dyDescent="0.3">
      <c r="A1410" s="28" t="str">
        <f t="shared" si="21"/>
        <v/>
      </c>
      <c r="B1410" s="171"/>
      <c r="C1410" s="184"/>
      <c r="D1410" s="170"/>
      <c r="E1410" s="170"/>
      <c r="F1410" s="132" t="str">
        <f>IFERROR(VLOOKUP(C1410,PG!$C$8:$M$1007,11,FALSE),"")</f>
        <v/>
      </c>
      <c r="G1410" s="133">
        <f>IFERROR(VLOOKUP(C1410,PG!$C$8:$N$1007,12,FALSE)*E1410,0)</f>
        <v>0</v>
      </c>
    </row>
    <row r="1411" spans="1:7" ht="35.1" customHeight="1" thickTop="1" thickBot="1" x14ac:dyDescent="0.3">
      <c r="A1411" s="28" t="str">
        <f t="shared" si="21"/>
        <v/>
      </c>
      <c r="B1411" s="171"/>
      <c r="C1411" s="184"/>
      <c r="D1411" s="170"/>
      <c r="E1411" s="170"/>
      <c r="F1411" s="132" t="str">
        <f>IFERROR(VLOOKUP(C1411,PG!$C$8:$M$1007,11,FALSE),"")</f>
        <v/>
      </c>
      <c r="G1411" s="133">
        <f>IFERROR(VLOOKUP(C1411,PG!$C$8:$N$1007,12,FALSE)*E1411,0)</f>
        <v>0</v>
      </c>
    </row>
    <row r="1412" spans="1:7" ht="35.1" customHeight="1" thickTop="1" thickBot="1" x14ac:dyDescent="0.3">
      <c r="A1412" s="28" t="str">
        <f t="shared" si="21"/>
        <v/>
      </c>
      <c r="B1412" s="171"/>
      <c r="C1412" s="184"/>
      <c r="D1412" s="170"/>
      <c r="E1412" s="170"/>
      <c r="F1412" s="132" t="str">
        <f>IFERROR(VLOOKUP(C1412,PG!$C$8:$M$1007,11,FALSE),"")</f>
        <v/>
      </c>
      <c r="G1412" s="133">
        <f>IFERROR(VLOOKUP(C1412,PG!$C$8:$N$1007,12,FALSE)*E1412,0)</f>
        <v>0</v>
      </c>
    </row>
    <row r="1413" spans="1:7" ht="35.1" customHeight="1" thickTop="1" thickBot="1" x14ac:dyDescent="0.3">
      <c r="A1413" s="28" t="str">
        <f t="shared" si="21"/>
        <v/>
      </c>
      <c r="B1413" s="171"/>
      <c r="C1413" s="184"/>
      <c r="D1413" s="170"/>
      <c r="E1413" s="170"/>
      <c r="F1413" s="132" t="str">
        <f>IFERROR(VLOOKUP(C1413,PG!$C$8:$M$1007,11,FALSE),"")</f>
        <v/>
      </c>
      <c r="G1413" s="133">
        <f>IFERROR(VLOOKUP(C1413,PG!$C$8:$N$1007,12,FALSE)*E1413,0)</f>
        <v>0</v>
      </c>
    </row>
    <row r="1414" spans="1:7" ht="35.1" customHeight="1" thickTop="1" thickBot="1" x14ac:dyDescent="0.3">
      <c r="A1414" s="28" t="str">
        <f t="shared" si="21"/>
        <v/>
      </c>
      <c r="B1414" s="171"/>
      <c r="C1414" s="184"/>
      <c r="D1414" s="170"/>
      <c r="E1414" s="170"/>
      <c r="F1414" s="132" t="str">
        <f>IFERROR(VLOOKUP(C1414,PG!$C$8:$M$1007,11,FALSE),"")</f>
        <v/>
      </c>
      <c r="G1414" s="133">
        <f>IFERROR(VLOOKUP(C1414,PG!$C$8:$N$1007,12,FALSE)*E1414,0)</f>
        <v>0</v>
      </c>
    </row>
    <row r="1415" spans="1:7" ht="35.1" customHeight="1" thickTop="1" thickBot="1" x14ac:dyDescent="0.3">
      <c r="A1415" s="28" t="str">
        <f t="shared" si="21"/>
        <v/>
      </c>
      <c r="B1415" s="171"/>
      <c r="C1415" s="184"/>
      <c r="D1415" s="170"/>
      <c r="E1415" s="170"/>
      <c r="F1415" s="132" t="str">
        <f>IFERROR(VLOOKUP(C1415,PG!$C$8:$M$1007,11,FALSE),"")</f>
        <v/>
      </c>
      <c r="G1415" s="133">
        <f>IFERROR(VLOOKUP(C1415,PG!$C$8:$N$1007,12,FALSE)*E1415,0)</f>
        <v>0</v>
      </c>
    </row>
    <row r="1416" spans="1:7" ht="35.1" customHeight="1" thickTop="1" thickBot="1" x14ac:dyDescent="0.3">
      <c r="A1416" s="28" t="str">
        <f t="shared" si="21"/>
        <v/>
      </c>
      <c r="B1416" s="171"/>
      <c r="C1416" s="184"/>
      <c r="D1416" s="170"/>
      <c r="E1416" s="170"/>
      <c r="F1416" s="132" t="str">
        <f>IFERROR(VLOOKUP(C1416,PG!$C$8:$M$1007,11,FALSE),"")</f>
        <v/>
      </c>
      <c r="G1416" s="133">
        <f>IFERROR(VLOOKUP(C1416,PG!$C$8:$N$1007,12,FALSE)*E1416,0)</f>
        <v>0</v>
      </c>
    </row>
    <row r="1417" spans="1:7" ht="35.1" customHeight="1" thickTop="1" thickBot="1" x14ac:dyDescent="0.3">
      <c r="A1417" s="28" t="str">
        <f t="shared" ref="A1417:A1480" si="22">IF(B1417="","",MONTH(B1417))</f>
        <v/>
      </c>
      <c r="B1417" s="171"/>
      <c r="C1417" s="184"/>
      <c r="D1417" s="170"/>
      <c r="E1417" s="170"/>
      <c r="F1417" s="132" t="str">
        <f>IFERROR(VLOOKUP(C1417,PG!$C$8:$M$1007,11,FALSE),"")</f>
        <v/>
      </c>
      <c r="G1417" s="133">
        <f>IFERROR(VLOOKUP(C1417,PG!$C$8:$N$1007,12,FALSE)*E1417,0)</f>
        <v>0</v>
      </c>
    </row>
    <row r="1418" spans="1:7" ht="35.1" customHeight="1" thickTop="1" thickBot="1" x14ac:dyDescent="0.3">
      <c r="A1418" s="28" t="str">
        <f t="shared" si="22"/>
        <v/>
      </c>
      <c r="B1418" s="171"/>
      <c r="C1418" s="184"/>
      <c r="D1418" s="170"/>
      <c r="E1418" s="170"/>
      <c r="F1418" s="132" t="str">
        <f>IFERROR(VLOOKUP(C1418,PG!$C$8:$M$1007,11,FALSE),"")</f>
        <v/>
      </c>
      <c r="G1418" s="133">
        <f>IFERROR(VLOOKUP(C1418,PG!$C$8:$N$1007,12,FALSE)*E1418,0)</f>
        <v>0</v>
      </c>
    </row>
    <row r="1419" spans="1:7" ht="35.1" customHeight="1" thickTop="1" thickBot="1" x14ac:dyDescent="0.3">
      <c r="A1419" s="28" t="str">
        <f t="shared" si="22"/>
        <v/>
      </c>
      <c r="B1419" s="171"/>
      <c r="C1419" s="184"/>
      <c r="D1419" s="170"/>
      <c r="E1419" s="170"/>
      <c r="F1419" s="132" t="str">
        <f>IFERROR(VLOOKUP(C1419,PG!$C$8:$M$1007,11,FALSE),"")</f>
        <v/>
      </c>
      <c r="G1419" s="133">
        <f>IFERROR(VLOOKUP(C1419,PG!$C$8:$N$1007,12,FALSE)*E1419,0)</f>
        <v>0</v>
      </c>
    </row>
    <row r="1420" spans="1:7" ht="35.1" customHeight="1" thickTop="1" thickBot="1" x14ac:dyDescent="0.3">
      <c r="A1420" s="28" t="str">
        <f t="shared" si="22"/>
        <v/>
      </c>
      <c r="B1420" s="171"/>
      <c r="C1420" s="184"/>
      <c r="D1420" s="170"/>
      <c r="E1420" s="170"/>
      <c r="F1420" s="132" t="str">
        <f>IFERROR(VLOOKUP(C1420,PG!$C$8:$M$1007,11,FALSE),"")</f>
        <v/>
      </c>
      <c r="G1420" s="133">
        <f>IFERROR(VLOOKUP(C1420,PG!$C$8:$N$1007,12,FALSE)*E1420,0)</f>
        <v>0</v>
      </c>
    </row>
    <row r="1421" spans="1:7" ht="35.1" customHeight="1" thickTop="1" thickBot="1" x14ac:dyDescent="0.3">
      <c r="A1421" s="28" t="str">
        <f t="shared" si="22"/>
        <v/>
      </c>
      <c r="B1421" s="171"/>
      <c r="C1421" s="184"/>
      <c r="D1421" s="170"/>
      <c r="E1421" s="170"/>
      <c r="F1421" s="132" t="str">
        <f>IFERROR(VLOOKUP(C1421,PG!$C$8:$M$1007,11,FALSE),"")</f>
        <v/>
      </c>
      <c r="G1421" s="133">
        <f>IFERROR(VLOOKUP(C1421,PG!$C$8:$N$1007,12,FALSE)*E1421,0)</f>
        <v>0</v>
      </c>
    </row>
    <row r="1422" spans="1:7" ht="35.1" customHeight="1" thickTop="1" thickBot="1" x14ac:dyDescent="0.3">
      <c r="A1422" s="28" t="str">
        <f t="shared" si="22"/>
        <v/>
      </c>
      <c r="B1422" s="171"/>
      <c r="C1422" s="184"/>
      <c r="D1422" s="170"/>
      <c r="E1422" s="170"/>
      <c r="F1422" s="132" t="str">
        <f>IFERROR(VLOOKUP(C1422,PG!$C$8:$M$1007,11,FALSE),"")</f>
        <v/>
      </c>
      <c r="G1422" s="133">
        <f>IFERROR(VLOOKUP(C1422,PG!$C$8:$N$1007,12,FALSE)*E1422,0)</f>
        <v>0</v>
      </c>
    </row>
    <row r="1423" spans="1:7" ht="35.1" customHeight="1" thickTop="1" thickBot="1" x14ac:dyDescent="0.3">
      <c r="A1423" s="28" t="str">
        <f t="shared" si="22"/>
        <v/>
      </c>
      <c r="B1423" s="171"/>
      <c r="C1423" s="184"/>
      <c r="D1423" s="170"/>
      <c r="E1423" s="170"/>
      <c r="F1423" s="132" t="str">
        <f>IFERROR(VLOOKUP(C1423,PG!$C$8:$M$1007,11,FALSE),"")</f>
        <v/>
      </c>
      <c r="G1423" s="133">
        <f>IFERROR(VLOOKUP(C1423,PG!$C$8:$N$1007,12,FALSE)*E1423,0)</f>
        <v>0</v>
      </c>
    </row>
    <row r="1424" spans="1:7" ht="35.1" customHeight="1" thickTop="1" thickBot="1" x14ac:dyDescent="0.3">
      <c r="A1424" s="28" t="str">
        <f t="shared" si="22"/>
        <v/>
      </c>
      <c r="B1424" s="171"/>
      <c r="C1424" s="184"/>
      <c r="D1424" s="170"/>
      <c r="E1424" s="170"/>
      <c r="F1424" s="132" t="str">
        <f>IFERROR(VLOOKUP(C1424,PG!$C$8:$M$1007,11,FALSE),"")</f>
        <v/>
      </c>
      <c r="G1424" s="133">
        <f>IFERROR(VLOOKUP(C1424,PG!$C$8:$N$1007,12,FALSE)*E1424,0)</f>
        <v>0</v>
      </c>
    </row>
    <row r="1425" spans="1:7" ht="35.1" customHeight="1" thickTop="1" thickBot="1" x14ac:dyDescent="0.3">
      <c r="A1425" s="28" t="str">
        <f t="shared" si="22"/>
        <v/>
      </c>
      <c r="B1425" s="171"/>
      <c r="C1425" s="184"/>
      <c r="D1425" s="170"/>
      <c r="E1425" s="170"/>
      <c r="F1425" s="132" t="str">
        <f>IFERROR(VLOOKUP(C1425,PG!$C$8:$M$1007,11,FALSE),"")</f>
        <v/>
      </c>
      <c r="G1425" s="133">
        <f>IFERROR(VLOOKUP(C1425,PG!$C$8:$N$1007,12,FALSE)*E1425,0)</f>
        <v>0</v>
      </c>
    </row>
    <row r="1426" spans="1:7" ht="35.1" customHeight="1" thickTop="1" thickBot="1" x14ac:dyDescent="0.3">
      <c r="A1426" s="28" t="str">
        <f t="shared" si="22"/>
        <v/>
      </c>
      <c r="B1426" s="171"/>
      <c r="C1426" s="184"/>
      <c r="D1426" s="170"/>
      <c r="E1426" s="170"/>
      <c r="F1426" s="132" t="str">
        <f>IFERROR(VLOOKUP(C1426,PG!$C$8:$M$1007,11,FALSE),"")</f>
        <v/>
      </c>
      <c r="G1426" s="133">
        <f>IFERROR(VLOOKUP(C1426,PG!$C$8:$N$1007,12,FALSE)*E1426,0)</f>
        <v>0</v>
      </c>
    </row>
    <row r="1427" spans="1:7" ht="35.1" customHeight="1" thickTop="1" thickBot="1" x14ac:dyDescent="0.3">
      <c r="A1427" s="28" t="str">
        <f t="shared" si="22"/>
        <v/>
      </c>
      <c r="B1427" s="171"/>
      <c r="C1427" s="184"/>
      <c r="D1427" s="170"/>
      <c r="E1427" s="170"/>
      <c r="F1427" s="132" t="str">
        <f>IFERROR(VLOOKUP(C1427,PG!$C$8:$M$1007,11,FALSE),"")</f>
        <v/>
      </c>
      <c r="G1427" s="133">
        <f>IFERROR(VLOOKUP(C1427,PG!$C$8:$N$1007,12,FALSE)*E1427,0)</f>
        <v>0</v>
      </c>
    </row>
    <row r="1428" spans="1:7" ht="35.1" customHeight="1" thickTop="1" thickBot="1" x14ac:dyDescent="0.3">
      <c r="A1428" s="28" t="str">
        <f t="shared" si="22"/>
        <v/>
      </c>
      <c r="B1428" s="171"/>
      <c r="C1428" s="184"/>
      <c r="D1428" s="170"/>
      <c r="E1428" s="170"/>
      <c r="F1428" s="132" t="str">
        <f>IFERROR(VLOOKUP(C1428,PG!$C$8:$M$1007,11,FALSE),"")</f>
        <v/>
      </c>
      <c r="G1428" s="133">
        <f>IFERROR(VLOOKUP(C1428,PG!$C$8:$N$1007,12,FALSE)*E1428,0)</f>
        <v>0</v>
      </c>
    </row>
    <row r="1429" spans="1:7" ht="35.1" customHeight="1" thickTop="1" thickBot="1" x14ac:dyDescent="0.3">
      <c r="A1429" s="28" t="str">
        <f t="shared" si="22"/>
        <v/>
      </c>
      <c r="B1429" s="171"/>
      <c r="C1429" s="184"/>
      <c r="D1429" s="170"/>
      <c r="E1429" s="170"/>
      <c r="F1429" s="132" t="str">
        <f>IFERROR(VLOOKUP(C1429,PG!$C$8:$M$1007,11,FALSE),"")</f>
        <v/>
      </c>
      <c r="G1429" s="133">
        <f>IFERROR(VLOOKUP(C1429,PG!$C$8:$N$1007,12,FALSE)*E1429,0)</f>
        <v>0</v>
      </c>
    </row>
    <row r="1430" spans="1:7" ht="35.1" customHeight="1" thickTop="1" thickBot="1" x14ac:dyDescent="0.3">
      <c r="A1430" s="28" t="str">
        <f t="shared" si="22"/>
        <v/>
      </c>
      <c r="B1430" s="171"/>
      <c r="C1430" s="184"/>
      <c r="D1430" s="170"/>
      <c r="E1430" s="170"/>
      <c r="F1430" s="132" t="str">
        <f>IFERROR(VLOOKUP(C1430,PG!$C$8:$M$1007,11,FALSE),"")</f>
        <v/>
      </c>
      <c r="G1430" s="133">
        <f>IFERROR(VLOOKUP(C1430,PG!$C$8:$N$1007,12,FALSE)*E1430,0)</f>
        <v>0</v>
      </c>
    </row>
    <row r="1431" spans="1:7" ht="35.1" customHeight="1" thickTop="1" thickBot="1" x14ac:dyDescent="0.3">
      <c r="A1431" s="28" t="str">
        <f t="shared" si="22"/>
        <v/>
      </c>
      <c r="B1431" s="171"/>
      <c r="C1431" s="184"/>
      <c r="D1431" s="170"/>
      <c r="E1431" s="170"/>
      <c r="F1431" s="132" t="str">
        <f>IFERROR(VLOOKUP(C1431,PG!$C$8:$M$1007,11,FALSE),"")</f>
        <v/>
      </c>
      <c r="G1431" s="133">
        <f>IFERROR(VLOOKUP(C1431,PG!$C$8:$N$1007,12,FALSE)*E1431,0)</f>
        <v>0</v>
      </c>
    </row>
    <row r="1432" spans="1:7" ht="35.1" customHeight="1" thickTop="1" thickBot="1" x14ac:dyDescent="0.3">
      <c r="A1432" s="28" t="str">
        <f t="shared" si="22"/>
        <v/>
      </c>
      <c r="B1432" s="171"/>
      <c r="C1432" s="184"/>
      <c r="D1432" s="170"/>
      <c r="E1432" s="170"/>
      <c r="F1432" s="132" t="str">
        <f>IFERROR(VLOOKUP(C1432,PG!$C$8:$M$1007,11,FALSE),"")</f>
        <v/>
      </c>
      <c r="G1432" s="133">
        <f>IFERROR(VLOOKUP(C1432,PG!$C$8:$N$1007,12,FALSE)*E1432,0)</f>
        <v>0</v>
      </c>
    </row>
    <row r="1433" spans="1:7" ht="35.1" customHeight="1" thickTop="1" thickBot="1" x14ac:dyDescent="0.3">
      <c r="A1433" s="28" t="str">
        <f t="shared" si="22"/>
        <v/>
      </c>
      <c r="B1433" s="171"/>
      <c r="C1433" s="184"/>
      <c r="D1433" s="170"/>
      <c r="E1433" s="170"/>
      <c r="F1433" s="132" t="str">
        <f>IFERROR(VLOOKUP(C1433,PG!$C$8:$M$1007,11,FALSE),"")</f>
        <v/>
      </c>
      <c r="G1433" s="133">
        <f>IFERROR(VLOOKUP(C1433,PG!$C$8:$N$1007,12,FALSE)*E1433,0)</f>
        <v>0</v>
      </c>
    </row>
    <row r="1434" spans="1:7" ht="35.1" customHeight="1" thickTop="1" thickBot="1" x14ac:dyDescent="0.3">
      <c r="A1434" s="28" t="str">
        <f t="shared" si="22"/>
        <v/>
      </c>
      <c r="B1434" s="171"/>
      <c r="C1434" s="184"/>
      <c r="D1434" s="170"/>
      <c r="E1434" s="170"/>
      <c r="F1434" s="132" t="str">
        <f>IFERROR(VLOOKUP(C1434,PG!$C$8:$M$1007,11,FALSE),"")</f>
        <v/>
      </c>
      <c r="G1434" s="133">
        <f>IFERROR(VLOOKUP(C1434,PG!$C$8:$N$1007,12,FALSE)*E1434,0)</f>
        <v>0</v>
      </c>
    </row>
    <row r="1435" spans="1:7" ht="35.1" customHeight="1" thickTop="1" thickBot="1" x14ac:dyDescent="0.3">
      <c r="A1435" s="28" t="str">
        <f t="shared" si="22"/>
        <v/>
      </c>
      <c r="B1435" s="171"/>
      <c r="C1435" s="184"/>
      <c r="D1435" s="170"/>
      <c r="E1435" s="170"/>
      <c r="F1435" s="132" t="str">
        <f>IFERROR(VLOOKUP(C1435,PG!$C$8:$M$1007,11,FALSE),"")</f>
        <v/>
      </c>
      <c r="G1435" s="133">
        <f>IFERROR(VLOOKUP(C1435,PG!$C$8:$N$1007,12,FALSE)*E1435,0)</f>
        <v>0</v>
      </c>
    </row>
    <row r="1436" spans="1:7" ht="35.1" customHeight="1" thickTop="1" thickBot="1" x14ac:dyDescent="0.3">
      <c r="A1436" s="28" t="str">
        <f t="shared" si="22"/>
        <v/>
      </c>
      <c r="B1436" s="171"/>
      <c r="C1436" s="184"/>
      <c r="D1436" s="170"/>
      <c r="E1436" s="170"/>
      <c r="F1436" s="132" t="str">
        <f>IFERROR(VLOOKUP(C1436,PG!$C$8:$M$1007,11,FALSE),"")</f>
        <v/>
      </c>
      <c r="G1436" s="133">
        <f>IFERROR(VLOOKUP(C1436,PG!$C$8:$N$1007,12,FALSE)*E1436,0)</f>
        <v>0</v>
      </c>
    </row>
    <row r="1437" spans="1:7" ht="35.1" customHeight="1" thickTop="1" thickBot="1" x14ac:dyDescent="0.3">
      <c r="A1437" s="28" t="str">
        <f t="shared" si="22"/>
        <v/>
      </c>
      <c r="B1437" s="171"/>
      <c r="C1437" s="184"/>
      <c r="D1437" s="170"/>
      <c r="E1437" s="170"/>
      <c r="F1437" s="132" t="str">
        <f>IFERROR(VLOOKUP(C1437,PG!$C$8:$M$1007,11,FALSE),"")</f>
        <v/>
      </c>
      <c r="G1437" s="133">
        <f>IFERROR(VLOOKUP(C1437,PG!$C$8:$N$1007,12,FALSE)*E1437,0)</f>
        <v>0</v>
      </c>
    </row>
    <row r="1438" spans="1:7" ht="35.1" customHeight="1" thickTop="1" thickBot="1" x14ac:dyDescent="0.3">
      <c r="A1438" s="28" t="str">
        <f t="shared" si="22"/>
        <v/>
      </c>
      <c r="B1438" s="171"/>
      <c r="C1438" s="184"/>
      <c r="D1438" s="170"/>
      <c r="E1438" s="170"/>
      <c r="F1438" s="132" t="str">
        <f>IFERROR(VLOOKUP(C1438,PG!$C$8:$M$1007,11,FALSE),"")</f>
        <v/>
      </c>
      <c r="G1438" s="133">
        <f>IFERROR(VLOOKUP(C1438,PG!$C$8:$N$1007,12,FALSE)*E1438,0)</f>
        <v>0</v>
      </c>
    </row>
    <row r="1439" spans="1:7" ht="35.1" customHeight="1" thickTop="1" thickBot="1" x14ac:dyDescent="0.3">
      <c r="A1439" s="28" t="str">
        <f t="shared" si="22"/>
        <v/>
      </c>
      <c r="B1439" s="171"/>
      <c r="C1439" s="184"/>
      <c r="D1439" s="170"/>
      <c r="E1439" s="170"/>
      <c r="F1439" s="132" t="str">
        <f>IFERROR(VLOOKUP(C1439,PG!$C$8:$M$1007,11,FALSE),"")</f>
        <v/>
      </c>
      <c r="G1439" s="133">
        <f>IFERROR(VLOOKUP(C1439,PG!$C$8:$N$1007,12,FALSE)*E1439,0)</f>
        <v>0</v>
      </c>
    </row>
    <row r="1440" spans="1:7" ht="35.1" customHeight="1" thickTop="1" thickBot="1" x14ac:dyDescent="0.3">
      <c r="A1440" s="28" t="str">
        <f t="shared" si="22"/>
        <v/>
      </c>
      <c r="B1440" s="171"/>
      <c r="C1440" s="184"/>
      <c r="D1440" s="170"/>
      <c r="E1440" s="170"/>
      <c r="F1440" s="132" t="str">
        <f>IFERROR(VLOOKUP(C1440,PG!$C$8:$M$1007,11,FALSE),"")</f>
        <v/>
      </c>
      <c r="G1440" s="133">
        <f>IFERROR(VLOOKUP(C1440,PG!$C$8:$N$1007,12,FALSE)*E1440,0)</f>
        <v>0</v>
      </c>
    </row>
    <row r="1441" spans="1:7" ht="35.1" customHeight="1" thickTop="1" thickBot="1" x14ac:dyDescent="0.3">
      <c r="A1441" s="28" t="str">
        <f t="shared" si="22"/>
        <v/>
      </c>
      <c r="B1441" s="171"/>
      <c r="C1441" s="184"/>
      <c r="D1441" s="170"/>
      <c r="E1441" s="170"/>
      <c r="F1441" s="132" t="str">
        <f>IFERROR(VLOOKUP(C1441,PG!$C$8:$M$1007,11,FALSE),"")</f>
        <v/>
      </c>
      <c r="G1441" s="133">
        <f>IFERROR(VLOOKUP(C1441,PG!$C$8:$N$1007,12,FALSE)*E1441,0)</f>
        <v>0</v>
      </c>
    </row>
    <row r="1442" spans="1:7" ht="35.1" customHeight="1" thickTop="1" thickBot="1" x14ac:dyDescent="0.3">
      <c r="A1442" s="28" t="str">
        <f t="shared" si="22"/>
        <v/>
      </c>
      <c r="B1442" s="171"/>
      <c r="C1442" s="184"/>
      <c r="D1442" s="170"/>
      <c r="E1442" s="170"/>
      <c r="F1442" s="132" t="str">
        <f>IFERROR(VLOOKUP(C1442,PG!$C$8:$M$1007,11,FALSE),"")</f>
        <v/>
      </c>
      <c r="G1442" s="133">
        <f>IFERROR(VLOOKUP(C1442,PG!$C$8:$N$1007,12,FALSE)*E1442,0)</f>
        <v>0</v>
      </c>
    </row>
    <row r="1443" spans="1:7" ht="35.1" customHeight="1" thickTop="1" thickBot="1" x14ac:dyDescent="0.3">
      <c r="A1443" s="28" t="str">
        <f t="shared" si="22"/>
        <v/>
      </c>
      <c r="B1443" s="171"/>
      <c r="C1443" s="184"/>
      <c r="D1443" s="170"/>
      <c r="E1443" s="170"/>
      <c r="F1443" s="132" t="str">
        <f>IFERROR(VLOOKUP(C1443,PG!$C$8:$M$1007,11,FALSE),"")</f>
        <v/>
      </c>
      <c r="G1443" s="133">
        <f>IFERROR(VLOOKUP(C1443,PG!$C$8:$N$1007,12,FALSE)*E1443,0)</f>
        <v>0</v>
      </c>
    </row>
    <row r="1444" spans="1:7" ht="35.1" customHeight="1" thickTop="1" thickBot="1" x14ac:dyDescent="0.3">
      <c r="A1444" s="28" t="str">
        <f t="shared" si="22"/>
        <v/>
      </c>
      <c r="B1444" s="171"/>
      <c r="C1444" s="184"/>
      <c r="D1444" s="170"/>
      <c r="E1444" s="170"/>
      <c r="F1444" s="132" t="str">
        <f>IFERROR(VLOOKUP(C1444,PG!$C$8:$M$1007,11,FALSE),"")</f>
        <v/>
      </c>
      <c r="G1444" s="133">
        <f>IFERROR(VLOOKUP(C1444,PG!$C$8:$N$1007,12,FALSE)*E1444,0)</f>
        <v>0</v>
      </c>
    </row>
    <row r="1445" spans="1:7" ht="35.1" customHeight="1" thickTop="1" thickBot="1" x14ac:dyDescent="0.3">
      <c r="A1445" s="28" t="str">
        <f t="shared" si="22"/>
        <v/>
      </c>
      <c r="B1445" s="171"/>
      <c r="C1445" s="184"/>
      <c r="D1445" s="170"/>
      <c r="E1445" s="170"/>
      <c r="F1445" s="132" t="str">
        <f>IFERROR(VLOOKUP(C1445,PG!$C$8:$M$1007,11,FALSE),"")</f>
        <v/>
      </c>
      <c r="G1445" s="133">
        <f>IFERROR(VLOOKUP(C1445,PG!$C$8:$N$1007,12,FALSE)*E1445,0)</f>
        <v>0</v>
      </c>
    </row>
    <row r="1446" spans="1:7" ht="35.1" customHeight="1" thickTop="1" thickBot="1" x14ac:dyDescent="0.3">
      <c r="A1446" s="28" t="str">
        <f t="shared" si="22"/>
        <v/>
      </c>
      <c r="B1446" s="171"/>
      <c r="C1446" s="184"/>
      <c r="D1446" s="170"/>
      <c r="E1446" s="170"/>
      <c r="F1446" s="132" t="str">
        <f>IFERROR(VLOOKUP(C1446,PG!$C$8:$M$1007,11,FALSE),"")</f>
        <v/>
      </c>
      <c r="G1446" s="133">
        <f>IFERROR(VLOOKUP(C1446,PG!$C$8:$N$1007,12,FALSE)*E1446,0)</f>
        <v>0</v>
      </c>
    </row>
    <row r="1447" spans="1:7" ht="35.1" customHeight="1" thickTop="1" thickBot="1" x14ac:dyDescent="0.3">
      <c r="A1447" s="28" t="str">
        <f t="shared" si="22"/>
        <v/>
      </c>
      <c r="B1447" s="171"/>
      <c r="C1447" s="184"/>
      <c r="D1447" s="170"/>
      <c r="E1447" s="170"/>
      <c r="F1447" s="132" t="str">
        <f>IFERROR(VLOOKUP(C1447,PG!$C$8:$M$1007,11,FALSE),"")</f>
        <v/>
      </c>
      <c r="G1447" s="133">
        <f>IFERROR(VLOOKUP(C1447,PG!$C$8:$N$1007,12,FALSE)*E1447,0)</f>
        <v>0</v>
      </c>
    </row>
    <row r="1448" spans="1:7" ht="35.1" customHeight="1" thickTop="1" thickBot="1" x14ac:dyDescent="0.3">
      <c r="A1448" s="28" t="str">
        <f t="shared" si="22"/>
        <v/>
      </c>
      <c r="B1448" s="171"/>
      <c r="C1448" s="184"/>
      <c r="D1448" s="170"/>
      <c r="E1448" s="170"/>
      <c r="F1448" s="132" t="str">
        <f>IFERROR(VLOOKUP(C1448,PG!$C$8:$M$1007,11,FALSE),"")</f>
        <v/>
      </c>
      <c r="G1448" s="133">
        <f>IFERROR(VLOOKUP(C1448,PG!$C$8:$N$1007,12,FALSE)*E1448,0)</f>
        <v>0</v>
      </c>
    </row>
    <row r="1449" spans="1:7" ht="35.1" customHeight="1" thickTop="1" thickBot="1" x14ac:dyDescent="0.3">
      <c r="A1449" s="28" t="str">
        <f t="shared" si="22"/>
        <v/>
      </c>
      <c r="B1449" s="171"/>
      <c r="C1449" s="184"/>
      <c r="D1449" s="170"/>
      <c r="E1449" s="170"/>
      <c r="F1449" s="132" t="str">
        <f>IFERROR(VLOOKUP(C1449,PG!$C$8:$M$1007,11,FALSE),"")</f>
        <v/>
      </c>
      <c r="G1449" s="133">
        <f>IFERROR(VLOOKUP(C1449,PG!$C$8:$N$1007,12,FALSE)*E1449,0)</f>
        <v>0</v>
      </c>
    </row>
    <row r="1450" spans="1:7" ht="35.1" customHeight="1" thickTop="1" thickBot="1" x14ac:dyDescent="0.3">
      <c r="A1450" s="28" t="str">
        <f t="shared" si="22"/>
        <v/>
      </c>
      <c r="B1450" s="171"/>
      <c r="C1450" s="184"/>
      <c r="D1450" s="170"/>
      <c r="E1450" s="170"/>
      <c r="F1450" s="132" t="str">
        <f>IFERROR(VLOOKUP(C1450,PG!$C$8:$M$1007,11,FALSE),"")</f>
        <v/>
      </c>
      <c r="G1450" s="133">
        <f>IFERROR(VLOOKUP(C1450,PG!$C$8:$N$1007,12,FALSE)*E1450,0)</f>
        <v>0</v>
      </c>
    </row>
    <row r="1451" spans="1:7" ht="35.1" customHeight="1" thickTop="1" thickBot="1" x14ac:dyDescent="0.3">
      <c r="A1451" s="28" t="str">
        <f t="shared" si="22"/>
        <v/>
      </c>
      <c r="B1451" s="171"/>
      <c r="C1451" s="184"/>
      <c r="D1451" s="170"/>
      <c r="E1451" s="170"/>
      <c r="F1451" s="132" t="str">
        <f>IFERROR(VLOOKUP(C1451,PG!$C$8:$M$1007,11,FALSE),"")</f>
        <v/>
      </c>
      <c r="G1451" s="133">
        <f>IFERROR(VLOOKUP(C1451,PG!$C$8:$N$1007,12,FALSE)*E1451,0)</f>
        <v>0</v>
      </c>
    </row>
    <row r="1452" spans="1:7" ht="35.1" customHeight="1" thickTop="1" thickBot="1" x14ac:dyDescent="0.3">
      <c r="A1452" s="28" t="str">
        <f t="shared" si="22"/>
        <v/>
      </c>
      <c r="B1452" s="171"/>
      <c r="C1452" s="184"/>
      <c r="D1452" s="170"/>
      <c r="E1452" s="170"/>
      <c r="F1452" s="132" t="str">
        <f>IFERROR(VLOOKUP(C1452,PG!$C$8:$M$1007,11,FALSE),"")</f>
        <v/>
      </c>
      <c r="G1452" s="133">
        <f>IFERROR(VLOOKUP(C1452,PG!$C$8:$N$1007,12,FALSE)*E1452,0)</f>
        <v>0</v>
      </c>
    </row>
    <row r="1453" spans="1:7" ht="35.1" customHeight="1" thickTop="1" thickBot="1" x14ac:dyDescent="0.3">
      <c r="A1453" s="28" t="str">
        <f t="shared" si="22"/>
        <v/>
      </c>
      <c r="B1453" s="171"/>
      <c r="C1453" s="184"/>
      <c r="D1453" s="170"/>
      <c r="E1453" s="170"/>
      <c r="F1453" s="132" t="str">
        <f>IFERROR(VLOOKUP(C1453,PG!$C$8:$M$1007,11,FALSE),"")</f>
        <v/>
      </c>
      <c r="G1453" s="133">
        <f>IFERROR(VLOOKUP(C1453,PG!$C$8:$N$1007,12,FALSE)*E1453,0)</f>
        <v>0</v>
      </c>
    </row>
    <row r="1454" spans="1:7" ht="35.1" customHeight="1" thickTop="1" thickBot="1" x14ac:dyDescent="0.3">
      <c r="A1454" s="28" t="str">
        <f t="shared" si="22"/>
        <v/>
      </c>
      <c r="B1454" s="171"/>
      <c r="C1454" s="184"/>
      <c r="D1454" s="170"/>
      <c r="E1454" s="170"/>
      <c r="F1454" s="132" t="str">
        <f>IFERROR(VLOOKUP(C1454,PG!$C$8:$M$1007,11,FALSE),"")</f>
        <v/>
      </c>
      <c r="G1454" s="133">
        <f>IFERROR(VLOOKUP(C1454,PG!$C$8:$N$1007,12,FALSE)*E1454,0)</f>
        <v>0</v>
      </c>
    </row>
    <row r="1455" spans="1:7" ht="35.1" customHeight="1" thickTop="1" thickBot="1" x14ac:dyDescent="0.3">
      <c r="A1455" s="28" t="str">
        <f t="shared" si="22"/>
        <v/>
      </c>
      <c r="B1455" s="171"/>
      <c r="C1455" s="184"/>
      <c r="D1455" s="170"/>
      <c r="E1455" s="170"/>
      <c r="F1455" s="132" t="str">
        <f>IFERROR(VLOOKUP(C1455,PG!$C$8:$M$1007,11,FALSE),"")</f>
        <v/>
      </c>
      <c r="G1455" s="133">
        <f>IFERROR(VLOOKUP(C1455,PG!$C$8:$N$1007,12,FALSE)*E1455,0)</f>
        <v>0</v>
      </c>
    </row>
    <row r="1456" spans="1:7" ht="35.1" customHeight="1" thickTop="1" thickBot="1" x14ac:dyDescent="0.3">
      <c r="A1456" s="28" t="str">
        <f t="shared" si="22"/>
        <v/>
      </c>
      <c r="B1456" s="171"/>
      <c r="C1456" s="184"/>
      <c r="D1456" s="170"/>
      <c r="E1456" s="170"/>
      <c r="F1456" s="132" t="str">
        <f>IFERROR(VLOOKUP(C1456,PG!$C$8:$M$1007,11,FALSE),"")</f>
        <v/>
      </c>
      <c r="G1456" s="133">
        <f>IFERROR(VLOOKUP(C1456,PG!$C$8:$N$1007,12,FALSE)*E1456,0)</f>
        <v>0</v>
      </c>
    </row>
    <row r="1457" spans="1:7" ht="35.1" customHeight="1" thickTop="1" thickBot="1" x14ac:dyDescent="0.3">
      <c r="A1457" s="28" t="str">
        <f t="shared" si="22"/>
        <v/>
      </c>
      <c r="B1457" s="171"/>
      <c r="C1457" s="184"/>
      <c r="D1457" s="170"/>
      <c r="E1457" s="170"/>
      <c r="F1457" s="132" t="str">
        <f>IFERROR(VLOOKUP(C1457,PG!$C$8:$M$1007,11,FALSE),"")</f>
        <v/>
      </c>
      <c r="G1457" s="133">
        <f>IFERROR(VLOOKUP(C1457,PG!$C$8:$N$1007,12,FALSE)*E1457,0)</f>
        <v>0</v>
      </c>
    </row>
    <row r="1458" spans="1:7" ht="35.1" customHeight="1" thickTop="1" thickBot="1" x14ac:dyDescent="0.3">
      <c r="A1458" s="28" t="str">
        <f t="shared" si="22"/>
        <v/>
      </c>
      <c r="B1458" s="171"/>
      <c r="C1458" s="184"/>
      <c r="D1458" s="170"/>
      <c r="E1458" s="170"/>
      <c r="F1458" s="132" t="str">
        <f>IFERROR(VLOOKUP(C1458,PG!$C$8:$M$1007,11,FALSE),"")</f>
        <v/>
      </c>
      <c r="G1458" s="133">
        <f>IFERROR(VLOOKUP(C1458,PG!$C$8:$N$1007,12,FALSE)*E1458,0)</f>
        <v>0</v>
      </c>
    </row>
    <row r="1459" spans="1:7" ht="35.1" customHeight="1" thickTop="1" thickBot="1" x14ac:dyDescent="0.3">
      <c r="A1459" s="28" t="str">
        <f t="shared" si="22"/>
        <v/>
      </c>
      <c r="B1459" s="171"/>
      <c r="C1459" s="184"/>
      <c r="D1459" s="170"/>
      <c r="E1459" s="170"/>
      <c r="F1459" s="132" t="str">
        <f>IFERROR(VLOOKUP(C1459,PG!$C$8:$M$1007,11,FALSE),"")</f>
        <v/>
      </c>
      <c r="G1459" s="133">
        <f>IFERROR(VLOOKUP(C1459,PG!$C$8:$N$1007,12,FALSE)*E1459,0)</f>
        <v>0</v>
      </c>
    </row>
    <row r="1460" spans="1:7" ht="35.1" customHeight="1" thickTop="1" thickBot="1" x14ac:dyDescent="0.3">
      <c r="A1460" s="28" t="str">
        <f t="shared" si="22"/>
        <v/>
      </c>
      <c r="B1460" s="171"/>
      <c r="C1460" s="184"/>
      <c r="D1460" s="170"/>
      <c r="E1460" s="170"/>
      <c r="F1460" s="132" t="str">
        <f>IFERROR(VLOOKUP(C1460,PG!$C$8:$M$1007,11,FALSE),"")</f>
        <v/>
      </c>
      <c r="G1460" s="133">
        <f>IFERROR(VLOOKUP(C1460,PG!$C$8:$N$1007,12,FALSE)*E1460,0)</f>
        <v>0</v>
      </c>
    </row>
    <row r="1461" spans="1:7" ht="35.1" customHeight="1" thickTop="1" thickBot="1" x14ac:dyDescent="0.3">
      <c r="A1461" s="28" t="str">
        <f t="shared" si="22"/>
        <v/>
      </c>
      <c r="B1461" s="171"/>
      <c r="C1461" s="184"/>
      <c r="D1461" s="170"/>
      <c r="E1461" s="170"/>
      <c r="F1461" s="132" t="str">
        <f>IFERROR(VLOOKUP(C1461,PG!$C$8:$M$1007,11,FALSE),"")</f>
        <v/>
      </c>
      <c r="G1461" s="133">
        <f>IFERROR(VLOOKUP(C1461,PG!$C$8:$N$1007,12,FALSE)*E1461,0)</f>
        <v>0</v>
      </c>
    </row>
    <row r="1462" spans="1:7" ht="35.1" customHeight="1" thickTop="1" thickBot="1" x14ac:dyDescent="0.3">
      <c r="A1462" s="28" t="str">
        <f t="shared" si="22"/>
        <v/>
      </c>
      <c r="B1462" s="171"/>
      <c r="C1462" s="184"/>
      <c r="D1462" s="170"/>
      <c r="E1462" s="170"/>
      <c r="F1462" s="132" t="str">
        <f>IFERROR(VLOOKUP(C1462,PG!$C$8:$M$1007,11,FALSE),"")</f>
        <v/>
      </c>
      <c r="G1462" s="133">
        <f>IFERROR(VLOOKUP(C1462,PG!$C$8:$N$1007,12,FALSE)*E1462,0)</f>
        <v>0</v>
      </c>
    </row>
    <row r="1463" spans="1:7" ht="35.1" customHeight="1" thickTop="1" thickBot="1" x14ac:dyDescent="0.3">
      <c r="A1463" s="28" t="str">
        <f t="shared" si="22"/>
        <v/>
      </c>
      <c r="B1463" s="171"/>
      <c r="C1463" s="184"/>
      <c r="D1463" s="170"/>
      <c r="E1463" s="170"/>
      <c r="F1463" s="132" t="str">
        <f>IFERROR(VLOOKUP(C1463,PG!$C$8:$M$1007,11,FALSE),"")</f>
        <v/>
      </c>
      <c r="G1463" s="133">
        <f>IFERROR(VLOOKUP(C1463,PG!$C$8:$N$1007,12,FALSE)*E1463,0)</f>
        <v>0</v>
      </c>
    </row>
    <row r="1464" spans="1:7" ht="35.1" customHeight="1" thickTop="1" thickBot="1" x14ac:dyDescent="0.3">
      <c r="A1464" s="28" t="str">
        <f t="shared" si="22"/>
        <v/>
      </c>
      <c r="B1464" s="171"/>
      <c r="C1464" s="184"/>
      <c r="D1464" s="170"/>
      <c r="E1464" s="170"/>
      <c r="F1464" s="132" t="str">
        <f>IFERROR(VLOOKUP(C1464,PG!$C$8:$M$1007,11,FALSE),"")</f>
        <v/>
      </c>
      <c r="G1464" s="133">
        <f>IFERROR(VLOOKUP(C1464,PG!$C$8:$N$1007,12,FALSE)*E1464,0)</f>
        <v>0</v>
      </c>
    </row>
    <row r="1465" spans="1:7" ht="35.1" customHeight="1" thickTop="1" thickBot="1" x14ac:dyDescent="0.3">
      <c r="A1465" s="28" t="str">
        <f t="shared" si="22"/>
        <v/>
      </c>
      <c r="B1465" s="171"/>
      <c r="C1465" s="184"/>
      <c r="D1465" s="170"/>
      <c r="E1465" s="170"/>
      <c r="F1465" s="132" t="str">
        <f>IFERROR(VLOOKUP(C1465,PG!$C$8:$M$1007,11,FALSE),"")</f>
        <v/>
      </c>
      <c r="G1465" s="133">
        <f>IFERROR(VLOOKUP(C1465,PG!$C$8:$N$1007,12,FALSE)*E1465,0)</f>
        <v>0</v>
      </c>
    </row>
    <row r="1466" spans="1:7" ht="35.1" customHeight="1" thickTop="1" thickBot="1" x14ac:dyDescent="0.3">
      <c r="A1466" s="28" t="str">
        <f t="shared" si="22"/>
        <v/>
      </c>
      <c r="B1466" s="171"/>
      <c r="C1466" s="184"/>
      <c r="D1466" s="170"/>
      <c r="E1466" s="170"/>
      <c r="F1466" s="132" t="str">
        <f>IFERROR(VLOOKUP(C1466,PG!$C$8:$M$1007,11,FALSE),"")</f>
        <v/>
      </c>
      <c r="G1466" s="133">
        <f>IFERROR(VLOOKUP(C1466,PG!$C$8:$N$1007,12,FALSE)*E1466,0)</f>
        <v>0</v>
      </c>
    </row>
    <row r="1467" spans="1:7" ht="35.1" customHeight="1" thickTop="1" thickBot="1" x14ac:dyDescent="0.3">
      <c r="A1467" s="28" t="str">
        <f t="shared" si="22"/>
        <v/>
      </c>
      <c r="B1467" s="171"/>
      <c r="C1467" s="184"/>
      <c r="D1467" s="170"/>
      <c r="E1467" s="170"/>
      <c r="F1467" s="132" t="str">
        <f>IFERROR(VLOOKUP(C1467,PG!$C$8:$M$1007,11,FALSE),"")</f>
        <v/>
      </c>
      <c r="G1467" s="133">
        <f>IFERROR(VLOOKUP(C1467,PG!$C$8:$N$1007,12,FALSE)*E1467,0)</f>
        <v>0</v>
      </c>
    </row>
    <row r="1468" spans="1:7" ht="35.1" customHeight="1" thickTop="1" thickBot="1" x14ac:dyDescent="0.3">
      <c r="A1468" s="28" t="str">
        <f t="shared" si="22"/>
        <v/>
      </c>
      <c r="B1468" s="171"/>
      <c r="C1468" s="184"/>
      <c r="D1468" s="170"/>
      <c r="E1468" s="170"/>
      <c r="F1468" s="132" t="str">
        <f>IFERROR(VLOOKUP(C1468,PG!$C$8:$M$1007,11,FALSE),"")</f>
        <v/>
      </c>
      <c r="G1468" s="133">
        <f>IFERROR(VLOOKUP(C1468,PG!$C$8:$N$1007,12,FALSE)*E1468,0)</f>
        <v>0</v>
      </c>
    </row>
    <row r="1469" spans="1:7" ht="35.1" customHeight="1" thickTop="1" thickBot="1" x14ac:dyDescent="0.3">
      <c r="A1469" s="28" t="str">
        <f t="shared" si="22"/>
        <v/>
      </c>
      <c r="B1469" s="171"/>
      <c r="C1469" s="184"/>
      <c r="D1469" s="170"/>
      <c r="E1469" s="170"/>
      <c r="F1469" s="132" t="str">
        <f>IFERROR(VLOOKUP(C1469,PG!$C$8:$M$1007,11,FALSE),"")</f>
        <v/>
      </c>
      <c r="G1469" s="133">
        <f>IFERROR(VLOOKUP(C1469,PG!$C$8:$N$1007,12,FALSE)*E1469,0)</f>
        <v>0</v>
      </c>
    </row>
    <row r="1470" spans="1:7" ht="35.1" customHeight="1" thickTop="1" thickBot="1" x14ac:dyDescent="0.3">
      <c r="A1470" s="28" t="str">
        <f t="shared" si="22"/>
        <v/>
      </c>
      <c r="B1470" s="171"/>
      <c r="C1470" s="184"/>
      <c r="D1470" s="170"/>
      <c r="E1470" s="170"/>
      <c r="F1470" s="132" t="str">
        <f>IFERROR(VLOOKUP(C1470,PG!$C$8:$M$1007,11,FALSE),"")</f>
        <v/>
      </c>
      <c r="G1470" s="133">
        <f>IFERROR(VLOOKUP(C1470,PG!$C$8:$N$1007,12,FALSE)*E1470,0)</f>
        <v>0</v>
      </c>
    </row>
    <row r="1471" spans="1:7" ht="35.1" customHeight="1" thickTop="1" thickBot="1" x14ac:dyDescent="0.3">
      <c r="A1471" s="28" t="str">
        <f t="shared" si="22"/>
        <v/>
      </c>
      <c r="B1471" s="171"/>
      <c r="C1471" s="184"/>
      <c r="D1471" s="170"/>
      <c r="E1471" s="170"/>
      <c r="F1471" s="132" t="str">
        <f>IFERROR(VLOOKUP(C1471,PG!$C$8:$M$1007,11,FALSE),"")</f>
        <v/>
      </c>
      <c r="G1471" s="133">
        <f>IFERROR(VLOOKUP(C1471,PG!$C$8:$N$1007,12,FALSE)*E1471,0)</f>
        <v>0</v>
      </c>
    </row>
    <row r="1472" spans="1:7" ht="35.1" customHeight="1" thickTop="1" thickBot="1" x14ac:dyDescent="0.3">
      <c r="A1472" s="28" t="str">
        <f t="shared" si="22"/>
        <v/>
      </c>
      <c r="B1472" s="171"/>
      <c r="C1472" s="184"/>
      <c r="D1472" s="170"/>
      <c r="E1472" s="170"/>
      <c r="F1472" s="132" t="str">
        <f>IFERROR(VLOOKUP(C1472,PG!$C$8:$M$1007,11,FALSE),"")</f>
        <v/>
      </c>
      <c r="G1472" s="133">
        <f>IFERROR(VLOOKUP(C1472,PG!$C$8:$N$1007,12,FALSE)*E1472,0)</f>
        <v>0</v>
      </c>
    </row>
    <row r="1473" spans="1:7" ht="35.1" customHeight="1" thickTop="1" thickBot="1" x14ac:dyDescent="0.3">
      <c r="A1473" s="28" t="str">
        <f t="shared" si="22"/>
        <v/>
      </c>
      <c r="B1473" s="171"/>
      <c r="C1473" s="184"/>
      <c r="D1473" s="170"/>
      <c r="E1473" s="170"/>
      <c r="F1473" s="132" t="str">
        <f>IFERROR(VLOOKUP(C1473,PG!$C$8:$M$1007,11,FALSE),"")</f>
        <v/>
      </c>
      <c r="G1473" s="133">
        <f>IFERROR(VLOOKUP(C1473,PG!$C$8:$N$1007,12,FALSE)*E1473,0)</f>
        <v>0</v>
      </c>
    </row>
    <row r="1474" spans="1:7" ht="35.1" customHeight="1" thickTop="1" thickBot="1" x14ac:dyDescent="0.3">
      <c r="A1474" s="28" t="str">
        <f t="shared" si="22"/>
        <v/>
      </c>
      <c r="B1474" s="171"/>
      <c r="C1474" s="184"/>
      <c r="D1474" s="170"/>
      <c r="E1474" s="170"/>
      <c r="F1474" s="132" t="str">
        <f>IFERROR(VLOOKUP(C1474,PG!$C$8:$M$1007,11,FALSE),"")</f>
        <v/>
      </c>
      <c r="G1474" s="133">
        <f>IFERROR(VLOOKUP(C1474,PG!$C$8:$N$1007,12,FALSE)*E1474,0)</f>
        <v>0</v>
      </c>
    </row>
    <row r="1475" spans="1:7" ht="35.1" customHeight="1" thickTop="1" thickBot="1" x14ac:dyDescent="0.3">
      <c r="A1475" s="28" t="str">
        <f t="shared" si="22"/>
        <v/>
      </c>
      <c r="B1475" s="171"/>
      <c r="C1475" s="184"/>
      <c r="D1475" s="170"/>
      <c r="E1475" s="170"/>
      <c r="F1475" s="132" t="str">
        <f>IFERROR(VLOOKUP(C1475,PG!$C$8:$M$1007,11,FALSE),"")</f>
        <v/>
      </c>
      <c r="G1475" s="133">
        <f>IFERROR(VLOOKUP(C1475,PG!$C$8:$N$1007,12,FALSE)*E1475,0)</f>
        <v>0</v>
      </c>
    </row>
    <row r="1476" spans="1:7" ht="35.1" customHeight="1" thickTop="1" thickBot="1" x14ac:dyDescent="0.3">
      <c r="A1476" s="28" t="str">
        <f t="shared" si="22"/>
        <v/>
      </c>
      <c r="B1476" s="171"/>
      <c r="C1476" s="184"/>
      <c r="D1476" s="170"/>
      <c r="E1476" s="170"/>
      <c r="F1476" s="132" t="str">
        <f>IFERROR(VLOOKUP(C1476,PG!$C$8:$M$1007,11,FALSE),"")</f>
        <v/>
      </c>
      <c r="G1476" s="133">
        <f>IFERROR(VLOOKUP(C1476,PG!$C$8:$N$1007,12,FALSE)*E1476,0)</f>
        <v>0</v>
      </c>
    </row>
    <row r="1477" spans="1:7" ht="35.1" customHeight="1" thickTop="1" thickBot="1" x14ac:dyDescent="0.3">
      <c r="A1477" s="28" t="str">
        <f t="shared" si="22"/>
        <v/>
      </c>
      <c r="B1477" s="171"/>
      <c r="C1477" s="184"/>
      <c r="D1477" s="170"/>
      <c r="E1477" s="170"/>
      <c r="F1477" s="132" t="str">
        <f>IFERROR(VLOOKUP(C1477,PG!$C$8:$M$1007,11,FALSE),"")</f>
        <v/>
      </c>
      <c r="G1477" s="133">
        <f>IFERROR(VLOOKUP(C1477,PG!$C$8:$N$1007,12,FALSE)*E1477,0)</f>
        <v>0</v>
      </c>
    </row>
    <row r="1478" spans="1:7" ht="35.1" customHeight="1" thickTop="1" thickBot="1" x14ac:dyDescent="0.3">
      <c r="A1478" s="28" t="str">
        <f t="shared" si="22"/>
        <v/>
      </c>
      <c r="B1478" s="171"/>
      <c r="C1478" s="184"/>
      <c r="D1478" s="170"/>
      <c r="E1478" s="170"/>
      <c r="F1478" s="132" t="str">
        <f>IFERROR(VLOOKUP(C1478,PG!$C$8:$M$1007,11,FALSE),"")</f>
        <v/>
      </c>
      <c r="G1478" s="133">
        <f>IFERROR(VLOOKUP(C1478,PG!$C$8:$N$1007,12,FALSE)*E1478,0)</f>
        <v>0</v>
      </c>
    </row>
    <row r="1479" spans="1:7" ht="35.1" customHeight="1" thickTop="1" thickBot="1" x14ac:dyDescent="0.3">
      <c r="A1479" s="28" t="str">
        <f t="shared" si="22"/>
        <v/>
      </c>
      <c r="B1479" s="171"/>
      <c r="C1479" s="184"/>
      <c r="D1479" s="170"/>
      <c r="E1479" s="170"/>
      <c r="F1479" s="132" t="str">
        <f>IFERROR(VLOOKUP(C1479,PG!$C$8:$M$1007,11,FALSE),"")</f>
        <v/>
      </c>
      <c r="G1479" s="133">
        <f>IFERROR(VLOOKUP(C1479,PG!$C$8:$N$1007,12,FALSE)*E1479,0)</f>
        <v>0</v>
      </c>
    </row>
    <row r="1480" spans="1:7" ht="35.1" customHeight="1" thickTop="1" thickBot="1" x14ac:dyDescent="0.3">
      <c r="A1480" s="28" t="str">
        <f t="shared" si="22"/>
        <v/>
      </c>
      <c r="B1480" s="171"/>
      <c r="C1480" s="184"/>
      <c r="D1480" s="170"/>
      <c r="E1480" s="170"/>
      <c r="F1480" s="132" t="str">
        <f>IFERROR(VLOOKUP(C1480,PG!$C$8:$M$1007,11,FALSE),"")</f>
        <v/>
      </c>
      <c r="G1480" s="133">
        <f>IFERROR(VLOOKUP(C1480,PG!$C$8:$N$1007,12,FALSE)*E1480,0)</f>
        <v>0</v>
      </c>
    </row>
    <row r="1481" spans="1:7" ht="35.1" customHeight="1" thickTop="1" thickBot="1" x14ac:dyDescent="0.3">
      <c r="A1481" s="28" t="str">
        <f t="shared" ref="A1481:A1544" si="23">IF(B1481="","",MONTH(B1481))</f>
        <v/>
      </c>
      <c r="B1481" s="171"/>
      <c r="C1481" s="184"/>
      <c r="D1481" s="170"/>
      <c r="E1481" s="170"/>
      <c r="F1481" s="132" t="str">
        <f>IFERROR(VLOOKUP(C1481,PG!$C$8:$M$1007,11,FALSE),"")</f>
        <v/>
      </c>
      <c r="G1481" s="133">
        <f>IFERROR(VLOOKUP(C1481,PG!$C$8:$N$1007,12,FALSE)*E1481,0)</f>
        <v>0</v>
      </c>
    </row>
    <row r="1482" spans="1:7" ht="35.1" customHeight="1" thickTop="1" thickBot="1" x14ac:dyDescent="0.3">
      <c r="A1482" s="28" t="str">
        <f t="shared" si="23"/>
        <v/>
      </c>
      <c r="B1482" s="171"/>
      <c r="C1482" s="184"/>
      <c r="D1482" s="170"/>
      <c r="E1482" s="170"/>
      <c r="F1482" s="132" t="str">
        <f>IFERROR(VLOOKUP(C1482,PG!$C$8:$M$1007,11,FALSE),"")</f>
        <v/>
      </c>
      <c r="G1482" s="133">
        <f>IFERROR(VLOOKUP(C1482,PG!$C$8:$N$1007,12,FALSE)*E1482,0)</f>
        <v>0</v>
      </c>
    </row>
    <row r="1483" spans="1:7" ht="35.1" customHeight="1" thickTop="1" thickBot="1" x14ac:dyDescent="0.3">
      <c r="A1483" s="28" t="str">
        <f t="shared" si="23"/>
        <v/>
      </c>
      <c r="B1483" s="171"/>
      <c r="C1483" s="184"/>
      <c r="D1483" s="170"/>
      <c r="E1483" s="170"/>
      <c r="F1483" s="132" t="str">
        <f>IFERROR(VLOOKUP(C1483,PG!$C$8:$M$1007,11,FALSE),"")</f>
        <v/>
      </c>
      <c r="G1483" s="133">
        <f>IFERROR(VLOOKUP(C1483,PG!$C$8:$N$1007,12,FALSE)*E1483,0)</f>
        <v>0</v>
      </c>
    </row>
    <row r="1484" spans="1:7" ht="35.1" customHeight="1" thickTop="1" thickBot="1" x14ac:dyDescent="0.3">
      <c r="A1484" s="28" t="str">
        <f t="shared" si="23"/>
        <v/>
      </c>
      <c r="B1484" s="171"/>
      <c r="C1484" s="184"/>
      <c r="D1484" s="170"/>
      <c r="E1484" s="170"/>
      <c r="F1484" s="132" t="str">
        <f>IFERROR(VLOOKUP(C1484,PG!$C$8:$M$1007,11,FALSE),"")</f>
        <v/>
      </c>
      <c r="G1484" s="133">
        <f>IFERROR(VLOOKUP(C1484,PG!$C$8:$N$1007,12,FALSE)*E1484,0)</f>
        <v>0</v>
      </c>
    </row>
    <row r="1485" spans="1:7" ht="35.1" customHeight="1" thickTop="1" thickBot="1" x14ac:dyDescent="0.3">
      <c r="A1485" s="28" t="str">
        <f t="shared" si="23"/>
        <v/>
      </c>
      <c r="B1485" s="171"/>
      <c r="C1485" s="184"/>
      <c r="D1485" s="170"/>
      <c r="E1485" s="170"/>
      <c r="F1485" s="132" t="str">
        <f>IFERROR(VLOOKUP(C1485,PG!$C$8:$M$1007,11,FALSE),"")</f>
        <v/>
      </c>
      <c r="G1485" s="133">
        <f>IFERROR(VLOOKUP(C1485,PG!$C$8:$N$1007,12,FALSE)*E1485,0)</f>
        <v>0</v>
      </c>
    </row>
    <row r="1486" spans="1:7" ht="35.1" customHeight="1" thickTop="1" thickBot="1" x14ac:dyDescent="0.3">
      <c r="A1486" s="28" t="str">
        <f t="shared" si="23"/>
        <v/>
      </c>
      <c r="B1486" s="171"/>
      <c r="C1486" s="184"/>
      <c r="D1486" s="170"/>
      <c r="E1486" s="170"/>
      <c r="F1486" s="132" t="str">
        <f>IFERROR(VLOOKUP(C1486,PG!$C$8:$M$1007,11,FALSE),"")</f>
        <v/>
      </c>
      <c r="G1486" s="133">
        <f>IFERROR(VLOOKUP(C1486,PG!$C$8:$N$1007,12,FALSE)*E1486,0)</f>
        <v>0</v>
      </c>
    </row>
    <row r="1487" spans="1:7" ht="35.1" customHeight="1" thickTop="1" thickBot="1" x14ac:dyDescent="0.3">
      <c r="A1487" s="28" t="str">
        <f t="shared" si="23"/>
        <v/>
      </c>
      <c r="B1487" s="171"/>
      <c r="C1487" s="184"/>
      <c r="D1487" s="170"/>
      <c r="E1487" s="170"/>
      <c r="F1487" s="132" t="str">
        <f>IFERROR(VLOOKUP(C1487,PG!$C$8:$M$1007,11,FALSE),"")</f>
        <v/>
      </c>
      <c r="G1487" s="133">
        <f>IFERROR(VLOOKUP(C1487,PG!$C$8:$N$1007,12,FALSE)*E1487,0)</f>
        <v>0</v>
      </c>
    </row>
    <row r="1488" spans="1:7" ht="35.1" customHeight="1" thickTop="1" thickBot="1" x14ac:dyDescent="0.3">
      <c r="A1488" s="28" t="str">
        <f t="shared" si="23"/>
        <v/>
      </c>
      <c r="B1488" s="171"/>
      <c r="C1488" s="184"/>
      <c r="D1488" s="170"/>
      <c r="E1488" s="170"/>
      <c r="F1488" s="132" t="str">
        <f>IFERROR(VLOOKUP(C1488,PG!$C$8:$M$1007,11,FALSE),"")</f>
        <v/>
      </c>
      <c r="G1488" s="133">
        <f>IFERROR(VLOOKUP(C1488,PG!$C$8:$N$1007,12,FALSE)*E1488,0)</f>
        <v>0</v>
      </c>
    </row>
    <row r="1489" spans="1:7" ht="35.1" customHeight="1" thickTop="1" thickBot="1" x14ac:dyDescent="0.3">
      <c r="A1489" s="28" t="str">
        <f t="shared" si="23"/>
        <v/>
      </c>
      <c r="B1489" s="171"/>
      <c r="C1489" s="184"/>
      <c r="D1489" s="170"/>
      <c r="E1489" s="170"/>
      <c r="F1489" s="132" t="str">
        <f>IFERROR(VLOOKUP(C1489,PG!$C$8:$M$1007,11,FALSE),"")</f>
        <v/>
      </c>
      <c r="G1489" s="133">
        <f>IFERROR(VLOOKUP(C1489,PG!$C$8:$N$1007,12,FALSE)*E1489,0)</f>
        <v>0</v>
      </c>
    </row>
    <row r="1490" spans="1:7" ht="35.1" customHeight="1" thickTop="1" thickBot="1" x14ac:dyDescent="0.3">
      <c r="A1490" s="28" t="str">
        <f t="shared" si="23"/>
        <v/>
      </c>
      <c r="B1490" s="171"/>
      <c r="C1490" s="184"/>
      <c r="D1490" s="170"/>
      <c r="E1490" s="170"/>
      <c r="F1490" s="132" t="str">
        <f>IFERROR(VLOOKUP(C1490,PG!$C$8:$M$1007,11,FALSE),"")</f>
        <v/>
      </c>
      <c r="G1490" s="133">
        <f>IFERROR(VLOOKUP(C1490,PG!$C$8:$N$1007,12,FALSE)*E1490,0)</f>
        <v>0</v>
      </c>
    </row>
    <row r="1491" spans="1:7" ht="35.1" customHeight="1" thickTop="1" thickBot="1" x14ac:dyDescent="0.3">
      <c r="A1491" s="28" t="str">
        <f t="shared" si="23"/>
        <v/>
      </c>
      <c r="B1491" s="171"/>
      <c r="C1491" s="184"/>
      <c r="D1491" s="170"/>
      <c r="E1491" s="170"/>
      <c r="F1491" s="132" t="str">
        <f>IFERROR(VLOOKUP(C1491,PG!$C$8:$M$1007,11,FALSE),"")</f>
        <v/>
      </c>
      <c r="G1491" s="133">
        <f>IFERROR(VLOOKUP(C1491,PG!$C$8:$N$1007,12,FALSE)*E1491,0)</f>
        <v>0</v>
      </c>
    </row>
    <row r="1492" spans="1:7" ht="35.1" customHeight="1" thickTop="1" thickBot="1" x14ac:dyDescent="0.3">
      <c r="A1492" s="28" t="str">
        <f t="shared" si="23"/>
        <v/>
      </c>
      <c r="B1492" s="171"/>
      <c r="C1492" s="184"/>
      <c r="D1492" s="170"/>
      <c r="E1492" s="170"/>
      <c r="F1492" s="132" t="str">
        <f>IFERROR(VLOOKUP(C1492,PG!$C$8:$M$1007,11,FALSE),"")</f>
        <v/>
      </c>
      <c r="G1492" s="133">
        <f>IFERROR(VLOOKUP(C1492,PG!$C$8:$N$1007,12,FALSE)*E1492,0)</f>
        <v>0</v>
      </c>
    </row>
    <row r="1493" spans="1:7" ht="35.1" customHeight="1" thickTop="1" thickBot="1" x14ac:dyDescent="0.3">
      <c r="A1493" s="28" t="str">
        <f t="shared" si="23"/>
        <v/>
      </c>
      <c r="B1493" s="171"/>
      <c r="C1493" s="184"/>
      <c r="D1493" s="170"/>
      <c r="E1493" s="170"/>
      <c r="F1493" s="132" t="str">
        <f>IFERROR(VLOOKUP(C1493,PG!$C$8:$M$1007,11,FALSE),"")</f>
        <v/>
      </c>
      <c r="G1493" s="133">
        <f>IFERROR(VLOOKUP(C1493,PG!$C$8:$N$1007,12,FALSE)*E1493,0)</f>
        <v>0</v>
      </c>
    </row>
    <row r="1494" spans="1:7" ht="35.1" customHeight="1" thickTop="1" thickBot="1" x14ac:dyDescent="0.3">
      <c r="A1494" s="28" t="str">
        <f t="shared" si="23"/>
        <v/>
      </c>
      <c r="B1494" s="171"/>
      <c r="C1494" s="184"/>
      <c r="D1494" s="170"/>
      <c r="E1494" s="170"/>
      <c r="F1494" s="132" t="str">
        <f>IFERROR(VLOOKUP(C1494,PG!$C$8:$M$1007,11,FALSE),"")</f>
        <v/>
      </c>
      <c r="G1494" s="133">
        <f>IFERROR(VLOOKUP(C1494,PG!$C$8:$N$1007,12,FALSE)*E1494,0)</f>
        <v>0</v>
      </c>
    </row>
    <row r="1495" spans="1:7" ht="35.1" customHeight="1" thickTop="1" thickBot="1" x14ac:dyDescent="0.3">
      <c r="A1495" s="28" t="str">
        <f t="shared" si="23"/>
        <v/>
      </c>
      <c r="B1495" s="171"/>
      <c r="C1495" s="184"/>
      <c r="D1495" s="170"/>
      <c r="E1495" s="170"/>
      <c r="F1495" s="132" t="str">
        <f>IFERROR(VLOOKUP(C1495,PG!$C$8:$M$1007,11,FALSE),"")</f>
        <v/>
      </c>
      <c r="G1495" s="133">
        <f>IFERROR(VLOOKUP(C1495,PG!$C$8:$N$1007,12,FALSE)*E1495,0)</f>
        <v>0</v>
      </c>
    </row>
    <row r="1496" spans="1:7" ht="35.1" customHeight="1" thickTop="1" thickBot="1" x14ac:dyDescent="0.3">
      <c r="A1496" s="28" t="str">
        <f t="shared" si="23"/>
        <v/>
      </c>
      <c r="B1496" s="171"/>
      <c r="C1496" s="184"/>
      <c r="D1496" s="170"/>
      <c r="E1496" s="170"/>
      <c r="F1496" s="132" t="str">
        <f>IFERROR(VLOOKUP(C1496,PG!$C$8:$M$1007,11,FALSE),"")</f>
        <v/>
      </c>
      <c r="G1496" s="133">
        <f>IFERROR(VLOOKUP(C1496,PG!$C$8:$N$1007,12,FALSE)*E1496,0)</f>
        <v>0</v>
      </c>
    </row>
    <row r="1497" spans="1:7" ht="35.1" customHeight="1" thickTop="1" thickBot="1" x14ac:dyDescent="0.3">
      <c r="A1497" s="28" t="str">
        <f t="shared" si="23"/>
        <v/>
      </c>
      <c r="B1497" s="171"/>
      <c r="C1497" s="184"/>
      <c r="D1497" s="170"/>
      <c r="E1497" s="170"/>
      <c r="F1497" s="132" t="str">
        <f>IFERROR(VLOOKUP(C1497,PG!$C$8:$M$1007,11,FALSE),"")</f>
        <v/>
      </c>
      <c r="G1497" s="133">
        <f>IFERROR(VLOOKUP(C1497,PG!$C$8:$N$1007,12,FALSE)*E1497,0)</f>
        <v>0</v>
      </c>
    </row>
    <row r="1498" spans="1:7" ht="35.1" customHeight="1" thickTop="1" thickBot="1" x14ac:dyDescent="0.3">
      <c r="A1498" s="28" t="str">
        <f t="shared" si="23"/>
        <v/>
      </c>
      <c r="B1498" s="171"/>
      <c r="C1498" s="184"/>
      <c r="D1498" s="170"/>
      <c r="E1498" s="170"/>
      <c r="F1498" s="132" t="str">
        <f>IFERROR(VLOOKUP(C1498,PG!$C$8:$M$1007,11,FALSE),"")</f>
        <v/>
      </c>
      <c r="G1498" s="133">
        <f>IFERROR(VLOOKUP(C1498,PG!$C$8:$N$1007,12,FALSE)*E1498,0)</f>
        <v>0</v>
      </c>
    </row>
    <row r="1499" spans="1:7" ht="35.1" customHeight="1" thickTop="1" thickBot="1" x14ac:dyDescent="0.3">
      <c r="A1499" s="28" t="str">
        <f t="shared" si="23"/>
        <v/>
      </c>
      <c r="B1499" s="171"/>
      <c r="C1499" s="184"/>
      <c r="D1499" s="170"/>
      <c r="E1499" s="170"/>
      <c r="F1499" s="132" t="str">
        <f>IFERROR(VLOOKUP(C1499,PG!$C$8:$M$1007,11,FALSE),"")</f>
        <v/>
      </c>
      <c r="G1499" s="133">
        <f>IFERROR(VLOOKUP(C1499,PG!$C$8:$N$1007,12,FALSE)*E1499,0)</f>
        <v>0</v>
      </c>
    </row>
    <row r="1500" spans="1:7" ht="35.1" customHeight="1" thickTop="1" thickBot="1" x14ac:dyDescent="0.3">
      <c r="A1500" s="28" t="str">
        <f t="shared" si="23"/>
        <v/>
      </c>
      <c r="B1500" s="171"/>
      <c r="C1500" s="184"/>
      <c r="D1500" s="170"/>
      <c r="E1500" s="170"/>
      <c r="F1500" s="132" t="str">
        <f>IFERROR(VLOOKUP(C1500,PG!$C$8:$M$1007,11,FALSE),"")</f>
        <v/>
      </c>
      <c r="G1500" s="133">
        <f>IFERROR(VLOOKUP(C1500,PG!$C$8:$N$1007,12,FALSE)*E1500,0)</f>
        <v>0</v>
      </c>
    </row>
    <row r="1501" spans="1:7" ht="35.1" customHeight="1" thickTop="1" thickBot="1" x14ac:dyDescent="0.3">
      <c r="A1501" s="28" t="str">
        <f t="shared" si="23"/>
        <v/>
      </c>
      <c r="B1501" s="171"/>
      <c r="C1501" s="184"/>
      <c r="D1501" s="170"/>
      <c r="E1501" s="170"/>
      <c r="F1501" s="132" t="str">
        <f>IFERROR(VLOOKUP(C1501,PG!$C$8:$M$1007,11,FALSE),"")</f>
        <v/>
      </c>
      <c r="G1501" s="133">
        <f>IFERROR(VLOOKUP(C1501,PG!$C$8:$N$1007,12,FALSE)*E1501,0)</f>
        <v>0</v>
      </c>
    </row>
    <row r="1502" spans="1:7" ht="35.1" customHeight="1" thickTop="1" thickBot="1" x14ac:dyDescent="0.3">
      <c r="A1502" s="28" t="str">
        <f t="shared" si="23"/>
        <v/>
      </c>
      <c r="B1502" s="171"/>
      <c r="C1502" s="184"/>
      <c r="D1502" s="170"/>
      <c r="E1502" s="170"/>
      <c r="F1502" s="132" t="str">
        <f>IFERROR(VLOOKUP(C1502,PG!$C$8:$M$1007,11,FALSE),"")</f>
        <v/>
      </c>
      <c r="G1502" s="133">
        <f>IFERROR(VLOOKUP(C1502,PG!$C$8:$N$1007,12,FALSE)*E1502,0)</f>
        <v>0</v>
      </c>
    </row>
    <row r="1503" spans="1:7" ht="35.1" customHeight="1" thickTop="1" thickBot="1" x14ac:dyDescent="0.3">
      <c r="A1503" s="28" t="str">
        <f t="shared" si="23"/>
        <v/>
      </c>
      <c r="B1503" s="171"/>
      <c r="C1503" s="184"/>
      <c r="D1503" s="170"/>
      <c r="E1503" s="170"/>
      <c r="F1503" s="132" t="str">
        <f>IFERROR(VLOOKUP(C1503,PG!$C$8:$M$1007,11,FALSE),"")</f>
        <v/>
      </c>
      <c r="G1503" s="133">
        <f>IFERROR(VLOOKUP(C1503,PG!$C$8:$N$1007,12,FALSE)*E1503,0)</f>
        <v>0</v>
      </c>
    </row>
    <row r="1504" spans="1:7" ht="35.1" customHeight="1" thickTop="1" thickBot="1" x14ac:dyDescent="0.3">
      <c r="A1504" s="28" t="str">
        <f t="shared" si="23"/>
        <v/>
      </c>
      <c r="B1504" s="171"/>
      <c r="C1504" s="184"/>
      <c r="D1504" s="170"/>
      <c r="E1504" s="170"/>
      <c r="F1504" s="132" t="str">
        <f>IFERROR(VLOOKUP(C1504,PG!$C$8:$M$1007,11,FALSE),"")</f>
        <v/>
      </c>
      <c r="G1504" s="133">
        <f>IFERROR(VLOOKUP(C1504,PG!$C$8:$N$1007,12,FALSE)*E1504,0)</f>
        <v>0</v>
      </c>
    </row>
    <row r="1505" spans="1:7" ht="35.1" customHeight="1" thickTop="1" thickBot="1" x14ac:dyDescent="0.3">
      <c r="A1505" s="28" t="str">
        <f t="shared" si="23"/>
        <v/>
      </c>
      <c r="B1505" s="171"/>
      <c r="C1505" s="184"/>
      <c r="D1505" s="170"/>
      <c r="E1505" s="170"/>
      <c r="F1505" s="132" t="str">
        <f>IFERROR(VLOOKUP(C1505,PG!$C$8:$M$1007,11,FALSE),"")</f>
        <v/>
      </c>
      <c r="G1505" s="133">
        <f>IFERROR(VLOOKUP(C1505,PG!$C$8:$N$1007,12,FALSE)*E1505,0)</f>
        <v>0</v>
      </c>
    </row>
    <row r="1506" spans="1:7" ht="35.1" customHeight="1" thickTop="1" thickBot="1" x14ac:dyDescent="0.3">
      <c r="A1506" s="28" t="str">
        <f t="shared" si="23"/>
        <v/>
      </c>
      <c r="B1506" s="171"/>
      <c r="C1506" s="184"/>
      <c r="D1506" s="170"/>
      <c r="E1506" s="170"/>
      <c r="F1506" s="132" t="str">
        <f>IFERROR(VLOOKUP(C1506,PG!$C$8:$M$1007,11,FALSE),"")</f>
        <v/>
      </c>
      <c r="G1506" s="133">
        <f>IFERROR(VLOOKUP(C1506,PG!$C$8:$N$1007,12,FALSE)*E1506,0)</f>
        <v>0</v>
      </c>
    </row>
    <row r="1507" spans="1:7" ht="35.1" customHeight="1" thickTop="1" thickBot="1" x14ac:dyDescent="0.3">
      <c r="A1507" s="28" t="str">
        <f t="shared" si="23"/>
        <v/>
      </c>
      <c r="B1507" s="171"/>
      <c r="C1507" s="184"/>
      <c r="D1507" s="170"/>
      <c r="E1507" s="170"/>
      <c r="F1507" s="132" t="str">
        <f>IFERROR(VLOOKUP(C1507,PG!$C$8:$M$1007,11,FALSE),"")</f>
        <v/>
      </c>
      <c r="G1507" s="133">
        <f>IFERROR(VLOOKUP(C1507,PG!$C$8:$N$1007,12,FALSE)*E1507,0)</f>
        <v>0</v>
      </c>
    </row>
    <row r="1508" spans="1:7" ht="35.1" customHeight="1" thickTop="1" thickBot="1" x14ac:dyDescent="0.3">
      <c r="A1508" s="28" t="str">
        <f t="shared" si="23"/>
        <v/>
      </c>
      <c r="B1508" s="171"/>
      <c r="C1508" s="184"/>
      <c r="D1508" s="170"/>
      <c r="E1508" s="170"/>
      <c r="F1508" s="132" t="str">
        <f>IFERROR(VLOOKUP(C1508,PG!$C$8:$M$1007,11,FALSE),"")</f>
        <v/>
      </c>
      <c r="G1508" s="133">
        <f>IFERROR(VLOOKUP(C1508,PG!$C$8:$N$1007,12,FALSE)*E1508,0)</f>
        <v>0</v>
      </c>
    </row>
    <row r="1509" spans="1:7" ht="35.1" customHeight="1" thickTop="1" thickBot="1" x14ac:dyDescent="0.3">
      <c r="A1509" s="28" t="str">
        <f t="shared" si="23"/>
        <v/>
      </c>
      <c r="B1509" s="171"/>
      <c r="C1509" s="184"/>
      <c r="D1509" s="170"/>
      <c r="E1509" s="170"/>
      <c r="F1509" s="132" t="str">
        <f>IFERROR(VLOOKUP(C1509,PG!$C$8:$M$1007,11,FALSE),"")</f>
        <v/>
      </c>
      <c r="G1509" s="133">
        <f>IFERROR(VLOOKUP(C1509,PG!$C$8:$N$1007,12,FALSE)*E1509,0)</f>
        <v>0</v>
      </c>
    </row>
    <row r="1510" spans="1:7" ht="35.1" customHeight="1" thickTop="1" thickBot="1" x14ac:dyDescent="0.3">
      <c r="A1510" s="28" t="str">
        <f t="shared" si="23"/>
        <v/>
      </c>
      <c r="B1510" s="171"/>
      <c r="C1510" s="184"/>
      <c r="D1510" s="170"/>
      <c r="E1510" s="170"/>
      <c r="F1510" s="132" t="str">
        <f>IFERROR(VLOOKUP(C1510,PG!$C$8:$M$1007,11,FALSE),"")</f>
        <v/>
      </c>
      <c r="G1510" s="133">
        <f>IFERROR(VLOOKUP(C1510,PG!$C$8:$N$1007,12,FALSE)*E1510,0)</f>
        <v>0</v>
      </c>
    </row>
    <row r="1511" spans="1:7" ht="35.1" customHeight="1" thickTop="1" thickBot="1" x14ac:dyDescent="0.3">
      <c r="A1511" s="28" t="str">
        <f t="shared" si="23"/>
        <v/>
      </c>
      <c r="B1511" s="171"/>
      <c r="C1511" s="184"/>
      <c r="D1511" s="170"/>
      <c r="E1511" s="170"/>
      <c r="F1511" s="132" t="str">
        <f>IFERROR(VLOOKUP(C1511,PG!$C$8:$M$1007,11,FALSE),"")</f>
        <v/>
      </c>
      <c r="G1511" s="133">
        <f>IFERROR(VLOOKUP(C1511,PG!$C$8:$N$1007,12,FALSE)*E1511,0)</f>
        <v>0</v>
      </c>
    </row>
    <row r="1512" spans="1:7" ht="35.1" customHeight="1" thickTop="1" thickBot="1" x14ac:dyDescent="0.3">
      <c r="A1512" s="28" t="str">
        <f t="shared" si="23"/>
        <v/>
      </c>
      <c r="B1512" s="171"/>
      <c r="C1512" s="184"/>
      <c r="D1512" s="170"/>
      <c r="E1512" s="170"/>
      <c r="F1512" s="132" t="str">
        <f>IFERROR(VLOOKUP(C1512,PG!$C$8:$M$1007,11,FALSE),"")</f>
        <v/>
      </c>
      <c r="G1512" s="133">
        <f>IFERROR(VLOOKUP(C1512,PG!$C$8:$N$1007,12,FALSE)*E1512,0)</f>
        <v>0</v>
      </c>
    </row>
    <row r="1513" spans="1:7" ht="35.1" customHeight="1" thickTop="1" thickBot="1" x14ac:dyDescent="0.3">
      <c r="A1513" s="28" t="str">
        <f t="shared" si="23"/>
        <v/>
      </c>
      <c r="B1513" s="171"/>
      <c r="C1513" s="184"/>
      <c r="D1513" s="170"/>
      <c r="E1513" s="170"/>
      <c r="F1513" s="132" t="str">
        <f>IFERROR(VLOOKUP(C1513,PG!$C$8:$M$1007,11,FALSE),"")</f>
        <v/>
      </c>
      <c r="G1513" s="133">
        <f>IFERROR(VLOOKUP(C1513,PG!$C$8:$N$1007,12,FALSE)*E1513,0)</f>
        <v>0</v>
      </c>
    </row>
    <row r="1514" spans="1:7" ht="35.1" customHeight="1" thickTop="1" thickBot="1" x14ac:dyDescent="0.3">
      <c r="A1514" s="28" t="str">
        <f t="shared" si="23"/>
        <v/>
      </c>
      <c r="B1514" s="171"/>
      <c r="C1514" s="184"/>
      <c r="D1514" s="170"/>
      <c r="E1514" s="170"/>
      <c r="F1514" s="132" t="str">
        <f>IFERROR(VLOOKUP(C1514,PG!$C$8:$M$1007,11,FALSE),"")</f>
        <v/>
      </c>
      <c r="G1514" s="133">
        <f>IFERROR(VLOOKUP(C1514,PG!$C$8:$N$1007,12,FALSE)*E1514,0)</f>
        <v>0</v>
      </c>
    </row>
    <row r="1515" spans="1:7" ht="35.1" customHeight="1" thickTop="1" thickBot="1" x14ac:dyDescent="0.3">
      <c r="A1515" s="28" t="str">
        <f t="shared" si="23"/>
        <v/>
      </c>
      <c r="B1515" s="171"/>
      <c r="C1515" s="184"/>
      <c r="D1515" s="170"/>
      <c r="E1515" s="170"/>
      <c r="F1515" s="132" t="str">
        <f>IFERROR(VLOOKUP(C1515,PG!$C$8:$M$1007,11,FALSE),"")</f>
        <v/>
      </c>
      <c r="G1515" s="133">
        <f>IFERROR(VLOOKUP(C1515,PG!$C$8:$N$1007,12,FALSE)*E1515,0)</f>
        <v>0</v>
      </c>
    </row>
    <row r="1516" spans="1:7" ht="35.1" customHeight="1" thickTop="1" thickBot="1" x14ac:dyDescent="0.3">
      <c r="A1516" s="28" t="str">
        <f t="shared" si="23"/>
        <v/>
      </c>
      <c r="B1516" s="171"/>
      <c r="C1516" s="184"/>
      <c r="D1516" s="170"/>
      <c r="E1516" s="170"/>
      <c r="F1516" s="132" t="str">
        <f>IFERROR(VLOOKUP(C1516,PG!$C$8:$M$1007,11,FALSE),"")</f>
        <v/>
      </c>
      <c r="G1516" s="133">
        <f>IFERROR(VLOOKUP(C1516,PG!$C$8:$N$1007,12,FALSE)*E1516,0)</f>
        <v>0</v>
      </c>
    </row>
    <row r="1517" spans="1:7" ht="35.1" customHeight="1" thickTop="1" thickBot="1" x14ac:dyDescent="0.3">
      <c r="A1517" s="28" t="str">
        <f t="shared" si="23"/>
        <v/>
      </c>
      <c r="B1517" s="171"/>
      <c r="C1517" s="184"/>
      <c r="D1517" s="170"/>
      <c r="E1517" s="170"/>
      <c r="F1517" s="132" t="str">
        <f>IFERROR(VLOOKUP(C1517,PG!$C$8:$M$1007,11,FALSE),"")</f>
        <v/>
      </c>
      <c r="G1517" s="133">
        <f>IFERROR(VLOOKUP(C1517,PG!$C$8:$N$1007,12,FALSE)*E1517,0)</f>
        <v>0</v>
      </c>
    </row>
    <row r="1518" spans="1:7" ht="35.1" customHeight="1" thickTop="1" thickBot="1" x14ac:dyDescent="0.3">
      <c r="A1518" s="28" t="str">
        <f t="shared" si="23"/>
        <v/>
      </c>
      <c r="B1518" s="171"/>
      <c r="C1518" s="184"/>
      <c r="D1518" s="170"/>
      <c r="E1518" s="170"/>
      <c r="F1518" s="132" t="str">
        <f>IFERROR(VLOOKUP(C1518,PG!$C$8:$M$1007,11,FALSE),"")</f>
        <v/>
      </c>
      <c r="G1518" s="133">
        <f>IFERROR(VLOOKUP(C1518,PG!$C$8:$N$1007,12,FALSE)*E1518,0)</f>
        <v>0</v>
      </c>
    </row>
    <row r="1519" spans="1:7" ht="35.1" customHeight="1" thickTop="1" thickBot="1" x14ac:dyDescent="0.3">
      <c r="A1519" s="28" t="str">
        <f t="shared" si="23"/>
        <v/>
      </c>
      <c r="B1519" s="171"/>
      <c r="C1519" s="184"/>
      <c r="D1519" s="170"/>
      <c r="E1519" s="170"/>
      <c r="F1519" s="132" t="str">
        <f>IFERROR(VLOOKUP(C1519,PG!$C$8:$M$1007,11,FALSE),"")</f>
        <v/>
      </c>
      <c r="G1519" s="133">
        <f>IFERROR(VLOOKUP(C1519,PG!$C$8:$N$1007,12,FALSE)*E1519,0)</f>
        <v>0</v>
      </c>
    </row>
    <row r="1520" spans="1:7" ht="35.1" customHeight="1" thickTop="1" thickBot="1" x14ac:dyDescent="0.3">
      <c r="A1520" s="28" t="str">
        <f t="shared" si="23"/>
        <v/>
      </c>
      <c r="B1520" s="171"/>
      <c r="C1520" s="184"/>
      <c r="D1520" s="170"/>
      <c r="E1520" s="170"/>
      <c r="F1520" s="132" t="str">
        <f>IFERROR(VLOOKUP(C1520,PG!$C$8:$M$1007,11,FALSE),"")</f>
        <v/>
      </c>
      <c r="G1520" s="133">
        <f>IFERROR(VLOOKUP(C1520,PG!$C$8:$N$1007,12,FALSE)*E1520,0)</f>
        <v>0</v>
      </c>
    </row>
    <row r="1521" spans="1:7" ht="35.1" customHeight="1" thickTop="1" thickBot="1" x14ac:dyDescent="0.3">
      <c r="A1521" s="28" t="str">
        <f t="shared" si="23"/>
        <v/>
      </c>
      <c r="B1521" s="171"/>
      <c r="C1521" s="184"/>
      <c r="D1521" s="170"/>
      <c r="E1521" s="170"/>
      <c r="F1521" s="132" t="str">
        <f>IFERROR(VLOOKUP(C1521,PG!$C$8:$M$1007,11,FALSE),"")</f>
        <v/>
      </c>
      <c r="G1521" s="133">
        <f>IFERROR(VLOOKUP(C1521,PG!$C$8:$N$1007,12,FALSE)*E1521,0)</f>
        <v>0</v>
      </c>
    </row>
    <row r="1522" spans="1:7" ht="35.1" customHeight="1" thickTop="1" thickBot="1" x14ac:dyDescent="0.3">
      <c r="A1522" s="28" t="str">
        <f t="shared" si="23"/>
        <v/>
      </c>
      <c r="B1522" s="171"/>
      <c r="C1522" s="184"/>
      <c r="D1522" s="170"/>
      <c r="E1522" s="170"/>
      <c r="F1522" s="132" t="str">
        <f>IFERROR(VLOOKUP(C1522,PG!$C$8:$M$1007,11,FALSE),"")</f>
        <v/>
      </c>
      <c r="G1522" s="133">
        <f>IFERROR(VLOOKUP(C1522,PG!$C$8:$N$1007,12,FALSE)*E1522,0)</f>
        <v>0</v>
      </c>
    </row>
    <row r="1523" spans="1:7" ht="35.1" customHeight="1" thickTop="1" thickBot="1" x14ac:dyDescent="0.3">
      <c r="A1523" s="28" t="str">
        <f t="shared" si="23"/>
        <v/>
      </c>
      <c r="B1523" s="171"/>
      <c r="C1523" s="184"/>
      <c r="D1523" s="170"/>
      <c r="E1523" s="170"/>
      <c r="F1523" s="132" t="str">
        <f>IFERROR(VLOOKUP(C1523,PG!$C$8:$M$1007,11,FALSE),"")</f>
        <v/>
      </c>
      <c r="G1523" s="133">
        <f>IFERROR(VLOOKUP(C1523,PG!$C$8:$N$1007,12,FALSE)*E1523,0)</f>
        <v>0</v>
      </c>
    </row>
    <row r="1524" spans="1:7" ht="35.1" customHeight="1" thickTop="1" thickBot="1" x14ac:dyDescent="0.3">
      <c r="A1524" s="28" t="str">
        <f t="shared" si="23"/>
        <v/>
      </c>
      <c r="B1524" s="171"/>
      <c r="C1524" s="184"/>
      <c r="D1524" s="170"/>
      <c r="E1524" s="170"/>
      <c r="F1524" s="132" t="str">
        <f>IFERROR(VLOOKUP(C1524,PG!$C$8:$M$1007,11,FALSE),"")</f>
        <v/>
      </c>
      <c r="G1524" s="133">
        <f>IFERROR(VLOOKUP(C1524,PG!$C$8:$N$1007,12,FALSE)*E1524,0)</f>
        <v>0</v>
      </c>
    </row>
    <row r="1525" spans="1:7" ht="35.1" customHeight="1" thickTop="1" thickBot="1" x14ac:dyDescent="0.3">
      <c r="A1525" s="28" t="str">
        <f t="shared" si="23"/>
        <v/>
      </c>
      <c r="B1525" s="171"/>
      <c r="C1525" s="184"/>
      <c r="D1525" s="170"/>
      <c r="E1525" s="170"/>
      <c r="F1525" s="132" t="str">
        <f>IFERROR(VLOOKUP(C1525,PG!$C$8:$M$1007,11,FALSE),"")</f>
        <v/>
      </c>
      <c r="G1525" s="133">
        <f>IFERROR(VLOOKUP(C1525,PG!$C$8:$N$1007,12,FALSE)*E1525,0)</f>
        <v>0</v>
      </c>
    </row>
    <row r="1526" spans="1:7" ht="35.1" customHeight="1" thickTop="1" thickBot="1" x14ac:dyDescent="0.3">
      <c r="A1526" s="28" t="str">
        <f t="shared" si="23"/>
        <v/>
      </c>
      <c r="B1526" s="171"/>
      <c r="C1526" s="184"/>
      <c r="D1526" s="170"/>
      <c r="E1526" s="170"/>
      <c r="F1526" s="132" t="str">
        <f>IFERROR(VLOOKUP(C1526,PG!$C$8:$M$1007,11,FALSE),"")</f>
        <v/>
      </c>
      <c r="G1526" s="133">
        <f>IFERROR(VLOOKUP(C1526,PG!$C$8:$N$1007,12,FALSE)*E1526,0)</f>
        <v>0</v>
      </c>
    </row>
    <row r="1527" spans="1:7" ht="35.1" customHeight="1" thickTop="1" thickBot="1" x14ac:dyDescent="0.3">
      <c r="A1527" s="28" t="str">
        <f t="shared" si="23"/>
        <v/>
      </c>
      <c r="B1527" s="171"/>
      <c r="C1527" s="184"/>
      <c r="D1527" s="170"/>
      <c r="E1527" s="170"/>
      <c r="F1527" s="132" t="str">
        <f>IFERROR(VLOOKUP(C1527,PG!$C$8:$M$1007,11,FALSE),"")</f>
        <v/>
      </c>
      <c r="G1527" s="133">
        <f>IFERROR(VLOOKUP(C1527,PG!$C$8:$N$1007,12,FALSE)*E1527,0)</f>
        <v>0</v>
      </c>
    </row>
    <row r="1528" spans="1:7" ht="35.1" customHeight="1" thickTop="1" thickBot="1" x14ac:dyDescent="0.3">
      <c r="A1528" s="28" t="str">
        <f t="shared" si="23"/>
        <v/>
      </c>
      <c r="B1528" s="171"/>
      <c r="C1528" s="184"/>
      <c r="D1528" s="170"/>
      <c r="E1528" s="170"/>
      <c r="F1528" s="132" t="str">
        <f>IFERROR(VLOOKUP(C1528,PG!$C$8:$M$1007,11,FALSE),"")</f>
        <v/>
      </c>
      <c r="G1528" s="133">
        <f>IFERROR(VLOOKUP(C1528,PG!$C$8:$N$1007,12,FALSE)*E1528,0)</f>
        <v>0</v>
      </c>
    </row>
    <row r="1529" spans="1:7" ht="35.1" customHeight="1" thickTop="1" thickBot="1" x14ac:dyDescent="0.3">
      <c r="A1529" s="28" t="str">
        <f t="shared" si="23"/>
        <v/>
      </c>
      <c r="B1529" s="171"/>
      <c r="C1529" s="184"/>
      <c r="D1529" s="170"/>
      <c r="E1529" s="170"/>
      <c r="F1529" s="132" t="str">
        <f>IFERROR(VLOOKUP(C1529,PG!$C$8:$M$1007,11,FALSE),"")</f>
        <v/>
      </c>
      <c r="G1529" s="133">
        <f>IFERROR(VLOOKUP(C1529,PG!$C$8:$N$1007,12,FALSE)*E1529,0)</f>
        <v>0</v>
      </c>
    </row>
    <row r="1530" spans="1:7" ht="35.1" customHeight="1" thickTop="1" thickBot="1" x14ac:dyDescent="0.3">
      <c r="A1530" s="28" t="str">
        <f t="shared" si="23"/>
        <v/>
      </c>
      <c r="B1530" s="171"/>
      <c r="C1530" s="184"/>
      <c r="D1530" s="170"/>
      <c r="E1530" s="170"/>
      <c r="F1530" s="132" t="str">
        <f>IFERROR(VLOOKUP(C1530,PG!$C$8:$M$1007,11,FALSE),"")</f>
        <v/>
      </c>
      <c r="G1530" s="133">
        <f>IFERROR(VLOOKUP(C1530,PG!$C$8:$N$1007,12,FALSE)*E1530,0)</f>
        <v>0</v>
      </c>
    </row>
    <row r="1531" spans="1:7" ht="35.1" customHeight="1" thickTop="1" thickBot="1" x14ac:dyDescent="0.3">
      <c r="A1531" s="28" t="str">
        <f t="shared" si="23"/>
        <v/>
      </c>
      <c r="B1531" s="171"/>
      <c r="C1531" s="184"/>
      <c r="D1531" s="170"/>
      <c r="E1531" s="170"/>
      <c r="F1531" s="132" t="str">
        <f>IFERROR(VLOOKUP(C1531,PG!$C$8:$M$1007,11,FALSE),"")</f>
        <v/>
      </c>
      <c r="G1531" s="133">
        <f>IFERROR(VLOOKUP(C1531,PG!$C$8:$N$1007,12,FALSE)*E1531,0)</f>
        <v>0</v>
      </c>
    </row>
    <row r="1532" spans="1:7" ht="35.1" customHeight="1" thickTop="1" thickBot="1" x14ac:dyDescent="0.3">
      <c r="A1532" s="28" t="str">
        <f t="shared" si="23"/>
        <v/>
      </c>
      <c r="B1532" s="171"/>
      <c r="C1532" s="184"/>
      <c r="D1532" s="170"/>
      <c r="E1532" s="170"/>
      <c r="F1532" s="132" t="str">
        <f>IFERROR(VLOOKUP(C1532,PG!$C$8:$M$1007,11,FALSE),"")</f>
        <v/>
      </c>
      <c r="G1532" s="133">
        <f>IFERROR(VLOOKUP(C1532,PG!$C$8:$N$1007,12,FALSE)*E1532,0)</f>
        <v>0</v>
      </c>
    </row>
    <row r="1533" spans="1:7" ht="35.1" customHeight="1" thickTop="1" thickBot="1" x14ac:dyDescent="0.3">
      <c r="A1533" s="28" t="str">
        <f t="shared" si="23"/>
        <v/>
      </c>
      <c r="B1533" s="171"/>
      <c r="C1533" s="184"/>
      <c r="D1533" s="170"/>
      <c r="E1533" s="170"/>
      <c r="F1533" s="132" t="str">
        <f>IFERROR(VLOOKUP(C1533,PG!$C$8:$M$1007,11,FALSE),"")</f>
        <v/>
      </c>
      <c r="G1533" s="133">
        <f>IFERROR(VLOOKUP(C1533,PG!$C$8:$N$1007,12,FALSE)*E1533,0)</f>
        <v>0</v>
      </c>
    </row>
    <row r="1534" spans="1:7" ht="35.1" customHeight="1" thickTop="1" thickBot="1" x14ac:dyDescent="0.3">
      <c r="A1534" s="28" t="str">
        <f t="shared" si="23"/>
        <v/>
      </c>
      <c r="B1534" s="171"/>
      <c r="C1534" s="184"/>
      <c r="D1534" s="170"/>
      <c r="E1534" s="170"/>
      <c r="F1534" s="132" t="str">
        <f>IFERROR(VLOOKUP(C1534,PG!$C$8:$M$1007,11,FALSE),"")</f>
        <v/>
      </c>
      <c r="G1534" s="133">
        <f>IFERROR(VLOOKUP(C1534,PG!$C$8:$N$1007,12,FALSE)*E1534,0)</f>
        <v>0</v>
      </c>
    </row>
    <row r="1535" spans="1:7" ht="35.1" customHeight="1" thickTop="1" thickBot="1" x14ac:dyDescent="0.3">
      <c r="A1535" s="28" t="str">
        <f t="shared" si="23"/>
        <v/>
      </c>
      <c r="B1535" s="171"/>
      <c r="C1535" s="184"/>
      <c r="D1535" s="170"/>
      <c r="E1535" s="170"/>
      <c r="F1535" s="132" t="str">
        <f>IFERROR(VLOOKUP(C1535,PG!$C$8:$M$1007,11,FALSE),"")</f>
        <v/>
      </c>
      <c r="G1535" s="133">
        <f>IFERROR(VLOOKUP(C1535,PG!$C$8:$N$1007,12,FALSE)*E1535,0)</f>
        <v>0</v>
      </c>
    </row>
    <row r="1536" spans="1:7" ht="35.1" customHeight="1" thickTop="1" thickBot="1" x14ac:dyDescent="0.3">
      <c r="A1536" s="28" t="str">
        <f t="shared" si="23"/>
        <v/>
      </c>
      <c r="B1536" s="171"/>
      <c r="C1536" s="184"/>
      <c r="D1536" s="170"/>
      <c r="E1536" s="170"/>
      <c r="F1536" s="132" t="str">
        <f>IFERROR(VLOOKUP(C1536,PG!$C$8:$M$1007,11,FALSE),"")</f>
        <v/>
      </c>
      <c r="G1536" s="133">
        <f>IFERROR(VLOOKUP(C1536,PG!$C$8:$N$1007,12,FALSE)*E1536,0)</f>
        <v>0</v>
      </c>
    </row>
    <row r="1537" spans="1:7" ht="35.1" customHeight="1" thickTop="1" thickBot="1" x14ac:dyDescent="0.3">
      <c r="A1537" s="28" t="str">
        <f t="shared" si="23"/>
        <v/>
      </c>
      <c r="B1537" s="171"/>
      <c r="C1537" s="184"/>
      <c r="D1537" s="170"/>
      <c r="E1537" s="170"/>
      <c r="F1537" s="132" t="str">
        <f>IFERROR(VLOOKUP(C1537,PG!$C$8:$M$1007,11,FALSE),"")</f>
        <v/>
      </c>
      <c r="G1537" s="133">
        <f>IFERROR(VLOOKUP(C1537,PG!$C$8:$N$1007,12,FALSE)*E1537,0)</f>
        <v>0</v>
      </c>
    </row>
    <row r="1538" spans="1:7" ht="35.1" customHeight="1" thickTop="1" thickBot="1" x14ac:dyDescent="0.3">
      <c r="A1538" s="28" t="str">
        <f t="shared" si="23"/>
        <v/>
      </c>
      <c r="B1538" s="171"/>
      <c r="C1538" s="184"/>
      <c r="D1538" s="170"/>
      <c r="E1538" s="170"/>
      <c r="F1538" s="132" t="str">
        <f>IFERROR(VLOOKUP(C1538,PG!$C$8:$M$1007,11,FALSE),"")</f>
        <v/>
      </c>
      <c r="G1538" s="133">
        <f>IFERROR(VLOOKUP(C1538,PG!$C$8:$N$1007,12,FALSE)*E1538,0)</f>
        <v>0</v>
      </c>
    </row>
    <row r="1539" spans="1:7" ht="35.1" customHeight="1" thickTop="1" thickBot="1" x14ac:dyDescent="0.3">
      <c r="A1539" s="28" t="str">
        <f t="shared" si="23"/>
        <v/>
      </c>
      <c r="B1539" s="171"/>
      <c r="C1539" s="184"/>
      <c r="D1539" s="170"/>
      <c r="E1539" s="170"/>
      <c r="F1539" s="132" t="str">
        <f>IFERROR(VLOOKUP(C1539,PG!$C$8:$M$1007,11,FALSE),"")</f>
        <v/>
      </c>
      <c r="G1539" s="133">
        <f>IFERROR(VLOOKUP(C1539,PG!$C$8:$N$1007,12,FALSE)*E1539,0)</f>
        <v>0</v>
      </c>
    </row>
    <row r="1540" spans="1:7" ht="35.1" customHeight="1" thickTop="1" thickBot="1" x14ac:dyDescent="0.3">
      <c r="A1540" s="28" t="str">
        <f t="shared" si="23"/>
        <v/>
      </c>
      <c r="B1540" s="171"/>
      <c r="C1540" s="184"/>
      <c r="D1540" s="170"/>
      <c r="E1540" s="170"/>
      <c r="F1540" s="132" t="str">
        <f>IFERROR(VLOOKUP(C1540,PG!$C$8:$M$1007,11,FALSE),"")</f>
        <v/>
      </c>
      <c r="G1540" s="133">
        <f>IFERROR(VLOOKUP(C1540,PG!$C$8:$N$1007,12,FALSE)*E1540,0)</f>
        <v>0</v>
      </c>
    </row>
    <row r="1541" spans="1:7" ht="35.1" customHeight="1" thickTop="1" thickBot="1" x14ac:dyDescent="0.3">
      <c r="A1541" s="28" t="str">
        <f t="shared" si="23"/>
        <v/>
      </c>
      <c r="B1541" s="171"/>
      <c r="C1541" s="184"/>
      <c r="D1541" s="170"/>
      <c r="E1541" s="170"/>
      <c r="F1541" s="132" t="str">
        <f>IFERROR(VLOOKUP(C1541,PG!$C$8:$M$1007,11,FALSE),"")</f>
        <v/>
      </c>
      <c r="G1541" s="133">
        <f>IFERROR(VLOOKUP(C1541,PG!$C$8:$N$1007,12,FALSE)*E1541,0)</f>
        <v>0</v>
      </c>
    </row>
    <row r="1542" spans="1:7" ht="35.1" customHeight="1" thickTop="1" thickBot="1" x14ac:dyDescent="0.3">
      <c r="A1542" s="28" t="str">
        <f t="shared" si="23"/>
        <v/>
      </c>
      <c r="B1542" s="171"/>
      <c r="C1542" s="184"/>
      <c r="D1542" s="170"/>
      <c r="E1542" s="170"/>
      <c r="F1542" s="132" t="str">
        <f>IFERROR(VLOOKUP(C1542,PG!$C$8:$M$1007,11,FALSE),"")</f>
        <v/>
      </c>
      <c r="G1542" s="133">
        <f>IFERROR(VLOOKUP(C1542,PG!$C$8:$N$1007,12,FALSE)*E1542,0)</f>
        <v>0</v>
      </c>
    </row>
    <row r="1543" spans="1:7" ht="35.1" customHeight="1" thickTop="1" thickBot="1" x14ac:dyDescent="0.3">
      <c r="A1543" s="28" t="str">
        <f t="shared" si="23"/>
        <v/>
      </c>
      <c r="B1543" s="171"/>
      <c r="C1543" s="184"/>
      <c r="D1543" s="170"/>
      <c r="E1543" s="170"/>
      <c r="F1543" s="132" t="str">
        <f>IFERROR(VLOOKUP(C1543,PG!$C$8:$M$1007,11,FALSE),"")</f>
        <v/>
      </c>
      <c r="G1543" s="133">
        <f>IFERROR(VLOOKUP(C1543,PG!$C$8:$N$1007,12,FALSE)*E1543,0)</f>
        <v>0</v>
      </c>
    </row>
    <row r="1544" spans="1:7" ht="35.1" customHeight="1" thickTop="1" thickBot="1" x14ac:dyDescent="0.3">
      <c r="A1544" s="28" t="str">
        <f t="shared" si="23"/>
        <v/>
      </c>
      <c r="B1544" s="171"/>
      <c r="C1544" s="184"/>
      <c r="D1544" s="170"/>
      <c r="E1544" s="170"/>
      <c r="F1544" s="132" t="str">
        <f>IFERROR(VLOOKUP(C1544,PG!$C$8:$M$1007,11,FALSE),"")</f>
        <v/>
      </c>
      <c r="G1544" s="133">
        <f>IFERROR(VLOOKUP(C1544,PG!$C$8:$N$1007,12,FALSE)*E1544,0)</f>
        <v>0</v>
      </c>
    </row>
    <row r="1545" spans="1:7" ht="35.1" customHeight="1" thickTop="1" thickBot="1" x14ac:dyDescent="0.3">
      <c r="A1545" s="28" t="str">
        <f t="shared" ref="A1545:A1608" si="24">IF(B1545="","",MONTH(B1545))</f>
        <v/>
      </c>
      <c r="B1545" s="171"/>
      <c r="C1545" s="184"/>
      <c r="D1545" s="170"/>
      <c r="E1545" s="170"/>
      <c r="F1545" s="132" t="str">
        <f>IFERROR(VLOOKUP(C1545,PG!$C$8:$M$1007,11,FALSE),"")</f>
        <v/>
      </c>
      <c r="G1545" s="133">
        <f>IFERROR(VLOOKUP(C1545,PG!$C$8:$N$1007,12,FALSE)*E1545,0)</f>
        <v>0</v>
      </c>
    </row>
    <row r="1546" spans="1:7" ht="35.1" customHeight="1" thickTop="1" thickBot="1" x14ac:dyDescent="0.3">
      <c r="A1546" s="28" t="str">
        <f t="shared" si="24"/>
        <v/>
      </c>
      <c r="B1546" s="171"/>
      <c r="C1546" s="184"/>
      <c r="D1546" s="170"/>
      <c r="E1546" s="170"/>
      <c r="F1546" s="132" t="str">
        <f>IFERROR(VLOOKUP(C1546,PG!$C$8:$M$1007,11,FALSE),"")</f>
        <v/>
      </c>
      <c r="G1546" s="133">
        <f>IFERROR(VLOOKUP(C1546,PG!$C$8:$N$1007,12,FALSE)*E1546,0)</f>
        <v>0</v>
      </c>
    </row>
    <row r="1547" spans="1:7" ht="35.1" customHeight="1" thickTop="1" thickBot="1" x14ac:dyDescent="0.3">
      <c r="A1547" s="28" t="str">
        <f t="shared" si="24"/>
        <v/>
      </c>
      <c r="B1547" s="171"/>
      <c r="C1547" s="184"/>
      <c r="D1547" s="170"/>
      <c r="E1547" s="170"/>
      <c r="F1547" s="132" t="str">
        <f>IFERROR(VLOOKUP(C1547,PG!$C$8:$M$1007,11,FALSE),"")</f>
        <v/>
      </c>
      <c r="G1547" s="133">
        <f>IFERROR(VLOOKUP(C1547,PG!$C$8:$N$1007,12,FALSE)*E1547,0)</f>
        <v>0</v>
      </c>
    </row>
    <row r="1548" spans="1:7" ht="35.1" customHeight="1" thickTop="1" thickBot="1" x14ac:dyDescent="0.3">
      <c r="A1548" s="28" t="str">
        <f t="shared" si="24"/>
        <v/>
      </c>
      <c r="B1548" s="171"/>
      <c r="C1548" s="184"/>
      <c r="D1548" s="170"/>
      <c r="E1548" s="170"/>
      <c r="F1548" s="132" t="str">
        <f>IFERROR(VLOOKUP(C1548,PG!$C$8:$M$1007,11,FALSE),"")</f>
        <v/>
      </c>
      <c r="G1548" s="133">
        <f>IFERROR(VLOOKUP(C1548,PG!$C$8:$N$1007,12,FALSE)*E1548,0)</f>
        <v>0</v>
      </c>
    </row>
    <row r="1549" spans="1:7" ht="35.1" customHeight="1" thickTop="1" thickBot="1" x14ac:dyDescent="0.3">
      <c r="A1549" s="28" t="str">
        <f t="shared" si="24"/>
        <v/>
      </c>
      <c r="B1549" s="171"/>
      <c r="C1549" s="184"/>
      <c r="D1549" s="170"/>
      <c r="E1549" s="170"/>
      <c r="F1549" s="132" t="str">
        <f>IFERROR(VLOOKUP(C1549,PG!$C$8:$M$1007,11,FALSE),"")</f>
        <v/>
      </c>
      <c r="G1549" s="133">
        <f>IFERROR(VLOOKUP(C1549,PG!$C$8:$N$1007,12,FALSE)*E1549,0)</f>
        <v>0</v>
      </c>
    </row>
    <row r="1550" spans="1:7" ht="35.1" customHeight="1" thickTop="1" thickBot="1" x14ac:dyDescent="0.3">
      <c r="A1550" s="28" t="str">
        <f t="shared" si="24"/>
        <v/>
      </c>
      <c r="B1550" s="171"/>
      <c r="C1550" s="184"/>
      <c r="D1550" s="170"/>
      <c r="E1550" s="170"/>
      <c r="F1550" s="132" t="str">
        <f>IFERROR(VLOOKUP(C1550,PG!$C$8:$M$1007,11,FALSE),"")</f>
        <v/>
      </c>
      <c r="G1550" s="133">
        <f>IFERROR(VLOOKUP(C1550,PG!$C$8:$N$1007,12,FALSE)*E1550,0)</f>
        <v>0</v>
      </c>
    </row>
    <row r="1551" spans="1:7" ht="35.1" customHeight="1" thickTop="1" thickBot="1" x14ac:dyDescent="0.3">
      <c r="A1551" s="28" t="str">
        <f t="shared" si="24"/>
        <v/>
      </c>
      <c r="B1551" s="171"/>
      <c r="C1551" s="184"/>
      <c r="D1551" s="170"/>
      <c r="E1551" s="170"/>
      <c r="F1551" s="132" t="str">
        <f>IFERROR(VLOOKUP(C1551,PG!$C$8:$M$1007,11,FALSE),"")</f>
        <v/>
      </c>
      <c r="G1551" s="133">
        <f>IFERROR(VLOOKUP(C1551,PG!$C$8:$N$1007,12,FALSE)*E1551,0)</f>
        <v>0</v>
      </c>
    </row>
    <row r="1552" spans="1:7" ht="35.1" customHeight="1" thickTop="1" thickBot="1" x14ac:dyDescent="0.3">
      <c r="A1552" s="28" t="str">
        <f t="shared" si="24"/>
        <v/>
      </c>
      <c r="B1552" s="171"/>
      <c r="C1552" s="184"/>
      <c r="D1552" s="170"/>
      <c r="E1552" s="170"/>
      <c r="F1552" s="132" t="str">
        <f>IFERROR(VLOOKUP(C1552,PG!$C$8:$M$1007,11,FALSE),"")</f>
        <v/>
      </c>
      <c r="G1552" s="133">
        <f>IFERROR(VLOOKUP(C1552,PG!$C$8:$N$1007,12,FALSE)*E1552,0)</f>
        <v>0</v>
      </c>
    </row>
    <row r="1553" spans="1:7" ht="35.1" customHeight="1" thickTop="1" thickBot="1" x14ac:dyDescent="0.3">
      <c r="A1553" s="28" t="str">
        <f t="shared" si="24"/>
        <v/>
      </c>
      <c r="B1553" s="171"/>
      <c r="C1553" s="184"/>
      <c r="D1553" s="170"/>
      <c r="E1553" s="170"/>
      <c r="F1553" s="132" t="str">
        <f>IFERROR(VLOOKUP(C1553,PG!$C$8:$M$1007,11,FALSE),"")</f>
        <v/>
      </c>
      <c r="G1553" s="133">
        <f>IFERROR(VLOOKUP(C1553,PG!$C$8:$N$1007,12,FALSE)*E1553,0)</f>
        <v>0</v>
      </c>
    </row>
    <row r="1554" spans="1:7" ht="35.1" customHeight="1" thickTop="1" thickBot="1" x14ac:dyDescent="0.3">
      <c r="A1554" s="28" t="str">
        <f t="shared" si="24"/>
        <v/>
      </c>
      <c r="B1554" s="171"/>
      <c r="C1554" s="184"/>
      <c r="D1554" s="170"/>
      <c r="E1554" s="170"/>
      <c r="F1554" s="132" t="str">
        <f>IFERROR(VLOOKUP(C1554,PG!$C$8:$M$1007,11,FALSE),"")</f>
        <v/>
      </c>
      <c r="G1554" s="133">
        <f>IFERROR(VLOOKUP(C1554,PG!$C$8:$N$1007,12,FALSE)*E1554,0)</f>
        <v>0</v>
      </c>
    </row>
    <row r="1555" spans="1:7" ht="35.1" customHeight="1" thickTop="1" thickBot="1" x14ac:dyDescent="0.3">
      <c r="A1555" s="28" t="str">
        <f t="shared" si="24"/>
        <v/>
      </c>
      <c r="B1555" s="171"/>
      <c r="C1555" s="184"/>
      <c r="D1555" s="170"/>
      <c r="E1555" s="170"/>
      <c r="F1555" s="132" t="str">
        <f>IFERROR(VLOOKUP(C1555,PG!$C$8:$M$1007,11,FALSE),"")</f>
        <v/>
      </c>
      <c r="G1555" s="133">
        <f>IFERROR(VLOOKUP(C1555,PG!$C$8:$N$1007,12,FALSE)*E1555,0)</f>
        <v>0</v>
      </c>
    </row>
    <row r="1556" spans="1:7" ht="35.1" customHeight="1" thickTop="1" thickBot="1" x14ac:dyDescent="0.3">
      <c r="A1556" s="28" t="str">
        <f t="shared" si="24"/>
        <v/>
      </c>
      <c r="B1556" s="171"/>
      <c r="C1556" s="184"/>
      <c r="D1556" s="170"/>
      <c r="E1556" s="170"/>
      <c r="F1556" s="132" t="str">
        <f>IFERROR(VLOOKUP(C1556,PG!$C$8:$M$1007,11,FALSE),"")</f>
        <v/>
      </c>
      <c r="G1556" s="133">
        <f>IFERROR(VLOOKUP(C1556,PG!$C$8:$N$1007,12,FALSE)*E1556,0)</f>
        <v>0</v>
      </c>
    </row>
    <row r="1557" spans="1:7" ht="35.1" customHeight="1" thickTop="1" thickBot="1" x14ac:dyDescent="0.3">
      <c r="A1557" s="28" t="str">
        <f t="shared" si="24"/>
        <v/>
      </c>
      <c r="B1557" s="171"/>
      <c r="C1557" s="184"/>
      <c r="D1557" s="170"/>
      <c r="E1557" s="170"/>
      <c r="F1557" s="132" t="str">
        <f>IFERROR(VLOOKUP(C1557,PG!$C$8:$M$1007,11,FALSE),"")</f>
        <v/>
      </c>
      <c r="G1557" s="133">
        <f>IFERROR(VLOOKUP(C1557,PG!$C$8:$N$1007,12,FALSE)*E1557,0)</f>
        <v>0</v>
      </c>
    </row>
    <row r="1558" spans="1:7" ht="35.1" customHeight="1" thickTop="1" thickBot="1" x14ac:dyDescent="0.3">
      <c r="A1558" s="28" t="str">
        <f t="shared" si="24"/>
        <v/>
      </c>
      <c r="B1558" s="171"/>
      <c r="C1558" s="184"/>
      <c r="D1558" s="170"/>
      <c r="E1558" s="170"/>
      <c r="F1558" s="132" t="str">
        <f>IFERROR(VLOOKUP(C1558,PG!$C$8:$M$1007,11,FALSE),"")</f>
        <v/>
      </c>
      <c r="G1558" s="133">
        <f>IFERROR(VLOOKUP(C1558,PG!$C$8:$N$1007,12,FALSE)*E1558,0)</f>
        <v>0</v>
      </c>
    </row>
    <row r="1559" spans="1:7" ht="35.1" customHeight="1" thickTop="1" thickBot="1" x14ac:dyDescent="0.3">
      <c r="A1559" s="28" t="str">
        <f t="shared" si="24"/>
        <v/>
      </c>
      <c r="B1559" s="171"/>
      <c r="C1559" s="184"/>
      <c r="D1559" s="170"/>
      <c r="E1559" s="170"/>
      <c r="F1559" s="132" t="str">
        <f>IFERROR(VLOOKUP(C1559,PG!$C$8:$M$1007,11,FALSE),"")</f>
        <v/>
      </c>
      <c r="G1559" s="133">
        <f>IFERROR(VLOOKUP(C1559,PG!$C$8:$N$1007,12,FALSE)*E1559,0)</f>
        <v>0</v>
      </c>
    </row>
    <row r="1560" spans="1:7" ht="35.1" customHeight="1" thickTop="1" thickBot="1" x14ac:dyDescent="0.3">
      <c r="A1560" s="28" t="str">
        <f t="shared" si="24"/>
        <v/>
      </c>
      <c r="B1560" s="171"/>
      <c r="C1560" s="184"/>
      <c r="D1560" s="170"/>
      <c r="E1560" s="170"/>
      <c r="F1560" s="132" t="str">
        <f>IFERROR(VLOOKUP(C1560,PG!$C$8:$M$1007,11,FALSE),"")</f>
        <v/>
      </c>
      <c r="G1560" s="133">
        <f>IFERROR(VLOOKUP(C1560,PG!$C$8:$N$1007,12,FALSE)*E1560,0)</f>
        <v>0</v>
      </c>
    </row>
    <row r="1561" spans="1:7" ht="35.1" customHeight="1" thickTop="1" thickBot="1" x14ac:dyDescent="0.3">
      <c r="A1561" s="28" t="str">
        <f t="shared" si="24"/>
        <v/>
      </c>
      <c r="B1561" s="171"/>
      <c r="C1561" s="184"/>
      <c r="D1561" s="170"/>
      <c r="E1561" s="170"/>
      <c r="F1561" s="132" t="str">
        <f>IFERROR(VLOOKUP(C1561,PG!$C$8:$M$1007,11,FALSE),"")</f>
        <v/>
      </c>
      <c r="G1561" s="133">
        <f>IFERROR(VLOOKUP(C1561,PG!$C$8:$N$1007,12,FALSE)*E1561,0)</f>
        <v>0</v>
      </c>
    </row>
    <row r="1562" spans="1:7" ht="35.1" customHeight="1" thickTop="1" thickBot="1" x14ac:dyDescent="0.3">
      <c r="A1562" s="28" t="str">
        <f t="shared" si="24"/>
        <v/>
      </c>
      <c r="B1562" s="171"/>
      <c r="C1562" s="184"/>
      <c r="D1562" s="170"/>
      <c r="E1562" s="170"/>
      <c r="F1562" s="132" t="str">
        <f>IFERROR(VLOOKUP(C1562,PG!$C$8:$M$1007,11,FALSE),"")</f>
        <v/>
      </c>
      <c r="G1562" s="133">
        <f>IFERROR(VLOOKUP(C1562,PG!$C$8:$N$1007,12,FALSE)*E1562,0)</f>
        <v>0</v>
      </c>
    </row>
    <row r="1563" spans="1:7" ht="35.1" customHeight="1" thickTop="1" thickBot="1" x14ac:dyDescent="0.3">
      <c r="A1563" s="28" t="str">
        <f t="shared" si="24"/>
        <v/>
      </c>
      <c r="B1563" s="171"/>
      <c r="C1563" s="184"/>
      <c r="D1563" s="170"/>
      <c r="E1563" s="170"/>
      <c r="F1563" s="132" t="str">
        <f>IFERROR(VLOOKUP(C1563,PG!$C$8:$M$1007,11,FALSE),"")</f>
        <v/>
      </c>
      <c r="G1563" s="133">
        <f>IFERROR(VLOOKUP(C1563,PG!$C$8:$N$1007,12,FALSE)*E1563,0)</f>
        <v>0</v>
      </c>
    </row>
    <row r="1564" spans="1:7" ht="35.1" customHeight="1" thickTop="1" thickBot="1" x14ac:dyDescent="0.3">
      <c r="A1564" s="28" t="str">
        <f t="shared" si="24"/>
        <v/>
      </c>
      <c r="B1564" s="171"/>
      <c r="C1564" s="184"/>
      <c r="D1564" s="170"/>
      <c r="E1564" s="170"/>
      <c r="F1564" s="132" t="str">
        <f>IFERROR(VLOOKUP(C1564,PG!$C$8:$M$1007,11,FALSE),"")</f>
        <v/>
      </c>
      <c r="G1564" s="133">
        <f>IFERROR(VLOOKUP(C1564,PG!$C$8:$N$1007,12,FALSE)*E1564,0)</f>
        <v>0</v>
      </c>
    </row>
    <row r="1565" spans="1:7" ht="35.1" customHeight="1" thickTop="1" thickBot="1" x14ac:dyDescent="0.3">
      <c r="A1565" s="28" t="str">
        <f t="shared" si="24"/>
        <v/>
      </c>
      <c r="B1565" s="171"/>
      <c r="C1565" s="184"/>
      <c r="D1565" s="170"/>
      <c r="E1565" s="170"/>
      <c r="F1565" s="132" t="str">
        <f>IFERROR(VLOOKUP(C1565,PG!$C$8:$M$1007,11,FALSE),"")</f>
        <v/>
      </c>
      <c r="G1565" s="133">
        <f>IFERROR(VLOOKUP(C1565,PG!$C$8:$N$1007,12,FALSE)*E1565,0)</f>
        <v>0</v>
      </c>
    </row>
    <row r="1566" spans="1:7" ht="35.1" customHeight="1" thickTop="1" thickBot="1" x14ac:dyDescent="0.3">
      <c r="A1566" s="28" t="str">
        <f t="shared" si="24"/>
        <v/>
      </c>
      <c r="B1566" s="171"/>
      <c r="C1566" s="184"/>
      <c r="D1566" s="170"/>
      <c r="E1566" s="170"/>
      <c r="F1566" s="132" t="str">
        <f>IFERROR(VLOOKUP(C1566,PG!$C$8:$M$1007,11,FALSE),"")</f>
        <v/>
      </c>
      <c r="G1566" s="133">
        <f>IFERROR(VLOOKUP(C1566,PG!$C$8:$N$1007,12,FALSE)*E1566,0)</f>
        <v>0</v>
      </c>
    </row>
    <row r="1567" spans="1:7" ht="35.1" customHeight="1" thickTop="1" thickBot="1" x14ac:dyDescent="0.3">
      <c r="A1567" s="28" t="str">
        <f t="shared" si="24"/>
        <v/>
      </c>
      <c r="B1567" s="171"/>
      <c r="C1567" s="184"/>
      <c r="D1567" s="170"/>
      <c r="E1567" s="170"/>
      <c r="F1567" s="132" t="str">
        <f>IFERROR(VLOOKUP(C1567,PG!$C$8:$M$1007,11,FALSE),"")</f>
        <v/>
      </c>
      <c r="G1567" s="133">
        <f>IFERROR(VLOOKUP(C1567,PG!$C$8:$N$1007,12,FALSE)*E1567,0)</f>
        <v>0</v>
      </c>
    </row>
    <row r="1568" spans="1:7" ht="35.1" customHeight="1" thickTop="1" thickBot="1" x14ac:dyDescent="0.3">
      <c r="A1568" s="28" t="str">
        <f t="shared" si="24"/>
        <v/>
      </c>
      <c r="B1568" s="171"/>
      <c r="C1568" s="184"/>
      <c r="D1568" s="170"/>
      <c r="E1568" s="170"/>
      <c r="F1568" s="132" t="str">
        <f>IFERROR(VLOOKUP(C1568,PG!$C$8:$M$1007,11,FALSE),"")</f>
        <v/>
      </c>
      <c r="G1568" s="133">
        <f>IFERROR(VLOOKUP(C1568,PG!$C$8:$N$1007,12,FALSE)*E1568,0)</f>
        <v>0</v>
      </c>
    </row>
    <row r="1569" spans="1:7" ht="35.1" customHeight="1" thickTop="1" thickBot="1" x14ac:dyDescent="0.3">
      <c r="A1569" s="28" t="str">
        <f t="shared" si="24"/>
        <v/>
      </c>
      <c r="B1569" s="171"/>
      <c r="C1569" s="184"/>
      <c r="D1569" s="170"/>
      <c r="E1569" s="170"/>
      <c r="F1569" s="132" t="str">
        <f>IFERROR(VLOOKUP(C1569,PG!$C$8:$M$1007,11,FALSE),"")</f>
        <v/>
      </c>
      <c r="G1569" s="133">
        <f>IFERROR(VLOOKUP(C1569,PG!$C$8:$N$1007,12,FALSE)*E1569,0)</f>
        <v>0</v>
      </c>
    </row>
    <row r="1570" spans="1:7" ht="35.1" customHeight="1" thickTop="1" thickBot="1" x14ac:dyDescent="0.3">
      <c r="A1570" s="28" t="str">
        <f t="shared" si="24"/>
        <v/>
      </c>
      <c r="B1570" s="171"/>
      <c r="C1570" s="184"/>
      <c r="D1570" s="170"/>
      <c r="E1570" s="170"/>
      <c r="F1570" s="132" t="str">
        <f>IFERROR(VLOOKUP(C1570,PG!$C$8:$M$1007,11,FALSE),"")</f>
        <v/>
      </c>
      <c r="G1570" s="133">
        <f>IFERROR(VLOOKUP(C1570,PG!$C$8:$N$1007,12,FALSE)*E1570,0)</f>
        <v>0</v>
      </c>
    </row>
    <row r="1571" spans="1:7" ht="35.1" customHeight="1" thickTop="1" thickBot="1" x14ac:dyDescent="0.3">
      <c r="A1571" s="28" t="str">
        <f t="shared" si="24"/>
        <v/>
      </c>
      <c r="B1571" s="171"/>
      <c r="C1571" s="184"/>
      <c r="D1571" s="170"/>
      <c r="E1571" s="170"/>
      <c r="F1571" s="132" t="str">
        <f>IFERROR(VLOOKUP(C1571,PG!$C$8:$M$1007,11,FALSE),"")</f>
        <v/>
      </c>
      <c r="G1571" s="133">
        <f>IFERROR(VLOOKUP(C1571,PG!$C$8:$N$1007,12,FALSE)*E1571,0)</f>
        <v>0</v>
      </c>
    </row>
    <row r="1572" spans="1:7" ht="35.1" customHeight="1" thickTop="1" thickBot="1" x14ac:dyDescent="0.3">
      <c r="A1572" s="28" t="str">
        <f t="shared" si="24"/>
        <v/>
      </c>
      <c r="B1572" s="171"/>
      <c r="C1572" s="184"/>
      <c r="D1572" s="170"/>
      <c r="E1572" s="170"/>
      <c r="F1572" s="132" t="str">
        <f>IFERROR(VLOOKUP(C1572,PG!$C$8:$M$1007,11,FALSE),"")</f>
        <v/>
      </c>
      <c r="G1572" s="133">
        <f>IFERROR(VLOOKUP(C1572,PG!$C$8:$N$1007,12,FALSE)*E1572,0)</f>
        <v>0</v>
      </c>
    </row>
    <row r="1573" spans="1:7" ht="35.1" customHeight="1" thickTop="1" thickBot="1" x14ac:dyDescent="0.3">
      <c r="A1573" s="28" t="str">
        <f t="shared" si="24"/>
        <v/>
      </c>
      <c r="B1573" s="171"/>
      <c r="C1573" s="184"/>
      <c r="D1573" s="170"/>
      <c r="E1573" s="170"/>
      <c r="F1573" s="132" t="str">
        <f>IFERROR(VLOOKUP(C1573,PG!$C$8:$M$1007,11,FALSE),"")</f>
        <v/>
      </c>
      <c r="G1573" s="133">
        <f>IFERROR(VLOOKUP(C1573,PG!$C$8:$N$1007,12,FALSE)*E1573,0)</f>
        <v>0</v>
      </c>
    </row>
    <row r="1574" spans="1:7" ht="35.1" customHeight="1" thickTop="1" thickBot="1" x14ac:dyDescent="0.3">
      <c r="A1574" s="28" t="str">
        <f t="shared" si="24"/>
        <v/>
      </c>
      <c r="B1574" s="171"/>
      <c r="C1574" s="184"/>
      <c r="D1574" s="170"/>
      <c r="E1574" s="170"/>
      <c r="F1574" s="132" t="str">
        <f>IFERROR(VLOOKUP(C1574,PG!$C$8:$M$1007,11,FALSE),"")</f>
        <v/>
      </c>
      <c r="G1574" s="133">
        <f>IFERROR(VLOOKUP(C1574,PG!$C$8:$N$1007,12,FALSE)*E1574,0)</f>
        <v>0</v>
      </c>
    </row>
    <row r="1575" spans="1:7" ht="35.1" customHeight="1" thickTop="1" thickBot="1" x14ac:dyDescent="0.3">
      <c r="A1575" s="28" t="str">
        <f t="shared" si="24"/>
        <v/>
      </c>
      <c r="B1575" s="171"/>
      <c r="C1575" s="184"/>
      <c r="D1575" s="170"/>
      <c r="E1575" s="170"/>
      <c r="F1575" s="132" t="str">
        <f>IFERROR(VLOOKUP(C1575,PG!$C$8:$M$1007,11,FALSE),"")</f>
        <v/>
      </c>
      <c r="G1575" s="133">
        <f>IFERROR(VLOOKUP(C1575,PG!$C$8:$N$1007,12,FALSE)*E1575,0)</f>
        <v>0</v>
      </c>
    </row>
    <row r="1576" spans="1:7" ht="35.1" customHeight="1" thickTop="1" thickBot="1" x14ac:dyDescent="0.3">
      <c r="A1576" s="28" t="str">
        <f t="shared" si="24"/>
        <v/>
      </c>
      <c r="B1576" s="171"/>
      <c r="C1576" s="184"/>
      <c r="D1576" s="170"/>
      <c r="E1576" s="170"/>
      <c r="F1576" s="132" t="str">
        <f>IFERROR(VLOOKUP(C1576,PG!$C$8:$M$1007,11,FALSE),"")</f>
        <v/>
      </c>
      <c r="G1576" s="133">
        <f>IFERROR(VLOOKUP(C1576,PG!$C$8:$N$1007,12,FALSE)*E1576,0)</f>
        <v>0</v>
      </c>
    </row>
    <row r="1577" spans="1:7" ht="35.1" customHeight="1" thickTop="1" thickBot="1" x14ac:dyDescent="0.3">
      <c r="A1577" s="28" t="str">
        <f t="shared" si="24"/>
        <v/>
      </c>
      <c r="B1577" s="171"/>
      <c r="C1577" s="184"/>
      <c r="D1577" s="170"/>
      <c r="E1577" s="170"/>
      <c r="F1577" s="132" t="str">
        <f>IFERROR(VLOOKUP(C1577,PG!$C$8:$M$1007,11,FALSE),"")</f>
        <v/>
      </c>
      <c r="G1577" s="133">
        <f>IFERROR(VLOOKUP(C1577,PG!$C$8:$N$1007,12,FALSE)*E1577,0)</f>
        <v>0</v>
      </c>
    </row>
    <row r="1578" spans="1:7" ht="35.1" customHeight="1" thickTop="1" thickBot="1" x14ac:dyDescent="0.3">
      <c r="A1578" s="28" t="str">
        <f t="shared" si="24"/>
        <v/>
      </c>
      <c r="B1578" s="171"/>
      <c r="C1578" s="184"/>
      <c r="D1578" s="170"/>
      <c r="E1578" s="170"/>
      <c r="F1578" s="132" t="str">
        <f>IFERROR(VLOOKUP(C1578,PG!$C$8:$M$1007,11,FALSE),"")</f>
        <v/>
      </c>
      <c r="G1578" s="133">
        <f>IFERROR(VLOOKUP(C1578,PG!$C$8:$N$1007,12,FALSE)*E1578,0)</f>
        <v>0</v>
      </c>
    </row>
    <row r="1579" spans="1:7" ht="35.1" customHeight="1" thickTop="1" thickBot="1" x14ac:dyDescent="0.3">
      <c r="A1579" s="28" t="str">
        <f t="shared" si="24"/>
        <v/>
      </c>
      <c r="B1579" s="171"/>
      <c r="C1579" s="184"/>
      <c r="D1579" s="170"/>
      <c r="E1579" s="170"/>
      <c r="F1579" s="132" t="str">
        <f>IFERROR(VLOOKUP(C1579,PG!$C$8:$M$1007,11,FALSE),"")</f>
        <v/>
      </c>
      <c r="G1579" s="133">
        <f>IFERROR(VLOOKUP(C1579,PG!$C$8:$N$1007,12,FALSE)*E1579,0)</f>
        <v>0</v>
      </c>
    </row>
    <row r="1580" spans="1:7" ht="35.1" customHeight="1" thickTop="1" thickBot="1" x14ac:dyDescent="0.3">
      <c r="A1580" s="28" t="str">
        <f t="shared" si="24"/>
        <v/>
      </c>
      <c r="B1580" s="171"/>
      <c r="C1580" s="184"/>
      <c r="D1580" s="170"/>
      <c r="E1580" s="170"/>
      <c r="F1580" s="132" t="str">
        <f>IFERROR(VLOOKUP(C1580,PG!$C$8:$M$1007,11,FALSE),"")</f>
        <v/>
      </c>
      <c r="G1580" s="133">
        <f>IFERROR(VLOOKUP(C1580,PG!$C$8:$N$1007,12,FALSE)*E1580,0)</f>
        <v>0</v>
      </c>
    </row>
    <row r="1581" spans="1:7" ht="35.1" customHeight="1" thickTop="1" thickBot="1" x14ac:dyDescent="0.3">
      <c r="A1581" s="28" t="str">
        <f t="shared" si="24"/>
        <v/>
      </c>
      <c r="B1581" s="171"/>
      <c r="C1581" s="184"/>
      <c r="D1581" s="170"/>
      <c r="E1581" s="170"/>
      <c r="F1581" s="132" t="str">
        <f>IFERROR(VLOOKUP(C1581,PG!$C$8:$M$1007,11,FALSE),"")</f>
        <v/>
      </c>
      <c r="G1581" s="133">
        <f>IFERROR(VLOOKUP(C1581,PG!$C$8:$N$1007,12,FALSE)*E1581,0)</f>
        <v>0</v>
      </c>
    </row>
    <row r="1582" spans="1:7" ht="35.1" customHeight="1" thickTop="1" thickBot="1" x14ac:dyDescent="0.3">
      <c r="A1582" s="28" t="str">
        <f t="shared" si="24"/>
        <v/>
      </c>
      <c r="B1582" s="171"/>
      <c r="C1582" s="184"/>
      <c r="D1582" s="170"/>
      <c r="E1582" s="170"/>
      <c r="F1582" s="132" t="str">
        <f>IFERROR(VLOOKUP(C1582,PG!$C$8:$M$1007,11,FALSE),"")</f>
        <v/>
      </c>
      <c r="G1582" s="133">
        <f>IFERROR(VLOOKUP(C1582,PG!$C$8:$N$1007,12,FALSE)*E1582,0)</f>
        <v>0</v>
      </c>
    </row>
    <row r="1583" spans="1:7" ht="35.1" customHeight="1" thickTop="1" thickBot="1" x14ac:dyDescent="0.3">
      <c r="A1583" s="28" t="str">
        <f t="shared" si="24"/>
        <v/>
      </c>
      <c r="B1583" s="171"/>
      <c r="C1583" s="184"/>
      <c r="D1583" s="170"/>
      <c r="E1583" s="170"/>
      <c r="F1583" s="132" t="str">
        <f>IFERROR(VLOOKUP(C1583,PG!$C$8:$M$1007,11,FALSE),"")</f>
        <v/>
      </c>
      <c r="G1583" s="133">
        <f>IFERROR(VLOOKUP(C1583,PG!$C$8:$N$1007,12,FALSE)*E1583,0)</f>
        <v>0</v>
      </c>
    </row>
    <row r="1584" spans="1:7" ht="35.1" customHeight="1" thickTop="1" thickBot="1" x14ac:dyDescent="0.3">
      <c r="A1584" s="28" t="str">
        <f t="shared" si="24"/>
        <v/>
      </c>
      <c r="B1584" s="171"/>
      <c r="C1584" s="184"/>
      <c r="D1584" s="170"/>
      <c r="E1584" s="170"/>
      <c r="F1584" s="132" t="str">
        <f>IFERROR(VLOOKUP(C1584,PG!$C$8:$M$1007,11,FALSE),"")</f>
        <v/>
      </c>
      <c r="G1584" s="133">
        <f>IFERROR(VLOOKUP(C1584,PG!$C$8:$N$1007,12,FALSE)*E1584,0)</f>
        <v>0</v>
      </c>
    </row>
    <row r="1585" spans="1:7" ht="35.1" customHeight="1" thickTop="1" thickBot="1" x14ac:dyDescent="0.3">
      <c r="A1585" s="28" t="str">
        <f t="shared" si="24"/>
        <v/>
      </c>
      <c r="B1585" s="171"/>
      <c r="C1585" s="184"/>
      <c r="D1585" s="170"/>
      <c r="E1585" s="170"/>
      <c r="F1585" s="132" t="str">
        <f>IFERROR(VLOOKUP(C1585,PG!$C$8:$M$1007,11,FALSE),"")</f>
        <v/>
      </c>
      <c r="G1585" s="133">
        <f>IFERROR(VLOOKUP(C1585,PG!$C$8:$N$1007,12,FALSE)*E1585,0)</f>
        <v>0</v>
      </c>
    </row>
    <row r="1586" spans="1:7" ht="35.1" customHeight="1" thickTop="1" thickBot="1" x14ac:dyDescent="0.3">
      <c r="A1586" s="28" t="str">
        <f t="shared" si="24"/>
        <v/>
      </c>
      <c r="B1586" s="171"/>
      <c r="C1586" s="184"/>
      <c r="D1586" s="170"/>
      <c r="E1586" s="170"/>
      <c r="F1586" s="132" t="str">
        <f>IFERROR(VLOOKUP(C1586,PG!$C$8:$M$1007,11,FALSE),"")</f>
        <v/>
      </c>
      <c r="G1586" s="133">
        <f>IFERROR(VLOOKUP(C1586,PG!$C$8:$N$1007,12,FALSE)*E1586,0)</f>
        <v>0</v>
      </c>
    </row>
    <row r="1587" spans="1:7" ht="35.1" customHeight="1" thickTop="1" thickBot="1" x14ac:dyDescent="0.3">
      <c r="A1587" s="28" t="str">
        <f t="shared" si="24"/>
        <v/>
      </c>
      <c r="B1587" s="171"/>
      <c r="C1587" s="184"/>
      <c r="D1587" s="170"/>
      <c r="E1587" s="170"/>
      <c r="F1587" s="132" t="str">
        <f>IFERROR(VLOOKUP(C1587,PG!$C$8:$M$1007,11,FALSE),"")</f>
        <v/>
      </c>
      <c r="G1587" s="133">
        <f>IFERROR(VLOOKUP(C1587,PG!$C$8:$N$1007,12,FALSE)*E1587,0)</f>
        <v>0</v>
      </c>
    </row>
    <row r="1588" spans="1:7" ht="35.1" customHeight="1" thickTop="1" thickBot="1" x14ac:dyDescent="0.3">
      <c r="A1588" s="28" t="str">
        <f t="shared" si="24"/>
        <v/>
      </c>
      <c r="B1588" s="171"/>
      <c r="C1588" s="184"/>
      <c r="D1588" s="170"/>
      <c r="E1588" s="170"/>
      <c r="F1588" s="132" t="str">
        <f>IFERROR(VLOOKUP(C1588,PG!$C$8:$M$1007,11,FALSE),"")</f>
        <v/>
      </c>
      <c r="G1588" s="133">
        <f>IFERROR(VLOOKUP(C1588,PG!$C$8:$N$1007,12,FALSE)*E1588,0)</f>
        <v>0</v>
      </c>
    </row>
    <row r="1589" spans="1:7" ht="35.1" customHeight="1" thickTop="1" thickBot="1" x14ac:dyDescent="0.3">
      <c r="A1589" s="28" t="str">
        <f t="shared" si="24"/>
        <v/>
      </c>
      <c r="B1589" s="171"/>
      <c r="C1589" s="184"/>
      <c r="D1589" s="170"/>
      <c r="E1589" s="170"/>
      <c r="F1589" s="132" t="str">
        <f>IFERROR(VLOOKUP(C1589,PG!$C$8:$M$1007,11,FALSE),"")</f>
        <v/>
      </c>
      <c r="G1589" s="133">
        <f>IFERROR(VLOOKUP(C1589,PG!$C$8:$N$1007,12,FALSE)*E1589,0)</f>
        <v>0</v>
      </c>
    </row>
    <row r="1590" spans="1:7" ht="35.1" customHeight="1" thickTop="1" thickBot="1" x14ac:dyDescent="0.3">
      <c r="A1590" s="28" t="str">
        <f t="shared" si="24"/>
        <v/>
      </c>
      <c r="B1590" s="171"/>
      <c r="C1590" s="184"/>
      <c r="D1590" s="170"/>
      <c r="E1590" s="170"/>
      <c r="F1590" s="132" t="str">
        <f>IFERROR(VLOOKUP(C1590,PG!$C$8:$M$1007,11,FALSE),"")</f>
        <v/>
      </c>
      <c r="G1590" s="133">
        <f>IFERROR(VLOOKUP(C1590,PG!$C$8:$N$1007,12,FALSE)*E1590,0)</f>
        <v>0</v>
      </c>
    </row>
    <row r="1591" spans="1:7" ht="35.1" customHeight="1" thickTop="1" thickBot="1" x14ac:dyDescent="0.3">
      <c r="A1591" s="28" t="str">
        <f t="shared" si="24"/>
        <v/>
      </c>
      <c r="B1591" s="171"/>
      <c r="C1591" s="184"/>
      <c r="D1591" s="170"/>
      <c r="E1591" s="170"/>
      <c r="F1591" s="132" t="str">
        <f>IFERROR(VLOOKUP(C1591,PG!$C$8:$M$1007,11,FALSE),"")</f>
        <v/>
      </c>
      <c r="G1591" s="133">
        <f>IFERROR(VLOOKUP(C1591,PG!$C$8:$N$1007,12,FALSE)*E1591,0)</f>
        <v>0</v>
      </c>
    </row>
    <row r="1592" spans="1:7" ht="35.1" customHeight="1" thickTop="1" thickBot="1" x14ac:dyDescent="0.3">
      <c r="A1592" s="28" t="str">
        <f t="shared" si="24"/>
        <v/>
      </c>
      <c r="B1592" s="171"/>
      <c r="C1592" s="184"/>
      <c r="D1592" s="170"/>
      <c r="E1592" s="170"/>
      <c r="F1592" s="132" t="str">
        <f>IFERROR(VLOOKUP(C1592,PG!$C$8:$M$1007,11,FALSE),"")</f>
        <v/>
      </c>
      <c r="G1592" s="133">
        <f>IFERROR(VLOOKUP(C1592,PG!$C$8:$N$1007,12,FALSE)*E1592,0)</f>
        <v>0</v>
      </c>
    </row>
    <row r="1593" spans="1:7" ht="35.1" customHeight="1" thickTop="1" thickBot="1" x14ac:dyDescent="0.3">
      <c r="A1593" s="28" t="str">
        <f t="shared" si="24"/>
        <v/>
      </c>
      <c r="B1593" s="171"/>
      <c r="C1593" s="184"/>
      <c r="D1593" s="170"/>
      <c r="E1593" s="170"/>
      <c r="F1593" s="132" t="str">
        <f>IFERROR(VLOOKUP(C1593,PG!$C$8:$M$1007,11,FALSE),"")</f>
        <v/>
      </c>
      <c r="G1593" s="133">
        <f>IFERROR(VLOOKUP(C1593,PG!$C$8:$N$1007,12,FALSE)*E1593,0)</f>
        <v>0</v>
      </c>
    </row>
    <row r="1594" spans="1:7" ht="35.1" customHeight="1" thickTop="1" thickBot="1" x14ac:dyDescent="0.3">
      <c r="A1594" s="28" t="str">
        <f t="shared" si="24"/>
        <v/>
      </c>
      <c r="B1594" s="171"/>
      <c r="C1594" s="184"/>
      <c r="D1594" s="170"/>
      <c r="E1594" s="170"/>
      <c r="F1594" s="132" t="str">
        <f>IFERROR(VLOOKUP(C1594,PG!$C$8:$M$1007,11,FALSE),"")</f>
        <v/>
      </c>
      <c r="G1594" s="133">
        <f>IFERROR(VLOOKUP(C1594,PG!$C$8:$N$1007,12,FALSE)*E1594,0)</f>
        <v>0</v>
      </c>
    </row>
    <row r="1595" spans="1:7" ht="35.1" customHeight="1" thickTop="1" thickBot="1" x14ac:dyDescent="0.3">
      <c r="A1595" s="28" t="str">
        <f t="shared" si="24"/>
        <v/>
      </c>
      <c r="B1595" s="171"/>
      <c r="C1595" s="184"/>
      <c r="D1595" s="170"/>
      <c r="E1595" s="170"/>
      <c r="F1595" s="132" t="str">
        <f>IFERROR(VLOOKUP(C1595,PG!$C$8:$M$1007,11,FALSE),"")</f>
        <v/>
      </c>
      <c r="G1595" s="133">
        <f>IFERROR(VLOOKUP(C1595,PG!$C$8:$N$1007,12,FALSE)*E1595,0)</f>
        <v>0</v>
      </c>
    </row>
    <row r="1596" spans="1:7" ht="35.1" customHeight="1" thickTop="1" thickBot="1" x14ac:dyDescent="0.3">
      <c r="A1596" s="28" t="str">
        <f t="shared" si="24"/>
        <v/>
      </c>
      <c r="B1596" s="171"/>
      <c r="C1596" s="184"/>
      <c r="D1596" s="170"/>
      <c r="E1596" s="170"/>
      <c r="F1596" s="132" t="str">
        <f>IFERROR(VLOOKUP(C1596,PG!$C$8:$M$1007,11,FALSE),"")</f>
        <v/>
      </c>
      <c r="G1596" s="133">
        <f>IFERROR(VLOOKUP(C1596,PG!$C$8:$N$1007,12,FALSE)*E1596,0)</f>
        <v>0</v>
      </c>
    </row>
    <row r="1597" spans="1:7" ht="35.1" customHeight="1" thickTop="1" thickBot="1" x14ac:dyDescent="0.3">
      <c r="A1597" s="28" t="str">
        <f t="shared" si="24"/>
        <v/>
      </c>
      <c r="B1597" s="171"/>
      <c r="C1597" s="184"/>
      <c r="D1597" s="170"/>
      <c r="E1597" s="170"/>
      <c r="F1597" s="132" t="str">
        <f>IFERROR(VLOOKUP(C1597,PG!$C$8:$M$1007,11,FALSE),"")</f>
        <v/>
      </c>
      <c r="G1597" s="133">
        <f>IFERROR(VLOOKUP(C1597,PG!$C$8:$N$1007,12,FALSE)*E1597,0)</f>
        <v>0</v>
      </c>
    </row>
    <row r="1598" spans="1:7" ht="35.1" customHeight="1" thickTop="1" thickBot="1" x14ac:dyDescent="0.3">
      <c r="A1598" s="28" t="str">
        <f t="shared" si="24"/>
        <v/>
      </c>
      <c r="B1598" s="171"/>
      <c r="C1598" s="184"/>
      <c r="D1598" s="170"/>
      <c r="E1598" s="170"/>
      <c r="F1598" s="132" t="str">
        <f>IFERROR(VLOOKUP(C1598,PG!$C$8:$M$1007,11,FALSE),"")</f>
        <v/>
      </c>
      <c r="G1598" s="133">
        <f>IFERROR(VLOOKUP(C1598,PG!$C$8:$N$1007,12,FALSE)*E1598,0)</f>
        <v>0</v>
      </c>
    </row>
    <row r="1599" spans="1:7" ht="35.1" customHeight="1" thickTop="1" thickBot="1" x14ac:dyDescent="0.3">
      <c r="A1599" s="28" t="str">
        <f t="shared" si="24"/>
        <v/>
      </c>
      <c r="B1599" s="171"/>
      <c r="C1599" s="184"/>
      <c r="D1599" s="170"/>
      <c r="E1599" s="170"/>
      <c r="F1599" s="132" t="str">
        <f>IFERROR(VLOOKUP(C1599,PG!$C$8:$M$1007,11,FALSE),"")</f>
        <v/>
      </c>
      <c r="G1599" s="133">
        <f>IFERROR(VLOOKUP(C1599,PG!$C$8:$N$1007,12,FALSE)*E1599,0)</f>
        <v>0</v>
      </c>
    </row>
    <row r="1600" spans="1:7" ht="35.1" customHeight="1" thickTop="1" thickBot="1" x14ac:dyDescent="0.3">
      <c r="A1600" s="28" t="str">
        <f t="shared" si="24"/>
        <v/>
      </c>
      <c r="B1600" s="171"/>
      <c r="C1600" s="184"/>
      <c r="D1600" s="170"/>
      <c r="E1600" s="170"/>
      <c r="F1600" s="132" t="str">
        <f>IFERROR(VLOOKUP(C1600,PG!$C$8:$M$1007,11,FALSE),"")</f>
        <v/>
      </c>
      <c r="G1600" s="133">
        <f>IFERROR(VLOOKUP(C1600,PG!$C$8:$N$1007,12,FALSE)*E1600,0)</f>
        <v>0</v>
      </c>
    </row>
    <row r="1601" spans="1:7" ht="35.1" customHeight="1" thickTop="1" thickBot="1" x14ac:dyDescent="0.3">
      <c r="A1601" s="28" t="str">
        <f t="shared" si="24"/>
        <v/>
      </c>
      <c r="B1601" s="171"/>
      <c r="C1601" s="184"/>
      <c r="D1601" s="170"/>
      <c r="E1601" s="170"/>
      <c r="F1601" s="132" t="str">
        <f>IFERROR(VLOOKUP(C1601,PG!$C$8:$M$1007,11,FALSE),"")</f>
        <v/>
      </c>
      <c r="G1601" s="133">
        <f>IFERROR(VLOOKUP(C1601,PG!$C$8:$N$1007,12,FALSE)*E1601,0)</f>
        <v>0</v>
      </c>
    </row>
    <row r="1602" spans="1:7" ht="35.1" customHeight="1" thickTop="1" thickBot="1" x14ac:dyDescent="0.3">
      <c r="A1602" s="28" t="str">
        <f t="shared" si="24"/>
        <v/>
      </c>
      <c r="B1602" s="171"/>
      <c r="C1602" s="184"/>
      <c r="D1602" s="170"/>
      <c r="E1602" s="170"/>
      <c r="F1602" s="132" t="str">
        <f>IFERROR(VLOOKUP(C1602,PG!$C$8:$M$1007,11,FALSE),"")</f>
        <v/>
      </c>
      <c r="G1602" s="133">
        <f>IFERROR(VLOOKUP(C1602,PG!$C$8:$N$1007,12,FALSE)*E1602,0)</f>
        <v>0</v>
      </c>
    </row>
    <row r="1603" spans="1:7" ht="35.1" customHeight="1" thickTop="1" thickBot="1" x14ac:dyDescent="0.3">
      <c r="A1603" s="28" t="str">
        <f t="shared" si="24"/>
        <v/>
      </c>
      <c r="B1603" s="171"/>
      <c r="C1603" s="184"/>
      <c r="D1603" s="170"/>
      <c r="E1603" s="170"/>
      <c r="F1603" s="132" t="str">
        <f>IFERROR(VLOOKUP(C1603,PG!$C$8:$M$1007,11,FALSE),"")</f>
        <v/>
      </c>
      <c r="G1603" s="133">
        <f>IFERROR(VLOOKUP(C1603,PG!$C$8:$N$1007,12,FALSE)*E1603,0)</f>
        <v>0</v>
      </c>
    </row>
    <row r="1604" spans="1:7" ht="35.1" customHeight="1" thickTop="1" thickBot="1" x14ac:dyDescent="0.3">
      <c r="A1604" s="28" t="str">
        <f t="shared" si="24"/>
        <v/>
      </c>
      <c r="B1604" s="171"/>
      <c r="C1604" s="184"/>
      <c r="D1604" s="170"/>
      <c r="E1604" s="170"/>
      <c r="F1604" s="132" t="str">
        <f>IFERROR(VLOOKUP(C1604,PG!$C$8:$M$1007,11,FALSE),"")</f>
        <v/>
      </c>
      <c r="G1604" s="133">
        <f>IFERROR(VLOOKUP(C1604,PG!$C$8:$N$1007,12,FALSE)*E1604,0)</f>
        <v>0</v>
      </c>
    </row>
    <row r="1605" spans="1:7" ht="35.1" customHeight="1" thickTop="1" thickBot="1" x14ac:dyDescent="0.3">
      <c r="A1605" s="28" t="str">
        <f t="shared" si="24"/>
        <v/>
      </c>
      <c r="B1605" s="171"/>
      <c r="C1605" s="184"/>
      <c r="D1605" s="170"/>
      <c r="E1605" s="170"/>
      <c r="F1605" s="132" t="str">
        <f>IFERROR(VLOOKUP(C1605,PG!$C$8:$M$1007,11,FALSE),"")</f>
        <v/>
      </c>
      <c r="G1605" s="133">
        <f>IFERROR(VLOOKUP(C1605,PG!$C$8:$N$1007,12,FALSE)*E1605,0)</f>
        <v>0</v>
      </c>
    </row>
    <row r="1606" spans="1:7" ht="35.1" customHeight="1" thickTop="1" thickBot="1" x14ac:dyDescent="0.3">
      <c r="A1606" s="28" t="str">
        <f t="shared" si="24"/>
        <v/>
      </c>
      <c r="B1606" s="171"/>
      <c r="C1606" s="184"/>
      <c r="D1606" s="170"/>
      <c r="E1606" s="170"/>
      <c r="F1606" s="132" t="str">
        <f>IFERROR(VLOOKUP(C1606,PG!$C$8:$M$1007,11,FALSE),"")</f>
        <v/>
      </c>
      <c r="G1606" s="133">
        <f>IFERROR(VLOOKUP(C1606,PG!$C$8:$N$1007,12,FALSE)*E1606,0)</f>
        <v>0</v>
      </c>
    </row>
    <row r="1607" spans="1:7" ht="35.1" customHeight="1" thickTop="1" thickBot="1" x14ac:dyDescent="0.3">
      <c r="A1607" s="28" t="str">
        <f t="shared" si="24"/>
        <v/>
      </c>
      <c r="B1607" s="171"/>
      <c r="C1607" s="184"/>
      <c r="D1607" s="170"/>
      <c r="E1607" s="170"/>
      <c r="F1607" s="132" t="str">
        <f>IFERROR(VLOOKUP(C1607,PG!$C$8:$M$1007,11,FALSE),"")</f>
        <v/>
      </c>
      <c r="G1607" s="133">
        <f>IFERROR(VLOOKUP(C1607,PG!$C$8:$N$1007,12,FALSE)*E1607,0)</f>
        <v>0</v>
      </c>
    </row>
    <row r="1608" spans="1:7" ht="35.1" customHeight="1" thickTop="1" thickBot="1" x14ac:dyDescent="0.3">
      <c r="A1608" s="28" t="str">
        <f t="shared" si="24"/>
        <v/>
      </c>
      <c r="B1608" s="171"/>
      <c r="C1608" s="184"/>
      <c r="D1608" s="170"/>
      <c r="E1608" s="170"/>
      <c r="F1608" s="132" t="str">
        <f>IFERROR(VLOOKUP(C1608,PG!$C$8:$M$1007,11,FALSE),"")</f>
        <v/>
      </c>
      <c r="G1608" s="133">
        <f>IFERROR(VLOOKUP(C1608,PG!$C$8:$N$1007,12,FALSE)*E1608,0)</f>
        <v>0</v>
      </c>
    </row>
    <row r="1609" spans="1:7" ht="35.1" customHeight="1" thickTop="1" thickBot="1" x14ac:dyDescent="0.3">
      <c r="A1609" s="28" t="str">
        <f t="shared" ref="A1609:A1672" si="25">IF(B1609="","",MONTH(B1609))</f>
        <v/>
      </c>
      <c r="B1609" s="171"/>
      <c r="C1609" s="184"/>
      <c r="D1609" s="170"/>
      <c r="E1609" s="170"/>
      <c r="F1609" s="132" t="str">
        <f>IFERROR(VLOOKUP(C1609,PG!$C$8:$M$1007,11,FALSE),"")</f>
        <v/>
      </c>
      <c r="G1609" s="133">
        <f>IFERROR(VLOOKUP(C1609,PG!$C$8:$N$1007,12,FALSE)*E1609,0)</f>
        <v>0</v>
      </c>
    </row>
    <row r="1610" spans="1:7" ht="35.1" customHeight="1" thickTop="1" thickBot="1" x14ac:dyDescent="0.3">
      <c r="A1610" s="28" t="str">
        <f t="shared" si="25"/>
        <v/>
      </c>
      <c r="B1610" s="171"/>
      <c r="C1610" s="184"/>
      <c r="D1610" s="170"/>
      <c r="E1610" s="170"/>
      <c r="F1610" s="132" t="str">
        <f>IFERROR(VLOOKUP(C1610,PG!$C$8:$M$1007,11,FALSE),"")</f>
        <v/>
      </c>
      <c r="G1610" s="133">
        <f>IFERROR(VLOOKUP(C1610,PG!$C$8:$N$1007,12,FALSE)*E1610,0)</f>
        <v>0</v>
      </c>
    </row>
    <row r="1611" spans="1:7" ht="35.1" customHeight="1" thickTop="1" thickBot="1" x14ac:dyDescent="0.3">
      <c r="A1611" s="28" t="str">
        <f t="shared" si="25"/>
        <v/>
      </c>
      <c r="B1611" s="171"/>
      <c r="C1611" s="184"/>
      <c r="D1611" s="170"/>
      <c r="E1611" s="170"/>
      <c r="F1611" s="132" t="str">
        <f>IFERROR(VLOOKUP(C1611,PG!$C$8:$M$1007,11,FALSE),"")</f>
        <v/>
      </c>
      <c r="G1611" s="133">
        <f>IFERROR(VLOOKUP(C1611,PG!$C$8:$N$1007,12,FALSE)*E1611,0)</f>
        <v>0</v>
      </c>
    </row>
    <row r="1612" spans="1:7" ht="35.1" customHeight="1" thickTop="1" thickBot="1" x14ac:dyDescent="0.3">
      <c r="A1612" s="28" t="str">
        <f t="shared" si="25"/>
        <v/>
      </c>
      <c r="B1612" s="171"/>
      <c r="C1612" s="184"/>
      <c r="D1612" s="170"/>
      <c r="E1612" s="170"/>
      <c r="F1612" s="132" t="str">
        <f>IFERROR(VLOOKUP(C1612,PG!$C$8:$M$1007,11,FALSE),"")</f>
        <v/>
      </c>
      <c r="G1612" s="133">
        <f>IFERROR(VLOOKUP(C1612,PG!$C$8:$N$1007,12,FALSE)*E1612,0)</f>
        <v>0</v>
      </c>
    </row>
    <row r="1613" spans="1:7" ht="35.1" customHeight="1" thickTop="1" thickBot="1" x14ac:dyDescent="0.3">
      <c r="A1613" s="28" t="str">
        <f t="shared" si="25"/>
        <v/>
      </c>
      <c r="B1613" s="171"/>
      <c r="C1613" s="184"/>
      <c r="D1613" s="170"/>
      <c r="E1613" s="170"/>
      <c r="F1613" s="132" t="str">
        <f>IFERROR(VLOOKUP(C1613,PG!$C$8:$M$1007,11,FALSE),"")</f>
        <v/>
      </c>
      <c r="G1613" s="133">
        <f>IFERROR(VLOOKUP(C1613,PG!$C$8:$N$1007,12,FALSE)*E1613,0)</f>
        <v>0</v>
      </c>
    </row>
    <row r="1614" spans="1:7" ht="35.1" customHeight="1" thickTop="1" thickBot="1" x14ac:dyDescent="0.3">
      <c r="A1614" s="28" t="str">
        <f t="shared" si="25"/>
        <v/>
      </c>
      <c r="B1614" s="171"/>
      <c r="C1614" s="184"/>
      <c r="D1614" s="170"/>
      <c r="E1614" s="170"/>
      <c r="F1614" s="132" t="str">
        <f>IFERROR(VLOOKUP(C1614,PG!$C$8:$M$1007,11,FALSE),"")</f>
        <v/>
      </c>
      <c r="G1614" s="133">
        <f>IFERROR(VLOOKUP(C1614,PG!$C$8:$N$1007,12,FALSE)*E1614,0)</f>
        <v>0</v>
      </c>
    </row>
    <row r="1615" spans="1:7" ht="35.1" customHeight="1" thickTop="1" thickBot="1" x14ac:dyDescent="0.3">
      <c r="A1615" s="28" t="str">
        <f t="shared" si="25"/>
        <v/>
      </c>
      <c r="B1615" s="171"/>
      <c r="C1615" s="184"/>
      <c r="D1615" s="170"/>
      <c r="E1615" s="170"/>
      <c r="F1615" s="132" t="str">
        <f>IFERROR(VLOOKUP(C1615,PG!$C$8:$M$1007,11,FALSE),"")</f>
        <v/>
      </c>
      <c r="G1615" s="133">
        <f>IFERROR(VLOOKUP(C1615,PG!$C$8:$N$1007,12,FALSE)*E1615,0)</f>
        <v>0</v>
      </c>
    </row>
    <row r="1616" spans="1:7" ht="35.1" customHeight="1" thickTop="1" thickBot="1" x14ac:dyDescent="0.3">
      <c r="A1616" s="28" t="str">
        <f t="shared" si="25"/>
        <v/>
      </c>
      <c r="B1616" s="171"/>
      <c r="C1616" s="184"/>
      <c r="D1616" s="170"/>
      <c r="E1616" s="170"/>
      <c r="F1616" s="132" t="str">
        <f>IFERROR(VLOOKUP(C1616,PG!$C$8:$M$1007,11,FALSE),"")</f>
        <v/>
      </c>
      <c r="G1616" s="133">
        <f>IFERROR(VLOOKUP(C1616,PG!$C$8:$N$1007,12,FALSE)*E1616,0)</f>
        <v>0</v>
      </c>
    </row>
    <row r="1617" spans="1:7" ht="35.1" customHeight="1" thickTop="1" thickBot="1" x14ac:dyDescent="0.3">
      <c r="A1617" s="28" t="str">
        <f t="shared" si="25"/>
        <v/>
      </c>
      <c r="B1617" s="171"/>
      <c r="C1617" s="184"/>
      <c r="D1617" s="170"/>
      <c r="E1617" s="170"/>
      <c r="F1617" s="132" t="str">
        <f>IFERROR(VLOOKUP(C1617,PG!$C$8:$M$1007,11,FALSE),"")</f>
        <v/>
      </c>
      <c r="G1617" s="133">
        <f>IFERROR(VLOOKUP(C1617,PG!$C$8:$N$1007,12,FALSE)*E1617,0)</f>
        <v>0</v>
      </c>
    </row>
    <row r="1618" spans="1:7" ht="35.1" customHeight="1" thickTop="1" thickBot="1" x14ac:dyDescent="0.3">
      <c r="A1618" s="28" t="str">
        <f t="shared" si="25"/>
        <v/>
      </c>
      <c r="B1618" s="171"/>
      <c r="C1618" s="184"/>
      <c r="D1618" s="170"/>
      <c r="E1618" s="170"/>
      <c r="F1618" s="132" t="str">
        <f>IFERROR(VLOOKUP(C1618,PG!$C$8:$M$1007,11,FALSE),"")</f>
        <v/>
      </c>
      <c r="G1618" s="133">
        <f>IFERROR(VLOOKUP(C1618,PG!$C$8:$N$1007,12,FALSE)*E1618,0)</f>
        <v>0</v>
      </c>
    </row>
    <row r="1619" spans="1:7" ht="35.1" customHeight="1" thickTop="1" thickBot="1" x14ac:dyDescent="0.3">
      <c r="A1619" s="28" t="str">
        <f t="shared" si="25"/>
        <v/>
      </c>
      <c r="B1619" s="171"/>
      <c r="C1619" s="184"/>
      <c r="D1619" s="170"/>
      <c r="E1619" s="170"/>
      <c r="F1619" s="132" t="str">
        <f>IFERROR(VLOOKUP(C1619,PG!$C$8:$M$1007,11,FALSE),"")</f>
        <v/>
      </c>
      <c r="G1619" s="133">
        <f>IFERROR(VLOOKUP(C1619,PG!$C$8:$N$1007,12,FALSE)*E1619,0)</f>
        <v>0</v>
      </c>
    </row>
    <row r="1620" spans="1:7" ht="35.1" customHeight="1" thickTop="1" thickBot="1" x14ac:dyDescent="0.3">
      <c r="A1620" s="28" t="str">
        <f t="shared" si="25"/>
        <v/>
      </c>
      <c r="B1620" s="171"/>
      <c r="C1620" s="184"/>
      <c r="D1620" s="170"/>
      <c r="E1620" s="170"/>
      <c r="F1620" s="132" t="str">
        <f>IFERROR(VLOOKUP(C1620,PG!$C$8:$M$1007,11,FALSE),"")</f>
        <v/>
      </c>
      <c r="G1620" s="133">
        <f>IFERROR(VLOOKUP(C1620,PG!$C$8:$N$1007,12,FALSE)*E1620,0)</f>
        <v>0</v>
      </c>
    </row>
    <row r="1621" spans="1:7" ht="35.1" customHeight="1" thickTop="1" thickBot="1" x14ac:dyDescent="0.3">
      <c r="A1621" s="28" t="str">
        <f t="shared" si="25"/>
        <v/>
      </c>
      <c r="B1621" s="171"/>
      <c r="C1621" s="184"/>
      <c r="D1621" s="170"/>
      <c r="E1621" s="170"/>
      <c r="F1621" s="132" t="str">
        <f>IFERROR(VLOOKUP(C1621,PG!$C$8:$M$1007,11,FALSE),"")</f>
        <v/>
      </c>
      <c r="G1621" s="133">
        <f>IFERROR(VLOOKUP(C1621,PG!$C$8:$N$1007,12,FALSE)*E1621,0)</f>
        <v>0</v>
      </c>
    </row>
    <row r="1622" spans="1:7" ht="35.1" customHeight="1" thickTop="1" thickBot="1" x14ac:dyDescent="0.3">
      <c r="A1622" s="28" t="str">
        <f t="shared" si="25"/>
        <v/>
      </c>
      <c r="B1622" s="171"/>
      <c r="C1622" s="184"/>
      <c r="D1622" s="170"/>
      <c r="E1622" s="170"/>
      <c r="F1622" s="132" t="str">
        <f>IFERROR(VLOOKUP(C1622,PG!$C$8:$M$1007,11,FALSE),"")</f>
        <v/>
      </c>
      <c r="G1622" s="133">
        <f>IFERROR(VLOOKUP(C1622,PG!$C$8:$N$1007,12,FALSE)*E1622,0)</f>
        <v>0</v>
      </c>
    </row>
    <row r="1623" spans="1:7" ht="35.1" customHeight="1" thickTop="1" thickBot="1" x14ac:dyDescent="0.3">
      <c r="A1623" s="28" t="str">
        <f t="shared" si="25"/>
        <v/>
      </c>
      <c r="B1623" s="171"/>
      <c r="C1623" s="184"/>
      <c r="D1623" s="170"/>
      <c r="E1623" s="170"/>
      <c r="F1623" s="132" t="str">
        <f>IFERROR(VLOOKUP(C1623,PG!$C$8:$M$1007,11,FALSE),"")</f>
        <v/>
      </c>
      <c r="G1623" s="133">
        <f>IFERROR(VLOOKUP(C1623,PG!$C$8:$N$1007,12,FALSE)*E1623,0)</f>
        <v>0</v>
      </c>
    </row>
    <row r="1624" spans="1:7" ht="35.1" customHeight="1" thickTop="1" thickBot="1" x14ac:dyDescent="0.3">
      <c r="A1624" s="28" t="str">
        <f t="shared" si="25"/>
        <v/>
      </c>
      <c r="B1624" s="171"/>
      <c r="C1624" s="184"/>
      <c r="D1624" s="170"/>
      <c r="E1624" s="170"/>
      <c r="F1624" s="132" t="str">
        <f>IFERROR(VLOOKUP(C1624,PG!$C$8:$M$1007,11,FALSE),"")</f>
        <v/>
      </c>
      <c r="G1624" s="133">
        <f>IFERROR(VLOOKUP(C1624,PG!$C$8:$N$1007,12,FALSE)*E1624,0)</f>
        <v>0</v>
      </c>
    </row>
    <row r="1625" spans="1:7" ht="35.1" customHeight="1" thickTop="1" thickBot="1" x14ac:dyDescent="0.3">
      <c r="A1625" s="28" t="str">
        <f t="shared" si="25"/>
        <v/>
      </c>
      <c r="B1625" s="171"/>
      <c r="C1625" s="184"/>
      <c r="D1625" s="170"/>
      <c r="E1625" s="170"/>
      <c r="F1625" s="132" t="str">
        <f>IFERROR(VLOOKUP(C1625,PG!$C$8:$M$1007,11,FALSE),"")</f>
        <v/>
      </c>
      <c r="G1625" s="133">
        <f>IFERROR(VLOOKUP(C1625,PG!$C$8:$N$1007,12,FALSE)*E1625,0)</f>
        <v>0</v>
      </c>
    </row>
    <row r="1626" spans="1:7" ht="35.1" customHeight="1" thickTop="1" thickBot="1" x14ac:dyDescent="0.3">
      <c r="A1626" s="28" t="str">
        <f t="shared" si="25"/>
        <v/>
      </c>
      <c r="B1626" s="171"/>
      <c r="C1626" s="184"/>
      <c r="D1626" s="170"/>
      <c r="E1626" s="170"/>
      <c r="F1626" s="132" t="str">
        <f>IFERROR(VLOOKUP(C1626,PG!$C$8:$M$1007,11,FALSE),"")</f>
        <v/>
      </c>
      <c r="G1626" s="133">
        <f>IFERROR(VLOOKUP(C1626,PG!$C$8:$N$1007,12,FALSE)*E1626,0)</f>
        <v>0</v>
      </c>
    </row>
    <row r="1627" spans="1:7" ht="35.1" customHeight="1" thickTop="1" thickBot="1" x14ac:dyDescent="0.3">
      <c r="A1627" s="28" t="str">
        <f t="shared" si="25"/>
        <v/>
      </c>
      <c r="B1627" s="171"/>
      <c r="C1627" s="184"/>
      <c r="D1627" s="170"/>
      <c r="E1627" s="170"/>
      <c r="F1627" s="132" t="str">
        <f>IFERROR(VLOOKUP(C1627,PG!$C$8:$M$1007,11,FALSE),"")</f>
        <v/>
      </c>
      <c r="G1627" s="133">
        <f>IFERROR(VLOOKUP(C1627,PG!$C$8:$N$1007,12,FALSE)*E1627,0)</f>
        <v>0</v>
      </c>
    </row>
    <row r="1628" spans="1:7" ht="35.1" customHeight="1" thickTop="1" thickBot="1" x14ac:dyDescent="0.3">
      <c r="A1628" s="28" t="str">
        <f t="shared" si="25"/>
        <v/>
      </c>
      <c r="B1628" s="171"/>
      <c r="C1628" s="184"/>
      <c r="D1628" s="170"/>
      <c r="E1628" s="170"/>
      <c r="F1628" s="132" t="str">
        <f>IFERROR(VLOOKUP(C1628,PG!$C$8:$M$1007,11,FALSE),"")</f>
        <v/>
      </c>
      <c r="G1628" s="133">
        <f>IFERROR(VLOOKUP(C1628,PG!$C$8:$N$1007,12,FALSE)*E1628,0)</f>
        <v>0</v>
      </c>
    </row>
    <row r="1629" spans="1:7" ht="35.1" customHeight="1" thickTop="1" thickBot="1" x14ac:dyDescent="0.3">
      <c r="A1629" s="28" t="str">
        <f t="shared" si="25"/>
        <v/>
      </c>
      <c r="B1629" s="171"/>
      <c r="C1629" s="184"/>
      <c r="D1629" s="170"/>
      <c r="E1629" s="170"/>
      <c r="F1629" s="132" t="str">
        <f>IFERROR(VLOOKUP(C1629,PG!$C$8:$M$1007,11,FALSE),"")</f>
        <v/>
      </c>
      <c r="G1629" s="133">
        <f>IFERROR(VLOOKUP(C1629,PG!$C$8:$N$1007,12,FALSE)*E1629,0)</f>
        <v>0</v>
      </c>
    </row>
    <row r="1630" spans="1:7" ht="35.1" customHeight="1" thickTop="1" thickBot="1" x14ac:dyDescent="0.3">
      <c r="A1630" s="28" t="str">
        <f t="shared" si="25"/>
        <v/>
      </c>
      <c r="B1630" s="171"/>
      <c r="C1630" s="184"/>
      <c r="D1630" s="170"/>
      <c r="E1630" s="170"/>
      <c r="F1630" s="132" t="str">
        <f>IFERROR(VLOOKUP(C1630,PG!$C$8:$M$1007,11,FALSE),"")</f>
        <v/>
      </c>
      <c r="G1630" s="133">
        <f>IFERROR(VLOOKUP(C1630,PG!$C$8:$N$1007,12,FALSE)*E1630,0)</f>
        <v>0</v>
      </c>
    </row>
    <row r="1631" spans="1:7" ht="35.1" customHeight="1" thickTop="1" thickBot="1" x14ac:dyDescent="0.3">
      <c r="A1631" s="28" t="str">
        <f t="shared" si="25"/>
        <v/>
      </c>
      <c r="B1631" s="171"/>
      <c r="C1631" s="184"/>
      <c r="D1631" s="170"/>
      <c r="E1631" s="170"/>
      <c r="F1631" s="132" t="str">
        <f>IFERROR(VLOOKUP(C1631,PG!$C$8:$M$1007,11,FALSE),"")</f>
        <v/>
      </c>
      <c r="G1631" s="133">
        <f>IFERROR(VLOOKUP(C1631,PG!$C$8:$N$1007,12,FALSE)*E1631,0)</f>
        <v>0</v>
      </c>
    </row>
    <row r="1632" spans="1:7" ht="35.1" customHeight="1" thickTop="1" thickBot="1" x14ac:dyDescent="0.3">
      <c r="A1632" s="28" t="str">
        <f t="shared" si="25"/>
        <v/>
      </c>
      <c r="B1632" s="171"/>
      <c r="C1632" s="184"/>
      <c r="D1632" s="170"/>
      <c r="E1632" s="170"/>
      <c r="F1632" s="132" t="str">
        <f>IFERROR(VLOOKUP(C1632,PG!$C$8:$M$1007,11,FALSE),"")</f>
        <v/>
      </c>
      <c r="G1632" s="133">
        <f>IFERROR(VLOOKUP(C1632,PG!$C$8:$N$1007,12,FALSE)*E1632,0)</f>
        <v>0</v>
      </c>
    </row>
    <row r="1633" spans="1:7" ht="35.1" customHeight="1" thickTop="1" thickBot="1" x14ac:dyDescent="0.3">
      <c r="A1633" s="28" t="str">
        <f t="shared" si="25"/>
        <v/>
      </c>
      <c r="B1633" s="171"/>
      <c r="C1633" s="184"/>
      <c r="D1633" s="170"/>
      <c r="E1633" s="170"/>
      <c r="F1633" s="132" t="str">
        <f>IFERROR(VLOOKUP(C1633,PG!$C$8:$M$1007,11,FALSE),"")</f>
        <v/>
      </c>
      <c r="G1633" s="133">
        <f>IFERROR(VLOOKUP(C1633,PG!$C$8:$N$1007,12,FALSE)*E1633,0)</f>
        <v>0</v>
      </c>
    </row>
    <row r="1634" spans="1:7" ht="35.1" customHeight="1" thickTop="1" thickBot="1" x14ac:dyDescent="0.3">
      <c r="A1634" s="28" t="str">
        <f t="shared" si="25"/>
        <v/>
      </c>
      <c r="B1634" s="171"/>
      <c r="C1634" s="184"/>
      <c r="D1634" s="170"/>
      <c r="E1634" s="170"/>
      <c r="F1634" s="132" t="str">
        <f>IFERROR(VLOOKUP(C1634,PG!$C$8:$M$1007,11,FALSE),"")</f>
        <v/>
      </c>
      <c r="G1634" s="133">
        <f>IFERROR(VLOOKUP(C1634,PG!$C$8:$N$1007,12,FALSE)*E1634,0)</f>
        <v>0</v>
      </c>
    </row>
    <row r="1635" spans="1:7" ht="35.1" customHeight="1" thickTop="1" thickBot="1" x14ac:dyDescent="0.3">
      <c r="A1635" s="28" t="str">
        <f t="shared" si="25"/>
        <v/>
      </c>
      <c r="B1635" s="171"/>
      <c r="C1635" s="184"/>
      <c r="D1635" s="170"/>
      <c r="E1635" s="170"/>
      <c r="F1635" s="132" t="str">
        <f>IFERROR(VLOOKUP(C1635,PG!$C$8:$M$1007,11,FALSE),"")</f>
        <v/>
      </c>
      <c r="G1635" s="133">
        <f>IFERROR(VLOOKUP(C1635,PG!$C$8:$N$1007,12,FALSE)*E1635,0)</f>
        <v>0</v>
      </c>
    </row>
    <row r="1636" spans="1:7" ht="35.1" customHeight="1" thickTop="1" thickBot="1" x14ac:dyDescent="0.3">
      <c r="A1636" s="28" t="str">
        <f t="shared" si="25"/>
        <v/>
      </c>
      <c r="B1636" s="171"/>
      <c r="C1636" s="184"/>
      <c r="D1636" s="170"/>
      <c r="E1636" s="170"/>
      <c r="F1636" s="132" t="str">
        <f>IFERROR(VLOOKUP(C1636,PG!$C$8:$M$1007,11,FALSE),"")</f>
        <v/>
      </c>
      <c r="G1636" s="133">
        <f>IFERROR(VLOOKUP(C1636,PG!$C$8:$N$1007,12,FALSE)*E1636,0)</f>
        <v>0</v>
      </c>
    </row>
    <row r="1637" spans="1:7" ht="35.1" customHeight="1" thickTop="1" thickBot="1" x14ac:dyDescent="0.3">
      <c r="A1637" s="28" t="str">
        <f t="shared" si="25"/>
        <v/>
      </c>
      <c r="B1637" s="171"/>
      <c r="C1637" s="184"/>
      <c r="D1637" s="170"/>
      <c r="E1637" s="170"/>
      <c r="F1637" s="132" t="str">
        <f>IFERROR(VLOOKUP(C1637,PG!$C$8:$M$1007,11,FALSE),"")</f>
        <v/>
      </c>
      <c r="G1637" s="133">
        <f>IFERROR(VLOOKUP(C1637,PG!$C$8:$N$1007,12,FALSE)*E1637,0)</f>
        <v>0</v>
      </c>
    </row>
    <row r="1638" spans="1:7" ht="35.1" customHeight="1" thickTop="1" thickBot="1" x14ac:dyDescent="0.3">
      <c r="A1638" s="28" t="str">
        <f t="shared" si="25"/>
        <v/>
      </c>
      <c r="B1638" s="171"/>
      <c r="C1638" s="184"/>
      <c r="D1638" s="170"/>
      <c r="E1638" s="170"/>
      <c r="F1638" s="132" t="str">
        <f>IFERROR(VLOOKUP(C1638,PG!$C$8:$M$1007,11,FALSE),"")</f>
        <v/>
      </c>
      <c r="G1638" s="133">
        <f>IFERROR(VLOOKUP(C1638,PG!$C$8:$N$1007,12,FALSE)*E1638,0)</f>
        <v>0</v>
      </c>
    </row>
    <row r="1639" spans="1:7" ht="35.1" customHeight="1" thickTop="1" thickBot="1" x14ac:dyDescent="0.3">
      <c r="A1639" s="28" t="str">
        <f t="shared" si="25"/>
        <v/>
      </c>
      <c r="B1639" s="171"/>
      <c r="C1639" s="184"/>
      <c r="D1639" s="170"/>
      <c r="E1639" s="170"/>
      <c r="F1639" s="132" t="str">
        <f>IFERROR(VLOOKUP(C1639,PG!$C$8:$M$1007,11,FALSE),"")</f>
        <v/>
      </c>
      <c r="G1639" s="133">
        <f>IFERROR(VLOOKUP(C1639,PG!$C$8:$N$1007,12,FALSE)*E1639,0)</f>
        <v>0</v>
      </c>
    </row>
    <row r="1640" spans="1:7" ht="35.1" customHeight="1" thickTop="1" thickBot="1" x14ac:dyDescent="0.3">
      <c r="A1640" s="28" t="str">
        <f t="shared" si="25"/>
        <v/>
      </c>
      <c r="B1640" s="171"/>
      <c r="C1640" s="184"/>
      <c r="D1640" s="170"/>
      <c r="E1640" s="170"/>
      <c r="F1640" s="132" t="str">
        <f>IFERROR(VLOOKUP(C1640,PG!$C$8:$M$1007,11,FALSE),"")</f>
        <v/>
      </c>
      <c r="G1640" s="133">
        <f>IFERROR(VLOOKUP(C1640,PG!$C$8:$N$1007,12,FALSE)*E1640,0)</f>
        <v>0</v>
      </c>
    </row>
    <row r="1641" spans="1:7" ht="35.1" customHeight="1" thickTop="1" thickBot="1" x14ac:dyDescent="0.3">
      <c r="A1641" s="28" t="str">
        <f t="shared" si="25"/>
        <v/>
      </c>
      <c r="B1641" s="171"/>
      <c r="C1641" s="184"/>
      <c r="D1641" s="170"/>
      <c r="E1641" s="170"/>
      <c r="F1641" s="132" t="str">
        <f>IFERROR(VLOOKUP(C1641,PG!$C$8:$M$1007,11,FALSE),"")</f>
        <v/>
      </c>
      <c r="G1641" s="133">
        <f>IFERROR(VLOOKUP(C1641,PG!$C$8:$N$1007,12,FALSE)*E1641,0)</f>
        <v>0</v>
      </c>
    </row>
    <row r="1642" spans="1:7" ht="35.1" customHeight="1" thickTop="1" thickBot="1" x14ac:dyDescent="0.3">
      <c r="A1642" s="28" t="str">
        <f t="shared" si="25"/>
        <v/>
      </c>
      <c r="B1642" s="171"/>
      <c r="C1642" s="184"/>
      <c r="D1642" s="170"/>
      <c r="E1642" s="170"/>
      <c r="F1642" s="132" t="str">
        <f>IFERROR(VLOOKUP(C1642,PG!$C$8:$M$1007,11,FALSE),"")</f>
        <v/>
      </c>
      <c r="G1642" s="133">
        <f>IFERROR(VLOOKUP(C1642,PG!$C$8:$N$1007,12,FALSE)*E1642,0)</f>
        <v>0</v>
      </c>
    </row>
    <row r="1643" spans="1:7" ht="35.1" customHeight="1" thickTop="1" thickBot="1" x14ac:dyDescent="0.3">
      <c r="A1643" s="28" t="str">
        <f t="shared" si="25"/>
        <v/>
      </c>
      <c r="B1643" s="171"/>
      <c r="C1643" s="184"/>
      <c r="D1643" s="170"/>
      <c r="E1643" s="170"/>
      <c r="F1643" s="132" t="str">
        <f>IFERROR(VLOOKUP(C1643,PG!$C$8:$M$1007,11,FALSE),"")</f>
        <v/>
      </c>
      <c r="G1643" s="133">
        <f>IFERROR(VLOOKUP(C1643,PG!$C$8:$N$1007,12,FALSE)*E1643,0)</f>
        <v>0</v>
      </c>
    </row>
    <row r="1644" spans="1:7" ht="35.1" customHeight="1" thickTop="1" thickBot="1" x14ac:dyDescent="0.3">
      <c r="A1644" s="28" t="str">
        <f t="shared" si="25"/>
        <v/>
      </c>
      <c r="B1644" s="171"/>
      <c r="C1644" s="184"/>
      <c r="D1644" s="170"/>
      <c r="E1644" s="170"/>
      <c r="F1644" s="132" t="str">
        <f>IFERROR(VLOOKUP(C1644,PG!$C$8:$M$1007,11,FALSE),"")</f>
        <v/>
      </c>
      <c r="G1644" s="133">
        <f>IFERROR(VLOOKUP(C1644,PG!$C$8:$N$1007,12,FALSE)*E1644,0)</f>
        <v>0</v>
      </c>
    </row>
    <row r="1645" spans="1:7" ht="35.1" customHeight="1" thickTop="1" thickBot="1" x14ac:dyDescent="0.3">
      <c r="A1645" s="28" t="str">
        <f t="shared" si="25"/>
        <v/>
      </c>
      <c r="B1645" s="171"/>
      <c r="C1645" s="184"/>
      <c r="D1645" s="170"/>
      <c r="E1645" s="170"/>
      <c r="F1645" s="132" t="str">
        <f>IFERROR(VLOOKUP(C1645,PG!$C$8:$M$1007,11,FALSE),"")</f>
        <v/>
      </c>
      <c r="G1645" s="133">
        <f>IFERROR(VLOOKUP(C1645,PG!$C$8:$N$1007,12,FALSE)*E1645,0)</f>
        <v>0</v>
      </c>
    </row>
    <row r="1646" spans="1:7" ht="35.1" customHeight="1" thickTop="1" thickBot="1" x14ac:dyDescent="0.3">
      <c r="A1646" s="28" t="str">
        <f t="shared" si="25"/>
        <v/>
      </c>
      <c r="B1646" s="171"/>
      <c r="C1646" s="184"/>
      <c r="D1646" s="170"/>
      <c r="E1646" s="170"/>
      <c r="F1646" s="132" t="str">
        <f>IFERROR(VLOOKUP(C1646,PG!$C$8:$M$1007,11,FALSE),"")</f>
        <v/>
      </c>
      <c r="G1646" s="133">
        <f>IFERROR(VLOOKUP(C1646,PG!$C$8:$N$1007,12,FALSE)*E1646,0)</f>
        <v>0</v>
      </c>
    </row>
    <row r="1647" spans="1:7" ht="35.1" customHeight="1" thickTop="1" thickBot="1" x14ac:dyDescent="0.3">
      <c r="A1647" s="28" t="str">
        <f t="shared" si="25"/>
        <v/>
      </c>
      <c r="B1647" s="171"/>
      <c r="C1647" s="184"/>
      <c r="D1647" s="170"/>
      <c r="E1647" s="170"/>
      <c r="F1647" s="132" t="str">
        <f>IFERROR(VLOOKUP(C1647,PG!$C$8:$M$1007,11,FALSE),"")</f>
        <v/>
      </c>
      <c r="G1647" s="133">
        <f>IFERROR(VLOOKUP(C1647,PG!$C$8:$N$1007,12,FALSE)*E1647,0)</f>
        <v>0</v>
      </c>
    </row>
    <row r="1648" spans="1:7" ht="35.1" customHeight="1" thickTop="1" thickBot="1" x14ac:dyDescent="0.3">
      <c r="A1648" s="28" t="str">
        <f t="shared" si="25"/>
        <v/>
      </c>
      <c r="B1648" s="171"/>
      <c r="C1648" s="184"/>
      <c r="D1648" s="170"/>
      <c r="E1648" s="170"/>
      <c r="F1648" s="132" t="str">
        <f>IFERROR(VLOOKUP(C1648,PG!$C$8:$M$1007,11,FALSE),"")</f>
        <v/>
      </c>
      <c r="G1648" s="133">
        <f>IFERROR(VLOOKUP(C1648,PG!$C$8:$N$1007,12,FALSE)*E1648,0)</f>
        <v>0</v>
      </c>
    </row>
    <row r="1649" spans="1:7" ht="35.1" customHeight="1" thickTop="1" thickBot="1" x14ac:dyDescent="0.3">
      <c r="A1649" s="28" t="str">
        <f t="shared" si="25"/>
        <v/>
      </c>
      <c r="B1649" s="171"/>
      <c r="C1649" s="184"/>
      <c r="D1649" s="170"/>
      <c r="E1649" s="170"/>
      <c r="F1649" s="132" t="str">
        <f>IFERROR(VLOOKUP(C1649,PG!$C$8:$M$1007,11,FALSE),"")</f>
        <v/>
      </c>
      <c r="G1649" s="133">
        <f>IFERROR(VLOOKUP(C1649,PG!$C$8:$N$1007,12,FALSE)*E1649,0)</f>
        <v>0</v>
      </c>
    </row>
    <row r="1650" spans="1:7" ht="35.1" customHeight="1" thickTop="1" thickBot="1" x14ac:dyDescent="0.3">
      <c r="A1650" s="28" t="str">
        <f t="shared" si="25"/>
        <v/>
      </c>
      <c r="B1650" s="171"/>
      <c r="C1650" s="184"/>
      <c r="D1650" s="170"/>
      <c r="E1650" s="170"/>
      <c r="F1650" s="132" t="str">
        <f>IFERROR(VLOOKUP(C1650,PG!$C$8:$M$1007,11,FALSE),"")</f>
        <v/>
      </c>
      <c r="G1650" s="133">
        <f>IFERROR(VLOOKUP(C1650,PG!$C$8:$N$1007,12,FALSE)*E1650,0)</f>
        <v>0</v>
      </c>
    </row>
    <row r="1651" spans="1:7" ht="35.1" customHeight="1" thickTop="1" thickBot="1" x14ac:dyDescent="0.3">
      <c r="A1651" s="28" t="str">
        <f t="shared" si="25"/>
        <v/>
      </c>
      <c r="B1651" s="171"/>
      <c r="C1651" s="184"/>
      <c r="D1651" s="170"/>
      <c r="E1651" s="170"/>
      <c r="F1651" s="132" t="str">
        <f>IFERROR(VLOOKUP(C1651,PG!$C$8:$M$1007,11,FALSE),"")</f>
        <v/>
      </c>
      <c r="G1651" s="133">
        <f>IFERROR(VLOOKUP(C1651,PG!$C$8:$N$1007,12,FALSE)*E1651,0)</f>
        <v>0</v>
      </c>
    </row>
    <row r="1652" spans="1:7" ht="35.1" customHeight="1" thickTop="1" thickBot="1" x14ac:dyDescent="0.3">
      <c r="A1652" s="28" t="str">
        <f t="shared" si="25"/>
        <v/>
      </c>
      <c r="B1652" s="171"/>
      <c r="C1652" s="184"/>
      <c r="D1652" s="170"/>
      <c r="E1652" s="170"/>
      <c r="F1652" s="132" t="str">
        <f>IFERROR(VLOOKUP(C1652,PG!$C$8:$M$1007,11,FALSE),"")</f>
        <v/>
      </c>
      <c r="G1652" s="133">
        <f>IFERROR(VLOOKUP(C1652,PG!$C$8:$N$1007,12,FALSE)*E1652,0)</f>
        <v>0</v>
      </c>
    </row>
    <row r="1653" spans="1:7" ht="35.1" customHeight="1" thickTop="1" thickBot="1" x14ac:dyDescent="0.3">
      <c r="A1653" s="28" t="str">
        <f t="shared" si="25"/>
        <v/>
      </c>
      <c r="B1653" s="171"/>
      <c r="C1653" s="184"/>
      <c r="D1653" s="170"/>
      <c r="E1653" s="170"/>
      <c r="F1653" s="132" t="str">
        <f>IFERROR(VLOOKUP(C1653,PG!$C$8:$M$1007,11,FALSE),"")</f>
        <v/>
      </c>
      <c r="G1653" s="133">
        <f>IFERROR(VLOOKUP(C1653,PG!$C$8:$N$1007,12,FALSE)*E1653,0)</f>
        <v>0</v>
      </c>
    </row>
    <row r="1654" spans="1:7" ht="35.1" customHeight="1" thickTop="1" thickBot="1" x14ac:dyDescent="0.3">
      <c r="A1654" s="28" t="str">
        <f t="shared" si="25"/>
        <v/>
      </c>
      <c r="B1654" s="171"/>
      <c r="C1654" s="184"/>
      <c r="D1654" s="170"/>
      <c r="E1654" s="170"/>
      <c r="F1654" s="132" t="str">
        <f>IFERROR(VLOOKUP(C1654,PG!$C$8:$M$1007,11,FALSE),"")</f>
        <v/>
      </c>
      <c r="G1654" s="133">
        <f>IFERROR(VLOOKUP(C1654,PG!$C$8:$N$1007,12,FALSE)*E1654,0)</f>
        <v>0</v>
      </c>
    </row>
    <row r="1655" spans="1:7" ht="35.1" customHeight="1" thickTop="1" thickBot="1" x14ac:dyDescent="0.3">
      <c r="A1655" s="28" t="str">
        <f t="shared" si="25"/>
        <v/>
      </c>
      <c r="B1655" s="171"/>
      <c r="C1655" s="184"/>
      <c r="D1655" s="170"/>
      <c r="E1655" s="170"/>
      <c r="F1655" s="132" t="str">
        <f>IFERROR(VLOOKUP(C1655,PG!$C$8:$M$1007,11,FALSE),"")</f>
        <v/>
      </c>
      <c r="G1655" s="133">
        <f>IFERROR(VLOOKUP(C1655,PG!$C$8:$N$1007,12,FALSE)*E1655,0)</f>
        <v>0</v>
      </c>
    </row>
    <row r="1656" spans="1:7" ht="35.1" customHeight="1" thickTop="1" thickBot="1" x14ac:dyDescent="0.3">
      <c r="A1656" s="28" t="str">
        <f t="shared" si="25"/>
        <v/>
      </c>
      <c r="B1656" s="171"/>
      <c r="C1656" s="184"/>
      <c r="D1656" s="170"/>
      <c r="E1656" s="170"/>
      <c r="F1656" s="132" t="str">
        <f>IFERROR(VLOOKUP(C1656,PG!$C$8:$M$1007,11,FALSE),"")</f>
        <v/>
      </c>
      <c r="G1656" s="133">
        <f>IFERROR(VLOOKUP(C1656,PG!$C$8:$N$1007,12,FALSE)*E1656,0)</f>
        <v>0</v>
      </c>
    </row>
    <row r="1657" spans="1:7" ht="35.1" customHeight="1" thickTop="1" thickBot="1" x14ac:dyDescent="0.3">
      <c r="A1657" s="28" t="str">
        <f t="shared" si="25"/>
        <v/>
      </c>
      <c r="B1657" s="171"/>
      <c r="C1657" s="184"/>
      <c r="D1657" s="170"/>
      <c r="E1657" s="170"/>
      <c r="F1657" s="132" t="str">
        <f>IFERROR(VLOOKUP(C1657,PG!$C$8:$M$1007,11,FALSE),"")</f>
        <v/>
      </c>
      <c r="G1657" s="133">
        <f>IFERROR(VLOOKUP(C1657,PG!$C$8:$N$1007,12,FALSE)*E1657,0)</f>
        <v>0</v>
      </c>
    </row>
    <row r="1658" spans="1:7" ht="35.1" customHeight="1" thickTop="1" thickBot="1" x14ac:dyDescent="0.3">
      <c r="A1658" s="28" t="str">
        <f t="shared" si="25"/>
        <v/>
      </c>
      <c r="B1658" s="171"/>
      <c r="C1658" s="184"/>
      <c r="D1658" s="170"/>
      <c r="E1658" s="170"/>
      <c r="F1658" s="132" t="str">
        <f>IFERROR(VLOOKUP(C1658,PG!$C$8:$M$1007,11,FALSE),"")</f>
        <v/>
      </c>
      <c r="G1658" s="133">
        <f>IFERROR(VLOOKUP(C1658,PG!$C$8:$N$1007,12,FALSE)*E1658,0)</f>
        <v>0</v>
      </c>
    </row>
    <row r="1659" spans="1:7" ht="35.1" customHeight="1" thickTop="1" thickBot="1" x14ac:dyDescent="0.3">
      <c r="A1659" s="28" t="str">
        <f t="shared" si="25"/>
        <v/>
      </c>
      <c r="B1659" s="171"/>
      <c r="C1659" s="184"/>
      <c r="D1659" s="170"/>
      <c r="E1659" s="170"/>
      <c r="F1659" s="132" t="str">
        <f>IFERROR(VLOOKUP(C1659,PG!$C$8:$M$1007,11,FALSE),"")</f>
        <v/>
      </c>
      <c r="G1659" s="133">
        <f>IFERROR(VLOOKUP(C1659,PG!$C$8:$N$1007,12,FALSE)*E1659,0)</f>
        <v>0</v>
      </c>
    </row>
    <row r="1660" spans="1:7" ht="35.1" customHeight="1" thickTop="1" thickBot="1" x14ac:dyDescent="0.3">
      <c r="A1660" s="28" t="str">
        <f t="shared" si="25"/>
        <v/>
      </c>
      <c r="B1660" s="171"/>
      <c r="C1660" s="184"/>
      <c r="D1660" s="170"/>
      <c r="E1660" s="170"/>
      <c r="F1660" s="132" t="str">
        <f>IFERROR(VLOOKUP(C1660,PG!$C$8:$M$1007,11,FALSE),"")</f>
        <v/>
      </c>
      <c r="G1660" s="133">
        <f>IFERROR(VLOOKUP(C1660,PG!$C$8:$N$1007,12,FALSE)*E1660,0)</f>
        <v>0</v>
      </c>
    </row>
    <row r="1661" spans="1:7" ht="35.1" customHeight="1" thickTop="1" thickBot="1" x14ac:dyDescent="0.3">
      <c r="A1661" s="28" t="str">
        <f t="shared" si="25"/>
        <v/>
      </c>
      <c r="B1661" s="171"/>
      <c r="C1661" s="184"/>
      <c r="D1661" s="170"/>
      <c r="E1661" s="170"/>
      <c r="F1661" s="132" t="str">
        <f>IFERROR(VLOOKUP(C1661,PG!$C$8:$M$1007,11,FALSE),"")</f>
        <v/>
      </c>
      <c r="G1661" s="133">
        <f>IFERROR(VLOOKUP(C1661,PG!$C$8:$N$1007,12,FALSE)*E1661,0)</f>
        <v>0</v>
      </c>
    </row>
    <row r="1662" spans="1:7" ht="35.1" customHeight="1" thickTop="1" thickBot="1" x14ac:dyDescent="0.3">
      <c r="A1662" s="28" t="str">
        <f t="shared" si="25"/>
        <v/>
      </c>
      <c r="B1662" s="171"/>
      <c r="C1662" s="184"/>
      <c r="D1662" s="170"/>
      <c r="E1662" s="170"/>
      <c r="F1662" s="132" t="str">
        <f>IFERROR(VLOOKUP(C1662,PG!$C$8:$M$1007,11,FALSE),"")</f>
        <v/>
      </c>
      <c r="G1662" s="133">
        <f>IFERROR(VLOOKUP(C1662,PG!$C$8:$N$1007,12,FALSE)*E1662,0)</f>
        <v>0</v>
      </c>
    </row>
    <row r="1663" spans="1:7" ht="35.1" customHeight="1" thickTop="1" thickBot="1" x14ac:dyDescent="0.3">
      <c r="A1663" s="28" t="str">
        <f t="shared" si="25"/>
        <v/>
      </c>
      <c r="B1663" s="171"/>
      <c r="C1663" s="184"/>
      <c r="D1663" s="170"/>
      <c r="E1663" s="170"/>
      <c r="F1663" s="132" t="str">
        <f>IFERROR(VLOOKUP(C1663,PG!$C$8:$M$1007,11,FALSE),"")</f>
        <v/>
      </c>
      <c r="G1663" s="133">
        <f>IFERROR(VLOOKUP(C1663,PG!$C$8:$N$1007,12,FALSE)*E1663,0)</f>
        <v>0</v>
      </c>
    </row>
    <row r="1664" spans="1:7" ht="35.1" customHeight="1" thickTop="1" thickBot="1" x14ac:dyDescent="0.3">
      <c r="A1664" s="28" t="str">
        <f t="shared" si="25"/>
        <v/>
      </c>
      <c r="B1664" s="171"/>
      <c r="C1664" s="184"/>
      <c r="D1664" s="170"/>
      <c r="E1664" s="170"/>
      <c r="F1664" s="132" t="str">
        <f>IFERROR(VLOOKUP(C1664,PG!$C$8:$M$1007,11,FALSE),"")</f>
        <v/>
      </c>
      <c r="G1664" s="133">
        <f>IFERROR(VLOOKUP(C1664,PG!$C$8:$N$1007,12,FALSE)*E1664,0)</f>
        <v>0</v>
      </c>
    </row>
    <row r="1665" spans="1:7" ht="35.1" customHeight="1" thickTop="1" thickBot="1" x14ac:dyDescent="0.3">
      <c r="A1665" s="28" t="str">
        <f t="shared" si="25"/>
        <v/>
      </c>
      <c r="B1665" s="171"/>
      <c r="C1665" s="184"/>
      <c r="D1665" s="170"/>
      <c r="E1665" s="170"/>
      <c r="F1665" s="132" t="str">
        <f>IFERROR(VLOOKUP(C1665,PG!$C$8:$M$1007,11,FALSE),"")</f>
        <v/>
      </c>
      <c r="G1665" s="133">
        <f>IFERROR(VLOOKUP(C1665,PG!$C$8:$N$1007,12,FALSE)*E1665,0)</f>
        <v>0</v>
      </c>
    </row>
    <row r="1666" spans="1:7" ht="35.1" customHeight="1" thickTop="1" thickBot="1" x14ac:dyDescent="0.3">
      <c r="A1666" s="28" t="str">
        <f t="shared" si="25"/>
        <v/>
      </c>
      <c r="B1666" s="171"/>
      <c r="C1666" s="184"/>
      <c r="D1666" s="170"/>
      <c r="E1666" s="170"/>
      <c r="F1666" s="132" t="str">
        <f>IFERROR(VLOOKUP(C1666,PG!$C$8:$M$1007,11,FALSE),"")</f>
        <v/>
      </c>
      <c r="G1666" s="133">
        <f>IFERROR(VLOOKUP(C1666,PG!$C$8:$N$1007,12,FALSE)*E1666,0)</f>
        <v>0</v>
      </c>
    </row>
    <row r="1667" spans="1:7" ht="35.1" customHeight="1" thickTop="1" thickBot="1" x14ac:dyDescent="0.3">
      <c r="A1667" s="28" t="str">
        <f t="shared" si="25"/>
        <v/>
      </c>
      <c r="B1667" s="171"/>
      <c r="C1667" s="184"/>
      <c r="D1667" s="170"/>
      <c r="E1667" s="170"/>
      <c r="F1667" s="132" t="str">
        <f>IFERROR(VLOOKUP(C1667,PG!$C$8:$M$1007,11,FALSE),"")</f>
        <v/>
      </c>
      <c r="G1667" s="133">
        <f>IFERROR(VLOOKUP(C1667,PG!$C$8:$N$1007,12,FALSE)*E1667,0)</f>
        <v>0</v>
      </c>
    </row>
    <row r="1668" spans="1:7" ht="35.1" customHeight="1" thickTop="1" thickBot="1" x14ac:dyDescent="0.3">
      <c r="A1668" s="28" t="str">
        <f t="shared" si="25"/>
        <v/>
      </c>
      <c r="B1668" s="171"/>
      <c r="C1668" s="184"/>
      <c r="D1668" s="170"/>
      <c r="E1668" s="170"/>
      <c r="F1668" s="132" t="str">
        <f>IFERROR(VLOOKUP(C1668,PG!$C$8:$M$1007,11,FALSE),"")</f>
        <v/>
      </c>
      <c r="G1668" s="133">
        <f>IFERROR(VLOOKUP(C1668,PG!$C$8:$N$1007,12,FALSE)*E1668,0)</f>
        <v>0</v>
      </c>
    </row>
    <row r="1669" spans="1:7" ht="35.1" customHeight="1" thickTop="1" thickBot="1" x14ac:dyDescent="0.3">
      <c r="A1669" s="28" t="str">
        <f t="shared" si="25"/>
        <v/>
      </c>
      <c r="B1669" s="171"/>
      <c r="C1669" s="184"/>
      <c r="D1669" s="170"/>
      <c r="E1669" s="170"/>
      <c r="F1669" s="132" t="str">
        <f>IFERROR(VLOOKUP(C1669,PG!$C$8:$M$1007,11,FALSE),"")</f>
        <v/>
      </c>
      <c r="G1669" s="133">
        <f>IFERROR(VLOOKUP(C1669,PG!$C$8:$N$1007,12,FALSE)*E1669,0)</f>
        <v>0</v>
      </c>
    </row>
    <row r="1670" spans="1:7" ht="35.1" customHeight="1" thickTop="1" thickBot="1" x14ac:dyDescent="0.3">
      <c r="A1670" s="28" t="str">
        <f t="shared" si="25"/>
        <v/>
      </c>
      <c r="B1670" s="171"/>
      <c r="C1670" s="184"/>
      <c r="D1670" s="170"/>
      <c r="E1670" s="170"/>
      <c r="F1670" s="132" t="str">
        <f>IFERROR(VLOOKUP(C1670,PG!$C$8:$M$1007,11,FALSE),"")</f>
        <v/>
      </c>
      <c r="G1670" s="133">
        <f>IFERROR(VLOOKUP(C1670,PG!$C$8:$N$1007,12,FALSE)*E1670,0)</f>
        <v>0</v>
      </c>
    </row>
    <row r="1671" spans="1:7" ht="35.1" customHeight="1" thickTop="1" thickBot="1" x14ac:dyDescent="0.3">
      <c r="A1671" s="28" t="str">
        <f t="shared" si="25"/>
        <v/>
      </c>
      <c r="B1671" s="171"/>
      <c r="C1671" s="184"/>
      <c r="D1671" s="170"/>
      <c r="E1671" s="170"/>
      <c r="F1671" s="132" t="str">
        <f>IFERROR(VLOOKUP(C1671,PG!$C$8:$M$1007,11,FALSE),"")</f>
        <v/>
      </c>
      <c r="G1671" s="133">
        <f>IFERROR(VLOOKUP(C1671,PG!$C$8:$N$1007,12,FALSE)*E1671,0)</f>
        <v>0</v>
      </c>
    </row>
    <row r="1672" spans="1:7" ht="35.1" customHeight="1" thickTop="1" thickBot="1" x14ac:dyDescent="0.3">
      <c r="A1672" s="28" t="str">
        <f t="shared" si="25"/>
        <v/>
      </c>
      <c r="B1672" s="171"/>
      <c r="C1672" s="184"/>
      <c r="D1672" s="170"/>
      <c r="E1672" s="170"/>
      <c r="F1672" s="132" t="str">
        <f>IFERROR(VLOOKUP(C1672,PG!$C$8:$M$1007,11,FALSE),"")</f>
        <v/>
      </c>
      <c r="G1672" s="133">
        <f>IFERROR(VLOOKUP(C1672,PG!$C$8:$N$1007,12,FALSE)*E1672,0)</f>
        <v>0</v>
      </c>
    </row>
    <row r="1673" spans="1:7" ht="35.1" customHeight="1" thickTop="1" thickBot="1" x14ac:dyDescent="0.3">
      <c r="A1673" s="28" t="str">
        <f t="shared" ref="A1673:A1736" si="26">IF(B1673="","",MONTH(B1673))</f>
        <v/>
      </c>
      <c r="B1673" s="171"/>
      <c r="C1673" s="184"/>
      <c r="D1673" s="170"/>
      <c r="E1673" s="170"/>
      <c r="F1673" s="132" t="str">
        <f>IFERROR(VLOOKUP(C1673,PG!$C$8:$M$1007,11,FALSE),"")</f>
        <v/>
      </c>
      <c r="G1673" s="133">
        <f>IFERROR(VLOOKUP(C1673,PG!$C$8:$N$1007,12,FALSE)*E1673,0)</f>
        <v>0</v>
      </c>
    </row>
    <row r="1674" spans="1:7" ht="35.1" customHeight="1" thickTop="1" thickBot="1" x14ac:dyDescent="0.3">
      <c r="A1674" s="28" t="str">
        <f t="shared" si="26"/>
        <v/>
      </c>
      <c r="B1674" s="171"/>
      <c r="C1674" s="184"/>
      <c r="D1674" s="170"/>
      <c r="E1674" s="170"/>
      <c r="F1674" s="132" t="str">
        <f>IFERROR(VLOOKUP(C1674,PG!$C$8:$M$1007,11,FALSE),"")</f>
        <v/>
      </c>
      <c r="G1674" s="133">
        <f>IFERROR(VLOOKUP(C1674,PG!$C$8:$N$1007,12,FALSE)*E1674,0)</f>
        <v>0</v>
      </c>
    </row>
    <row r="1675" spans="1:7" ht="35.1" customHeight="1" thickTop="1" thickBot="1" x14ac:dyDescent="0.3">
      <c r="A1675" s="28" t="str">
        <f t="shared" si="26"/>
        <v/>
      </c>
      <c r="B1675" s="171"/>
      <c r="C1675" s="184"/>
      <c r="D1675" s="170"/>
      <c r="E1675" s="170"/>
      <c r="F1675" s="132" t="str">
        <f>IFERROR(VLOOKUP(C1675,PG!$C$8:$M$1007,11,FALSE),"")</f>
        <v/>
      </c>
      <c r="G1675" s="133">
        <f>IFERROR(VLOOKUP(C1675,PG!$C$8:$N$1007,12,FALSE)*E1675,0)</f>
        <v>0</v>
      </c>
    </row>
    <row r="1676" spans="1:7" ht="35.1" customHeight="1" thickTop="1" thickBot="1" x14ac:dyDescent="0.3">
      <c r="A1676" s="28" t="str">
        <f t="shared" si="26"/>
        <v/>
      </c>
      <c r="B1676" s="171"/>
      <c r="C1676" s="184"/>
      <c r="D1676" s="170"/>
      <c r="E1676" s="170"/>
      <c r="F1676" s="132" t="str">
        <f>IFERROR(VLOOKUP(C1676,PG!$C$8:$M$1007,11,FALSE),"")</f>
        <v/>
      </c>
      <c r="G1676" s="133">
        <f>IFERROR(VLOOKUP(C1676,PG!$C$8:$N$1007,12,FALSE)*E1676,0)</f>
        <v>0</v>
      </c>
    </row>
    <row r="1677" spans="1:7" ht="35.1" customHeight="1" thickTop="1" thickBot="1" x14ac:dyDescent="0.3">
      <c r="A1677" s="28" t="str">
        <f t="shared" si="26"/>
        <v/>
      </c>
      <c r="B1677" s="171"/>
      <c r="C1677" s="184"/>
      <c r="D1677" s="170"/>
      <c r="E1677" s="170"/>
      <c r="F1677" s="132" t="str">
        <f>IFERROR(VLOOKUP(C1677,PG!$C$8:$M$1007,11,FALSE),"")</f>
        <v/>
      </c>
      <c r="G1677" s="133">
        <f>IFERROR(VLOOKUP(C1677,PG!$C$8:$N$1007,12,FALSE)*E1677,0)</f>
        <v>0</v>
      </c>
    </row>
    <row r="1678" spans="1:7" ht="35.1" customHeight="1" thickTop="1" thickBot="1" x14ac:dyDescent="0.3">
      <c r="A1678" s="28" t="str">
        <f t="shared" si="26"/>
        <v/>
      </c>
      <c r="B1678" s="171"/>
      <c r="C1678" s="184"/>
      <c r="D1678" s="170"/>
      <c r="E1678" s="170"/>
      <c r="F1678" s="132" t="str">
        <f>IFERROR(VLOOKUP(C1678,PG!$C$8:$M$1007,11,FALSE),"")</f>
        <v/>
      </c>
      <c r="G1678" s="133">
        <f>IFERROR(VLOOKUP(C1678,PG!$C$8:$N$1007,12,FALSE)*E1678,0)</f>
        <v>0</v>
      </c>
    </row>
    <row r="1679" spans="1:7" ht="35.1" customHeight="1" thickTop="1" thickBot="1" x14ac:dyDescent="0.3">
      <c r="A1679" s="28" t="str">
        <f t="shared" si="26"/>
        <v/>
      </c>
      <c r="B1679" s="171"/>
      <c r="C1679" s="184"/>
      <c r="D1679" s="170"/>
      <c r="E1679" s="170"/>
      <c r="F1679" s="132" t="str">
        <f>IFERROR(VLOOKUP(C1679,PG!$C$8:$M$1007,11,FALSE),"")</f>
        <v/>
      </c>
      <c r="G1679" s="133">
        <f>IFERROR(VLOOKUP(C1679,PG!$C$8:$N$1007,12,FALSE)*E1679,0)</f>
        <v>0</v>
      </c>
    </row>
    <row r="1680" spans="1:7" ht="35.1" customHeight="1" thickTop="1" thickBot="1" x14ac:dyDescent="0.3">
      <c r="A1680" s="28" t="str">
        <f t="shared" si="26"/>
        <v/>
      </c>
      <c r="B1680" s="171"/>
      <c r="C1680" s="184"/>
      <c r="D1680" s="170"/>
      <c r="E1680" s="170"/>
      <c r="F1680" s="132" t="str">
        <f>IFERROR(VLOOKUP(C1680,PG!$C$8:$M$1007,11,FALSE),"")</f>
        <v/>
      </c>
      <c r="G1680" s="133">
        <f>IFERROR(VLOOKUP(C1680,PG!$C$8:$N$1007,12,FALSE)*E1680,0)</f>
        <v>0</v>
      </c>
    </row>
    <row r="1681" spans="1:7" ht="35.1" customHeight="1" thickTop="1" thickBot="1" x14ac:dyDescent="0.3">
      <c r="A1681" s="28" t="str">
        <f t="shared" si="26"/>
        <v/>
      </c>
      <c r="B1681" s="171"/>
      <c r="C1681" s="184"/>
      <c r="D1681" s="170"/>
      <c r="E1681" s="170"/>
      <c r="F1681" s="132" t="str">
        <f>IFERROR(VLOOKUP(C1681,PG!$C$8:$M$1007,11,FALSE),"")</f>
        <v/>
      </c>
      <c r="G1681" s="133">
        <f>IFERROR(VLOOKUP(C1681,PG!$C$8:$N$1007,12,FALSE)*E1681,0)</f>
        <v>0</v>
      </c>
    </row>
    <row r="1682" spans="1:7" ht="35.1" customHeight="1" thickTop="1" thickBot="1" x14ac:dyDescent="0.3">
      <c r="A1682" s="28" t="str">
        <f t="shared" si="26"/>
        <v/>
      </c>
      <c r="B1682" s="171"/>
      <c r="C1682" s="184"/>
      <c r="D1682" s="170"/>
      <c r="E1682" s="170"/>
      <c r="F1682" s="132" t="str">
        <f>IFERROR(VLOOKUP(C1682,PG!$C$8:$M$1007,11,FALSE),"")</f>
        <v/>
      </c>
      <c r="G1682" s="133">
        <f>IFERROR(VLOOKUP(C1682,PG!$C$8:$N$1007,12,FALSE)*E1682,0)</f>
        <v>0</v>
      </c>
    </row>
    <row r="1683" spans="1:7" ht="35.1" customHeight="1" thickTop="1" thickBot="1" x14ac:dyDescent="0.3">
      <c r="A1683" s="28" t="str">
        <f t="shared" si="26"/>
        <v/>
      </c>
      <c r="B1683" s="171"/>
      <c r="C1683" s="184"/>
      <c r="D1683" s="170"/>
      <c r="E1683" s="170"/>
      <c r="F1683" s="132" t="str">
        <f>IFERROR(VLOOKUP(C1683,PG!$C$8:$M$1007,11,FALSE),"")</f>
        <v/>
      </c>
      <c r="G1683" s="133">
        <f>IFERROR(VLOOKUP(C1683,PG!$C$8:$N$1007,12,FALSE)*E1683,0)</f>
        <v>0</v>
      </c>
    </row>
    <row r="1684" spans="1:7" ht="35.1" customHeight="1" thickTop="1" thickBot="1" x14ac:dyDescent="0.3">
      <c r="A1684" s="28" t="str">
        <f t="shared" si="26"/>
        <v/>
      </c>
      <c r="B1684" s="171"/>
      <c r="C1684" s="184"/>
      <c r="D1684" s="170"/>
      <c r="E1684" s="170"/>
      <c r="F1684" s="132" t="str">
        <f>IFERROR(VLOOKUP(C1684,PG!$C$8:$M$1007,11,FALSE),"")</f>
        <v/>
      </c>
      <c r="G1684" s="133">
        <f>IFERROR(VLOOKUP(C1684,PG!$C$8:$N$1007,12,FALSE)*E1684,0)</f>
        <v>0</v>
      </c>
    </row>
    <row r="1685" spans="1:7" ht="35.1" customHeight="1" thickTop="1" thickBot="1" x14ac:dyDescent="0.3">
      <c r="A1685" s="28" t="str">
        <f t="shared" si="26"/>
        <v/>
      </c>
      <c r="B1685" s="171"/>
      <c r="C1685" s="184"/>
      <c r="D1685" s="170"/>
      <c r="E1685" s="170"/>
      <c r="F1685" s="132" t="str">
        <f>IFERROR(VLOOKUP(C1685,PG!$C$8:$M$1007,11,FALSE),"")</f>
        <v/>
      </c>
      <c r="G1685" s="133">
        <f>IFERROR(VLOOKUP(C1685,PG!$C$8:$N$1007,12,FALSE)*E1685,0)</f>
        <v>0</v>
      </c>
    </row>
    <row r="1686" spans="1:7" ht="35.1" customHeight="1" thickTop="1" thickBot="1" x14ac:dyDescent="0.3">
      <c r="A1686" s="28" t="str">
        <f t="shared" si="26"/>
        <v/>
      </c>
      <c r="B1686" s="171"/>
      <c r="C1686" s="184"/>
      <c r="D1686" s="170"/>
      <c r="E1686" s="170"/>
      <c r="F1686" s="132" t="str">
        <f>IFERROR(VLOOKUP(C1686,PG!$C$8:$M$1007,11,FALSE),"")</f>
        <v/>
      </c>
      <c r="G1686" s="133">
        <f>IFERROR(VLOOKUP(C1686,PG!$C$8:$N$1007,12,FALSE)*E1686,0)</f>
        <v>0</v>
      </c>
    </row>
    <row r="1687" spans="1:7" ht="35.1" customHeight="1" thickTop="1" thickBot="1" x14ac:dyDescent="0.3">
      <c r="A1687" s="28" t="str">
        <f t="shared" si="26"/>
        <v/>
      </c>
      <c r="B1687" s="171"/>
      <c r="C1687" s="184"/>
      <c r="D1687" s="170"/>
      <c r="E1687" s="170"/>
      <c r="F1687" s="132" t="str">
        <f>IFERROR(VLOOKUP(C1687,PG!$C$8:$M$1007,11,FALSE),"")</f>
        <v/>
      </c>
      <c r="G1687" s="133">
        <f>IFERROR(VLOOKUP(C1687,PG!$C$8:$N$1007,12,FALSE)*E1687,0)</f>
        <v>0</v>
      </c>
    </row>
    <row r="1688" spans="1:7" ht="35.1" customHeight="1" thickTop="1" thickBot="1" x14ac:dyDescent="0.3">
      <c r="A1688" s="28" t="str">
        <f t="shared" si="26"/>
        <v/>
      </c>
      <c r="B1688" s="171"/>
      <c r="C1688" s="184"/>
      <c r="D1688" s="170"/>
      <c r="E1688" s="170"/>
      <c r="F1688" s="132" t="str">
        <f>IFERROR(VLOOKUP(C1688,PG!$C$8:$M$1007,11,FALSE),"")</f>
        <v/>
      </c>
      <c r="G1688" s="133">
        <f>IFERROR(VLOOKUP(C1688,PG!$C$8:$N$1007,12,FALSE)*E1688,0)</f>
        <v>0</v>
      </c>
    </row>
    <row r="1689" spans="1:7" ht="35.1" customHeight="1" thickTop="1" thickBot="1" x14ac:dyDescent="0.3">
      <c r="A1689" s="28" t="str">
        <f t="shared" si="26"/>
        <v/>
      </c>
      <c r="B1689" s="171"/>
      <c r="C1689" s="184"/>
      <c r="D1689" s="170"/>
      <c r="E1689" s="170"/>
      <c r="F1689" s="132" t="str">
        <f>IFERROR(VLOOKUP(C1689,PG!$C$8:$M$1007,11,FALSE),"")</f>
        <v/>
      </c>
      <c r="G1689" s="133">
        <f>IFERROR(VLOOKUP(C1689,PG!$C$8:$N$1007,12,FALSE)*E1689,0)</f>
        <v>0</v>
      </c>
    </row>
    <row r="1690" spans="1:7" ht="35.1" customHeight="1" thickTop="1" thickBot="1" x14ac:dyDescent="0.3">
      <c r="A1690" s="28" t="str">
        <f t="shared" si="26"/>
        <v/>
      </c>
      <c r="B1690" s="171"/>
      <c r="C1690" s="184"/>
      <c r="D1690" s="170"/>
      <c r="E1690" s="170"/>
      <c r="F1690" s="132" t="str">
        <f>IFERROR(VLOOKUP(C1690,PG!$C$8:$M$1007,11,FALSE),"")</f>
        <v/>
      </c>
      <c r="G1690" s="133">
        <f>IFERROR(VLOOKUP(C1690,PG!$C$8:$N$1007,12,FALSE)*E1690,0)</f>
        <v>0</v>
      </c>
    </row>
    <row r="1691" spans="1:7" ht="35.1" customHeight="1" thickTop="1" thickBot="1" x14ac:dyDescent="0.3">
      <c r="A1691" s="28" t="str">
        <f t="shared" si="26"/>
        <v/>
      </c>
      <c r="B1691" s="171"/>
      <c r="C1691" s="184"/>
      <c r="D1691" s="170"/>
      <c r="E1691" s="170"/>
      <c r="F1691" s="132" t="str">
        <f>IFERROR(VLOOKUP(C1691,PG!$C$8:$M$1007,11,FALSE),"")</f>
        <v/>
      </c>
      <c r="G1691" s="133">
        <f>IFERROR(VLOOKUP(C1691,PG!$C$8:$N$1007,12,FALSE)*E1691,0)</f>
        <v>0</v>
      </c>
    </row>
    <row r="1692" spans="1:7" ht="35.1" customHeight="1" thickTop="1" thickBot="1" x14ac:dyDescent="0.3">
      <c r="A1692" s="28" t="str">
        <f t="shared" si="26"/>
        <v/>
      </c>
      <c r="B1692" s="171"/>
      <c r="C1692" s="184"/>
      <c r="D1692" s="170"/>
      <c r="E1692" s="170"/>
      <c r="F1692" s="132" t="str">
        <f>IFERROR(VLOOKUP(C1692,PG!$C$8:$M$1007,11,FALSE),"")</f>
        <v/>
      </c>
      <c r="G1692" s="133">
        <f>IFERROR(VLOOKUP(C1692,PG!$C$8:$N$1007,12,FALSE)*E1692,0)</f>
        <v>0</v>
      </c>
    </row>
    <row r="1693" spans="1:7" ht="35.1" customHeight="1" thickTop="1" thickBot="1" x14ac:dyDescent="0.3">
      <c r="A1693" s="28" t="str">
        <f t="shared" si="26"/>
        <v/>
      </c>
      <c r="B1693" s="171"/>
      <c r="C1693" s="184"/>
      <c r="D1693" s="170"/>
      <c r="E1693" s="170"/>
      <c r="F1693" s="132" t="str">
        <f>IFERROR(VLOOKUP(C1693,PG!$C$8:$M$1007,11,FALSE),"")</f>
        <v/>
      </c>
      <c r="G1693" s="133">
        <f>IFERROR(VLOOKUP(C1693,PG!$C$8:$N$1007,12,FALSE)*E1693,0)</f>
        <v>0</v>
      </c>
    </row>
    <row r="1694" spans="1:7" ht="35.1" customHeight="1" thickTop="1" thickBot="1" x14ac:dyDescent="0.3">
      <c r="A1694" s="28" t="str">
        <f t="shared" si="26"/>
        <v/>
      </c>
      <c r="B1694" s="171"/>
      <c r="C1694" s="184"/>
      <c r="D1694" s="170"/>
      <c r="E1694" s="170"/>
      <c r="F1694" s="132" t="str">
        <f>IFERROR(VLOOKUP(C1694,PG!$C$8:$M$1007,11,FALSE),"")</f>
        <v/>
      </c>
      <c r="G1694" s="133">
        <f>IFERROR(VLOOKUP(C1694,PG!$C$8:$N$1007,12,FALSE)*E1694,0)</f>
        <v>0</v>
      </c>
    </row>
    <row r="1695" spans="1:7" ht="35.1" customHeight="1" thickTop="1" thickBot="1" x14ac:dyDescent="0.3">
      <c r="A1695" s="28" t="str">
        <f t="shared" si="26"/>
        <v/>
      </c>
      <c r="B1695" s="171"/>
      <c r="C1695" s="184"/>
      <c r="D1695" s="170"/>
      <c r="E1695" s="170"/>
      <c r="F1695" s="132" t="str">
        <f>IFERROR(VLOOKUP(C1695,PG!$C$8:$M$1007,11,FALSE),"")</f>
        <v/>
      </c>
      <c r="G1695" s="133">
        <f>IFERROR(VLOOKUP(C1695,PG!$C$8:$N$1007,12,FALSE)*E1695,0)</f>
        <v>0</v>
      </c>
    </row>
    <row r="1696" spans="1:7" ht="35.1" customHeight="1" thickTop="1" thickBot="1" x14ac:dyDescent="0.3">
      <c r="A1696" s="28" t="str">
        <f t="shared" si="26"/>
        <v/>
      </c>
      <c r="B1696" s="171"/>
      <c r="C1696" s="184"/>
      <c r="D1696" s="170"/>
      <c r="E1696" s="170"/>
      <c r="F1696" s="132" t="str">
        <f>IFERROR(VLOOKUP(C1696,PG!$C$8:$M$1007,11,FALSE),"")</f>
        <v/>
      </c>
      <c r="G1696" s="133">
        <f>IFERROR(VLOOKUP(C1696,PG!$C$8:$N$1007,12,FALSE)*E1696,0)</f>
        <v>0</v>
      </c>
    </row>
    <row r="1697" spans="1:7" ht="35.1" customHeight="1" thickTop="1" thickBot="1" x14ac:dyDescent="0.3">
      <c r="A1697" s="28" t="str">
        <f t="shared" si="26"/>
        <v/>
      </c>
      <c r="B1697" s="171"/>
      <c r="C1697" s="184"/>
      <c r="D1697" s="170"/>
      <c r="E1697" s="170"/>
      <c r="F1697" s="132" t="str">
        <f>IFERROR(VLOOKUP(C1697,PG!$C$8:$M$1007,11,FALSE),"")</f>
        <v/>
      </c>
      <c r="G1697" s="133">
        <f>IFERROR(VLOOKUP(C1697,PG!$C$8:$N$1007,12,FALSE)*E1697,0)</f>
        <v>0</v>
      </c>
    </row>
    <row r="1698" spans="1:7" ht="35.1" customHeight="1" thickTop="1" thickBot="1" x14ac:dyDescent="0.3">
      <c r="A1698" s="28" t="str">
        <f t="shared" si="26"/>
        <v/>
      </c>
      <c r="B1698" s="171"/>
      <c r="C1698" s="184"/>
      <c r="D1698" s="170"/>
      <c r="E1698" s="170"/>
      <c r="F1698" s="132" t="str">
        <f>IFERROR(VLOOKUP(C1698,PG!$C$8:$M$1007,11,FALSE),"")</f>
        <v/>
      </c>
      <c r="G1698" s="133">
        <f>IFERROR(VLOOKUP(C1698,PG!$C$8:$N$1007,12,FALSE)*E1698,0)</f>
        <v>0</v>
      </c>
    </row>
    <row r="1699" spans="1:7" ht="35.1" customHeight="1" thickTop="1" thickBot="1" x14ac:dyDescent="0.3">
      <c r="A1699" s="28" t="str">
        <f t="shared" si="26"/>
        <v/>
      </c>
      <c r="B1699" s="171"/>
      <c r="C1699" s="184"/>
      <c r="D1699" s="170"/>
      <c r="E1699" s="170"/>
      <c r="F1699" s="132" t="str">
        <f>IFERROR(VLOOKUP(C1699,PG!$C$8:$M$1007,11,FALSE),"")</f>
        <v/>
      </c>
      <c r="G1699" s="133">
        <f>IFERROR(VLOOKUP(C1699,PG!$C$8:$N$1007,12,FALSE)*E1699,0)</f>
        <v>0</v>
      </c>
    </row>
    <row r="1700" spans="1:7" ht="35.1" customHeight="1" thickTop="1" thickBot="1" x14ac:dyDescent="0.3">
      <c r="A1700" s="28" t="str">
        <f t="shared" si="26"/>
        <v/>
      </c>
      <c r="B1700" s="171"/>
      <c r="C1700" s="184"/>
      <c r="D1700" s="170"/>
      <c r="E1700" s="170"/>
      <c r="F1700" s="132" t="str">
        <f>IFERROR(VLOOKUP(C1700,PG!$C$8:$M$1007,11,FALSE),"")</f>
        <v/>
      </c>
      <c r="G1700" s="133">
        <f>IFERROR(VLOOKUP(C1700,PG!$C$8:$N$1007,12,FALSE)*E1700,0)</f>
        <v>0</v>
      </c>
    </row>
    <row r="1701" spans="1:7" ht="35.1" customHeight="1" thickTop="1" thickBot="1" x14ac:dyDescent="0.3">
      <c r="A1701" s="28" t="str">
        <f t="shared" si="26"/>
        <v/>
      </c>
      <c r="B1701" s="171"/>
      <c r="C1701" s="184"/>
      <c r="D1701" s="170"/>
      <c r="E1701" s="170"/>
      <c r="F1701" s="132" t="str">
        <f>IFERROR(VLOOKUP(C1701,PG!$C$8:$M$1007,11,FALSE),"")</f>
        <v/>
      </c>
      <c r="G1701" s="133">
        <f>IFERROR(VLOOKUP(C1701,PG!$C$8:$N$1007,12,FALSE)*E1701,0)</f>
        <v>0</v>
      </c>
    </row>
    <row r="1702" spans="1:7" ht="35.1" customHeight="1" thickTop="1" thickBot="1" x14ac:dyDescent="0.3">
      <c r="A1702" s="28" t="str">
        <f t="shared" si="26"/>
        <v/>
      </c>
      <c r="B1702" s="171"/>
      <c r="C1702" s="184"/>
      <c r="D1702" s="170"/>
      <c r="E1702" s="170"/>
      <c r="F1702" s="132" t="str">
        <f>IFERROR(VLOOKUP(C1702,PG!$C$8:$M$1007,11,FALSE),"")</f>
        <v/>
      </c>
      <c r="G1702" s="133">
        <f>IFERROR(VLOOKUP(C1702,PG!$C$8:$N$1007,12,FALSE)*E1702,0)</f>
        <v>0</v>
      </c>
    </row>
    <row r="1703" spans="1:7" ht="35.1" customHeight="1" thickTop="1" thickBot="1" x14ac:dyDescent="0.3">
      <c r="A1703" s="28" t="str">
        <f t="shared" si="26"/>
        <v/>
      </c>
      <c r="B1703" s="171"/>
      <c r="C1703" s="184"/>
      <c r="D1703" s="170"/>
      <c r="E1703" s="170"/>
      <c r="F1703" s="132" t="str">
        <f>IFERROR(VLOOKUP(C1703,PG!$C$8:$M$1007,11,FALSE),"")</f>
        <v/>
      </c>
      <c r="G1703" s="133">
        <f>IFERROR(VLOOKUP(C1703,PG!$C$8:$N$1007,12,FALSE)*E1703,0)</f>
        <v>0</v>
      </c>
    </row>
    <row r="1704" spans="1:7" ht="35.1" customHeight="1" thickTop="1" thickBot="1" x14ac:dyDescent="0.3">
      <c r="A1704" s="28" t="str">
        <f t="shared" si="26"/>
        <v/>
      </c>
      <c r="B1704" s="171"/>
      <c r="C1704" s="184"/>
      <c r="D1704" s="170"/>
      <c r="E1704" s="170"/>
      <c r="F1704" s="132" t="str">
        <f>IFERROR(VLOOKUP(C1704,PG!$C$8:$M$1007,11,FALSE),"")</f>
        <v/>
      </c>
      <c r="G1704" s="133">
        <f>IFERROR(VLOOKUP(C1704,PG!$C$8:$N$1007,12,FALSE)*E1704,0)</f>
        <v>0</v>
      </c>
    </row>
    <row r="1705" spans="1:7" ht="35.1" customHeight="1" thickTop="1" thickBot="1" x14ac:dyDescent="0.3">
      <c r="A1705" s="28" t="str">
        <f t="shared" si="26"/>
        <v/>
      </c>
      <c r="B1705" s="171"/>
      <c r="C1705" s="184"/>
      <c r="D1705" s="170"/>
      <c r="E1705" s="170"/>
      <c r="F1705" s="132" t="str">
        <f>IFERROR(VLOOKUP(C1705,PG!$C$8:$M$1007,11,FALSE),"")</f>
        <v/>
      </c>
      <c r="G1705" s="133">
        <f>IFERROR(VLOOKUP(C1705,PG!$C$8:$N$1007,12,FALSE)*E1705,0)</f>
        <v>0</v>
      </c>
    </row>
    <row r="1706" spans="1:7" ht="35.1" customHeight="1" thickTop="1" thickBot="1" x14ac:dyDescent="0.3">
      <c r="A1706" s="28" t="str">
        <f t="shared" si="26"/>
        <v/>
      </c>
      <c r="B1706" s="171"/>
      <c r="C1706" s="184"/>
      <c r="D1706" s="170"/>
      <c r="E1706" s="170"/>
      <c r="F1706" s="132" t="str">
        <f>IFERROR(VLOOKUP(C1706,PG!$C$8:$M$1007,11,FALSE),"")</f>
        <v/>
      </c>
      <c r="G1706" s="133">
        <f>IFERROR(VLOOKUP(C1706,PG!$C$8:$N$1007,12,FALSE)*E1706,0)</f>
        <v>0</v>
      </c>
    </row>
    <row r="1707" spans="1:7" ht="35.1" customHeight="1" thickTop="1" thickBot="1" x14ac:dyDescent="0.3">
      <c r="A1707" s="28" t="str">
        <f t="shared" si="26"/>
        <v/>
      </c>
      <c r="B1707" s="171"/>
      <c r="C1707" s="184"/>
      <c r="D1707" s="170"/>
      <c r="E1707" s="170"/>
      <c r="F1707" s="132" t="str">
        <f>IFERROR(VLOOKUP(C1707,PG!$C$8:$M$1007,11,FALSE),"")</f>
        <v/>
      </c>
      <c r="G1707" s="133">
        <f>IFERROR(VLOOKUP(C1707,PG!$C$8:$N$1007,12,FALSE)*E1707,0)</f>
        <v>0</v>
      </c>
    </row>
    <row r="1708" spans="1:7" ht="35.1" customHeight="1" thickTop="1" thickBot="1" x14ac:dyDescent="0.3">
      <c r="A1708" s="28" t="str">
        <f t="shared" si="26"/>
        <v/>
      </c>
      <c r="B1708" s="171"/>
      <c r="C1708" s="184"/>
      <c r="D1708" s="170"/>
      <c r="E1708" s="170"/>
      <c r="F1708" s="132" t="str">
        <f>IFERROR(VLOOKUP(C1708,PG!$C$8:$M$1007,11,FALSE),"")</f>
        <v/>
      </c>
      <c r="G1708" s="133">
        <f>IFERROR(VLOOKUP(C1708,PG!$C$8:$N$1007,12,FALSE)*E1708,0)</f>
        <v>0</v>
      </c>
    </row>
    <row r="1709" spans="1:7" ht="35.1" customHeight="1" thickTop="1" thickBot="1" x14ac:dyDescent="0.3">
      <c r="A1709" s="28" t="str">
        <f t="shared" si="26"/>
        <v/>
      </c>
      <c r="B1709" s="171"/>
      <c r="C1709" s="184"/>
      <c r="D1709" s="170"/>
      <c r="E1709" s="170"/>
      <c r="F1709" s="132" t="str">
        <f>IFERROR(VLOOKUP(C1709,PG!$C$8:$M$1007,11,FALSE),"")</f>
        <v/>
      </c>
      <c r="G1709" s="133">
        <f>IFERROR(VLOOKUP(C1709,PG!$C$8:$N$1007,12,FALSE)*E1709,0)</f>
        <v>0</v>
      </c>
    </row>
    <row r="1710" spans="1:7" ht="35.1" customHeight="1" thickTop="1" thickBot="1" x14ac:dyDescent="0.3">
      <c r="A1710" s="28" t="str">
        <f t="shared" si="26"/>
        <v/>
      </c>
      <c r="B1710" s="171"/>
      <c r="C1710" s="184"/>
      <c r="D1710" s="170"/>
      <c r="E1710" s="170"/>
      <c r="F1710" s="132" t="str">
        <f>IFERROR(VLOOKUP(C1710,PG!$C$8:$M$1007,11,FALSE),"")</f>
        <v/>
      </c>
      <c r="G1710" s="133">
        <f>IFERROR(VLOOKUP(C1710,PG!$C$8:$N$1007,12,FALSE)*E1710,0)</f>
        <v>0</v>
      </c>
    </row>
    <row r="1711" spans="1:7" ht="35.1" customHeight="1" thickTop="1" thickBot="1" x14ac:dyDescent="0.3">
      <c r="A1711" s="28" t="str">
        <f t="shared" si="26"/>
        <v/>
      </c>
      <c r="B1711" s="171"/>
      <c r="C1711" s="184"/>
      <c r="D1711" s="170"/>
      <c r="E1711" s="170"/>
      <c r="F1711" s="132" t="str">
        <f>IFERROR(VLOOKUP(C1711,PG!$C$8:$M$1007,11,FALSE),"")</f>
        <v/>
      </c>
      <c r="G1711" s="133">
        <f>IFERROR(VLOOKUP(C1711,PG!$C$8:$N$1007,12,FALSE)*E1711,0)</f>
        <v>0</v>
      </c>
    </row>
    <row r="1712" spans="1:7" ht="35.1" customHeight="1" thickTop="1" thickBot="1" x14ac:dyDescent="0.3">
      <c r="A1712" s="28" t="str">
        <f t="shared" si="26"/>
        <v/>
      </c>
      <c r="B1712" s="171"/>
      <c r="C1712" s="184"/>
      <c r="D1712" s="170"/>
      <c r="E1712" s="170"/>
      <c r="F1712" s="132" t="str">
        <f>IFERROR(VLOOKUP(C1712,PG!$C$8:$M$1007,11,FALSE),"")</f>
        <v/>
      </c>
      <c r="G1712" s="133">
        <f>IFERROR(VLOOKUP(C1712,PG!$C$8:$N$1007,12,FALSE)*E1712,0)</f>
        <v>0</v>
      </c>
    </row>
    <row r="1713" spans="1:7" ht="35.1" customHeight="1" thickTop="1" thickBot="1" x14ac:dyDescent="0.3">
      <c r="A1713" s="28" t="str">
        <f t="shared" si="26"/>
        <v/>
      </c>
      <c r="B1713" s="171"/>
      <c r="C1713" s="184"/>
      <c r="D1713" s="170"/>
      <c r="E1713" s="170"/>
      <c r="F1713" s="132" t="str">
        <f>IFERROR(VLOOKUP(C1713,PG!$C$8:$M$1007,11,FALSE),"")</f>
        <v/>
      </c>
      <c r="G1713" s="133">
        <f>IFERROR(VLOOKUP(C1713,PG!$C$8:$N$1007,12,FALSE)*E1713,0)</f>
        <v>0</v>
      </c>
    </row>
    <row r="1714" spans="1:7" ht="35.1" customHeight="1" thickTop="1" thickBot="1" x14ac:dyDescent="0.3">
      <c r="A1714" s="28" t="str">
        <f t="shared" si="26"/>
        <v/>
      </c>
      <c r="B1714" s="171"/>
      <c r="C1714" s="184"/>
      <c r="D1714" s="170"/>
      <c r="E1714" s="170"/>
      <c r="F1714" s="132" t="str">
        <f>IFERROR(VLOOKUP(C1714,PG!$C$8:$M$1007,11,FALSE),"")</f>
        <v/>
      </c>
      <c r="G1714" s="133">
        <f>IFERROR(VLOOKUP(C1714,PG!$C$8:$N$1007,12,FALSE)*E1714,0)</f>
        <v>0</v>
      </c>
    </row>
    <row r="1715" spans="1:7" ht="35.1" customHeight="1" thickTop="1" thickBot="1" x14ac:dyDescent="0.3">
      <c r="A1715" s="28" t="str">
        <f t="shared" si="26"/>
        <v/>
      </c>
      <c r="B1715" s="171"/>
      <c r="C1715" s="184"/>
      <c r="D1715" s="170"/>
      <c r="E1715" s="170"/>
      <c r="F1715" s="132" t="str">
        <f>IFERROR(VLOOKUP(C1715,PG!$C$8:$M$1007,11,FALSE),"")</f>
        <v/>
      </c>
      <c r="G1715" s="133">
        <f>IFERROR(VLOOKUP(C1715,PG!$C$8:$N$1007,12,FALSE)*E1715,0)</f>
        <v>0</v>
      </c>
    </row>
    <row r="1716" spans="1:7" ht="35.1" customHeight="1" thickTop="1" thickBot="1" x14ac:dyDescent="0.3">
      <c r="A1716" s="28" t="str">
        <f t="shared" si="26"/>
        <v/>
      </c>
      <c r="B1716" s="171"/>
      <c r="C1716" s="184"/>
      <c r="D1716" s="170"/>
      <c r="E1716" s="170"/>
      <c r="F1716" s="132" t="str">
        <f>IFERROR(VLOOKUP(C1716,PG!$C$8:$M$1007,11,FALSE),"")</f>
        <v/>
      </c>
      <c r="G1716" s="133">
        <f>IFERROR(VLOOKUP(C1716,PG!$C$8:$N$1007,12,FALSE)*E1716,0)</f>
        <v>0</v>
      </c>
    </row>
    <row r="1717" spans="1:7" ht="35.1" customHeight="1" thickTop="1" thickBot="1" x14ac:dyDescent="0.3">
      <c r="A1717" s="28" t="str">
        <f t="shared" si="26"/>
        <v/>
      </c>
      <c r="B1717" s="171"/>
      <c r="C1717" s="184"/>
      <c r="D1717" s="170"/>
      <c r="E1717" s="170"/>
      <c r="F1717" s="132" t="str">
        <f>IFERROR(VLOOKUP(C1717,PG!$C$8:$M$1007,11,FALSE),"")</f>
        <v/>
      </c>
      <c r="G1717" s="133">
        <f>IFERROR(VLOOKUP(C1717,PG!$C$8:$N$1007,12,FALSE)*E1717,0)</f>
        <v>0</v>
      </c>
    </row>
    <row r="1718" spans="1:7" ht="35.1" customHeight="1" thickTop="1" thickBot="1" x14ac:dyDescent="0.3">
      <c r="A1718" s="28" t="str">
        <f t="shared" si="26"/>
        <v/>
      </c>
      <c r="B1718" s="171"/>
      <c r="C1718" s="184"/>
      <c r="D1718" s="170"/>
      <c r="E1718" s="170"/>
      <c r="F1718" s="132" t="str">
        <f>IFERROR(VLOOKUP(C1718,PG!$C$8:$M$1007,11,FALSE),"")</f>
        <v/>
      </c>
      <c r="G1718" s="133">
        <f>IFERROR(VLOOKUP(C1718,PG!$C$8:$N$1007,12,FALSE)*E1718,0)</f>
        <v>0</v>
      </c>
    </row>
    <row r="1719" spans="1:7" ht="35.1" customHeight="1" thickTop="1" thickBot="1" x14ac:dyDescent="0.3">
      <c r="A1719" s="28" t="str">
        <f t="shared" si="26"/>
        <v/>
      </c>
      <c r="B1719" s="171"/>
      <c r="C1719" s="184"/>
      <c r="D1719" s="170"/>
      <c r="E1719" s="170"/>
      <c r="F1719" s="132" t="str">
        <f>IFERROR(VLOOKUP(C1719,PG!$C$8:$M$1007,11,FALSE),"")</f>
        <v/>
      </c>
      <c r="G1719" s="133">
        <f>IFERROR(VLOOKUP(C1719,PG!$C$8:$N$1007,12,FALSE)*E1719,0)</f>
        <v>0</v>
      </c>
    </row>
    <row r="1720" spans="1:7" ht="35.1" customHeight="1" thickTop="1" thickBot="1" x14ac:dyDescent="0.3">
      <c r="A1720" s="28" t="str">
        <f t="shared" si="26"/>
        <v/>
      </c>
      <c r="B1720" s="171"/>
      <c r="C1720" s="184"/>
      <c r="D1720" s="170"/>
      <c r="E1720" s="170"/>
      <c r="F1720" s="132" t="str">
        <f>IFERROR(VLOOKUP(C1720,PG!$C$8:$M$1007,11,FALSE),"")</f>
        <v/>
      </c>
      <c r="G1720" s="133">
        <f>IFERROR(VLOOKUP(C1720,PG!$C$8:$N$1007,12,FALSE)*E1720,0)</f>
        <v>0</v>
      </c>
    </row>
    <row r="1721" spans="1:7" ht="35.1" customHeight="1" thickTop="1" thickBot="1" x14ac:dyDescent="0.3">
      <c r="A1721" s="28" t="str">
        <f t="shared" si="26"/>
        <v/>
      </c>
      <c r="B1721" s="171"/>
      <c r="C1721" s="184"/>
      <c r="D1721" s="170"/>
      <c r="E1721" s="170"/>
      <c r="F1721" s="132" t="str">
        <f>IFERROR(VLOOKUP(C1721,PG!$C$8:$M$1007,11,FALSE),"")</f>
        <v/>
      </c>
      <c r="G1721" s="133">
        <f>IFERROR(VLOOKUP(C1721,PG!$C$8:$N$1007,12,FALSE)*E1721,0)</f>
        <v>0</v>
      </c>
    </row>
    <row r="1722" spans="1:7" ht="35.1" customHeight="1" thickTop="1" thickBot="1" x14ac:dyDescent="0.3">
      <c r="A1722" s="28" t="str">
        <f t="shared" si="26"/>
        <v/>
      </c>
      <c r="B1722" s="171"/>
      <c r="C1722" s="184"/>
      <c r="D1722" s="170"/>
      <c r="E1722" s="170"/>
      <c r="F1722" s="132" t="str">
        <f>IFERROR(VLOOKUP(C1722,PG!$C$8:$M$1007,11,FALSE),"")</f>
        <v/>
      </c>
      <c r="G1722" s="133">
        <f>IFERROR(VLOOKUP(C1722,PG!$C$8:$N$1007,12,FALSE)*E1722,0)</f>
        <v>0</v>
      </c>
    </row>
    <row r="1723" spans="1:7" ht="35.1" customHeight="1" thickTop="1" thickBot="1" x14ac:dyDescent="0.3">
      <c r="A1723" s="28" t="str">
        <f t="shared" si="26"/>
        <v/>
      </c>
      <c r="B1723" s="171"/>
      <c r="C1723" s="184"/>
      <c r="D1723" s="170"/>
      <c r="E1723" s="170"/>
      <c r="F1723" s="132" t="str">
        <f>IFERROR(VLOOKUP(C1723,PG!$C$8:$M$1007,11,FALSE),"")</f>
        <v/>
      </c>
      <c r="G1723" s="133">
        <f>IFERROR(VLOOKUP(C1723,PG!$C$8:$N$1007,12,FALSE)*E1723,0)</f>
        <v>0</v>
      </c>
    </row>
    <row r="1724" spans="1:7" ht="35.1" customHeight="1" thickTop="1" thickBot="1" x14ac:dyDescent="0.3">
      <c r="A1724" s="28" t="str">
        <f t="shared" si="26"/>
        <v/>
      </c>
      <c r="B1724" s="171"/>
      <c r="C1724" s="184"/>
      <c r="D1724" s="170"/>
      <c r="E1724" s="170"/>
      <c r="F1724" s="132" t="str">
        <f>IFERROR(VLOOKUP(C1724,PG!$C$8:$M$1007,11,FALSE),"")</f>
        <v/>
      </c>
      <c r="G1724" s="133">
        <f>IFERROR(VLOOKUP(C1724,PG!$C$8:$N$1007,12,FALSE)*E1724,0)</f>
        <v>0</v>
      </c>
    </row>
    <row r="1725" spans="1:7" ht="35.1" customHeight="1" thickTop="1" thickBot="1" x14ac:dyDescent="0.3">
      <c r="A1725" s="28" t="str">
        <f t="shared" si="26"/>
        <v/>
      </c>
      <c r="B1725" s="171"/>
      <c r="C1725" s="184"/>
      <c r="D1725" s="170"/>
      <c r="E1725" s="170"/>
      <c r="F1725" s="132" t="str">
        <f>IFERROR(VLOOKUP(C1725,PG!$C$8:$M$1007,11,FALSE),"")</f>
        <v/>
      </c>
      <c r="G1725" s="133">
        <f>IFERROR(VLOOKUP(C1725,PG!$C$8:$N$1007,12,FALSE)*E1725,0)</f>
        <v>0</v>
      </c>
    </row>
    <row r="1726" spans="1:7" ht="35.1" customHeight="1" thickTop="1" thickBot="1" x14ac:dyDescent="0.3">
      <c r="A1726" s="28" t="str">
        <f t="shared" si="26"/>
        <v/>
      </c>
      <c r="B1726" s="171"/>
      <c r="C1726" s="184"/>
      <c r="D1726" s="170"/>
      <c r="E1726" s="170"/>
      <c r="F1726" s="132" t="str">
        <f>IFERROR(VLOOKUP(C1726,PG!$C$8:$M$1007,11,FALSE),"")</f>
        <v/>
      </c>
      <c r="G1726" s="133">
        <f>IFERROR(VLOOKUP(C1726,PG!$C$8:$N$1007,12,FALSE)*E1726,0)</f>
        <v>0</v>
      </c>
    </row>
    <row r="1727" spans="1:7" ht="35.1" customHeight="1" thickTop="1" thickBot="1" x14ac:dyDescent="0.3">
      <c r="A1727" s="28" t="str">
        <f t="shared" si="26"/>
        <v/>
      </c>
      <c r="B1727" s="171"/>
      <c r="C1727" s="184"/>
      <c r="D1727" s="170"/>
      <c r="E1727" s="170"/>
      <c r="F1727" s="132" t="str">
        <f>IFERROR(VLOOKUP(C1727,PG!$C$8:$M$1007,11,FALSE),"")</f>
        <v/>
      </c>
      <c r="G1727" s="133">
        <f>IFERROR(VLOOKUP(C1727,PG!$C$8:$N$1007,12,FALSE)*E1727,0)</f>
        <v>0</v>
      </c>
    </row>
    <row r="1728" spans="1:7" ht="35.1" customHeight="1" thickTop="1" thickBot="1" x14ac:dyDescent="0.3">
      <c r="A1728" s="28" t="str">
        <f t="shared" si="26"/>
        <v/>
      </c>
      <c r="B1728" s="171"/>
      <c r="C1728" s="184"/>
      <c r="D1728" s="170"/>
      <c r="E1728" s="170"/>
      <c r="F1728" s="132" t="str">
        <f>IFERROR(VLOOKUP(C1728,PG!$C$8:$M$1007,11,FALSE),"")</f>
        <v/>
      </c>
      <c r="G1728" s="133">
        <f>IFERROR(VLOOKUP(C1728,PG!$C$8:$N$1007,12,FALSE)*E1728,0)</f>
        <v>0</v>
      </c>
    </row>
    <row r="1729" spans="1:7" ht="35.1" customHeight="1" thickTop="1" thickBot="1" x14ac:dyDescent="0.3">
      <c r="A1729" s="28" t="str">
        <f t="shared" si="26"/>
        <v/>
      </c>
      <c r="B1729" s="171"/>
      <c r="C1729" s="184"/>
      <c r="D1729" s="170"/>
      <c r="E1729" s="170"/>
      <c r="F1729" s="132" t="str">
        <f>IFERROR(VLOOKUP(C1729,PG!$C$8:$M$1007,11,FALSE),"")</f>
        <v/>
      </c>
      <c r="G1729" s="133">
        <f>IFERROR(VLOOKUP(C1729,PG!$C$8:$N$1007,12,FALSE)*E1729,0)</f>
        <v>0</v>
      </c>
    </row>
    <row r="1730" spans="1:7" ht="35.1" customHeight="1" thickTop="1" thickBot="1" x14ac:dyDescent="0.3">
      <c r="A1730" s="28" t="str">
        <f t="shared" si="26"/>
        <v/>
      </c>
      <c r="B1730" s="171"/>
      <c r="C1730" s="184"/>
      <c r="D1730" s="170"/>
      <c r="E1730" s="170"/>
      <c r="F1730" s="132" t="str">
        <f>IFERROR(VLOOKUP(C1730,PG!$C$8:$M$1007,11,FALSE),"")</f>
        <v/>
      </c>
      <c r="G1730" s="133">
        <f>IFERROR(VLOOKUP(C1730,PG!$C$8:$N$1007,12,FALSE)*E1730,0)</f>
        <v>0</v>
      </c>
    </row>
    <row r="1731" spans="1:7" ht="35.1" customHeight="1" thickTop="1" thickBot="1" x14ac:dyDescent="0.3">
      <c r="A1731" s="28" t="str">
        <f t="shared" si="26"/>
        <v/>
      </c>
      <c r="B1731" s="171"/>
      <c r="C1731" s="184"/>
      <c r="D1731" s="170"/>
      <c r="E1731" s="170"/>
      <c r="F1731" s="132" t="str">
        <f>IFERROR(VLOOKUP(C1731,PG!$C$8:$M$1007,11,FALSE),"")</f>
        <v/>
      </c>
      <c r="G1731" s="133">
        <f>IFERROR(VLOOKUP(C1731,PG!$C$8:$N$1007,12,FALSE)*E1731,0)</f>
        <v>0</v>
      </c>
    </row>
    <row r="1732" spans="1:7" ht="35.1" customHeight="1" thickTop="1" thickBot="1" x14ac:dyDescent="0.3">
      <c r="A1732" s="28" t="str">
        <f t="shared" si="26"/>
        <v/>
      </c>
      <c r="B1732" s="171"/>
      <c r="C1732" s="184"/>
      <c r="D1732" s="170"/>
      <c r="E1732" s="170"/>
      <c r="F1732" s="132" t="str">
        <f>IFERROR(VLOOKUP(C1732,PG!$C$8:$M$1007,11,FALSE),"")</f>
        <v/>
      </c>
      <c r="G1732" s="133">
        <f>IFERROR(VLOOKUP(C1732,PG!$C$8:$N$1007,12,FALSE)*E1732,0)</f>
        <v>0</v>
      </c>
    </row>
    <row r="1733" spans="1:7" ht="35.1" customHeight="1" thickTop="1" thickBot="1" x14ac:dyDescent="0.3">
      <c r="A1733" s="28" t="str">
        <f t="shared" si="26"/>
        <v/>
      </c>
      <c r="B1733" s="171"/>
      <c r="C1733" s="184"/>
      <c r="D1733" s="170"/>
      <c r="E1733" s="170"/>
      <c r="F1733" s="132" t="str">
        <f>IFERROR(VLOOKUP(C1733,PG!$C$8:$M$1007,11,FALSE),"")</f>
        <v/>
      </c>
      <c r="G1733" s="133">
        <f>IFERROR(VLOOKUP(C1733,PG!$C$8:$N$1007,12,FALSE)*E1733,0)</f>
        <v>0</v>
      </c>
    </row>
    <row r="1734" spans="1:7" ht="35.1" customHeight="1" thickTop="1" thickBot="1" x14ac:dyDescent="0.3">
      <c r="A1734" s="28" t="str">
        <f t="shared" si="26"/>
        <v/>
      </c>
      <c r="B1734" s="171"/>
      <c r="C1734" s="184"/>
      <c r="D1734" s="170"/>
      <c r="E1734" s="170"/>
      <c r="F1734" s="132" t="str">
        <f>IFERROR(VLOOKUP(C1734,PG!$C$8:$M$1007,11,FALSE),"")</f>
        <v/>
      </c>
      <c r="G1734" s="133">
        <f>IFERROR(VLOOKUP(C1734,PG!$C$8:$N$1007,12,FALSE)*E1734,0)</f>
        <v>0</v>
      </c>
    </row>
    <row r="1735" spans="1:7" ht="35.1" customHeight="1" thickTop="1" thickBot="1" x14ac:dyDescent="0.3">
      <c r="A1735" s="28" t="str">
        <f t="shared" si="26"/>
        <v/>
      </c>
      <c r="B1735" s="171"/>
      <c r="C1735" s="184"/>
      <c r="D1735" s="170"/>
      <c r="E1735" s="170"/>
      <c r="F1735" s="132" t="str">
        <f>IFERROR(VLOOKUP(C1735,PG!$C$8:$M$1007,11,FALSE),"")</f>
        <v/>
      </c>
      <c r="G1735" s="133">
        <f>IFERROR(VLOOKUP(C1735,PG!$C$8:$N$1007,12,FALSE)*E1735,0)</f>
        <v>0</v>
      </c>
    </row>
    <row r="1736" spans="1:7" ht="35.1" customHeight="1" thickTop="1" thickBot="1" x14ac:dyDescent="0.3">
      <c r="A1736" s="28" t="str">
        <f t="shared" si="26"/>
        <v/>
      </c>
      <c r="B1736" s="171"/>
      <c r="C1736" s="184"/>
      <c r="D1736" s="170"/>
      <c r="E1736" s="170"/>
      <c r="F1736" s="132" t="str">
        <f>IFERROR(VLOOKUP(C1736,PG!$C$8:$M$1007,11,FALSE),"")</f>
        <v/>
      </c>
      <c r="G1736" s="133">
        <f>IFERROR(VLOOKUP(C1736,PG!$C$8:$N$1007,12,FALSE)*E1736,0)</f>
        <v>0</v>
      </c>
    </row>
    <row r="1737" spans="1:7" ht="35.1" customHeight="1" thickTop="1" thickBot="1" x14ac:dyDescent="0.3">
      <c r="A1737" s="28" t="str">
        <f t="shared" ref="A1737:A1800" si="27">IF(B1737="","",MONTH(B1737))</f>
        <v/>
      </c>
      <c r="B1737" s="171"/>
      <c r="C1737" s="184"/>
      <c r="D1737" s="170"/>
      <c r="E1737" s="170"/>
      <c r="F1737" s="132" t="str">
        <f>IFERROR(VLOOKUP(C1737,PG!$C$8:$M$1007,11,FALSE),"")</f>
        <v/>
      </c>
      <c r="G1737" s="133">
        <f>IFERROR(VLOOKUP(C1737,PG!$C$8:$N$1007,12,FALSE)*E1737,0)</f>
        <v>0</v>
      </c>
    </row>
    <row r="1738" spans="1:7" ht="35.1" customHeight="1" thickTop="1" thickBot="1" x14ac:dyDescent="0.3">
      <c r="A1738" s="28" t="str">
        <f t="shared" si="27"/>
        <v/>
      </c>
      <c r="B1738" s="171"/>
      <c r="C1738" s="184"/>
      <c r="D1738" s="170"/>
      <c r="E1738" s="170"/>
      <c r="F1738" s="132" t="str">
        <f>IFERROR(VLOOKUP(C1738,PG!$C$8:$M$1007,11,FALSE),"")</f>
        <v/>
      </c>
      <c r="G1738" s="133">
        <f>IFERROR(VLOOKUP(C1738,PG!$C$8:$N$1007,12,FALSE)*E1738,0)</f>
        <v>0</v>
      </c>
    </row>
    <row r="1739" spans="1:7" ht="35.1" customHeight="1" thickTop="1" thickBot="1" x14ac:dyDescent="0.3">
      <c r="A1739" s="28" t="str">
        <f t="shared" si="27"/>
        <v/>
      </c>
      <c r="B1739" s="171"/>
      <c r="C1739" s="184"/>
      <c r="D1739" s="170"/>
      <c r="E1739" s="170"/>
      <c r="F1739" s="132" t="str">
        <f>IFERROR(VLOOKUP(C1739,PG!$C$8:$M$1007,11,FALSE),"")</f>
        <v/>
      </c>
      <c r="G1739" s="133">
        <f>IFERROR(VLOOKUP(C1739,PG!$C$8:$N$1007,12,FALSE)*E1739,0)</f>
        <v>0</v>
      </c>
    </row>
    <row r="1740" spans="1:7" ht="35.1" customHeight="1" thickTop="1" thickBot="1" x14ac:dyDescent="0.3">
      <c r="A1740" s="28" t="str">
        <f t="shared" si="27"/>
        <v/>
      </c>
      <c r="B1740" s="171"/>
      <c r="C1740" s="184"/>
      <c r="D1740" s="170"/>
      <c r="E1740" s="170"/>
      <c r="F1740" s="132" t="str">
        <f>IFERROR(VLOOKUP(C1740,PG!$C$8:$M$1007,11,FALSE),"")</f>
        <v/>
      </c>
      <c r="G1740" s="133">
        <f>IFERROR(VLOOKUP(C1740,PG!$C$8:$N$1007,12,FALSE)*E1740,0)</f>
        <v>0</v>
      </c>
    </row>
    <row r="1741" spans="1:7" ht="35.1" customHeight="1" thickTop="1" thickBot="1" x14ac:dyDescent="0.3">
      <c r="A1741" s="28" t="str">
        <f t="shared" si="27"/>
        <v/>
      </c>
      <c r="B1741" s="171"/>
      <c r="C1741" s="184"/>
      <c r="D1741" s="170"/>
      <c r="E1741" s="170"/>
      <c r="F1741" s="132" t="str">
        <f>IFERROR(VLOOKUP(C1741,PG!$C$8:$M$1007,11,FALSE),"")</f>
        <v/>
      </c>
      <c r="G1741" s="133">
        <f>IFERROR(VLOOKUP(C1741,PG!$C$8:$N$1007,12,FALSE)*E1741,0)</f>
        <v>0</v>
      </c>
    </row>
    <row r="1742" spans="1:7" ht="35.1" customHeight="1" thickTop="1" thickBot="1" x14ac:dyDescent="0.3">
      <c r="A1742" s="28" t="str">
        <f t="shared" si="27"/>
        <v/>
      </c>
      <c r="B1742" s="171"/>
      <c r="C1742" s="184"/>
      <c r="D1742" s="170"/>
      <c r="E1742" s="170"/>
      <c r="F1742" s="132" t="str">
        <f>IFERROR(VLOOKUP(C1742,PG!$C$8:$M$1007,11,FALSE),"")</f>
        <v/>
      </c>
      <c r="G1742" s="133">
        <f>IFERROR(VLOOKUP(C1742,PG!$C$8:$N$1007,12,FALSE)*E1742,0)</f>
        <v>0</v>
      </c>
    </row>
    <row r="1743" spans="1:7" ht="35.1" customHeight="1" thickTop="1" thickBot="1" x14ac:dyDescent="0.3">
      <c r="A1743" s="28" t="str">
        <f t="shared" si="27"/>
        <v/>
      </c>
      <c r="B1743" s="171"/>
      <c r="C1743" s="184"/>
      <c r="D1743" s="170"/>
      <c r="E1743" s="170"/>
      <c r="F1743" s="132" t="str">
        <f>IFERROR(VLOOKUP(C1743,PG!$C$8:$M$1007,11,FALSE),"")</f>
        <v/>
      </c>
      <c r="G1743" s="133">
        <f>IFERROR(VLOOKUP(C1743,PG!$C$8:$N$1007,12,FALSE)*E1743,0)</f>
        <v>0</v>
      </c>
    </row>
    <row r="1744" spans="1:7" ht="35.1" customHeight="1" thickTop="1" thickBot="1" x14ac:dyDescent="0.3">
      <c r="A1744" s="28" t="str">
        <f t="shared" si="27"/>
        <v/>
      </c>
      <c r="B1744" s="171"/>
      <c r="C1744" s="184"/>
      <c r="D1744" s="170"/>
      <c r="E1744" s="170"/>
      <c r="F1744" s="132" t="str">
        <f>IFERROR(VLOOKUP(C1744,PG!$C$8:$M$1007,11,FALSE),"")</f>
        <v/>
      </c>
      <c r="G1744" s="133">
        <f>IFERROR(VLOOKUP(C1744,PG!$C$8:$N$1007,12,FALSE)*E1744,0)</f>
        <v>0</v>
      </c>
    </row>
    <row r="1745" spans="1:7" ht="35.1" customHeight="1" thickTop="1" thickBot="1" x14ac:dyDescent="0.3">
      <c r="A1745" s="28" t="str">
        <f t="shared" si="27"/>
        <v/>
      </c>
      <c r="B1745" s="171"/>
      <c r="C1745" s="184"/>
      <c r="D1745" s="170"/>
      <c r="E1745" s="170"/>
      <c r="F1745" s="132" t="str">
        <f>IFERROR(VLOOKUP(C1745,PG!$C$8:$M$1007,11,FALSE),"")</f>
        <v/>
      </c>
      <c r="G1745" s="133">
        <f>IFERROR(VLOOKUP(C1745,PG!$C$8:$N$1007,12,FALSE)*E1745,0)</f>
        <v>0</v>
      </c>
    </row>
    <row r="1746" spans="1:7" ht="35.1" customHeight="1" thickTop="1" thickBot="1" x14ac:dyDescent="0.3">
      <c r="A1746" s="28" t="str">
        <f t="shared" si="27"/>
        <v/>
      </c>
      <c r="B1746" s="171"/>
      <c r="C1746" s="184"/>
      <c r="D1746" s="170"/>
      <c r="E1746" s="170"/>
      <c r="F1746" s="132" t="str">
        <f>IFERROR(VLOOKUP(C1746,PG!$C$8:$M$1007,11,FALSE),"")</f>
        <v/>
      </c>
      <c r="G1746" s="133">
        <f>IFERROR(VLOOKUP(C1746,PG!$C$8:$N$1007,12,FALSE)*E1746,0)</f>
        <v>0</v>
      </c>
    </row>
    <row r="1747" spans="1:7" ht="35.1" customHeight="1" thickTop="1" thickBot="1" x14ac:dyDescent="0.3">
      <c r="A1747" s="28" t="str">
        <f t="shared" si="27"/>
        <v/>
      </c>
      <c r="B1747" s="171"/>
      <c r="C1747" s="184"/>
      <c r="D1747" s="170"/>
      <c r="E1747" s="170"/>
      <c r="F1747" s="132" t="str">
        <f>IFERROR(VLOOKUP(C1747,PG!$C$8:$M$1007,11,FALSE),"")</f>
        <v/>
      </c>
      <c r="G1747" s="133">
        <f>IFERROR(VLOOKUP(C1747,PG!$C$8:$N$1007,12,FALSE)*E1747,0)</f>
        <v>0</v>
      </c>
    </row>
    <row r="1748" spans="1:7" ht="35.1" customHeight="1" thickTop="1" thickBot="1" x14ac:dyDescent="0.3">
      <c r="A1748" s="28" t="str">
        <f t="shared" si="27"/>
        <v/>
      </c>
      <c r="B1748" s="171"/>
      <c r="C1748" s="184"/>
      <c r="D1748" s="170"/>
      <c r="E1748" s="170"/>
      <c r="F1748" s="132" t="str">
        <f>IFERROR(VLOOKUP(C1748,PG!$C$8:$M$1007,11,FALSE),"")</f>
        <v/>
      </c>
      <c r="G1748" s="133">
        <f>IFERROR(VLOOKUP(C1748,PG!$C$8:$N$1007,12,FALSE)*E1748,0)</f>
        <v>0</v>
      </c>
    </row>
    <row r="1749" spans="1:7" ht="35.1" customHeight="1" thickTop="1" thickBot="1" x14ac:dyDescent="0.3">
      <c r="A1749" s="28" t="str">
        <f t="shared" si="27"/>
        <v/>
      </c>
      <c r="B1749" s="171"/>
      <c r="C1749" s="184"/>
      <c r="D1749" s="170"/>
      <c r="E1749" s="170"/>
      <c r="F1749" s="132" t="str">
        <f>IFERROR(VLOOKUP(C1749,PG!$C$8:$M$1007,11,FALSE),"")</f>
        <v/>
      </c>
      <c r="G1749" s="133">
        <f>IFERROR(VLOOKUP(C1749,PG!$C$8:$N$1007,12,FALSE)*E1749,0)</f>
        <v>0</v>
      </c>
    </row>
    <row r="1750" spans="1:7" ht="35.1" customHeight="1" thickTop="1" thickBot="1" x14ac:dyDescent="0.3">
      <c r="A1750" s="28" t="str">
        <f t="shared" si="27"/>
        <v/>
      </c>
      <c r="B1750" s="171"/>
      <c r="C1750" s="184"/>
      <c r="D1750" s="170"/>
      <c r="E1750" s="170"/>
      <c r="F1750" s="132" t="str">
        <f>IFERROR(VLOOKUP(C1750,PG!$C$8:$M$1007,11,FALSE),"")</f>
        <v/>
      </c>
      <c r="G1750" s="133">
        <f>IFERROR(VLOOKUP(C1750,PG!$C$8:$N$1007,12,FALSE)*E1750,0)</f>
        <v>0</v>
      </c>
    </row>
    <row r="1751" spans="1:7" ht="35.1" customHeight="1" thickTop="1" thickBot="1" x14ac:dyDescent="0.3">
      <c r="A1751" s="28" t="str">
        <f t="shared" si="27"/>
        <v/>
      </c>
      <c r="B1751" s="171"/>
      <c r="C1751" s="184"/>
      <c r="D1751" s="170"/>
      <c r="E1751" s="170"/>
      <c r="F1751" s="132" t="str">
        <f>IFERROR(VLOOKUP(C1751,PG!$C$8:$M$1007,11,FALSE),"")</f>
        <v/>
      </c>
      <c r="G1751" s="133">
        <f>IFERROR(VLOOKUP(C1751,PG!$C$8:$N$1007,12,FALSE)*E1751,0)</f>
        <v>0</v>
      </c>
    </row>
    <row r="1752" spans="1:7" ht="35.1" customHeight="1" thickTop="1" thickBot="1" x14ac:dyDescent="0.3">
      <c r="A1752" s="28" t="str">
        <f t="shared" si="27"/>
        <v/>
      </c>
      <c r="B1752" s="171"/>
      <c r="C1752" s="184"/>
      <c r="D1752" s="170"/>
      <c r="E1752" s="170"/>
      <c r="F1752" s="132" t="str">
        <f>IFERROR(VLOOKUP(C1752,PG!$C$8:$M$1007,11,FALSE),"")</f>
        <v/>
      </c>
      <c r="G1752" s="133">
        <f>IFERROR(VLOOKUP(C1752,PG!$C$8:$N$1007,12,FALSE)*E1752,0)</f>
        <v>0</v>
      </c>
    </row>
    <row r="1753" spans="1:7" ht="35.1" customHeight="1" thickTop="1" thickBot="1" x14ac:dyDescent="0.3">
      <c r="A1753" s="28" t="str">
        <f t="shared" si="27"/>
        <v/>
      </c>
      <c r="B1753" s="171"/>
      <c r="C1753" s="184"/>
      <c r="D1753" s="170"/>
      <c r="E1753" s="170"/>
      <c r="F1753" s="132" t="str">
        <f>IFERROR(VLOOKUP(C1753,PG!$C$8:$M$1007,11,FALSE),"")</f>
        <v/>
      </c>
      <c r="G1753" s="133">
        <f>IFERROR(VLOOKUP(C1753,PG!$C$8:$N$1007,12,FALSE)*E1753,0)</f>
        <v>0</v>
      </c>
    </row>
    <row r="1754" spans="1:7" ht="35.1" customHeight="1" thickTop="1" thickBot="1" x14ac:dyDescent="0.3">
      <c r="A1754" s="28" t="str">
        <f t="shared" si="27"/>
        <v/>
      </c>
      <c r="B1754" s="171"/>
      <c r="C1754" s="184"/>
      <c r="D1754" s="170"/>
      <c r="E1754" s="170"/>
      <c r="F1754" s="132" t="str">
        <f>IFERROR(VLOOKUP(C1754,PG!$C$8:$M$1007,11,FALSE),"")</f>
        <v/>
      </c>
      <c r="G1754" s="133">
        <f>IFERROR(VLOOKUP(C1754,PG!$C$8:$N$1007,12,FALSE)*E1754,0)</f>
        <v>0</v>
      </c>
    </row>
    <row r="1755" spans="1:7" ht="35.1" customHeight="1" thickTop="1" thickBot="1" x14ac:dyDescent="0.3">
      <c r="A1755" s="28" t="str">
        <f t="shared" si="27"/>
        <v/>
      </c>
      <c r="B1755" s="171"/>
      <c r="C1755" s="184"/>
      <c r="D1755" s="170"/>
      <c r="E1755" s="170"/>
      <c r="F1755" s="132" t="str">
        <f>IFERROR(VLOOKUP(C1755,PG!$C$8:$M$1007,11,FALSE),"")</f>
        <v/>
      </c>
      <c r="G1755" s="133">
        <f>IFERROR(VLOOKUP(C1755,PG!$C$8:$N$1007,12,FALSE)*E1755,0)</f>
        <v>0</v>
      </c>
    </row>
    <row r="1756" spans="1:7" ht="35.1" customHeight="1" thickTop="1" thickBot="1" x14ac:dyDescent="0.3">
      <c r="A1756" s="28" t="str">
        <f t="shared" si="27"/>
        <v/>
      </c>
      <c r="B1756" s="171"/>
      <c r="C1756" s="184"/>
      <c r="D1756" s="170"/>
      <c r="E1756" s="170"/>
      <c r="F1756" s="132" t="str">
        <f>IFERROR(VLOOKUP(C1756,PG!$C$8:$M$1007,11,FALSE),"")</f>
        <v/>
      </c>
      <c r="G1756" s="133">
        <f>IFERROR(VLOOKUP(C1756,PG!$C$8:$N$1007,12,FALSE)*E1756,0)</f>
        <v>0</v>
      </c>
    </row>
    <row r="1757" spans="1:7" ht="35.1" customHeight="1" thickTop="1" thickBot="1" x14ac:dyDescent="0.3">
      <c r="A1757" s="28" t="str">
        <f t="shared" si="27"/>
        <v/>
      </c>
      <c r="B1757" s="171"/>
      <c r="C1757" s="184"/>
      <c r="D1757" s="170"/>
      <c r="E1757" s="170"/>
      <c r="F1757" s="132" t="str">
        <f>IFERROR(VLOOKUP(C1757,PG!$C$8:$M$1007,11,FALSE),"")</f>
        <v/>
      </c>
      <c r="G1757" s="133">
        <f>IFERROR(VLOOKUP(C1757,PG!$C$8:$N$1007,12,FALSE)*E1757,0)</f>
        <v>0</v>
      </c>
    </row>
    <row r="1758" spans="1:7" ht="35.1" customHeight="1" thickTop="1" thickBot="1" x14ac:dyDescent="0.3">
      <c r="A1758" s="28" t="str">
        <f t="shared" si="27"/>
        <v/>
      </c>
      <c r="B1758" s="171"/>
      <c r="C1758" s="184"/>
      <c r="D1758" s="170"/>
      <c r="E1758" s="170"/>
      <c r="F1758" s="132" t="str">
        <f>IFERROR(VLOOKUP(C1758,PG!$C$8:$M$1007,11,FALSE),"")</f>
        <v/>
      </c>
      <c r="G1758" s="133">
        <f>IFERROR(VLOOKUP(C1758,PG!$C$8:$N$1007,12,FALSE)*E1758,0)</f>
        <v>0</v>
      </c>
    </row>
    <row r="1759" spans="1:7" ht="35.1" customHeight="1" thickTop="1" thickBot="1" x14ac:dyDescent="0.3">
      <c r="A1759" s="28" t="str">
        <f t="shared" si="27"/>
        <v/>
      </c>
      <c r="B1759" s="171"/>
      <c r="C1759" s="184"/>
      <c r="D1759" s="170"/>
      <c r="E1759" s="170"/>
      <c r="F1759" s="132" t="str">
        <f>IFERROR(VLOOKUP(C1759,PG!$C$8:$M$1007,11,FALSE),"")</f>
        <v/>
      </c>
      <c r="G1759" s="133">
        <f>IFERROR(VLOOKUP(C1759,PG!$C$8:$N$1007,12,FALSE)*E1759,0)</f>
        <v>0</v>
      </c>
    </row>
    <row r="1760" spans="1:7" ht="35.1" customHeight="1" thickTop="1" thickBot="1" x14ac:dyDescent="0.3">
      <c r="A1760" s="28" t="str">
        <f t="shared" si="27"/>
        <v/>
      </c>
      <c r="B1760" s="171"/>
      <c r="C1760" s="184"/>
      <c r="D1760" s="170"/>
      <c r="E1760" s="170"/>
      <c r="F1760" s="132" t="str">
        <f>IFERROR(VLOOKUP(C1760,PG!$C$8:$M$1007,11,FALSE),"")</f>
        <v/>
      </c>
      <c r="G1760" s="133">
        <f>IFERROR(VLOOKUP(C1760,PG!$C$8:$N$1007,12,FALSE)*E1760,0)</f>
        <v>0</v>
      </c>
    </row>
    <row r="1761" spans="1:7" ht="35.1" customHeight="1" thickTop="1" thickBot="1" x14ac:dyDescent="0.3">
      <c r="A1761" s="28" t="str">
        <f t="shared" si="27"/>
        <v/>
      </c>
      <c r="B1761" s="171"/>
      <c r="C1761" s="184"/>
      <c r="D1761" s="170"/>
      <c r="E1761" s="170"/>
      <c r="F1761" s="132" t="str">
        <f>IFERROR(VLOOKUP(C1761,PG!$C$8:$M$1007,11,FALSE),"")</f>
        <v/>
      </c>
      <c r="G1761" s="133">
        <f>IFERROR(VLOOKUP(C1761,PG!$C$8:$N$1007,12,FALSE)*E1761,0)</f>
        <v>0</v>
      </c>
    </row>
    <row r="1762" spans="1:7" ht="35.1" customHeight="1" thickTop="1" thickBot="1" x14ac:dyDescent="0.3">
      <c r="A1762" s="28" t="str">
        <f t="shared" si="27"/>
        <v/>
      </c>
      <c r="B1762" s="171"/>
      <c r="C1762" s="184"/>
      <c r="D1762" s="170"/>
      <c r="E1762" s="170"/>
      <c r="F1762" s="132" t="str">
        <f>IFERROR(VLOOKUP(C1762,PG!$C$8:$M$1007,11,FALSE),"")</f>
        <v/>
      </c>
      <c r="G1762" s="133">
        <f>IFERROR(VLOOKUP(C1762,PG!$C$8:$N$1007,12,FALSE)*E1762,0)</f>
        <v>0</v>
      </c>
    </row>
    <row r="1763" spans="1:7" ht="35.1" customHeight="1" thickTop="1" thickBot="1" x14ac:dyDescent="0.3">
      <c r="A1763" s="28" t="str">
        <f t="shared" si="27"/>
        <v/>
      </c>
      <c r="B1763" s="171"/>
      <c r="C1763" s="184"/>
      <c r="D1763" s="170"/>
      <c r="E1763" s="170"/>
      <c r="F1763" s="132" t="str">
        <f>IFERROR(VLOOKUP(C1763,PG!$C$8:$M$1007,11,FALSE),"")</f>
        <v/>
      </c>
      <c r="G1763" s="133">
        <f>IFERROR(VLOOKUP(C1763,PG!$C$8:$N$1007,12,FALSE)*E1763,0)</f>
        <v>0</v>
      </c>
    </row>
    <row r="1764" spans="1:7" ht="35.1" customHeight="1" thickTop="1" thickBot="1" x14ac:dyDescent="0.3">
      <c r="A1764" s="28" t="str">
        <f t="shared" si="27"/>
        <v/>
      </c>
      <c r="B1764" s="171"/>
      <c r="C1764" s="184"/>
      <c r="D1764" s="170"/>
      <c r="E1764" s="170"/>
      <c r="F1764" s="132" t="str">
        <f>IFERROR(VLOOKUP(C1764,PG!$C$8:$M$1007,11,FALSE),"")</f>
        <v/>
      </c>
      <c r="G1764" s="133">
        <f>IFERROR(VLOOKUP(C1764,PG!$C$8:$N$1007,12,FALSE)*E1764,0)</f>
        <v>0</v>
      </c>
    </row>
    <row r="1765" spans="1:7" ht="35.1" customHeight="1" thickTop="1" thickBot="1" x14ac:dyDescent="0.3">
      <c r="A1765" s="28" t="str">
        <f t="shared" si="27"/>
        <v/>
      </c>
      <c r="B1765" s="171"/>
      <c r="C1765" s="184"/>
      <c r="D1765" s="170"/>
      <c r="E1765" s="170"/>
      <c r="F1765" s="132" t="str">
        <f>IFERROR(VLOOKUP(C1765,PG!$C$8:$M$1007,11,FALSE),"")</f>
        <v/>
      </c>
      <c r="G1765" s="133">
        <f>IFERROR(VLOOKUP(C1765,PG!$C$8:$N$1007,12,FALSE)*E1765,0)</f>
        <v>0</v>
      </c>
    </row>
    <row r="1766" spans="1:7" ht="35.1" customHeight="1" thickTop="1" thickBot="1" x14ac:dyDescent="0.3">
      <c r="A1766" s="28" t="str">
        <f t="shared" si="27"/>
        <v/>
      </c>
      <c r="B1766" s="171"/>
      <c r="C1766" s="184"/>
      <c r="D1766" s="170"/>
      <c r="E1766" s="170"/>
      <c r="F1766" s="132" t="str">
        <f>IFERROR(VLOOKUP(C1766,PG!$C$8:$M$1007,11,FALSE),"")</f>
        <v/>
      </c>
      <c r="G1766" s="133">
        <f>IFERROR(VLOOKUP(C1766,PG!$C$8:$N$1007,12,FALSE)*E1766,0)</f>
        <v>0</v>
      </c>
    </row>
    <row r="1767" spans="1:7" ht="35.1" customHeight="1" thickTop="1" thickBot="1" x14ac:dyDescent="0.3">
      <c r="A1767" s="28" t="str">
        <f t="shared" si="27"/>
        <v/>
      </c>
      <c r="B1767" s="171"/>
      <c r="C1767" s="184"/>
      <c r="D1767" s="170"/>
      <c r="E1767" s="170"/>
      <c r="F1767" s="132" t="str">
        <f>IFERROR(VLOOKUP(C1767,PG!$C$8:$M$1007,11,FALSE),"")</f>
        <v/>
      </c>
      <c r="G1767" s="133">
        <f>IFERROR(VLOOKUP(C1767,PG!$C$8:$N$1007,12,FALSE)*E1767,0)</f>
        <v>0</v>
      </c>
    </row>
    <row r="1768" spans="1:7" ht="35.1" customHeight="1" thickTop="1" thickBot="1" x14ac:dyDescent="0.3">
      <c r="A1768" s="28" t="str">
        <f t="shared" si="27"/>
        <v/>
      </c>
      <c r="B1768" s="171"/>
      <c r="C1768" s="184"/>
      <c r="D1768" s="170"/>
      <c r="E1768" s="170"/>
      <c r="F1768" s="132" t="str">
        <f>IFERROR(VLOOKUP(C1768,PG!$C$8:$M$1007,11,FALSE),"")</f>
        <v/>
      </c>
      <c r="G1768" s="133">
        <f>IFERROR(VLOOKUP(C1768,PG!$C$8:$N$1007,12,FALSE)*E1768,0)</f>
        <v>0</v>
      </c>
    </row>
    <row r="1769" spans="1:7" ht="35.1" customHeight="1" thickTop="1" thickBot="1" x14ac:dyDescent="0.3">
      <c r="A1769" s="28" t="str">
        <f t="shared" si="27"/>
        <v/>
      </c>
      <c r="B1769" s="171"/>
      <c r="C1769" s="184"/>
      <c r="D1769" s="170"/>
      <c r="E1769" s="170"/>
      <c r="F1769" s="132" t="str">
        <f>IFERROR(VLOOKUP(C1769,PG!$C$8:$M$1007,11,FALSE),"")</f>
        <v/>
      </c>
      <c r="G1769" s="133">
        <f>IFERROR(VLOOKUP(C1769,PG!$C$8:$N$1007,12,FALSE)*E1769,0)</f>
        <v>0</v>
      </c>
    </row>
    <row r="1770" spans="1:7" ht="35.1" customHeight="1" thickTop="1" thickBot="1" x14ac:dyDescent="0.3">
      <c r="A1770" s="28" t="str">
        <f t="shared" si="27"/>
        <v/>
      </c>
      <c r="B1770" s="171"/>
      <c r="C1770" s="184"/>
      <c r="D1770" s="170"/>
      <c r="E1770" s="170"/>
      <c r="F1770" s="132" t="str">
        <f>IFERROR(VLOOKUP(C1770,PG!$C$8:$M$1007,11,FALSE),"")</f>
        <v/>
      </c>
      <c r="G1770" s="133">
        <f>IFERROR(VLOOKUP(C1770,PG!$C$8:$N$1007,12,FALSE)*E1770,0)</f>
        <v>0</v>
      </c>
    </row>
    <row r="1771" spans="1:7" ht="35.1" customHeight="1" thickTop="1" thickBot="1" x14ac:dyDescent="0.3">
      <c r="A1771" s="28" t="str">
        <f t="shared" si="27"/>
        <v/>
      </c>
      <c r="B1771" s="171"/>
      <c r="C1771" s="184"/>
      <c r="D1771" s="170"/>
      <c r="E1771" s="170"/>
      <c r="F1771" s="132" t="str">
        <f>IFERROR(VLOOKUP(C1771,PG!$C$8:$M$1007,11,FALSE),"")</f>
        <v/>
      </c>
      <c r="G1771" s="133">
        <f>IFERROR(VLOOKUP(C1771,PG!$C$8:$N$1007,12,FALSE)*E1771,0)</f>
        <v>0</v>
      </c>
    </row>
    <row r="1772" spans="1:7" ht="35.1" customHeight="1" thickTop="1" thickBot="1" x14ac:dyDescent="0.3">
      <c r="A1772" s="28" t="str">
        <f t="shared" si="27"/>
        <v/>
      </c>
      <c r="B1772" s="171"/>
      <c r="C1772" s="184"/>
      <c r="D1772" s="170"/>
      <c r="E1772" s="170"/>
      <c r="F1772" s="132" t="str">
        <f>IFERROR(VLOOKUP(C1772,PG!$C$8:$M$1007,11,FALSE),"")</f>
        <v/>
      </c>
      <c r="G1772" s="133">
        <f>IFERROR(VLOOKUP(C1772,PG!$C$8:$N$1007,12,FALSE)*E1772,0)</f>
        <v>0</v>
      </c>
    </row>
    <row r="1773" spans="1:7" ht="35.1" customHeight="1" thickTop="1" thickBot="1" x14ac:dyDescent="0.3">
      <c r="A1773" s="28" t="str">
        <f t="shared" si="27"/>
        <v/>
      </c>
      <c r="B1773" s="171"/>
      <c r="C1773" s="184"/>
      <c r="D1773" s="170"/>
      <c r="E1773" s="170"/>
      <c r="F1773" s="132" t="str">
        <f>IFERROR(VLOOKUP(C1773,PG!$C$8:$M$1007,11,FALSE),"")</f>
        <v/>
      </c>
      <c r="G1773" s="133">
        <f>IFERROR(VLOOKUP(C1773,PG!$C$8:$N$1007,12,FALSE)*E1773,0)</f>
        <v>0</v>
      </c>
    </row>
    <row r="1774" spans="1:7" ht="35.1" customHeight="1" thickTop="1" thickBot="1" x14ac:dyDescent="0.3">
      <c r="A1774" s="28" t="str">
        <f t="shared" si="27"/>
        <v/>
      </c>
      <c r="B1774" s="171"/>
      <c r="C1774" s="184"/>
      <c r="D1774" s="170"/>
      <c r="E1774" s="170"/>
      <c r="F1774" s="132" t="str">
        <f>IFERROR(VLOOKUP(C1774,PG!$C$8:$M$1007,11,FALSE),"")</f>
        <v/>
      </c>
      <c r="G1774" s="133">
        <f>IFERROR(VLOOKUP(C1774,PG!$C$8:$N$1007,12,FALSE)*E1774,0)</f>
        <v>0</v>
      </c>
    </row>
    <row r="1775" spans="1:7" ht="35.1" customHeight="1" thickTop="1" thickBot="1" x14ac:dyDescent="0.3">
      <c r="A1775" s="28" t="str">
        <f t="shared" si="27"/>
        <v/>
      </c>
      <c r="B1775" s="171"/>
      <c r="C1775" s="184"/>
      <c r="D1775" s="170"/>
      <c r="E1775" s="170"/>
      <c r="F1775" s="132" t="str">
        <f>IFERROR(VLOOKUP(C1775,PG!$C$8:$M$1007,11,FALSE),"")</f>
        <v/>
      </c>
      <c r="G1775" s="133">
        <f>IFERROR(VLOOKUP(C1775,PG!$C$8:$N$1007,12,FALSE)*E1775,0)</f>
        <v>0</v>
      </c>
    </row>
    <row r="1776" spans="1:7" ht="35.1" customHeight="1" thickTop="1" thickBot="1" x14ac:dyDescent="0.3">
      <c r="A1776" s="28" t="str">
        <f t="shared" si="27"/>
        <v/>
      </c>
      <c r="B1776" s="171"/>
      <c r="C1776" s="184"/>
      <c r="D1776" s="170"/>
      <c r="E1776" s="170"/>
      <c r="F1776" s="132" t="str">
        <f>IFERROR(VLOOKUP(C1776,PG!$C$8:$M$1007,11,FALSE),"")</f>
        <v/>
      </c>
      <c r="G1776" s="133">
        <f>IFERROR(VLOOKUP(C1776,PG!$C$8:$N$1007,12,FALSE)*E1776,0)</f>
        <v>0</v>
      </c>
    </row>
    <row r="1777" spans="1:7" ht="35.1" customHeight="1" thickTop="1" thickBot="1" x14ac:dyDescent="0.3">
      <c r="A1777" s="28" t="str">
        <f t="shared" si="27"/>
        <v/>
      </c>
      <c r="B1777" s="171"/>
      <c r="C1777" s="184"/>
      <c r="D1777" s="170"/>
      <c r="E1777" s="170"/>
      <c r="F1777" s="132" t="str">
        <f>IFERROR(VLOOKUP(C1777,PG!$C$8:$M$1007,11,FALSE),"")</f>
        <v/>
      </c>
      <c r="G1777" s="133">
        <f>IFERROR(VLOOKUP(C1777,PG!$C$8:$N$1007,12,FALSE)*E1777,0)</f>
        <v>0</v>
      </c>
    </row>
    <row r="1778" spans="1:7" ht="35.1" customHeight="1" thickTop="1" thickBot="1" x14ac:dyDescent="0.3">
      <c r="A1778" s="28" t="str">
        <f t="shared" si="27"/>
        <v/>
      </c>
      <c r="B1778" s="171"/>
      <c r="C1778" s="184"/>
      <c r="D1778" s="170"/>
      <c r="E1778" s="170"/>
      <c r="F1778" s="132" t="str">
        <f>IFERROR(VLOOKUP(C1778,PG!$C$8:$M$1007,11,FALSE),"")</f>
        <v/>
      </c>
      <c r="G1778" s="133">
        <f>IFERROR(VLOOKUP(C1778,PG!$C$8:$N$1007,12,FALSE)*E1778,0)</f>
        <v>0</v>
      </c>
    </row>
    <row r="1779" spans="1:7" ht="35.1" customHeight="1" thickTop="1" thickBot="1" x14ac:dyDescent="0.3">
      <c r="A1779" s="28" t="str">
        <f t="shared" si="27"/>
        <v/>
      </c>
      <c r="B1779" s="171"/>
      <c r="C1779" s="184"/>
      <c r="D1779" s="170"/>
      <c r="E1779" s="170"/>
      <c r="F1779" s="132" t="str">
        <f>IFERROR(VLOOKUP(C1779,PG!$C$8:$M$1007,11,FALSE),"")</f>
        <v/>
      </c>
      <c r="G1779" s="133">
        <f>IFERROR(VLOOKUP(C1779,PG!$C$8:$N$1007,12,FALSE)*E1779,0)</f>
        <v>0</v>
      </c>
    </row>
    <row r="1780" spans="1:7" ht="35.1" customHeight="1" thickTop="1" thickBot="1" x14ac:dyDescent="0.3">
      <c r="A1780" s="28" t="str">
        <f t="shared" si="27"/>
        <v/>
      </c>
      <c r="B1780" s="171"/>
      <c r="C1780" s="184"/>
      <c r="D1780" s="170"/>
      <c r="E1780" s="170"/>
      <c r="F1780" s="132" t="str">
        <f>IFERROR(VLOOKUP(C1780,PG!$C$8:$M$1007,11,FALSE),"")</f>
        <v/>
      </c>
      <c r="G1780" s="133">
        <f>IFERROR(VLOOKUP(C1780,PG!$C$8:$N$1007,12,FALSE)*E1780,0)</f>
        <v>0</v>
      </c>
    </row>
    <row r="1781" spans="1:7" ht="35.1" customHeight="1" thickTop="1" thickBot="1" x14ac:dyDescent="0.3">
      <c r="A1781" s="28" t="str">
        <f t="shared" si="27"/>
        <v/>
      </c>
      <c r="B1781" s="171"/>
      <c r="C1781" s="184"/>
      <c r="D1781" s="170"/>
      <c r="E1781" s="170"/>
      <c r="F1781" s="132" t="str">
        <f>IFERROR(VLOOKUP(C1781,PG!$C$8:$M$1007,11,FALSE),"")</f>
        <v/>
      </c>
      <c r="G1781" s="133">
        <f>IFERROR(VLOOKUP(C1781,PG!$C$8:$N$1007,12,FALSE)*E1781,0)</f>
        <v>0</v>
      </c>
    </row>
    <row r="1782" spans="1:7" ht="35.1" customHeight="1" thickTop="1" thickBot="1" x14ac:dyDescent="0.3">
      <c r="A1782" s="28" t="str">
        <f t="shared" si="27"/>
        <v/>
      </c>
      <c r="B1782" s="171"/>
      <c r="C1782" s="184"/>
      <c r="D1782" s="170"/>
      <c r="E1782" s="170"/>
      <c r="F1782" s="132" t="str">
        <f>IFERROR(VLOOKUP(C1782,PG!$C$8:$M$1007,11,FALSE),"")</f>
        <v/>
      </c>
      <c r="G1782" s="133">
        <f>IFERROR(VLOOKUP(C1782,PG!$C$8:$N$1007,12,FALSE)*E1782,0)</f>
        <v>0</v>
      </c>
    </row>
    <row r="1783" spans="1:7" ht="35.1" customHeight="1" thickTop="1" thickBot="1" x14ac:dyDescent="0.3">
      <c r="A1783" s="28" t="str">
        <f t="shared" si="27"/>
        <v/>
      </c>
      <c r="B1783" s="171"/>
      <c r="C1783" s="184"/>
      <c r="D1783" s="170"/>
      <c r="E1783" s="170"/>
      <c r="F1783" s="132" t="str">
        <f>IFERROR(VLOOKUP(C1783,PG!$C$8:$M$1007,11,FALSE),"")</f>
        <v/>
      </c>
      <c r="G1783" s="133">
        <f>IFERROR(VLOOKUP(C1783,PG!$C$8:$N$1007,12,FALSE)*E1783,0)</f>
        <v>0</v>
      </c>
    </row>
    <row r="1784" spans="1:7" ht="35.1" customHeight="1" thickTop="1" thickBot="1" x14ac:dyDescent="0.3">
      <c r="A1784" s="28" t="str">
        <f t="shared" si="27"/>
        <v/>
      </c>
      <c r="B1784" s="171"/>
      <c r="C1784" s="184"/>
      <c r="D1784" s="170"/>
      <c r="E1784" s="170"/>
      <c r="F1784" s="132" t="str">
        <f>IFERROR(VLOOKUP(C1784,PG!$C$8:$M$1007,11,FALSE),"")</f>
        <v/>
      </c>
      <c r="G1784" s="133">
        <f>IFERROR(VLOOKUP(C1784,PG!$C$8:$N$1007,12,FALSE)*E1784,0)</f>
        <v>0</v>
      </c>
    </row>
    <row r="1785" spans="1:7" ht="35.1" customHeight="1" thickTop="1" thickBot="1" x14ac:dyDescent="0.3">
      <c r="A1785" s="28" t="str">
        <f t="shared" si="27"/>
        <v/>
      </c>
      <c r="B1785" s="171"/>
      <c r="C1785" s="184"/>
      <c r="D1785" s="170"/>
      <c r="E1785" s="170"/>
      <c r="F1785" s="132" t="str">
        <f>IFERROR(VLOOKUP(C1785,PG!$C$8:$M$1007,11,FALSE),"")</f>
        <v/>
      </c>
      <c r="G1785" s="133">
        <f>IFERROR(VLOOKUP(C1785,PG!$C$8:$N$1007,12,FALSE)*E1785,0)</f>
        <v>0</v>
      </c>
    </row>
    <row r="1786" spans="1:7" ht="35.1" customHeight="1" thickTop="1" thickBot="1" x14ac:dyDescent="0.3">
      <c r="A1786" s="28" t="str">
        <f t="shared" si="27"/>
        <v/>
      </c>
      <c r="B1786" s="171"/>
      <c r="C1786" s="184"/>
      <c r="D1786" s="170"/>
      <c r="E1786" s="170"/>
      <c r="F1786" s="132" t="str">
        <f>IFERROR(VLOOKUP(C1786,PG!$C$8:$M$1007,11,FALSE),"")</f>
        <v/>
      </c>
      <c r="G1786" s="133">
        <f>IFERROR(VLOOKUP(C1786,PG!$C$8:$N$1007,12,FALSE)*E1786,0)</f>
        <v>0</v>
      </c>
    </row>
    <row r="1787" spans="1:7" ht="35.1" customHeight="1" thickTop="1" thickBot="1" x14ac:dyDescent="0.3">
      <c r="A1787" s="28" t="str">
        <f t="shared" si="27"/>
        <v/>
      </c>
      <c r="B1787" s="171"/>
      <c r="C1787" s="184"/>
      <c r="D1787" s="170"/>
      <c r="E1787" s="170"/>
      <c r="F1787" s="132" t="str">
        <f>IFERROR(VLOOKUP(C1787,PG!$C$8:$M$1007,11,FALSE),"")</f>
        <v/>
      </c>
      <c r="G1787" s="133">
        <f>IFERROR(VLOOKUP(C1787,PG!$C$8:$N$1007,12,FALSE)*E1787,0)</f>
        <v>0</v>
      </c>
    </row>
    <row r="1788" spans="1:7" ht="35.1" customHeight="1" thickTop="1" thickBot="1" x14ac:dyDescent="0.3">
      <c r="A1788" s="28" t="str">
        <f t="shared" si="27"/>
        <v/>
      </c>
      <c r="B1788" s="171"/>
      <c r="C1788" s="184"/>
      <c r="D1788" s="170"/>
      <c r="E1788" s="170"/>
      <c r="F1788" s="132" t="str">
        <f>IFERROR(VLOOKUP(C1788,PG!$C$8:$M$1007,11,FALSE),"")</f>
        <v/>
      </c>
      <c r="G1788" s="133">
        <f>IFERROR(VLOOKUP(C1788,PG!$C$8:$N$1007,12,FALSE)*E1788,0)</f>
        <v>0</v>
      </c>
    </row>
    <row r="1789" spans="1:7" ht="35.1" customHeight="1" thickTop="1" thickBot="1" x14ac:dyDescent="0.3">
      <c r="A1789" s="28" t="str">
        <f t="shared" si="27"/>
        <v/>
      </c>
      <c r="B1789" s="171"/>
      <c r="C1789" s="184"/>
      <c r="D1789" s="170"/>
      <c r="E1789" s="170"/>
      <c r="F1789" s="132" t="str">
        <f>IFERROR(VLOOKUP(C1789,PG!$C$8:$M$1007,11,FALSE),"")</f>
        <v/>
      </c>
      <c r="G1789" s="133">
        <f>IFERROR(VLOOKUP(C1789,PG!$C$8:$N$1007,12,FALSE)*E1789,0)</f>
        <v>0</v>
      </c>
    </row>
    <row r="1790" spans="1:7" ht="35.1" customHeight="1" thickTop="1" thickBot="1" x14ac:dyDescent="0.3">
      <c r="A1790" s="28" t="str">
        <f t="shared" si="27"/>
        <v/>
      </c>
      <c r="B1790" s="171"/>
      <c r="C1790" s="184"/>
      <c r="D1790" s="170"/>
      <c r="E1790" s="170"/>
      <c r="F1790" s="132" t="str">
        <f>IFERROR(VLOOKUP(C1790,PG!$C$8:$M$1007,11,FALSE),"")</f>
        <v/>
      </c>
      <c r="G1790" s="133">
        <f>IFERROR(VLOOKUP(C1790,PG!$C$8:$N$1007,12,FALSE)*E1790,0)</f>
        <v>0</v>
      </c>
    </row>
    <row r="1791" spans="1:7" ht="35.1" customHeight="1" thickTop="1" thickBot="1" x14ac:dyDescent="0.3">
      <c r="A1791" s="28" t="str">
        <f t="shared" si="27"/>
        <v/>
      </c>
      <c r="B1791" s="171"/>
      <c r="C1791" s="184"/>
      <c r="D1791" s="170"/>
      <c r="E1791" s="170"/>
      <c r="F1791" s="132" t="str">
        <f>IFERROR(VLOOKUP(C1791,PG!$C$8:$M$1007,11,FALSE),"")</f>
        <v/>
      </c>
      <c r="G1791" s="133">
        <f>IFERROR(VLOOKUP(C1791,PG!$C$8:$N$1007,12,FALSE)*E1791,0)</f>
        <v>0</v>
      </c>
    </row>
    <row r="1792" spans="1:7" ht="35.1" customHeight="1" thickTop="1" thickBot="1" x14ac:dyDescent="0.3">
      <c r="A1792" s="28" t="str">
        <f t="shared" si="27"/>
        <v/>
      </c>
      <c r="B1792" s="171"/>
      <c r="C1792" s="184"/>
      <c r="D1792" s="170"/>
      <c r="E1792" s="170"/>
      <c r="F1792" s="132" t="str">
        <f>IFERROR(VLOOKUP(C1792,PG!$C$8:$M$1007,11,FALSE),"")</f>
        <v/>
      </c>
      <c r="G1792" s="133">
        <f>IFERROR(VLOOKUP(C1792,PG!$C$8:$N$1007,12,FALSE)*E1792,0)</f>
        <v>0</v>
      </c>
    </row>
    <row r="1793" spans="1:7" ht="35.1" customHeight="1" thickTop="1" thickBot="1" x14ac:dyDescent="0.3">
      <c r="A1793" s="28" t="str">
        <f t="shared" si="27"/>
        <v/>
      </c>
      <c r="B1793" s="171"/>
      <c r="C1793" s="184"/>
      <c r="D1793" s="170"/>
      <c r="E1793" s="170"/>
      <c r="F1793" s="132" t="str">
        <f>IFERROR(VLOOKUP(C1793,PG!$C$8:$M$1007,11,FALSE),"")</f>
        <v/>
      </c>
      <c r="G1793" s="133">
        <f>IFERROR(VLOOKUP(C1793,PG!$C$8:$N$1007,12,FALSE)*E1793,0)</f>
        <v>0</v>
      </c>
    </row>
    <row r="1794" spans="1:7" ht="35.1" customHeight="1" thickTop="1" thickBot="1" x14ac:dyDescent="0.3">
      <c r="A1794" s="28" t="str">
        <f t="shared" si="27"/>
        <v/>
      </c>
      <c r="B1794" s="171"/>
      <c r="C1794" s="184"/>
      <c r="D1794" s="170"/>
      <c r="E1794" s="170"/>
      <c r="F1794" s="132" t="str">
        <f>IFERROR(VLOOKUP(C1794,PG!$C$8:$M$1007,11,FALSE),"")</f>
        <v/>
      </c>
      <c r="G1794" s="133">
        <f>IFERROR(VLOOKUP(C1794,PG!$C$8:$N$1007,12,FALSE)*E1794,0)</f>
        <v>0</v>
      </c>
    </row>
    <row r="1795" spans="1:7" ht="35.1" customHeight="1" thickTop="1" thickBot="1" x14ac:dyDescent="0.3">
      <c r="A1795" s="28" t="str">
        <f t="shared" si="27"/>
        <v/>
      </c>
      <c r="B1795" s="171"/>
      <c r="C1795" s="184"/>
      <c r="D1795" s="170"/>
      <c r="E1795" s="170"/>
      <c r="F1795" s="132" t="str">
        <f>IFERROR(VLOOKUP(C1795,PG!$C$8:$M$1007,11,FALSE),"")</f>
        <v/>
      </c>
      <c r="G1795" s="133">
        <f>IFERROR(VLOOKUP(C1795,PG!$C$8:$N$1007,12,FALSE)*E1795,0)</f>
        <v>0</v>
      </c>
    </row>
    <row r="1796" spans="1:7" ht="35.1" customHeight="1" thickTop="1" thickBot="1" x14ac:dyDescent="0.3">
      <c r="A1796" s="28" t="str">
        <f t="shared" si="27"/>
        <v/>
      </c>
      <c r="B1796" s="171"/>
      <c r="C1796" s="184"/>
      <c r="D1796" s="170"/>
      <c r="E1796" s="170"/>
      <c r="F1796" s="132" t="str">
        <f>IFERROR(VLOOKUP(C1796,PG!$C$8:$M$1007,11,FALSE),"")</f>
        <v/>
      </c>
      <c r="G1796" s="133">
        <f>IFERROR(VLOOKUP(C1796,PG!$C$8:$N$1007,12,FALSE)*E1796,0)</f>
        <v>0</v>
      </c>
    </row>
    <row r="1797" spans="1:7" ht="35.1" customHeight="1" thickTop="1" thickBot="1" x14ac:dyDescent="0.3">
      <c r="A1797" s="28" t="str">
        <f t="shared" si="27"/>
        <v/>
      </c>
      <c r="B1797" s="171"/>
      <c r="C1797" s="184"/>
      <c r="D1797" s="170"/>
      <c r="E1797" s="170"/>
      <c r="F1797" s="132" t="str">
        <f>IFERROR(VLOOKUP(C1797,PG!$C$8:$M$1007,11,FALSE),"")</f>
        <v/>
      </c>
      <c r="G1797" s="133">
        <f>IFERROR(VLOOKUP(C1797,PG!$C$8:$N$1007,12,FALSE)*E1797,0)</f>
        <v>0</v>
      </c>
    </row>
    <row r="1798" spans="1:7" ht="35.1" customHeight="1" thickTop="1" thickBot="1" x14ac:dyDescent="0.3">
      <c r="A1798" s="28" t="str">
        <f t="shared" si="27"/>
        <v/>
      </c>
      <c r="B1798" s="171"/>
      <c r="C1798" s="184"/>
      <c r="D1798" s="170"/>
      <c r="E1798" s="170"/>
      <c r="F1798" s="132" t="str">
        <f>IFERROR(VLOOKUP(C1798,PG!$C$8:$M$1007,11,FALSE),"")</f>
        <v/>
      </c>
      <c r="G1798" s="133">
        <f>IFERROR(VLOOKUP(C1798,PG!$C$8:$N$1007,12,FALSE)*E1798,0)</f>
        <v>0</v>
      </c>
    </row>
    <row r="1799" spans="1:7" ht="35.1" customHeight="1" thickTop="1" thickBot="1" x14ac:dyDescent="0.3">
      <c r="A1799" s="28" t="str">
        <f t="shared" si="27"/>
        <v/>
      </c>
      <c r="B1799" s="171"/>
      <c r="C1799" s="184"/>
      <c r="D1799" s="170"/>
      <c r="E1799" s="170"/>
      <c r="F1799" s="132" t="str">
        <f>IFERROR(VLOOKUP(C1799,PG!$C$8:$M$1007,11,FALSE),"")</f>
        <v/>
      </c>
      <c r="G1799" s="133">
        <f>IFERROR(VLOOKUP(C1799,PG!$C$8:$N$1007,12,FALSE)*E1799,0)</f>
        <v>0</v>
      </c>
    </row>
    <row r="1800" spans="1:7" ht="35.1" customHeight="1" thickTop="1" thickBot="1" x14ac:dyDescent="0.3">
      <c r="A1800" s="28" t="str">
        <f t="shared" si="27"/>
        <v/>
      </c>
      <c r="B1800" s="171"/>
      <c r="C1800" s="184"/>
      <c r="D1800" s="170"/>
      <c r="E1800" s="170"/>
      <c r="F1800" s="132" t="str">
        <f>IFERROR(VLOOKUP(C1800,PG!$C$8:$M$1007,11,FALSE),"")</f>
        <v/>
      </c>
      <c r="G1800" s="133">
        <f>IFERROR(VLOOKUP(C1800,PG!$C$8:$N$1007,12,FALSE)*E1800,0)</f>
        <v>0</v>
      </c>
    </row>
    <row r="1801" spans="1:7" ht="35.1" customHeight="1" thickTop="1" thickBot="1" x14ac:dyDescent="0.3">
      <c r="A1801" s="28" t="str">
        <f t="shared" ref="A1801:A1864" si="28">IF(B1801="","",MONTH(B1801))</f>
        <v/>
      </c>
      <c r="B1801" s="171"/>
      <c r="C1801" s="184"/>
      <c r="D1801" s="170"/>
      <c r="E1801" s="170"/>
      <c r="F1801" s="132" t="str">
        <f>IFERROR(VLOOKUP(C1801,PG!$C$8:$M$1007,11,FALSE),"")</f>
        <v/>
      </c>
      <c r="G1801" s="133">
        <f>IFERROR(VLOOKUP(C1801,PG!$C$8:$N$1007,12,FALSE)*E1801,0)</f>
        <v>0</v>
      </c>
    </row>
    <row r="1802" spans="1:7" ht="35.1" customHeight="1" thickTop="1" thickBot="1" x14ac:dyDescent="0.3">
      <c r="A1802" s="28" t="str">
        <f t="shared" si="28"/>
        <v/>
      </c>
      <c r="B1802" s="171"/>
      <c r="C1802" s="184"/>
      <c r="D1802" s="170"/>
      <c r="E1802" s="170"/>
      <c r="F1802" s="132" t="str">
        <f>IFERROR(VLOOKUP(C1802,PG!$C$8:$M$1007,11,FALSE),"")</f>
        <v/>
      </c>
      <c r="G1802" s="133">
        <f>IFERROR(VLOOKUP(C1802,PG!$C$8:$N$1007,12,FALSE)*E1802,0)</f>
        <v>0</v>
      </c>
    </row>
    <row r="1803" spans="1:7" ht="35.1" customHeight="1" thickTop="1" thickBot="1" x14ac:dyDescent="0.3">
      <c r="A1803" s="28" t="str">
        <f t="shared" si="28"/>
        <v/>
      </c>
      <c r="B1803" s="171"/>
      <c r="C1803" s="184"/>
      <c r="D1803" s="170"/>
      <c r="E1803" s="170"/>
      <c r="F1803" s="132" t="str">
        <f>IFERROR(VLOOKUP(C1803,PG!$C$8:$M$1007,11,FALSE),"")</f>
        <v/>
      </c>
      <c r="G1803" s="133">
        <f>IFERROR(VLOOKUP(C1803,PG!$C$8:$N$1007,12,FALSE)*E1803,0)</f>
        <v>0</v>
      </c>
    </row>
    <row r="1804" spans="1:7" ht="35.1" customHeight="1" thickTop="1" thickBot="1" x14ac:dyDescent="0.3">
      <c r="A1804" s="28" t="str">
        <f t="shared" si="28"/>
        <v/>
      </c>
      <c r="B1804" s="171"/>
      <c r="C1804" s="184"/>
      <c r="D1804" s="170"/>
      <c r="E1804" s="170"/>
      <c r="F1804" s="132" t="str">
        <f>IFERROR(VLOOKUP(C1804,PG!$C$8:$M$1007,11,FALSE),"")</f>
        <v/>
      </c>
      <c r="G1804" s="133">
        <f>IFERROR(VLOOKUP(C1804,PG!$C$8:$N$1007,12,FALSE)*E1804,0)</f>
        <v>0</v>
      </c>
    </row>
    <row r="1805" spans="1:7" ht="35.1" customHeight="1" thickTop="1" thickBot="1" x14ac:dyDescent="0.3">
      <c r="A1805" s="28" t="str">
        <f t="shared" si="28"/>
        <v/>
      </c>
      <c r="B1805" s="171"/>
      <c r="C1805" s="184"/>
      <c r="D1805" s="170"/>
      <c r="E1805" s="170"/>
      <c r="F1805" s="132" t="str">
        <f>IFERROR(VLOOKUP(C1805,PG!$C$8:$M$1007,11,FALSE),"")</f>
        <v/>
      </c>
      <c r="G1805" s="133">
        <f>IFERROR(VLOOKUP(C1805,PG!$C$8:$N$1007,12,FALSE)*E1805,0)</f>
        <v>0</v>
      </c>
    </row>
    <row r="1806" spans="1:7" ht="35.1" customHeight="1" thickTop="1" thickBot="1" x14ac:dyDescent="0.3">
      <c r="A1806" s="28" t="str">
        <f t="shared" si="28"/>
        <v/>
      </c>
      <c r="B1806" s="171"/>
      <c r="C1806" s="184"/>
      <c r="D1806" s="170"/>
      <c r="E1806" s="170"/>
      <c r="F1806" s="132" t="str">
        <f>IFERROR(VLOOKUP(C1806,PG!$C$8:$M$1007,11,FALSE),"")</f>
        <v/>
      </c>
      <c r="G1806" s="133">
        <f>IFERROR(VLOOKUP(C1806,PG!$C$8:$N$1007,12,FALSE)*E1806,0)</f>
        <v>0</v>
      </c>
    </row>
    <row r="1807" spans="1:7" ht="35.1" customHeight="1" thickTop="1" thickBot="1" x14ac:dyDescent="0.3">
      <c r="A1807" s="28" t="str">
        <f t="shared" si="28"/>
        <v/>
      </c>
      <c r="B1807" s="171"/>
      <c r="C1807" s="184"/>
      <c r="D1807" s="170"/>
      <c r="E1807" s="170"/>
      <c r="F1807" s="132" t="str">
        <f>IFERROR(VLOOKUP(C1807,PG!$C$8:$M$1007,11,FALSE),"")</f>
        <v/>
      </c>
      <c r="G1807" s="133">
        <f>IFERROR(VLOOKUP(C1807,PG!$C$8:$N$1007,12,FALSE)*E1807,0)</f>
        <v>0</v>
      </c>
    </row>
    <row r="1808" spans="1:7" ht="35.1" customHeight="1" thickTop="1" thickBot="1" x14ac:dyDescent="0.3">
      <c r="A1808" s="28" t="str">
        <f t="shared" si="28"/>
        <v/>
      </c>
      <c r="B1808" s="171"/>
      <c r="C1808" s="184"/>
      <c r="D1808" s="170"/>
      <c r="E1808" s="170"/>
      <c r="F1808" s="132" t="str">
        <f>IFERROR(VLOOKUP(C1808,PG!$C$8:$M$1007,11,FALSE),"")</f>
        <v/>
      </c>
      <c r="G1808" s="133">
        <f>IFERROR(VLOOKUP(C1808,PG!$C$8:$N$1007,12,FALSE)*E1808,0)</f>
        <v>0</v>
      </c>
    </row>
    <row r="1809" spans="1:7" ht="35.1" customHeight="1" thickTop="1" thickBot="1" x14ac:dyDescent="0.3">
      <c r="A1809" s="28" t="str">
        <f t="shared" si="28"/>
        <v/>
      </c>
      <c r="B1809" s="171"/>
      <c r="C1809" s="184"/>
      <c r="D1809" s="170"/>
      <c r="E1809" s="170"/>
      <c r="F1809" s="132" t="str">
        <f>IFERROR(VLOOKUP(C1809,PG!$C$8:$M$1007,11,FALSE),"")</f>
        <v/>
      </c>
      <c r="G1809" s="133">
        <f>IFERROR(VLOOKUP(C1809,PG!$C$8:$N$1007,12,FALSE)*E1809,0)</f>
        <v>0</v>
      </c>
    </row>
    <row r="1810" spans="1:7" ht="35.1" customHeight="1" thickTop="1" thickBot="1" x14ac:dyDescent="0.3">
      <c r="A1810" s="28" t="str">
        <f t="shared" si="28"/>
        <v/>
      </c>
      <c r="B1810" s="171"/>
      <c r="C1810" s="184"/>
      <c r="D1810" s="170"/>
      <c r="E1810" s="170"/>
      <c r="F1810" s="132" t="str">
        <f>IFERROR(VLOOKUP(C1810,PG!$C$8:$M$1007,11,FALSE),"")</f>
        <v/>
      </c>
      <c r="G1810" s="133">
        <f>IFERROR(VLOOKUP(C1810,PG!$C$8:$N$1007,12,FALSE)*E1810,0)</f>
        <v>0</v>
      </c>
    </row>
    <row r="1811" spans="1:7" ht="35.1" customHeight="1" thickTop="1" thickBot="1" x14ac:dyDescent="0.3">
      <c r="A1811" s="28" t="str">
        <f t="shared" si="28"/>
        <v/>
      </c>
      <c r="B1811" s="171"/>
      <c r="C1811" s="184"/>
      <c r="D1811" s="170"/>
      <c r="E1811" s="170"/>
      <c r="F1811" s="132" t="str">
        <f>IFERROR(VLOOKUP(C1811,PG!$C$8:$M$1007,11,FALSE),"")</f>
        <v/>
      </c>
      <c r="G1811" s="133">
        <f>IFERROR(VLOOKUP(C1811,PG!$C$8:$N$1007,12,FALSE)*E1811,0)</f>
        <v>0</v>
      </c>
    </row>
    <row r="1812" spans="1:7" ht="35.1" customHeight="1" thickTop="1" thickBot="1" x14ac:dyDescent="0.3">
      <c r="A1812" s="28" t="str">
        <f t="shared" si="28"/>
        <v/>
      </c>
      <c r="B1812" s="171"/>
      <c r="C1812" s="184"/>
      <c r="D1812" s="170"/>
      <c r="E1812" s="170"/>
      <c r="F1812" s="132" t="str">
        <f>IFERROR(VLOOKUP(C1812,PG!$C$8:$M$1007,11,FALSE),"")</f>
        <v/>
      </c>
      <c r="G1812" s="133">
        <f>IFERROR(VLOOKUP(C1812,PG!$C$8:$N$1007,12,FALSE)*E1812,0)</f>
        <v>0</v>
      </c>
    </row>
    <row r="1813" spans="1:7" ht="35.1" customHeight="1" thickTop="1" thickBot="1" x14ac:dyDescent="0.3">
      <c r="A1813" s="28" t="str">
        <f t="shared" si="28"/>
        <v/>
      </c>
      <c r="B1813" s="171"/>
      <c r="C1813" s="184"/>
      <c r="D1813" s="170"/>
      <c r="E1813" s="170"/>
      <c r="F1813" s="132" t="str">
        <f>IFERROR(VLOOKUP(C1813,PG!$C$8:$M$1007,11,FALSE),"")</f>
        <v/>
      </c>
      <c r="G1813" s="133">
        <f>IFERROR(VLOOKUP(C1813,PG!$C$8:$N$1007,12,FALSE)*E1813,0)</f>
        <v>0</v>
      </c>
    </row>
    <row r="1814" spans="1:7" ht="35.1" customHeight="1" thickTop="1" thickBot="1" x14ac:dyDescent="0.3">
      <c r="A1814" s="28" t="str">
        <f t="shared" si="28"/>
        <v/>
      </c>
      <c r="B1814" s="171"/>
      <c r="C1814" s="184"/>
      <c r="D1814" s="170"/>
      <c r="E1814" s="170"/>
      <c r="F1814" s="132" t="str">
        <f>IFERROR(VLOOKUP(C1814,PG!$C$8:$M$1007,11,FALSE),"")</f>
        <v/>
      </c>
      <c r="G1814" s="133">
        <f>IFERROR(VLOOKUP(C1814,PG!$C$8:$N$1007,12,FALSE)*E1814,0)</f>
        <v>0</v>
      </c>
    </row>
    <row r="1815" spans="1:7" ht="35.1" customHeight="1" thickTop="1" thickBot="1" x14ac:dyDescent="0.3">
      <c r="A1815" s="28" t="str">
        <f t="shared" si="28"/>
        <v/>
      </c>
      <c r="B1815" s="171"/>
      <c r="C1815" s="184"/>
      <c r="D1815" s="170"/>
      <c r="E1815" s="170"/>
      <c r="F1815" s="132" t="str">
        <f>IFERROR(VLOOKUP(C1815,PG!$C$8:$M$1007,11,FALSE),"")</f>
        <v/>
      </c>
      <c r="G1815" s="133">
        <f>IFERROR(VLOOKUP(C1815,PG!$C$8:$N$1007,12,FALSE)*E1815,0)</f>
        <v>0</v>
      </c>
    </row>
    <row r="1816" spans="1:7" ht="35.1" customHeight="1" thickTop="1" thickBot="1" x14ac:dyDescent="0.3">
      <c r="A1816" s="28" t="str">
        <f t="shared" si="28"/>
        <v/>
      </c>
      <c r="B1816" s="171"/>
      <c r="C1816" s="184"/>
      <c r="D1816" s="170"/>
      <c r="E1816" s="170"/>
      <c r="F1816" s="132" t="str">
        <f>IFERROR(VLOOKUP(C1816,PG!$C$8:$M$1007,11,FALSE),"")</f>
        <v/>
      </c>
      <c r="G1816" s="133">
        <f>IFERROR(VLOOKUP(C1816,PG!$C$8:$N$1007,12,FALSE)*E1816,0)</f>
        <v>0</v>
      </c>
    </row>
    <row r="1817" spans="1:7" ht="35.1" customHeight="1" thickTop="1" thickBot="1" x14ac:dyDescent="0.3">
      <c r="A1817" s="28" t="str">
        <f t="shared" si="28"/>
        <v/>
      </c>
      <c r="B1817" s="171"/>
      <c r="C1817" s="184"/>
      <c r="D1817" s="170"/>
      <c r="E1817" s="170"/>
      <c r="F1817" s="132" t="str">
        <f>IFERROR(VLOOKUP(C1817,PG!$C$8:$M$1007,11,FALSE),"")</f>
        <v/>
      </c>
      <c r="G1817" s="133">
        <f>IFERROR(VLOOKUP(C1817,PG!$C$8:$N$1007,12,FALSE)*E1817,0)</f>
        <v>0</v>
      </c>
    </row>
    <row r="1818" spans="1:7" ht="35.1" customHeight="1" thickTop="1" thickBot="1" x14ac:dyDescent="0.3">
      <c r="A1818" s="28" t="str">
        <f t="shared" si="28"/>
        <v/>
      </c>
      <c r="B1818" s="171"/>
      <c r="C1818" s="184"/>
      <c r="D1818" s="170"/>
      <c r="E1818" s="170"/>
      <c r="F1818" s="132" t="str">
        <f>IFERROR(VLOOKUP(C1818,PG!$C$8:$M$1007,11,FALSE),"")</f>
        <v/>
      </c>
      <c r="G1818" s="133">
        <f>IFERROR(VLOOKUP(C1818,PG!$C$8:$N$1007,12,FALSE)*E1818,0)</f>
        <v>0</v>
      </c>
    </row>
    <row r="1819" spans="1:7" ht="35.1" customHeight="1" thickTop="1" thickBot="1" x14ac:dyDescent="0.3">
      <c r="A1819" s="28" t="str">
        <f t="shared" si="28"/>
        <v/>
      </c>
      <c r="B1819" s="171"/>
      <c r="C1819" s="184"/>
      <c r="D1819" s="170"/>
      <c r="E1819" s="170"/>
      <c r="F1819" s="132" t="str">
        <f>IFERROR(VLOOKUP(C1819,PG!$C$8:$M$1007,11,FALSE),"")</f>
        <v/>
      </c>
      <c r="G1819" s="133">
        <f>IFERROR(VLOOKUP(C1819,PG!$C$8:$N$1007,12,FALSE)*E1819,0)</f>
        <v>0</v>
      </c>
    </row>
    <row r="1820" spans="1:7" ht="35.1" customHeight="1" thickTop="1" thickBot="1" x14ac:dyDescent="0.3">
      <c r="A1820" s="28" t="str">
        <f t="shared" si="28"/>
        <v/>
      </c>
      <c r="B1820" s="171"/>
      <c r="C1820" s="184"/>
      <c r="D1820" s="170"/>
      <c r="E1820" s="170"/>
      <c r="F1820" s="132" t="str">
        <f>IFERROR(VLOOKUP(C1820,PG!$C$8:$M$1007,11,FALSE),"")</f>
        <v/>
      </c>
      <c r="G1820" s="133">
        <f>IFERROR(VLOOKUP(C1820,PG!$C$8:$N$1007,12,FALSE)*E1820,0)</f>
        <v>0</v>
      </c>
    </row>
    <row r="1821" spans="1:7" ht="35.1" customHeight="1" thickTop="1" thickBot="1" x14ac:dyDescent="0.3">
      <c r="A1821" s="28" t="str">
        <f t="shared" si="28"/>
        <v/>
      </c>
      <c r="B1821" s="171"/>
      <c r="C1821" s="184"/>
      <c r="D1821" s="170"/>
      <c r="E1821" s="170"/>
      <c r="F1821" s="132" t="str">
        <f>IFERROR(VLOOKUP(C1821,PG!$C$8:$M$1007,11,FALSE),"")</f>
        <v/>
      </c>
      <c r="G1821" s="133">
        <f>IFERROR(VLOOKUP(C1821,PG!$C$8:$N$1007,12,FALSE)*E1821,0)</f>
        <v>0</v>
      </c>
    </row>
    <row r="1822" spans="1:7" ht="35.1" customHeight="1" thickTop="1" thickBot="1" x14ac:dyDescent="0.3">
      <c r="A1822" s="28" t="str">
        <f t="shared" si="28"/>
        <v/>
      </c>
      <c r="B1822" s="171"/>
      <c r="C1822" s="184"/>
      <c r="D1822" s="170"/>
      <c r="E1822" s="170"/>
      <c r="F1822" s="132" t="str">
        <f>IFERROR(VLOOKUP(C1822,PG!$C$8:$M$1007,11,FALSE),"")</f>
        <v/>
      </c>
      <c r="G1822" s="133">
        <f>IFERROR(VLOOKUP(C1822,PG!$C$8:$N$1007,12,FALSE)*E1822,0)</f>
        <v>0</v>
      </c>
    </row>
    <row r="1823" spans="1:7" ht="35.1" customHeight="1" thickTop="1" thickBot="1" x14ac:dyDescent="0.3">
      <c r="A1823" s="28" t="str">
        <f t="shared" si="28"/>
        <v/>
      </c>
      <c r="B1823" s="171"/>
      <c r="C1823" s="184"/>
      <c r="D1823" s="170"/>
      <c r="E1823" s="170"/>
      <c r="F1823" s="132" t="str">
        <f>IFERROR(VLOOKUP(C1823,PG!$C$8:$M$1007,11,FALSE),"")</f>
        <v/>
      </c>
      <c r="G1823" s="133">
        <f>IFERROR(VLOOKUP(C1823,PG!$C$8:$N$1007,12,FALSE)*E1823,0)</f>
        <v>0</v>
      </c>
    </row>
    <row r="1824" spans="1:7" ht="35.1" customHeight="1" thickTop="1" thickBot="1" x14ac:dyDescent="0.3">
      <c r="A1824" s="28" t="str">
        <f t="shared" si="28"/>
        <v/>
      </c>
      <c r="B1824" s="171"/>
      <c r="C1824" s="184"/>
      <c r="D1824" s="170"/>
      <c r="E1824" s="170"/>
      <c r="F1824" s="132" t="str">
        <f>IFERROR(VLOOKUP(C1824,PG!$C$8:$M$1007,11,FALSE),"")</f>
        <v/>
      </c>
      <c r="G1824" s="133">
        <f>IFERROR(VLOOKUP(C1824,PG!$C$8:$N$1007,12,FALSE)*E1824,0)</f>
        <v>0</v>
      </c>
    </row>
    <row r="1825" spans="1:7" ht="35.1" customHeight="1" thickTop="1" thickBot="1" x14ac:dyDescent="0.3">
      <c r="A1825" s="28" t="str">
        <f t="shared" si="28"/>
        <v/>
      </c>
      <c r="B1825" s="171"/>
      <c r="C1825" s="184"/>
      <c r="D1825" s="170"/>
      <c r="E1825" s="170"/>
      <c r="F1825" s="132" t="str">
        <f>IFERROR(VLOOKUP(C1825,PG!$C$8:$M$1007,11,FALSE),"")</f>
        <v/>
      </c>
      <c r="G1825" s="133">
        <f>IFERROR(VLOOKUP(C1825,PG!$C$8:$N$1007,12,FALSE)*E1825,0)</f>
        <v>0</v>
      </c>
    </row>
    <row r="1826" spans="1:7" ht="35.1" customHeight="1" thickTop="1" thickBot="1" x14ac:dyDescent="0.3">
      <c r="A1826" s="28" t="str">
        <f t="shared" si="28"/>
        <v/>
      </c>
      <c r="B1826" s="171"/>
      <c r="C1826" s="184"/>
      <c r="D1826" s="170"/>
      <c r="E1826" s="170"/>
      <c r="F1826" s="132" t="str">
        <f>IFERROR(VLOOKUP(C1826,PG!$C$8:$M$1007,11,FALSE),"")</f>
        <v/>
      </c>
      <c r="G1826" s="133">
        <f>IFERROR(VLOOKUP(C1826,PG!$C$8:$N$1007,12,FALSE)*E1826,0)</f>
        <v>0</v>
      </c>
    </row>
    <row r="1827" spans="1:7" ht="35.1" customHeight="1" thickTop="1" thickBot="1" x14ac:dyDescent="0.3">
      <c r="A1827" s="28" t="str">
        <f t="shared" si="28"/>
        <v/>
      </c>
      <c r="B1827" s="171"/>
      <c r="C1827" s="184"/>
      <c r="D1827" s="170"/>
      <c r="E1827" s="170"/>
      <c r="F1827" s="132" t="str">
        <f>IFERROR(VLOOKUP(C1827,PG!$C$8:$M$1007,11,FALSE),"")</f>
        <v/>
      </c>
      <c r="G1827" s="133">
        <f>IFERROR(VLOOKUP(C1827,PG!$C$8:$N$1007,12,FALSE)*E1827,0)</f>
        <v>0</v>
      </c>
    </row>
    <row r="1828" spans="1:7" ht="35.1" customHeight="1" thickTop="1" thickBot="1" x14ac:dyDescent="0.3">
      <c r="A1828" s="28" t="str">
        <f t="shared" si="28"/>
        <v/>
      </c>
      <c r="B1828" s="171"/>
      <c r="C1828" s="184"/>
      <c r="D1828" s="170"/>
      <c r="E1828" s="170"/>
      <c r="F1828" s="132" t="str">
        <f>IFERROR(VLOOKUP(C1828,PG!$C$8:$M$1007,11,FALSE),"")</f>
        <v/>
      </c>
      <c r="G1828" s="133">
        <f>IFERROR(VLOOKUP(C1828,PG!$C$8:$N$1007,12,FALSE)*E1828,0)</f>
        <v>0</v>
      </c>
    </row>
    <row r="1829" spans="1:7" ht="35.1" customHeight="1" thickTop="1" thickBot="1" x14ac:dyDescent="0.3">
      <c r="A1829" s="28" t="str">
        <f t="shared" si="28"/>
        <v/>
      </c>
      <c r="B1829" s="171"/>
      <c r="C1829" s="184"/>
      <c r="D1829" s="170"/>
      <c r="E1829" s="170"/>
      <c r="F1829" s="132" t="str">
        <f>IFERROR(VLOOKUP(C1829,PG!$C$8:$M$1007,11,FALSE),"")</f>
        <v/>
      </c>
      <c r="G1829" s="133">
        <f>IFERROR(VLOOKUP(C1829,PG!$C$8:$N$1007,12,FALSE)*E1829,0)</f>
        <v>0</v>
      </c>
    </row>
    <row r="1830" spans="1:7" ht="35.1" customHeight="1" thickTop="1" thickBot="1" x14ac:dyDescent="0.3">
      <c r="A1830" s="28" t="str">
        <f t="shared" si="28"/>
        <v/>
      </c>
      <c r="B1830" s="171"/>
      <c r="C1830" s="184"/>
      <c r="D1830" s="170"/>
      <c r="E1830" s="170"/>
      <c r="F1830" s="132" t="str">
        <f>IFERROR(VLOOKUP(C1830,PG!$C$8:$M$1007,11,FALSE),"")</f>
        <v/>
      </c>
      <c r="G1830" s="133">
        <f>IFERROR(VLOOKUP(C1830,PG!$C$8:$N$1007,12,FALSE)*E1830,0)</f>
        <v>0</v>
      </c>
    </row>
    <row r="1831" spans="1:7" ht="35.1" customHeight="1" thickTop="1" thickBot="1" x14ac:dyDescent="0.3">
      <c r="A1831" s="28" t="str">
        <f t="shared" si="28"/>
        <v/>
      </c>
      <c r="B1831" s="171"/>
      <c r="C1831" s="184"/>
      <c r="D1831" s="170"/>
      <c r="E1831" s="170"/>
      <c r="F1831" s="132" t="str">
        <f>IFERROR(VLOOKUP(C1831,PG!$C$8:$M$1007,11,FALSE),"")</f>
        <v/>
      </c>
      <c r="G1831" s="133">
        <f>IFERROR(VLOOKUP(C1831,PG!$C$8:$N$1007,12,FALSE)*E1831,0)</f>
        <v>0</v>
      </c>
    </row>
    <row r="1832" spans="1:7" ht="35.1" customHeight="1" thickTop="1" thickBot="1" x14ac:dyDescent="0.3">
      <c r="A1832" s="28" t="str">
        <f t="shared" si="28"/>
        <v/>
      </c>
      <c r="B1832" s="171"/>
      <c r="C1832" s="184"/>
      <c r="D1832" s="170"/>
      <c r="E1832" s="170"/>
      <c r="F1832" s="132" t="str">
        <f>IFERROR(VLOOKUP(C1832,PG!$C$8:$M$1007,11,FALSE),"")</f>
        <v/>
      </c>
      <c r="G1832" s="133">
        <f>IFERROR(VLOOKUP(C1832,PG!$C$8:$N$1007,12,FALSE)*E1832,0)</f>
        <v>0</v>
      </c>
    </row>
    <row r="1833" spans="1:7" ht="35.1" customHeight="1" thickTop="1" thickBot="1" x14ac:dyDescent="0.3">
      <c r="A1833" s="28" t="str">
        <f t="shared" si="28"/>
        <v/>
      </c>
      <c r="B1833" s="171"/>
      <c r="C1833" s="184"/>
      <c r="D1833" s="170"/>
      <c r="E1833" s="170"/>
      <c r="F1833" s="132" t="str">
        <f>IFERROR(VLOOKUP(C1833,PG!$C$8:$M$1007,11,FALSE),"")</f>
        <v/>
      </c>
      <c r="G1833" s="133">
        <f>IFERROR(VLOOKUP(C1833,PG!$C$8:$N$1007,12,FALSE)*E1833,0)</f>
        <v>0</v>
      </c>
    </row>
    <row r="1834" spans="1:7" ht="35.1" customHeight="1" thickTop="1" thickBot="1" x14ac:dyDescent="0.3">
      <c r="A1834" s="28" t="str">
        <f t="shared" si="28"/>
        <v/>
      </c>
      <c r="B1834" s="171"/>
      <c r="C1834" s="184"/>
      <c r="D1834" s="170"/>
      <c r="E1834" s="170"/>
      <c r="F1834" s="132" t="str">
        <f>IFERROR(VLOOKUP(C1834,PG!$C$8:$M$1007,11,FALSE),"")</f>
        <v/>
      </c>
      <c r="G1834" s="133">
        <f>IFERROR(VLOOKUP(C1834,PG!$C$8:$N$1007,12,FALSE)*E1834,0)</f>
        <v>0</v>
      </c>
    </row>
    <row r="1835" spans="1:7" ht="35.1" customHeight="1" thickTop="1" thickBot="1" x14ac:dyDescent="0.3">
      <c r="A1835" s="28" t="str">
        <f t="shared" si="28"/>
        <v/>
      </c>
      <c r="B1835" s="171"/>
      <c r="C1835" s="184"/>
      <c r="D1835" s="170"/>
      <c r="E1835" s="170"/>
      <c r="F1835" s="132" t="str">
        <f>IFERROR(VLOOKUP(C1835,PG!$C$8:$M$1007,11,FALSE),"")</f>
        <v/>
      </c>
      <c r="G1835" s="133">
        <f>IFERROR(VLOOKUP(C1835,PG!$C$8:$N$1007,12,FALSE)*E1835,0)</f>
        <v>0</v>
      </c>
    </row>
    <row r="1836" spans="1:7" ht="35.1" customHeight="1" thickTop="1" thickBot="1" x14ac:dyDescent="0.3">
      <c r="A1836" s="28" t="str">
        <f t="shared" si="28"/>
        <v/>
      </c>
      <c r="B1836" s="171"/>
      <c r="C1836" s="184"/>
      <c r="D1836" s="170"/>
      <c r="E1836" s="170"/>
      <c r="F1836" s="132" t="str">
        <f>IFERROR(VLOOKUP(C1836,PG!$C$8:$M$1007,11,FALSE),"")</f>
        <v/>
      </c>
      <c r="G1836" s="133">
        <f>IFERROR(VLOOKUP(C1836,PG!$C$8:$N$1007,12,FALSE)*E1836,0)</f>
        <v>0</v>
      </c>
    </row>
    <row r="1837" spans="1:7" ht="35.1" customHeight="1" thickTop="1" thickBot="1" x14ac:dyDescent="0.3">
      <c r="A1837" s="28" t="str">
        <f t="shared" si="28"/>
        <v/>
      </c>
      <c r="B1837" s="171"/>
      <c r="C1837" s="184"/>
      <c r="D1837" s="170"/>
      <c r="E1837" s="170"/>
      <c r="F1837" s="132" t="str">
        <f>IFERROR(VLOOKUP(C1837,PG!$C$8:$M$1007,11,FALSE),"")</f>
        <v/>
      </c>
      <c r="G1837" s="133">
        <f>IFERROR(VLOOKUP(C1837,PG!$C$8:$N$1007,12,FALSE)*E1837,0)</f>
        <v>0</v>
      </c>
    </row>
    <row r="1838" spans="1:7" ht="35.1" customHeight="1" thickTop="1" thickBot="1" x14ac:dyDescent="0.3">
      <c r="A1838" s="28" t="str">
        <f t="shared" si="28"/>
        <v/>
      </c>
      <c r="B1838" s="171"/>
      <c r="C1838" s="184"/>
      <c r="D1838" s="170"/>
      <c r="E1838" s="170"/>
      <c r="F1838" s="132" t="str">
        <f>IFERROR(VLOOKUP(C1838,PG!$C$8:$M$1007,11,FALSE),"")</f>
        <v/>
      </c>
      <c r="G1838" s="133">
        <f>IFERROR(VLOOKUP(C1838,PG!$C$8:$N$1007,12,FALSE)*E1838,0)</f>
        <v>0</v>
      </c>
    </row>
    <row r="1839" spans="1:7" ht="35.1" customHeight="1" thickTop="1" thickBot="1" x14ac:dyDescent="0.3">
      <c r="A1839" s="28" t="str">
        <f t="shared" si="28"/>
        <v/>
      </c>
      <c r="B1839" s="171"/>
      <c r="C1839" s="184"/>
      <c r="D1839" s="170"/>
      <c r="E1839" s="170"/>
      <c r="F1839" s="132" t="str">
        <f>IFERROR(VLOOKUP(C1839,PG!$C$8:$M$1007,11,FALSE),"")</f>
        <v/>
      </c>
      <c r="G1839" s="133">
        <f>IFERROR(VLOOKUP(C1839,PG!$C$8:$N$1007,12,FALSE)*E1839,0)</f>
        <v>0</v>
      </c>
    </row>
    <row r="1840" spans="1:7" ht="35.1" customHeight="1" thickTop="1" thickBot="1" x14ac:dyDescent="0.3">
      <c r="A1840" s="28" t="str">
        <f t="shared" si="28"/>
        <v/>
      </c>
      <c r="B1840" s="171"/>
      <c r="C1840" s="184"/>
      <c r="D1840" s="170"/>
      <c r="E1840" s="170"/>
      <c r="F1840" s="132" t="str">
        <f>IFERROR(VLOOKUP(C1840,PG!$C$8:$M$1007,11,FALSE),"")</f>
        <v/>
      </c>
      <c r="G1840" s="133">
        <f>IFERROR(VLOOKUP(C1840,PG!$C$8:$N$1007,12,FALSE)*E1840,0)</f>
        <v>0</v>
      </c>
    </row>
    <row r="1841" spans="1:7" ht="35.1" customHeight="1" thickTop="1" thickBot="1" x14ac:dyDescent="0.3">
      <c r="A1841" s="28" t="str">
        <f t="shared" si="28"/>
        <v/>
      </c>
      <c r="B1841" s="171"/>
      <c r="C1841" s="184"/>
      <c r="D1841" s="170"/>
      <c r="E1841" s="170"/>
      <c r="F1841" s="132" t="str">
        <f>IFERROR(VLOOKUP(C1841,PG!$C$8:$M$1007,11,FALSE),"")</f>
        <v/>
      </c>
      <c r="G1841" s="133">
        <f>IFERROR(VLOOKUP(C1841,PG!$C$8:$N$1007,12,FALSE)*E1841,0)</f>
        <v>0</v>
      </c>
    </row>
    <row r="1842" spans="1:7" ht="35.1" customHeight="1" thickTop="1" thickBot="1" x14ac:dyDescent="0.3">
      <c r="A1842" s="28" t="str">
        <f t="shared" si="28"/>
        <v/>
      </c>
      <c r="B1842" s="171"/>
      <c r="C1842" s="184"/>
      <c r="D1842" s="170"/>
      <c r="E1842" s="170"/>
      <c r="F1842" s="132" t="str">
        <f>IFERROR(VLOOKUP(C1842,PG!$C$8:$M$1007,11,FALSE),"")</f>
        <v/>
      </c>
      <c r="G1842" s="133">
        <f>IFERROR(VLOOKUP(C1842,PG!$C$8:$N$1007,12,FALSE)*E1842,0)</f>
        <v>0</v>
      </c>
    </row>
    <row r="1843" spans="1:7" ht="35.1" customHeight="1" thickTop="1" thickBot="1" x14ac:dyDescent="0.3">
      <c r="A1843" s="28" t="str">
        <f t="shared" si="28"/>
        <v/>
      </c>
      <c r="B1843" s="171"/>
      <c r="C1843" s="184"/>
      <c r="D1843" s="170"/>
      <c r="E1843" s="170"/>
      <c r="F1843" s="132" t="str">
        <f>IFERROR(VLOOKUP(C1843,PG!$C$8:$M$1007,11,FALSE),"")</f>
        <v/>
      </c>
      <c r="G1843" s="133">
        <f>IFERROR(VLOOKUP(C1843,PG!$C$8:$N$1007,12,FALSE)*E1843,0)</f>
        <v>0</v>
      </c>
    </row>
    <row r="1844" spans="1:7" ht="35.1" customHeight="1" thickTop="1" thickBot="1" x14ac:dyDescent="0.3">
      <c r="A1844" s="28" t="str">
        <f t="shared" si="28"/>
        <v/>
      </c>
      <c r="B1844" s="171"/>
      <c r="C1844" s="184"/>
      <c r="D1844" s="170"/>
      <c r="E1844" s="170"/>
      <c r="F1844" s="132" t="str">
        <f>IFERROR(VLOOKUP(C1844,PG!$C$8:$M$1007,11,FALSE),"")</f>
        <v/>
      </c>
      <c r="G1844" s="133">
        <f>IFERROR(VLOOKUP(C1844,PG!$C$8:$N$1007,12,FALSE)*E1844,0)</f>
        <v>0</v>
      </c>
    </row>
    <row r="1845" spans="1:7" ht="35.1" customHeight="1" thickTop="1" thickBot="1" x14ac:dyDescent="0.3">
      <c r="A1845" s="28" t="str">
        <f t="shared" si="28"/>
        <v/>
      </c>
      <c r="B1845" s="171"/>
      <c r="C1845" s="184"/>
      <c r="D1845" s="170"/>
      <c r="E1845" s="170"/>
      <c r="F1845" s="132" t="str">
        <f>IFERROR(VLOOKUP(C1845,PG!$C$8:$M$1007,11,FALSE),"")</f>
        <v/>
      </c>
      <c r="G1845" s="133">
        <f>IFERROR(VLOOKUP(C1845,PG!$C$8:$N$1007,12,FALSE)*E1845,0)</f>
        <v>0</v>
      </c>
    </row>
    <row r="1846" spans="1:7" ht="35.1" customHeight="1" thickTop="1" thickBot="1" x14ac:dyDescent="0.3">
      <c r="A1846" s="28" t="str">
        <f t="shared" si="28"/>
        <v/>
      </c>
      <c r="B1846" s="171"/>
      <c r="C1846" s="184"/>
      <c r="D1846" s="170"/>
      <c r="E1846" s="170"/>
      <c r="F1846" s="132" t="str">
        <f>IFERROR(VLOOKUP(C1846,PG!$C$8:$M$1007,11,FALSE),"")</f>
        <v/>
      </c>
      <c r="G1846" s="133">
        <f>IFERROR(VLOOKUP(C1846,PG!$C$8:$N$1007,12,FALSE)*E1846,0)</f>
        <v>0</v>
      </c>
    </row>
    <row r="1847" spans="1:7" ht="35.1" customHeight="1" thickTop="1" thickBot="1" x14ac:dyDescent="0.3">
      <c r="A1847" s="28" t="str">
        <f t="shared" si="28"/>
        <v/>
      </c>
      <c r="B1847" s="171"/>
      <c r="C1847" s="184"/>
      <c r="D1847" s="170"/>
      <c r="E1847" s="170"/>
      <c r="F1847" s="132" t="str">
        <f>IFERROR(VLOOKUP(C1847,PG!$C$8:$M$1007,11,FALSE),"")</f>
        <v/>
      </c>
      <c r="G1847" s="133">
        <f>IFERROR(VLOOKUP(C1847,PG!$C$8:$N$1007,12,FALSE)*E1847,0)</f>
        <v>0</v>
      </c>
    </row>
    <row r="1848" spans="1:7" ht="35.1" customHeight="1" thickTop="1" thickBot="1" x14ac:dyDescent="0.3">
      <c r="A1848" s="28" t="str">
        <f t="shared" si="28"/>
        <v/>
      </c>
      <c r="B1848" s="171"/>
      <c r="C1848" s="184"/>
      <c r="D1848" s="170"/>
      <c r="E1848" s="170"/>
      <c r="F1848" s="132" t="str">
        <f>IFERROR(VLOOKUP(C1848,PG!$C$8:$M$1007,11,FALSE),"")</f>
        <v/>
      </c>
      <c r="G1848" s="133">
        <f>IFERROR(VLOOKUP(C1848,PG!$C$8:$N$1007,12,FALSE)*E1848,0)</f>
        <v>0</v>
      </c>
    </row>
    <row r="1849" spans="1:7" ht="35.1" customHeight="1" thickTop="1" thickBot="1" x14ac:dyDescent="0.3">
      <c r="A1849" s="28" t="str">
        <f t="shared" si="28"/>
        <v/>
      </c>
      <c r="B1849" s="171"/>
      <c r="C1849" s="184"/>
      <c r="D1849" s="170"/>
      <c r="E1849" s="170"/>
      <c r="F1849" s="132" t="str">
        <f>IFERROR(VLOOKUP(C1849,PG!$C$8:$M$1007,11,FALSE),"")</f>
        <v/>
      </c>
      <c r="G1849" s="133">
        <f>IFERROR(VLOOKUP(C1849,PG!$C$8:$N$1007,12,FALSE)*E1849,0)</f>
        <v>0</v>
      </c>
    </row>
    <row r="1850" spans="1:7" ht="35.1" customHeight="1" thickTop="1" thickBot="1" x14ac:dyDescent="0.3">
      <c r="A1850" s="28" t="str">
        <f t="shared" si="28"/>
        <v/>
      </c>
      <c r="B1850" s="171"/>
      <c r="C1850" s="184"/>
      <c r="D1850" s="170"/>
      <c r="E1850" s="170"/>
      <c r="F1850" s="132" t="str">
        <f>IFERROR(VLOOKUP(C1850,PG!$C$8:$M$1007,11,FALSE),"")</f>
        <v/>
      </c>
      <c r="G1850" s="133">
        <f>IFERROR(VLOOKUP(C1850,PG!$C$8:$N$1007,12,FALSE)*E1850,0)</f>
        <v>0</v>
      </c>
    </row>
    <row r="1851" spans="1:7" ht="35.1" customHeight="1" thickTop="1" thickBot="1" x14ac:dyDescent="0.3">
      <c r="A1851" s="28" t="str">
        <f t="shared" si="28"/>
        <v/>
      </c>
      <c r="B1851" s="171"/>
      <c r="C1851" s="184"/>
      <c r="D1851" s="170"/>
      <c r="E1851" s="170"/>
      <c r="F1851" s="132" t="str">
        <f>IFERROR(VLOOKUP(C1851,PG!$C$8:$M$1007,11,FALSE),"")</f>
        <v/>
      </c>
      <c r="G1851" s="133">
        <f>IFERROR(VLOOKUP(C1851,PG!$C$8:$N$1007,12,FALSE)*E1851,0)</f>
        <v>0</v>
      </c>
    </row>
    <row r="1852" spans="1:7" ht="35.1" customHeight="1" thickTop="1" thickBot="1" x14ac:dyDescent="0.3">
      <c r="A1852" s="28" t="str">
        <f t="shared" si="28"/>
        <v/>
      </c>
      <c r="B1852" s="171"/>
      <c r="C1852" s="184"/>
      <c r="D1852" s="170"/>
      <c r="E1852" s="170"/>
      <c r="F1852" s="132" t="str">
        <f>IFERROR(VLOOKUP(C1852,PG!$C$8:$M$1007,11,FALSE),"")</f>
        <v/>
      </c>
      <c r="G1852" s="133">
        <f>IFERROR(VLOOKUP(C1852,PG!$C$8:$N$1007,12,FALSE)*E1852,0)</f>
        <v>0</v>
      </c>
    </row>
    <row r="1853" spans="1:7" ht="35.1" customHeight="1" thickTop="1" thickBot="1" x14ac:dyDescent="0.3">
      <c r="A1853" s="28" t="str">
        <f t="shared" si="28"/>
        <v/>
      </c>
      <c r="B1853" s="171"/>
      <c r="C1853" s="184"/>
      <c r="D1853" s="170"/>
      <c r="E1853" s="170"/>
      <c r="F1853" s="132" t="str">
        <f>IFERROR(VLOOKUP(C1853,PG!$C$8:$M$1007,11,FALSE),"")</f>
        <v/>
      </c>
      <c r="G1853" s="133">
        <f>IFERROR(VLOOKUP(C1853,PG!$C$8:$N$1007,12,FALSE)*E1853,0)</f>
        <v>0</v>
      </c>
    </row>
    <row r="1854" spans="1:7" ht="35.1" customHeight="1" thickTop="1" thickBot="1" x14ac:dyDescent="0.3">
      <c r="A1854" s="28" t="str">
        <f t="shared" si="28"/>
        <v/>
      </c>
      <c r="B1854" s="171"/>
      <c r="C1854" s="184"/>
      <c r="D1854" s="170"/>
      <c r="E1854" s="170"/>
      <c r="F1854" s="132" t="str">
        <f>IFERROR(VLOOKUP(C1854,PG!$C$8:$M$1007,11,FALSE),"")</f>
        <v/>
      </c>
      <c r="G1854" s="133">
        <f>IFERROR(VLOOKUP(C1854,PG!$C$8:$N$1007,12,FALSE)*E1854,0)</f>
        <v>0</v>
      </c>
    </row>
    <row r="1855" spans="1:7" ht="35.1" customHeight="1" thickTop="1" thickBot="1" x14ac:dyDescent="0.3">
      <c r="A1855" s="28" t="str">
        <f t="shared" si="28"/>
        <v/>
      </c>
      <c r="B1855" s="171"/>
      <c r="C1855" s="184"/>
      <c r="D1855" s="170"/>
      <c r="E1855" s="170"/>
      <c r="F1855" s="132" t="str">
        <f>IFERROR(VLOOKUP(C1855,PG!$C$8:$M$1007,11,FALSE),"")</f>
        <v/>
      </c>
      <c r="G1855" s="133">
        <f>IFERROR(VLOOKUP(C1855,PG!$C$8:$N$1007,12,FALSE)*E1855,0)</f>
        <v>0</v>
      </c>
    </row>
    <row r="1856" spans="1:7" ht="35.1" customHeight="1" thickTop="1" thickBot="1" x14ac:dyDescent="0.3">
      <c r="A1856" s="28" t="str">
        <f t="shared" si="28"/>
        <v/>
      </c>
      <c r="B1856" s="171"/>
      <c r="C1856" s="184"/>
      <c r="D1856" s="170"/>
      <c r="E1856" s="170"/>
      <c r="F1856" s="132" t="str">
        <f>IFERROR(VLOOKUP(C1856,PG!$C$8:$M$1007,11,FALSE),"")</f>
        <v/>
      </c>
      <c r="G1856" s="133">
        <f>IFERROR(VLOOKUP(C1856,PG!$C$8:$N$1007,12,FALSE)*E1856,0)</f>
        <v>0</v>
      </c>
    </row>
    <row r="1857" spans="1:7" ht="35.1" customHeight="1" thickTop="1" thickBot="1" x14ac:dyDescent="0.3">
      <c r="A1857" s="28" t="str">
        <f t="shared" si="28"/>
        <v/>
      </c>
      <c r="B1857" s="171"/>
      <c r="C1857" s="184"/>
      <c r="D1857" s="170"/>
      <c r="E1857" s="170"/>
      <c r="F1857" s="132" t="str">
        <f>IFERROR(VLOOKUP(C1857,PG!$C$8:$M$1007,11,FALSE),"")</f>
        <v/>
      </c>
      <c r="G1857" s="133">
        <f>IFERROR(VLOOKUP(C1857,PG!$C$8:$N$1007,12,FALSE)*E1857,0)</f>
        <v>0</v>
      </c>
    </row>
    <row r="1858" spans="1:7" ht="35.1" customHeight="1" thickTop="1" thickBot="1" x14ac:dyDescent="0.3">
      <c r="A1858" s="28" t="str">
        <f t="shared" si="28"/>
        <v/>
      </c>
      <c r="B1858" s="171"/>
      <c r="C1858" s="184"/>
      <c r="D1858" s="170"/>
      <c r="E1858" s="170"/>
      <c r="F1858" s="132" t="str">
        <f>IFERROR(VLOOKUP(C1858,PG!$C$8:$M$1007,11,FALSE),"")</f>
        <v/>
      </c>
      <c r="G1858" s="133">
        <f>IFERROR(VLOOKUP(C1858,PG!$C$8:$N$1007,12,FALSE)*E1858,0)</f>
        <v>0</v>
      </c>
    </row>
    <row r="1859" spans="1:7" ht="35.1" customHeight="1" thickTop="1" thickBot="1" x14ac:dyDescent="0.3">
      <c r="A1859" s="28" t="str">
        <f t="shared" si="28"/>
        <v/>
      </c>
      <c r="B1859" s="171"/>
      <c r="C1859" s="184"/>
      <c r="D1859" s="170"/>
      <c r="E1859" s="170"/>
      <c r="F1859" s="132" t="str">
        <f>IFERROR(VLOOKUP(C1859,PG!$C$8:$M$1007,11,FALSE),"")</f>
        <v/>
      </c>
      <c r="G1859" s="133">
        <f>IFERROR(VLOOKUP(C1859,PG!$C$8:$N$1007,12,FALSE)*E1859,0)</f>
        <v>0</v>
      </c>
    </row>
    <row r="1860" spans="1:7" ht="35.1" customHeight="1" thickTop="1" thickBot="1" x14ac:dyDescent="0.3">
      <c r="A1860" s="28" t="str">
        <f t="shared" si="28"/>
        <v/>
      </c>
      <c r="B1860" s="171"/>
      <c r="C1860" s="184"/>
      <c r="D1860" s="170"/>
      <c r="E1860" s="170"/>
      <c r="F1860" s="132" t="str">
        <f>IFERROR(VLOOKUP(C1860,PG!$C$8:$M$1007,11,FALSE),"")</f>
        <v/>
      </c>
      <c r="G1860" s="133">
        <f>IFERROR(VLOOKUP(C1860,PG!$C$8:$N$1007,12,FALSE)*E1860,0)</f>
        <v>0</v>
      </c>
    </row>
    <row r="1861" spans="1:7" ht="35.1" customHeight="1" thickTop="1" thickBot="1" x14ac:dyDescent="0.3">
      <c r="A1861" s="28" t="str">
        <f t="shared" si="28"/>
        <v/>
      </c>
      <c r="B1861" s="171"/>
      <c r="C1861" s="184"/>
      <c r="D1861" s="170"/>
      <c r="E1861" s="170"/>
      <c r="F1861" s="132" t="str">
        <f>IFERROR(VLOOKUP(C1861,PG!$C$8:$M$1007,11,FALSE),"")</f>
        <v/>
      </c>
      <c r="G1861" s="133">
        <f>IFERROR(VLOOKUP(C1861,PG!$C$8:$N$1007,12,FALSE)*E1861,0)</f>
        <v>0</v>
      </c>
    </row>
    <row r="1862" spans="1:7" ht="35.1" customHeight="1" thickTop="1" thickBot="1" x14ac:dyDescent="0.3">
      <c r="A1862" s="28" t="str">
        <f t="shared" si="28"/>
        <v/>
      </c>
      <c r="B1862" s="171"/>
      <c r="C1862" s="184"/>
      <c r="D1862" s="170"/>
      <c r="E1862" s="170"/>
      <c r="F1862" s="132" t="str">
        <f>IFERROR(VLOOKUP(C1862,PG!$C$8:$M$1007,11,FALSE),"")</f>
        <v/>
      </c>
      <c r="G1862" s="133">
        <f>IFERROR(VLOOKUP(C1862,PG!$C$8:$N$1007,12,FALSE)*E1862,0)</f>
        <v>0</v>
      </c>
    </row>
    <row r="1863" spans="1:7" ht="35.1" customHeight="1" thickTop="1" thickBot="1" x14ac:dyDescent="0.3">
      <c r="A1863" s="28" t="str">
        <f t="shared" si="28"/>
        <v/>
      </c>
      <c r="B1863" s="171"/>
      <c r="C1863" s="184"/>
      <c r="D1863" s="170"/>
      <c r="E1863" s="170"/>
      <c r="F1863" s="132" t="str">
        <f>IFERROR(VLOOKUP(C1863,PG!$C$8:$M$1007,11,FALSE),"")</f>
        <v/>
      </c>
      <c r="G1863" s="133">
        <f>IFERROR(VLOOKUP(C1863,PG!$C$8:$N$1007,12,FALSE)*E1863,0)</f>
        <v>0</v>
      </c>
    </row>
    <row r="1864" spans="1:7" ht="35.1" customHeight="1" thickTop="1" thickBot="1" x14ac:dyDescent="0.3">
      <c r="A1864" s="28" t="str">
        <f t="shared" si="28"/>
        <v/>
      </c>
      <c r="B1864" s="171"/>
      <c r="C1864" s="184"/>
      <c r="D1864" s="170"/>
      <c r="E1864" s="170"/>
      <c r="F1864" s="132" t="str">
        <f>IFERROR(VLOOKUP(C1864,PG!$C$8:$M$1007,11,FALSE),"")</f>
        <v/>
      </c>
      <c r="G1864" s="133">
        <f>IFERROR(VLOOKUP(C1864,PG!$C$8:$N$1007,12,FALSE)*E1864,0)</f>
        <v>0</v>
      </c>
    </row>
    <row r="1865" spans="1:7" ht="35.1" customHeight="1" thickTop="1" thickBot="1" x14ac:dyDescent="0.3">
      <c r="A1865" s="28" t="str">
        <f t="shared" ref="A1865:A1928" si="29">IF(B1865="","",MONTH(B1865))</f>
        <v/>
      </c>
      <c r="B1865" s="171"/>
      <c r="C1865" s="184"/>
      <c r="D1865" s="170"/>
      <c r="E1865" s="170"/>
      <c r="F1865" s="132" t="str">
        <f>IFERROR(VLOOKUP(C1865,PG!$C$8:$M$1007,11,FALSE),"")</f>
        <v/>
      </c>
      <c r="G1865" s="133">
        <f>IFERROR(VLOOKUP(C1865,PG!$C$8:$N$1007,12,FALSE)*E1865,0)</f>
        <v>0</v>
      </c>
    </row>
    <row r="1866" spans="1:7" ht="35.1" customHeight="1" thickTop="1" thickBot="1" x14ac:dyDescent="0.3">
      <c r="A1866" s="28" t="str">
        <f t="shared" si="29"/>
        <v/>
      </c>
      <c r="B1866" s="171"/>
      <c r="C1866" s="184"/>
      <c r="D1866" s="170"/>
      <c r="E1866" s="170"/>
      <c r="F1866" s="132" t="str">
        <f>IFERROR(VLOOKUP(C1866,PG!$C$8:$M$1007,11,FALSE),"")</f>
        <v/>
      </c>
      <c r="G1866" s="133">
        <f>IFERROR(VLOOKUP(C1866,PG!$C$8:$N$1007,12,FALSE)*E1866,0)</f>
        <v>0</v>
      </c>
    </row>
    <row r="1867" spans="1:7" ht="35.1" customHeight="1" thickTop="1" thickBot="1" x14ac:dyDescent="0.3">
      <c r="A1867" s="28" t="str">
        <f t="shared" si="29"/>
        <v/>
      </c>
      <c r="B1867" s="171"/>
      <c r="C1867" s="184"/>
      <c r="D1867" s="170"/>
      <c r="E1867" s="170"/>
      <c r="F1867" s="132" t="str">
        <f>IFERROR(VLOOKUP(C1867,PG!$C$8:$M$1007,11,FALSE),"")</f>
        <v/>
      </c>
      <c r="G1867" s="133">
        <f>IFERROR(VLOOKUP(C1867,PG!$C$8:$N$1007,12,FALSE)*E1867,0)</f>
        <v>0</v>
      </c>
    </row>
    <row r="1868" spans="1:7" ht="35.1" customHeight="1" thickTop="1" thickBot="1" x14ac:dyDescent="0.3">
      <c r="A1868" s="28" t="str">
        <f t="shared" si="29"/>
        <v/>
      </c>
      <c r="B1868" s="171"/>
      <c r="C1868" s="184"/>
      <c r="D1868" s="170"/>
      <c r="E1868" s="170"/>
      <c r="F1868" s="132" t="str">
        <f>IFERROR(VLOOKUP(C1868,PG!$C$8:$M$1007,11,FALSE),"")</f>
        <v/>
      </c>
      <c r="G1868" s="133">
        <f>IFERROR(VLOOKUP(C1868,PG!$C$8:$N$1007,12,FALSE)*E1868,0)</f>
        <v>0</v>
      </c>
    </row>
    <row r="1869" spans="1:7" ht="35.1" customHeight="1" thickTop="1" thickBot="1" x14ac:dyDescent="0.3">
      <c r="A1869" s="28" t="str">
        <f t="shared" si="29"/>
        <v/>
      </c>
      <c r="B1869" s="171"/>
      <c r="C1869" s="184"/>
      <c r="D1869" s="170"/>
      <c r="E1869" s="170"/>
      <c r="F1869" s="132" t="str">
        <f>IFERROR(VLOOKUP(C1869,PG!$C$8:$M$1007,11,FALSE),"")</f>
        <v/>
      </c>
      <c r="G1869" s="133">
        <f>IFERROR(VLOOKUP(C1869,PG!$C$8:$N$1007,12,FALSE)*E1869,0)</f>
        <v>0</v>
      </c>
    </row>
    <row r="1870" spans="1:7" ht="35.1" customHeight="1" thickTop="1" thickBot="1" x14ac:dyDescent="0.3">
      <c r="A1870" s="28" t="str">
        <f t="shared" si="29"/>
        <v/>
      </c>
      <c r="B1870" s="171"/>
      <c r="C1870" s="184"/>
      <c r="D1870" s="170"/>
      <c r="E1870" s="170"/>
      <c r="F1870" s="132" t="str">
        <f>IFERROR(VLOOKUP(C1870,PG!$C$8:$M$1007,11,FALSE),"")</f>
        <v/>
      </c>
      <c r="G1870" s="133">
        <f>IFERROR(VLOOKUP(C1870,PG!$C$8:$N$1007,12,FALSE)*E1870,0)</f>
        <v>0</v>
      </c>
    </row>
    <row r="1871" spans="1:7" ht="35.1" customHeight="1" thickTop="1" thickBot="1" x14ac:dyDescent="0.3">
      <c r="A1871" s="28" t="str">
        <f t="shared" si="29"/>
        <v/>
      </c>
      <c r="B1871" s="171"/>
      <c r="C1871" s="184"/>
      <c r="D1871" s="170"/>
      <c r="E1871" s="170"/>
      <c r="F1871" s="132" t="str">
        <f>IFERROR(VLOOKUP(C1871,PG!$C$8:$M$1007,11,FALSE),"")</f>
        <v/>
      </c>
      <c r="G1871" s="133">
        <f>IFERROR(VLOOKUP(C1871,PG!$C$8:$N$1007,12,FALSE)*E1871,0)</f>
        <v>0</v>
      </c>
    </row>
    <row r="1872" spans="1:7" ht="35.1" customHeight="1" thickTop="1" thickBot="1" x14ac:dyDescent="0.3">
      <c r="A1872" s="28" t="str">
        <f t="shared" si="29"/>
        <v/>
      </c>
      <c r="B1872" s="171"/>
      <c r="C1872" s="184"/>
      <c r="D1872" s="170"/>
      <c r="E1872" s="170"/>
      <c r="F1872" s="132" t="str">
        <f>IFERROR(VLOOKUP(C1872,PG!$C$8:$M$1007,11,FALSE),"")</f>
        <v/>
      </c>
      <c r="G1872" s="133">
        <f>IFERROR(VLOOKUP(C1872,PG!$C$8:$N$1007,12,FALSE)*E1872,0)</f>
        <v>0</v>
      </c>
    </row>
    <row r="1873" spans="1:7" ht="35.1" customHeight="1" thickTop="1" thickBot="1" x14ac:dyDescent="0.3">
      <c r="A1873" s="28" t="str">
        <f t="shared" si="29"/>
        <v/>
      </c>
      <c r="B1873" s="171"/>
      <c r="C1873" s="184"/>
      <c r="D1873" s="170"/>
      <c r="E1873" s="170"/>
      <c r="F1873" s="132" t="str">
        <f>IFERROR(VLOOKUP(C1873,PG!$C$8:$M$1007,11,FALSE),"")</f>
        <v/>
      </c>
      <c r="G1873" s="133">
        <f>IFERROR(VLOOKUP(C1873,PG!$C$8:$N$1007,12,FALSE)*E1873,0)</f>
        <v>0</v>
      </c>
    </row>
    <row r="1874" spans="1:7" ht="35.1" customHeight="1" thickTop="1" thickBot="1" x14ac:dyDescent="0.3">
      <c r="A1874" s="28" t="str">
        <f t="shared" si="29"/>
        <v/>
      </c>
      <c r="B1874" s="171"/>
      <c r="C1874" s="184"/>
      <c r="D1874" s="170"/>
      <c r="E1874" s="170"/>
      <c r="F1874" s="132" t="str">
        <f>IFERROR(VLOOKUP(C1874,PG!$C$8:$M$1007,11,FALSE),"")</f>
        <v/>
      </c>
      <c r="G1874" s="133">
        <f>IFERROR(VLOOKUP(C1874,PG!$C$8:$N$1007,12,FALSE)*E1874,0)</f>
        <v>0</v>
      </c>
    </row>
    <row r="1875" spans="1:7" ht="35.1" customHeight="1" thickTop="1" thickBot="1" x14ac:dyDescent="0.3">
      <c r="A1875" s="28" t="str">
        <f t="shared" si="29"/>
        <v/>
      </c>
      <c r="B1875" s="171"/>
      <c r="C1875" s="184"/>
      <c r="D1875" s="170"/>
      <c r="E1875" s="170"/>
      <c r="F1875" s="132" t="str">
        <f>IFERROR(VLOOKUP(C1875,PG!$C$8:$M$1007,11,FALSE),"")</f>
        <v/>
      </c>
      <c r="G1875" s="133">
        <f>IFERROR(VLOOKUP(C1875,PG!$C$8:$N$1007,12,FALSE)*E1875,0)</f>
        <v>0</v>
      </c>
    </row>
    <row r="1876" spans="1:7" ht="35.1" customHeight="1" thickTop="1" thickBot="1" x14ac:dyDescent="0.3">
      <c r="A1876" s="28" t="str">
        <f t="shared" si="29"/>
        <v/>
      </c>
      <c r="B1876" s="171"/>
      <c r="C1876" s="184"/>
      <c r="D1876" s="170"/>
      <c r="E1876" s="170"/>
      <c r="F1876" s="132" t="str">
        <f>IFERROR(VLOOKUP(C1876,PG!$C$8:$M$1007,11,FALSE),"")</f>
        <v/>
      </c>
      <c r="G1876" s="133">
        <f>IFERROR(VLOOKUP(C1876,PG!$C$8:$N$1007,12,FALSE)*E1876,0)</f>
        <v>0</v>
      </c>
    </row>
    <row r="1877" spans="1:7" ht="35.1" customHeight="1" thickTop="1" thickBot="1" x14ac:dyDescent="0.3">
      <c r="A1877" s="28" t="str">
        <f t="shared" si="29"/>
        <v/>
      </c>
      <c r="B1877" s="171"/>
      <c r="C1877" s="184"/>
      <c r="D1877" s="170"/>
      <c r="E1877" s="170"/>
      <c r="F1877" s="132" t="str">
        <f>IFERROR(VLOOKUP(C1877,PG!$C$8:$M$1007,11,FALSE),"")</f>
        <v/>
      </c>
      <c r="G1877" s="133">
        <f>IFERROR(VLOOKUP(C1877,PG!$C$8:$N$1007,12,FALSE)*E1877,0)</f>
        <v>0</v>
      </c>
    </row>
    <row r="1878" spans="1:7" ht="35.1" customHeight="1" thickTop="1" thickBot="1" x14ac:dyDescent="0.3">
      <c r="A1878" s="28" t="str">
        <f t="shared" si="29"/>
        <v/>
      </c>
      <c r="B1878" s="171"/>
      <c r="C1878" s="184"/>
      <c r="D1878" s="170"/>
      <c r="E1878" s="170"/>
      <c r="F1878" s="132" t="str">
        <f>IFERROR(VLOOKUP(C1878,PG!$C$8:$M$1007,11,FALSE),"")</f>
        <v/>
      </c>
      <c r="G1878" s="133">
        <f>IFERROR(VLOOKUP(C1878,PG!$C$8:$N$1007,12,FALSE)*E1878,0)</f>
        <v>0</v>
      </c>
    </row>
    <row r="1879" spans="1:7" ht="35.1" customHeight="1" thickTop="1" thickBot="1" x14ac:dyDescent="0.3">
      <c r="A1879" s="28" t="str">
        <f t="shared" si="29"/>
        <v/>
      </c>
      <c r="B1879" s="171"/>
      <c r="C1879" s="184"/>
      <c r="D1879" s="170"/>
      <c r="E1879" s="170"/>
      <c r="F1879" s="132" t="str">
        <f>IFERROR(VLOOKUP(C1879,PG!$C$8:$M$1007,11,FALSE),"")</f>
        <v/>
      </c>
      <c r="G1879" s="133">
        <f>IFERROR(VLOOKUP(C1879,PG!$C$8:$N$1007,12,FALSE)*E1879,0)</f>
        <v>0</v>
      </c>
    </row>
    <row r="1880" spans="1:7" ht="35.1" customHeight="1" thickTop="1" thickBot="1" x14ac:dyDescent="0.3">
      <c r="A1880" s="28" t="str">
        <f t="shared" si="29"/>
        <v/>
      </c>
      <c r="B1880" s="171"/>
      <c r="C1880" s="184"/>
      <c r="D1880" s="170"/>
      <c r="E1880" s="170"/>
      <c r="F1880" s="132" t="str">
        <f>IFERROR(VLOOKUP(C1880,PG!$C$8:$M$1007,11,FALSE),"")</f>
        <v/>
      </c>
      <c r="G1880" s="133">
        <f>IFERROR(VLOOKUP(C1880,PG!$C$8:$N$1007,12,FALSE)*E1880,0)</f>
        <v>0</v>
      </c>
    </row>
    <row r="1881" spans="1:7" ht="35.1" customHeight="1" thickTop="1" thickBot="1" x14ac:dyDescent="0.3">
      <c r="A1881" s="28" t="str">
        <f t="shared" si="29"/>
        <v/>
      </c>
      <c r="B1881" s="171"/>
      <c r="C1881" s="184"/>
      <c r="D1881" s="170"/>
      <c r="E1881" s="170"/>
      <c r="F1881" s="132" t="str">
        <f>IFERROR(VLOOKUP(C1881,PG!$C$8:$M$1007,11,FALSE),"")</f>
        <v/>
      </c>
      <c r="G1881" s="133">
        <f>IFERROR(VLOOKUP(C1881,PG!$C$8:$N$1007,12,FALSE)*E1881,0)</f>
        <v>0</v>
      </c>
    </row>
    <row r="1882" spans="1:7" ht="35.1" customHeight="1" thickTop="1" thickBot="1" x14ac:dyDescent="0.3">
      <c r="A1882" s="28" t="str">
        <f t="shared" si="29"/>
        <v/>
      </c>
      <c r="B1882" s="171"/>
      <c r="C1882" s="184"/>
      <c r="D1882" s="170"/>
      <c r="E1882" s="170"/>
      <c r="F1882" s="132" t="str">
        <f>IFERROR(VLOOKUP(C1882,PG!$C$8:$M$1007,11,FALSE),"")</f>
        <v/>
      </c>
      <c r="G1882" s="133">
        <f>IFERROR(VLOOKUP(C1882,PG!$C$8:$N$1007,12,FALSE)*E1882,0)</f>
        <v>0</v>
      </c>
    </row>
    <row r="1883" spans="1:7" ht="35.1" customHeight="1" thickTop="1" thickBot="1" x14ac:dyDescent="0.3">
      <c r="A1883" s="28" t="str">
        <f t="shared" si="29"/>
        <v/>
      </c>
      <c r="B1883" s="171"/>
      <c r="C1883" s="184"/>
      <c r="D1883" s="170"/>
      <c r="E1883" s="170"/>
      <c r="F1883" s="132" t="str">
        <f>IFERROR(VLOOKUP(C1883,PG!$C$8:$M$1007,11,FALSE),"")</f>
        <v/>
      </c>
      <c r="G1883" s="133">
        <f>IFERROR(VLOOKUP(C1883,PG!$C$8:$N$1007,12,FALSE)*E1883,0)</f>
        <v>0</v>
      </c>
    </row>
    <row r="1884" spans="1:7" ht="35.1" customHeight="1" thickTop="1" thickBot="1" x14ac:dyDescent="0.3">
      <c r="A1884" s="28" t="str">
        <f t="shared" si="29"/>
        <v/>
      </c>
      <c r="B1884" s="171"/>
      <c r="C1884" s="184"/>
      <c r="D1884" s="170"/>
      <c r="E1884" s="170"/>
      <c r="F1884" s="132" t="str">
        <f>IFERROR(VLOOKUP(C1884,PG!$C$8:$M$1007,11,FALSE),"")</f>
        <v/>
      </c>
      <c r="G1884" s="133">
        <f>IFERROR(VLOOKUP(C1884,PG!$C$8:$N$1007,12,FALSE)*E1884,0)</f>
        <v>0</v>
      </c>
    </row>
    <row r="1885" spans="1:7" ht="35.1" customHeight="1" thickTop="1" thickBot="1" x14ac:dyDescent="0.3">
      <c r="A1885" s="28" t="str">
        <f t="shared" si="29"/>
        <v/>
      </c>
      <c r="B1885" s="171"/>
      <c r="C1885" s="184"/>
      <c r="D1885" s="170"/>
      <c r="E1885" s="170"/>
      <c r="F1885" s="132" t="str">
        <f>IFERROR(VLOOKUP(C1885,PG!$C$8:$M$1007,11,FALSE),"")</f>
        <v/>
      </c>
      <c r="G1885" s="133">
        <f>IFERROR(VLOOKUP(C1885,PG!$C$8:$N$1007,12,FALSE)*E1885,0)</f>
        <v>0</v>
      </c>
    </row>
    <row r="1886" spans="1:7" ht="35.1" customHeight="1" thickTop="1" thickBot="1" x14ac:dyDescent="0.3">
      <c r="A1886" s="28" t="str">
        <f t="shared" si="29"/>
        <v/>
      </c>
      <c r="B1886" s="171"/>
      <c r="C1886" s="184"/>
      <c r="D1886" s="170"/>
      <c r="E1886" s="170"/>
      <c r="F1886" s="132" t="str">
        <f>IFERROR(VLOOKUP(C1886,PG!$C$8:$M$1007,11,FALSE),"")</f>
        <v/>
      </c>
      <c r="G1886" s="133">
        <f>IFERROR(VLOOKUP(C1886,PG!$C$8:$N$1007,12,FALSE)*E1886,0)</f>
        <v>0</v>
      </c>
    </row>
    <row r="1887" spans="1:7" ht="35.1" customHeight="1" thickTop="1" thickBot="1" x14ac:dyDescent="0.3">
      <c r="A1887" s="28" t="str">
        <f t="shared" si="29"/>
        <v/>
      </c>
      <c r="B1887" s="171"/>
      <c r="C1887" s="184"/>
      <c r="D1887" s="170"/>
      <c r="E1887" s="170"/>
      <c r="F1887" s="132" t="str">
        <f>IFERROR(VLOOKUP(C1887,PG!$C$8:$M$1007,11,FALSE),"")</f>
        <v/>
      </c>
      <c r="G1887" s="133">
        <f>IFERROR(VLOOKUP(C1887,PG!$C$8:$N$1007,12,FALSE)*E1887,0)</f>
        <v>0</v>
      </c>
    </row>
    <row r="1888" spans="1:7" ht="35.1" customHeight="1" thickTop="1" thickBot="1" x14ac:dyDescent="0.3">
      <c r="A1888" s="28" t="str">
        <f t="shared" si="29"/>
        <v/>
      </c>
      <c r="B1888" s="171"/>
      <c r="C1888" s="184"/>
      <c r="D1888" s="170"/>
      <c r="E1888" s="170"/>
      <c r="F1888" s="132" t="str">
        <f>IFERROR(VLOOKUP(C1888,PG!$C$8:$M$1007,11,FALSE),"")</f>
        <v/>
      </c>
      <c r="G1888" s="133">
        <f>IFERROR(VLOOKUP(C1888,PG!$C$8:$N$1007,12,FALSE)*E1888,0)</f>
        <v>0</v>
      </c>
    </row>
    <row r="1889" spans="1:7" ht="35.1" customHeight="1" thickTop="1" thickBot="1" x14ac:dyDescent="0.3">
      <c r="A1889" s="28" t="str">
        <f t="shared" si="29"/>
        <v/>
      </c>
      <c r="B1889" s="171"/>
      <c r="C1889" s="184"/>
      <c r="D1889" s="170"/>
      <c r="E1889" s="170"/>
      <c r="F1889" s="132" t="str">
        <f>IFERROR(VLOOKUP(C1889,PG!$C$8:$M$1007,11,FALSE),"")</f>
        <v/>
      </c>
      <c r="G1889" s="133">
        <f>IFERROR(VLOOKUP(C1889,PG!$C$8:$N$1007,12,FALSE)*E1889,0)</f>
        <v>0</v>
      </c>
    </row>
    <row r="1890" spans="1:7" ht="35.1" customHeight="1" thickTop="1" thickBot="1" x14ac:dyDescent="0.3">
      <c r="A1890" s="28" t="str">
        <f t="shared" si="29"/>
        <v/>
      </c>
      <c r="B1890" s="171"/>
      <c r="C1890" s="184"/>
      <c r="D1890" s="170"/>
      <c r="E1890" s="170"/>
      <c r="F1890" s="132" t="str">
        <f>IFERROR(VLOOKUP(C1890,PG!$C$8:$M$1007,11,FALSE),"")</f>
        <v/>
      </c>
      <c r="G1890" s="133">
        <f>IFERROR(VLOOKUP(C1890,PG!$C$8:$N$1007,12,FALSE)*E1890,0)</f>
        <v>0</v>
      </c>
    </row>
    <row r="1891" spans="1:7" ht="35.1" customHeight="1" thickTop="1" thickBot="1" x14ac:dyDescent="0.3">
      <c r="A1891" s="28" t="str">
        <f t="shared" si="29"/>
        <v/>
      </c>
      <c r="B1891" s="171"/>
      <c r="C1891" s="184"/>
      <c r="D1891" s="170"/>
      <c r="E1891" s="170"/>
      <c r="F1891" s="132" t="str">
        <f>IFERROR(VLOOKUP(C1891,PG!$C$8:$M$1007,11,FALSE),"")</f>
        <v/>
      </c>
      <c r="G1891" s="133">
        <f>IFERROR(VLOOKUP(C1891,PG!$C$8:$N$1007,12,FALSE)*E1891,0)</f>
        <v>0</v>
      </c>
    </row>
    <row r="1892" spans="1:7" ht="35.1" customHeight="1" thickTop="1" thickBot="1" x14ac:dyDescent="0.3">
      <c r="A1892" s="28" t="str">
        <f t="shared" si="29"/>
        <v/>
      </c>
      <c r="B1892" s="171"/>
      <c r="C1892" s="184"/>
      <c r="D1892" s="170"/>
      <c r="E1892" s="170"/>
      <c r="F1892" s="132" t="str">
        <f>IFERROR(VLOOKUP(C1892,PG!$C$8:$M$1007,11,FALSE),"")</f>
        <v/>
      </c>
      <c r="G1892" s="133">
        <f>IFERROR(VLOOKUP(C1892,PG!$C$8:$N$1007,12,FALSE)*E1892,0)</f>
        <v>0</v>
      </c>
    </row>
    <row r="1893" spans="1:7" ht="35.1" customHeight="1" thickTop="1" thickBot="1" x14ac:dyDescent="0.3">
      <c r="A1893" s="28" t="str">
        <f t="shared" si="29"/>
        <v/>
      </c>
      <c r="B1893" s="171"/>
      <c r="C1893" s="184"/>
      <c r="D1893" s="170"/>
      <c r="E1893" s="170"/>
      <c r="F1893" s="132" t="str">
        <f>IFERROR(VLOOKUP(C1893,PG!$C$8:$M$1007,11,FALSE),"")</f>
        <v/>
      </c>
      <c r="G1893" s="133">
        <f>IFERROR(VLOOKUP(C1893,PG!$C$8:$N$1007,12,FALSE)*E1893,0)</f>
        <v>0</v>
      </c>
    </row>
    <row r="1894" spans="1:7" ht="35.1" customHeight="1" thickTop="1" thickBot="1" x14ac:dyDescent="0.3">
      <c r="A1894" s="28" t="str">
        <f t="shared" si="29"/>
        <v/>
      </c>
      <c r="B1894" s="171"/>
      <c r="C1894" s="184"/>
      <c r="D1894" s="170"/>
      <c r="E1894" s="170"/>
      <c r="F1894" s="132" t="str">
        <f>IFERROR(VLOOKUP(C1894,PG!$C$8:$M$1007,11,FALSE),"")</f>
        <v/>
      </c>
      <c r="G1894" s="133">
        <f>IFERROR(VLOOKUP(C1894,PG!$C$8:$N$1007,12,FALSE)*E1894,0)</f>
        <v>0</v>
      </c>
    </row>
    <row r="1895" spans="1:7" ht="35.1" customHeight="1" thickTop="1" thickBot="1" x14ac:dyDescent="0.3">
      <c r="A1895" s="28" t="str">
        <f t="shared" si="29"/>
        <v/>
      </c>
      <c r="B1895" s="171"/>
      <c r="C1895" s="184"/>
      <c r="D1895" s="170"/>
      <c r="E1895" s="170"/>
      <c r="F1895" s="132" t="str">
        <f>IFERROR(VLOOKUP(C1895,PG!$C$8:$M$1007,11,FALSE),"")</f>
        <v/>
      </c>
      <c r="G1895" s="133">
        <f>IFERROR(VLOOKUP(C1895,PG!$C$8:$N$1007,12,FALSE)*E1895,0)</f>
        <v>0</v>
      </c>
    </row>
    <row r="1896" spans="1:7" ht="35.1" customHeight="1" thickTop="1" thickBot="1" x14ac:dyDescent="0.3">
      <c r="A1896" s="28" t="str">
        <f t="shared" si="29"/>
        <v/>
      </c>
      <c r="B1896" s="171"/>
      <c r="C1896" s="184"/>
      <c r="D1896" s="170"/>
      <c r="E1896" s="170"/>
      <c r="F1896" s="132" t="str">
        <f>IFERROR(VLOOKUP(C1896,PG!$C$8:$M$1007,11,FALSE),"")</f>
        <v/>
      </c>
      <c r="G1896" s="133">
        <f>IFERROR(VLOOKUP(C1896,PG!$C$8:$N$1007,12,FALSE)*E1896,0)</f>
        <v>0</v>
      </c>
    </row>
    <row r="1897" spans="1:7" ht="35.1" customHeight="1" thickTop="1" thickBot="1" x14ac:dyDescent="0.3">
      <c r="A1897" s="28" t="str">
        <f t="shared" si="29"/>
        <v/>
      </c>
      <c r="B1897" s="171"/>
      <c r="C1897" s="184"/>
      <c r="D1897" s="170"/>
      <c r="E1897" s="170"/>
      <c r="F1897" s="132" t="str">
        <f>IFERROR(VLOOKUP(C1897,PG!$C$8:$M$1007,11,FALSE),"")</f>
        <v/>
      </c>
      <c r="G1897" s="133">
        <f>IFERROR(VLOOKUP(C1897,PG!$C$8:$N$1007,12,FALSE)*E1897,0)</f>
        <v>0</v>
      </c>
    </row>
    <row r="1898" spans="1:7" ht="35.1" customHeight="1" thickTop="1" thickBot="1" x14ac:dyDescent="0.3">
      <c r="A1898" s="28" t="str">
        <f t="shared" si="29"/>
        <v/>
      </c>
      <c r="B1898" s="171"/>
      <c r="C1898" s="184"/>
      <c r="D1898" s="170"/>
      <c r="E1898" s="170"/>
      <c r="F1898" s="132" t="str">
        <f>IFERROR(VLOOKUP(C1898,PG!$C$8:$M$1007,11,FALSE),"")</f>
        <v/>
      </c>
      <c r="G1898" s="133">
        <f>IFERROR(VLOOKUP(C1898,PG!$C$8:$N$1007,12,FALSE)*E1898,0)</f>
        <v>0</v>
      </c>
    </row>
    <row r="1899" spans="1:7" ht="35.1" customHeight="1" thickTop="1" thickBot="1" x14ac:dyDescent="0.3">
      <c r="A1899" s="28" t="str">
        <f t="shared" si="29"/>
        <v/>
      </c>
      <c r="B1899" s="171"/>
      <c r="C1899" s="184"/>
      <c r="D1899" s="170"/>
      <c r="E1899" s="170"/>
      <c r="F1899" s="132" t="str">
        <f>IFERROR(VLOOKUP(C1899,PG!$C$8:$M$1007,11,FALSE),"")</f>
        <v/>
      </c>
      <c r="G1899" s="133">
        <f>IFERROR(VLOOKUP(C1899,PG!$C$8:$N$1007,12,FALSE)*E1899,0)</f>
        <v>0</v>
      </c>
    </row>
    <row r="1900" spans="1:7" ht="35.1" customHeight="1" thickTop="1" thickBot="1" x14ac:dyDescent="0.3">
      <c r="A1900" s="28" t="str">
        <f t="shared" si="29"/>
        <v/>
      </c>
      <c r="B1900" s="171"/>
      <c r="C1900" s="184"/>
      <c r="D1900" s="170"/>
      <c r="E1900" s="170"/>
      <c r="F1900" s="132" t="str">
        <f>IFERROR(VLOOKUP(C1900,PG!$C$8:$M$1007,11,FALSE),"")</f>
        <v/>
      </c>
      <c r="G1900" s="133">
        <f>IFERROR(VLOOKUP(C1900,PG!$C$8:$N$1007,12,FALSE)*E1900,0)</f>
        <v>0</v>
      </c>
    </row>
    <row r="1901" spans="1:7" ht="35.1" customHeight="1" thickTop="1" thickBot="1" x14ac:dyDescent="0.3">
      <c r="A1901" s="28" t="str">
        <f t="shared" si="29"/>
        <v/>
      </c>
      <c r="B1901" s="171"/>
      <c r="C1901" s="184"/>
      <c r="D1901" s="170"/>
      <c r="E1901" s="170"/>
      <c r="F1901" s="132" t="str">
        <f>IFERROR(VLOOKUP(C1901,PG!$C$8:$M$1007,11,FALSE),"")</f>
        <v/>
      </c>
      <c r="G1901" s="133">
        <f>IFERROR(VLOOKUP(C1901,PG!$C$8:$N$1007,12,FALSE)*E1901,0)</f>
        <v>0</v>
      </c>
    </row>
    <row r="1902" spans="1:7" ht="35.1" customHeight="1" thickTop="1" thickBot="1" x14ac:dyDescent="0.3">
      <c r="A1902" s="28" t="str">
        <f t="shared" si="29"/>
        <v/>
      </c>
      <c r="B1902" s="171"/>
      <c r="C1902" s="184"/>
      <c r="D1902" s="170"/>
      <c r="E1902" s="170"/>
      <c r="F1902" s="132" t="str">
        <f>IFERROR(VLOOKUP(C1902,PG!$C$8:$M$1007,11,FALSE),"")</f>
        <v/>
      </c>
      <c r="G1902" s="133">
        <f>IFERROR(VLOOKUP(C1902,PG!$C$8:$N$1007,12,FALSE)*E1902,0)</f>
        <v>0</v>
      </c>
    </row>
    <row r="1903" spans="1:7" ht="35.1" customHeight="1" thickTop="1" thickBot="1" x14ac:dyDescent="0.3">
      <c r="A1903" s="28" t="str">
        <f t="shared" si="29"/>
        <v/>
      </c>
      <c r="B1903" s="171"/>
      <c r="C1903" s="184"/>
      <c r="D1903" s="170"/>
      <c r="E1903" s="170"/>
      <c r="F1903" s="132" t="str">
        <f>IFERROR(VLOOKUP(C1903,PG!$C$8:$M$1007,11,FALSE),"")</f>
        <v/>
      </c>
      <c r="G1903" s="133">
        <f>IFERROR(VLOOKUP(C1903,PG!$C$8:$N$1007,12,FALSE)*E1903,0)</f>
        <v>0</v>
      </c>
    </row>
    <row r="1904" spans="1:7" ht="35.1" customHeight="1" thickTop="1" thickBot="1" x14ac:dyDescent="0.3">
      <c r="A1904" s="28" t="str">
        <f t="shared" si="29"/>
        <v/>
      </c>
      <c r="B1904" s="171"/>
      <c r="C1904" s="184"/>
      <c r="D1904" s="170"/>
      <c r="E1904" s="170"/>
      <c r="F1904" s="132" t="str">
        <f>IFERROR(VLOOKUP(C1904,PG!$C$8:$M$1007,11,FALSE),"")</f>
        <v/>
      </c>
      <c r="G1904" s="133">
        <f>IFERROR(VLOOKUP(C1904,PG!$C$8:$N$1007,12,FALSE)*E1904,0)</f>
        <v>0</v>
      </c>
    </row>
    <row r="1905" spans="1:7" ht="35.1" customHeight="1" thickTop="1" thickBot="1" x14ac:dyDescent="0.3">
      <c r="A1905" s="28" t="str">
        <f t="shared" si="29"/>
        <v/>
      </c>
      <c r="B1905" s="171"/>
      <c r="C1905" s="184"/>
      <c r="D1905" s="170"/>
      <c r="E1905" s="170"/>
      <c r="F1905" s="132" t="str">
        <f>IFERROR(VLOOKUP(C1905,PG!$C$8:$M$1007,11,FALSE),"")</f>
        <v/>
      </c>
      <c r="G1905" s="133">
        <f>IFERROR(VLOOKUP(C1905,PG!$C$8:$N$1007,12,FALSE)*E1905,0)</f>
        <v>0</v>
      </c>
    </row>
    <row r="1906" spans="1:7" ht="35.1" customHeight="1" thickTop="1" thickBot="1" x14ac:dyDescent="0.3">
      <c r="A1906" s="28" t="str">
        <f t="shared" si="29"/>
        <v/>
      </c>
      <c r="B1906" s="171"/>
      <c r="C1906" s="184"/>
      <c r="D1906" s="170"/>
      <c r="E1906" s="170"/>
      <c r="F1906" s="132" t="str">
        <f>IFERROR(VLOOKUP(C1906,PG!$C$8:$M$1007,11,FALSE),"")</f>
        <v/>
      </c>
      <c r="G1906" s="133">
        <f>IFERROR(VLOOKUP(C1906,PG!$C$8:$N$1007,12,FALSE)*E1906,0)</f>
        <v>0</v>
      </c>
    </row>
    <row r="1907" spans="1:7" ht="35.1" customHeight="1" thickTop="1" thickBot="1" x14ac:dyDescent="0.3">
      <c r="A1907" s="28" t="str">
        <f t="shared" si="29"/>
        <v/>
      </c>
      <c r="B1907" s="171"/>
      <c r="C1907" s="184"/>
      <c r="D1907" s="170"/>
      <c r="E1907" s="170"/>
      <c r="F1907" s="132" t="str">
        <f>IFERROR(VLOOKUP(C1907,PG!$C$8:$M$1007,11,FALSE),"")</f>
        <v/>
      </c>
      <c r="G1907" s="133">
        <f>IFERROR(VLOOKUP(C1907,PG!$C$8:$N$1007,12,FALSE)*E1907,0)</f>
        <v>0</v>
      </c>
    </row>
    <row r="1908" spans="1:7" ht="35.1" customHeight="1" thickTop="1" thickBot="1" x14ac:dyDescent="0.3">
      <c r="A1908" s="28" t="str">
        <f t="shared" si="29"/>
        <v/>
      </c>
      <c r="B1908" s="171"/>
      <c r="C1908" s="184"/>
      <c r="D1908" s="170"/>
      <c r="E1908" s="170"/>
      <c r="F1908" s="132" t="str">
        <f>IFERROR(VLOOKUP(C1908,PG!$C$8:$M$1007,11,FALSE),"")</f>
        <v/>
      </c>
      <c r="G1908" s="133">
        <f>IFERROR(VLOOKUP(C1908,PG!$C$8:$N$1007,12,FALSE)*E1908,0)</f>
        <v>0</v>
      </c>
    </row>
    <row r="1909" spans="1:7" ht="35.1" customHeight="1" thickTop="1" thickBot="1" x14ac:dyDescent="0.3">
      <c r="A1909" s="28" t="str">
        <f t="shared" si="29"/>
        <v/>
      </c>
      <c r="B1909" s="171"/>
      <c r="C1909" s="184"/>
      <c r="D1909" s="170"/>
      <c r="E1909" s="170"/>
      <c r="F1909" s="132" t="str">
        <f>IFERROR(VLOOKUP(C1909,PG!$C$8:$M$1007,11,FALSE),"")</f>
        <v/>
      </c>
      <c r="G1909" s="133">
        <f>IFERROR(VLOOKUP(C1909,PG!$C$8:$N$1007,12,FALSE)*E1909,0)</f>
        <v>0</v>
      </c>
    </row>
    <row r="1910" spans="1:7" ht="35.1" customHeight="1" thickTop="1" thickBot="1" x14ac:dyDescent="0.3">
      <c r="A1910" s="28" t="str">
        <f t="shared" si="29"/>
        <v/>
      </c>
      <c r="B1910" s="171"/>
      <c r="C1910" s="184"/>
      <c r="D1910" s="170"/>
      <c r="E1910" s="170"/>
      <c r="F1910" s="132" t="str">
        <f>IFERROR(VLOOKUP(C1910,PG!$C$8:$M$1007,11,FALSE),"")</f>
        <v/>
      </c>
      <c r="G1910" s="133">
        <f>IFERROR(VLOOKUP(C1910,PG!$C$8:$N$1007,12,FALSE)*E1910,0)</f>
        <v>0</v>
      </c>
    </row>
    <row r="1911" spans="1:7" ht="35.1" customHeight="1" thickTop="1" thickBot="1" x14ac:dyDescent="0.3">
      <c r="A1911" s="28" t="str">
        <f t="shared" si="29"/>
        <v/>
      </c>
      <c r="B1911" s="171"/>
      <c r="C1911" s="184"/>
      <c r="D1911" s="170"/>
      <c r="E1911" s="170"/>
      <c r="F1911" s="132" t="str">
        <f>IFERROR(VLOOKUP(C1911,PG!$C$8:$M$1007,11,FALSE),"")</f>
        <v/>
      </c>
      <c r="G1911" s="133">
        <f>IFERROR(VLOOKUP(C1911,PG!$C$8:$N$1007,12,FALSE)*E1911,0)</f>
        <v>0</v>
      </c>
    </row>
    <row r="1912" spans="1:7" ht="35.1" customHeight="1" thickTop="1" thickBot="1" x14ac:dyDescent="0.3">
      <c r="A1912" s="28" t="str">
        <f t="shared" si="29"/>
        <v/>
      </c>
      <c r="B1912" s="171"/>
      <c r="C1912" s="184"/>
      <c r="D1912" s="170"/>
      <c r="E1912" s="170"/>
      <c r="F1912" s="132" t="str">
        <f>IFERROR(VLOOKUP(C1912,PG!$C$8:$M$1007,11,FALSE),"")</f>
        <v/>
      </c>
      <c r="G1912" s="133">
        <f>IFERROR(VLOOKUP(C1912,PG!$C$8:$N$1007,12,FALSE)*E1912,0)</f>
        <v>0</v>
      </c>
    </row>
    <row r="1913" spans="1:7" ht="35.1" customHeight="1" thickTop="1" thickBot="1" x14ac:dyDescent="0.3">
      <c r="A1913" s="28" t="str">
        <f t="shared" si="29"/>
        <v/>
      </c>
      <c r="B1913" s="171"/>
      <c r="C1913" s="184"/>
      <c r="D1913" s="170"/>
      <c r="E1913" s="170"/>
      <c r="F1913" s="132" t="str">
        <f>IFERROR(VLOOKUP(C1913,PG!$C$8:$M$1007,11,FALSE),"")</f>
        <v/>
      </c>
      <c r="G1913" s="133">
        <f>IFERROR(VLOOKUP(C1913,PG!$C$8:$N$1007,12,FALSE)*E1913,0)</f>
        <v>0</v>
      </c>
    </row>
    <row r="1914" spans="1:7" ht="35.1" customHeight="1" thickTop="1" thickBot="1" x14ac:dyDescent="0.3">
      <c r="A1914" s="28" t="str">
        <f t="shared" si="29"/>
        <v/>
      </c>
      <c r="B1914" s="171"/>
      <c r="C1914" s="184"/>
      <c r="D1914" s="170"/>
      <c r="E1914" s="170"/>
      <c r="F1914" s="132" t="str">
        <f>IFERROR(VLOOKUP(C1914,PG!$C$8:$M$1007,11,FALSE),"")</f>
        <v/>
      </c>
      <c r="G1914" s="133">
        <f>IFERROR(VLOOKUP(C1914,PG!$C$8:$N$1007,12,FALSE)*E1914,0)</f>
        <v>0</v>
      </c>
    </row>
    <row r="1915" spans="1:7" ht="35.1" customHeight="1" thickTop="1" thickBot="1" x14ac:dyDescent="0.3">
      <c r="A1915" s="28" t="str">
        <f t="shared" si="29"/>
        <v/>
      </c>
      <c r="B1915" s="171"/>
      <c r="C1915" s="184"/>
      <c r="D1915" s="170"/>
      <c r="E1915" s="170"/>
      <c r="F1915" s="132" t="str">
        <f>IFERROR(VLOOKUP(C1915,PG!$C$8:$M$1007,11,FALSE),"")</f>
        <v/>
      </c>
      <c r="G1915" s="133">
        <f>IFERROR(VLOOKUP(C1915,PG!$C$8:$N$1007,12,FALSE)*E1915,0)</f>
        <v>0</v>
      </c>
    </row>
    <row r="1916" spans="1:7" ht="35.1" customHeight="1" thickTop="1" thickBot="1" x14ac:dyDescent="0.3">
      <c r="A1916" s="28" t="str">
        <f t="shared" si="29"/>
        <v/>
      </c>
      <c r="B1916" s="171"/>
      <c r="C1916" s="184"/>
      <c r="D1916" s="170"/>
      <c r="E1916" s="170"/>
      <c r="F1916" s="132" t="str">
        <f>IFERROR(VLOOKUP(C1916,PG!$C$8:$M$1007,11,FALSE),"")</f>
        <v/>
      </c>
      <c r="G1916" s="133">
        <f>IFERROR(VLOOKUP(C1916,PG!$C$8:$N$1007,12,FALSE)*E1916,0)</f>
        <v>0</v>
      </c>
    </row>
    <row r="1917" spans="1:7" ht="35.1" customHeight="1" thickTop="1" thickBot="1" x14ac:dyDescent="0.3">
      <c r="A1917" s="28" t="str">
        <f t="shared" si="29"/>
        <v/>
      </c>
      <c r="B1917" s="171"/>
      <c r="C1917" s="184"/>
      <c r="D1917" s="170"/>
      <c r="E1917" s="170"/>
      <c r="F1917" s="132" t="str">
        <f>IFERROR(VLOOKUP(C1917,PG!$C$8:$M$1007,11,FALSE),"")</f>
        <v/>
      </c>
      <c r="G1917" s="133">
        <f>IFERROR(VLOOKUP(C1917,PG!$C$8:$N$1007,12,FALSE)*E1917,0)</f>
        <v>0</v>
      </c>
    </row>
    <row r="1918" spans="1:7" ht="35.1" customHeight="1" thickTop="1" thickBot="1" x14ac:dyDescent="0.3">
      <c r="A1918" s="28" t="str">
        <f t="shared" si="29"/>
        <v/>
      </c>
      <c r="B1918" s="171"/>
      <c r="C1918" s="184"/>
      <c r="D1918" s="170"/>
      <c r="E1918" s="170"/>
      <c r="F1918" s="132" t="str">
        <f>IFERROR(VLOOKUP(C1918,PG!$C$8:$M$1007,11,FALSE),"")</f>
        <v/>
      </c>
      <c r="G1918" s="133">
        <f>IFERROR(VLOOKUP(C1918,PG!$C$8:$N$1007,12,FALSE)*E1918,0)</f>
        <v>0</v>
      </c>
    </row>
    <row r="1919" spans="1:7" ht="35.1" customHeight="1" thickTop="1" thickBot="1" x14ac:dyDescent="0.3">
      <c r="A1919" s="28" t="str">
        <f t="shared" si="29"/>
        <v/>
      </c>
      <c r="B1919" s="171"/>
      <c r="C1919" s="184"/>
      <c r="D1919" s="170"/>
      <c r="E1919" s="170"/>
      <c r="F1919" s="132" t="str">
        <f>IFERROR(VLOOKUP(C1919,PG!$C$8:$M$1007,11,FALSE),"")</f>
        <v/>
      </c>
      <c r="G1919" s="133">
        <f>IFERROR(VLOOKUP(C1919,PG!$C$8:$N$1007,12,FALSE)*E1919,0)</f>
        <v>0</v>
      </c>
    </row>
    <row r="1920" spans="1:7" ht="35.1" customHeight="1" thickTop="1" thickBot="1" x14ac:dyDescent="0.3">
      <c r="A1920" s="28" t="str">
        <f t="shared" si="29"/>
        <v/>
      </c>
      <c r="B1920" s="171"/>
      <c r="C1920" s="184"/>
      <c r="D1920" s="170"/>
      <c r="E1920" s="170"/>
      <c r="F1920" s="132" t="str">
        <f>IFERROR(VLOOKUP(C1920,PG!$C$8:$M$1007,11,FALSE),"")</f>
        <v/>
      </c>
      <c r="G1920" s="133">
        <f>IFERROR(VLOOKUP(C1920,PG!$C$8:$N$1007,12,FALSE)*E1920,0)</f>
        <v>0</v>
      </c>
    </row>
    <row r="1921" spans="1:7" ht="35.1" customHeight="1" thickTop="1" thickBot="1" x14ac:dyDescent="0.3">
      <c r="A1921" s="28" t="str">
        <f t="shared" si="29"/>
        <v/>
      </c>
      <c r="B1921" s="171"/>
      <c r="C1921" s="184"/>
      <c r="D1921" s="170"/>
      <c r="E1921" s="170"/>
      <c r="F1921" s="132" t="str">
        <f>IFERROR(VLOOKUP(C1921,PG!$C$8:$M$1007,11,FALSE),"")</f>
        <v/>
      </c>
      <c r="G1921" s="133">
        <f>IFERROR(VLOOKUP(C1921,PG!$C$8:$N$1007,12,FALSE)*E1921,0)</f>
        <v>0</v>
      </c>
    </row>
    <row r="1922" spans="1:7" ht="35.1" customHeight="1" thickTop="1" thickBot="1" x14ac:dyDescent="0.3">
      <c r="A1922" s="28" t="str">
        <f t="shared" si="29"/>
        <v/>
      </c>
      <c r="B1922" s="171"/>
      <c r="C1922" s="184"/>
      <c r="D1922" s="170"/>
      <c r="E1922" s="170"/>
      <c r="F1922" s="132" t="str">
        <f>IFERROR(VLOOKUP(C1922,PG!$C$8:$M$1007,11,FALSE),"")</f>
        <v/>
      </c>
      <c r="G1922" s="133">
        <f>IFERROR(VLOOKUP(C1922,PG!$C$8:$N$1007,12,FALSE)*E1922,0)</f>
        <v>0</v>
      </c>
    </row>
    <row r="1923" spans="1:7" ht="35.1" customHeight="1" thickTop="1" thickBot="1" x14ac:dyDescent="0.3">
      <c r="A1923" s="28" t="str">
        <f t="shared" si="29"/>
        <v/>
      </c>
      <c r="B1923" s="171"/>
      <c r="C1923" s="184"/>
      <c r="D1923" s="170"/>
      <c r="E1923" s="170"/>
      <c r="F1923" s="132" t="str">
        <f>IFERROR(VLOOKUP(C1923,PG!$C$8:$M$1007,11,FALSE),"")</f>
        <v/>
      </c>
      <c r="G1923" s="133">
        <f>IFERROR(VLOOKUP(C1923,PG!$C$8:$N$1007,12,FALSE)*E1923,0)</f>
        <v>0</v>
      </c>
    </row>
    <row r="1924" spans="1:7" ht="35.1" customHeight="1" thickTop="1" thickBot="1" x14ac:dyDescent="0.3">
      <c r="A1924" s="28" t="str">
        <f t="shared" si="29"/>
        <v/>
      </c>
      <c r="B1924" s="171"/>
      <c r="C1924" s="184"/>
      <c r="D1924" s="170"/>
      <c r="E1924" s="170"/>
      <c r="F1924" s="132" t="str">
        <f>IFERROR(VLOOKUP(C1924,PG!$C$8:$M$1007,11,FALSE),"")</f>
        <v/>
      </c>
      <c r="G1924" s="133">
        <f>IFERROR(VLOOKUP(C1924,PG!$C$8:$N$1007,12,FALSE)*E1924,0)</f>
        <v>0</v>
      </c>
    </row>
    <row r="1925" spans="1:7" ht="35.1" customHeight="1" thickTop="1" thickBot="1" x14ac:dyDescent="0.3">
      <c r="A1925" s="28" t="str">
        <f t="shared" si="29"/>
        <v/>
      </c>
      <c r="B1925" s="171"/>
      <c r="C1925" s="184"/>
      <c r="D1925" s="170"/>
      <c r="E1925" s="170"/>
      <c r="F1925" s="132" t="str">
        <f>IFERROR(VLOOKUP(C1925,PG!$C$8:$M$1007,11,FALSE),"")</f>
        <v/>
      </c>
      <c r="G1925" s="133">
        <f>IFERROR(VLOOKUP(C1925,PG!$C$8:$N$1007,12,FALSE)*E1925,0)</f>
        <v>0</v>
      </c>
    </row>
    <row r="1926" spans="1:7" ht="35.1" customHeight="1" thickTop="1" thickBot="1" x14ac:dyDescent="0.3">
      <c r="A1926" s="28" t="str">
        <f t="shared" si="29"/>
        <v/>
      </c>
      <c r="B1926" s="171"/>
      <c r="C1926" s="184"/>
      <c r="D1926" s="170"/>
      <c r="E1926" s="170"/>
      <c r="F1926" s="132" t="str">
        <f>IFERROR(VLOOKUP(C1926,PG!$C$8:$M$1007,11,FALSE),"")</f>
        <v/>
      </c>
      <c r="G1926" s="133">
        <f>IFERROR(VLOOKUP(C1926,PG!$C$8:$N$1007,12,FALSE)*E1926,0)</f>
        <v>0</v>
      </c>
    </row>
    <row r="1927" spans="1:7" ht="35.1" customHeight="1" thickTop="1" thickBot="1" x14ac:dyDescent="0.3">
      <c r="A1927" s="28" t="str">
        <f t="shared" si="29"/>
        <v/>
      </c>
      <c r="B1927" s="171"/>
      <c r="C1927" s="184"/>
      <c r="D1927" s="170"/>
      <c r="E1927" s="170"/>
      <c r="F1927" s="132" t="str">
        <f>IFERROR(VLOOKUP(C1927,PG!$C$8:$M$1007,11,FALSE),"")</f>
        <v/>
      </c>
      <c r="G1927" s="133">
        <f>IFERROR(VLOOKUP(C1927,PG!$C$8:$N$1007,12,FALSE)*E1927,0)</f>
        <v>0</v>
      </c>
    </row>
    <row r="1928" spans="1:7" ht="35.1" customHeight="1" thickTop="1" thickBot="1" x14ac:dyDescent="0.3">
      <c r="A1928" s="28" t="str">
        <f t="shared" si="29"/>
        <v/>
      </c>
      <c r="B1928" s="171"/>
      <c r="C1928" s="184"/>
      <c r="D1928" s="170"/>
      <c r="E1928" s="170"/>
      <c r="F1928" s="132" t="str">
        <f>IFERROR(VLOOKUP(C1928,PG!$C$8:$M$1007,11,FALSE),"")</f>
        <v/>
      </c>
      <c r="G1928" s="133">
        <f>IFERROR(VLOOKUP(C1928,PG!$C$8:$N$1007,12,FALSE)*E1928,0)</f>
        <v>0</v>
      </c>
    </row>
    <row r="1929" spans="1:7" ht="35.1" customHeight="1" thickTop="1" thickBot="1" x14ac:dyDescent="0.3">
      <c r="A1929" s="28" t="str">
        <f t="shared" ref="A1929:A1992" si="30">IF(B1929="","",MONTH(B1929))</f>
        <v/>
      </c>
      <c r="B1929" s="171"/>
      <c r="C1929" s="184"/>
      <c r="D1929" s="170"/>
      <c r="E1929" s="170"/>
      <c r="F1929" s="132" t="str">
        <f>IFERROR(VLOOKUP(C1929,PG!$C$8:$M$1007,11,FALSE),"")</f>
        <v/>
      </c>
      <c r="G1929" s="133">
        <f>IFERROR(VLOOKUP(C1929,PG!$C$8:$N$1007,12,FALSE)*E1929,0)</f>
        <v>0</v>
      </c>
    </row>
    <row r="1930" spans="1:7" ht="35.1" customHeight="1" thickTop="1" thickBot="1" x14ac:dyDescent="0.3">
      <c r="A1930" s="28" t="str">
        <f t="shared" si="30"/>
        <v/>
      </c>
      <c r="B1930" s="171"/>
      <c r="C1930" s="184"/>
      <c r="D1930" s="170"/>
      <c r="E1930" s="170"/>
      <c r="F1930" s="132" t="str">
        <f>IFERROR(VLOOKUP(C1930,PG!$C$8:$M$1007,11,FALSE),"")</f>
        <v/>
      </c>
      <c r="G1930" s="133">
        <f>IFERROR(VLOOKUP(C1930,PG!$C$8:$N$1007,12,FALSE)*E1930,0)</f>
        <v>0</v>
      </c>
    </row>
    <row r="1931" spans="1:7" ht="35.1" customHeight="1" thickTop="1" thickBot="1" x14ac:dyDescent="0.3">
      <c r="A1931" s="28" t="str">
        <f t="shared" si="30"/>
        <v/>
      </c>
      <c r="B1931" s="171"/>
      <c r="C1931" s="184"/>
      <c r="D1931" s="170"/>
      <c r="E1931" s="170"/>
      <c r="F1931" s="132" t="str">
        <f>IFERROR(VLOOKUP(C1931,PG!$C$8:$M$1007,11,FALSE),"")</f>
        <v/>
      </c>
      <c r="G1931" s="133">
        <f>IFERROR(VLOOKUP(C1931,PG!$C$8:$N$1007,12,FALSE)*E1931,0)</f>
        <v>0</v>
      </c>
    </row>
    <row r="1932" spans="1:7" ht="35.1" customHeight="1" thickTop="1" thickBot="1" x14ac:dyDescent="0.3">
      <c r="A1932" s="28" t="str">
        <f t="shared" si="30"/>
        <v/>
      </c>
      <c r="B1932" s="171"/>
      <c r="C1932" s="184"/>
      <c r="D1932" s="170"/>
      <c r="E1932" s="170"/>
      <c r="F1932" s="132" t="str">
        <f>IFERROR(VLOOKUP(C1932,PG!$C$8:$M$1007,11,FALSE),"")</f>
        <v/>
      </c>
      <c r="G1932" s="133">
        <f>IFERROR(VLOOKUP(C1932,PG!$C$8:$N$1007,12,FALSE)*E1932,0)</f>
        <v>0</v>
      </c>
    </row>
    <row r="1933" spans="1:7" ht="35.1" customHeight="1" thickTop="1" thickBot="1" x14ac:dyDescent="0.3">
      <c r="A1933" s="28" t="str">
        <f t="shared" si="30"/>
        <v/>
      </c>
      <c r="B1933" s="171"/>
      <c r="C1933" s="184"/>
      <c r="D1933" s="170"/>
      <c r="E1933" s="170"/>
      <c r="F1933" s="132" t="str">
        <f>IFERROR(VLOOKUP(C1933,PG!$C$8:$M$1007,11,FALSE),"")</f>
        <v/>
      </c>
      <c r="G1933" s="133">
        <f>IFERROR(VLOOKUP(C1933,PG!$C$8:$N$1007,12,FALSE)*E1933,0)</f>
        <v>0</v>
      </c>
    </row>
    <row r="1934" spans="1:7" ht="35.1" customHeight="1" thickTop="1" thickBot="1" x14ac:dyDescent="0.3">
      <c r="A1934" s="28" t="str">
        <f t="shared" si="30"/>
        <v/>
      </c>
      <c r="B1934" s="171"/>
      <c r="C1934" s="184"/>
      <c r="D1934" s="170"/>
      <c r="E1934" s="170"/>
      <c r="F1934" s="132" t="str">
        <f>IFERROR(VLOOKUP(C1934,PG!$C$8:$M$1007,11,FALSE),"")</f>
        <v/>
      </c>
      <c r="G1934" s="133">
        <f>IFERROR(VLOOKUP(C1934,PG!$C$8:$N$1007,12,FALSE)*E1934,0)</f>
        <v>0</v>
      </c>
    </row>
    <row r="1935" spans="1:7" ht="35.1" customHeight="1" thickTop="1" thickBot="1" x14ac:dyDescent="0.3">
      <c r="A1935" s="28" t="str">
        <f t="shared" si="30"/>
        <v/>
      </c>
      <c r="B1935" s="171"/>
      <c r="C1935" s="184"/>
      <c r="D1935" s="170"/>
      <c r="E1935" s="170"/>
      <c r="F1935" s="132" t="str">
        <f>IFERROR(VLOOKUP(C1935,PG!$C$8:$M$1007,11,FALSE),"")</f>
        <v/>
      </c>
      <c r="G1935" s="133">
        <f>IFERROR(VLOOKUP(C1935,PG!$C$8:$N$1007,12,FALSE)*E1935,0)</f>
        <v>0</v>
      </c>
    </row>
    <row r="1936" spans="1:7" ht="35.1" customHeight="1" thickTop="1" thickBot="1" x14ac:dyDescent="0.3">
      <c r="A1936" s="28" t="str">
        <f t="shared" si="30"/>
        <v/>
      </c>
      <c r="B1936" s="171"/>
      <c r="C1936" s="184"/>
      <c r="D1936" s="170"/>
      <c r="E1936" s="170"/>
      <c r="F1936" s="132" t="str">
        <f>IFERROR(VLOOKUP(C1936,PG!$C$8:$M$1007,11,FALSE),"")</f>
        <v/>
      </c>
      <c r="G1936" s="133">
        <f>IFERROR(VLOOKUP(C1936,PG!$C$8:$N$1007,12,FALSE)*E1936,0)</f>
        <v>0</v>
      </c>
    </row>
    <row r="1937" spans="1:7" ht="35.1" customHeight="1" thickTop="1" thickBot="1" x14ac:dyDescent="0.3">
      <c r="A1937" s="28" t="str">
        <f t="shared" si="30"/>
        <v/>
      </c>
      <c r="B1937" s="171"/>
      <c r="C1937" s="184"/>
      <c r="D1937" s="170"/>
      <c r="E1937" s="170"/>
      <c r="F1937" s="132" t="str">
        <f>IFERROR(VLOOKUP(C1937,PG!$C$8:$M$1007,11,FALSE),"")</f>
        <v/>
      </c>
      <c r="G1937" s="133">
        <f>IFERROR(VLOOKUP(C1937,PG!$C$8:$N$1007,12,FALSE)*E1937,0)</f>
        <v>0</v>
      </c>
    </row>
    <row r="1938" spans="1:7" ht="35.1" customHeight="1" thickTop="1" thickBot="1" x14ac:dyDescent="0.3">
      <c r="A1938" s="28" t="str">
        <f t="shared" si="30"/>
        <v/>
      </c>
      <c r="B1938" s="171"/>
      <c r="C1938" s="184"/>
      <c r="D1938" s="170"/>
      <c r="E1938" s="170"/>
      <c r="F1938" s="132" t="str">
        <f>IFERROR(VLOOKUP(C1938,PG!$C$8:$M$1007,11,FALSE),"")</f>
        <v/>
      </c>
      <c r="G1938" s="133">
        <f>IFERROR(VLOOKUP(C1938,PG!$C$8:$N$1007,12,FALSE)*E1938,0)</f>
        <v>0</v>
      </c>
    </row>
    <row r="1939" spans="1:7" ht="35.1" customHeight="1" thickTop="1" thickBot="1" x14ac:dyDescent="0.3">
      <c r="A1939" s="28" t="str">
        <f t="shared" si="30"/>
        <v/>
      </c>
      <c r="B1939" s="171"/>
      <c r="C1939" s="184"/>
      <c r="D1939" s="170"/>
      <c r="E1939" s="170"/>
      <c r="F1939" s="132" t="str">
        <f>IFERROR(VLOOKUP(C1939,PG!$C$8:$M$1007,11,FALSE),"")</f>
        <v/>
      </c>
      <c r="G1939" s="133">
        <f>IFERROR(VLOOKUP(C1939,PG!$C$8:$N$1007,12,FALSE)*E1939,0)</f>
        <v>0</v>
      </c>
    </row>
    <row r="1940" spans="1:7" ht="35.1" customHeight="1" thickTop="1" thickBot="1" x14ac:dyDescent="0.3">
      <c r="A1940" s="28" t="str">
        <f t="shared" si="30"/>
        <v/>
      </c>
      <c r="B1940" s="171"/>
      <c r="C1940" s="184"/>
      <c r="D1940" s="170"/>
      <c r="E1940" s="170"/>
      <c r="F1940" s="132" t="str">
        <f>IFERROR(VLOOKUP(C1940,PG!$C$8:$M$1007,11,FALSE),"")</f>
        <v/>
      </c>
      <c r="G1940" s="133">
        <f>IFERROR(VLOOKUP(C1940,PG!$C$8:$N$1007,12,FALSE)*E1940,0)</f>
        <v>0</v>
      </c>
    </row>
    <row r="1941" spans="1:7" ht="35.1" customHeight="1" thickTop="1" thickBot="1" x14ac:dyDescent="0.3">
      <c r="A1941" s="28" t="str">
        <f t="shared" si="30"/>
        <v/>
      </c>
      <c r="B1941" s="171"/>
      <c r="C1941" s="184"/>
      <c r="D1941" s="170"/>
      <c r="E1941" s="170"/>
      <c r="F1941" s="132" t="str">
        <f>IFERROR(VLOOKUP(C1941,PG!$C$8:$M$1007,11,FALSE),"")</f>
        <v/>
      </c>
      <c r="G1941" s="133">
        <f>IFERROR(VLOOKUP(C1941,PG!$C$8:$N$1007,12,FALSE)*E1941,0)</f>
        <v>0</v>
      </c>
    </row>
    <row r="1942" spans="1:7" ht="35.1" customHeight="1" thickTop="1" thickBot="1" x14ac:dyDescent="0.3">
      <c r="A1942" s="28" t="str">
        <f t="shared" si="30"/>
        <v/>
      </c>
      <c r="B1942" s="171"/>
      <c r="C1942" s="184"/>
      <c r="D1942" s="170"/>
      <c r="E1942" s="170"/>
      <c r="F1942" s="132" t="str">
        <f>IFERROR(VLOOKUP(C1942,PG!$C$8:$M$1007,11,FALSE),"")</f>
        <v/>
      </c>
      <c r="G1942" s="133">
        <f>IFERROR(VLOOKUP(C1942,PG!$C$8:$N$1007,12,FALSE)*E1942,0)</f>
        <v>0</v>
      </c>
    </row>
    <row r="1943" spans="1:7" ht="35.1" customHeight="1" thickTop="1" thickBot="1" x14ac:dyDescent="0.3">
      <c r="A1943" s="28" t="str">
        <f t="shared" si="30"/>
        <v/>
      </c>
      <c r="B1943" s="171"/>
      <c r="C1943" s="184"/>
      <c r="D1943" s="170"/>
      <c r="E1943" s="170"/>
      <c r="F1943" s="132" t="str">
        <f>IFERROR(VLOOKUP(C1943,PG!$C$8:$M$1007,11,FALSE),"")</f>
        <v/>
      </c>
      <c r="G1943" s="133">
        <f>IFERROR(VLOOKUP(C1943,PG!$C$8:$N$1007,12,FALSE)*E1943,0)</f>
        <v>0</v>
      </c>
    </row>
    <row r="1944" spans="1:7" ht="35.1" customHeight="1" thickTop="1" thickBot="1" x14ac:dyDescent="0.3">
      <c r="A1944" s="28" t="str">
        <f t="shared" si="30"/>
        <v/>
      </c>
      <c r="B1944" s="171"/>
      <c r="C1944" s="184"/>
      <c r="D1944" s="170"/>
      <c r="E1944" s="170"/>
      <c r="F1944" s="132" t="str">
        <f>IFERROR(VLOOKUP(C1944,PG!$C$8:$M$1007,11,FALSE),"")</f>
        <v/>
      </c>
      <c r="G1944" s="133">
        <f>IFERROR(VLOOKUP(C1944,PG!$C$8:$N$1007,12,FALSE)*E1944,0)</f>
        <v>0</v>
      </c>
    </row>
    <row r="1945" spans="1:7" ht="35.1" customHeight="1" thickTop="1" thickBot="1" x14ac:dyDescent="0.3">
      <c r="A1945" s="28" t="str">
        <f t="shared" si="30"/>
        <v/>
      </c>
      <c r="B1945" s="171"/>
      <c r="C1945" s="184"/>
      <c r="D1945" s="170"/>
      <c r="E1945" s="170"/>
      <c r="F1945" s="132" t="str">
        <f>IFERROR(VLOOKUP(C1945,PG!$C$8:$M$1007,11,FALSE),"")</f>
        <v/>
      </c>
      <c r="G1945" s="133">
        <f>IFERROR(VLOOKUP(C1945,PG!$C$8:$N$1007,12,FALSE)*E1945,0)</f>
        <v>0</v>
      </c>
    </row>
    <row r="1946" spans="1:7" ht="35.1" customHeight="1" thickTop="1" thickBot="1" x14ac:dyDescent="0.3">
      <c r="A1946" s="28" t="str">
        <f t="shared" si="30"/>
        <v/>
      </c>
      <c r="B1946" s="171"/>
      <c r="C1946" s="184"/>
      <c r="D1946" s="170"/>
      <c r="E1946" s="170"/>
      <c r="F1946" s="132" t="str">
        <f>IFERROR(VLOOKUP(C1946,PG!$C$8:$M$1007,11,FALSE),"")</f>
        <v/>
      </c>
      <c r="G1946" s="133">
        <f>IFERROR(VLOOKUP(C1946,PG!$C$8:$N$1007,12,FALSE)*E1946,0)</f>
        <v>0</v>
      </c>
    </row>
    <row r="1947" spans="1:7" ht="35.1" customHeight="1" thickTop="1" thickBot="1" x14ac:dyDescent="0.3">
      <c r="A1947" s="28" t="str">
        <f t="shared" si="30"/>
        <v/>
      </c>
      <c r="B1947" s="171"/>
      <c r="C1947" s="184"/>
      <c r="D1947" s="170"/>
      <c r="E1947" s="170"/>
      <c r="F1947" s="132" t="str">
        <f>IFERROR(VLOOKUP(C1947,PG!$C$8:$M$1007,11,FALSE),"")</f>
        <v/>
      </c>
      <c r="G1947" s="133">
        <f>IFERROR(VLOOKUP(C1947,PG!$C$8:$N$1007,12,FALSE)*E1947,0)</f>
        <v>0</v>
      </c>
    </row>
    <row r="1948" spans="1:7" ht="35.1" customHeight="1" thickTop="1" thickBot="1" x14ac:dyDescent="0.3">
      <c r="A1948" s="28" t="str">
        <f t="shared" si="30"/>
        <v/>
      </c>
      <c r="B1948" s="171"/>
      <c r="C1948" s="184"/>
      <c r="D1948" s="170"/>
      <c r="E1948" s="170"/>
      <c r="F1948" s="132" t="str">
        <f>IFERROR(VLOOKUP(C1948,PG!$C$8:$M$1007,11,FALSE),"")</f>
        <v/>
      </c>
      <c r="G1948" s="133">
        <f>IFERROR(VLOOKUP(C1948,PG!$C$8:$N$1007,12,FALSE)*E1948,0)</f>
        <v>0</v>
      </c>
    </row>
    <row r="1949" spans="1:7" ht="35.1" customHeight="1" thickTop="1" thickBot="1" x14ac:dyDescent="0.3">
      <c r="A1949" s="28" t="str">
        <f t="shared" si="30"/>
        <v/>
      </c>
      <c r="B1949" s="171"/>
      <c r="C1949" s="184"/>
      <c r="D1949" s="170"/>
      <c r="E1949" s="170"/>
      <c r="F1949" s="132" t="str">
        <f>IFERROR(VLOOKUP(C1949,PG!$C$8:$M$1007,11,FALSE),"")</f>
        <v/>
      </c>
      <c r="G1949" s="133">
        <f>IFERROR(VLOOKUP(C1949,PG!$C$8:$N$1007,12,FALSE)*E1949,0)</f>
        <v>0</v>
      </c>
    </row>
    <row r="1950" spans="1:7" ht="35.1" customHeight="1" thickTop="1" thickBot="1" x14ac:dyDescent="0.3">
      <c r="A1950" s="28" t="str">
        <f t="shared" si="30"/>
        <v/>
      </c>
      <c r="B1950" s="171"/>
      <c r="C1950" s="184"/>
      <c r="D1950" s="170"/>
      <c r="E1950" s="170"/>
      <c r="F1950" s="132" t="str">
        <f>IFERROR(VLOOKUP(C1950,PG!$C$8:$M$1007,11,FALSE),"")</f>
        <v/>
      </c>
      <c r="G1950" s="133">
        <f>IFERROR(VLOOKUP(C1950,PG!$C$8:$N$1007,12,FALSE)*E1950,0)</f>
        <v>0</v>
      </c>
    </row>
    <row r="1951" spans="1:7" ht="35.1" customHeight="1" thickTop="1" thickBot="1" x14ac:dyDescent="0.3">
      <c r="A1951" s="28" t="str">
        <f t="shared" si="30"/>
        <v/>
      </c>
      <c r="B1951" s="171"/>
      <c r="C1951" s="184"/>
      <c r="D1951" s="170"/>
      <c r="E1951" s="170"/>
      <c r="F1951" s="132" t="str">
        <f>IFERROR(VLOOKUP(C1951,PG!$C$8:$M$1007,11,FALSE),"")</f>
        <v/>
      </c>
      <c r="G1951" s="133">
        <f>IFERROR(VLOOKUP(C1951,PG!$C$8:$N$1007,12,FALSE)*E1951,0)</f>
        <v>0</v>
      </c>
    </row>
    <row r="1952" spans="1:7" ht="35.1" customHeight="1" thickTop="1" thickBot="1" x14ac:dyDescent="0.3">
      <c r="A1952" s="28" t="str">
        <f t="shared" si="30"/>
        <v/>
      </c>
      <c r="B1952" s="171"/>
      <c r="C1952" s="184"/>
      <c r="D1952" s="170"/>
      <c r="E1952" s="170"/>
      <c r="F1952" s="132" t="str">
        <f>IFERROR(VLOOKUP(C1952,PG!$C$8:$M$1007,11,FALSE),"")</f>
        <v/>
      </c>
      <c r="G1952" s="133">
        <f>IFERROR(VLOOKUP(C1952,PG!$C$8:$N$1007,12,FALSE)*E1952,0)</f>
        <v>0</v>
      </c>
    </row>
    <row r="1953" spans="1:7" ht="35.1" customHeight="1" thickTop="1" thickBot="1" x14ac:dyDescent="0.3">
      <c r="A1953" s="28" t="str">
        <f t="shared" si="30"/>
        <v/>
      </c>
      <c r="B1953" s="171"/>
      <c r="C1953" s="184"/>
      <c r="D1953" s="170"/>
      <c r="E1953" s="170"/>
      <c r="F1953" s="132" t="str">
        <f>IFERROR(VLOOKUP(C1953,PG!$C$8:$M$1007,11,FALSE),"")</f>
        <v/>
      </c>
      <c r="G1953" s="133">
        <f>IFERROR(VLOOKUP(C1953,PG!$C$8:$N$1007,12,FALSE)*E1953,0)</f>
        <v>0</v>
      </c>
    </row>
    <row r="1954" spans="1:7" ht="35.1" customHeight="1" thickTop="1" thickBot="1" x14ac:dyDescent="0.3">
      <c r="A1954" s="28" t="str">
        <f t="shared" si="30"/>
        <v/>
      </c>
      <c r="B1954" s="171"/>
      <c r="C1954" s="184"/>
      <c r="D1954" s="170"/>
      <c r="E1954" s="170"/>
      <c r="F1954" s="132" t="str">
        <f>IFERROR(VLOOKUP(C1954,PG!$C$8:$M$1007,11,FALSE),"")</f>
        <v/>
      </c>
      <c r="G1954" s="133">
        <f>IFERROR(VLOOKUP(C1954,PG!$C$8:$N$1007,12,FALSE)*E1954,0)</f>
        <v>0</v>
      </c>
    </row>
    <row r="1955" spans="1:7" ht="35.1" customHeight="1" thickTop="1" thickBot="1" x14ac:dyDescent="0.3">
      <c r="A1955" s="28" t="str">
        <f t="shared" si="30"/>
        <v/>
      </c>
      <c r="B1955" s="171"/>
      <c r="C1955" s="184"/>
      <c r="D1955" s="170"/>
      <c r="E1955" s="170"/>
      <c r="F1955" s="132" t="str">
        <f>IFERROR(VLOOKUP(C1955,PG!$C$8:$M$1007,11,FALSE),"")</f>
        <v/>
      </c>
      <c r="G1955" s="133">
        <f>IFERROR(VLOOKUP(C1955,PG!$C$8:$N$1007,12,FALSE)*E1955,0)</f>
        <v>0</v>
      </c>
    </row>
    <row r="1956" spans="1:7" ht="35.1" customHeight="1" thickTop="1" thickBot="1" x14ac:dyDescent="0.3">
      <c r="A1956" s="28" t="str">
        <f t="shared" si="30"/>
        <v/>
      </c>
      <c r="B1956" s="171"/>
      <c r="C1956" s="184"/>
      <c r="D1956" s="170"/>
      <c r="E1956" s="170"/>
      <c r="F1956" s="132" t="str">
        <f>IFERROR(VLOOKUP(C1956,PG!$C$8:$M$1007,11,FALSE),"")</f>
        <v/>
      </c>
      <c r="G1956" s="133">
        <f>IFERROR(VLOOKUP(C1956,PG!$C$8:$N$1007,12,FALSE)*E1956,0)</f>
        <v>0</v>
      </c>
    </row>
    <row r="1957" spans="1:7" ht="35.1" customHeight="1" thickTop="1" thickBot="1" x14ac:dyDescent="0.3">
      <c r="A1957" s="28" t="str">
        <f t="shared" si="30"/>
        <v/>
      </c>
      <c r="B1957" s="171"/>
      <c r="C1957" s="184"/>
      <c r="D1957" s="170"/>
      <c r="E1957" s="170"/>
      <c r="F1957" s="132" t="str">
        <f>IFERROR(VLOOKUP(C1957,PG!$C$8:$M$1007,11,FALSE),"")</f>
        <v/>
      </c>
      <c r="G1957" s="133">
        <f>IFERROR(VLOOKUP(C1957,PG!$C$8:$N$1007,12,FALSE)*E1957,0)</f>
        <v>0</v>
      </c>
    </row>
    <row r="1958" spans="1:7" ht="35.1" customHeight="1" thickTop="1" thickBot="1" x14ac:dyDescent="0.3">
      <c r="A1958" s="28" t="str">
        <f t="shared" si="30"/>
        <v/>
      </c>
      <c r="B1958" s="171"/>
      <c r="C1958" s="184"/>
      <c r="D1958" s="170"/>
      <c r="E1958" s="170"/>
      <c r="F1958" s="132" t="str">
        <f>IFERROR(VLOOKUP(C1958,PG!$C$8:$M$1007,11,FALSE),"")</f>
        <v/>
      </c>
      <c r="G1958" s="133">
        <f>IFERROR(VLOOKUP(C1958,PG!$C$8:$N$1007,12,FALSE)*E1958,0)</f>
        <v>0</v>
      </c>
    </row>
    <row r="1959" spans="1:7" ht="35.1" customHeight="1" thickTop="1" thickBot="1" x14ac:dyDescent="0.3">
      <c r="A1959" s="28" t="str">
        <f t="shared" si="30"/>
        <v/>
      </c>
      <c r="B1959" s="171"/>
      <c r="C1959" s="184"/>
      <c r="D1959" s="170"/>
      <c r="E1959" s="170"/>
      <c r="F1959" s="132" t="str">
        <f>IFERROR(VLOOKUP(C1959,PG!$C$8:$M$1007,11,FALSE),"")</f>
        <v/>
      </c>
      <c r="G1959" s="133">
        <f>IFERROR(VLOOKUP(C1959,PG!$C$8:$N$1007,12,FALSE)*E1959,0)</f>
        <v>0</v>
      </c>
    </row>
    <row r="1960" spans="1:7" ht="35.1" customHeight="1" thickTop="1" thickBot="1" x14ac:dyDescent="0.3">
      <c r="A1960" s="28" t="str">
        <f t="shared" si="30"/>
        <v/>
      </c>
      <c r="B1960" s="171"/>
      <c r="C1960" s="184"/>
      <c r="D1960" s="170"/>
      <c r="E1960" s="170"/>
      <c r="F1960" s="132" t="str">
        <f>IFERROR(VLOOKUP(C1960,PG!$C$8:$M$1007,11,FALSE),"")</f>
        <v/>
      </c>
      <c r="G1960" s="133">
        <f>IFERROR(VLOOKUP(C1960,PG!$C$8:$N$1007,12,FALSE)*E1960,0)</f>
        <v>0</v>
      </c>
    </row>
    <row r="1961" spans="1:7" ht="35.1" customHeight="1" thickTop="1" thickBot="1" x14ac:dyDescent="0.3">
      <c r="A1961" s="28" t="str">
        <f t="shared" si="30"/>
        <v/>
      </c>
      <c r="B1961" s="171"/>
      <c r="C1961" s="184"/>
      <c r="D1961" s="170"/>
      <c r="E1961" s="170"/>
      <c r="F1961" s="132" t="str">
        <f>IFERROR(VLOOKUP(C1961,PG!$C$8:$M$1007,11,FALSE),"")</f>
        <v/>
      </c>
      <c r="G1961" s="133">
        <f>IFERROR(VLOOKUP(C1961,PG!$C$8:$N$1007,12,FALSE)*E1961,0)</f>
        <v>0</v>
      </c>
    </row>
    <row r="1962" spans="1:7" ht="35.1" customHeight="1" thickTop="1" thickBot="1" x14ac:dyDescent="0.3">
      <c r="A1962" s="28" t="str">
        <f t="shared" si="30"/>
        <v/>
      </c>
      <c r="B1962" s="171"/>
      <c r="C1962" s="184"/>
      <c r="D1962" s="170"/>
      <c r="E1962" s="170"/>
      <c r="F1962" s="132" t="str">
        <f>IFERROR(VLOOKUP(C1962,PG!$C$8:$M$1007,11,FALSE),"")</f>
        <v/>
      </c>
      <c r="G1962" s="133">
        <f>IFERROR(VLOOKUP(C1962,PG!$C$8:$N$1007,12,FALSE)*E1962,0)</f>
        <v>0</v>
      </c>
    </row>
    <row r="1963" spans="1:7" ht="35.1" customHeight="1" thickTop="1" thickBot="1" x14ac:dyDescent="0.3">
      <c r="A1963" s="28" t="str">
        <f t="shared" si="30"/>
        <v/>
      </c>
      <c r="B1963" s="171"/>
      <c r="C1963" s="184"/>
      <c r="D1963" s="170"/>
      <c r="E1963" s="170"/>
      <c r="F1963" s="132" t="str">
        <f>IFERROR(VLOOKUP(C1963,PG!$C$8:$M$1007,11,FALSE),"")</f>
        <v/>
      </c>
      <c r="G1963" s="133">
        <f>IFERROR(VLOOKUP(C1963,PG!$C$8:$N$1007,12,FALSE)*E1963,0)</f>
        <v>0</v>
      </c>
    </row>
    <row r="1964" spans="1:7" ht="35.1" customHeight="1" thickTop="1" thickBot="1" x14ac:dyDescent="0.3">
      <c r="A1964" s="28" t="str">
        <f t="shared" si="30"/>
        <v/>
      </c>
      <c r="B1964" s="171"/>
      <c r="C1964" s="184"/>
      <c r="D1964" s="170"/>
      <c r="E1964" s="170"/>
      <c r="F1964" s="132" t="str">
        <f>IFERROR(VLOOKUP(C1964,PG!$C$8:$M$1007,11,FALSE),"")</f>
        <v/>
      </c>
      <c r="G1964" s="133">
        <f>IFERROR(VLOOKUP(C1964,PG!$C$8:$N$1007,12,FALSE)*E1964,0)</f>
        <v>0</v>
      </c>
    </row>
    <row r="1965" spans="1:7" ht="35.1" customHeight="1" thickTop="1" thickBot="1" x14ac:dyDescent="0.3">
      <c r="A1965" s="28" t="str">
        <f t="shared" si="30"/>
        <v/>
      </c>
      <c r="B1965" s="171"/>
      <c r="C1965" s="184"/>
      <c r="D1965" s="170"/>
      <c r="E1965" s="170"/>
      <c r="F1965" s="132" t="str">
        <f>IFERROR(VLOOKUP(C1965,PG!$C$8:$M$1007,11,FALSE),"")</f>
        <v/>
      </c>
      <c r="G1965" s="133">
        <f>IFERROR(VLOOKUP(C1965,PG!$C$8:$N$1007,12,FALSE)*E1965,0)</f>
        <v>0</v>
      </c>
    </row>
    <row r="1966" spans="1:7" ht="35.1" customHeight="1" thickTop="1" thickBot="1" x14ac:dyDescent="0.3">
      <c r="A1966" s="28" t="str">
        <f t="shared" si="30"/>
        <v/>
      </c>
      <c r="B1966" s="171"/>
      <c r="C1966" s="184"/>
      <c r="D1966" s="170"/>
      <c r="E1966" s="170"/>
      <c r="F1966" s="132" t="str">
        <f>IFERROR(VLOOKUP(C1966,PG!$C$8:$M$1007,11,FALSE),"")</f>
        <v/>
      </c>
      <c r="G1966" s="133">
        <f>IFERROR(VLOOKUP(C1966,PG!$C$8:$N$1007,12,FALSE)*E1966,0)</f>
        <v>0</v>
      </c>
    </row>
    <row r="1967" spans="1:7" ht="35.1" customHeight="1" thickTop="1" thickBot="1" x14ac:dyDescent="0.3">
      <c r="A1967" s="28" t="str">
        <f t="shared" si="30"/>
        <v/>
      </c>
      <c r="B1967" s="171"/>
      <c r="C1967" s="184"/>
      <c r="D1967" s="170"/>
      <c r="E1967" s="170"/>
      <c r="F1967" s="132" t="str">
        <f>IFERROR(VLOOKUP(C1967,PG!$C$8:$M$1007,11,FALSE),"")</f>
        <v/>
      </c>
      <c r="G1967" s="133">
        <f>IFERROR(VLOOKUP(C1967,PG!$C$8:$N$1007,12,FALSE)*E1967,0)</f>
        <v>0</v>
      </c>
    </row>
    <row r="1968" spans="1:7" ht="35.1" customHeight="1" thickTop="1" thickBot="1" x14ac:dyDescent="0.3">
      <c r="A1968" s="28" t="str">
        <f t="shared" si="30"/>
        <v/>
      </c>
      <c r="B1968" s="171"/>
      <c r="C1968" s="184"/>
      <c r="D1968" s="170"/>
      <c r="E1968" s="170"/>
      <c r="F1968" s="132" t="str">
        <f>IFERROR(VLOOKUP(C1968,PG!$C$8:$M$1007,11,FALSE),"")</f>
        <v/>
      </c>
      <c r="G1968" s="133">
        <f>IFERROR(VLOOKUP(C1968,PG!$C$8:$N$1007,12,FALSE)*E1968,0)</f>
        <v>0</v>
      </c>
    </row>
    <row r="1969" spans="1:7" ht="35.1" customHeight="1" thickTop="1" thickBot="1" x14ac:dyDescent="0.3">
      <c r="A1969" s="28" t="str">
        <f t="shared" si="30"/>
        <v/>
      </c>
      <c r="B1969" s="171"/>
      <c r="C1969" s="184"/>
      <c r="D1969" s="170"/>
      <c r="E1969" s="170"/>
      <c r="F1969" s="132" t="str">
        <f>IFERROR(VLOOKUP(C1969,PG!$C$8:$M$1007,11,FALSE),"")</f>
        <v/>
      </c>
      <c r="G1969" s="133">
        <f>IFERROR(VLOOKUP(C1969,PG!$C$8:$N$1007,12,FALSE)*E1969,0)</f>
        <v>0</v>
      </c>
    </row>
    <row r="1970" spans="1:7" ht="35.1" customHeight="1" thickTop="1" thickBot="1" x14ac:dyDescent="0.3">
      <c r="A1970" s="28" t="str">
        <f t="shared" si="30"/>
        <v/>
      </c>
      <c r="B1970" s="171"/>
      <c r="C1970" s="184"/>
      <c r="D1970" s="170"/>
      <c r="E1970" s="170"/>
      <c r="F1970" s="132" t="str">
        <f>IFERROR(VLOOKUP(C1970,PG!$C$8:$M$1007,11,FALSE),"")</f>
        <v/>
      </c>
      <c r="G1970" s="133">
        <f>IFERROR(VLOOKUP(C1970,PG!$C$8:$N$1007,12,FALSE)*E1970,0)</f>
        <v>0</v>
      </c>
    </row>
    <row r="1971" spans="1:7" ht="35.1" customHeight="1" thickTop="1" thickBot="1" x14ac:dyDescent="0.3">
      <c r="A1971" s="28" t="str">
        <f t="shared" si="30"/>
        <v/>
      </c>
      <c r="B1971" s="171"/>
      <c r="C1971" s="184"/>
      <c r="D1971" s="170"/>
      <c r="E1971" s="170"/>
      <c r="F1971" s="132" t="str">
        <f>IFERROR(VLOOKUP(C1971,PG!$C$8:$M$1007,11,FALSE),"")</f>
        <v/>
      </c>
      <c r="G1971" s="133">
        <f>IFERROR(VLOOKUP(C1971,PG!$C$8:$N$1007,12,FALSE)*E1971,0)</f>
        <v>0</v>
      </c>
    </row>
    <row r="1972" spans="1:7" ht="35.1" customHeight="1" thickTop="1" thickBot="1" x14ac:dyDescent="0.3">
      <c r="A1972" s="28" t="str">
        <f t="shared" si="30"/>
        <v/>
      </c>
      <c r="B1972" s="171"/>
      <c r="C1972" s="184"/>
      <c r="D1972" s="170"/>
      <c r="E1972" s="170"/>
      <c r="F1972" s="132" t="str">
        <f>IFERROR(VLOOKUP(C1972,PG!$C$8:$M$1007,11,FALSE),"")</f>
        <v/>
      </c>
      <c r="G1972" s="133">
        <f>IFERROR(VLOOKUP(C1972,PG!$C$8:$N$1007,12,FALSE)*E1972,0)</f>
        <v>0</v>
      </c>
    </row>
    <row r="1973" spans="1:7" ht="35.1" customHeight="1" thickTop="1" thickBot="1" x14ac:dyDescent="0.3">
      <c r="A1973" s="28" t="str">
        <f t="shared" si="30"/>
        <v/>
      </c>
      <c r="B1973" s="171"/>
      <c r="C1973" s="184"/>
      <c r="D1973" s="170"/>
      <c r="E1973" s="170"/>
      <c r="F1973" s="132" t="str">
        <f>IFERROR(VLOOKUP(C1973,PG!$C$8:$M$1007,11,FALSE),"")</f>
        <v/>
      </c>
      <c r="G1973" s="133">
        <f>IFERROR(VLOOKUP(C1973,PG!$C$8:$N$1007,12,FALSE)*E1973,0)</f>
        <v>0</v>
      </c>
    </row>
    <row r="1974" spans="1:7" ht="35.1" customHeight="1" thickTop="1" thickBot="1" x14ac:dyDescent="0.3">
      <c r="A1974" s="28" t="str">
        <f t="shared" si="30"/>
        <v/>
      </c>
      <c r="B1974" s="171"/>
      <c r="C1974" s="184"/>
      <c r="D1974" s="170"/>
      <c r="E1974" s="170"/>
      <c r="F1974" s="132" t="str">
        <f>IFERROR(VLOOKUP(C1974,PG!$C$8:$M$1007,11,FALSE),"")</f>
        <v/>
      </c>
      <c r="G1974" s="133">
        <f>IFERROR(VLOOKUP(C1974,PG!$C$8:$N$1007,12,FALSE)*E1974,0)</f>
        <v>0</v>
      </c>
    </row>
    <row r="1975" spans="1:7" ht="35.1" customHeight="1" thickTop="1" thickBot="1" x14ac:dyDescent="0.3">
      <c r="A1975" s="28" t="str">
        <f t="shared" si="30"/>
        <v/>
      </c>
      <c r="B1975" s="171"/>
      <c r="C1975" s="184"/>
      <c r="D1975" s="170"/>
      <c r="E1975" s="170"/>
      <c r="F1975" s="132" t="str">
        <f>IFERROR(VLOOKUP(C1975,PG!$C$8:$M$1007,11,FALSE),"")</f>
        <v/>
      </c>
      <c r="G1975" s="133">
        <f>IFERROR(VLOOKUP(C1975,PG!$C$8:$N$1007,12,FALSE)*E1975,0)</f>
        <v>0</v>
      </c>
    </row>
    <row r="1976" spans="1:7" ht="35.1" customHeight="1" thickTop="1" thickBot="1" x14ac:dyDescent="0.3">
      <c r="A1976" s="28" t="str">
        <f t="shared" si="30"/>
        <v/>
      </c>
      <c r="B1976" s="171"/>
      <c r="C1976" s="184"/>
      <c r="D1976" s="170"/>
      <c r="E1976" s="170"/>
      <c r="F1976" s="132" t="str">
        <f>IFERROR(VLOOKUP(C1976,PG!$C$8:$M$1007,11,FALSE),"")</f>
        <v/>
      </c>
      <c r="G1976" s="133">
        <f>IFERROR(VLOOKUP(C1976,PG!$C$8:$N$1007,12,FALSE)*E1976,0)</f>
        <v>0</v>
      </c>
    </row>
    <row r="1977" spans="1:7" ht="35.1" customHeight="1" thickTop="1" thickBot="1" x14ac:dyDescent="0.3">
      <c r="A1977" s="28" t="str">
        <f t="shared" si="30"/>
        <v/>
      </c>
      <c r="B1977" s="171"/>
      <c r="C1977" s="184"/>
      <c r="D1977" s="170"/>
      <c r="E1977" s="170"/>
      <c r="F1977" s="132" t="str">
        <f>IFERROR(VLOOKUP(C1977,PG!$C$8:$M$1007,11,FALSE),"")</f>
        <v/>
      </c>
      <c r="G1977" s="133">
        <f>IFERROR(VLOOKUP(C1977,PG!$C$8:$N$1007,12,FALSE)*E1977,0)</f>
        <v>0</v>
      </c>
    </row>
    <row r="1978" spans="1:7" ht="35.1" customHeight="1" thickTop="1" thickBot="1" x14ac:dyDescent="0.3">
      <c r="A1978" s="28" t="str">
        <f t="shared" si="30"/>
        <v/>
      </c>
      <c r="B1978" s="171"/>
      <c r="C1978" s="184"/>
      <c r="D1978" s="170"/>
      <c r="E1978" s="170"/>
      <c r="F1978" s="132" t="str">
        <f>IFERROR(VLOOKUP(C1978,PG!$C$8:$M$1007,11,FALSE),"")</f>
        <v/>
      </c>
      <c r="G1978" s="133">
        <f>IFERROR(VLOOKUP(C1978,PG!$C$8:$N$1007,12,FALSE)*E1978,0)</f>
        <v>0</v>
      </c>
    </row>
    <row r="1979" spans="1:7" ht="35.1" customHeight="1" thickTop="1" thickBot="1" x14ac:dyDescent="0.3">
      <c r="A1979" s="28" t="str">
        <f t="shared" si="30"/>
        <v/>
      </c>
      <c r="B1979" s="171"/>
      <c r="C1979" s="184"/>
      <c r="D1979" s="170"/>
      <c r="E1979" s="170"/>
      <c r="F1979" s="132" t="str">
        <f>IFERROR(VLOOKUP(C1979,PG!$C$8:$M$1007,11,FALSE),"")</f>
        <v/>
      </c>
      <c r="G1979" s="133">
        <f>IFERROR(VLOOKUP(C1979,PG!$C$8:$N$1007,12,FALSE)*E1979,0)</f>
        <v>0</v>
      </c>
    </row>
    <row r="1980" spans="1:7" ht="35.1" customHeight="1" thickTop="1" thickBot="1" x14ac:dyDescent="0.3">
      <c r="A1980" s="28" t="str">
        <f t="shared" si="30"/>
        <v/>
      </c>
      <c r="B1980" s="171"/>
      <c r="C1980" s="184"/>
      <c r="D1980" s="170"/>
      <c r="E1980" s="170"/>
      <c r="F1980" s="132" t="str">
        <f>IFERROR(VLOOKUP(C1980,PG!$C$8:$M$1007,11,FALSE),"")</f>
        <v/>
      </c>
      <c r="G1980" s="133">
        <f>IFERROR(VLOOKUP(C1980,PG!$C$8:$N$1007,12,FALSE)*E1980,0)</f>
        <v>0</v>
      </c>
    </row>
    <row r="1981" spans="1:7" ht="35.1" customHeight="1" thickTop="1" thickBot="1" x14ac:dyDescent="0.3">
      <c r="A1981" s="28" t="str">
        <f t="shared" si="30"/>
        <v/>
      </c>
      <c r="B1981" s="171"/>
      <c r="C1981" s="184"/>
      <c r="D1981" s="170"/>
      <c r="E1981" s="170"/>
      <c r="F1981" s="132" t="str">
        <f>IFERROR(VLOOKUP(C1981,PG!$C$8:$M$1007,11,FALSE),"")</f>
        <v/>
      </c>
      <c r="G1981" s="133">
        <f>IFERROR(VLOOKUP(C1981,PG!$C$8:$N$1007,12,FALSE)*E1981,0)</f>
        <v>0</v>
      </c>
    </row>
    <row r="1982" spans="1:7" ht="35.1" customHeight="1" thickTop="1" thickBot="1" x14ac:dyDescent="0.3">
      <c r="A1982" s="28" t="str">
        <f t="shared" si="30"/>
        <v/>
      </c>
      <c r="B1982" s="171"/>
      <c r="C1982" s="184"/>
      <c r="D1982" s="170"/>
      <c r="E1982" s="170"/>
      <c r="F1982" s="132" t="str">
        <f>IFERROR(VLOOKUP(C1982,PG!$C$8:$M$1007,11,FALSE),"")</f>
        <v/>
      </c>
      <c r="G1982" s="133">
        <f>IFERROR(VLOOKUP(C1982,PG!$C$8:$N$1007,12,FALSE)*E1982,0)</f>
        <v>0</v>
      </c>
    </row>
    <row r="1983" spans="1:7" ht="35.1" customHeight="1" thickTop="1" thickBot="1" x14ac:dyDescent="0.3">
      <c r="A1983" s="28" t="str">
        <f t="shared" si="30"/>
        <v/>
      </c>
      <c r="B1983" s="171"/>
      <c r="C1983" s="184"/>
      <c r="D1983" s="170"/>
      <c r="E1983" s="170"/>
      <c r="F1983" s="132" t="str">
        <f>IFERROR(VLOOKUP(C1983,PG!$C$8:$M$1007,11,FALSE),"")</f>
        <v/>
      </c>
      <c r="G1983" s="133">
        <f>IFERROR(VLOOKUP(C1983,PG!$C$8:$N$1007,12,FALSE)*E1983,0)</f>
        <v>0</v>
      </c>
    </row>
    <row r="1984" spans="1:7" ht="35.1" customHeight="1" thickTop="1" thickBot="1" x14ac:dyDescent="0.3">
      <c r="A1984" s="28" t="str">
        <f t="shared" si="30"/>
        <v/>
      </c>
      <c r="B1984" s="171"/>
      <c r="C1984" s="184"/>
      <c r="D1984" s="170"/>
      <c r="E1984" s="170"/>
      <c r="F1984" s="132" t="str">
        <f>IFERROR(VLOOKUP(C1984,PG!$C$8:$M$1007,11,FALSE),"")</f>
        <v/>
      </c>
      <c r="G1984" s="133">
        <f>IFERROR(VLOOKUP(C1984,PG!$C$8:$N$1007,12,FALSE)*E1984,0)</f>
        <v>0</v>
      </c>
    </row>
    <row r="1985" spans="1:7" ht="35.1" customHeight="1" thickTop="1" thickBot="1" x14ac:dyDescent="0.3">
      <c r="A1985" s="28" t="str">
        <f t="shared" si="30"/>
        <v/>
      </c>
      <c r="B1985" s="171"/>
      <c r="C1985" s="184"/>
      <c r="D1985" s="170"/>
      <c r="E1985" s="170"/>
      <c r="F1985" s="132" t="str">
        <f>IFERROR(VLOOKUP(C1985,PG!$C$8:$M$1007,11,FALSE),"")</f>
        <v/>
      </c>
      <c r="G1985" s="133">
        <f>IFERROR(VLOOKUP(C1985,PG!$C$8:$N$1007,12,FALSE)*E1985,0)</f>
        <v>0</v>
      </c>
    </row>
    <row r="1986" spans="1:7" ht="35.1" customHeight="1" thickTop="1" thickBot="1" x14ac:dyDescent="0.3">
      <c r="A1986" s="28" t="str">
        <f t="shared" si="30"/>
        <v/>
      </c>
      <c r="B1986" s="171"/>
      <c r="C1986" s="184"/>
      <c r="D1986" s="170"/>
      <c r="E1986" s="170"/>
      <c r="F1986" s="132" t="str">
        <f>IFERROR(VLOOKUP(C1986,PG!$C$8:$M$1007,11,FALSE),"")</f>
        <v/>
      </c>
      <c r="G1986" s="133">
        <f>IFERROR(VLOOKUP(C1986,PG!$C$8:$N$1007,12,FALSE)*E1986,0)</f>
        <v>0</v>
      </c>
    </row>
    <row r="1987" spans="1:7" ht="35.1" customHeight="1" thickTop="1" thickBot="1" x14ac:dyDescent="0.3">
      <c r="A1987" s="28" t="str">
        <f t="shared" si="30"/>
        <v/>
      </c>
      <c r="B1987" s="171"/>
      <c r="C1987" s="184"/>
      <c r="D1987" s="170"/>
      <c r="E1987" s="170"/>
      <c r="F1987" s="132" t="str">
        <f>IFERROR(VLOOKUP(C1987,PG!$C$8:$M$1007,11,FALSE),"")</f>
        <v/>
      </c>
      <c r="G1987" s="133">
        <f>IFERROR(VLOOKUP(C1987,PG!$C$8:$N$1007,12,FALSE)*E1987,0)</f>
        <v>0</v>
      </c>
    </row>
    <row r="1988" spans="1:7" ht="35.1" customHeight="1" thickTop="1" thickBot="1" x14ac:dyDescent="0.3">
      <c r="A1988" s="28" t="str">
        <f t="shared" si="30"/>
        <v/>
      </c>
      <c r="B1988" s="171"/>
      <c r="C1988" s="184"/>
      <c r="D1988" s="170"/>
      <c r="E1988" s="170"/>
      <c r="F1988" s="132" t="str">
        <f>IFERROR(VLOOKUP(C1988,PG!$C$8:$M$1007,11,FALSE),"")</f>
        <v/>
      </c>
      <c r="G1988" s="133">
        <f>IFERROR(VLOOKUP(C1988,PG!$C$8:$N$1007,12,FALSE)*E1988,0)</f>
        <v>0</v>
      </c>
    </row>
    <row r="1989" spans="1:7" ht="35.1" customHeight="1" thickTop="1" thickBot="1" x14ac:dyDescent="0.3">
      <c r="A1989" s="28" t="str">
        <f t="shared" si="30"/>
        <v/>
      </c>
      <c r="B1989" s="171"/>
      <c r="C1989" s="184"/>
      <c r="D1989" s="170"/>
      <c r="E1989" s="170"/>
      <c r="F1989" s="132" t="str">
        <f>IFERROR(VLOOKUP(C1989,PG!$C$8:$M$1007,11,FALSE),"")</f>
        <v/>
      </c>
      <c r="G1989" s="133">
        <f>IFERROR(VLOOKUP(C1989,PG!$C$8:$N$1007,12,FALSE)*E1989,0)</f>
        <v>0</v>
      </c>
    </row>
    <row r="1990" spans="1:7" ht="35.1" customHeight="1" thickTop="1" thickBot="1" x14ac:dyDescent="0.3">
      <c r="A1990" s="28" t="str">
        <f t="shared" si="30"/>
        <v/>
      </c>
      <c r="B1990" s="171"/>
      <c r="C1990" s="184"/>
      <c r="D1990" s="170"/>
      <c r="E1990" s="170"/>
      <c r="F1990" s="132" t="str">
        <f>IFERROR(VLOOKUP(C1990,PG!$C$8:$M$1007,11,FALSE),"")</f>
        <v/>
      </c>
      <c r="G1990" s="133">
        <f>IFERROR(VLOOKUP(C1990,PG!$C$8:$N$1007,12,FALSE)*E1990,0)</f>
        <v>0</v>
      </c>
    </row>
    <row r="1991" spans="1:7" ht="35.1" customHeight="1" thickTop="1" thickBot="1" x14ac:dyDescent="0.3">
      <c r="A1991" s="28" t="str">
        <f t="shared" si="30"/>
        <v/>
      </c>
      <c r="B1991" s="171"/>
      <c r="C1991" s="184"/>
      <c r="D1991" s="170"/>
      <c r="E1991" s="170"/>
      <c r="F1991" s="132" t="str">
        <f>IFERROR(VLOOKUP(C1991,PG!$C$8:$M$1007,11,FALSE),"")</f>
        <v/>
      </c>
      <c r="G1991" s="133">
        <f>IFERROR(VLOOKUP(C1991,PG!$C$8:$N$1007,12,FALSE)*E1991,0)</f>
        <v>0</v>
      </c>
    </row>
    <row r="1992" spans="1:7" ht="35.1" customHeight="1" thickTop="1" thickBot="1" x14ac:dyDescent="0.3">
      <c r="A1992" s="28" t="str">
        <f t="shared" si="30"/>
        <v/>
      </c>
      <c r="B1992" s="171"/>
      <c r="C1992" s="184"/>
      <c r="D1992" s="170"/>
      <c r="E1992" s="170"/>
      <c r="F1992" s="132" t="str">
        <f>IFERROR(VLOOKUP(C1992,PG!$C$8:$M$1007,11,FALSE),"")</f>
        <v/>
      </c>
      <c r="G1992" s="133">
        <f>IFERROR(VLOOKUP(C1992,PG!$C$8:$N$1007,12,FALSE)*E1992,0)</f>
        <v>0</v>
      </c>
    </row>
    <row r="1993" spans="1:7" ht="35.1" customHeight="1" thickTop="1" thickBot="1" x14ac:dyDescent="0.3">
      <c r="A1993" s="28" t="str">
        <f t="shared" ref="A1993:A2056" si="31">IF(B1993="","",MONTH(B1993))</f>
        <v/>
      </c>
      <c r="B1993" s="171"/>
      <c r="C1993" s="184"/>
      <c r="D1993" s="170"/>
      <c r="E1993" s="170"/>
      <c r="F1993" s="132" t="str">
        <f>IFERROR(VLOOKUP(C1993,PG!$C$8:$M$1007,11,FALSE),"")</f>
        <v/>
      </c>
      <c r="G1993" s="133">
        <f>IFERROR(VLOOKUP(C1993,PG!$C$8:$N$1007,12,FALSE)*E1993,0)</f>
        <v>0</v>
      </c>
    </row>
    <row r="1994" spans="1:7" ht="35.1" customHeight="1" thickTop="1" thickBot="1" x14ac:dyDescent="0.3">
      <c r="A1994" s="28" t="str">
        <f t="shared" si="31"/>
        <v/>
      </c>
      <c r="B1994" s="171"/>
      <c r="C1994" s="184"/>
      <c r="D1994" s="170"/>
      <c r="E1994" s="170"/>
      <c r="F1994" s="132" t="str">
        <f>IFERROR(VLOOKUP(C1994,PG!$C$8:$M$1007,11,FALSE),"")</f>
        <v/>
      </c>
      <c r="G1994" s="133">
        <f>IFERROR(VLOOKUP(C1994,PG!$C$8:$N$1007,12,FALSE)*E1994,0)</f>
        <v>0</v>
      </c>
    </row>
    <row r="1995" spans="1:7" ht="35.1" customHeight="1" thickTop="1" thickBot="1" x14ac:dyDescent="0.3">
      <c r="A1995" s="28" t="str">
        <f t="shared" si="31"/>
        <v/>
      </c>
      <c r="B1995" s="171"/>
      <c r="C1995" s="184"/>
      <c r="D1995" s="170"/>
      <c r="E1995" s="170"/>
      <c r="F1995" s="132" t="str">
        <f>IFERROR(VLOOKUP(C1995,PG!$C$8:$M$1007,11,FALSE),"")</f>
        <v/>
      </c>
      <c r="G1995" s="133">
        <f>IFERROR(VLOOKUP(C1995,PG!$C$8:$N$1007,12,FALSE)*E1995,0)</f>
        <v>0</v>
      </c>
    </row>
    <row r="1996" spans="1:7" ht="35.1" customHeight="1" thickTop="1" thickBot="1" x14ac:dyDescent="0.3">
      <c r="A1996" s="28" t="str">
        <f t="shared" si="31"/>
        <v/>
      </c>
      <c r="B1996" s="171"/>
      <c r="C1996" s="184"/>
      <c r="D1996" s="170"/>
      <c r="E1996" s="170"/>
      <c r="F1996" s="132" t="str">
        <f>IFERROR(VLOOKUP(C1996,PG!$C$8:$M$1007,11,FALSE),"")</f>
        <v/>
      </c>
      <c r="G1996" s="133">
        <f>IFERROR(VLOOKUP(C1996,PG!$C$8:$N$1007,12,FALSE)*E1996,0)</f>
        <v>0</v>
      </c>
    </row>
    <row r="1997" spans="1:7" ht="35.1" customHeight="1" thickTop="1" thickBot="1" x14ac:dyDescent="0.3">
      <c r="A1997" s="28" t="str">
        <f t="shared" si="31"/>
        <v/>
      </c>
      <c r="B1997" s="171"/>
      <c r="C1997" s="184"/>
      <c r="D1997" s="170"/>
      <c r="E1997" s="170"/>
      <c r="F1997" s="132" t="str">
        <f>IFERROR(VLOOKUP(C1997,PG!$C$8:$M$1007,11,FALSE),"")</f>
        <v/>
      </c>
      <c r="G1997" s="133">
        <f>IFERROR(VLOOKUP(C1997,PG!$C$8:$N$1007,12,FALSE)*E1997,0)</f>
        <v>0</v>
      </c>
    </row>
    <row r="1998" spans="1:7" ht="35.1" customHeight="1" thickTop="1" thickBot="1" x14ac:dyDescent="0.3">
      <c r="A1998" s="28" t="str">
        <f t="shared" si="31"/>
        <v/>
      </c>
      <c r="B1998" s="171"/>
      <c r="C1998" s="184"/>
      <c r="D1998" s="170"/>
      <c r="E1998" s="170"/>
      <c r="F1998" s="132" t="str">
        <f>IFERROR(VLOOKUP(C1998,PG!$C$8:$M$1007,11,FALSE),"")</f>
        <v/>
      </c>
      <c r="G1998" s="133">
        <f>IFERROR(VLOOKUP(C1998,PG!$C$8:$N$1007,12,FALSE)*E1998,0)</f>
        <v>0</v>
      </c>
    </row>
    <row r="1999" spans="1:7" ht="35.1" customHeight="1" thickTop="1" thickBot="1" x14ac:dyDescent="0.3">
      <c r="A1999" s="28" t="str">
        <f t="shared" si="31"/>
        <v/>
      </c>
      <c r="B1999" s="171"/>
      <c r="C1999" s="184"/>
      <c r="D1999" s="170"/>
      <c r="E1999" s="170"/>
      <c r="F1999" s="132" t="str">
        <f>IFERROR(VLOOKUP(C1999,PG!$C$8:$M$1007,11,FALSE),"")</f>
        <v/>
      </c>
      <c r="G1999" s="133">
        <f>IFERROR(VLOOKUP(C1999,PG!$C$8:$N$1007,12,FALSE)*E1999,0)</f>
        <v>0</v>
      </c>
    </row>
    <row r="2000" spans="1:7" ht="35.1" customHeight="1" thickTop="1" thickBot="1" x14ac:dyDescent="0.3">
      <c r="A2000" s="28" t="str">
        <f t="shared" si="31"/>
        <v/>
      </c>
      <c r="B2000" s="171"/>
      <c r="C2000" s="184"/>
      <c r="D2000" s="170"/>
      <c r="E2000" s="170"/>
      <c r="F2000" s="132" t="str">
        <f>IFERROR(VLOOKUP(C2000,PG!$C$8:$M$1007,11,FALSE),"")</f>
        <v/>
      </c>
      <c r="G2000" s="133">
        <f>IFERROR(VLOOKUP(C2000,PG!$C$8:$N$1007,12,FALSE)*E2000,0)</f>
        <v>0</v>
      </c>
    </row>
    <row r="2001" spans="1:7" ht="35.1" customHeight="1" thickTop="1" thickBot="1" x14ac:dyDescent="0.3">
      <c r="A2001" s="28" t="str">
        <f t="shared" si="31"/>
        <v/>
      </c>
      <c r="B2001" s="171"/>
      <c r="C2001" s="184"/>
      <c r="D2001" s="170"/>
      <c r="E2001" s="170"/>
      <c r="F2001" s="132" t="str">
        <f>IFERROR(VLOOKUP(C2001,PG!$C$8:$M$1007,11,FALSE),"")</f>
        <v/>
      </c>
      <c r="G2001" s="133">
        <f>IFERROR(VLOOKUP(C2001,PG!$C$8:$N$1007,12,FALSE)*E2001,0)</f>
        <v>0</v>
      </c>
    </row>
    <row r="2002" spans="1:7" ht="35.1" customHeight="1" thickTop="1" thickBot="1" x14ac:dyDescent="0.3">
      <c r="A2002" s="28" t="str">
        <f t="shared" si="31"/>
        <v/>
      </c>
      <c r="B2002" s="171"/>
      <c r="C2002" s="184"/>
      <c r="D2002" s="170"/>
      <c r="E2002" s="170"/>
      <c r="F2002" s="132" t="str">
        <f>IFERROR(VLOOKUP(C2002,PG!$C$8:$M$1007,11,FALSE),"")</f>
        <v/>
      </c>
      <c r="G2002" s="133">
        <f>IFERROR(VLOOKUP(C2002,PG!$C$8:$N$1007,12,FALSE)*E2002,0)</f>
        <v>0</v>
      </c>
    </row>
    <row r="2003" spans="1:7" ht="35.1" customHeight="1" thickTop="1" thickBot="1" x14ac:dyDescent="0.3">
      <c r="A2003" s="28" t="str">
        <f t="shared" si="31"/>
        <v/>
      </c>
      <c r="B2003" s="171"/>
      <c r="C2003" s="184"/>
      <c r="D2003" s="170"/>
      <c r="E2003" s="170"/>
      <c r="F2003" s="132" t="str">
        <f>IFERROR(VLOOKUP(C2003,PG!$C$8:$M$1007,11,FALSE),"")</f>
        <v/>
      </c>
      <c r="G2003" s="133">
        <f>IFERROR(VLOOKUP(C2003,PG!$C$8:$N$1007,12,FALSE)*E2003,0)</f>
        <v>0</v>
      </c>
    </row>
    <row r="2004" spans="1:7" ht="35.1" customHeight="1" thickTop="1" thickBot="1" x14ac:dyDescent="0.3">
      <c r="A2004" s="28" t="str">
        <f t="shared" si="31"/>
        <v/>
      </c>
      <c r="B2004" s="171"/>
      <c r="C2004" s="184"/>
      <c r="D2004" s="170"/>
      <c r="E2004" s="170"/>
      <c r="F2004" s="132" t="str">
        <f>IFERROR(VLOOKUP(C2004,PG!$C$8:$M$1007,11,FALSE),"")</f>
        <v/>
      </c>
      <c r="G2004" s="133">
        <f>IFERROR(VLOOKUP(C2004,PG!$C$8:$N$1007,12,FALSE)*E2004,0)</f>
        <v>0</v>
      </c>
    </row>
    <row r="2005" spans="1:7" ht="35.1" customHeight="1" thickTop="1" thickBot="1" x14ac:dyDescent="0.3">
      <c r="A2005" s="28" t="str">
        <f t="shared" si="31"/>
        <v/>
      </c>
      <c r="B2005" s="171"/>
      <c r="C2005" s="184"/>
      <c r="D2005" s="170"/>
      <c r="E2005" s="170"/>
      <c r="F2005" s="132" t="str">
        <f>IFERROR(VLOOKUP(C2005,PG!$C$8:$M$1007,11,FALSE),"")</f>
        <v/>
      </c>
      <c r="G2005" s="133">
        <f>IFERROR(VLOOKUP(C2005,PG!$C$8:$N$1007,12,FALSE)*E2005,0)</f>
        <v>0</v>
      </c>
    </row>
    <row r="2006" spans="1:7" ht="35.1" customHeight="1" thickTop="1" thickBot="1" x14ac:dyDescent="0.3">
      <c r="A2006" s="28" t="str">
        <f t="shared" si="31"/>
        <v/>
      </c>
      <c r="B2006" s="171"/>
      <c r="C2006" s="184"/>
      <c r="D2006" s="170"/>
      <c r="E2006" s="170"/>
      <c r="F2006" s="132" t="str">
        <f>IFERROR(VLOOKUP(C2006,PG!$C$8:$M$1007,11,FALSE),"")</f>
        <v/>
      </c>
      <c r="G2006" s="133">
        <f>IFERROR(VLOOKUP(C2006,PG!$C$8:$N$1007,12,FALSE)*E2006,0)</f>
        <v>0</v>
      </c>
    </row>
    <row r="2007" spans="1:7" ht="35.1" customHeight="1" thickTop="1" thickBot="1" x14ac:dyDescent="0.3">
      <c r="A2007" s="28" t="str">
        <f t="shared" si="31"/>
        <v/>
      </c>
      <c r="B2007" s="171"/>
      <c r="C2007" s="184"/>
      <c r="D2007" s="170"/>
      <c r="E2007" s="170"/>
      <c r="F2007" s="132" t="str">
        <f>IFERROR(VLOOKUP(C2007,PG!$C$8:$M$1007,11,FALSE),"")</f>
        <v/>
      </c>
      <c r="G2007" s="133">
        <f>IFERROR(VLOOKUP(C2007,PG!$C$8:$N$1007,12,FALSE)*E2007,0)</f>
        <v>0</v>
      </c>
    </row>
    <row r="2008" spans="1:7" ht="35.1" customHeight="1" thickTop="1" thickBot="1" x14ac:dyDescent="0.3">
      <c r="A2008" s="28" t="str">
        <f t="shared" si="31"/>
        <v/>
      </c>
      <c r="B2008" s="171"/>
      <c r="C2008" s="184"/>
      <c r="D2008" s="170"/>
      <c r="E2008" s="170"/>
      <c r="F2008" s="132" t="str">
        <f>IFERROR(VLOOKUP(C2008,PG!$C$8:$M$1007,11,FALSE),"")</f>
        <v/>
      </c>
      <c r="G2008" s="133">
        <f>IFERROR(VLOOKUP(C2008,PG!$C$8:$N$1007,12,FALSE)*E2008,0)</f>
        <v>0</v>
      </c>
    </row>
    <row r="2009" spans="1:7" ht="35.1" customHeight="1" thickTop="1" thickBot="1" x14ac:dyDescent="0.3">
      <c r="A2009" s="28" t="str">
        <f t="shared" si="31"/>
        <v/>
      </c>
      <c r="B2009" s="171"/>
      <c r="C2009" s="184"/>
      <c r="D2009" s="170"/>
      <c r="E2009" s="170"/>
      <c r="F2009" s="132" t="str">
        <f>IFERROR(VLOOKUP(C2009,PG!$C$8:$M$1007,11,FALSE),"")</f>
        <v/>
      </c>
      <c r="G2009" s="133">
        <f>IFERROR(VLOOKUP(C2009,PG!$C$8:$N$1007,12,FALSE)*E2009,0)</f>
        <v>0</v>
      </c>
    </row>
    <row r="2010" spans="1:7" ht="35.1" customHeight="1" thickTop="1" thickBot="1" x14ac:dyDescent="0.3">
      <c r="A2010" s="28" t="str">
        <f t="shared" si="31"/>
        <v/>
      </c>
      <c r="B2010" s="171"/>
      <c r="C2010" s="184"/>
      <c r="D2010" s="170"/>
      <c r="E2010" s="170"/>
      <c r="F2010" s="132" t="str">
        <f>IFERROR(VLOOKUP(C2010,PG!$C$8:$M$1007,11,FALSE),"")</f>
        <v/>
      </c>
      <c r="G2010" s="133">
        <f>IFERROR(VLOOKUP(C2010,PG!$C$8:$N$1007,12,FALSE)*E2010,0)</f>
        <v>0</v>
      </c>
    </row>
    <row r="2011" spans="1:7" ht="35.1" customHeight="1" thickTop="1" thickBot="1" x14ac:dyDescent="0.3">
      <c r="A2011" s="28" t="str">
        <f t="shared" si="31"/>
        <v/>
      </c>
      <c r="B2011" s="171"/>
      <c r="C2011" s="184"/>
      <c r="D2011" s="170"/>
      <c r="E2011" s="170"/>
      <c r="F2011" s="132" t="str">
        <f>IFERROR(VLOOKUP(C2011,PG!$C$8:$M$1007,11,FALSE),"")</f>
        <v/>
      </c>
      <c r="G2011" s="133">
        <f>IFERROR(VLOOKUP(C2011,PG!$C$8:$N$1007,12,FALSE)*E2011,0)</f>
        <v>0</v>
      </c>
    </row>
    <row r="2012" spans="1:7" ht="35.1" customHeight="1" thickTop="1" thickBot="1" x14ac:dyDescent="0.3">
      <c r="A2012" s="28" t="str">
        <f t="shared" si="31"/>
        <v/>
      </c>
      <c r="B2012" s="171"/>
      <c r="C2012" s="184"/>
      <c r="D2012" s="170"/>
      <c r="E2012" s="170"/>
      <c r="F2012" s="132" t="str">
        <f>IFERROR(VLOOKUP(C2012,PG!$C$8:$M$1007,11,FALSE),"")</f>
        <v/>
      </c>
      <c r="G2012" s="133">
        <f>IFERROR(VLOOKUP(C2012,PG!$C$8:$N$1007,12,FALSE)*E2012,0)</f>
        <v>0</v>
      </c>
    </row>
    <row r="2013" spans="1:7" ht="35.1" customHeight="1" thickTop="1" thickBot="1" x14ac:dyDescent="0.3">
      <c r="A2013" s="28" t="str">
        <f t="shared" si="31"/>
        <v/>
      </c>
      <c r="B2013" s="171"/>
      <c r="C2013" s="184"/>
      <c r="D2013" s="170"/>
      <c r="E2013" s="170"/>
      <c r="F2013" s="132" t="str">
        <f>IFERROR(VLOOKUP(C2013,PG!$C$8:$M$1007,11,FALSE),"")</f>
        <v/>
      </c>
      <c r="G2013" s="133">
        <f>IFERROR(VLOOKUP(C2013,PG!$C$8:$N$1007,12,FALSE)*E2013,0)</f>
        <v>0</v>
      </c>
    </row>
    <row r="2014" spans="1:7" ht="35.1" customHeight="1" thickTop="1" thickBot="1" x14ac:dyDescent="0.3">
      <c r="A2014" s="28" t="str">
        <f t="shared" si="31"/>
        <v/>
      </c>
      <c r="B2014" s="171"/>
      <c r="C2014" s="184"/>
      <c r="D2014" s="170"/>
      <c r="E2014" s="170"/>
      <c r="F2014" s="132" t="str">
        <f>IFERROR(VLOOKUP(C2014,PG!$C$8:$M$1007,11,FALSE),"")</f>
        <v/>
      </c>
      <c r="G2014" s="133">
        <f>IFERROR(VLOOKUP(C2014,PG!$C$8:$N$1007,12,FALSE)*E2014,0)</f>
        <v>0</v>
      </c>
    </row>
    <row r="2015" spans="1:7" ht="35.1" customHeight="1" thickTop="1" thickBot="1" x14ac:dyDescent="0.3">
      <c r="A2015" s="28" t="str">
        <f t="shared" si="31"/>
        <v/>
      </c>
      <c r="B2015" s="171"/>
      <c r="C2015" s="184"/>
      <c r="D2015" s="170"/>
      <c r="E2015" s="170"/>
      <c r="F2015" s="132" t="str">
        <f>IFERROR(VLOOKUP(C2015,PG!$C$8:$M$1007,11,FALSE),"")</f>
        <v/>
      </c>
      <c r="G2015" s="133">
        <f>IFERROR(VLOOKUP(C2015,PG!$C$8:$N$1007,12,FALSE)*E2015,0)</f>
        <v>0</v>
      </c>
    </row>
    <row r="2016" spans="1:7" ht="35.1" customHeight="1" thickTop="1" thickBot="1" x14ac:dyDescent="0.3">
      <c r="A2016" s="28" t="str">
        <f t="shared" si="31"/>
        <v/>
      </c>
      <c r="B2016" s="171"/>
      <c r="C2016" s="184"/>
      <c r="D2016" s="170"/>
      <c r="E2016" s="170"/>
      <c r="F2016" s="132" t="str">
        <f>IFERROR(VLOOKUP(C2016,PG!$C$8:$M$1007,11,FALSE),"")</f>
        <v/>
      </c>
      <c r="G2016" s="133">
        <f>IFERROR(VLOOKUP(C2016,PG!$C$8:$N$1007,12,FALSE)*E2016,0)</f>
        <v>0</v>
      </c>
    </row>
    <row r="2017" spans="1:7" ht="35.1" customHeight="1" thickTop="1" thickBot="1" x14ac:dyDescent="0.3">
      <c r="A2017" s="28" t="str">
        <f t="shared" si="31"/>
        <v/>
      </c>
      <c r="B2017" s="171"/>
      <c r="C2017" s="184"/>
      <c r="D2017" s="170"/>
      <c r="E2017" s="170"/>
      <c r="F2017" s="132" t="str">
        <f>IFERROR(VLOOKUP(C2017,PG!$C$8:$M$1007,11,FALSE),"")</f>
        <v/>
      </c>
      <c r="G2017" s="133">
        <f>IFERROR(VLOOKUP(C2017,PG!$C$8:$N$1007,12,FALSE)*E2017,0)</f>
        <v>0</v>
      </c>
    </row>
    <row r="2018" spans="1:7" ht="35.1" customHeight="1" thickTop="1" thickBot="1" x14ac:dyDescent="0.3">
      <c r="A2018" s="28" t="str">
        <f t="shared" si="31"/>
        <v/>
      </c>
      <c r="B2018" s="171"/>
      <c r="C2018" s="184"/>
      <c r="D2018" s="170"/>
      <c r="E2018" s="170"/>
      <c r="F2018" s="132" t="str">
        <f>IFERROR(VLOOKUP(C2018,PG!$C$8:$M$1007,11,FALSE),"")</f>
        <v/>
      </c>
      <c r="G2018" s="133">
        <f>IFERROR(VLOOKUP(C2018,PG!$C$8:$N$1007,12,FALSE)*E2018,0)</f>
        <v>0</v>
      </c>
    </row>
    <row r="2019" spans="1:7" ht="35.1" customHeight="1" thickTop="1" thickBot="1" x14ac:dyDescent="0.3">
      <c r="A2019" s="28" t="str">
        <f t="shared" si="31"/>
        <v/>
      </c>
      <c r="B2019" s="171"/>
      <c r="C2019" s="184"/>
      <c r="D2019" s="170"/>
      <c r="E2019" s="170"/>
      <c r="F2019" s="132" t="str">
        <f>IFERROR(VLOOKUP(C2019,PG!$C$8:$M$1007,11,FALSE),"")</f>
        <v/>
      </c>
      <c r="G2019" s="133">
        <f>IFERROR(VLOOKUP(C2019,PG!$C$8:$N$1007,12,FALSE)*E2019,0)</f>
        <v>0</v>
      </c>
    </row>
    <row r="2020" spans="1:7" ht="35.1" customHeight="1" thickTop="1" thickBot="1" x14ac:dyDescent="0.3">
      <c r="A2020" s="28" t="str">
        <f t="shared" si="31"/>
        <v/>
      </c>
      <c r="B2020" s="171"/>
      <c r="C2020" s="184"/>
      <c r="D2020" s="170"/>
      <c r="E2020" s="170"/>
      <c r="F2020" s="132" t="str">
        <f>IFERROR(VLOOKUP(C2020,PG!$C$8:$M$1007,11,FALSE),"")</f>
        <v/>
      </c>
      <c r="G2020" s="133">
        <f>IFERROR(VLOOKUP(C2020,PG!$C$8:$N$1007,12,FALSE)*E2020,0)</f>
        <v>0</v>
      </c>
    </row>
    <row r="2021" spans="1:7" ht="35.1" customHeight="1" thickTop="1" thickBot="1" x14ac:dyDescent="0.3">
      <c r="A2021" s="28" t="str">
        <f t="shared" si="31"/>
        <v/>
      </c>
      <c r="B2021" s="171"/>
      <c r="C2021" s="184"/>
      <c r="D2021" s="170"/>
      <c r="E2021" s="170"/>
      <c r="F2021" s="132" t="str">
        <f>IFERROR(VLOOKUP(C2021,PG!$C$8:$M$1007,11,FALSE),"")</f>
        <v/>
      </c>
      <c r="G2021" s="133">
        <f>IFERROR(VLOOKUP(C2021,PG!$C$8:$N$1007,12,FALSE)*E2021,0)</f>
        <v>0</v>
      </c>
    </row>
    <row r="2022" spans="1:7" ht="35.1" customHeight="1" thickTop="1" thickBot="1" x14ac:dyDescent="0.3">
      <c r="A2022" s="28" t="str">
        <f t="shared" si="31"/>
        <v/>
      </c>
      <c r="B2022" s="171"/>
      <c r="C2022" s="184"/>
      <c r="D2022" s="170"/>
      <c r="E2022" s="170"/>
      <c r="F2022" s="132" t="str">
        <f>IFERROR(VLOOKUP(C2022,PG!$C$8:$M$1007,11,FALSE),"")</f>
        <v/>
      </c>
      <c r="G2022" s="133">
        <f>IFERROR(VLOOKUP(C2022,PG!$C$8:$N$1007,12,FALSE)*E2022,0)</f>
        <v>0</v>
      </c>
    </row>
    <row r="2023" spans="1:7" ht="35.1" customHeight="1" thickTop="1" thickBot="1" x14ac:dyDescent="0.3">
      <c r="A2023" s="28" t="str">
        <f t="shared" si="31"/>
        <v/>
      </c>
      <c r="B2023" s="171"/>
      <c r="C2023" s="184"/>
      <c r="D2023" s="170"/>
      <c r="E2023" s="170"/>
      <c r="F2023" s="132" t="str">
        <f>IFERROR(VLOOKUP(C2023,PG!$C$8:$M$1007,11,FALSE),"")</f>
        <v/>
      </c>
      <c r="G2023" s="133">
        <f>IFERROR(VLOOKUP(C2023,PG!$C$8:$N$1007,12,FALSE)*E2023,0)</f>
        <v>0</v>
      </c>
    </row>
    <row r="2024" spans="1:7" ht="35.1" customHeight="1" thickTop="1" thickBot="1" x14ac:dyDescent="0.3">
      <c r="A2024" s="28" t="str">
        <f t="shared" si="31"/>
        <v/>
      </c>
      <c r="B2024" s="171"/>
      <c r="C2024" s="184"/>
      <c r="D2024" s="170"/>
      <c r="E2024" s="170"/>
      <c r="F2024" s="132" t="str">
        <f>IFERROR(VLOOKUP(C2024,PG!$C$8:$M$1007,11,FALSE),"")</f>
        <v/>
      </c>
      <c r="G2024" s="133">
        <f>IFERROR(VLOOKUP(C2024,PG!$C$8:$N$1007,12,FALSE)*E2024,0)</f>
        <v>0</v>
      </c>
    </row>
    <row r="2025" spans="1:7" ht="35.1" customHeight="1" thickTop="1" thickBot="1" x14ac:dyDescent="0.3">
      <c r="A2025" s="28" t="str">
        <f t="shared" si="31"/>
        <v/>
      </c>
      <c r="B2025" s="171"/>
      <c r="C2025" s="184"/>
      <c r="D2025" s="170"/>
      <c r="E2025" s="170"/>
      <c r="F2025" s="132" t="str">
        <f>IFERROR(VLOOKUP(C2025,PG!$C$8:$M$1007,11,FALSE),"")</f>
        <v/>
      </c>
      <c r="G2025" s="133">
        <f>IFERROR(VLOOKUP(C2025,PG!$C$8:$N$1007,12,FALSE)*E2025,0)</f>
        <v>0</v>
      </c>
    </row>
    <row r="2026" spans="1:7" ht="35.1" customHeight="1" thickTop="1" thickBot="1" x14ac:dyDescent="0.3">
      <c r="A2026" s="28" t="str">
        <f t="shared" si="31"/>
        <v/>
      </c>
      <c r="B2026" s="171"/>
      <c r="C2026" s="184"/>
      <c r="D2026" s="170"/>
      <c r="E2026" s="170"/>
      <c r="F2026" s="132" t="str">
        <f>IFERROR(VLOOKUP(C2026,PG!$C$8:$M$1007,11,FALSE),"")</f>
        <v/>
      </c>
      <c r="G2026" s="133">
        <f>IFERROR(VLOOKUP(C2026,PG!$C$8:$N$1007,12,FALSE)*E2026,0)</f>
        <v>0</v>
      </c>
    </row>
    <row r="2027" spans="1:7" ht="35.1" customHeight="1" thickTop="1" thickBot="1" x14ac:dyDescent="0.3">
      <c r="A2027" s="28" t="str">
        <f t="shared" si="31"/>
        <v/>
      </c>
      <c r="B2027" s="171"/>
      <c r="C2027" s="184"/>
      <c r="D2027" s="170"/>
      <c r="E2027" s="170"/>
      <c r="F2027" s="132" t="str">
        <f>IFERROR(VLOOKUP(C2027,PG!$C$8:$M$1007,11,FALSE),"")</f>
        <v/>
      </c>
      <c r="G2027" s="133">
        <f>IFERROR(VLOOKUP(C2027,PG!$C$8:$N$1007,12,FALSE)*E2027,0)</f>
        <v>0</v>
      </c>
    </row>
    <row r="2028" spans="1:7" ht="35.1" customHeight="1" thickTop="1" thickBot="1" x14ac:dyDescent="0.3">
      <c r="A2028" s="28" t="str">
        <f t="shared" si="31"/>
        <v/>
      </c>
      <c r="B2028" s="171"/>
      <c r="C2028" s="184"/>
      <c r="D2028" s="170"/>
      <c r="E2028" s="170"/>
      <c r="F2028" s="132" t="str">
        <f>IFERROR(VLOOKUP(C2028,PG!$C$8:$M$1007,11,FALSE),"")</f>
        <v/>
      </c>
      <c r="G2028" s="133">
        <f>IFERROR(VLOOKUP(C2028,PG!$C$8:$N$1007,12,FALSE)*E2028,0)</f>
        <v>0</v>
      </c>
    </row>
    <row r="2029" spans="1:7" ht="35.1" customHeight="1" thickTop="1" thickBot="1" x14ac:dyDescent="0.3">
      <c r="A2029" s="28" t="str">
        <f t="shared" si="31"/>
        <v/>
      </c>
      <c r="B2029" s="171"/>
      <c r="C2029" s="184"/>
      <c r="D2029" s="170"/>
      <c r="E2029" s="170"/>
      <c r="F2029" s="132" t="str">
        <f>IFERROR(VLOOKUP(C2029,PG!$C$8:$M$1007,11,FALSE),"")</f>
        <v/>
      </c>
      <c r="G2029" s="133">
        <f>IFERROR(VLOOKUP(C2029,PG!$C$8:$N$1007,12,FALSE)*E2029,0)</f>
        <v>0</v>
      </c>
    </row>
    <row r="2030" spans="1:7" ht="35.1" customHeight="1" thickTop="1" thickBot="1" x14ac:dyDescent="0.3">
      <c r="A2030" s="28" t="str">
        <f t="shared" si="31"/>
        <v/>
      </c>
      <c r="B2030" s="171"/>
      <c r="C2030" s="184"/>
      <c r="D2030" s="170"/>
      <c r="E2030" s="170"/>
      <c r="F2030" s="132" t="str">
        <f>IFERROR(VLOOKUP(C2030,PG!$C$8:$M$1007,11,FALSE),"")</f>
        <v/>
      </c>
      <c r="G2030" s="133">
        <f>IFERROR(VLOOKUP(C2030,PG!$C$8:$N$1007,12,FALSE)*E2030,0)</f>
        <v>0</v>
      </c>
    </row>
    <row r="2031" spans="1:7" ht="35.1" customHeight="1" thickTop="1" thickBot="1" x14ac:dyDescent="0.3">
      <c r="A2031" s="28" t="str">
        <f t="shared" si="31"/>
        <v/>
      </c>
      <c r="B2031" s="171"/>
      <c r="C2031" s="184"/>
      <c r="D2031" s="170"/>
      <c r="E2031" s="170"/>
      <c r="F2031" s="132" t="str">
        <f>IFERROR(VLOOKUP(C2031,PG!$C$8:$M$1007,11,FALSE),"")</f>
        <v/>
      </c>
      <c r="G2031" s="133">
        <f>IFERROR(VLOOKUP(C2031,PG!$C$8:$N$1007,12,FALSE)*E2031,0)</f>
        <v>0</v>
      </c>
    </row>
    <row r="2032" spans="1:7" ht="35.1" customHeight="1" thickTop="1" thickBot="1" x14ac:dyDescent="0.3">
      <c r="A2032" s="28" t="str">
        <f t="shared" si="31"/>
        <v/>
      </c>
      <c r="B2032" s="171"/>
      <c r="C2032" s="184"/>
      <c r="D2032" s="170"/>
      <c r="E2032" s="170"/>
      <c r="F2032" s="132" t="str">
        <f>IFERROR(VLOOKUP(C2032,PG!$C$8:$M$1007,11,FALSE),"")</f>
        <v/>
      </c>
      <c r="G2032" s="133">
        <f>IFERROR(VLOOKUP(C2032,PG!$C$8:$N$1007,12,FALSE)*E2032,0)</f>
        <v>0</v>
      </c>
    </row>
    <row r="2033" spans="1:7" ht="35.1" customHeight="1" thickTop="1" thickBot="1" x14ac:dyDescent="0.3">
      <c r="A2033" s="28" t="str">
        <f t="shared" si="31"/>
        <v/>
      </c>
      <c r="B2033" s="171"/>
      <c r="C2033" s="184"/>
      <c r="D2033" s="170"/>
      <c r="E2033" s="170"/>
      <c r="F2033" s="132" t="str">
        <f>IFERROR(VLOOKUP(C2033,PG!$C$8:$M$1007,11,FALSE),"")</f>
        <v/>
      </c>
      <c r="G2033" s="133">
        <f>IFERROR(VLOOKUP(C2033,PG!$C$8:$N$1007,12,FALSE)*E2033,0)</f>
        <v>0</v>
      </c>
    </row>
    <row r="2034" spans="1:7" ht="35.1" customHeight="1" thickTop="1" thickBot="1" x14ac:dyDescent="0.3">
      <c r="A2034" s="28" t="str">
        <f t="shared" si="31"/>
        <v/>
      </c>
      <c r="B2034" s="171"/>
      <c r="C2034" s="184"/>
      <c r="D2034" s="170"/>
      <c r="E2034" s="170"/>
      <c r="F2034" s="132" t="str">
        <f>IFERROR(VLOOKUP(C2034,PG!$C$8:$M$1007,11,FALSE),"")</f>
        <v/>
      </c>
      <c r="G2034" s="133">
        <f>IFERROR(VLOOKUP(C2034,PG!$C$8:$N$1007,12,FALSE)*E2034,0)</f>
        <v>0</v>
      </c>
    </row>
    <row r="2035" spans="1:7" ht="35.1" customHeight="1" thickTop="1" thickBot="1" x14ac:dyDescent="0.3">
      <c r="A2035" s="28" t="str">
        <f t="shared" si="31"/>
        <v/>
      </c>
      <c r="B2035" s="171"/>
      <c r="C2035" s="184"/>
      <c r="D2035" s="170"/>
      <c r="E2035" s="170"/>
      <c r="F2035" s="132" t="str">
        <f>IFERROR(VLOOKUP(C2035,PG!$C$8:$M$1007,11,FALSE),"")</f>
        <v/>
      </c>
      <c r="G2035" s="133">
        <f>IFERROR(VLOOKUP(C2035,PG!$C$8:$N$1007,12,FALSE)*E2035,0)</f>
        <v>0</v>
      </c>
    </row>
    <row r="2036" spans="1:7" ht="35.1" customHeight="1" thickTop="1" thickBot="1" x14ac:dyDescent="0.3">
      <c r="A2036" s="28" t="str">
        <f t="shared" si="31"/>
        <v/>
      </c>
      <c r="B2036" s="171"/>
      <c r="C2036" s="184"/>
      <c r="D2036" s="170"/>
      <c r="E2036" s="170"/>
      <c r="F2036" s="132" t="str">
        <f>IFERROR(VLOOKUP(C2036,PG!$C$8:$M$1007,11,FALSE),"")</f>
        <v/>
      </c>
      <c r="G2036" s="133">
        <f>IFERROR(VLOOKUP(C2036,PG!$C$8:$N$1007,12,FALSE)*E2036,0)</f>
        <v>0</v>
      </c>
    </row>
    <row r="2037" spans="1:7" ht="35.1" customHeight="1" thickTop="1" thickBot="1" x14ac:dyDescent="0.3">
      <c r="A2037" s="28" t="str">
        <f t="shared" si="31"/>
        <v/>
      </c>
      <c r="B2037" s="171"/>
      <c r="C2037" s="184"/>
      <c r="D2037" s="170"/>
      <c r="E2037" s="170"/>
      <c r="F2037" s="132" t="str">
        <f>IFERROR(VLOOKUP(C2037,PG!$C$8:$M$1007,11,FALSE),"")</f>
        <v/>
      </c>
      <c r="G2037" s="133">
        <f>IFERROR(VLOOKUP(C2037,PG!$C$8:$N$1007,12,FALSE)*E2037,0)</f>
        <v>0</v>
      </c>
    </row>
    <row r="2038" spans="1:7" ht="35.1" customHeight="1" thickTop="1" thickBot="1" x14ac:dyDescent="0.3">
      <c r="A2038" s="28" t="str">
        <f t="shared" si="31"/>
        <v/>
      </c>
      <c r="B2038" s="171"/>
      <c r="C2038" s="184"/>
      <c r="D2038" s="170"/>
      <c r="E2038" s="170"/>
      <c r="F2038" s="132" t="str">
        <f>IFERROR(VLOOKUP(C2038,PG!$C$8:$M$1007,11,FALSE),"")</f>
        <v/>
      </c>
      <c r="G2038" s="133">
        <f>IFERROR(VLOOKUP(C2038,PG!$C$8:$N$1007,12,FALSE)*E2038,0)</f>
        <v>0</v>
      </c>
    </row>
    <row r="2039" spans="1:7" ht="35.1" customHeight="1" thickTop="1" thickBot="1" x14ac:dyDescent="0.3">
      <c r="A2039" s="28" t="str">
        <f t="shared" si="31"/>
        <v/>
      </c>
      <c r="B2039" s="171"/>
      <c r="C2039" s="184"/>
      <c r="D2039" s="170"/>
      <c r="E2039" s="170"/>
      <c r="F2039" s="132" t="str">
        <f>IFERROR(VLOOKUP(C2039,PG!$C$8:$M$1007,11,FALSE),"")</f>
        <v/>
      </c>
      <c r="G2039" s="133">
        <f>IFERROR(VLOOKUP(C2039,PG!$C$8:$N$1007,12,FALSE)*E2039,0)</f>
        <v>0</v>
      </c>
    </row>
    <row r="2040" spans="1:7" ht="35.1" customHeight="1" thickTop="1" thickBot="1" x14ac:dyDescent="0.3">
      <c r="A2040" s="28" t="str">
        <f t="shared" si="31"/>
        <v/>
      </c>
      <c r="B2040" s="171"/>
      <c r="C2040" s="184"/>
      <c r="D2040" s="170"/>
      <c r="E2040" s="170"/>
      <c r="F2040" s="132" t="str">
        <f>IFERROR(VLOOKUP(C2040,PG!$C$8:$M$1007,11,FALSE),"")</f>
        <v/>
      </c>
      <c r="G2040" s="133">
        <f>IFERROR(VLOOKUP(C2040,PG!$C$8:$N$1007,12,FALSE)*E2040,0)</f>
        <v>0</v>
      </c>
    </row>
    <row r="2041" spans="1:7" ht="35.1" customHeight="1" thickTop="1" thickBot="1" x14ac:dyDescent="0.3">
      <c r="A2041" s="28" t="str">
        <f t="shared" si="31"/>
        <v/>
      </c>
      <c r="B2041" s="171"/>
      <c r="C2041" s="184"/>
      <c r="D2041" s="170"/>
      <c r="E2041" s="170"/>
      <c r="F2041" s="132" t="str">
        <f>IFERROR(VLOOKUP(C2041,PG!$C$8:$M$1007,11,FALSE),"")</f>
        <v/>
      </c>
      <c r="G2041" s="133">
        <f>IFERROR(VLOOKUP(C2041,PG!$C$8:$N$1007,12,FALSE)*E2041,0)</f>
        <v>0</v>
      </c>
    </row>
    <row r="2042" spans="1:7" ht="35.1" customHeight="1" thickTop="1" thickBot="1" x14ac:dyDescent="0.3">
      <c r="A2042" s="28" t="str">
        <f t="shared" si="31"/>
        <v/>
      </c>
      <c r="B2042" s="171"/>
      <c r="C2042" s="184"/>
      <c r="D2042" s="170"/>
      <c r="E2042" s="170"/>
      <c r="F2042" s="132" t="str">
        <f>IFERROR(VLOOKUP(C2042,PG!$C$8:$M$1007,11,FALSE),"")</f>
        <v/>
      </c>
      <c r="G2042" s="133">
        <f>IFERROR(VLOOKUP(C2042,PG!$C$8:$N$1007,12,FALSE)*E2042,0)</f>
        <v>0</v>
      </c>
    </row>
    <row r="2043" spans="1:7" ht="35.1" customHeight="1" thickTop="1" thickBot="1" x14ac:dyDescent="0.3">
      <c r="A2043" s="28" t="str">
        <f t="shared" si="31"/>
        <v/>
      </c>
      <c r="B2043" s="171"/>
      <c r="C2043" s="184"/>
      <c r="D2043" s="170"/>
      <c r="E2043" s="170"/>
      <c r="F2043" s="132" t="str">
        <f>IFERROR(VLOOKUP(C2043,PG!$C$8:$M$1007,11,FALSE),"")</f>
        <v/>
      </c>
      <c r="G2043" s="133">
        <f>IFERROR(VLOOKUP(C2043,PG!$C$8:$N$1007,12,FALSE)*E2043,0)</f>
        <v>0</v>
      </c>
    </row>
    <row r="2044" spans="1:7" ht="35.1" customHeight="1" thickTop="1" thickBot="1" x14ac:dyDescent="0.3">
      <c r="A2044" s="28" t="str">
        <f t="shared" si="31"/>
        <v/>
      </c>
      <c r="B2044" s="171"/>
      <c r="C2044" s="184"/>
      <c r="D2044" s="170"/>
      <c r="E2044" s="170"/>
      <c r="F2044" s="132" t="str">
        <f>IFERROR(VLOOKUP(C2044,PG!$C$8:$M$1007,11,FALSE),"")</f>
        <v/>
      </c>
      <c r="G2044" s="133">
        <f>IFERROR(VLOOKUP(C2044,PG!$C$8:$N$1007,12,FALSE)*E2044,0)</f>
        <v>0</v>
      </c>
    </row>
    <row r="2045" spans="1:7" ht="35.1" customHeight="1" thickTop="1" thickBot="1" x14ac:dyDescent="0.3">
      <c r="A2045" s="28" t="str">
        <f t="shared" si="31"/>
        <v/>
      </c>
      <c r="B2045" s="171"/>
      <c r="C2045" s="184"/>
      <c r="D2045" s="170"/>
      <c r="E2045" s="170"/>
      <c r="F2045" s="132" t="str">
        <f>IFERROR(VLOOKUP(C2045,PG!$C$8:$M$1007,11,FALSE),"")</f>
        <v/>
      </c>
      <c r="G2045" s="133">
        <f>IFERROR(VLOOKUP(C2045,PG!$C$8:$N$1007,12,FALSE)*E2045,0)</f>
        <v>0</v>
      </c>
    </row>
    <row r="2046" spans="1:7" ht="35.1" customHeight="1" thickTop="1" thickBot="1" x14ac:dyDescent="0.3">
      <c r="A2046" s="28" t="str">
        <f t="shared" si="31"/>
        <v/>
      </c>
      <c r="B2046" s="171"/>
      <c r="C2046" s="184"/>
      <c r="D2046" s="170"/>
      <c r="E2046" s="170"/>
      <c r="F2046" s="132" t="str">
        <f>IFERROR(VLOOKUP(C2046,PG!$C$8:$M$1007,11,FALSE),"")</f>
        <v/>
      </c>
      <c r="G2046" s="133">
        <f>IFERROR(VLOOKUP(C2046,PG!$C$8:$N$1007,12,FALSE)*E2046,0)</f>
        <v>0</v>
      </c>
    </row>
    <row r="2047" spans="1:7" ht="35.1" customHeight="1" thickTop="1" thickBot="1" x14ac:dyDescent="0.3">
      <c r="A2047" s="28" t="str">
        <f t="shared" si="31"/>
        <v/>
      </c>
      <c r="B2047" s="171"/>
      <c r="C2047" s="184"/>
      <c r="D2047" s="170"/>
      <c r="E2047" s="170"/>
      <c r="F2047" s="132" t="str">
        <f>IFERROR(VLOOKUP(C2047,PG!$C$8:$M$1007,11,FALSE),"")</f>
        <v/>
      </c>
      <c r="G2047" s="133">
        <f>IFERROR(VLOOKUP(C2047,PG!$C$8:$N$1007,12,FALSE)*E2047,0)</f>
        <v>0</v>
      </c>
    </row>
    <row r="2048" spans="1:7" ht="35.1" customHeight="1" thickTop="1" thickBot="1" x14ac:dyDescent="0.3">
      <c r="A2048" s="28" t="str">
        <f t="shared" si="31"/>
        <v/>
      </c>
      <c r="B2048" s="171"/>
      <c r="C2048" s="184"/>
      <c r="D2048" s="170"/>
      <c r="E2048" s="170"/>
      <c r="F2048" s="132" t="str">
        <f>IFERROR(VLOOKUP(C2048,PG!$C$8:$M$1007,11,FALSE),"")</f>
        <v/>
      </c>
      <c r="G2048" s="133">
        <f>IFERROR(VLOOKUP(C2048,PG!$C$8:$N$1007,12,FALSE)*E2048,0)</f>
        <v>0</v>
      </c>
    </row>
    <row r="2049" spans="1:7" ht="35.1" customHeight="1" thickTop="1" thickBot="1" x14ac:dyDescent="0.3">
      <c r="A2049" s="28" t="str">
        <f t="shared" si="31"/>
        <v/>
      </c>
      <c r="B2049" s="171"/>
      <c r="C2049" s="184"/>
      <c r="D2049" s="170"/>
      <c r="E2049" s="170"/>
      <c r="F2049" s="132" t="str">
        <f>IFERROR(VLOOKUP(C2049,PG!$C$8:$M$1007,11,FALSE),"")</f>
        <v/>
      </c>
      <c r="G2049" s="133">
        <f>IFERROR(VLOOKUP(C2049,PG!$C$8:$N$1007,12,FALSE)*E2049,0)</f>
        <v>0</v>
      </c>
    </row>
    <row r="2050" spans="1:7" ht="35.1" customHeight="1" thickTop="1" thickBot="1" x14ac:dyDescent="0.3">
      <c r="A2050" s="28" t="str">
        <f t="shared" si="31"/>
        <v/>
      </c>
      <c r="B2050" s="171"/>
      <c r="C2050" s="184"/>
      <c r="D2050" s="170"/>
      <c r="E2050" s="170"/>
      <c r="F2050" s="132" t="str">
        <f>IFERROR(VLOOKUP(C2050,PG!$C$8:$M$1007,11,FALSE),"")</f>
        <v/>
      </c>
      <c r="G2050" s="133">
        <f>IFERROR(VLOOKUP(C2050,PG!$C$8:$N$1007,12,FALSE)*E2050,0)</f>
        <v>0</v>
      </c>
    </row>
    <row r="2051" spans="1:7" ht="35.1" customHeight="1" thickTop="1" thickBot="1" x14ac:dyDescent="0.3">
      <c r="A2051" s="28" t="str">
        <f t="shared" si="31"/>
        <v/>
      </c>
      <c r="B2051" s="171"/>
      <c r="C2051" s="184"/>
      <c r="D2051" s="170"/>
      <c r="E2051" s="170"/>
      <c r="F2051" s="132" t="str">
        <f>IFERROR(VLOOKUP(C2051,PG!$C$8:$M$1007,11,FALSE),"")</f>
        <v/>
      </c>
      <c r="G2051" s="133">
        <f>IFERROR(VLOOKUP(C2051,PG!$C$8:$N$1007,12,FALSE)*E2051,0)</f>
        <v>0</v>
      </c>
    </row>
    <row r="2052" spans="1:7" ht="35.1" customHeight="1" thickTop="1" thickBot="1" x14ac:dyDescent="0.3">
      <c r="A2052" s="28" t="str">
        <f t="shared" si="31"/>
        <v/>
      </c>
      <c r="B2052" s="171"/>
      <c r="C2052" s="184"/>
      <c r="D2052" s="170"/>
      <c r="E2052" s="170"/>
      <c r="F2052" s="132" t="str">
        <f>IFERROR(VLOOKUP(C2052,PG!$C$8:$M$1007,11,FALSE),"")</f>
        <v/>
      </c>
      <c r="G2052" s="133">
        <f>IFERROR(VLOOKUP(C2052,PG!$C$8:$N$1007,12,FALSE)*E2052,0)</f>
        <v>0</v>
      </c>
    </row>
    <row r="2053" spans="1:7" ht="35.1" customHeight="1" thickTop="1" thickBot="1" x14ac:dyDescent="0.3">
      <c r="A2053" s="28" t="str">
        <f t="shared" si="31"/>
        <v/>
      </c>
      <c r="B2053" s="171"/>
      <c r="C2053" s="184"/>
      <c r="D2053" s="170"/>
      <c r="E2053" s="170"/>
      <c r="F2053" s="132" t="str">
        <f>IFERROR(VLOOKUP(C2053,PG!$C$8:$M$1007,11,FALSE),"")</f>
        <v/>
      </c>
      <c r="G2053" s="133">
        <f>IFERROR(VLOOKUP(C2053,PG!$C$8:$N$1007,12,FALSE)*E2053,0)</f>
        <v>0</v>
      </c>
    </row>
    <row r="2054" spans="1:7" ht="35.1" customHeight="1" thickTop="1" thickBot="1" x14ac:dyDescent="0.3">
      <c r="A2054" s="28" t="str">
        <f t="shared" si="31"/>
        <v/>
      </c>
      <c r="B2054" s="171"/>
      <c r="C2054" s="184"/>
      <c r="D2054" s="170"/>
      <c r="E2054" s="170"/>
      <c r="F2054" s="132" t="str">
        <f>IFERROR(VLOOKUP(C2054,PG!$C$8:$M$1007,11,FALSE),"")</f>
        <v/>
      </c>
      <c r="G2054" s="133">
        <f>IFERROR(VLOOKUP(C2054,PG!$C$8:$N$1007,12,FALSE)*E2054,0)</f>
        <v>0</v>
      </c>
    </row>
    <row r="2055" spans="1:7" ht="35.1" customHeight="1" thickTop="1" thickBot="1" x14ac:dyDescent="0.3">
      <c r="A2055" s="28" t="str">
        <f t="shared" si="31"/>
        <v/>
      </c>
      <c r="B2055" s="171"/>
      <c r="C2055" s="184"/>
      <c r="D2055" s="170"/>
      <c r="E2055" s="170"/>
      <c r="F2055" s="132" t="str">
        <f>IFERROR(VLOOKUP(C2055,PG!$C$8:$M$1007,11,FALSE),"")</f>
        <v/>
      </c>
      <c r="G2055" s="133">
        <f>IFERROR(VLOOKUP(C2055,PG!$C$8:$N$1007,12,FALSE)*E2055,0)</f>
        <v>0</v>
      </c>
    </row>
    <row r="2056" spans="1:7" ht="35.1" customHeight="1" thickTop="1" thickBot="1" x14ac:dyDescent="0.3">
      <c r="A2056" s="28" t="str">
        <f t="shared" si="31"/>
        <v/>
      </c>
      <c r="B2056" s="171"/>
      <c r="C2056" s="184"/>
      <c r="D2056" s="170"/>
      <c r="E2056" s="170"/>
      <c r="F2056" s="132" t="str">
        <f>IFERROR(VLOOKUP(C2056,PG!$C$8:$M$1007,11,FALSE),"")</f>
        <v/>
      </c>
      <c r="G2056" s="133">
        <f>IFERROR(VLOOKUP(C2056,PG!$C$8:$N$1007,12,FALSE)*E2056,0)</f>
        <v>0</v>
      </c>
    </row>
    <row r="2057" spans="1:7" ht="35.1" customHeight="1" thickTop="1" thickBot="1" x14ac:dyDescent="0.3">
      <c r="A2057" s="28" t="str">
        <f t="shared" ref="A2057:A2120" si="32">IF(B2057="","",MONTH(B2057))</f>
        <v/>
      </c>
      <c r="B2057" s="171"/>
      <c r="C2057" s="184"/>
      <c r="D2057" s="170"/>
      <c r="E2057" s="170"/>
      <c r="F2057" s="132" t="str">
        <f>IFERROR(VLOOKUP(C2057,PG!$C$8:$M$1007,11,FALSE),"")</f>
        <v/>
      </c>
      <c r="G2057" s="133">
        <f>IFERROR(VLOOKUP(C2057,PG!$C$8:$N$1007,12,FALSE)*E2057,0)</f>
        <v>0</v>
      </c>
    </row>
    <row r="2058" spans="1:7" ht="35.1" customHeight="1" thickTop="1" thickBot="1" x14ac:dyDescent="0.3">
      <c r="A2058" s="28" t="str">
        <f t="shared" si="32"/>
        <v/>
      </c>
      <c r="B2058" s="171"/>
      <c r="C2058" s="184"/>
      <c r="D2058" s="170"/>
      <c r="E2058" s="170"/>
      <c r="F2058" s="132" t="str">
        <f>IFERROR(VLOOKUP(C2058,PG!$C$8:$M$1007,11,FALSE),"")</f>
        <v/>
      </c>
      <c r="G2058" s="133">
        <f>IFERROR(VLOOKUP(C2058,PG!$C$8:$N$1007,12,FALSE)*E2058,0)</f>
        <v>0</v>
      </c>
    </row>
    <row r="2059" spans="1:7" ht="35.1" customHeight="1" thickTop="1" thickBot="1" x14ac:dyDescent="0.3">
      <c r="A2059" s="28" t="str">
        <f t="shared" si="32"/>
        <v/>
      </c>
      <c r="B2059" s="171"/>
      <c r="C2059" s="184"/>
      <c r="D2059" s="170"/>
      <c r="E2059" s="170"/>
      <c r="F2059" s="132" t="str">
        <f>IFERROR(VLOOKUP(C2059,PG!$C$8:$M$1007,11,FALSE),"")</f>
        <v/>
      </c>
      <c r="G2059" s="133">
        <f>IFERROR(VLOOKUP(C2059,PG!$C$8:$N$1007,12,FALSE)*E2059,0)</f>
        <v>0</v>
      </c>
    </row>
    <row r="2060" spans="1:7" ht="35.1" customHeight="1" thickTop="1" thickBot="1" x14ac:dyDescent="0.3">
      <c r="A2060" s="28" t="str">
        <f t="shared" si="32"/>
        <v/>
      </c>
      <c r="B2060" s="171"/>
      <c r="C2060" s="184"/>
      <c r="D2060" s="170"/>
      <c r="E2060" s="170"/>
      <c r="F2060" s="132" t="str">
        <f>IFERROR(VLOOKUP(C2060,PG!$C$8:$M$1007,11,FALSE),"")</f>
        <v/>
      </c>
      <c r="G2060" s="133">
        <f>IFERROR(VLOOKUP(C2060,PG!$C$8:$N$1007,12,FALSE)*E2060,0)</f>
        <v>0</v>
      </c>
    </row>
    <row r="2061" spans="1:7" ht="35.1" customHeight="1" thickTop="1" thickBot="1" x14ac:dyDescent="0.3">
      <c r="A2061" s="28" t="str">
        <f t="shared" si="32"/>
        <v/>
      </c>
      <c r="B2061" s="171"/>
      <c r="C2061" s="184"/>
      <c r="D2061" s="170"/>
      <c r="E2061" s="170"/>
      <c r="F2061" s="132" t="str">
        <f>IFERROR(VLOOKUP(C2061,PG!$C$8:$M$1007,11,FALSE),"")</f>
        <v/>
      </c>
      <c r="G2061" s="133">
        <f>IFERROR(VLOOKUP(C2061,PG!$C$8:$N$1007,12,FALSE)*E2061,0)</f>
        <v>0</v>
      </c>
    </row>
    <row r="2062" spans="1:7" ht="35.1" customHeight="1" thickTop="1" thickBot="1" x14ac:dyDescent="0.3">
      <c r="A2062" s="28" t="str">
        <f t="shared" si="32"/>
        <v/>
      </c>
      <c r="B2062" s="171"/>
      <c r="C2062" s="184"/>
      <c r="D2062" s="170"/>
      <c r="E2062" s="170"/>
      <c r="F2062" s="132" t="str">
        <f>IFERROR(VLOOKUP(C2062,PG!$C$8:$M$1007,11,FALSE),"")</f>
        <v/>
      </c>
      <c r="G2062" s="133">
        <f>IFERROR(VLOOKUP(C2062,PG!$C$8:$N$1007,12,FALSE)*E2062,0)</f>
        <v>0</v>
      </c>
    </row>
    <row r="2063" spans="1:7" ht="35.1" customHeight="1" thickTop="1" thickBot="1" x14ac:dyDescent="0.3">
      <c r="A2063" s="28" t="str">
        <f t="shared" si="32"/>
        <v/>
      </c>
      <c r="B2063" s="171"/>
      <c r="C2063" s="184"/>
      <c r="D2063" s="170"/>
      <c r="E2063" s="170"/>
      <c r="F2063" s="132" t="str">
        <f>IFERROR(VLOOKUP(C2063,PG!$C$8:$M$1007,11,FALSE),"")</f>
        <v/>
      </c>
      <c r="G2063" s="133">
        <f>IFERROR(VLOOKUP(C2063,PG!$C$8:$N$1007,12,FALSE)*E2063,0)</f>
        <v>0</v>
      </c>
    </row>
    <row r="2064" spans="1:7" ht="35.1" customHeight="1" thickTop="1" thickBot="1" x14ac:dyDescent="0.3">
      <c r="A2064" s="28" t="str">
        <f t="shared" si="32"/>
        <v/>
      </c>
      <c r="B2064" s="171"/>
      <c r="C2064" s="184"/>
      <c r="D2064" s="170"/>
      <c r="E2064" s="170"/>
      <c r="F2064" s="132" t="str">
        <f>IFERROR(VLOOKUP(C2064,PG!$C$8:$M$1007,11,FALSE),"")</f>
        <v/>
      </c>
      <c r="G2064" s="133">
        <f>IFERROR(VLOOKUP(C2064,PG!$C$8:$N$1007,12,FALSE)*E2064,0)</f>
        <v>0</v>
      </c>
    </row>
    <row r="2065" spans="1:7" ht="35.1" customHeight="1" thickTop="1" thickBot="1" x14ac:dyDescent="0.3">
      <c r="A2065" s="28" t="str">
        <f t="shared" si="32"/>
        <v/>
      </c>
      <c r="B2065" s="171"/>
      <c r="C2065" s="184"/>
      <c r="D2065" s="170"/>
      <c r="E2065" s="170"/>
      <c r="F2065" s="132" t="str">
        <f>IFERROR(VLOOKUP(C2065,PG!$C$8:$M$1007,11,FALSE),"")</f>
        <v/>
      </c>
      <c r="G2065" s="133">
        <f>IFERROR(VLOOKUP(C2065,PG!$C$8:$N$1007,12,FALSE)*E2065,0)</f>
        <v>0</v>
      </c>
    </row>
    <row r="2066" spans="1:7" ht="35.1" customHeight="1" thickTop="1" thickBot="1" x14ac:dyDescent="0.3">
      <c r="A2066" s="28" t="str">
        <f t="shared" si="32"/>
        <v/>
      </c>
      <c r="B2066" s="171"/>
      <c r="C2066" s="184"/>
      <c r="D2066" s="170"/>
      <c r="E2066" s="170"/>
      <c r="F2066" s="132" t="str">
        <f>IFERROR(VLOOKUP(C2066,PG!$C$8:$M$1007,11,FALSE),"")</f>
        <v/>
      </c>
      <c r="G2066" s="133">
        <f>IFERROR(VLOOKUP(C2066,PG!$C$8:$N$1007,12,FALSE)*E2066,0)</f>
        <v>0</v>
      </c>
    </row>
    <row r="2067" spans="1:7" ht="35.1" customHeight="1" thickTop="1" thickBot="1" x14ac:dyDescent="0.3">
      <c r="A2067" s="28" t="str">
        <f t="shared" si="32"/>
        <v/>
      </c>
      <c r="B2067" s="171"/>
      <c r="C2067" s="184"/>
      <c r="D2067" s="170"/>
      <c r="E2067" s="170"/>
      <c r="F2067" s="132" t="str">
        <f>IFERROR(VLOOKUP(C2067,PG!$C$8:$M$1007,11,FALSE),"")</f>
        <v/>
      </c>
      <c r="G2067" s="133">
        <f>IFERROR(VLOOKUP(C2067,PG!$C$8:$N$1007,12,FALSE)*E2067,0)</f>
        <v>0</v>
      </c>
    </row>
    <row r="2068" spans="1:7" ht="35.1" customHeight="1" thickTop="1" thickBot="1" x14ac:dyDescent="0.3">
      <c r="A2068" s="28" t="str">
        <f t="shared" si="32"/>
        <v/>
      </c>
      <c r="B2068" s="171"/>
      <c r="C2068" s="184"/>
      <c r="D2068" s="170"/>
      <c r="E2068" s="170"/>
      <c r="F2068" s="132" t="str">
        <f>IFERROR(VLOOKUP(C2068,PG!$C$8:$M$1007,11,FALSE),"")</f>
        <v/>
      </c>
      <c r="G2068" s="133">
        <f>IFERROR(VLOOKUP(C2068,PG!$C$8:$N$1007,12,FALSE)*E2068,0)</f>
        <v>0</v>
      </c>
    </row>
    <row r="2069" spans="1:7" ht="35.1" customHeight="1" thickTop="1" thickBot="1" x14ac:dyDescent="0.3">
      <c r="A2069" s="28" t="str">
        <f t="shared" si="32"/>
        <v/>
      </c>
      <c r="B2069" s="171"/>
      <c r="C2069" s="184"/>
      <c r="D2069" s="170"/>
      <c r="E2069" s="170"/>
      <c r="F2069" s="132" t="str">
        <f>IFERROR(VLOOKUP(C2069,PG!$C$8:$M$1007,11,FALSE),"")</f>
        <v/>
      </c>
      <c r="G2069" s="133">
        <f>IFERROR(VLOOKUP(C2069,PG!$C$8:$N$1007,12,FALSE)*E2069,0)</f>
        <v>0</v>
      </c>
    </row>
    <row r="2070" spans="1:7" ht="35.1" customHeight="1" thickTop="1" thickBot="1" x14ac:dyDescent="0.3">
      <c r="A2070" s="28" t="str">
        <f t="shared" si="32"/>
        <v/>
      </c>
      <c r="B2070" s="171"/>
      <c r="C2070" s="184"/>
      <c r="D2070" s="170"/>
      <c r="E2070" s="170"/>
      <c r="F2070" s="132" t="str">
        <f>IFERROR(VLOOKUP(C2070,PG!$C$8:$M$1007,11,FALSE),"")</f>
        <v/>
      </c>
      <c r="G2070" s="133">
        <f>IFERROR(VLOOKUP(C2070,PG!$C$8:$N$1007,12,FALSE)*E2070,0)</f>
        <v>0</v>
      </c>
    </row>
    <row r="2071" spans="1:7" ht="35.1" customHeight="1" thickTop="1" thickBot="1" x14ac:dyDescent="0.3">
      <c r="A2071" s="28" t="str">
        <f t="shared" si="32"/>
        <v/>
      </c>
      <c r="B2071" s="171"/>
      <c r="C2071" s="184"/>
      <c r="D2071" s="170"/>
      <c r="E2071" s="170"/>
      <c r="F2071" s="132" t="str">
        <f>IFERROR(VLOOKUP(C2071,PG!$C$8:$M$1007,11,FALSE),"")</f>
        <v/>
      </c>
      <c r="G2071" s="133">
        <f>IFERROR(VLOOKUP(C2071,PG!$C$8:$N$1007,12,FALSE)*E2071,0)</f>
        <v>0</v>
      </c>
    </row>
    <row r="2072" spans="1:7" ht="35.1" customHeight="1" thickTop="1" thickBot="1" x14ac:dyDescent="0.3">
      <c r="A2072" s="28" t="str">
        <f t="shared" si="32"/>
        <v/>
      </c>
      <c r="B2072" s="171"/>
      <c r="C2072" s="184"/>
      <c r="D2072" s="170"/>
      <c r="E2072" s="170"/>
      <c r="F2072" s="132" t="str">
        <f>IFERROR(VLOOKUP(C2072,PG!$C$8:$M$1007,11,FALSE),"")</f>
        <v/>
      </c>
      <c r="G2072" s="133">
        <f>IFERROR(VLOOKUP(C2072,PG!$C$8:$N$1007,12,FALSE)*E2072,0)</f>
        <v>0</v>
      </c>
    </row>
    <row r="2073" spans="1:7" ht="35.1" customHeight="1" thickTop="1" thickBot="1" x14ac:dyDescent="0.3">
      <c r="A2073" s="28" t="str">
        <f t="shared" si="32"/>
        <v/>
      </c>
      <c r="B2073" s="171"/>
      <c r="C2073" s="184"/>
      <c r="D2073" s="170"/>
      <c r="E2073" s="170"/>
      <c r="F2073" s="132" t="str">
        <f>IFERROR(VLOOKUP(C2073,PG!$C$8:$M$1007,11,FALSE),"")</f>
        <v/>
      </c>
      <c r="G2073" s="133">
        <f>IFERROR(VLOOKUP(C2073,PG!$C$8:$N$1007,12,FALSE)*E2073,0)</f>
        <v>0</v>
      </c>
    </row>
    <row r="2074" spans="1:7" ht="35.1" customHeight="1" thickTop="1" thickBot="1" x14ac:dyDescent="0.3">
      <c r="A2074" s="28" t="str">
        <f t="shared" si="32"/>
        <v/>
      </c>
      <c r="B2074" s="171"/>
      <c r="C2074" s="184"/>
      <c r="D2074" s="170"/>
      <c r="E2074" s="170"/>
      <c r="F2074" s="132" t="str">
        <f>IFERROR(VLOOKUP(C2074,PG!$C$8:$M$1007,11,FALSE),"")</f>
        <v/>
      </c>
      <c r="G2074" s="133">
        <f>IFERROR(VLOOKUP(C2074,PG!$C$8:$N$1007,12,FALSE)*E2074,0)</f>
        <v>0</v>
      </c>
    </row>
    <row r="2075" spans="1:7" ht="35.1" customHeight="1" thickTop="1" thickBot="1" x14ac:dyDescent="0.3">
      <c r="A2075" s="28" t="str">
        <f t="shared" si="32"/>
        <v/>
      </c>
      <c r="B2075" s="171"/>
      <c r="C2075" s="184"/>
      <c r="D2075" s="170"/>
      <c r="E2075" s="170"/>
      <c r="F2075" s="132" t="str">
        <f>IFERROR(VLOOKUP(C2075,PG!$C$8:$M$1007,11,FALSE),"")</f>
        <v/>
      </c>
      <c r="G2075" s="133">
        <f>IFERROR(VLOOKUP(C2075,PG!$C$8:$N$1007,12,FALSE)*E2075,0)</f>
        <v>0</v>
      </c>
    </row>
    <row r="2076" spans="1:7" ht="35.1" customHeight="1" thickTop="1" thickBot="1" x14ac:dyDescent="0.3">
      <c r="A2076" s="28" t="str">
        <f t="shared" si="32"/>
        <v/>
      </c>
      <c r="B2076" s="171"/>
      <c r="C2076" s="184"/>
      <c r="D2076" s="170"/>
      <c r="E2076" s="170"/>
      <c r="F2076" s="132" t="str">
        <f>IFERROR(VLOOKUP(C2076,PG!$C$8:$M$1007,11,FALSE),"")</f>
        <v/>
      </c>
      <c r="G2076" s="133">
        <f>IFERROR(VLOOKUP(C2076,PG!$C$8:$N$1007,12,FALSE)*E2076,0)</f>
        <v>0</v>
      </c>
    </row>
    <row r="2077" spans="1:7" ht="35.1" customHeight="1" thickTop="1" thickBot="1" x14ac:dyDescent="0.3">
      <c r="A2077" s="28" t="str">
        <f t="shared" si="32"/>
        <v/>
      </c>
      <c r="B2077" s="171"/>
      <c r="C2077" s="184"/>
      <c r="D2077" s="170"/>
      <c r="E2077" s="170"/>
      <c r="F2077" s="132" t="str">
        <f>IFERROR(VLOOKUP(C2077,PG!$C$8:$M$1007,11,FALSE),"")</f>
        <v/>
      </c>
      <c r="G2077" s="133">
        <f>IFERROR(VLOOKUP(C2077,PG!$C$8:$N$1007,12,FALSE)*E2077,0)</f>
        <v>0</v>
      </c>
    </row>
    <row r="2078" spans="1:7" ht="35.1" customHeight="1" thickTop="1" thickBot="1" x14ac:dyDescent="0.3">
      <c r="A2078" s="28" t="str">
        <f t="shared" si="32"/>
        <v/>
      </c>
      <c r="B2078" s="171"/>
      <c r="C2078" s="184"/>
      <c r="D2078" s="170"/>
      <c r="E2078" s="170"/>
      <c r="F2078" s="132" t="str">
        <f>IFERROR(VLOOKUP(C2078,PG!$C$8:$M$1007,11,FALSE),"")</f>
        <v/>
      </c>
      <c r="G2078" s="133">
        <f>IFERROR(VLOOKUP(C2078,PG!$C$8:$N$1007,12,FALSE)*E2078,0)</f>
        <v>0</v>
      </c>
    </row>
    <row r="2079" spans="1:7" ht="35.1" customHeight="1" thickTop="1" thickBot="1" x14ac:dyDescent="0.3">
      <c r="A2079" s="28" t="str">
        <f t="shared" si="32"/>
        <v/>
      </c>
      <c r="B2079" s="171"/>
      <c r="C2079" s="184"/>
      <c r="D2079" s="170"/>
      <c r="E2079" s="170"/>
      <c r="F2079" s="132" t="str">
        <f>IFERROR(VLOOKUP(C2079,PG!$C$8:$M$1007,11,FALSE),"")</f>
        <v/>
      </c>
      <c r="G2079" s="133">
        <f>IFERROR(VLOOKUP(C2079,PG!$C$8:$N$1007,12,FALSE)*E2079,0)</f>
        <v>0</v>
      </c>
    </row>
    <row r="2080" spans="1:7" ht="35.1" customHeight="1" thickTop="1" thickBot="1" x14ac:dyDescent="0.3">
      <c r="A2080" s="28" t="str">
        <f t="shared" si="32"/>
        <v/>
      </c>
      <c r="B2080" s="171"/>
      <c r="C2080" s="184"/>
      <c r="D2080" s="170"/>
      <c r="E2080" s="170"/>
      <c r="F2080" s="132" t="str">
        <f>IFERROR(VLOOKUP(C2080,PG!$C$8:$M$1007,11,FALSE),"")</f>
        <v/>
      </c>
      <c r="G2080" s="133">
        <f>IFERROR(VLOOKUP(C2080,PG!$C$8:$N$1007,12,FALSE)*E2080,0)</f>
        <v>0</v>
      </c>
    </row>
    <row r="2081" spans="1:7" ht="35.1" customHeight="1" thickTop="1" thickBot="1" x14ac:dyDescent="0.3">
      <c r="A2081" s="28" t="str">
        <f t="shared" si="32"/>
        <v/>
      </c>
      <c r="B2081" s="171"/>
      <c r="C2081" s="184"/>
      <c r="D2081" s="170"/>
      <c r="E2081" s="170"/>
      <c r="F2081" s="132" t="str">
        <f>IFERROR(VLOOKUP(C2081,PG!$C$8:$M$1007,11,FALSE),"")</f>
        <v/>
      </c>
      <c r="G2081" s="133">
        <f>IFERROR(VLOOKUP(C2081,PG!$C$8:$N$1007,12,FALSE)*E2081,0)</f>
        <v>0</v>
      </c>
    </row>
    <row r="2082" spans="1:7" ht="35.1" customHeight="1" thickTop="1" thickBot="1" x14ac:dyDescent="0.3">
      <c r="A2082" s="28" t="str">
        <f t="shared" si="32"/>
        <v/>
      </c>
      <c r="B2082" s="171"/>
      <c r="C2082" s="184"/>
      <c r="D2082" s="170"/>
      <c r="E2082" s="170"/>
      <c r="F2082" s="132" t="str">
        <f>IFERROR(VLOOKUP(C2082,PG!$C$8:$M$1007,11,FALSE),"")</f>
        <v/>
      </c>
      <c r="G2082" s="133">
        <f>IFERROR(VLOOKUP(C2082,PG!$C$8:$N$1007,12,FALSE)*E2082,0)</f>
        <v>0</v>
      </c>
    </row>
    <row r="2083" spans="1:7" ht="35.1" customHeight="1" thickTop="1" thickBot="1" x14ac:dyDescent="0.3">
      <c r="A2083" s="28" t="str">
        <f t="shared" si="32"/>
        <v/>
      </c>
      <c r="B2083" s="171"/>
      <c r="C2083" s="184"/>
      <c r="D2083" s="170"/>
      <c r="E2083" s="170"/>
      <c r="F2083" s="132" t="str">
        <f>IFERROR(VLOOKUP(C2083,PG!$C$8:$M$1007,11,FALSE),"")</f>
        <v/>
      </c>
      <c r="G2083" s="133">
        <f>IFERROR(VLOOKUP(C2083,PG!$C$8:$N$1007,12,FALSE)*E2083,0)</f>
        <v>0</v>
      </c>
    </row>
    <row r="2084" spans="1:7" ht="35.1" customHeight="1" thickTop="1" thickBot="1" x14ac:dyDescent="0.3">
      <c r="A2084" s="28" t="str">
        <f t="shared" si="32"/>
        <v/>
      </c>
      <c r="B2084" s="171"/>
      <c r="C2084" s="184"/>
      <c r="D2084" s="170"/>
      <c r="E2084" s="170"/>
      <c r="F2084" s="132" t="str">
        <f>IFERROR(VLOOKUP(C2084,PG!$C$8:$M$1007,11,FALSE),"")</f>
        <v/>
      </c>
      <c r="G2084" s="133">
        <f>IFERROR(VLOOKUP(C2084,PG!$C$8:$N$1007,12,FALSE)*E2084,0)</f>
        <v>0</v>
      </c>
    </row>
    <row r="2085" spans="1:7" ht="35.1" customHeight="1" thickTop="1" thickBot="1" x14ac:dyDescent="0.3">
      <c r="A2085" s="28" t="str">
        <f t="shared" si="32"/>
        <v/>
      </c>
      <c r="B2085" s="171"/>
      <c r="C2085" s="184"/>
      <c r="D2085" s="170"/>
      <c r="E2085" s="170"/>
      <c r="F2085" s="132" t="str">
        <f>IFERROR(VLOOKUP(C2085,PG!$C$8:$M$1007,11,FALSE),"")</f>
        <v/>
      </c>
      <c r="G2085" s="133">
        <f>IFERROR(VLOOKUP(C2085,PG!$C$8:$N$1007,12,FALSE)*E2085,0)</f>
        <v>0</v>
      </c>
    </row>
    <row r="2086" spans="1:7" ht="35.1" customHeight="1" thickTop="1" thickBot="1" x14ac:dyDescent="0.3">
      <c r="A2086" s="28" t="str">
        <f t="shared" si="32"/>
        <v/>
      </c>
      <c r="B2086" s="171"/>
      <c r="C2086" s="184"/>
      <c r="D2086" s="170"/>
      <c r="E2086" s="170"/>
      <c r="F2086" s="132" t="str">
        <f>IFERROR(VLOOKUP(C2086,PG!$C$8:$M$1007,11,FALSE),"")</f>
        <v/>
      </c>
      <c r="G2086" s="133">
        <f>IFERROR(VLOOKUP(C2086,PG!$C$8:$N$1007,12,FALSE)*E2086,0)</f>
        <v>0</v>
      </c>
    </row>
    <row r="2087" spans="1:7" ht="35.1" customHeight="1" thickTop="1" thickBot="1" x14ac:dyDescent="0.3">
      <c r="A2087" s="28" t="str">
        <f t="shared" si="32"/>
        <v/>
      </c>
      <c r="B2087" s="171"/>
      <c r="C2087" s="184"/>
      <c r="D2087" s="170"/>
      <c r="E2087" s="170"/>
      <c r="F2087" s="132" t="str">
        <f>IFERROR(VLOOKUP(C2087,PG!$C$8:$M$1007,11,FALSE),"")</f>
        <v/>
      </c>
      <c r="G2087" s="133">
        <f>IFERROR(VLOOKUP(C2087,PG!$C$8:$N$1007,12,FALSE)*E2087,0)</f>
        <v>0</v>
      </c>
    </row>
    <row r="2088" spans="1:7" ht="35.1" customHeight="1" thickTop="1" thickBot="1" x14ac:dyDescent="0.3">
      <c r="A2088" s="28" t="str">
        <f t="shared" si="32"/>
        <v/>
      </c>
      <c r="B2088" s="171"/>
      <c r="C2088" s="184"/>
      <c r="D2088" s="170"/>
      <c r="E2088" s="170"/>
      <c r="F2088" s="132" t="str">
        <f>IFERROR(VLOOKUP(C2088,PG!$C$8:$M$1007,11,FALSE),"")</f>
        <v/>
      </c>
      <c r="G2088" s="133">
        <f>IFERROR(VLOOKUP(C2088,PG!$C$8:$N$1007,12,FALSE)*E2088,0)</f>
        <v>0</v>
      </c>
    </row>
    <row r="2089" spans="1:7" ht="35.1" customHeight="1" thickTop="1" thickBot="1" x14ac:dyDescent="0.3">
      <c r="A2089" s="28" t="str">
        <f t="shared" si="32"/>
        <v/>
      </c>
      <c r="B2089" s="171"/>
      <c r="C2089" s="184"/>
      <c r="D2089" s="170"/>
      <c r="E2089" s="170"/>
      <c r="F2089" s="132" t="str">
        <f>IFERROR(VLOOKUP(C2089,PG!$C$8:$M$1007,11,FALSE),"")</f>
        <v/>
      </c>
      <c r="G2089" s="133">
        <f>IFERROR(VLOOKUP(C2089,PG!$C$8:$N$1007,12,FALSE)*E2089,0)</f>
        <v>0</v>
      </c>
    </row>
    <row r="2090" spans="1:7" ht="35.1" customHeight="1" thickTop="1" thickBot="1" x14ac:dyDescent="0.3">
      <c r="A2090" s="28" t="str">
        <f t="shared" si="32"/>
        <v/>
      </c>
      <c r="B2090" s="171"/>
      <c r="C2090" s="184"/>
      <c r="D2090" s="170"/>
      <c r="E2090" s="170"/>
      <c r="F2090" s="132" t="str">
        <f>IFERROR(VLOOKUP(C2090,PG!$C$8:$M$1007,11,FALSE),"")</f>
        <v/>
      </c>
      <c r="G2090" s="133">
        <f>IFERROR(VLOOKUP(C2090,PG!$C$8:$N$1007,12,FALSE)*E2090,0)</f>
        <v>0</v>
      </c>
    </row>
    <row r="2091" spans="1:7" ht="35.1" customHeight="1" thickTop="1" thickBot="1" x14ac:dyDescent="0.3">
      <c r="A2091" s="28" t="str">
        <f t="shared" si="32"/>
        <v/>
      </c>
      <c r="B2091" s="171"/>
      <c r="C2091" s="184"/>
      <c r="D2091" s="170"/>
      <c r="E2091" s="170"/>
      <c r="F2091" s="132" t="str">
        <f>IFERROR(VLOOKUP(C2091,PG!$C$8:$M$1007,11,FALSE),"")</f>
        <v/>
      </c>
      <c r="G2091" s="133">
        <f>IFERROR(VLOOKUP(C2091,PG!$C$8:$N$1007,12,FALSE)*E2091,0)</f>
        <v>0</v>
      </c>
    </row>
    <row r="2092" spans="1:7" ht="35.1" customHeight="1" thickTop="1" thickBot="1" x14ac:dyDescent="0.3">
      <c r="A2092" s="28" t="str">
        <f t="shared" si="32"/>
        <v/>
      </c>
      <c r="B2092" s="171"/>
      <c r="C2092" s="184"/>
      <c r="D2092" s="170"/>
      <c r="E2092" s="170"/>
      <c r="F2092" s="132" t="str">
        <f>IFERROR(VLOOKUP(C2092,PG!$C$8:$M$1007,11,FALSE),"")</f>
        <v/>
      </c>
      <c r="G2092" s="133">
        <f>IFERROR(VLOOKUP(C2092,PG!$C$8:$N$1007,12,FALSE)*E2092,0)</f>
        <v>0</v>
      </c>
    </row>
    <row r="2093" spans="1:7" ht="35.1" customHeight="1" thickTop="1" thickBot="1" x14ac:dyDescent="0.3">
      <c r="A2093" s="28" t="str">
        <f t="shared" si="32"/>
        <v/>
      </c>
      <c r="B2093" s="171"/>
      <c r="C2093" s="184"/>
      <c r="D2093" s="170"/>
      <c r="E2093" s="170"/>
      <c r="F2093" s="132" t="str">
        <f>IFERROR(VLOOKUP(C2093,PG!$C$8:$M$1007,11,FALSE),"")</f>
        <v/>
      </c>
      <c r="G2093" s="133">
        <f>IFERROR(VLOOKUP(C2093,PG!$C$8:$N$1007,12,FALSE)*E2093,0)</f>
        <v>0</v>
      </c>
    </row>
    <row r="2094" spans="1:7" ht="35.1" customHeight="1" thickTop="1" thickBot="1" x14ac:dyDescent="0.3">
      <c r="A2094" s="28" t="str">
        <f t="shared" si="32"/>
        <v/>
      </c>
      <c r="B2094" s="171"/>
      <c r="C2094" s="184"/>
      <c r="D2094" s="170"/>
      <c r="E2094" s="170"/>
      <c r="F2094" s="132" t="str">
        <f>IFERROR(VLOOKUP(C2094,PG!$C$8:$M$1007,11,FALSE),"")</f>
        <v/>
      </c>
      <c r="G2094" s="133">
        <f>IFERROR(VLOOKUP(C2094,PG!$C$8:$N$1007,12,FALSE)*E2094,0)</f>
        <v>0</v>
      </c>
    </row>
    <row r="2095" spans="1:7" ht="35.1" customHeight="1" thickTop="1" thickBot="1" x14ac:dyDescent="0.3">
      <c r="A2095" s="28" t="str">
        <f t="shared" si="32"/>
        <v/>
      </c>
      <c r="B2095" s="171"/>
      <c r="C2095" s="184"/>
      <c r="D2095" s="170"/>
      <c r="E2095" s="170"/>
      <c r="F2095" s="132" t="str">
        <f>IFERROR(VLOOKUP(C2095,PG!$C$8:$M$1007,11,FALSE),"")</f>
        <v/>
      </c>
      <c r="G2095" s="133">
        <f>IFERROR(VLOOKUP(C2095,PG!$C$8:$N$1007,12,FALSE)*E2095,0)</f>
        <v>0</v>
      </c>
    </row>
    <row r="2096" spans="1:7" ht="35.1" customHeight="1" thickTop="1" thickBot="1" x14ac:dyDescent="0.3">
      <c r="A2096" s="28" t="str">
        <f t="shared" si="32"/>
        <v/>
      </c>
      <c r="B2096" s="171"/>
      <c r="C2096" s="184"/>
      <c r="D2096" s="170"/>
      <c r="E2096" s="170"/>
      <c r="F2096" s="132" t="str">
        <f>IFERROR(VLOOKUP(C2096,PG!$C$8:$M$1007,11,FALSE),"")</f>
        <v/>
      </c>
      <c r="G2096" s="133">
        <f>IFERROR(VLOOKUP(C2096,PG!$C$8:$N$1007,12,FALSE)*E2096,0)</f>
        <v>0</v>
      </c>
    </row>
    <row r="2097" spans="1:7" ht="35.1" customHeight="1" thickTop="1" thickBot="1" x14ac:dyDescent="0.3">
      <c r="A2097" s="28" t="str">
        <f t="shared" si="32"/>
        <v/>
      </c>
      <c r="B2097" s="171"/>
      <c r="C2097" s="184"/>
      <c r="D2097" s="170"/>
      <c r="E2097" s="170"/>
      <c r="F2097" s="132" t="str">
        <f>IFERROR(VLOOKUP(C2097,PG!$C$8:$M$1007,11,FALSE),"")</f>
        <v/>
      </c>
      <c r="G2097" s="133">
        <f>IFERROR(VLOOKUP(C2097,PG!$C$8:$N$1007,12,FALSE)*E2097,0)</f>
        <v>0</v>
      </c>
    </row>
    <row r="2098" spans="1:7" ht="35.1" customHeight="1" thickTop="1" thickBot="1" x14ac:dyDescent="0.3">
      <c r="A2098" s="28" t="str">
        <f t="shared" si="32"/>
        <v/>
      </c>
      <c r="B2098" s="171"/>
      <c r="C2098" s="184"/>
      <c r="D2098" s="170"/>
      <c r="E2098" s="170"/>
      <c r="F2098" s="132" t="str">
        <f>IFERROR(VLOOKUP(C2098,PG!$C$8:$M$1007,11,FALSE),"")</f>
        <v/>
      </c>
      <c r="G2098" s="133">
        <f>IFERROR(VLOOKUP(C2098,PG!$C$8:$N$1007,12,FALSE)*E2098,0)</f>
        <v>0</v>
      </c>
    </row>
    <row r="2099" spans="1:7" ht="35.1" customHeight="1" thickTop="1" thickBot="1" x14ac:dyDescent="0.3">
      <c r="A2099" s="28" t="str">
        <f t="shared" si="32"/>
        <v/>
      </c>
      <c r="B2099" s="171"/>
      <c r="C2099" s="184"/>
      <c r="D2099" s="170"/>
      <c r="E2099" s="170"/>
      <c r="F2099" s="132" t="str">
        <f>IFERROR(VLOOKUP(C2099,PG!$C$8:$M$1007,11,FALSE),"")</f>
        <v/>
      </c>
      <c r="G2099" s="133">
        <f>IFERROR(VLOOKUP(C2099,PG!$C$8:$N$1007,12,FALSE)*E2099,0)</f>
        <v>0</v>
      </c>
    </row>
    <row r="2100" spans="1:7" ht="35.1" customHeight="1" thickTop="1" thickBot="1" x14ac:dyDescent="0.3">
      <c r="A2100" s="28" t="str">
        <f t="shared" si="32"/>
        <v/>
      </c>
      <c r="B2100" s="171"/>
      <c r="C2100" s="184"/>
      <c r="D2100" s="170"/>
      <c r="E2100" s="170"/>
      <c r="F2100" s="132" t="str">
        <f>IFERROR(VLOOKUP(C2100,PG!$C$8:$M$1007,11,FALSE),"")</f>
        <v/>
      </c>
      <c r="G2100" s="133">
        <f>IFERROR(VLOOKUP(C2100,PG!$C$8:$N$1007,12,FALSE)*E2100,0)</f>
        <v>0</v>
      </c>
    </row>
    <row r="2101" spans="1:7" ht="35.1" customHeight="1" thickTop="1" thickBot="1" x14ac:dyDescent="0.3">
      <c r="A2101" s="28" t="str">
        <f t="shared" si="32"/>
        <v/>
      </c>
      <c r="B2101" s="171"/>
      <c r="C2101" s="184"/>
      <c r="D2101" s="170"/>
      <c r="E2101" s="170"/>
      <c r="F2101" s="132" t="str">
        <f>IFERROR(VLOOKUP(C2101,PG!$C$8:$M$1007,11,FALSE),"")</f>
        <v/>
      </c>
      <c r="G2101" s="133">
        <f>IFERROR(VLOOKUP(C2101,PG!$C$8:$N$1007,12,FALSE)*E2101,0)</f>
        <v>0</v>
      </c>
    </row>
    <row r="2102" spans="1:7" ht="35.1" customHeight="1" thickTop="1" thickBot="1" x14ac:dyDescent="0.3">
      <c r="A2102" s="28" t="str">
        <f t="shared" si="32"/>
        <v/>
      </c>
      <c r="B2102" s="171"/>
      <c r="C2102" s="184"/>
      <c r="D2102" s="170"/>
      <c r="E2102" s="170"/>
      <c r="F2102" s="132" t="str">
        <f>IFERROR(VLOOKUP(C2102,PG!$C$8:$M$1007,11,FALSE),"")</f>
        <v/>
      </c>
      <c r="G2102" s="133">
        <f>IFERROR(VLOOKUP(C2102,PG!$C$8:$N$1007,12,FALSE)*E2102,0)</f>
        <v>0</v>
      </c>
    </row>
    <row r="2103" spans="1:7" ht="35.1" customHeight="1" thickTop="1" thickBot="1" x14ac:dyDescent="0.3">
      <c r="A2103" s="28" t="str">
        <f t="shared" si="32"/>
        <v/>
      </c>
      <c r="B2103" s="171"/>
      <c r="C2103" s="184"/>
      <c r="D2103" s="170"/>
      <c r="E2103" s="170"/>
      <c r="F2103" s="132" t="str">
        <f>IFERROR(VLOOKUP(C2103,PG!$C$8:$M$1007,11,FALSE),"")</f>
        <v/>
      </c>
      <c r="G2103" s="133">
        <f>IFERROR(VLOOKUP(C2103,PG!$C$8:$N$1007,12,FALSE)*E2103,0)</f>
        <v>0</v>
      </c>
    </row>
    <row r="2104" spans="1:7" ht="35.1" customHeight="1" thickTop="1" thickBot="1" x14ac:dyDescent="0.3">
      <c r="A2104" s="28" t="str">
        <f t="shared" si="32"/>
        <v/>
      </c>
      <c r="B2104" s="171"/>
      <c r="C2104" s="184"/>
      <c r="D2104" s="170"/>
      <c r="E2104" s="170"/>
      <c r="F2104" s="132" t="str">
        <f>IFERROR(VLOOKUP(C2104,PG!$C$8:$M$1007,11,FALSE),"")</f>
        <v/>
      </c>
      <c r="G2104" s="133">
        <f>IFERROR(VLOOKUP(C2104,PG!$C$8:$N$1007,12,FALSE)*E2104,0)</f>
        <v>0</v>
      </c>
    </row>
    <row r="2105" spans="1:7" ht="35.1" customHeight="1" thickTop="1" thickBot="1" x14ac:dyDescent="0.3">
      <c r="A2105" s="28" t="str">
        <f t="shared" si="32"/>
        <v/>
      </c>
      <c r="B2105" s="171"/>
      <c r="C2105" s="184"/>
      <c r="D2105" s="170"/>
      <c r="E2105" s="170"/>
      <c r="F2105" s="132" t="str">
        <f>IFERROR(VLOOKUP(C2105,PG!$C$8:$M$1007,11,FALSE),"")</f>
        <v/>
      </c>
      <c r="G2105" s="133">
        <f>IFERROR(VLOOKUP(C2105,PG!$C$8:$N$1007,12,FALSE)*E2105,0)</f>
        <v>0</v>
      </c>
    </row>
    <row r="2106" spans="1:7" ht="35.1" customHeight="1" thickTop="1" thickBot="1" x14ac:dyDescent="0.3">
      <c r="A2106" s="28" t="str">
        <f t="shared" si="32"/>
        <v/>
      </c>
      <c r="B2106" s="171"/>
      <c r="C2106" s="184"/>
      <c r="D2106" s="170"/>
      <c r="E2106" s="170"/>
      <c r="F2106" s="132" t="str">
        <f>IFERROR(VLOOKUP(C2106,PG!$C$8:$M$1007,11,FALSE),"")</f>
        <v/>
      </c>
      <c r="G2106" s="133">
        <f>IFERROR(VLOOKUP(C2106,PG!$C$8:$N$1007,12,FALSE)*E2106,0)</f>
        <v>0</v>
      </c>
    </row>
    <row r="2107" spans="1:7" ht="35.1" customHeight="1" thickTop="1" thickBot="1" x14ac:dyDescent="0.3">
      <c r="A2107" s="28" t="str">
        <f t="shared" si="32"/>
        <v/>
      </c>
      <c r="B2107" s="171"/>
      <c r="C2107" s="184"/>
      <c r="D2107" s="170"/>
      <c r="E2107" s="170"/>
      <c r="F2107" s="132" t="str">
        <f>IFERROR(VLOOKUP(C2107,PG!$C$8:$M$1007,11,FALSE),"")</f>
        <v/>
      </c>
      <c r="G2107" s="133">
        <f>IFERROR(VLOOKUP(C2107,PG!$C$8:$N$1007,12,FALSE)*E2107,0)</f>
        <v>0</v>
      </c>
    </row>
    <row r="2108" spans="1:7" ht="35.1" customHeight="1" thickTop="1" thickBot="1" x14ac:dyDescent="0.3">
      <c r="A2108" s="28" t="str">
        <f t="shared" si="32"/>
        <v/>
      </c>
      <c r="B2108" s="171"/>
      <c r="C2108" s="184"/>
      <c r="D2108" s="170"/>
      <c r="E2108" s="170"/>
      <c r="F2108" s="132" t="str">
        <f>IFERROR(VLOOKUP(C2108,PG!$C$8:$M$1007,11,FALSE),"")</f>
        <v/>
      </c>
      <c r="G2108" s="133">
        <f>IFERROR(VLOOKUP(C2108,PG!$C$8:$N$1007,12,FALSE)*E2108,0)</f>
        <v>0</v>
      </c>
    </row>
    <row r="2109" spans="1:7" ht="35.1" customHeight="1" thickTop="1" thickBot="1" x14ac:dyDescent="0.3">
      <c r="A2109" s="28" t="str">
        <f t="shared" si="32"/>
        <v/>
      </c>
      <c r="B2109" s="171"/>
      <c r="C2109" s="184"/>
      <c r="D2109" s="170"/>
      <c r="E2109" s="170"/>
      <c r="F2109" s="132" t="str">
        <f>IFERROR(VLOOKUP(C2109,PG!$C$8:$M$1007,11,FALSE),"")</f>
        <v/>
      </c>
      <c r="G2109" s="133">
        <f>IFERROR(VLOOKUP(C2109,PG!$C$8:$N$1007,12,FALSE)*E2109,0)</f>
        <v>0</v>
      </c>
    </row>
    <row r="2110" spans="1:7" ht="35.1" customHeight="1" thickTop="1" thickBot="1" x14ac:dyDescent="0.3">
      <c r="A2110" s="28" t="str">
        <f t="shared" si="32"/>
        <v/>
      </c>
      <c r="B2110" s="171"/>
      <c r="C2110" s="184"/>
      <c r="D2110" s="170"/>
      <c r="E2110" s="170"/>
      <c r="F2110" s="132" t="str">
        <f>IFERROR(VLOOKUP(C2110,PG!$C$8:$M$1007,11,FALSE),"")</f>
        <v/>
      </c>
      <c r="G2110" s="133">
        <f>IFERROR(VLOOKUP(C2110,PG!$C$8:$N$1007,12,FALSE)*E2110,0)</f>
        <v>0</v>
      </c>
    </row>
    <row r="2111" spans="1:7" ht="35.1" customHeight="1" thickTop="1" thickBot="1" x14ac:dyDescent="0.3">
      <c r="A2111" s="28" t="str">
        <f t="shared" si="32"/>
        <v/>
      </c>
      <c r="B2111" s="171"/>
      <c r="C2111" s="184"/>
      <c r="D2111" s="170"/>
      <c r="E2111" s="170"/>
      <c r="F2111" s="132" t="str">
        <f>IFERROR(VLOOKUP(C2111,PG!$C$8:$M$1007,11,FALSE),"")</f>
        <v/>
      </c>
      <c r="G2111" s="133">
        <f>IFERROR(VLOOKUP(C2111,PG!$C$8:$N$1007,12,FALSE)*E2111,0)</f>
        <v>0</v>
      </c>
    </row>
    <row r="2112" spans="1:7" ht="35.1" customHeight="1" thickTop="1" thickBot="1" x14ac:dyDescent="0.3">
      <c r="A2112" s="28" t="str">
        <f t="shared" si="32"/>
        <v/>
      </c>
      <c r="B2112" s="171"/>
      <c r="C2112" s="184"/>
      <c r="D2112" s="170"/>
      <c r="E2112" s="170"/>
      <c r="F2112" s="132" t="str">
        <f>IFERROR(VLOOKUP(C2112,PG!$C$8:$M$1007,11,FALSE),"")</f>
        <v/>
      </c>
      <c r="G2112" s="133">
        <f>IFERROR(VLOOKUP(C2112,PG!$C$8:$N$1007,12,FALSE)*E2112,0)</f>
        <v>0</v>
      </c>
    </row>
    <row r="2113" spans="1:7" ht="35.1" customHeight="1" thickTop="1" thickBot="1" x14ac:dyDescent="0.3">
      <c r="A2113" s="28" t="str">
        <f t="shared" si="32"/>
        <v/>
      </c>
      <c r="B2113" s="171"/>
      <c r="C2113" s="184"/>
      <c r="D2113" s="170"/>
      <c r="E2113" s="170"/>
      <c r="F2113" s="132" t="str">
        <f>IFERROR(VLOOKUP(C2113,PG!$C$8:$M$1007,11,FALSE),"")</f>
        <v/>
      </c>
      <c r="G2113" s="133">
        <f>IFERROR(VLOOKUP(C2113,PG!$C$8:$N$1007,12,FALSE)*E2113,0)</f>
        <v>0</v>
      </c>
    </row>
    <row r="2114" spans="1:7" ht="35.1" customHeight="1" thickTop="1" thickBot="1" x14ac:dyDescent="0.3">
      <c r="A2114" s="28" t="str">
        <f t="shared" si="32"/>
        <v/>
      </c>
      <c r="B2114" s="171"/>
      <c r="C2114" s="184"/>
      <c r="D2114" s="170"/>
      <c r="E2114" s="170"/>
      <c r="F2114" s="132" t="str">
        <f>IFERROR(VLOOKUP(C2114,PG!$C$8:$M$1007,11,FALSE),"")</f>
        <v/>
      </c>
      <c r="G2114" s="133">
        <f>IFERROR(VLOOKUP(C2114,PG!$C$8:$N$1007,12,FALSE)*E2114,0)</f>
        <v>0</v>
      </c>
    </row>
    <row r="2115" spans="1:7" ht="35.1" customHeight="1" thickTop="1" thickBot="1" x14ac:dyDescent="0.3">
      <c r="A2115" s="28" t="str">
        <f t="shared" si="32"/>
        <v/>
      </c>
      <c r="B2115" s="171"/>
      <c r="C2115" s="184"/>
      <c r="D2115" s="170"/>
      <c r="E2115" s="170"/>
      <c r="F2115" s="132" t="str">
        <f>IFERROR(VLOOKUP(C2115,PG!$C$8:$M$1007,11,FALSE),"")</f>
        <v/>
      </c>
      <c r="G2115" s="133">
        <f>IFERROR(VLOOKUP(C2115,PG!$C$8:$N$1007,12,FALSE)*E2115,0)</f>
        <v>0</v>
      </c>
    </row>
    <row r="2116" spans="1:7" ht="35.1" customHeight="1" thickTop="1" thickBot="1" x14ac:dyDescent="0.3">
      <c r="A2116" s="28" t="str">
        <f t="shared" si="32"/>
        <v/>
      </c>
      <c r="B2116" s="171"/>
      <c r="C2116" s="184"/>
      <c r="D2116" s="170"/>
      <c r="E2116" s="170"/>
      <c r="F2116" s="132" t="str">
        <f>IFERROR(VLOOKUP(C2116,PG!$C$8:$M$1007,11,FALSE),"")</f>
        <v/>
      </c>
      <c r="G2116" s="133">
        <f>IFERROR(VLOOKUP(C2116,PG!$C$8:$N$1007,12,FALSE)*E2116,0)</f>
        <v>0</v>
      </c>
    </row>
    <row r="2117" spans="1:7" ht="35.1" customHeight="1" thickTop="1" thickBot="1" x14ac:dyDescent="0.3">
      <c r="A2117" s="28" t="str">
        <f t="shared" si="32"/>
        <v/>
      </c>
      <c r="B2117" s="171"/>
      <c r="C2117" s="184"/>
      <c r="D2117" s="170"/>
      <c r="E2117" s="170"/>
      <c r="F2117" s="132" t="str">
        <f>IFERROR(VLOOKUP(C2117,PG!$C$8:$M$1007,11,FALSE),"")</f>
        <v/>
      </c>
      <c r="G2117" s="133">
        <f>IFERROR(VLOOKUP(C2117,PG!$C$8:$N$1007,12,FALSE)*E2117,0)</f>
        <v>0</v>
      </c>
    </row>
    <row r="2118" spans="1:7" ht="35.1" customHeight="1" thickTop="1" thickBot="1" x14ac:dyDescent="0.3">
      <c r="A2118" s="28" t="str">
        <f t="shared" si="32"/>
        <v/>
      </c>
      <c r="B2118" s="171"/>
      <c r="C2118" s="184"/>
      <c r="D2118" s="170"/>
      <c r="E2118" s="170"/>
      <c r="F2118" s="132" t="str">
        <f>IFERROR(VLOOKUP(C2118,PG!$C$8:$M$1007,11,FALSE),"")</f>
        <v/>
      </c>
      <c r="G2118" s="133">
        <f>IFERROR(VLOOKUP(C2118,PG!$C$8:$N$1007,12,FALSE)*E2118,0)</f>
        <v>0</v>
      </c>
    </row>
    <row r="2119" spans="1:7" ht="35.1" customHeight="1" thickTop="1" thickBot="1" x14ac:dyDescent="0.3">
      <c r="A2119" s="28" t="str">
        <f t="shared" si="32"/>
        <v/>
      </c>
      <c r="B2119" s="171"/>
      <c r="C2119" s="184"/>
      <c r="D2119" s="170"/>
      <c r="E2119" s="170"/>
      <c r="F2119" s="132" t="str">
        <f>IFERROR(VLOOKUP(C2119,PG!$C$8:$M$1007,11,FALSE),"")</f>
        <v/>
      </c>
      <c r="G2119" s="133">
        <f>IFERROR(VLOOKUP(C2119,PG!$C$8:$N$1007,12,FALSE)*E2119,0)</f>
        <v>0</v>
      </c>
    </row>
    <row r="2120" spans="1:7" ht="35.1" customHeight="1" thickTop="1" thickBot="1" x14ac:dyDescent="0.3">
      <c r="A2120" s="28" t="str">
        <f t="shared" si="32"/>
        <v/>
      </c>
      <c r="B2120" s="171"/>
      <c r="C2120" s="184"/>
      <c r="D2120" s="170"/>
      <c r="E2120" s="170"/>
      <c r="F2120" s="132" t="str">
        <f>IFERROR(VLOOKUP(C2120,PG!$C$8:$M$1007,11,FALSE),"")</f>
        <v/>
      </c>
      <c r="G2120" s="133">
        <f>IFERROR(VLOOKUP(C2120,PG!$C$8:$N$1007,12,FALSE)*E2120,0)</f>
        <v>0</v>
      </c>
    </row>
    <row r="2121" spans="1:7" ht="35.1" customHeight="1" thickTop="1" thickBot="1" x14ac:dyDescent="0.3">
      <c r="A2121" s="28" t="str">
        <f t="shared" ref="A2121:A2184" si="33">IF(B2121="","",MONTH(B2121))</f>
        <v/>
      </c>
      <c r="B2121" s="171"/>
      <c r="C2121" s="184"/>
      <c r="D2121" s="170"/>
      <c r="E2121" s="170"/>
      <c r="F2121" s="132" t="str">
        <f>IFERROR(VLOOKUP(C2121,PG!$C$8:$M$1007,11,FALSE),"")</f>
        <v/>
      </c>
      <c r="G2121" s="133">
        <f>IFERROR(VLOOKUP(C2121,PG!$C$8:$N$1007,12,FALSE)*E2121,0)</f>
        <v>0</v>
      </c>
    </row>
    <row r="2122" spans="1:7" ht="35.1" customHeight="1" thickTop="1" thickBot="1" x14ac:dyDescent="0.3">
      <c r="A2122" s="28" t="str">
        <f t="shared" si="33"/>
        <v/>
      </c>
      <c r="B2122" s="171"/>
      <c r="C2122" s="184"/>
      <c r="D2122" s="170"/>
      <c r="E2122" s="170"/>
      <c r="F2122" s="132" t="str">
        <f>IFERROR(VLOOKUP(C2122,PG!$C$8:$M$1007,11,FALSE),"")</f>
        <v/>
      </c>
      <c r="G2122" s="133">
        <f>IFERROR(VLOOKUP(C2122,PG!$C$8:$N$1007,12,FALSE)*E2122,0)</f>
        <v>0</v>
      </c>
    </row>
    <row r="2123" spans="1:7" ht="35.1" customHeight="1" thickTop="1" thickBot="1" x14ac:dyDescent="0.3">
      <c r="A2123" s="28" t="str">
        <f t="shared" si="33"/>
        <v/>
      </c>
      <c r="B2123" s="171"/>
      <c r="C2123" s="184"/>
      <c r="D2123" s="170"/>
      <c r="E2123" s="170"/>
      <c r="F2123" s="132" t="str">
        <f>IFERROR(VLOOKUP(C2123,PG!$C$8:$M$1007,11,FALSE),"")</f>
        <v/>
      </c>
      <c r="G2123" s="133">
        <f>IFERROR(VLOOKUP(C2123,PG!$C$8:$N$1007,12,FALSE)*E2123,0)</f>
        <v>0</v>
      </c>
    </row>
    <row r="2124" spans="1:7" ht="35.1" customHeight="1" thickTop="1" thickBot="1" x14ac:dyDescent="0.3">
      <c r="A2124" s="28" t="str">
        <f t="shared" si="33"/>
        <v/>
      </c>
      <c r="B2124" s="171"/>
      <c r="C2124" s="184"/>
      <c r="D2124" s="170"/>
      <c r="E2124" s="170"/>
      <c r="F2124" s="132" t="str">
        <f>IFERROR(VLOOKUP(C2124,PG!$C$8:$M$1007,11,FALSE),"")</f>
        <v/>
      </c>
      <c r="G2124" s="133">
        <f>IFERROR(VLOOKUP(C2124,PG!$C$8:$N$1007,12,FALSE)*E2124,0)</f>
        <v>0</v>
      </c>
    </row>
    <row r="2125" spans="1:7" ht="35.1" customHeight="1" thickTop="1" thickBot="1" x14ac:dyDescent="0.3">
      <c r="A2125" s="28" t="str">
        <f t="shared" si="33"/>
        <v/>
      </c>
      <c r="B2125" s="171"/>
      <c r="C2125" s="184"/>
      <c r="D2125" s="170"/>
      <c r="E2125" s="170"/>
      <c r="F2125" s="132" t="str">
        <f>IFERROR(VLOOKUP(C2125,PG!$C$8:$M$1007,11,FALSE),"")</f>
        <v/>
      </c>
      <c r="G2125" s="133">
        <f>IFERROR(VLOOKUP(C2125,PG!$C$8:$N$1007,12,FALSE)*E2125,0)</f>
        <v>0</v>
      </c>
    </row>
    <row r="2126" spans="1:7" ht="35.1" customHeight="1" thickTop="1" thickBot="1" x14ac:dyDescent="0.3">
      <c r="A2126" s="28" t="str">
        <f t="shared" si="33"/>
        <v/>
      </c>
      <c r="B2126" s="171"/>
      <c r="C2126" s="184"/>
      <c r="D2126" s="170"/>
      <c r="E2126" s="170"/>
      <c r="F2126" s="132" t="str">
        <f>IFERROR(VLOOKUP(C2126,PG!$C$8:$M$1007,11,FALSE),"")</f>
        <v/>
      </c>
      <c r="G2126" s="133">
        <f>IFERROR(VLOOKUP(C2126,PG!$C$8:$N$1007,12,FALSE)*E2126,0)</f>
        <v>0</v>
      </c>
    </row>
    <row r="2127" spans="1:7" ht="35.1" customHeight="1" thickTop="1" thickBot="1" x14ac:dyDescent="0.3">
      <c r="A2127" s="28" t="str">
        <f t="shared" si="33"/>
        <v/>
      </c>
      <c r="B2127" s="171"/>
      <c r="C2127" s="184"/>
      <c r="D2127" s="170"/>
      <c r="E2127" s="170"/>
      <c r="F2127" s="132" t="str">
        <f>IFERROR(VLOOKUP(C2127,PG!$C$8:$M$1007,11,FALSE),"")</f>
        <v/>
      </c>
      <c r="G2127" s="133">
        <f>IFERROR(VLOOKUP(C2127,PG!$C$8:$N$1007,12,FALSE)*E2127,0)</f>
        <v>0</v>
      </c>
    </row>
    <row r="2128" spans="1:7" ht="35.1" customHeight="1" thickTop="1" thickBot="1" x14ac:dyDescent="0.3">
      <c r="A2128" s="28" t="str">
        <f t="shared" si="33"/>
        <v/>
      </c>
      <c r="B2128" s="171"/>
      <c r="C2128" s="184"/>
      <c r="D2128" s="170"/>
      <c r="E2128" s="170"/>
      <c r="F2128" s="132" t="str">
        <f>IFERROR(VLOOKUP(C2128,PG!$C$8:$M$1007,11,FALSE),"")</f>
        <v/>
      </c>
      <c r="G2128" s="133">
        <f>IFERROR(VLOOKUP(C2128,PG!$C$8:$N$1007,12,FALSE)*E2128,0)</f>
        <v>0</v>
      </c>
    </row>
    <row r="2129" spans="1:7" ht="35.1" customHeight="1" thickTop="1" thickBot="1" x14ac:dyDescent="0.3">
      <c r="A2129" s="28" t="str">
        <f t="shared" si="33"/>
        <v/>
      </c>
      <c r="B2129" s="171"/>
      <c r="C2129" s="184"/>
      <c r="D2129" s="170"/>
      <c r="E2129" s="170"/>
      <c r="F2129" s="132" t="str">
        <f>IFERROR(VLOOKUP(C2129,PG!$C$8:$M$1007,11,FALSE),"")</f>
        <v/>
      </c>
      <c r="G2129" s="133">
        <f>IFERROR(VLOOKUP(C2129,PG!$C$8:$N$1007,12,FALSE)*E2129,0)</f>
        <v>0</v>
      </c>
    </row>
    <row r="2130" spans="1:7" ht="35.1" customHeight="1" thickTop="1" thickBot="1" x14ac:dyDescent="0.3">
      <c r="A2130" s="28" t="str">
        <f t="shared" si="33"/>
        <v/>
      </c>
      <c r="B2130" s="171"/>
      <c r="C2130" s="184"/>
      <c r="D2130" s="170"/>
      <c r="E2130" s="170"/>
      <c r="F2130" s="132" t="str">
        <f>IFERROR(VLOOKUP(C2130,PG!$C$8:$M$1007,11,FALSE),"")</f>
        <v/>
      </c>
      <c r="G2130" s="133">
        <f>IFERROR(VLOOKUP(C2130,PG!$C$8:$N$1007,12,FALSE)*E2130,0)</f>
        <v>0</v>
      </c>
    </row>
    <row r="2131" spans="1:7" ht="35.1" customHeight="1" thickTop="1" thickBot="1" x14ac:dyDescent="0.3">
      <c r="A2131" s="28" t="str">
        <f t="shared" si="33"/>
        <v/>
      </c>
      <c r="B2131" s="171"/>
      <c r="C2131" s="184"/>
      <c r="D2131" s="170"/>
      <c r="E2131" s="170"/>
      <c r="F2131" s="132" t="str">
        <f>IFERROR(VLOOKUP(C2131,PG!$C$8:$M$1007,11,FALSE),"")</f>
        <v/>
      </c>
      <c r="G2131" s="133">
        <f>IFERROR(VLOOKUP(C2131,PG!$C$8:$N$1007,12,FALSE)*E2131,0)</f>
        <v>0</v>
      </c>
    </row>
    <row r="2132" spans="1:7" ht="35.1" customHeight="1" thickTop="1" thickBot="1" x14ac:dyDescent="0.3">
      <c r="A2132" s="28" t="str">
        <f t="shared" si="33"/>
        <v/>
      </c>
      <c r="B2132" s="171"/>
      <c r="C2132" s="184"/>
      <c r="D2132" s="170"/>
      <c r="E2132" s="170"/>
      <c r="F2132" s="132" t="str">
        <f>IFERROR(VLOOKUP(C2132,PG!$C$8:$M$1007,11,FALSE),"")</f>
        <v/>
      </c>
      <c r="G2132" s="133">
        <f>IFERROR(VLOOKUP(C2132,PG!$C$8:$N$1007,12,FALSE)*E2132,0)</f>
        <v>0</v>
      </c>
    </row>
    <row r="2133" spans="1:7" ht="35.1" customHeight="1" thickTop="1" thickBot="1" x14ac:dyDescent="0.3">
      <c r="A2133" s="28" t="str">
        <f t="shared" si="33"/>
        <v/>
      </c>
      <c r="B2133" s="171"/>
      <c r="C2133" s="184"/>
      <c r="D2133" s="170"/>
      <c r="E2133" s="170"/>
      <c r="F2133" s="132" t="str">
        <f>IFERROR(VLOOKUP(C2133,PG!$C$8:$M$1007,11,FALSE),"")</f>
        <v/>
      </c>
      <c r="G2133" s="133">
        <f>IFERROR(VLOOKUP(C2133,PG!$C$8:$N$1007,12,FALSE)*E2133,0)</f>
        <v>0</v>
      </c>
    </row>
    <row r="2134" spans="1:7" ht="35.1" customHeight="1" thickTop="1" thickBot="1" x14ac:dyDescent="0.3">
      <c r="A2134" s="28" t="str">
        <f t="shared" si="33"/>
        <v/>
      </c>
      <c r="B2134" s="171"/>
      <c r="C2134" s="184"/>
      <c r="D2134" s="170"/>
      <c r="E2134" s="170"/>
      <c r="F2134" s="132" t="str">
        <f>IFERROR(VLOOKUP(C2134,PG!$C$8:$M$1007,11,FALSE),"")</f>
        <v/>
      </c>
      <c r="G2134" s="133">
        <f>IFERROR(VLOOKUP(C2134,PG!$C$8:$N$1007,12,FALSE)*E2134,0)</f>
        <v>0</v>
      </c>
    </row>
    <row r="2135" spans="1:7" ht="35.1" customHeight="1" thickTop="1" thickBot="1" x14ac:dyDescent="0.3">
      <c r="A2135" s="28" t="str">
        <f t="shared" si="33"/>
        <v/>
      </c>
      <c r="B2135" s="171"/>
      <c r="C2135" s="184"/>
      <c r="D2135" s="170"/>
      <c r="E2135" s="170"/>
      <c r="F2135" s="132" t="str">
        <f>IFERROR(VLOOKUP(C2135,PG!$C$8:$M$1007,11,FALSE),"")</f>
        <v/>
      </c>
      <c r="G2135" s="133">
        <f>IFERROR(VLOOKUP(C2135,PG!$C$8:$N$1007,12,FALSE)*E2135,0)</f>
        <v>0</v>
      </c>
    </row>
    <row r="2136" spans="1:7" ht="35.1" customHeight="1" thickTop="1" thickBot="1" x14ac:dyDescent="0.3">
      <c r="A2136" s="28" t="str">
        <f t="shared" si="33"/>
        <v/>
      </c>
      <c r="B2136" s="171"/>
      <c r="C2136" s="184"/>
      <c r="D2136" s="170"/>
      <c r="E2136" s="170"/>
      <c r="F2136" s="132" t="str">
        <f>IFERROR(VLOOKUP(C2136,PG!$C$8:$M$1007,11,FALSE),"")</f>
        <v/>
      </c>
      <c r="G2136" s="133">
        <f>IFERROR(VLOOKUP(C2136,PG!$C$8:$N$1007,12,FALSE)*E2136,0)</f>
        <v>0</v>
      </c>
    </row>
    <row r="2137" spans="1:7" ht="35.1" customHeight="1" thickTop="1" thickBot="1" x14ac:dyDescent="0.3">
      <c r="A2137" s="28" t="str">
        <f t="shared" si="33"/>
        <v/>
      </c>
      <c r="B2137" s="171"/>
      <c r="C2137" s="184"/>
      <c r="D2137" s="170"/>
      <c r="E2137" s="170"/>
      <c r="F2137" s="132" t="str">
        <f>IFERROR(VLOOKUP(C2137,PG!$C$8:$M$1007,11,FALSE),"")</f>
        <v/>
      </c>
      <c r="G2137" s="133">
        <f>IFERROR(VLOOKUP(C2137,PG!$C$8:$N$1007,12,FALSE)*E2137,0)</f>
        <v>0</v>
      </c>
    </row>
    <row r="2138" spans="1:7" ht="35.1" customHeight="1" thickTop="1" thickBot="1" x14ac:dyDescent="0.3">
      <c r="A2138" s="28" t="str">
        <f t="shared" si="33"/>
        <v/>
      </c>
      <c r="B2138" s="171"/>
      <c r="C2138" s="184"/>
      <c r="D2138" s="170"/>
      <c r="E2138" s="170"/>
      <c r="F2138" s="132" t="str">
        <f>IFERROR(VLOOKUP(C2138,PG!$C$8:$M$1007,11,FALSE),"")</f>
        <v/>
      </c>
      <c r="G2138" s="133">
        <f>IFERROR(VLOOKUP(C2138,PG!$C$8:$N$1007,12,FALSE)*E2138,0)</f>
        <v>0</v>
      </c>
    </row>
    <row r="2139" spans="1:7" ht="35.1" customHeight="1" thickTop="1" thickBot="1" x14ac:dyDescent="0.3">
      <c r="A2139" s="28" t="str">
        <f t="shared" si="33"/>
        <v/>
      </c>
      <c r="B2139" s="171"/>
      <c r="C2139" s="184"/>
      <c r="D2139" s="170"/>
      <c r="E2139" s="170"/>
      <c r="F2139" s="132" t="str">
        <f>IFERROR(VLOOKUP(C2139,PG!$C$8:$M$1007,11,FALSE),"")</f>
        <v/>
      </c>
      <c r="G2139" s="133">
        <f>IFERROR(VLOOKUP(C2139,PG!$C$8:$N$1007,12,FALSE)*E2139,0)</f>
        <v>0</v>
      </c>
    </row>
    <row r="2140" spans="1:7" ht="35.1" customHeight="1" thickTop="1" thickBot="1" x14ac:dyDescent="0.3">
      <c r="A2140" s="28" t="str">
        <f t="shared" si="33"/>
        <v/>
      </c>
      <c r="B2140" s="171"/>
      <c r="C2140" s="184"/>
      <c r="D2140" s="170"/>
      <c r="E2140" s="170"/>
      <c r="F2140" s="132" t="str">
        <f>IFERROR(VLOOKUP(C2140,PG!$C$8:$M$1007,11,FALSE),"")</f>
        <v/>
      </c>
      <c r="G2140" s="133">
        <f>IFERROR(VLOOKUP(C2140,PG!$C$8:$N$1007,12,FALSE)*E2140,0)</f>
        <v>0</v>
      </c>
    </row>
    <row r="2141" spans="1:7" ht="35.1" customHeight="1" thickTop="1" thickBot="1" x14ac:dyDescent="0.3">
      <c r="A2141" s="28" t="str">
        <f t="shared" si="33"/>
        <v/>
      </c>
      <c r="B2141" s="171"/>
      <c r="C2141" s="184"/>
      <c r="D2141" s="170"/>
      <c r="E2141" s="170"/>
      <c r="F2141" s="132" t="str">
        <f>IFERROR(VLOOKUP(C2141,PG!$C$8:$M$1007,11,FALSE),"")</f>
        <v/>
      </c>
      <c r="G2141" s="133">
        <f>IFERROR(VLOOKUP(C2141,PG!$C$8:$N$1007,12,FALSE)*E2141,0)</f>
        <v>0</v>
      </c>
    </row>
    <row r="2142" spans="1:7" ht="35.1" customHeight="1" thickTop="1" thickBot="1" x14ac:dyDescent="0.3">
      <c r="A2142" s="28" t="str">
        <f t="shared" si="33"/>
        <v/>
      </c>
      <c r="B2142" s="171"/>
      <c r="C2142" s="184"/>
      <c r="D2142" s="170"/>
      <c r="E2142" s="170"/>
      <c r="F2142" s="132" t="str">
        <f>IFERROR(VLOOKUP(C2142,PG!$C$8:$M$1007,11,FALSE),"")</f>
        <v/>
      </c>
      <c r="G2142" s="133">
        <f>IFERROR(VLOOKUP(C2142,PG!$C$8:$N$1007,12,FALSE)*E2142,0)</f>
        <v>0</v>
      </c>
    </row>
    <row r="2143" spans="1:7" ht="35.1" customHeight="1" thickTop="1" thickBot="1" x14ac:dyDescent="0.3">
      <c r="A2143" s="28" t="str">
        <f t="shared" si="33"/>
        <v/>
      </c>
      <c r="B2143" s="171"/>
      <c r="C2143" s="184"/>
      <c r="D2143" s="170"/>
      <c r="E2143" s="170"/>
      <c r="F2143" s="132" t="str">
        <f>IFERROR(VLOOKUP(C2143,PG!$C$8:$M$1007,11,FALSE),"")</f>
        <v/>
      </c>
      <c r="G2143" s="133">
        <f>IFERROR(VLOOKUP(C2143,PG!$C$8:$N$1007,12,FALSE)*E2143,0)</f>
        <v>0</v>
      </c>
    </row>
    <row r="2144" spans="1:7" ht="35.1" customHeight="1" thickTop="1" thickBot="1" x14ac:dyDescent="0.3">
      <c r="A2144" s="28" t="str">
        <f t="shared" si="33"/>
        <v/>
      </c>
      <c r="B2144" s="171"/>
      <c r="C2144" s="184"/>
      <c r="D2144" s="170"/>
      <c r="E2144" s="170"/>
      <c r="F2144" s="132" t="str">
        <f>IFERROR(VLOOKUP(C2144,PG!$C$8:$M$1007,11,FALSE),"")</f>
        <v/>
      </c>
      <c r="G2144" s="133">
        <f>IFERROR(VLOOKUP(C2144,PG!$C$8:$N$1007,12,FALSE)*E2144,0)</f>
        <v>0</v>
      </c>
    </row>
    <row r="2145" spans="1:7" ht="35.1" customHeight="1" thickTop="1" thickBot="1" x14ac:dyDescent="0.3">
      <c r="A2145" s="28" t="str">
        <f t="shared" si="33"/>
        <v/>
      </c>
      <c r="B2145" s="171"/>
      <c r="C2145" s="184"/>
      <c r="D2145" s="170"/>
      <c r="E2145" s="170"/>
      <c r="F2145" s="132" t="str">
        <f>IFERROR(VLOOKUP(C2145,PG!$C$8:$M$1007,11,FALSE),"")</f>
        <v/>
      </c>
      <c r="G2145" s="133">
        <f>IFERROR(VLOOKUP(C2145,PG!$C$8:$N$1007,12,FALSE)*E2145,0)</f>
        <v>0</v>
      </c>
    </row>
    <row r="2146" spans="1:7" ht="35.1" customHeight="1" thickTop="1" thickBot="1" x14ac:dyDescent="0.3">
      <c r="A2146" s="28" t="str">
        <f t="shared" si="33"/>
        <v/>
      </c>
      <c r="B2146" s="171"/>
      <c r="C2146" s="184"/>
      <c r="D2146" s="170"/>
      <c r="E2146" s="170"/>
      <c r="F2146" s="132" t="str">
        <f>IFERROR(VLOOKUP(C2146,PG!$C$8:$M$1007,11,FALSE),"")</f>
        <v/>
      </c>
      <c r="G2146" s="133">
        <f>IFERROR(VLOOKUP(C2146,PG!$C$8:$N$1007,12,FALSE)*E2146,0)</f>
        <v>0</v>
      </c>
    </row>
    <row r="2147" spans="1:7" ht="35.1" customHeight="1" thickTop="1" thickBot="1" x14ac:dyDescent="0.3">
      <c r="A2147" s="28" t="str">
        <f t="shared" si="33"/>
        <v/>
      </c>
      <c r="B2147" s="171"/>
      <c r="C2147" s="184"/>
      <c r="D2147" s="170"/>
      <c r="E2147" s="170"/>
      <c r="F2147" s="132" t="str">
        <f>IFERROR(VLOOKUP(C2147,PG!$C$8:$M$1007,11,FALSE),"")</f>
        <v/>
      </c>
      <c r="G2147" s="133">
        <f>IFERROR(VLOOKUP(C2147,PG!$C$8:$N$1007,12,FALSE)*E2147,0)</f>
        <v>0</v>
      </c>
    </row>
    <row r="2148" spans="1:7" ht="35.1" customHeight="1" thickTop="1" thickBot="1" x14ac:dyDescent="0.3">
      <c r="A2148" s="28" t="str">
        <f t="shared" si="33"/>
        <v/>
      </c>
      <c r="B2148" s="171"/>
      <c r="C2148" s="184"/>
      <c r="D2148" s="170"/>
      <c r="E2148" s="170"/>
      <c r="F2148" s="132" t="str">
        <f>IFERROR(VLOOKUP(C2148,PG!$C$8:$M$1007,11,FALSE),"")</f>
        <v/>
      </c>
      <c r="G2148" s="133">
        <f>IFERROR(VLOOKUP(C2148,PG!$C$8:$N$1007,12,FALSE)*E2148,0)</f>
        <v>0</v>
      </c>
    </row>
    <row r="2149" spans="1:7" ht="35.1" customHeight="1" thickTop="1" thickBot="1" x14ac:dyDescent="0.3">
      <c r="A2149" s="28" t="str">
        <f t="shared" si="33"/>
        <v/>
      </c>
      <c r="B2149" s="171"/>
      <c r="C2149" s="184"/>
      <c r="D2149" s="170"/>
      <c r="E2149" s="170"/>
      <c r="F2149" s="132" t="str">
        <f>IFERROR(VLOOKUP(C2149,PG!$C$8:$M$1007,11,FALSE),"")</f>
        <v/>
      </c>
      <c r="G2149" s="133">
        <f>IFERROR(VLOOKUP(C2149,PG!$C$8:$N$1007,12,FALSE)*E2149,0)</f>
        <v>0</v>
      </c>
    </row>
    <row r="2150" spans="1:7" ht="35.1" customHeight="1" thickTop="1" thickBot="1" x14ac:dyDescent="0.3">
      <c r="A2150" s="28" t="str">
        <f t="shared" si="33"/>
        <v/>
      </c>
      <c r="B2150" s="171"/>
      <c r="C2150" s="184"/>
      <c r="D2150" s="170"/>
      <c r="E2150" s="170"/>
      <c r="F2150" s="132" t="str">
        <f>IFERROR(VLOOKUP(C2150,PG!$C$8:$M$1007,11,FALSE),"")</f>
        <v/>
      </c>
      <c r="G2150" s="133">
        <f>IFERROR(VLOOKUP(C2150,PG!$C$8:$N$1007,12,FALSE)*E2150,0)</f>
        <v>0</v>
      </c>
    </row>
    <row r="2151" spans="1:7" ht="35.1" customHeight="1" thickTop="1" thickBot="1" x14ac:dyDescent="0.3">
      <c r="A2151" s="28" t="str">
        <f t="shared" si="33"/>
        <v/>
      </c>
      <c r="B2151" s="171"/>
      <c r="C2151" s="184"/>
      <c r="D2151" s="170"/>
      <c r="E2151" s="170"/>
      <c r="F2151" s="132" t="str">
        <f>IFERROR(VLOOKUP(C2151,PG!$C$8:$M$1007,11,FALSE),"")</f>
        <v/>
      </c>
      <c r="G2151" s="133">
        <f>IFERROR(VLOOKUP(C2151,PG!$C$8:$N$1007,12,FALSE)*E2151,0)</f>
        <v>0</v>
      </c>
    </row>
    <row r="2152" spans="1:7" ht="35.1" customHeight="1" thickTop="1" thickBot="1" x14ac:dyDescent="0.3">
      <c r="A2152" s="28" t="str">
        <f t="shared" si="33"/>
        <v/>
      </c>
      <c r="B2152" s="171"/>
      <c r="C2152" s="184"/>
      <c r="D2152" s="170"/>
      <c r="E2152" s="170"/>
      <c r="F2152" s="132" t="str">
        <f>IFERROR(VLOOKUP(C2152,PG!$C$8:$M$1007,11,FALSE),"")</f>
        <v/>
      </c>
      <c r="G2152" s="133">
        <f>IFERROR(VLOOKUP(C2152,PG!$C$8:$N$1007,12,FALSE)*E2152,0)</f>
        <v>0</v>
      </c>
    </row>
    <row r="2153" spans="1:7" ht="35.1" customHeight="1" thickTop="1" thickBot="1" x14ac:dyDescent="0.3">
      <c r="A2153" s="28" t="str">
        <f t="shared" si="33"/>
        <v/>
      </c>
      <c r="B2153" s="171"/>
      <c r="C2153" s="184"/>
      <c r="D2153" s="170"/>
      <c r="E2153" s="170"/>
      <c r="F2153" s="132" t="str">
        <f>IFERROR(VLOOKUP(C2153,PG!$C$8:$M$1007,11,FALSE),"")</f>
        <v/>
      </c>
      <c r="G2153" s="133">
        <f>IFERROR(VLOOKUP(C2153,PG!$C$8:$N$1007,12,FALSE)*E2153,0)</f>
        <v>0</v>
      </c>
    </row>
    <row r="2154" spans="1:7" ht="35.1" customHeight="1" thickTop="1" thickBot="1" x14ac:dyDescent="0.3">
      <c r="A2154" s="28" t="str">
        <f t="shared" si="33"/>
        <v/>
      </c>
      <c r="B2154" s="171"/>
      <c r="C2154" s="184"/>
      <c r="D2154" s="170"/>
      <c r="E2154" s="170"/>
      <c r="F2154" s="132" t="str">
        <f>IFERROR(VLOOKUP(C2154,PG!$C$8:$M$1007,11,FALSE),"")</f>
        <v/>
      </c>
      <c r="G2154" s="133">
        <f>IFERROR(VLOOKUP(C2154,PG!$C$8:$N$1007,12,FALSE)*E2154,0)</f>
        <v>0</v>
      </c>
    </row>
    <row r="2155" spans="1:7" ht="35.1" customHeight="1" thickTop="1" thickBot="1" x14ac:dyDescent="0.3">
      <c r="A2155" s="28" t="str">
        <f t="shared" si="33"/>
        <v/>
      </c>
      <c r="B2155" s="171"/>
      <c r="C2155" s="184"/>
      <c r="D2155" s="170"/>
      <c r="E2155" s="170"/>
      <c r="F2155" s="132" t="str">
        <f>IFERROR(VLOOKUP(C2155,PG!$C$8:$M$1007,11,FALSE),"")</f>
        <v/>
      </c>
      <c r="G2155" s="133">
        <f>IFERROR(VLOOKUP(C2155,PG!$C$8:$N$1007,12,FALSE)*E2155,0)</f>
        <v>0</v>
      </c>
    </row>
    <row r="2156" spans="1:7" ht="35.1" customHeight="1" thickTop="1" thickBot="1" x14ac:dyDescent="0.3">
      <c r="A2156" s="28" t="str">
        <f t="shared" si="33"/>
        <v/>
      </c>
      <c r="B2156" s="171"/>
      <c r="C2156" s="184"/>
      <c r="D2156" s="170"/>
      <c r="E2156" s="170"/>
      <c r="F2156" s="132" t="str">
        <f>IFERROR(VLOOKUP(C2156,PG!$C$8:$M$1007,11,FALSE),"")</f>
        <v/>
      </c>
      <c r="G2156" s="133">
        <f>IFERROR(VLOOKUP(C2156,PG!$C$8:$N$1007,12,FALSE)*E2156,0)</f>
        <v>0</v>
      </c>
    </row>
    <row r="2157" spans="1:7" ht="35.1" customHeight="1" thickTop="1" thickBot="1" x14ac:dyDescent="0.3">
      <c r="A2157" s="28" t="str">
        <f t="shared" si="33"/>
        <v/>
      </c>
      <c r="B2157" s="171"/>
      <c r="C2157" s="184"/>
      <c r="D2157" s="170"/>
      <c r="E2157" s="170"/>
      <c r="F2157" s="132" t="str">
        <f>IFERROR(VLOOKUP(C2157,PG!$C$8:$M$1007,11,FALSE),"")</f>
        <v/>
      </c>
      <c r="G2157" s="133">
        <f>IFERROR(VLOOKUP(C2157,PG!$C$8:$N$1007,12,FALSE)*E2157,0)</f>
        <v>0</v>
      </c>
    </row>
    <row r="2158" spans="1:7" ht="35.1" customHeight="1" thickTop="1" thickBot="1" x14ac:dyDescent="0.3">
      <c r="A2158" s="28" t="str">
        <f t="shared" si="33"/>
        <v/>
      </c>
      <c r="B2158" s="171"/>
      <c r="C2158" s="184"/>
      <c r="D2158" s="170"/>
      <c r="E2158" s="170"/>
      <c r="F2158" s="132" t="str">
        <f>IFERROR(VLOOKUP(C2158,PG!$C$8:$M$1007,11,FALSE),"")</f>
        <v/>
      </c>
      <c r="G2158" s="133">
        <f>IFERROR(VLOOKUP(C2158,PG!$C$8:$N$1007,12,FALSE)*E2158,0)</f>
        <v>0</v>
      </c>
    </row>
    <row r="2159" spans="1:7" ht="35.1" customHeight="1" thickTop="1" thickBot="1" x14ac:dyDescent="0.3">
      <c r="A2159" s="28" t="str">
        <f t="shared" si="33"/>
        <v/>
      </c>
      <c r="B2159" s="171"/>
      <c r="C2159" s="184"/>
      <c r="D2159" s="170"/>
      <c r="E2159" s="170"/>
      <c r="F2159" s="132" t="str">
        <f>IFERROR(VLOOKUP(C2159,PG!$C$8:$M$1007,11,FALSE),"")</f>
        <v/>
      </c>
      <c r="G2159" s="133">
        <f>IFERROR(VLOOKUP(C2159,PG!$C$8:$N$1007,12,FALSE)*E2159,0)</f>
        <v>0</v>
      </c>
    </row>
    <row r="2160" spans="1:7" ht="35.1" customHeight="1" thickTop="1" thickBot="1" x14ac:dyDescent="0.3">
      <c r="A2160" s="28" t="str">
        <f t="shared" si="33"/>
        <v/>
      </c>
      <c r="B2160" s="171"/>
      <c r="C2160" s="184"/>
      <c r="D2160" s="170"/>
      <c r="E2160" s="170"/>
      <c r="F2160" s="132" t="str">
        <f>IFERROR(VLOOKUP(C2160,PG!$C$8:$M$1007,11,FALSE),"")</f>
        <v/>
      </c>
      <c r="G2160" s="133">
        <f>IFERROR(VLOOKUP(C2160,PG!$C$8:$N$1007,12,FALSE)*E2160,0)</f>
        <v>0</v>
      </c>
    </row>
    <row r="2161" spans="1:7" ht="35.1" customHeight="1" thickTop="1" thickBot="1" x14ac:dyDescent="0.3">
      <c r="A2161" s="28" t="str">
        <f t="shared" si="33"/>
        <v/>
      </c>
      <c r="B2161" s="171"/>
      <c r="C2161" s="184"/>
      <c r="D2161" s="170"/>
      <c r="E2161" s="170"/>
      <c r="F2161" s="132" t="str">
        <f>IFERROR(VLOOKUP(C2161,PG!$C$8:$M$1007,11,FALSE),"")</f>
        <v/>
      </c>
      <c r="G2161" s="133">
        <f>IFERROR(VLOOKUP(C2161,PG!$C$8:$N$1007,12,FALSE)*E2161,0)</f>
        <v>0</v>
      </c>
    </row>
    <row r="2162" spans="1:7" ht="35.1" customHeight="1" thickTop="1" thickBot="1" x14ac:dyDescent="0.3">
      <c r="A2162" s="28" t="str">
        <f t="shared" si="33"/>
        <v/>
      </c>
      <c r="B2162" s="171"/>
      <c r="C2162" s="184"/>
      <c r="D2162" s="170"/>
      <c r="E2162" s="170"/>
      <c r="F2162" s="132" t="str">
        <f>IFERROR(VLOOKUP(C2162,PG!$C$8:$M$1007,11,FALSE),"")</f>
        <v/>
      </c>
      <c r="G2162" s="133">
        <f>IFERROR(VLOOKUP(C2162,PG!$C$8:$N$1007,12,FALSE)*E2162,0)</f>
        <v>0</v>
      </c>
    </row>
    <row r="2163" spans="1:7" ht="35.1" customHeight="1" thickTop="1" thickBot="1" x14ac:dyDescent="0.3">
      <c r="A2163" s="28" t="str">
        <f t="shared" si="33"/>
        <v/>
      </c>
      <c r="B2163" s="171"/>
      <c r="C2163" s="184"/>
      <c r="D2163" s="170"/>
      <c r="E2163" s="170"/>
      <c r="F2163" s="132" t="str">
        <f>IFERROR(VLOOKUP(C2163,PG!$C$8:$M$1007,11,FALSE),"")</f>
        <v/>
      </c>
      <c r="G2163" s="133">
        <f>IFERROR(VLOOKUP(C2163,PG!$C$8:$N$1007,12,FALSE)*E2163,0)</f>
        <v>0</v>
      </c>
    </row>
    <row r="2164" spans="1:7" ht="35.1" customHeight="1" thickTop="1" thickBot="1" x14ac:dyDescent="0.3">
      <c r="A2164" s="28" t="str">
        <f t="shared" si="33"/>
        <v/>
      </c>
      <c r="B2164" s="171"/>
      <c r="C2164" s="184"/>
      <c r="D2164" s="170"/>
      <c r="E2164" s="170"/>
      <c r="F2164" s="132" t="str">
        <f>IFERROR(VLOOKUP(C2164,PG!$C$8:$M$1007,11,FALSE),"")</f>
        <v/>
      </c>
      <c r="G2164" s="133">
        <f>IFERROR(VLOOKUP(C2164,PG!$C$8:$N$1007,12,FALSE)*E2164,0)</f>
        <v>0</v>
      </c>
    </row>
    <row r="2165" spans="1:7" ht="35.1" customHeight="1" thickTop="1" thickBot="1" x14ac:dyDescent="0.3">
      <c r="A2165" s="28" t="str">
        <f t="shared" si="33"/>
        <v/>
      </c>
      <c r="B2165" s="171"/>
      <c r="C2165" s="184"/>
      <c r="D2165" s="170"/>
      <c r="E2165" s="170"/>
      <c r="F2165" s="132" t="str">
        <f>IFERROR(VLOOKUP(C2165,PG!$C$8:$M$1007,11,FALSE),"")</f>
        <v/>
      </c>
      <c r="G2165" s="133">
        <f>IFERROR(VLOOKUP(C2165,PG!$C$8:$N$1007,12,FALSE)*E2165,0)</f>
        <v>0</v>
      </c>
    </row>
    <row r="2166" spans="1:7" ht="35.1" customHeight="1" thickTop="1" thickBot="1" x14ac:dyDescent="0.3">
      <c r="A2166" s="28" t="str">
        <f t="shared" si="33"/>
        <v/>
      </c>
      <c r="B2166" s="171"/>
      <c r="C2166" s="184"/>
      <c r="D2166" s="170"/>
      <c r="E2166" s="170"/>
      <c r="F2166" s="132" t="str">
        <f>IFERROR(VLOOKUP(C2166,PG!$C$8:$M$1007,11,FALSE),"")</f>
        <v/>
      </c>
      <c r="G2166" s="133">
        <f>IFERROR(VLOOKUP(C2166,PG!$C$8:$N$1007,12,FALSE)*E2166,0)</f>
        <v>0</v>
      </c>
    </row>
    <row r="2167" spans="1:7" ht="35.1" customHeight="1" thickTop="1" thickBot="1" x14ac:dyDescent="0.3">
      <c r="A2167" s="28" t="str">
        <f t="shared" si="33"/>
        <v/>
      </c>
      <c r="B2167" s="171"/>
      <c r="C2167" s="184"/>
      <c r="D2167" s="170"/>
      <c r="E2167" s="170"/>
      <c r="F2167" s="132" t="str">
        <f>IFERROR(VLOOKUP(C2167,PG!$C$8:$M$1007,11,FALSE),"")</f>
        <v/>
      </c>
      <c r="G2167" s="133">
        <f>IFERROR(VLOOKUP(C2167,PG!$C$8:$N$1007,12,FALSE)*E2167,0)</f>
        <v>0</v>
      </c>
    </row>
    <row r="2168" spans="1:7" ht="35.1" customHeight="1" thickTop="1" thickBot="1" x14ac:dyDescent="0.3">
      <c r="A2168" s="28" t="str">
        <f t="shared" si="33"/>
        <v/>
      </c>
      <c r="B2168" s="171"/>
      <c r="C2168" s="184"/>
      <c r="D2168" s="170"/>
      <c r="E2168" s="170"/>
      <c r="F2168" s="132" t="str">
        <f>IFERROR(VLOOKUP(C2168,PG!$C$8:$M$1007,11,FALSE),"")</f>
        <v/>
      </c>
      <c r="G2168" s="133">
        <f>IFERROR(VLOOKUP(C2168,PG!$C$8:$N$1007,12,FALSE)*E2168,0)</f>
        <v>0</v>
      </c>
    </row>
    <row r="2169" spans="1:7" ht="35.1" customHeight="1" thickTop="1" thickBot="1" x14ac:dyDescent="0.3">
      <c r="A2169" s="28" t="str">
        <f t="shared" si="33"/>
        <v/>
      </c>
      <c r="B2169" s="171"/>
      <c r="C2169" s="184"/>
      <c r="D2169" s="170"/>
      <c r="E2169" s="170"/>
      <c r="F2169" s="132" t="str">
        <f>IFERROR(VLOOKUP(C2169,PG!$C$8:$M$1007,11,FALSE),"")</f>
        <v/>
      </c>
      <c r="G2169" s="133">
        <f>IFERROR(VLOOKUP(C2169,PG!$C$8:$N$1007,12,FALSE)*E2169,0)</f>
        <v>0</v>
      </c>
    </row>
    <row r="2170" spans="1:7" ht="35.1" customHeight="1" thickTop="1" thickBot="1" x14ac:dyDescent="0.3">
      <c r="A2170" s="28" t="str">
        <f t="shared" si="33"/>
        <v/>
      </c>
      <c r="B2170" s="171"/>
      <c r="C2170" s="184"/>
      <c r="D2170" s="170"/>
      <c r="E2170" s="170"/>
      <c r="F2170" s="132" t="str">
        <f>IFERROR(VLOOKUP(C2170,PG!$C$8:$M$1007,11,FALSE),"")</f>
        <v/>
      </c>
      <c r="G2170" s="133">
        <f>IFERROR(VLOOKUP(C2170,PG!$C$8:$N$1007,12,FALSE)*E2170,0)</f>
        <v>0</v>
      </c>
    </row>
    <row r="2171" spans="1:7" ht="35.1" customHeight="1" thickTop="1" thickBot="1" x14ac:dyDescent="0.3">
      <c r="A2171" s="28" t="str">
        <f t="shared" si="33"/>
        <v/>
      </c>
      <c r="B2171" s="171"/>
      <c r="C2171" s="184"/>
      <c r="D2171" s="170"/>
      <c r="E2171" s="170"/>
      <c r="F2171" s="132" t="str">
        <f>IFERROR(VLOOKUP(C2171,PG!$C$8:$M$1007,11,FALSE),"")</f>
        <v/>
      </c>
      <c r="G2171" s="133">
        <f>IFERROR(VLOOKUP(C2171,PG!$C$8:$N$1007,12,FALSE)*E2171,0)</f>
        <v>0</v>
      </c>
    </row>
    <row r="2172" spans="1:7" ht="35.1" customHeight="1" thickTop="1" thickBot="1" x14ac:dyDescent="0.3">
      <c r="A2172" s="28" t="str">
        <f t="shared" si="33"/>
        <v/>
      </c>
      <c r="B2172" s="171"/>
      <c r="C2172" s="184"/>
      <c r="D2172" s="170"/>
      <c r="E2172" s="170"/>
      <c r="F2172" s="132" t="str">
        <f>IFERROR(VLOOKUP(C2172,PG!$C$8:$M$1007,11,FALSE),"")</f>
        <v/>
      </c>
      <c r="G2172" s="133">
        <f>IFERROR(VLOOKUP(C2172,PG!$C$8:$N$1007,12,FALSE)*E2172,0)</f>
        <v>0</v>
      </c>
    </row>
    <row r="2173" spans="1:7" ht="35.1" customHeight="1" thickTop="1" thickBot="1" x14ac:dyDescent="0.3">
      <c r="A2173" s="28" t="str">
        <f t="shared" si="33"/>
        <v/>
      </c>
      <c r="B2173" s="171"/>
      <c r="C2173" s="184"/>
      <c r="D2173" s="170"/>
      <c r="E2173" s="170"/>
      <c r="F2173" s="132" t="str">
        <f>IFERROR(VLOOKUP(C2173,PG!$C$8:$M$1007,11,FALSE),"")</f>
        <v/>
      </c>
      <c r="G2173" s="133">
        <f>IFERROR(VLOOKUP(C2173,PG!$C$8:$N$1007,12,FALSE)*E2173,0)</f>
        <v>0</v>
      </c>
    </row>
    <row r="2174" spans="1:7" ht="35.1" customHeight="1" thickTop="1" thickBot="1" x14ac:dyDescent="0.3">
      <c r="A2174" s="28" t="str">
        <f t="shared" si="33"/>
        <v/>
      </c>
      <c r="B2174" s="171"/>
      <c r="C2174" s="184"/>
      <c r="D2174" s="170"/>
      <c r="E2174" s="170"/>
      <c r="F2174" s="132" t="str">
        <f>IFERROR(VLOOKUP(C2174,PG!$C$8:$M$1007,11,FALSE),"")</f>
        <v/>
      </c>
      <c r="G2174" s="133">
        <f>IFERROR(VLOOKUP(C2174,PG!$C$8:$N$1007,12,FALSE)*E2174,0)</f>
        <v>0</v>
      </c>
    </row>
    <row r="2175" spans="1:7" ht="35.1" customHeight="1" thickTop="1" thickBot="1" x14ac:dyDescent="0.3">
      <c r="A2175" s="28" t="str">
        <f t="shared" si="33"/>
        <v/>
      </c>
      <c r="B2175" s="171"/>
      <c r="C2175" s="184"/>
      <c r="D2175" s="170"/>
      <c r="E2175" s="170"/>
      <c r="F2175" s="132" t="str">
        <f>IFERROR(VLOOKUP(C2175,PG!$C$8:$M$1007,11,FALSE),"")</f>
        <v/>
      </c>
      <c r="G2175" s="133">
        <f>IFERROR(VLOOKUP(C2175,PG!$C$8:$N$1007,12,FALSE)*E2175,0)</f>
        <v>0</v>
      </c>
    </row>
    <row r="2176" spans="1:7" ht="35.1" customHeight="1" thickTop="1" thickBot="1" x14ac:dyDescent="0.3">
      <c r="A2176" s="28" t="str">
        <f t="shared" si="33"/>
        <v/>
      </c>
      <c r="B2176" s="171"/>
      <c r="C2176" s="184"/>
      <c r="D2176" s="170"/>
      <c r="E2176" s="170"/>
      <c r="F2176" s="132" t="str">
        <f>IFERROR(VLOOKUP(C2176,PG!$C$8:$M$1007,11,FALSE),"")</f>
        <v/>
      </c>
      <c r="G2176" s="133">
        <f>IFERROR(VLOOKUP(C2176,PG!$C$8:$N$1007,12,FALSE)*E2176,0)</f>
        <v>0</v>
      </c>
    </row>
    <row r="2177" spans="1:7" ht="35.1" customHeight="1" thickTop="1" thickBot="1" x14ac:dyDescent="0.3">
      <c r="A2177" s="28" t="str">
        <f t="shared" si="33"/>
        <v/>
      </c>
      <c r="B2177" s="171"/>
      <c r="C2177" s="184"/>
      <c r="D2177" s="170"/>
      <c r="E2177" s="170"/>
      <c r="F2177" s="132" t="str">
        <f>IFERROR(VLOOKUP(C2177,PG!$C$8:$M$1007,11,FALSE),"")</f>
        <v/>
      </c>
      <c r="G2177" s="133">
        <f>IFERROR(VLOOKUP(C2177,PG!$C$8:$N$1007,12,FALSE)*E2177,0)</f>
        <v>0</v>
      </c>
    </row>
    <row r="2178" spans="1:7" ht="35.1" customHeight="1" thickTop="1" thickBot="1" x14ac:dyDescent="0.3">
      <c r="A2178" s="28" t="str">
        <f t="shared" si="33"/>
        <v/>
      </c>
      <c r="B2178" s="171"/>
      <c r="C2178" s="184"/>
      <c r="D2178" s="170"/>
      <c r="E2178" s="170"/>
      <c r="F2178" s="132" t="str">
        <f>IFERROR(VLOOKUP(C2178,PG!$C$8:$M$1007,11,FALSE),"")</f>
        <v/>
      </c>
      <c r="G2178" s="133">
        <f>IFERROR(VLOOKUP(C2178,PG!$C$8:$N$1007,12,FALSE)*E2178,0)</f>
        <v>0</v>
      </c>
    </row>
    <row r="2179" spans="1:7" ht="35.1" customHeight="1" thickTop="1" thickBot="1" x14ac:dyDescent="0.3">
      <c r="A2179" s="28" t="str">
        <f t="shared" si="33"/>
        <v/>
      </c>
      <c r="B2179" s="171"/>
      <c r="C2179" s="184"/>
      <c r="D2179" s="170"/>
      <c r="E2179" s="170"/>
      <c r="F2179" s="132" t="str">
        <f>IFERROR(VLOOKUP(C2179,PG!$C$8:$M$1007,11,FALSE),"")</f>
        <v/>
      </c>
      <c r="G2179" s="133">
        <f>IFERROR(VLOOKUP(C2179,PG!$C$8:$N$1007,12,FALSE)*E2179,0)</f>
        <v>0</v>
      </c>
    </row>
    <row r="2180" spans="1:7" ht="35.1" customHeight="1" thickTop="1" thickBot="1" x14ac:dyDescent="0.3">
      <c r="A2180" s="28" t="str">
        <f t="shared" si="33"/>
        <v/>
      </c>
      <c r="B2180" s="171"/>
      <c r="C2180" s="184"/>
      <c r="D2180" s="170"/>
      <c r="E2180" s="170"/>
      <c r="F2180" s="132" t="str">
        <f>IFERROR(VLOOKUP(C2180,PG!$C$8:$M$1007,11,FALSE),"")</f>
        <v/>
      </c>
      <c r="G2180" s="133">
        <f>IFERROR(VLOOKUP(C2180,PG!$C$8:$N$1007,12,FALSE)*E2180,0)</f>
        <v>0</v>
      </c>
    </row>
    <row r="2181" spans="1:7" ht="35.1" customHeight="1" thickTop="1" thickBot="1" x14ac:dyDescent="0.3">
      <c r="A2181" s="28" t="str">
        <f t="shared" si="33"/>
        <v/>
      </c>
      <c r="B2181" s="171"/>
      <c r="C2181" s="184"/>
      <c r="D2181" s="170"/>
      <c r="E2181" s="170"/>
      <c r="F2181" s="132" t="str">
        <f>IFERROR(VLOOKUP(C2181,PG!$C$8:$M$1007,11,FALSE),"")</f>
        <v/>
      </c>
      <c r="G2181" s="133">
        <f>IFERROR(VLOOKUP(C2181,PG!$C$8:$N$1007,12,FALSE)*E2181,0)</f>
        <v>0</v>
      </c>
    </row>
    <row r="2182" spans="1:7" ht="35.1" customHeight="1" thickTop="1" thickBot="1" x14ac:dyDescent="0.3">
      <c r="A2182" s="28" t="str">
        <f t="shared" si="33"/>
        <v/>
      </c>
      <c r="B2182" s="171"/>
      <c r="C2182" s="184"/>
      <c r="D2182" s="170"/>
      <c r="E2182" s="170"/>
      <c r="F2182" s="132" t="str">
        <f>IFERROR(VLOOKUP(C2182,PG!$C$8:$M$1007,11,FALSE),"")</f>
        <v/>
      </c>
      <c r="G2182" s="133">
        <f>IFERROR(VLOOKUP(C2182,PG!$C$8:$N$1007,12,FALSE)*E2182,0)</f>
        <v>0</v>
      </c>
    </row>
    <row r="2183" spans="1:7" ht="35.1" customHeight="1" thickTop="1" thickBot="1" x14ac:dyDescent="0.3">
      <c r="A2183" s="28" t="str">
        <f t="shared" si="33"/>
        <v/>
      </c>
      <c r="B2183" s="171"/>
      <c r="C2183" s="184"/>
      <c r="D2183" s="170"/>
      <c r="E2183" s="170"/>
      <c r="F2183" s="132" t="str">
        <f>IFERROR(VLOOKUP(C2183,PG!$C$8:$M$1007,11,FALSE),"")</f>
        <v/>
      </c>
      <c r="G2183" s="133">
        <f>IFERROR(VLOOKUP(C2183,PG!$C$8:$N$1007,12,FALSE)*E2183,0)</f>
        <v>0</v>
      </c>
    </row>
    <row r="2184" spans="1:7" ht="35.1" customHeight="1" thickTop="1" thickBot="1" x14ac:dyDescent="0.3">
      <c r="A2184" s="28" t="str">
        <f t="shared" si="33"/>
        <v/>
      </c>
      <c r="B2184" s="171"/>
      <c r="C2184" s="184"/>
      <c r="D2184" s="170"/>
      <c r="E2184" s="170"/>
      <c r="F2184" s="132" t="str">
        <f>IFERROR(VLOOKUP(C2184,PG!$C$8:$M$1007,11,FALSE),"")</f>
        <v/>
      </c>
      <c r="G2184" s="133">
        <f>IFERROR(VLOOKUP(C2184,PG!$C$8:$N$1007,12,FALSE)*E2184,0)</f>
        <v>0</v>
      </c>
    </row>
    <row r="2185" spans="1:7" ht="35.1" customHeight="1" thickTop="1" thickBot="1" x14ac:dyDescent="0.3">
      <c r="A2185" s="28" t="str">
        <f t="shared" ref="A2185:A2248" si="34">IF(B2185="","",MONTH(B2185))</f>
        <v/>
      </c>
      <c r="B2185" s="171"/>
      <c r="C2185" s="184"/>
      <c r="D2185" s="170"/>
      <c r="E2185" s="170"/>
      <c r="F2185" s="132" t="str">
        <f>IFERROR(VLOOKUP(C2185,PG!$C$8:$M$1007,11,FALSE),"")</f>
        <v/>
      </c>
      <c r="G2185" s="133">
        <f>IFERROR(VLOOKUP(C2185,PG!$C$8:$N$1007,12,FALSE)*E2185,0)</f>
        <v>0</v>
      </c>
    </row>
    <row r="2186" spans="1:7" ht="35.1" customHeight="1" thickTop="1" thickBot="1" x14ac:dyDescent="0.3">
      <c r="A2186" s="28" t="str">
        <f t="shared" si="34"/>
        <v/>
      </c>
      <c r="B2186" s="171"/>
      <c r="C2186" s="184"/>
      <c r="D2186" s="170"/>
      <c r="E2186" s="170"/>
      <c r="F2186" s="132" t="str">
        <f>IFERROR(VLOOKUP(C2186,PG!$C$8:$M$1007,11,FALSE),"")</f>
        <v/>
      </c>
      <c r="G2186" s="133">
        <f>IFERROR(VLOOKUP(C2186,PG!$C$8:$N$1007,12,FALSE)*E2186,0)</f>
        <v>0</v>
      </c>
    </row>
    <row r="2187" spans="1:7" ht="35.1" customHeight="1" thickTop="1" thickBot="1" x14ac:dyDescent="0.3">
      <c r="A2187" s="28" t="str">
        <f t="shared" si="34"/>
        <v/>
      </c>
      <c r="B2187" s="171"/>
      <c r="C2187" s="184"/>
      <c r="D2187" s="170"/>
      <c r="E2187" s="170"/>
      <c r="F2187" s="132" t="str">
        <f>IFERROR(VLOOKUP(C2187,PG!$C$8:$M$1007,11,FALSE),"")</f>
        <v/>
      </c>
      <c r="G2187" s="133">
        <f>IFERROR(VLOOKUP(C2187,PG!$C$8:$N$1007,12,FALSE)*E2187,0)</f>
        <v>0</v>
      </c>
    </row>
    <row r="2188" spans="1:7" ht="35.1" customHeight="1" thickTop="1" thickBot="1" x14ac:dyDescent="0.3">
      <c r="A2188" s="28" t="str">
        <f t="shared" si="34"/>
        <v/>
      </c>
      <c r="B2188" s="171"/>
      <c r="C2188" s="184"/>
      <c r="D2188" s="170"/>
      <c r="E2188" s="170"/>
      <c r="F2188" s="132" t="str">
        <f>IFERROR(VLOOKUP(C2188,PG!$C$8:$M$1007,11,FALSE),"")</f>
        <v/>
      </c>
      <c r="G2188" s="133">
        <f>IFERROR(VLOOKUP(C2188,PG!$C$8:$N$1007,12,FALSE)*E2188,0)</f>
        <v>0</v>
      </c>
    </row>
    <row r="2189" spans="1:7" ht="35.1" customHeight="1" thickTop="1" thickBot="1" x14ac:dyDescent="0.3">
      <c r="A2189" s="28" t="str">
        <f t="shared" si="34"/>
        <v/>
      </c>
      <c r="B2189" s="171"/>
      <c r="C2189" s="184"/>
      <c r="D2189" s="170"/>
      <c r="E2189" s="170"/>
      <c r="F2189" s="132" t="str">
        <f>IFERROR(VLOOKUP(C2189,PG!$C$8:$M$1007,11,FALSE),"")</f>
        <v/>
      </c>
      <c r="G2189" s="133">
        <f>IFERROR(VLOOKUP(C2189,PG!$C$8:$N$1007,12,FALSE)*E2189,0)</f>
        <v>0</v>
      </c>
    </row>
    <row r="2190" spans="1:7" ht="35.1" customHeight="1" thickTop="1" thickBot="1" x14ac:dyDescent="0.3">
      <c r="A2190" s="28" t="str">
        <f t="shared" si="34"/>
        <v/>
      </c>
      <c r="B2190" s="171"/>
      <c r="C2190" s="184"/>
      <c r="D2190" s="170"/>
      <c r="E2190" s="170"/>
      <c r="F2190" s="132" t="str">
        <f>IFERROR(VLOOKUP(C2190,PG!$C$8:$M$1007,11,FALSE),"")</f>
        <v/>
      </c>
      <c r="G2190" s="133">
        <f>IFERROR(VLOOKUP(C2190,PG!$C$8:$N$1007,12,FALSE)*E2190,0)</f>
        <v>0</v>
      </c>
    </row>
    <row r="2191" spans="1:7" ht="35.1" customHeight="1" thickTop="1" thickBot="1" x14ac:dyDescent="0.3">
      <c r="A2191" s="28" t="str">
        <f t="shared" si="34"/>
        <v/>
      </c>
      <c r="B2191" s="171"/>
      <c r="C2191" s="184"/>
      <c r="D2191" s="170"/>
      <c r="E2191" s="170"/>
      <c r="F2191" s="132" t="str">
        <f>IFERROR(VLOOKUP(C2191,PG!$C$8:$M$1007,11,FALSE),"")</f>
        <v/>
      </c>
      <c r="G2191" s="133">
        <f>IFERROR(VLOOKUP(C2191,PG!$C$8:$N$1007,12,FALSE)*E2191,0)</f>
        <v>0</v>
      </c>
    </row>
    <row r="2192" spans="1:7" ht="35.1" customHeight="1" thickTop="1" thickBot="1" x14ac:dyDescent="0.3">
      <c r="A2192" s="28" t="str">
        <f t="shared" si="34"/>
        <v/>
      </c>
      <c r="B2192" s="171"/>
      <c r="C2192" s="184"/>
      <c r="D2192" s="170"/>
      <c r="E2192" s="170"/>
      <c r="F2192" s="132" t="str">
        <f>IFERROR(VLOOKUP(C2192,PG!$C$8:$M$1007,11,FALSE),"")</f>
        <v/>
      </c>
      <c r="G2192" s="133">
        <f>IFERROR(VLOOKUP(C2192,PG!$C$8:$N$1007,12,FALSE)*E2192,0)</f>
        <v>0</v>
      </c>
    </row>
    <row r="2193" spans="1:7" ht="35.1" customHeight="1" thickTop="1" thickBot="1" x14ac:dyDescent="0.3">
      <c r="A2193" s="28" t="str">
        <f t="shared" si="34"/>
        <v/>
      </c>
      <c r="B2193" s="171"/>
      <c r="C2193" s="184"/>
      <c r="D2193" s="170"/>
      <c r="E2193" s="170"/>
      <c r="F2193" s="132" t="str">
        <f>IFERROR(VLOOKUP(C2193,PG!$C$8:$M$1007,11,FALSE),"")</f>
        <v/>
      </c>
      <c r="G2193" s="133">
        <f>IFERROR(VLOOKUP(C2193,PG!$C$8:$N$1007,12,FALSE)*E2193,0)</f>
        <v>0</v>
      </c>
    </row>
    <row r="2194" spans="1:7" ht="35.1" customHeight="1" thickTop="1" thickBot="1" x14ac:dyDescent="0.3">
      <c r="A2194" s="28" t="str">
        <f t="shared" si="34"/>
        <v/>
      </c>
      <c r="B2194" s="171"/>
      <c r="C2194" s="184"/>
      <c r="D2194" s="170"/>
      <c r="E2194" s="170"/>
      <c r="F2194" s="132" t="str">
        <f>IFERROR(VLOOKUP(C2194,PG!$C$8:$M$1007,11,FALSE),"")</f>
        <v/>
      </c>
      <c r="G2194" s="133">
        <f>IFERROR(VLOOKUP(C2194,PG!$C$8:$N$1007,12,FALSE)*E2194,0)</f>
        <v>0</v>
      </c>
    </row>
    <row r="2195" spans="1:7" ht="35.1" customHeight="1" thickTop="1" thickBot="1" x14ac:dyDescent="0.3">
      <c r="A2195" s="28" t="str">
        <f t="shared" si="34"/>
        <v/>
      </c>
      <c r="B2195" s="171"/>
      <c r="C2195" s="184"/>
      <c r="D2195" s="170"/>
      <c r="E2195" s="170"/>
      <c r="F2195" s="132" t="str">
        <f>IFERROR(VLOOKUP(C2195,PG!$C$8:$M$1007,11,FALSE),"")</f>
        <v/>
      </c>
      <c r="G2195" s="133">
        <f>IFERROR(VLOOKUP(C2195,PG!$C$8:$N$1007,12,FALSE)*E2195,0)</f>
        <v>0</v>
      </c>
    </row>
    <row r="2196" spans="1:7" ht="35.1" customHeight="1" thickTop="1" thickBot="1" x14ac:dyDescent="0.3">
      <c r="A2196" s="28" t="str">
        <f t="shared" si="34"/>
        <v/>
      </c>
      <c r="B2196" s="171"/>
      <c r="C2196" s="184"/>
      <c r="D2196" s="170"/>
      <c r="E2196" s="170"/>
      <c r="F2196" s="132" t="str">
        <f>IFERROR(VLOOKUP(C2196,PG!$C$8:$M$1007,11,FALSE),"")</f>
        <v/>
      </c>
      <c r="G2196" s="133">
        <f>IFERROR(VLOOKUP(C2196,PG!$C$8:$N$1007,12,FALSE)*E2196,0)</f>
        <v>0</v>
      </c>
    </row>
    <row r="2197" spans="1:7" ht="35.1" customHeight="1" thickTop="1" thickBot="1" x14ac:dyDescent="0.3">
      <c r="A2197" s="28" t="str">
        <f t="shared" si="34"/>
        <v/>
      </c>
      <c r="B2197" s="171"/>
      <c r="C2197" s="184"/>
      <c r="D2197" s="170"/>
      <c r="E2197" s="170"/>
      <c r="F2197" s="132" t="str">
        <f>IFERROR(VLOOKUP(C2197,PG!$C$8:$M$1007,11,FALSE),"")</f>
        <v/>
      </c>
      <c r="G2197" s="133">
        <f>IFERROR(VLOOKUP(C2197,PG!$C$8:$N$1007,12,FALSE)*E2197,0)</f>
        <v>0</v>
      </c>
    </row>
    <row r="2198" spans="1:7" ht="35.1" customHeight="1" thickTop="1" thickBot="1" x14ac:dyDescent="0.3">
      <c r="A2198" s="28" t="str">
        <f t="shared" si="34"/>
        <v/>
      </c>
      <c r="B2198" s="171"/>
      <c r="C2198" s="184"/>
      <c r="D2198" s="170"/>
      <c r="E2198" s="170"/>
      <c r="F2198" s="132" t="str">
        <f>IFERROR(VLOOKUP(C2198,PG!$C$8:$M$1007,11,FALSE),"")</f>
        <v/>
      </c>
      <c r="G2198" s="133">
        <f>IFERROR(VLOOKUP(C2198,PG!$C$8:$N$1007,12,FALSE)*E2198,0)</f>
        <v>0</v>
      </c>
    </row>
    <row r="2199" spans="1:7" ht="35.1" customHeight="1" thickTop="1" thickBot="1" x14ac:dyDescent="0.3">
      <c r="A2199" s="28" t="str">
        <f t="shared" si="34"/>
        <v/>
      </c>
      <c r="B2199" s="171"/>
      <c r="C2199" s="184"/>
      <c r="D2199" s="170"/>
      <c r="E2199" s="170"/>
      <c r="F2199" s="132" t="str">
        <f>IFERROR(VLOOKUP(C2199,PG!$C$8:$M$1007,11,FALSE),"")</f>
        <v/>
      </c>
      <c r="G2199" s="133">
        <f>IFERROR(VLOOKUP(C2199,PG!$C$8:$N$1007,12,FALSE)*E2199,0)</f>
        <v>0</v>
      </c>
    </row>
    <row r="2200" spans="1:7" ht="35.1" customHeight="1" thickTop="1" thickBot="1" x14ac:dyDescent="0.3">
      <c r="A2200" s="28" t="str">
        <f t="shared" si="34"/>
        <v/>
      </c>
      <c r="B2200" s="171"/>
      <c r="C2200" s="184"/>
      <c r="D2200" s="170"/>
      <c r="E2200" s="170"/>
      <c r="F2200" s="132" t="str">
        <f>IFERROR(VLOOKUP(C2200,PG!$C$8:$M$1007,11,FALSE),"")</f>
        <v/>
      </c>
      <c r="G2200" s="133">
        <f>IFERROR(VLOOKUP(C2200,PG!$C$8:$N$1007,12,FALSE)*E2200,0)</f>
        <v>0</v>
      </c>
    </row>
    <row r="2201" spans="1:7" ht="35.1" customHeight="1" thickTop="1" thickBot="1" x14ac:dyDescent="0.3">
      <c r="A2201" s="28" t="str">
        <f t="shared" si="34"/>
        <v/>
      </c>
      <c r="B2201" s="171"/>
      <c r="C2201" s="184"/>
      <c r="D2201" s="170"/>
      <c r="E2201" s="170"/>
      <c r="F2201" s="132" t="str">
        <f>IFERROR(VLOOKUP(C2201,PG!$C$8:$M$1007,11,FALSE),"")</f>
        <v/>
      </c>
      <c r="G2201" s="133">
        <f>IFERROR(VLOOKUP(C2201,PG!$C$8:$N$1007,12,FALSE)*E2201,0)</f>
        <v>0</v>
      </c>
    </row>
    <row r="2202" spans="1:7" ht="35.1" customHeight="1" thickTop="1" thickBot="1" x14ac:dyDescent="0.3">
      <c r="A2202" s="28" t="str">
        <f t="shared" si="34"/>
        <v/>
      </c>
      <c r="B2202" s="171"/>
      <c r="C2202" s="184"/>
      <c r="D2202" s="170"/>
      <c r="E2202" s="170"/>
      <c r="F2202" s="132" t="str">
        <f>IFERROR(VLOOKUP(C2202,PG!$C$8:$M$1007,11,FALSE),"")</f>
        <v/>
      </c>
      <c r="G2202" s="133">
        <f>IFERROR(VLOOKUP(C2202,PG!$C$8:$N$1007,12,FALSE)*E2202,0)</f>
        <v>0</v>
      </c>
    </row>
    <row r="2203" spans="1:7" ht="35.1" customHeight="1" thickTop="1" thickBot="1" x14ac:dyDescent="0.3">
      <c r="A2203" s="28" t="str">
        <f t="shared" si="34"/>
        <v/>
      </c>
      <c r="B2203" s="171"/>
      <c r="C2203" s="184"/>
      <c r="D2203" s="170"/>
      <c r="E2203" s="170"/>
      <c r="F2203" s="132" t="str">
        <f>IFERROR(VLOOKUP(C2203,PG!$C$8:$M$1007,11,FALSE),"")</f>
        <v/>
      </c>
      <c r="G2203" s="133">
        <f>IFERROR(VLOOKUP(C2203,PG!$C$8:$N$1007,12,FALSE)*E2203,0)</f>
        <v>0</v>
      </c>
    </row>
    <row r="2204" spans="1:7" ht="35.1" customHeight="1" thickTop="1" thickBot="1" x14ac:dyDescent="0.3">
      <c r="A2204" s="28" t="str">
        <f t="shared" si="34"/>
        <v/>
      </c>
      <c r="B2204" s="171"/>
      <c r="C2204" s="184"/>
      <c r="D2204" s="170"/>
      <c r="E2204" s="170"/>
      <c r="F2204" s="132" t="str">
        <f>IFERROR(VLOOKUP(C2204,PG!$C$8:$M$1007,11,FALSE),"")</f>
        <v/>
      </c>
      <c r="G2204" s="133">
        <f>IFERROR(VLOOKUP(C2204,PG!$C$8:$N$1007,12,FALSE)*E2204,0)</f>
        <v>0</v>
      </c>
    </row>
    <row r="2205" spans="1:7" ht="35.1" customHeight="1" thickTop="1" thickBot="1" x14ac:dyDescent="0.3">
      <c r="A2205" s="28" t="str">
        <f t="shared" si="34"/>
        <v/>
      </c>
      <c r="B2205" s="171"/>
      <c r="C2205" s="184"/>
      <c r="D2205" s="170"/>
      <c r="E2205" s="170"/>
      <c r="F2205" s="132" t="str">
        <f>IFERROR(VLOOKUP(C2205,PG!$C$8:$M$1007,11,FALSE),"")</f>
        <v/>
      </c>
      <c r="G2205" s="133">
        <f>IFERROR(VLOOKUP(C2205,PG!$C$8:$N$1007,12,FALSE)*E2205,0)</f>
        <v>0</v>
      </c>
    </row>
    <row r="2206" spans="1:7" ht="35.1" customHeight="1" thickTop="1" thickBot="1" x14ac:dyDescent="0.3">
      <c r="A2206" s="28" t="str">
        <f t="shared" si="34"/>
        <v/>
      </c>
      <c r="B2206" s="171"/>
      <c r="C2206" s="184"/>
      <c r="D2206" s="170"/>
      <c r="E2206" s="170"/>
      <c r="F2206" s="132" t="str">
        <f>IFERROR(VLOOKUP(C2206,PG!$C$8:$M$1007,11,FALSE),"")</f>
        <v/>
      </c>
      <c r="G2206" s="133">
        <f>IFERROR(VLOOKUP(C2206,PG!$C$8:$N$1007,12,FALSE)*E2206,0)</f>
        <v>0</v>
      </c>
    </row>
    <row r="2207" spans="1:7" ht="35.1" customHeight="1" thickTop="1" thickBot="1" x14ac:dyDescent="0.3">
      <c r="A2207" s="28" t="str">
        <f t="shared" si="34"/>
        <v/>
      </c>
      <c r="B2207" s="171"/>
      <c r="C2207" s="184"/>
      <c r="D2207" s="170"/>
      <c r="E2207" s="170"/>
      <c r="F2207" s="132" t="str">
        <f>IFERROR(VLOOKUP(C2207,PG!$C$8:$M$1007,11,FALSE),"")</f>
        <v/>
      </c>
      <c r="G2207" s="133">
        <f>IFERROR(VLOOKUP(C2207,PG!$C$8:$N$1007,12,FALSE)*E2207,0)</f>
        <v>0</v>
      </c>
    </row>
    <row r="2208" spans="1:7" ht="35.1" customHeight="1" thickTop="1" thickBot="1" x14ac:dyDescent="0.3">
      <c r="A2208" s="28" t="str">
        <f t="shared" si="34"/>
        <v/>
      </c>
      <c r="B2208" s="171"/>
      <c r="C2208" s="184"/>
      <c r="D2208" s="170"/>
      <c r="E2208" s="170"/>
      <c r="F2208" s="132" t="str">
        <f>IFERROR(VLOOKUP(C2208,PG!$C$8:$M$1007,11,FALSE),"")</f>
        <v/>
      </c>
      <c r="G2208" s="133">
        <f>IFERROR(VLOOKUP(C2208,PG!$C$8:$N$1007,12,FALSE)*E2208,0)</f>
        <v>0</v>
      </c>
    </row>
    <row r="2209" spans="1:7" ht="35.1" customHeight="1" thickTop="1" thickBot="1" x14ac:dyDescent="0.3">
      <c r="A2209" s="28" t="str">
        <f t="shared" si="34"/>
        <v/>
      </c>
      <c r="B2209" s="171"/>
      <c r="C2209" s="184"/>
      <c r="D2209" s="170"/>
      <c r="E2209" s="170"/>
      <c r="F2209" s="132" t="str">
        <f>IFERROR(VLOOKUP(C2209,PG!$C$8:$M$1007,11,FALSE),"")</f>
        <v/>
      </c>
      <c r="G2209" s="133">
        <f>IFERROR(VLOOKUP(C2209,PG!$C$8:$N$1007,12,FALSE)*E2209,0)</f>
        <v>0</v>
      </c>
    </row>
    <row r="2210" spans="1:7" ht="35.1" customHeight="1" thickTop="1" thickBot="1" x14ac:dyDescent="0.3">
      <c r="A2210" s="28" t="str">
        <f t="shared" si="34"/>
        <v/>
      </c>
      <c r="B2210" s="171"/>
      <c r="C2210" s="184"/>
      <c r="D2210" s="170"/>
      <c r="E2210" s="170"/>
      <c r="F2210" s="132" t="str">
        <f>IFERROR(VLOOKUP(C2210,PG!$C$8:$M$1007,11,FALSE),"")</f>
        <v/>
      </c>
      <c r="G2210" s="133">
        <f>IFERROR(VLOOKUP(C2210,PG!$C$8:$N$1007,12,FALSE)*E2210,0)</f>
        <v>0</v>
      </c>
    </row>
    <row r="2211" spans="1:7" ht="35.1" customHeight="1" thickTop="1" thickBot="1" x14ac:dyDescent="0.3">
      <c r="A2211" s="28" t="str">
        <f t="shared" si="34"/>
        <v/>
      </c>
      <c r="B2211" s="171"/>
      <c r="C2211" s="184"/>
      <c r="D2211" s="170"/>
      <c r="E2211" s="170"/>
      <c r="F2211" s="132" t="str">
        <f>IFERROR(VLOOKUP(C2211,PG!$C$8:$M$1007,11,FALSE),"")</f>
        <v/>
      </c>
      <c r="G2211" s="133">
        <f>IFERROR(VLOOKUP(C2211,PG!$C$8:$N$1007,12,FALSE)*E2211,0)</f>
        <v>0</v>
      </c>
    </row>
    <row r="2212" spans="1:7" ht="35.1" customHeight="1" thickTop="1" thickBot="1" x14ac:dyDescent="0.3">
      <c r="A2212" s="28" t="str">
        <f t="shared" si="34"/>
        <v/>
      </c>
      <c r="B2212" s="171"/>
      <c r="C2212" s="184"/>
      <c r="D2212" s="170"/>
      <c r="E2212" s="170"/>
      <c r="F2212" s="132" t="str">
        <f>IFERROR(VLOOKUP(C2212,PG!$C$8:$M$1007,11,FALSE),"")</f>
        <v/>
      </c>
      <c r="G2212" s="133">
        <f>IFERROR(VLOOKUP(C2212,PG!$C$8:$N$1007,12,FALSE)*E2212,0)</f>
        <v>0</v>
      </c>
    </row>
    <row r="2213" spans="1:7" ht="35.1" customHeight="1" thickTop="1" thickBot="1" x14ac:dyDescent="0.3">
      <c r="A2213" s="28" t="str">
        <f t="shared" si="34"/>
        <v/>
      </c>
      <c r="B2213" s="171"/>
      <c r="C2213" s="184"/>
      <c r="D2213" s="170"/>
      <c r="E2213" s="170"/>
      <c r="F2213" s="132" t="str">
        <f>IFERROR(VLOOKUP(C2213,PG!$C$8:$M$1007,11,FALSE),"")</f>
        <v/>
      </c>
      <c r="G2213" s="133">
        <f>IFERROR(VLOOKUP(C2213,PG!$C$8:$N$1007,12,FALSE)*E2213,0)</f>
        <v>0</v>
      </c>
    </row>
    <row r="2214" spans="1:7" ht="35.1" customHeight="1" thickTop="1" thickBot="1" x14ac:dyDescent="0.3">
      <c r="A2214" s="28" t="str">
        <f t="shared" si="34"/>
        <v/>
      </c>
      <c r="B2214" s="171"/>
      <c r="C2214" s="184"/>
      <c r="D2214" s="170"/>
      <c r="E2214" s="170"/>
      <c r="F2214" s="132" t="str">
        <f>IFERROR(VLOOKUP(C2214,PG!$C$8:$M$1007,11,FALSE),"")</f>
        <v/>
      </c>
      <c r="G2214" s="133">
        <f>IFERROR(VLOOKUP(C2214,PG!$C$8:$N$1007,12,FALSE)*E2214,0)</f>
        <v>0</v>
      </c>
    </row>
    <row r="2215" spans="1:7" ht="35.1" customHeight="1" thickTop="1" thickBot="1" x14ac:dyDescent="0.3">
      <c r="A2215" s="28" t="str">
        <f t="shared" si="34"/>
        <v/>
      </c>
      <c r="B2215" s="171"/>
      <c r="C2215" s="184"/>
      <c r="D2215" s="170"/>
      <c r="E2215" s="170"/>
      <c r="F2215" s="132" t="str">
        <f>IFERROR(VLOOKUP(C2215,PG!$C$8:$M$1007,11,FALSE),"")</f>
        <v/>
      </c>
      <c r="G2215" s="133">
        <f>IFERROR(VLOOKUP(C2215,PG!$C$8:$N$1007,12,FALSE)*E2215,0)</f>
        <v>0</v>
      </c>
    </row>
    <row r="2216" spans="1:7" ht="35.1" customHeight="1" thickTop="1" thickBot="1" x14ac:dyDescent="0.3">
      <c r="A2216" s="28" t="str">
        <f t="shared" si="34"/>
        <v/>
      </c>
      <c r="B2216" s="171"/>
      <c r="C2216" s="184"/>
      <c r="D2216" s="170"/>
      <c r="E2216" s="170"/>
      <c r="F2216" s="132" t="str">
        <f>IFERROR(VLOOKUP(C2216,PG!$C$8:$M$1007,11,FALSE),"")</f>
        <v/>
      </c>
      <c r="G2216" s="133">
        <f>IFERROR(VLOOKUP(C2216,PG!$C$8:$N$1007,12,FALSE)*E2216,0)</f>
        <v>0</v>
      </c>
    </row>
    <row r="2217" spans="1:7" ht="35.1" customHeight="1" thickTop="1" thickBot="1" x14ac:dyDescent="0.3">
      <c r="A2217" s="28" t="str">
        <f t="shared" si="34"/>
        <v/>
      </c>
      <c r="B2217" s="171"/>
      <c r="C2217" s="184"/>
      <c r="D2217" s="170"/>
      <c r="E2217" s="170"/>
      <c r="F2217" s="132" t="str">
        <f>IFERROR(VLOOKUP(C2217,PG!$C$8:$M$1007,11,FALSE),"")</f>
        <v/>
      </c>
      <c r="G2217" s="133">
        <f>IFERROR(VLOOKUP(C2217,PG!$C$8:$N$1007,12,FALSE)*E2217,0)</f>
        <v>0</v>
      </c>
    </row>
    <row r="2218" spans="1:7" ht="35.1" customHeight="1" thickTop="1" thickBot="1" x14ac:dyDescent="0.3">
      <c r="A2218" s="28" t="str">
        <f t="shared" si="34"/>
        <v/>
      </c>
      <c r="B2218" s="171"/>
      <c r="C2218" s="184"/>
      <c r="D2218" s="170"/>
      <c r="E2218" s="170"/>
      <c r="F2218" s="132" t="str">
        <f>IFERROR(VLOOKUP(C2218,PG!$C$8:$M$1007,11,FALSE),"")</f>
        <v/>
      </c>
      <c r="G2218" s="133">
        <f>IFERROR(VLOOKUP(C2218,PG!$C$8:$N$1007,12,FALSE)*E2218,0)</f>
        <v>0</v>
      </c>
    </row>
    <row r="2219" spans="1:7" ht="35.1" customHeight="1" thickTop="1" thickBot="1" x14ac:dyDescent="0.3">
      <c r="A2219" s="28" t="str">
        <f t="shared" si="34"/>
        <v/>
      </c>
      <c r="B2219" s="171"/>
      <c r="C2219" s="184"/>
      <c r="D2219" s="170"/>
      <c r="E2219" s="170"/>
      <c r="F2219" s="132" t="str">
        <f>IFERROR(VLOOKUP(C2219,PG!$C$8:$M$1007,11,FALSE),"")</f>
        <v/>
      </c>
      <c r="G2219" s="133">
        <f>IFERROR(VLOOKUP(C2219,PG!$C$8:$N$1007,12,FALSE)*E2219,0)</f>
        <v>0</v>
      </c>
    </row>
    <row r="2220" spans="1:7" ht="35.1" customHeight="1" thickTop="1" thickBot="1" x14ac:dyDescent="0.3">
      <c r="A2220" s="28" t="str">
        <f t="shared" si="34"/>
        <v/>
      </c>
      <c r="B2220" s="171"/>
      <c r="C2220" s="184"/>
      <c r="D2220" s="170"/>
      <c r="E2220" s="170"/>
      <c r="F2220" s="132" t="str">
        <f>IFERROR(VLOOKUP(C2220,PG!$C$8:$M$1007,11,FALSE),"")</f>
        <v/>
      </c>
      <c r="G2220" s="133">
        <f>IFERROR(VLOOKUP(C2220,PG!$C$8:$N$1007,12,FALSE)*E2220,0)</f>
        <v>0</v>
      </c>
    </row>
    <row r="2221" spans="1:7" ht="35.1" customHeight="1" thickTop="1" thickBot="1" x14ac:dyDescent="0.3">
      <c r="A2221" s="28" t="str">
        <f t="shared" si="34"/>
        <v/>
      </c>
      <c r="B2221" s="171"/>
      <c r="C2221" s="184"/>
      <c r="D2221" s="170"/>
      <c r="E2221" s="170"/>
      <c r="F2221" s="132" t="str">
        <f>IFERROR(VLOOKUP(C2221,PG!$C$8:$M$1007,11,FALSE),"")</f>
        <v/>
      </c>
      <c r="G2221" s="133">
        <f>IFERROR(VLOOKUP(C2221,PG!$C$8:$N$1007,12,FALSE)*E2221,0)</f>
        <v>0</v>
      </c>
    </row>
    <row r="2222" spans="1:7" ht="35.1" customHeight="1" thickTop="1" thickBot="1" x14ac:dyDescent="0.3">
      <c r="A2222" s="28" t="str">
        <f t="shared" si="34"/>
        <v/>
      </c>
      <c r="B2222" s="171"/>
      <c r="C2222" s="184"/>
      <c r="D2222" s="170"/>
      <c r="E2222" s="170"/>
      <c r="F2222" s="132" t="str">
        <f>IFERROR(VLOOKUP(C2222,PG!$C$8:$M$1007,11,FALSE),"")</f>
        <v/>
      </c>
      <c r="G2222" s="133">
        <f>IFERROR(VLOOKUP(C2222,PG!$C$8:$N$1007,12,FALSE)*E2222,0)</f>
        <v>0</v>
      </c>
    </row>
    <row r="2223" spans="1:7" ht="35.1" customHeight="1" thickTop="1" thickBot="1" x14ac:dyDescent="0.3">
      <c r="A2223" s="28" t="str">
        <f t="shared" si="34"/>
        <v/>
      </c>
      <c r="B2223" s="171"/>
      <c r="C2223" s="184"/>
      <c r="D2223" s="170"/>
      <c r="E2223" s="170"/>
      <c r="F2223" s="132" t="str">
        <f>IFERROR(VLOOKUP(C2223,PG!$C$8:$M$1007,11,FALSE),"")</f>
        <v/>
      </c>
      <c r="G2223" s="133">
        <f>IFERROR(VLOOKUP(C2223,PG!$C$8:$N$1007,12,FALSE)*E2223,0)</f>
        <v>0</v>
      </c>
    </row>
    <row r="2224" spans="1:7" ht="35.1" customHeight="1" thickTop="1" thickBot="1" x14ac:dyDescent="0.3">
      <c r="A2224" s="28" t="str">
        <f t="shared" si="34"/>
        <v/>
      </c>
      <c r="B2224" s="171"/>
      <c r="C2224" s="184"/>
      <c r="D2224" s="170"/>
      <c r="E2224" s="170"/>
      <c r="F2224" s="132" t="str">
        <f>IFERROR(VLOOKUP(C2224,PG!$C$8:$M$1007,11,FALSE),"")</f>
        <v/>
      </c>
      <c r="G2224" s="133">
        <f>IFERROR(VLOOKUP(C2224,PG!$C$8:$N$1007,12,FALSE)*E2224,0)</f>
        <v>0</v>
      </c>
    </row>
    <row r="2225" spans="1:7" ht="35.1" customHeight="1" thickTop="1" thickBot="1" x14ac:dyDescent="0.3">
      <c r="A2225" s="28" t="str">
        <f t="shared" si="34"/>
        <v/>
      </c>
      <c r="B2225" s="171"/>
      <c r="C2225" s="184"/>
      <c r="D2225" s="170"/>
      <c r="E2225" s="170"/>
      <c r="F2225" s="132" t="str">
        <f>IFERROR(VLOOKUP(C2225,PG!$C$8:$M$1007,11,FALSE),"")</f>
        <v/>
      </c>
      <c r="G2225" s="133">
        <f>IFERROR(VLOOKUP(C2225,PG!$C$8:$N$1007,12,FALSE)*E2225,0)</f>
        <v>0</v>
      </c>
    </row>
    <row r="2226" spans="1:7" ht="35.1" customHeight="1" thickTop="1" thickBot="1" x14ac:dyDescent="0.3">
      <c r="A2226" s="28" t="str">
        <f t="shared" si="34"/>
        <v/>
      </c>
      <c r="B2226" s="171"/>
      <c r="C2226" s="184"/>
      <c r="D2226" s="170"/>
      <c r="E2226" s="170"/>
      <c r="F2226" s="132" t="str">
        <f>IFERROR(VLOOKUP(C2226,PG!$C$8:$M$1007,11,FALSE),"")</f>
        <v/>
      </c>
      <c r="G2226" s="133">
        <f>IFERROR(VLOOKUP(C2226,PG!$C$8:$N$1007,12,FALSE)*E2226,0)</f>
        <v>0</v>
      </c>
    </row>
    <row r="2227" spans="1:7" ht="35.1" customHeight="1" thickTop="1" thickBot="1" x14ac:dyDescent="0.3">
      <c r="A2227" s="28" t="str">
        <f t="shared" si="34"/>
        <v/>
      </c>
      <c r="B2227" s="171"/>
      <c r="C2227" s="184"/>
      <c r="D2227" s="170"/>
      <c r="E2227" s="170"/>
      <c r="F2227" s="132" t="str">
        <f>IFERROR(VLOOKUP(C2227,PG!$C$8:$M$1007,11,FALSE),"")</f>
        <v/>
      </c>
      <c r="G2227" s="133">
        <f>IFERROR(VLOOKUP(C2227,PG!$C$8:$N$1007,12,FALSE)*E2227,0)</f>
        <v>0</v>
      </c>
    </row>
    <row r="2228" spans="1:7" ht="35.1" customHeight="1" thickTop="1" thickBot="1" x14ac:dyDescent="0.3">
      <c r="A2228" s="28" t="str">
        <f t="shared" si="34"/>
        <v/>
      </c>
      <c r="B2228" s="171"/>
      <c r="C2228" s="184"/>
      <c r="D2228" s="170"/>
      <c r="E2228" s="170"/>
      <c r="F2228" s="132" t="str">
        <f>IFERROR(VLOOKUP(C2228,PG!$C$8:$M$1007,11,FALSE),"")</f>
        <v/>
      </c>
      <c r="G2228" s="133">
        <f>IFERROR(VLOOKUP(C2228,PG!$C$8:$N$1007,12,FALSE)*E2228,0)</f>
        <v>0</v>
      </c>
    </row>
    <row r="2229" spans="1:7" ht="35.1" customHeight="1" thickTop="1" thickBot="1" x14ac:dyDescent="0.3">
      <c r="A2229" s="28" t="str">
        <f t="shared" si="34"/>
        <v/>
      </c>
      <c r="B2229" s="171"/>
      <c r="C2229" s="184"/>
      <c r="D2229" s="170"/>
      <c r="E2229" s="170"/>
      <c r="F2229" s="132" t="str">
        <f>IFERROR(VLOOKUP(C2229,PG!$C$8:$M$1007,11,FALSE),"")</f>
        <v/>
      </c>
      <c r="G2229" s="133">
        <f>IFERROR(VLOOKUP(C2229,PG!$C$8:$N$1007,12,FALSE)*E2229,0)</f>
        <v>0</v>
      </c>
    </row>
    <row r="2230" spans="1:7" ht="35.1" customHeight="1" thickTop="1" thickBot="1" x14ac:dyDescent="0.3">
      <c r="A2230" s="28" t="str">
        <f t="shared" si="34"/>
        <v/>
      </c>
      <c r="B2230" s="171"/>
      <c r="C2230" s="184"/>
      <c r="D2230" s="170"/>
      <c r="E2230" s="170"/>
      <c r="F2230" s="132" t="str">
        <f>IFERROR(VLOOKUP(C2230,PG!$C$8:$M$1007,11,FALSE),"")</f>
        <v/>
      </c>
      <c r="G2230" s="133">
        <f>IFERROR(VLOOKUP(C2230,PG!$C$8:$N$1007,12,FALSE)*E2230,0)</f>
        <v>0</v>
      </c>
    </row>
    <row r="2231" spans="1:7" ht="35.1" customHeight="1" thickTop="1" thickBot="1" x14ac:dyDescent="0.3">
      <c r="A2231" s="28" t="str">
        <f t="shared" si="34"/>
        <v/>
      </c>
      <c r="B2231" s="171"/>
      <c r="C2231" s="184"/>
      <c r="D2231" s="170"/>
      <c r="E2231" s="170"/>
      <c r="F2231" s="132" t="str">
        <f>IFERROR(VLOOKUP(C2231,PG!$C$8:$M$1007,11,FALSE),"")</f>
        <v/>
      </c>
      <c r="G2231" s="133">
        <f>IFERROR(VLOOKUP(C2231,PG!$C$8:$N$1007,12,FALSE)*E2231,0)</f>
        <v>0</v>
      </c>
    </row>
    <row r="2232" spans="1:7" ht="35.1" customHeight="1" thickTop="1" thickBot="1" x14ac:dyDescent="0.3">
      <c r="A2232" s="28" t="str">
        <f t="shared" si="34"/>
        <v/>
      </c>
      <c r="B2232" s="171"/>
      <c r="C2232" s="184"/>
      <c r="D2232" s="170"/>
      <c r="E2232" s="170"/>
      <c r="F2232" s="132" t="str">
        <f>IFERROR(VLOOKUP(C2232,PG!$C$8:$M$1007,11,FALSE),"")</f>
        <v/>
      </c>
      <c r="G2232" s="133">
        <f>IFERROR(VLOOKUP(C2232,PG!$C$8:$N$1007,12,FALSE)*E2232,0)</f>
        <v>0</v>
      </c>
    </row>
    <row r="2233" spans="1:7" ht="35.1" customHeight="1" thickTop="1" thickBot="1" x14ac:dyDescent="0.3">
      <c r="A2233" s="28" t="str">
        <f t="shared" si="34"/>
        <v/>
      </c>
      <c r="B2233" s="171"/>
      <c r="C2233" s="184"/>
      <c r="D2233" s="170"/>
      <c r="E2233" s="170"/>
      <c r="F2233" s="132" t="str">
        <f>IFERROR(VLOOKUP(C2233,PG!$C$8:$M$1007,11,FALSE),"")</f>
        <v/>
      </c>
      <c r="G2233" s="133">
        <f>IFERROR(VLOOKUP(C2233,PG!$C$8:$N$1007,12,FALSE)*E2233,0)</f>
        <v>0</v>
      </c>
    </row>
    <row r="2234" spans="1:7" ht="35.1" customHeight="1" thickTop="1" thickBot="1" x14ac:dyDescent="0.3">
      <c r="A2234" s="28" t="str">
        <f t="shared" si="34"/>
        <v/>
      </c>
      <c r="B2234" s="171"/>
      <c r="C2234" s="184"/>
      <c r="D2234" s="170"/>
      <c r="E2234" s="170"/>
      <c r="F2234" s="132" t="str">
        <f>IFERROR(VLOOKUP(C2234,PG!$C$8:$M$1007,11,FALSE),"")</f>
        <v/>
      </c>
      <c r="G2234" s="133">
        <f>IFERROR(VLOOKUP(C2234,PG!$C$8:$N$1007,12,FALSE)*E2234,0)</f>
        <v>0</v>
      </c>
    </row>
    <row r="2235" spans="1:7" ht="35.1" customHeight="1" thickTop="1" thickBot="1" x14ac:dyDescent="0.3">
      <c r="A2235" s="28" t="str">
        <f t="shared" si="34"/>
        <v/>
      </c>
      <c r="B2235" s="171"/>
      <c r="C2235" s="184"/>
      <c r="D2235" s="170"/>
      <c r="E2235" s="170"/>
      <c r="F2235" s="132" t="str">
        <f>IFERROR(VLOOKUP(C2235,PG!$C$8:$M$1007,11,FALSE),"")</f>
        <v/>
      </c>
      <c r="G2235" s="133">
        <f>IFERROR(VLOOKUP(C2235,PG!$C$8:$N$1007,12,FALSE)*E2235,0)</f>
        <v>0</v>
      </c>
    </row>
    <row r="2236" spans="1:7" ht="35.1" customHeight="1" thickTop="1" thickBot="1" x14ac:dyDescent="0.3">
      <c r="A2236" s="28" t="str">
        <f t="shared" si="34"/>
        <v/>
      </c>
      <c r="B2236" s="171"/>
      <c r="C2236" s="184"/>
      <c r="D2236" s="170"/>
      <c r="E2236" s="170"/>
      <c r="F2236" s="132" t="str">
        <f>IFERROR(VLOOKUP(C2236,PG!$C$8:$M$1007,11,FALSE),"")</f>
        <v/>
      </c>
      <c r="G2236" s="133">
        <f>IFERROR(VLOOKUP(C2236,PG!$C$8:$N$1007,12,FALSE)*E2236,0)</f>
        <v>0</v>
      </c>
    </row>
    <row r="2237" spans="1:7" ht="35.1" customHeight="1" thickTop="1" thickBot="1" x14ac:dyDescent="0.3">
      <c r="A2237" s="28" t="str">
        <f t="shared" si="34"/>
        <v/>
      </c>
      <c r="B2237" s="171"/>
      <c r="C2237" s="184"/>
      <c r="D2237" s="170"/>
      <c r="E2237" s="170"/>
      <c r="F2237" s="132" t="str">
        <f>IFERROR(VLOOKUP(C2237,PG!$C$8:$M$1007,11,FALSE),"")</f>
        <v/>
      </c>
      <c r="G2237" s="133">
        <f>IFERROR(VLOOKUP(C2237,PG!$C$8:$N$1007,12,FALSE)*E2237,0)</f>
        <v>0</v>
      </c>
    </row>
    <row r="2238" spans="1:7" ht="35.1" customHeight="1" thickTop="1" thickBot="1" x14ac:dyDescent="0.3">
      <c r="A2238" s="28" t="str">
        <f t="shared" si="34"/>
        <v/>
      </c>
      <c r="B2238" s="171"/>
      <c r="C2238" s="184"/>
      <c r="D2238" s="170"/>
      <c r="E2238" s="170"/>
      <c r="F2238" s="132" t="str">
        <f>IFERROR(VLOOKUP(C2238,PG!$C$8:$M$1007,11,FALSE),"")</f>
        <v/>
      </c>
      <c r="G2238" s="133">
        <f>IFERROR(VLOOKUP(C2238,PG!$C$8:$N$1007,12,FALSE)*E2238,0)</f>
        <v>0</v>
      </c>
    </row>
    <row r="2239" spans="1:7" ht="35.1" customHeight="1" thickTop="1" thickBot="1" x14ac:dyDescent="0.3">
      <c r="A2239" s="28" t="str">
        <f t="shared" si="34"/>
        <v/>
      </c>
      <c r="B2239" s="171"/>
      <c r="C2239" s="184"/>
      <c r="D2239" s="170"/>
      <c r="E2239" s="170"/>
      <c r="F2239" s="132" t="str">
        <f>IFERROR(VLOOKUP(C2239,PG!$C$8:$M$1007,11,FALSE),"")</f>
        <v/>
      </c>
      <c r="G2239" s="133">
        <f>IFERROR(VLOOKUP(C2239,PG!$C$8:$N$1007,12,FALSE)*E2239,0)</f>
        <v>0</v>
      </c>
    </row>
    <row r="2240" spans="1:7" ht="35.1" customHeight="1" thickTop="1" thickBot="1" x14ac:dyDescent="0.3">
      <c r="A2240" s="28" t="str">
        <f t="shared" si="34"/>
        <v/>
      </c>
      <c r="B2240" s="171"/>
      <c r="C2240" s="184"/>
      <c r="D2240" s="170"/>
      <c r="E2240" s="170"/>
      <c r="F2240" s="132" t="str">
        <f>IFERROR(VLOOKUP(C2240,PG!$C$8:$M$1007,11,FALSE),"")</f>
        <v/>
      </c>
      <c r="G2240" s="133">
        <f>IFERROR(VLOOKUP(C2240,PG!$C$8:$N$1007,12,FALSE)*E2240,0)</f>
        <v>0</v>
      </c>
    </row>
    <row r="2241" spans="1:7" ht="35.1" customHeight="1" thickTop="1" thickBot="1" x14ac:dyDescent="0.3">
      <c r="A2241" s="28" t="str">
        <f t="shared" si="34"/>
        <v/>
      </c>
      <c r="B2241" s="171"/>
      <c r="C2241" s="184"/>
      <c r="D2241" s="170"/>
      <c r="E2241" s="170"/>
      <c r="F2241" s="132" t="str">
        <f>IFERROR(VLOOKUP(C2241,PG!$C$8:$M$1007,11,FALSE),"")</f>
        <v/>
      </c>
      <c r="G2241" s="133">
        <f>IFERROR(VLOOKUP(C2241,PG!$C$8:$N$1007,12,FALSE)*E2241,0)</f>
        <v>0</v>
      </c>
    </row>
    <row r="2242" spans="1:7" ht="35.1" customHeight="1" thickTop="1" thickBot="1" x14ac:dyDescent="0.3">
      <c r="A2242" s="28" t="str">
        <f t="shared" si="34"/>
        <v/>
      </c>
      <c r="B2242" s="171"/>
      <c r="C2242" s="184"/>
      <c r="D2242" s="170"/>
      <c r="E2242" s="170"/>
      <c r="F2242" s="132" t="str">
        <f>IFERROR(VLOOKUP(C2242,PG!$C$8:$M$1007,11,FALSE),"")</f>
        <v/>
      </c>
      <c r="G2242" s="133">
        <f>IFERROR(VLOOKUP(C2242,PG!$C$8:$N$1007,12,FALSE)*E2242,0)</f>
        <v>0</v>
      </c>
    </row>
    <row r="2243" spans="1:7" ht="35.1" customHeight="1" thickTop="1" thickBot="1" x14ac:dyDescent="0.3">
      <c r="A2243" s="28" t="str">
        <f t="shared" si="34"/>
        <v/>
      </c>
      <c r="B2243" s="171"/>
      <c r="C2243" s="184"/>
      <c r="D2243" s="170"/>
      <c r="E2243" s="170"/>
      <c r="F2243" s="132" t="str">
        <f>IFERROR(VLOOKUP(C2243,PG!$C$8:$M$1007,11,FALSE),"")</f>
        <v/>
      </c>
      <c r="G2243" s="133">
        <f>IFERROR(VLOOKUP(C2243,PG!$C$8:$N$1007,12,FALSE)*E2243,0)</f>
        <v>0</v>
      </c>
    </row>
    <row r="2244" spans="1:7" ht="35.1" customHeight="1" thickTop="1" thickBot="1" x14ac:dyDescent="0.3">
      <c r="A2244" s="28" t="str">
        <f t="shared" si="34"/>
        <v/>
      </c>
      <c r="B2244" s="171"/>
      <c r="C2244" s="184"/>
      <c r="D2244" s="170"/>
      <c r="E2244" s="170"/>
      <c r="F2244" s="132" t="str">
        <f>IFERROR(VLOOKUP(C2244,PG!$C$8:$M$1007,11,FALSE),"")</f>
        <v/>
      </c>
      <c r="G2244" s="133">
        <f>IFERROR(VLOOKUP(C2244,PG!$C$8:$N$1007,12,FALSE)*E2244,0)</f>
        <v>0</v>
      </c>
    </row>
    <row r="2245" spans="1:7" ht="35.1" customHeight="1" thickTop="1" thickBot="1" x14ac:dyDescent="0.3">
      <c r="A2245" s="28" t="str">
        <f t="shared" si="34"/>
        <v/>
      </c>
      <c r="B2245" s="171"/>
      <c r="C2245" s="184"/>
      <c r="D2245" s="170"/>
      <c r="E2245" s="170"/>
      <c r="F2245" s="132" t="str">
        <f>IFERROR(VLOOKUP(C2245,PG!$C$8:$M$1007,11,FALSE),"")</f>
        <v/>
      </c>
      <c r="G2245" s="133">
        <f>IFERROR(VLOOKUP(C2245,PG!$C$8:$N$1007,12,FALSE)*E2245,0)</f>
        <v>0</v>
      </c>
    </row>
    <row r="2246" spans="1:7" ht="35.1" customHeight="1" thickTop="1" thickBot="1" x14ac:dyDescent="0.3">
      <c r="A2246" s="28" t="str">
        <f t="shared" si="34"/>
        <v/>
      </c>
      <c r="B2246" s="171"/>
      <c r="C2246" s="184"/>
      <c r="D2246" s="170"/>
      <c r="E2246" s="170"/>
      <c r="F2246" s="132" t="str">
        <f>IFERROR(VLOOKUP(C2246,PG!$C$8:$M$1007,11,FALSE),"")</f>
        <v/>
      </c>
      <c r="G2246" s="133">
        <f>IFERROR(VLOOKUP(C2246,PG!$C$8:$N$1007,12,FALSE)*E2246,0)</f>
        <v>0</v>
      </c>
    </row>
    <row r="2247" spans="1:7" ht="35.1" customHeight="1" thickTop="1" thickBot="1" x14ac:dyDescent="0.3">
      <c r="A2247" s="28" t="str">
        <f t="shared" si="34"/>
        <v/>
      </c>
      <c r="B2247" s="171"/>
      <c r="C2247" s="184"/>
      <c r="D2247" s="170"/>
      <c r="E2247" s="170"/>
      <c r="F2247" s="132" t="str">
        <f>IFERROR(VLOOKUP(C2247,PG!$C$8:$M$1007,11,FALSE),"")</f>
        <v/>
      </c>
      <c r="G2247" s="133">
        <f>IFERROR(VLOOKUP(C2247,PG!$C$8:$N$1007,12,FALSE)*E2247,0)</f>
        <v>0</v>
      </c>
    </row>
    <row r="2248" spans="1:7" ht="35.1" customHeight="1" thickTop="1" thickBot="1" x14ac:dyDescent="0.3">
      <c r="A2248" s="28" t="str">
        <f t="shared" si="34"/>
        <v/>
      </c>
      <c r="B2248" s="171"/>
      <c r="C2248" s="184"/>
      <c r="D2248" s="170"/>
      <c r="E2248" s="170"/>
      <c r="F2248" s="132" t="str">
        <f>IFERROR(VLOOKUP(C2248,PG!$C$8:$M$1007,11,FALSE),"")</f>
        <v/>
      </c>
      <c r="G2248" s="133">
        <f>IFERROR(VLOOKUP(C2248,PG!$C$8:$N$1007,12,FALSE)*E2248,0)</f>
        <v>0</v>
      </c>
    </row>
    <row r="2249" spans="1:7" ht="35.1" customHeight="1" thickTop="1" thickBot="1" x14ac:dyDescent="0.3">
      <c r="A2249" s="28" t="str">
        <f t="shared" ref="A2249:A2312" si="35">IF(B2249="","",MONTH(B2249))</f>
        <v/>
      </c>
      <c r="B2249" s="171"/>
      <c r="C2249" s="184"/>
      <c r="D2249" s="170"/>
      <c r="E2249" s="170"/>
      <c r="F2249" s="132" t="str">
        <f>IFERROR(VLOOKUP(C2249,PG!$C$8:$M$1007,11,FALSE),"")</f>
        <v/>
      </c>
      <c r="G2249" s="133">
        <f>IFERROR(VLOOKUP(C2249,PG!$C$8:$N$1007,12,FALSE)*E2249,0)</f>
        <v>0</v>
      </c>
    </row>
    <row r="2250" spans="1:7" ht="35.1" customHeight="1" thickTop="1" thickBot="1" x14ac:dyDescent="0.3">
      <c r="A2250" s="28" t="str">
        <f t="shared" si="35"/>
        <v/>
      </c>
      <c r="B2250" s="171"/>
      <c r="C2250" s="184"/>
      <c r="D2250" s="170"/>
      <c r="E2250" s="170"/>
      <c r="F2250" s="132" t="str">
        <f>IFERROR(VLOOKUP(C2250,PG!$C$8:$M$1007,11,FALSE),"")</f>
        <v/>
      </c>
      <c r="G2250" s="133">
        <f>IFERROR(VLOOKUP(C2250,PG!$C$8:$N$1007,12,FALSE)*E2250,0)</f>
        <v>0</v>
      </c>
    </row>
    <row r="2251" spans="1:7" ht="35.1" customHeight="1" thickTop="1" thickBot="1" x14ac:dyDescent="0.3">
      <c r="A2251" s="28" t="str">
        <f t="shared" si="35"/>
        <v/>
      </c>
      <c r="B2251" s="171"/>
      <c r="C2251" s="184"/>
      <c r="D2251" s="170"/>
      <c r="E2251" s="170"/>
      <c r="F2251" s="132" t="str">
        <f>IFERROR(VLOOKUP(C2251,PG!$C$8:$M$1007,11,FALSE),"")</f>
        <v/>
      </c>
      <c r="G2251" s="133">
        <f>IFERROR(VLOOKUP(C2251,PG!$C$8:$N$1007,12,FALSE)*E2251,0)</f>
        <v>0</v>
      </c>
    </row>
    <row r="2252" spans="1:7" ht="35.1" customHeight="1" thickTop="1" thickBot="1" x14ac:dyDescent="0.3">
      <c r="A2252" s="28" t="str">
        <f t="shared" si="35"/>
        <v/>
      </c>
      <c r="B2252" s="171"/>
      <c r="C2252" s="184"/>
      <c r="D2252" s="170"/>
      <c r="E2252" s="170"/>
      <c r="F2252" s="132" t="str">
        <f>IFERROR(VLOOKUP(C2252,PG!$C$8:$M$1007,11,FALSE),"")</f>
        <v/>
      </c>
      <c r="G2252" s="133">
        <f>IFERROR(VLOOKUP(C2252,PG!$C$8:$N$1007,12,FALSE)*E2252,0)</f>
        <v>0</v>
      </c>
    </row>
    <row r="2253" spans="1:7" ht="35.1" customHeight="1" thickTop="1" thickBot="1" x14ac:dyDescent="0.3">
      <c r="A2253" s="28" t="str">
        <f t="shared" si="35"/>
        <v/>
      </c>
      <c r="B2253" s="171"/>
      <c r="C2253" s="184"/>
      <c r="D2253" s="170"/>
      <c r="E2253" s="170"/>
      <c r="F2253" s="132" t="str">
        <f>IFERROR(VLOOKUP(C2253,PG!$C$8:$M$1007,11,FALSE),"")</f>
        <v/>
      </c>
      <c r="G2253" s="133">
        <f>IFERROR(VLOOKUP(C2253,PG!$C$8:$N$1007,12,FALSE)*E2253,0)</f>
        <v>0</v>
      </c>
    </row>
    <row r="2254" spans="1:7" ht="35.1" customHeight="1" thickTop="1" thickBot="1" x14ac:dyDescent="0.3">
      <c r="A2254" s="28" t="str">
        <f t="shared" si="35"/>
        <v/>
      </c>
      <c r="B2254" s="171"/>
      <c r="C2254" s="184"/>
      <c r="D2254" s="170"/>
      <c r="E2254" s="170"/>
      <c r="F2254" s="132" t="str">
        <f>IFERROR(VLOOKUP(C2254,PG!$C$8:$M$1007,11,FALSE),"")</f>
        <v/>
      </c>
      <c r="G2254" s="133">
        <f>IFERROR(VLOOKUP(C2254,PG!$C$8:$N$1007,12,FALSE)*E2254,0)</f>
        <v>0</v>
      </c>
    </row>
    <row r="2255" spans="1:7" ht="35.1" customHeight="1" thickTop="1" thickBot="1" x14ac:dyDescent="0.3">
      <c r="A2255" s="28" t="str">
        <f t="shared" si="35"/>
        <v/>
      </c>
      <c r="B2255" s="171"/>
      <c r="C2255" s="184"/>
      <c r="D2255" s="170"/>
      <c r="E2255" s="170"/>
      <c r="F2255" s="132" t="str">
        <f>IFERROR(VLOOKUP(C2255,PG!$C$8:$M$1007,11,FALSE),"")</f>
        <v/>
      </c>
      <c r="G2255" s="133">
        <f>IFERROR(VLOOKUP(C2255,PG!$C$8:$N$1007,12,FALSE)*E2255,0)</f>
        <v>0</v>
      </c>
    </row>
    <row r="2256" spans="1:7" ht="35.1" customHeight="1" thickTop="1" thickBot="1" x14ac:dyDescent="0.3">
      <c r="A2256" s="28" t="str">
        <f t="shared" si="35"/>
        <v/>
      </c>
      <c r="B2256" s="171"/>
      <c r="C2256" s="184"/>
      <c r="D2256" s="170"/>
      <c r="E2256" s="170"/>
      <c r="F2256" s="132" t="str">
        <f>IFERROR(VLOOKUP(C2256,PG!$C$8:$M$1007,11,FALSE),"")</f>
        <v/>
      </c>
      <c r="G2256" s="133">
        <f>IFERROR(VLOOKUP(C2256,PG!$C$8:$N$1007,12,FALSE)*E2256,0)</f>
        <v>0</v>
      </c>
    </row>
    <row r="2257" spans="1:7" ht="35.1" customHeight="1" thickTop="1" thickBot="1" x14ac:dyDescent="0.3">
      <c r="A2257" s="28" t="str">
        <f t="shared" si="35"/>
        <v/>
      </c>
      <c r="B2257" s="171"/>
      <c r="C2257" s="184"/>
      <c r="D2257" s="170"/>
      <c r="E2257" s="170"/>
      <c r="F2257" s="132" t="str">
        <f>IFERROR(VLOOKUP(C2257,PG!$C$8:$M$1007,11,FALSE),"")</f>
        <v/>
      </c>
      <c r="G2257" s="133">
        <f>IFERROR(VLOOKUP(C2257,PG!$C$8:$N$1007,12,FALSE)*E2257,0)</f>
        <v>0</v>
      </c>
    </row>
    <row r="2258" spans="1:7" ht="35.1" customHeight="1" thickTop="1" thickBot="1" x14ac:dyDescent="0.3">
      <c r="A2258" s="28" t="str">
        <f t="shared" si="35"/>
        <v/>
      </c>
      <c r="B2258" s="171"/>
      <c r="C2258" s="184"/>
      <c r="D2258" s="170"/>
      <c r="E2258" s="170"/>
      <c r="F2258" s="132" t="str">
        <f>IFERROR(VLOOKUP(C2258,PG!$C$8:$M$1007,11,FALSE),"")</f>
        <v/>
      </c>
      <c r="G2258" s="133">
        <f>IFERROR(VLOOKUP(C2258,PG!$C$8:$N$1007,12,FALSE)*E2258,0)</f>
        <v>0</v>
      </c>
    </row>
    <row r="2259" spans="1:7" ht="35.1" customHeight="1" thickTop="1" thickBot="1" x14ac:dyDescent="0.3">
      <c r="A2259" s="28" t="str">
        <f t="shared" si="35"/>
        <v/>
      </c>
      <c r="B2259" s="171"/>
      <c r="C2259" s="184"/>
      <c r="D2259" s="170"/>
      <c r="E2259" s="170"/>
      <c r="F2259" s="132" t="str">
        <f>IFERROR(VLOOKUP(C2259,PG!$C$8:$M$1007,11,FALSE),"")</f>
        <v/>
      </c>
      <c r="G2259" s="133">
        <f>IFERROR(VLOOKUP(C2259,PG!$C$8:$N$1007,12,FALSE)*E2259,0)</f>
        <v>0</v>
      </c>
    </row>
    <row r="2260" spans="1:7" ht="35.1" customHeight="1" thickTop="1" thickBot="1" x14ac:dyDescent="0.3">
      <c r="A2260" s="28" t="str">
        <f t="shared" si="35"/>
        <v/>
      </c>
      <c r="B2260" s="171"/>
      <c r="C2260" s="184"/>
      <c r="D2260" s="170"/>
      <c r="E2260" s="170"/>
      <c r="F2260" s="132" t="str">
        <f>IFERROR(VLOOKUP(C2260,PG!$C$8:$M$1007,11,FALSE),"")</f>
        <v/>
      </c>
      <c r="G2260" s="133">
        <f>IFERROR(VLOOKUP(C2260,PG!$C$8:$N$1007,12,FALSE)*E2260,0)</f>
        <v>0</v>
      </c>
    </row>
    <row r="2261" spans="1:7" ht="35.1" customHeight="1" thickTop="1" thickBot="1" x14ac:dyDescent="0.3">
      <c r="A2261" s="28" t="str">
        <f t="shared" si="35"/>
        <v/>
      </c>
      <c r="B2261" s="171"/>
      <c r="C2261" s="184"/>
      <c r="D2261" s="170"/>
      <c r="E2261" s="170"/>
      <c r="F2261" s="132" t="str">
        <f>IFERROR(VLOOKUP(C2261,PG!$C$8:$M$1007,11,FALSE),"")</f>
        <v/>
      </c>
      <c r="G2261" s="133">
        <f>IFERROR(VLOOKUP(C2261,PG!$C$8:$N$1007,12,FALSE)*E2261,0)</f>
        <v>0</v>
      </c>
    </row>
    <row r="2262" spans="1:7" ht="35.1" customHeight="1" thickTop="1" thickBot="1" x14ac:dyDescent="0.3">
      <c r="A2262" s="28" t="str">
        <f t="shared" si="35"/>
        <v/>
      </c>
      <c r="B2262" s="171"/>
      <c r="C2262" s="184"/>
      <c r="D2262" s="170"/>
      <c r="E2262" s="170"/>
      <c r="F2262" s="132" t="str">
        <f>IFERROR(VLOOKUP(C2262,PG!$C$8:$M$1007,11,FALSE),"")</f>
        <v/>
      </c>
      <c r="G2262" s="133">
        <f>IFERROR(VLOOKUP(C2262,PG!$C$8:$N$1007,12,FALSE)*E2262,0)</f>
        <v>0</v>
      </c>
    </row>
    <row r="2263" spans="1:7" ht="35.1" customHeight="1" thickTop="1" thickBot="1" x14ac:dyDescent="0.3">
      <c r="A2263" s="28" t="str">
        <f t="shared" si="35"/>
        <v/>
      </c>
      <c r="B2263" s="171"/>
      <c r="C2263" s="184"/>
      <c r="D2263" s="170"/>
      <c r="E2263" s="170"/>
      <c r="F2263" s="132" t="str">
        <f>IFERROR(VLOOKUP(C2263,PG!$C$8:$M$1007,11,FALSE),"")</f>
        <v/>
      </c>
      <c r="G2263" s="133">
        <f>IFERROR(VLOOKUP(C2263,PG!$C$8:$N$1007,12,FALSE)*E2263,0)</f>
        <v>0</v>
      </c>
    </row>
    <row r="2264" spans="1:7" ht="35.1" customHeight="1" thickTop="1" thickBot="1" x14ac:dyDescent="0.3">
      <c r="A2264" s="28" t="str">
        <f t="shared" si="35"/>
        <v/>
      </c>
      <c r="B2264" s="171"/>
      <c r="C2264" s="184"/>
      <c r="D2264" s="170"/>
      <c r="E2264" s="170"/>
      <c r="F2264" s="132" t="str">
        <f>IFERROR(VLOOKUP(C2264,PG!$C$8:$M$1007,11,FALSE),"")</f>
        <v/>
      </c>
      <c r="G2264" s="133">
        <f>IFERROR(VLOOKUP(C2264,PG!$C$8:$N$1007,12,FALSE)*E2264,0)</f>
        <v>0</v>
      </c>
    </row>
    <row r="2265" spans="1:7" ht="35.1" customHeight="1" thickTop="1" thickBot="1" x14ac:dyDescent="0.3">
      <c r="A2265" s="28" t="str">
        <f t="shared" si="35"/>
        <v/>
      </c>
      <c r="B2265" s="171"/>
      <c r="C2265" s="184"/>
      <c r="D2265" s="170"/>
      <c r="E2265" s="170"/>
      <c r="F2265" s="132" t="str">
        <f>IFERROR(VLOOKUP(C2265,PG!$C$8:$M$1007,11,FALSE),"")</f>
        <v/>
      </c>
      <c r="G2265" s="133">
        <f>IFERROR(VLOOKUP(C2265,PG!$C$8:$N$1007,12,FALSE)*E2265,0)</f>
        <v>0</v>
      </c>
    </row>
    <row r="2266" spans="1:7" ht="35.1" customHeight="1" thickTop="1" thickBot="1" x14ac:dyDescent="0.3">
      <c r="A2266" s="28" t="str">
        <f t="shared" si="35"/>
        <v/>
      </c>
      <c r="B2266" s="171"/>
      <c r="C2266" s="184"/>
      <c r="D2266" s="170"/>
      <c r="E2266" s="170"/>
      <c r="F2266" s="132" t="str">
        <f>IFERROR(VLOOKUP(C2266,PG!$C$8:$M$1007,11,FALSE),"")</f>
        <v/>
      </c>
      <c r="G2266" s="133">
        <f>IFERROR(VLOOKUP(C2266,PG!$C$8:$N$1007,12,FALSE)*E2266,0)</f>
        <v>0</v>
      </c>
    </row>
    <row r="2267" spans="1:7" ht="35.1" customHeight="1" thickTop="1" thickBot="1" x14ac:dyDescent="0.3">
      <c r="A2267" s="28" t="str">
        <f t="shared" si="35"/>
        <v/>
      </c>
      <c r="B2267" s="171"/>
      <c r="C2267" s="184"/>
      <c r="D2267" s="170"/>
      <c r="E2267" s="170"/>
      <c r="F2267" s="132" t="str">
        <f>IFERROR(VLOOKUP(C2267,PG!$C$8:$M$1007,11,FALSE),"")</f>
        <v/>
      </c>
      <c r="G2267" s="133">
        <f>IFERROR(VLOOKUP(C2267,PG!$C$8:$N$1007,12,FALSE)*E2267,0)</f>
        <v>0</v>
      </c>
    </row>
    <row r="2268" spans="1:7" ht="35.1" customHeight="1" thickTop="1" thickBot="1" x14ac:dyDescent="0.3">
      <c r="A2268" s="28" t="str">
        <f t="shared" si="35"/>
        <v/>
      </c>
      <c r="B2268" s="171"/>
      <c r="C2268" s="184"/>
      <c r="D2268" s="170"/>
      <c r="E2268" s="170"/>
      <c r="F2268" s="132" t="str">
        <f>IFERROR(VLOOKUP(C2268,PG!$C$8:$M$1007,11,FALSE),"")</f>
        <v/>
      </c>
      <c r="G2268" s="133">
        <f>IFERROR(VLOOKUP(C2268,PG!$C$8:$N$1007,12,FALSE)*E2268,0)</f>
        <v>0</v>
      </c>
    </row>
    <row r="2269" spans="1:7" ht="35.1" customHeight="1" thickTop="1" thickBot="1" x14ac:dyDescent="0.3">
      <c r="A2269" s="28" t="str">
        <f t="shared" si="35"/>
        <v/>
      </c>
      <c r="B2269" s="171"/>
      <c r="C2269" s="184"/>
      <c r="D2269" s="170"/>
      <c r="E2269" s="170"/>
      <c r="F2269" s="132" t="str">
        <f>IFERROR(VLOOKUP(C2269,PG!$C$8:$M$1007,11,FALSE),"")</f>
        <v/>
      </c>
      <c r="G2269" s="133">
        <f>IFERROR(VLOOKUP(C2269,PG!$C$8:$N$1007,12,FALSE)*E2269,0)</f>
        <v>0</v>
      </c>
    </row>
    <row r="2270" spans="1:7" ht="35.1" customHeight="1" thickTop="1" thickBot="1" x14ac:dyDescent="0.3">
      <c r="A2270" s="28" t="str">
        <f t="shared" si="35"/>
        <v/>
      </c>
      <c r="B2270" s="171"/>
      <c r="C2270" s="184"/>
      <c r="D2270" s="170"/>
      <c r="E2270" s="170"/>
      <c r="F2270" s="132" t="str">
        <f>IFERROR(VLOOKUP(C2270,PG!$C$8:$M$1007,11,FALSE),"")</f>
        <v/>
      </c>
      <c r="G2270" s="133">
        <f>IFERROR(VLOOKUP(C2270,PG!$C$8:$N$1007,12,FALSE)*E2270,0)</f>
        <v>0</v>
      </c>
    </row>
    <row r="2271" spans="1:7" ht="35.1" customHeight="1" thickTop="1" thickBot="1" x14ac:dyDescent="0.3">
      <c r="A2271" s="28" t="str">
        <f t="shared" si="35"/>
        <v/>
      </c>
      <c r="B2271" s="171"/>
      <c r="C2271" s="184"/>
      <c r="D2271" s="170"/>
      <c r="E2271" s="170"/>
      <c r="F2271" s="132" t="str">
        <f>IFERROR(VLOOKUP(C2271,PG!$C$8:$M$1007,11,FALSE),"")</f>
        <v/>
      </c>
      <c r="G2271" s="133">
        <f>IFERROR(VLOOKUP(C2271,PG!$C$8:$N$1007,12,FALSE)*E2271,0)</f>
        <v>0</v>
      </c>
    </row>
    <row r="2272" spans="1:7" ht="35.1" customHeight="1" thickTop="1" thickBot="1" x14ac:dyDescent="0.3">
      <c r="A2272" s="28" t="str">
        <f t="shared" si="35"/>
        <v/>
      </c>
      <c r="B2272" s="171"/>
      <c r="C2272" s="184"/>
      <c r="D2272" s="170"/>
      <c r="E2272" s="170"/>
      <c r="F2272" s="132" t="str">
        <f>IFERROR(VLOOKUP(C2272,PG!$C$8:$M$1007,11,FALSE),"")</f>
        <v/>
      </c>
      <c r="G2272" s="133">
        <f>IFERROR(VLOOKUP(C2272,PG!$C$8:$N$1007,12,FALSE)*E2272,0)</f>
        <v>0</v>
      </c>
    </row>
    <row r="2273" spans="1:7" ht="35.1" customHeight="1" thickTop="1" thickBot="1" x14ac:dyDescent="0.3">
      <c r="A2273" s="28" t="str">
        <f t="shared" si="35"/>
        <v/>
      </c>
      <c r="B2273" s="171"/>
      <c r="C2273" s="184"/>
      <c r="D2273" s="170"/>
      <c r="E2273" s="170"/>
      <c r="F2273" s="132" t="str">
        <f>IFERROR(VLOOKUP(C2273,PG!$C$8:$M$1007,11,FALSE),"")</f>
        <v/>
      </c>
      <c r="G2273" s="133">
        <f>IFERROR(VLOOKUP(C2273,PG!$C$8:$N$1007,12,FALSE)*E2273,0)</f>
        <v>0</v>
      </c>
    </row>
    <row r="2274" spans="1:7" ht="35.1" customHeight="1" thickTop="1" thickBot="1" x14ac:dyDescent="0.3">
      <c r="A2274" s="28" t="str">
        <f t="shared" si="35"/>
        <v/>
      </c>
      <c r="B2274" s="171"/>
      <c r="C2274" s="184"/>
      <c r="D2274" s="170"/>
      <c r="E2274" s="170"/>
      <c r="F2274" s="132" t="str">
        <f>IFERROR(VLOOKUP(C2274,PG!$C$8:$M$1007,11,FALSE),"")</f>
        <v/>
      </c>
      <c r="G2274" s="133">
        <f>IFERROR(VLOOKUP(C2274,PG!$C$8:$N$1007,12,FALSE)*E2274,0)</f>
        <v>0</v>
      </c>
    </row>
    <row r="2275" spans="1:7" ht="35.1" customHeight="1" thickTop="1" thickBot="1" x14ac:dyDescent="0.3">
      <c r="A2275" s="28" t="str">
        <f t="shared" si="35"/>
        <v/>
      </c>
      <c r="B2275" s="171"/>
      <c r="C2275" s="184"/>
      <c r="D2275" s="170"/>
      <c r="E2275" s="170"/>
      <c r="F2275" s="132" t="str">
        <f>IFERROR(VLOOKUP(C2275,PG!$C$8:$M$1007,11,FALSE),"")</f>
        <v/>
      </c>
      <c r="G2275" s="133">
        <f>IFERROR(VLOOKUP(C2275,PG!$C$8:$N$1007,12,FALSE)*E2275,0)</f>
        <v>0</v>
      </c>
    </row>
    <row r="2276" spans="1:7" ht="35.1" customHeight="1" thickTop="1" thickBot="1" x14ac:dyDescent="0.3">
      <c r="A2276" s="28" t="str">
        <f t="shared" si="35"/>
        <v/>
      </c>
      <c r="B2276" s="171"/>
      <c r="C2276" s="184"/>
      <c r="D2276" s="170"/>
      <c r="E2276" s="170"/>
      <c r="F2276" s="132" t="str">
        <f>IFERROR(VLOOKUP(C2276,PG!$C$8:$M$1007,11,FALSE),"")</f>
        <v/>
      </c>
      <c r="G2276" s="133">
        <f>IFERROR(VLOOKUP(C2276,PG!$C$8:$N$1007,12,FALSE)*E2276,0)</f>
        <v>0</v>
      </c>
    </row>
    <row r="2277" spans="1:7" ht="35.1" customHeight="1" thickTop="1" thickBot="1" x14ac:dyDescent="0.3">
      <c r="A2277" s="28" t="str">
        <f t="shared" si="35"/>
        <v/>
      </c>
      <c r="B2277" s="171"/>
      <c r="C2277" s="184"/>
      <c r="D2277" s="170"/>
      <c r="E2277" s="170"/>
      <c r="F2277" s="132" t="str">
        <f>IFERROR(VLOOKUP(C2277,PG!$C$8:$M$1007,11,FALSE),"")</f>
        <v/>
      </c>
      <c r="G2277" s="133">
        <f>IFERROR(VLOOKUP(C2277,PG!$C$8:$N$1007,12,FALSE)*E2277,0)</f>
        <v>0</v>
      </c>
    </row>
    <row r="2278" spans="1:7" ht="35.1" customHeight="1" thickTop="1" thickBot="1" x14ac:dyDescent="0.3">
      <c r="A2278" s="28" t="str">
        <f t="shared" si="35"/>
        <v/>
      </c>
      <c r="B2278" s="171"/>
      <c r="C2278" s="184"/>
      <c r="D2278" s="170"/>
      <c r="E2278" s="170"/>
      <c r="F2278" s="132" t="str">
        <f>IFERROR(VLOOKUP(C2278,PG!$C$8:$M$1007,11,FALSE),"")</f>
        <v/>
      </c>
      <c r="G2278" s="133">
        <f>IFERROR(VLOOKUP(C2278,PG!$C$8:$N$1007,12,FALSE)*E2278,0)</f>
        <v>0</v>
      </c>
    </row>
    <row r="2279" spans="1:7" ht="35.1" customHeight="1" thickTop="1" thickBot="1" x14ac:dyDescent="0.3">
      <c r="A2279" s="28" t="str">
        <f t="shared" si="35"/>
        <v/>
      </c>
      <c r="B2279" s="171"/>
      <c r="C2279" s="184"/>
      <c r="D2279" s="170"/>
      <c r="E2279" s="170"/>
      <c r="F2279" s="132" t="str">
        <f>IFERROR(VLOOKUP(C2279,PG!$C$8:$M$1007,11,FALSE),"")</f>
        <v/>
      </c>
      <c r="G2279" s="133">
        <f>IFERROR(VLOOKUP(C2279,PG!$C$8:$N$1007,12,FALSE)*E2279,0)</f>
        <v>0</v>
      </c>
    </row>
    <row r="2280" spans="1:7" ht="35.1" customHeight="1" thickTop="1" thickBot="1" x14ac:dyDescent="0.3">
      <c r="A2280" s="28" t="str">
        <f t="shared" si="35"/>
        <v/>
      </c>
      <c r="B2280" s="171"/>
      <c r="C2280" s="184"/>
      <c r="D2280" s="170"/>
      <c r="E2280" s="170"/>
      <c r="F2280" s="132" t="str">
        <f>IFERROR(VLOOKUP(C2280,PG!$C$8:$M$1007,11,FALSE),"")</f>
        <v/>
      </c>
      <c r="G2280" s="133">
        <f>IFERROR(VLOOKUP(C2280,PG!$C$8:$N$1007,12,FALSE)*E2280,0)</f>
        <v>0</v>
      </c>
    </row>
    <row r="2281" spans="1:7" ht="35.1" customHeight="1" thickTop="1" thickBot="1" x14ac:dyDescent="0.3">
      <c r="A2281" s="28" t="str">
        <f t="shared" si="35"/>
        <v/>
      </c>
      <c r="B2281" s="171"/>
      <c r="C2281" s="184"/>
      <c r="D2281" s="170"/>
      <c r="E2281" s="170"/>
      <c r="F2281" s="132" t="str">
        <f>IFERROR(VLOOKUP(C2281,PG!$C$8:$M$1007,11,FALSE),"")</f>
        <v/>
      </c>
      <c r="G2281" s="133">
        <f>IFERROR(VLOOKUP(C2281,PG!$C$8:$N$1007,12,FALSE)*E2281,0)</f>
        <v>0</v>
      </c>
    </row>
    <row r="2282" spans="1:7" ht="35.1" customHeight="1" thickTop="1" thickBot="1" x14ac:dyDescent="0.3">
      <c r="A2282" s="28" t="str">
        <f t="shared" si="35"/>
        <v/>
      </c>
      <c r="B2282" s="171"/>
      <c r="C2282" s="184"/>
      <c r="D2282" s="170"/>
      <c r="E2282" s="170"/>
      <c r="F2282" s="132" t="str">
        <f>IFERROR(VLOOKUP(C2282,PG!$C$8:$M$1007,11,FALSE),"")</f>
        <v/>
      </c>
      <c r="G2282" s="133">
        <f>IFERROR(VLOOKUP(C2282,PG!$C$8:$N$1007,12,FALSE)*E2282,0)</f>
        <v>0</v>
      </c>
    </row>
    <row r="2283" spans="1:7" ht="35.1" customHeight="1" thickTop="1" thickBot="1" x14ac:dyDescent="0.3">
      <c r="A2283" s="28" t="str">
        <f t="shared" si="35"/>
        <v/>
      </c>
      <c r="B2283" s="171"/>
      <c r="C2283" s="184"/>
      <c r="D2283" s="170"/>
      <c r="E2283" s="170"/>
      <c r="F2283" s="132" t="str">
        <f>IFERROR(VLOOKUP(C2283,PG!$C$8:$M$1007,11,FALSE),"")</f>
        <v/>
      </c>
      <c r="G2283" s="133">
        <f>IFERROR(VLOOKUP(C2283,PG!$C$8:$N$1007,12,FALSE)*E2283,0)</f>
        <v>0</v>
      </c>
    </row>
    <row r="2284" spans="1:7" ht="35.1" customHeight="1" thickTop="1" thickBot="1" x14ac:dyDescent="0.3">
      <c r="A2284" s="28" t="str">
        <f t="shared" si="35"/>
        <v/>
      </c>
      <c r="B2284" s="171"/>
      <c r="C2284" s="184"/>
      <c r="D2284" s="170"/>
      <c r="E2284" s="170"/>
      <c r="F2284" s="132" t="str">
        <f>IFERROR(VLOOKUP(C2284,PG!$C$8:$M$1007,11,FALSE),"")</f>
        <v/>
      </c>
      <c r="G2284" s="133">
        <f>IFERROR(VLOOKUP(C2284,PG!$C$8:$N$1007,12,FALSE)*E2284,0)</f>
        <v>0</v>
      </c>
    </row>
    <row r="2285" spans="1:7" ht="35.1" customHeight="1" thickTop="1" thickBot="1" x14ac:dyDescent="0.3">
      <c r="A2285" s="28" t="str">
        <f t="shared" si="35"/>
        <v/>
      </c>
      <c r="B2285" s="171"/>
      <c r="C2285" s="184"/>
      <c r="D2285" s="170"/>
      <c r="E2285" s="170"/>
      <c r="F2285" s="132" t="str">
        <f>IFERROR(VLOOKUP(C2285,PG!$C$8:$M$1007,11,FALSE),"")</f>
        <v/>
      </c>
      <c r="G2285" s="133">
        <f>IFERROR(VLOOKUP(C2285,PG!$C$8:$N$1007,12,FALSE)*E2285,0)</f>
        <v>0</v>
      </c>
    </row>
    <row r="2286" spans="1:7" ht="35.1" customHeight="1" thickTop="1" thickBot="1" x14ac:dyDescent="0.3">
      <c r="A2286" s="28" t="str">
        <f t="shared" si="35"/>
        <v/>
      </c>
      <c r="B2286" s="171"/>
      <c r="C2286" s="184"/>
      <c r="D2286" s="170"/>
      <c r="E2286" s="170"/>
      <c r="F2286" s="132" t="str">
        <f>IFERROR(VLOOKUP(C2286,PG!$C$8:$M$1007,11,FALSE),"")</f>
        <v/>
      </c>
      <c r="G2286" s="133">
        <f>IFERROR(VLOOKUP(C2286,PG!$C$8:$N$1007,12,FALSE)*E2286,0)</f>
        <v>0</v>
      </c>
    </row>
    <row r="2287" spans="1:7" ht="35.1" customHeight="1" thickTop="1" thickBot="1" x14ac:dyDescent="0.3">
      <c r="A2287" s="28" t="str">
        <f t="shared" si="35"/>
        <v/>
      </c>
      <c r="B2287" s="171"/>
      <c r="C2287" s="184"/>
      <c r="D2287" s="170"/>
      <c r="E2287" s="170"/>
      <c r="F2287" s="132" t="str">
        <f>IFERROR(VLOOKUP(C2287,PG!$C$8:$M$1007,11,FALSE),"")</f>
        <v/>
      </c>
      <c r="G2287" s="133">
        <f>IFERROR(VLOOKUP(C2287,PG!$C$8:$N$1007,12,FALSE)*E2287,0)</f>
        <v>0</v>
      </c>
    </row>
    <row r="2288" spans="1:7" ht="35.1" customHeight="1" thickTop="1" thickBot="1" x14ac:dyDescent="0.3">
      <c r="A2288" s="28" t="str">
        <f t="shared" si="35"/>
        <v/>
      </c>
      <c r="B2288" s="171"/>
      <c r="C2288" s="184"/>
      <c r="D2288" s="170"/>
      <c r="E2288" s="170"/>
      <c r="F2288" s="132" t="str">
        <f>IFERROR(VLOOKUP(C2288,PG!$C$8:$M$1007,11,FALSE),"")</f>
        <v/>
      </c>
      <c r="G2288" s="133">
        <f>IFERROR(VLOOKUP(C2288,PG!$C$8:$N$1007,12,FALSE)*E2288,0)</f>
        <v>0</v>
      </c>
    </row>
    <row r="2289" spans="1:7" ht="35.1" customHeight="1" thickTop="1" thickBot="1" x14ac:dyDescent="0.3">
      <c r="A2289" s="28" t="str">
        <f t="shared" si="35"/>
        <v/>
      </c>
      <c r="B2289" s="171"/>
      <c r="C2289" s="184"/>
      <c r="D2289" s="170"/>
      <c r="E2289" s="170"/>
      <c r="F2289" s="132" t="str">
        <f>IFERROR(VLOOKUP(C2289,PG!$C$8:$M$1007,11,FALSE),"")</f>
        <v/>
      </c>
      <c r="G2289" s="133">
        <f>IFERROR(VLOOKUP(C2289,PG!$C$8:$N$1007,12,FALSE)*E2289,0)</f>
        <v>0</v>
      </c>
    </row>
    <row r="2290" spans="1:7" ht="35.1" customHeight="1" thickTop="1" thickBot="1" x14ac:dyDescent="0.3">
      <c r="A2290" s="28" t="str">
        <f t="shared" si="35"/>
        <v/>
      </c>
      <c r="B2290" s="171"/>
      <c r="C2290" s="184"/>
      <c r="D2290" s="170"/>
      <c r="E2290" s="170"/>
      <c r="F2290" s="132" t="str">
        <f>IFERROR(VLOOKUP(C2290,PG!$C$8:$M$1007,11,FALSE),"")</f>
        <v/>
      </c>
      <c r="G2290" s="133">
        <f>IFERROR(VLOOKUP(C2290,PG!$C$8:$N$1007,12,FALSE)*E2290,0)</f>
        <v>0</v>
      </c>
    </row>
    <row r="2291" spans="1:7" ht="35.1" customHeight="1" thickTop="1" thickBot="1" x14ac:dyDescent="0.3">
      <c r="A2291" s="28" t="str">
        <f t="shared" si="35"/>
        <v/>
      </c>
      <c r="B2291" s="171"/>
      <c r="C2291" s="184"/>
      <c r="D2291" s="170"/>
      <c r="E2291" s="170"/>
      <c r="F2291" s="132" t="str">
        <f>IFERROR(VLOOKUP(C2291,PG!$C$8:$M$1007,11,FALSE),"")</f>
        <v/>
      </c>
      <c r="G2291" s="133">
        <f>IFERROR(VLOOKUP(C2291,PG!$C$8:$N$1007,12,FALSE)*E2291,0)</f>
        <v>0</v>
      </c>
    </row>
    <row r="2292" spans="1:7" ht="35.1" customHeight="1" thickTop="1" thickBot="1" x14ac:dyDescent="0.3">
      <c r="A2292" s="28" t="str">
        <f t="shared" si="35"/>
        <v/>
      </c>
      <c r="B2292" s="171"/>
      <c r="C2292" s="184"/>
      <c r="D2292" s="170"/>
      <c r="E2292" s="170"/>
      <c r="F2292" s="132" t="str">
        <f>IFERROR(VLOOKUP(C2292,PG!$C$8:$M$1007,11,FALSE),"")</f>
        <v/>
      </c>
      <c r="G2292" s="133">
        <f>IFERROR(VLOOKUP(C2292,PG!$C$8:$N$1007,12,FALSE)*E2292,0)</f>
        <v>0</v>
      </c>
    </row>
    <row r="2293" spans="1:7" ht="35.1" customHeight="1" thickTop="1" thickBot="1" x14ac:dyDescent="0.3">
      <c r="A2293" s="28" t="str">
        <f t="shared" si="35"/>
        <v/>
      </c>
      <c r="B2293" s="171"/>
      <c r="C2293" s="184"/>
      <c r="D2293" s="170"/>
      <c r="E2293" s="170"/>
      <c r="F2293" s="132" t="str">
        <f>IFERROR(VLOOKUP(C2293,PG!$C$8:$M$1007,11,FALSE),"")</f>
        <v/>
      </c>
      <c r="G2293" s="133">
        <f>IFERROR(VLOOKUP(C2293,PG!$C$8:$N$1007,12,FALSE)*E2293,0)</f>
        <v>0</v>
      </c>
    </row>
    <row r="2294" spans="1:7" ht="35.1" customHeight="1" thickTop="1" thickBot="1" x14ac:dyDescent="0.3">
      <c r="A2294" s="28" t="str">
        <f t="shared" si="35"/>
        <v/>
      </c>
      <c r="B2294" s="171"/>
      <c r="C2294" s="184"/>
      <c r="D2294" s="170"/>
      <c r="E2294" s="170"/>
      <c r="F2294" s="132" t="str">
        <f>IFERROR(VLOOKUP(C2294,PG!$C$8:$M$1007,11,FALSE),"")</f>
        <v/>
      </c>
      <c r="G2294" s="133">
        <f>IFERROR(VLOOKUP(C2294,PG!$C$8:$N$1007,12,FALSE)*E2294,0)</f>
        <v>0</v>
      </c>
    </row>
    <row r="2295" spans="1:7" ht="35.1" customHeight="1" thickTop="1" thickBot="1" x14ac:dyDescent="0.3">
      <c r="A2295" s="28" t="str">
        <f t="shared" si="35"/>
        <v/>
      </c>
      <c r="B2295" s="171"/>
      <c r="C2295" s="184"/>
      <c r="D2295" s="170"/>
      <c r="E2295" s="170"/>
      <c r="F2295" s="132" t="str">
        <f>IFERROR(VLOOKUP(C2295,PG!$C$8:$M$1007,11,FALSE),"")</f>
        <v/>
      </c>
      <c r="G2295" s="133">
        <f>IFERROR(VLOOKUP(C2295,PG!$C$8:$N$1007,12,FALSE)*E2295,0)</f>
        <v>0</v>
      </c>
    </row>
    <row r="2296" spans="1:7" ht="35.1" customHeight="1" thickTop="1" thickBot="1" x14ac:dyDescent="0.3">
      <c r="A2296" s="28" t="str">
        <f t="shared" si="35"/>
        <v/>
      </c>
      <c r="B2296" s="171"/>
      <c r="C2296" s="184"/>
      <c r="D2296" s="170"/>
      <c r="E2296" s="170"/>
      <c r="F2296" s="132" t="str">
        <f>IFERROR(VLOOKUP(C2296,PG!$C$8:$M$1007,11,FALSE),"")</f>
        <v/>
      </c>
      <c r="G2296" s="133">
        <f>IFERROR(VLOOKUP(C2296,PG!$C$8:$N$1007,12,FALSE)*E2296,0)</f>
        <v>0</v>
      </c>
    </row>
    <row r="2297" spans="1:7" ht="35.1" customHeight="1" thickTop="1" thickBot="1" x14ac:dyDescent="0.3">
      <c r="A2297" s="28" t="str">
        <f t="shared" si="35"/>
        <v/>
      </c>
      <c r="B2297" s="171"/>
      <c r="C2297" s="184"/>
      <c r="D2297" s="170"/>
      <c r="E2297" s="170"/>
      <c r="F2297" s="132" t="str">
        <f>IFERROR(VLOOKUP(C2297,PG!$C$8:$M$1007,11,FALSE),"")</f>
        <v/>
      </c>
      <c r="G2297" s="133">
        <f>IFERROR(VLOOKUP(C2297,PG!$C$8:$N$1007,12,FALSE)*E2297,0)</f>
        <v>0</v>
      </c>
    </row>
    <row r="2298" spans="1:7" ht="35.1" customHeight="1" thickTop="1" thickBot="1" x14ac:dyDescent="0.3">
      <c r="A2298" s="28" t="str">
        <f t="shared" si="35"/>
        <v/>
      </c>
      <c r="B2298" s="171"/>
      <c r="C2298" s="184"/>
      <c r="D2298" s="170"/>
      <c r="E2298" s="170"/>
      <c r="F2298" s="132" t="str">
        <f>IFERROR(VLOOKUP(C2298,PG!$C$8:$M$1007,11,FALSE),"")</f>
        <v/>
      </c>
      <c r="G2298" s="133">
        <f>IFERROR(VLOOKUP(C2298,PG!$C$8:$N$1007,12,FALSE)*E2298,0)</f>
        <v>0</v>
      </c>
    </row>
    <row r="2299" spans="1:7" ht="35.1" customHeight="1" thickTop="1" thickBot="1" x14ac:dyDescent="0.3">
      <c r="A2299" s="28" t="str">
        <f t="shared" si="35"/>
        <v/>
      </c>
      <c r="B2299" s="171"/>
      <c r="C2299" s="184"/>
      <c r="D2299" s="170"/>
      <c r="E2299" s="170"/>
      <c r="F2299" s="132" t="str">
        <f>IFERROR(VLOOKUP(C2299,PG!$C$8:$M$1007,11,FALSE),"")</f>
        <v/>
      </c>
      <c r="G2299" s="133">
        <f>IFERROR(VLOOKUP(C2299,PG!$C$8:$N$1007,12,FALSE)*E2299,0)</f>
        <v>0</v>
      </c>
    </row>
    <row r="2300" spans="1:7" ht="35.1" customHeight="1" thickTop="1" thickBot="1" x14ac:dyDescent="0.3">
      <c r="A2300" s="28" t="str">
        <f t="shared" si="35"/>
        <v/>
      </c>
      <c r="B2300" s="171"/>
      <c r="C2300" s="184"/>
      <c r="D2300" s="170"/>
      <c r="E2300" s="170"/>
      <c r="F2300" s="132" t="str">
        <f>IFERROR(VLOOKUP(C2300,PG!$C$8:$M$1007,11,FALSE),"")</f>
        <v/>
      </c>
      <c r="G2300" s="133">
        <f>IFERROR(VLOOKUP(C2300,PG!$C$8:$N$1007,12,FALSE)*E2300,0)</f>
        <v>0</v>
      </c>
    </row>
    <row r="2301" spans="1:7" ht="35.1" customHeight="1" thickTop="1" thickBot="1" x14ac:dyDescent="0.3">
      <c r="A2301" s="28" t="str">
        <f t="shared" si="35"/>
        <v/>
      </c>
      <c r="B2301" s="171"/>
      <c r="C2301" s="184"/>
      <c r="D2301" s="170"/>
      <c r="E2301" s="170"/>
      <c r="F2301" s="132" t="str">
        <f>IFERROR(VLOOKUP(C2301,PG!$C$8:$M$1007,11,FALSE),"")</f>
        <v/>
      </c>
      <c r="G2301" s="133">
        <f>IFERROR(VLOOKUP(C2301,PG!$C$8:$N$1007,12,FALSE)*E2301,0)</f>
        <v>0</v>
      </c>
    </row>
    <row r="2302" spans="1:7" ht="35.1" customHeight="1" thickTop="1" thickBot="1" x14ac:dyDescent="0.3">
      <c r="A2302" s="28" t="str">
        <f t="shared" si="35"/>
        <v/>
      </c>
      <c r="B2302" s="171"/>
      <c r="C2302" s="184"/>
      <c r="D2302" s="170"/>
      <c r="E2302" s="170"/>
      <c r="F2302" s="132" t="str">
        <f>IFERROR(VLOOKUP(C2302,PG!$C$8:$M$1007,11,FALSE),"")</f>
        <v/>
      </c>
      <c r="G2302" s="133">
        <f>IFERROR(VLOOKUP(C2302,PG!$C$8:$N$1007,12,FALSE)*E2302,0)</f>
        <v>0</v>
      </c>
    </row>
    <row r="2303" spans="1:7" ht="35.1" customHeight="1" thickTop="1" thickBot="1" x14ac:dyDescent="0.3">
      <c r="A2303" s="28" t="str">
        <f t="shared" si="35"/>
        <v/>
      </c>
      <c r="B2303" s="171"/>
      <c r="C2303" s="184"/>
      <c r="D2303" s="170"/>
      <c r="E2303" s="170"/>
      <c r="F2303" s="132" t="str">
        <f>IFERROR(VLOOKUP(C2303,PG!$C$8:$M$1007,11,FALSE),"")</f>
        <v/>
      </c>
      <c r="G2303" s="133">
        <f>IFERROR(VLOOKUP(C2303,PG!$C$8:$N$1007,12,FALSE)*E2303,0)</f>
        <v>0</v>
      </c>
    </row>
    <row r="2304" spans="1:7" ht="35.1" customHeight="1" thickTop="1" thickBot="1" x14ac:dyDescent="0.3">
      <c r="A2304" s="28" t="str">
        <f t="shared" si="35"/>
        <v/>
      </c>
      <c r="B2304" s="171"/>
      <c r="C2304" s="184"/>
      <c r="D2304" s="170"/>
      <c r="E2304" s="170"/>
      <c r="F2304" s="132" t="str">
        <f>IFERROR(VLOOKUP(C2304,PG!$C$8:$M$1007,11,FALSE),"")</f>
        <v/>
      </c>
      <c r="G2304" s="133">
        <f>IFERROR(VLOOKUP(C2304,PG!$C$8:$N$1007,12,FALSE)*E2304,0)</f>
        <v>0</v>
      </c>
    </row>
    <row r="2305" spans="1:7" ht="35.1" customHeight="1" thickTop="1" thickBot="1" x14ac:dyDescent="0.3">
      <c r="A2305" s="28" t="str">
        <f t="shared" si="35"/>
        <v/>
      </c>
      <c r="B2305" s="171"/>
      <c r="C2305" s="184"/>
      <c r="D2305" s="170"/>
      <c r="E2305" s="170"/>
      <c r="F2305" s="132" t="str">
        <f>IFERROR(VLOOKUP(C2305,PG!$C$8:$M$1007,11,FALSE),"")</f>
        <v/>
      </c>
      <c r="G2305" s="133">
        <f>IFERROR(VLOOKUP(C2305,PG!$C$8:$N$1007,12,FALSE)*E2305,0)</f>
        <v>0</v>
      </c>
    </row>
    <row r="2306" spans="1:7" ht="35.1" customHeight="1" thickTop="1" thickBot="1" x14ac:dyDescent="0.3">
      <c r="A2306" s="28" t="str">
        <f t="shared" si="35"/>
        <v/>
      </c>
      <c r="B2306" s="171"/>
      <c r="C2306" s="184"/>
      <c r="D2306" s="170"/>
      <c r="E2306" s="170"/>
      <c r="F2306" s="132" t="str">
        <f>IFERROR(VLOOKUP(C2306,PG!$C$8:$M$1007,11,FALSE),"")</f>
        <v/>
      </c>
      <c r="G2306" s="133">
        <f>IFERROR(VLOOKUP(C2306,PG!$C$8:$N$1007,12,FALSE)*E2306,0)</f>
        <v>0</v>
      </c>
    </row>
    <row r="2307" spans="1:7" ht="35.1" customHeight="1" thickTop="1" thickBot="1" x14ac:dyDescent="0.3">
      <c r="A2307" s="28" t="str">
        <f t="shared" si="35"/>
        <v/>
      </c>
      <c r="B2307" s="171"/>
      <c r="C2307" s="184"/>
      <c r="D2307" s="170"/>
      <c r="E2307" s="170"/>
      <c r="F2307" s="132" t="str">
        <f>IFERROR(VLOOKUP(C2307,PG!$C$8:$M$1007,11,FALSE),"")</f>
        <v/>
      </c>
      <c r="G2307" s="133">
        <f>IFERROR(VLOOKUP(C2307,PG!$C$8:$N$1007,12,FALSE)*E2307,0)</f>
        <v>0</v>
      </c>
    </row>
    <row r="2308" spans="1:7" ht="35.1" customHeight="1" thickTop="1" thickBot="1" x14ac:dyDescent="0.3">
      <c r="A2308" s="28" t="str">
        <f t="shared" si="35"/>
        <v/>
      </c>
      <c r="B2308" s="171"/>
      <c r="C2308" s="184"/>
      <c r="D2308" s="170"/>
      <c r="E2308" s="170"/>
      <c r="F2308" s="132" t="str">
        <f>IFERROR(VLOOKUP(C2308,PG!$C$8:$M$1007,11,FALSE),"")</f>
        <v/>
      </c>
      <c r="G2308" s="133">
        <f>IFERROR(VLOOKUP(C2308,PG!$C$8:$N$1007,12,FALSE)*E2308,0)</f>
        <v>0</v>
      </c>
    </row>
    <row r="2309" spans="1:7" ht="35.1" customHeight="1" thickTop="1" thickBot="1" x14ac:dyDescent="0.3">
      <c r="A2309" s="28" t="str">
        <f t="shared" si="35"/>
        <v/>
      </c>
      <c r="B2309" s="171"/>
      <c r="C2309" s="184"/>
      <c r="D2309" s="170"/>
      <c r="E2309" s="170"/>
      <c r="F2309" s="132" t="str">
        <f>IFERROR(VLOOKUP(C2309,PG!$C$8:$M$1007,11,FALSE),"")</f>
        <v/>
      </c>
      <c r="G2309" s="133">
        <f>IFERROR(VLOOKUP(C2309,PG!$C$8:$N$1007,12,FALSE)*E2309,0)</f>
        <v>0</v>
      </c>
    </row>
    <row r="2310" spans="1:7" ht="35.1" customHeight="1" thickTop="1" thickBot="1" x14ac:dyDescent="0.3">
      <c r="A2310" s="28" t="str">
        <f t="shared" si="35"/>
        <v/>
      </c>
      <c r="B2310" s="171"/>
      <c r="C2310" s="184"/>
      <c r="D2310" s="170"/>
      <c r="E2310" s="170"/>
      <c r="F2310" s="132" t="str">
        <f>IFERROR(VLOOKUP(C2310,PG!$C$8:$M$1007,11,FALSE),"")</f>
        <v/>
      </c>
      <c r="G2310" s="133">
        <f>IFERROR(VLOOKUP(C2310,PG!$C$8:$N$1007,12,FALSE)*E2310,0)</f>
        <v>0</v>
      </c>
    </row>
    <row r="2311" spans="1:7" ht="35.1" customHeight="1" thickTop="1" thickBot="1" x14ac:dyDescent="0.3">
      <c r="A2311" s="28" t="str">
        <f t="shared" si="35"/>
        <v/>
      </c>
      <c r="B2311" s="171"/>
      <c r="C2311" s="184"/>
      <c r="D2311" s="170"/>
      <c r="E2311" s="170"/>
      <c r="F2311" s="132" t="str">
        <f>IFERROR(VLOOKUP(C2311,PG!$C$8:$M$1007,11,FALSE),"")</f>
        <v/>
      </c>
      <c r="G2311" s="133">
        <f>IFERROR(VLOOKUP(C2311,PG!$C$8:$N$1007,12,FALSE)*E2311,0)</f>
        <v>0</v>
      </c>
    </row>
    <row r="2312" spans="1:7" ht="35.1" customHeight="1" thickTop="1" thickBot="1" x14ac:dyDescent="0.3">
      <c r="A2312" s="28" t="str">
        <f t="shared" si="35"/>
        <v/>
      </c>
      <c r="B2312" s="171"/>
      <c r="C2312" s="184"/>
      <c r="D2312" s="170"/>
      <c r="E2312" s="170"/>
      <c r="F2312" s="132" t="str">
        <f>IFERROR(VLOOKUP(C2312,PG!$C$8:$M$1007,11,FALSE),"")</f>
        <v/>
      </c>
      <c r="G2312" s="133">
        <f>IFERROR(VLOOKUP(C2312,PG!$C$8:$N$1007,12,FALSE)*E2312,0)</f>
        <v>0</v>
      </c>
    </row>
    <row r="2313" spans="1:7" ht="35.1" customHeight="1" thickTop="1" thickBot="1" x14ac:dyDescent="0.3">
      <c r="A2313" s="28" t="str">
        <f t="shared" ref="A2313:A2376" si="36">IF(B2313="","",MONTH(B2313))</f>
        <v/>
      </c>
      <c r="B2313" s="171"/>
      <c r="C2313" s="184"/>
      <c r="D2313" s="170"/>
      <c r="E2313" s="170"/>
      <c r="F2313" s="132" t="str">
        <f>IFERROR(VLOOKUP(C2313,PG!$C$8:$M$1007,11,FALSE),"")</f>
        <v/>
      </c>
      <c r="G2313" s="133">
        <f>IFERROR(VLOOKUP(C2313,PG!$C$8:$N$1007,12,FALSE)*E2313,0)</f>
        <v>0</v>
      </c>
    </row>
    <row r="2314" spans="1:7" ht="35.1" customHeight="1" thickTop="1" thickBot="1" x14ac:dyDescent="0.3">
      <c r="A2314" s="28" t="str">
        <f t="shared" si="36"/>
        <v/>
      </c>
      <c r="B2314" s="171"/>
      <c r="C2314" s="184"/>
      <c r="D2314" s="170"/>
      <c r="E2314" s="170"/>
      <c r="F2314" s="132" t="str">
        <f>IFERROR(VLOOKUP(C2314,PG!$C$8:$M$1007,11,FALSE),"")</f>
        <v/>
      </c>
      <c r="G2314" s="133">
        <f>IFERROR(VLOOKUP(C2314,PG!$C$8:$N$1007,12,FALSE)*E2314,0)</f>
        <v>0</v>
      </c>
    </row>
    <row r="2315" spans="1:7" ht="35.1" customHeight="1" thickTop="1" thickBot="1" x14ac:dyDescent="0.3">
      <c r="A2315" s="28" t="str">
        <f t="shared" si="36"/>
        <v/>
      </c>
      <c r="B2315" s="171"/>
      <c r="C2315" s="184"/>
      <c r="D2315" s="170"/>
      <c r="E2315" s="170"/>
      <c r="F2315" s="132" t="str">
        <f>IFERROR(VLOOKUP(C2315,PG!$C$8:$M$1007,11,FALSE),"")</f>
        <v/>
      </c>
      <c r="G2315" s="133">
        <f>IFERROR(VLOOKUP(C2315,PG!$C$8:$N$1007,12,FALSE)*E2315,0)</f>
        <v>0</v>
      </c>
    </row>
    <row r="2316" spans="1:7" ht="35.1" customHeight="1" thickTop="1" thickBot="1" x14ac:dyDescent="0.3">
      <c r="A2316" s="28" t="str">
        <f t="shared" si="36"/>
        <v/>
      </c>
      <c r="B2316" s="171"/>
      <c r="C2316" s="184"/>
      <c r="D2316" s="170"/>
      <c r="E2316" s="170"/>
      <c r="F2316" s="132" t="str">
        <f>IFERROR(VLOOKUP(C2316,PG!$C$8:$M$1007,11,FALSE),"")</f>
        <v/>
      </c>
      <c r="G2316" s="133">
        <f>IFERROR(VLOOKUP(C2316,PG!$C$8:$N$1007,12,FALSE)*E2316,0)</f>
        <v>0</v>
      </c>
    </row>
    <row r="2317" spans="1:7" ht="35.1" customHeight="1" thickTop="1" thickBot="1" x14ac:dyDescent="0.3">
      <c r="A2317" s="28" t="str">
        <f t="shared" si="36"/>
        <v/>
      </c>
      <c r="B2317" s="171"/>
      <c r="C2317" s="184"/>
      <c r="D2317" s="170"/>
      <c r="E2317" s="170"/>
      <c r="F2317" s="132" t="str">
        <f>IFERROR(VLOOKUP(C2317,PG!$C$8:$M$1007,11,FALSE),"")</f>
        <v/>
      </c>
      <c r="G2317" s="133">
        <f>IFERROR(VLOOKUP(C2317,PG!$C$8:$N$1007,12,FALSE)*E2317,0)</f>
        <v>0</v>
      </c>
    </row>
    <row r="2318" spans="1:7" ht="35.1" customHeight="1" thickTop="1" thickBot="1" x14ac:dyDescent="0.3">
      <c r="A2318" s="28" t="str">
        <f t="shared" si="36"/>
        <v/>
      </c>
      <c r="B2318" s="171"/>
      <c r="C2318" s="184"/>
      <c r="D2318" s="170"/>
      <c r="E2318" s="170"/>
      <c r="F2318" s="132" t="str">
        <f>IFERROR(VLOOKUP(C2318,PG!$C$8:$M$1007,11,FALSE),"")</f>
        <v/>
      </c>
      <c r="G2318" s="133">
        <f>IFERROR(VLOOKUP(C2318,PG!$C$8:$N$1007,12,FALSE)*E2318,0)</f>
        <v>0</v>
      </c>
    </row>
    <row r="2319" spans="1:7" ht="35.1" customHeight="1" thickTop="1" thickBot="1" x14ac:dyDescent="0.3">
      <c r="A2319" s="28" t="str">
        <f t="shared" si="36"/>
        <v/>
      </c>
      <c r="B2319" s="171"/>
      <c r="C2319" s="184"/>
      <c r="D2319" s="170"/>
      <c r="E2319" s="170"/>
      <c r="F2319" s="132" t="str">
        <f>IFERROR(VLOOKUP(C2319,PG!$C$8:$M$1007,11,FALSE),"")</f>
        <v/>
      </c>
      <c r="G2319" s="133">
        <f>IFERROR(VLOOKUP(C2319,PG!$C$8:$N$1007,12,FALSE)*E2319,0)</f>
        <v>0</v>
      </c>
    </row>
    <row r="2320" spans="1:7" ht="35.1" customHeight="1" thickTop="1" thickBot="1" x14ac:dyDescent="0.3">
      <c r="A2320" s="28" t="str">
        <f t="shared" si="36"/>
        <v/>
      </c>
      <c r="B2320" s="171"/>
      <c r="C2320" s="184"/>
      <c r="D2320" s="170"/>
      <c r="E2320" s="170"/>
      <c r="F2320" s="132" t="str">
        <f>IFERROR(VLOOKUP(C2320,PG!$C$8:$M$1007,11,FALSE),"")</f>
        <v/>
      </c>
      <c r="G2320" s="133">
        <f>IFERROR(VLOOKUP(C2320,PG!$C$8:$N$1007,12,FALSE)*E2320,0)</f>
        <v>0</v>
      </c>
    </row>
    <row r="2321" spans="1:7" ht="35.1" customHeight="1" thickTop="1" thickBot="1" x14ac:dyDescent="0.3">
      <c r="A2321" s="28" t="str">
        <f t="shared" si="36"/>
        <v/>
      </c>
      <c r="B2321" s="171"/>
      <c r="C2321" s="184"/>
      <c r="D2321" s="170"/>
      <c r="E2321" s="170"/>
      <c r="F2321" s="132" t="str">
        <f>IFERROR(VLOOKUP(C2321,PG!$C$8:$M$1007,11,FALSE),"")</f>
        <v/>
      </c>
      <c r="G2321" s="133">
        <f>IFERROR(VLOOKUP(C2321,PG!$C$8:$N$1007,12,FALSE)*E2321,0)</f>
        <v>0</v>
      </c>
    </row>
    <row r="2322" spans="1:7" ht="35.1" customHeight="1" thickTop="1" thickBot="1" x14ac:dyDescent="0.3">
      <c r="A2322" s="28" t="str">
        <f t="shared" si="36"/>
        <v/>
      </c>
      <c r="B2322" s="171"/>
      <c r="C2322" s="184"/>
      <c r="D2322" s="170"/>
      <c r="E2322" s="170"/>
      <c r="F2322" s="132" t="str">
        <f>IFERROR(VLOOKUP(C2322,PG!$C$8:$M$1007,11,FALSE),"")</f>
        <v/>
      </c>
      <c r="G2322" s="133">
        <f>IFERROR(VLOOKUP(C2322,PG!$C$8:$N$1007,12,FALSE)*E2322,0)</f>
        <v>0</v>
      </c>
    </row>
    <row r="2323" spans="1:7" ht="35.1" customHeight="1" thickTop="1" thickBot="1" x14ac:dyDescent="0.3">
      <c r="A2323" s="28" t="str">
        <f t="shared" si="36"/>
        <v/>
      </c>
      <c r="B2323" s="171"/>
      <c r="C2323" s="184"/>
      <c r="D2323" s="170"/>
      <c r="E2323" s="170"/>
      <c r="F2323" s="132" t="str">
        <f>IFERROR(VLOOKUP(C2323,PG!$C$8:$M$1007,11,FALSE),"")</f>
        <v/>
      </c>
      <c r="G2323" s="133">
        <f>IFERROR(VLOOKUP(C2323,PG!$C$8:$N$1007,12,FALSE)*E2323,0)</f>
        <v>0</v>
      </c>
    </row>
    <row r="2324" spans="1:7" ht="35.1" customHeight="1" thickTop="1" thickBot="1" x14ac:dyDescent="0.3">
      <c r="A2324" s="28" t="str">
        <f t="shared" si="36"/>
        <v/>
      </c>
      <c r="B2324" s="171"/>
      <c r="C2324" s="184"/>
      <c r="D2324" s="170"/>
      <c r="E2324" s="170"/>
      <c r="F2324" s="132" t="str">
        <f>IFERROR(VLOOKUP(C2324,PG!$C$8:$M$1007,11,FALSE),"")</f>
        <v/>
      </c>
      <c r="G2324" s="133">
        <f>IFERROR(VLOOKUP(C2324,PG!$C$8:$N$1007,12,FALSE)*E2324,0)</f>
        <v>0</v>
      </c>
    </row>
    <row r="2325" spans="1:7" ht="35.1" customHeight="1" thickTop="1" thickBot="1" x14ac:dyDescent="0.3">
      <c r="A2325" s="28" t="str">
        <f t="shared" si="36"/>
        <v/>
      </c>
      <c r="B2325" s="171"/>
      <c r="C2325" s="184"/>
      <c r="D2325" s="170"/>
      <c r="E2325" s="170"/>
      <c r="F2325" s="132" t="str">
        <f>IFERROR(VLOOKUP(C2325,PG!$C$8:$M$1007,11,FALSE),"")</f>
        <v/>
      </c>
      <c r="G2325" s="133">
        <f>IFERROR(VLOOKUP(C2325,PG!$C$8:$N$1007,12,FALSE)*E2325,0)</f>
        <v>0</v>
      </c>
    </row>
    <row r="2326" spans="1:7" ht="35.1" customHeight="1" thickTop="1" thickBot="1" x14ac:dyDescent="0.3">
      <c r="A2326" s="28" t="str">
        <f t="shared" si="36"/>
        <v/>
      </c>
      <c r="B2326" s="171"/>
      <c r="C2326" s="184"/>
      <c r="D2326" s="170"/>
      <c r="E2326" s="170"/>
      <c r="F2326" s="132" t="str">
        <f>IFERROR(VLOOKUP(C2326,PG!$C$8:$M$1007,11,FALSE),"")</f>
        <v/>
      </c>
      <c r="G2326" s="133">
        <f>IFERROR(VLOOKUP(C2326,PG!$C$8:$N$1007,12,FALSE)*E2326,0)</f>
        <v>0</v>
      </c>
    </row>
    <row r="2327" spans="1:7" ht="35.1" customHeight="1" thickTop="1" thickBot="1" x14ac:dyDescent="0.3">
      <c r="A2327" s="28" t="str">
        <f t="shared" si="36"/>
        <v/>
      </c>
      <c r="B2327" s="171"/>
      <c r="C2327" s="184"/>
      <c r="D2327" s="170"/>
      <c r="E2327" s="170"/>
      <c r="F2327" s="132" t="str">
        <f>IFERROR(VLOOKUP(C2327,PG!$C$8:$M$1007,11,FALSE),"")</f>
        <v/>
      </c>
      <c r="G2327" s="133">
        <f>IFERROR(VLOOKUP(C2327,PG!$C$8:$N$1007,12,FALSE)*E2327,0)</f>
        <v>0</v>
      </c>
    </row>
    <row r="2328" spans="1:7" ht="35.1" customHeight="1" thickTop="1" thickBot="1" x14ac:dyDescent="0.3">
      <c r="A2328" s="28" t="str">
        <f t="shared" si="36"/>
        <v/>
      </c>
      <c r="B2328" s="171"/>
      <c r="C2328" s="184"/>
      <c r="D2328" s="170"/>
      <c r="E2328" s="170"/>
      <c r="F2328" s="132" t="str">
        <f>IFERROR(VLOOKUP(C2328,PG!$C$8:$M$1007,11,FALSE),"")</f>
        <v/>
      </c>
      <c r="G2328" s="133">
        <f>IFERROR(VLOOKUP(C2328,PG!$C$8:$N$1007,12,FALSE)*E2328,0)</f>
        <v>0</v>
      </c>
    </row>
    <row r="2329" spans="1:7" ht="35.1" customHeight="1" thickTop="1" thickBot="1" x14ac:dyDescent="0.3">
      <c r="A2329" s="28" t="str">
        <f t="shared" si="36"/>
        <v/>
      </c>
      <c r="B2329" s="171"/>
      <c r="C2329" s="184"/>
      <c r="D2329" s="170"/>
      <c r="E2329" s="170"/>
      <c r="F2329" s="132" t="str">
        <f>IFERROR(VLOOKUP(C2329,PG!$C$8:$M$1007,11,FALSE),"")</f>
        <v/>
      </c>
      <c r="G2329" s="133">
        <f>IFERROR(VLOOKUP(C2329,PG!$C$8:$N$1007,12,FALSE)*E2329,0)</f>
        <v>0</v>
      </c>
    </row>
    <row r="2330" spans="1:7" ht="35.1" customHeight="1" thickTop="1" thickBot="1" x14ac:dyDescent="0.3">
      <c r="A2330" s="28" t="str">
        <f t="shared" si="36"/>
        <v/>
      </c>
      <c r="B2330" s="171"/>
      <c r="C2330" s="184"/>
      <c r="D2330" s="170"/>
      <c r="E2330" s="170"/>
      <c r="F2330" s="132" t="str">
        <f>IFERROR(VLOOKUP(C2330,PG!$C$8:$M$1007,11,FALSE),"")</f>
        <v/>
      </c>
      <c r="G2330" s="133">
        <f>IFERROR(VLOOKUP(C2330,PG!$C$8:$N$1007,12,FALSE)*E2330,0)</f>
        <v>0</v>
      </c>
    </row>
    <row r="2331" spans="1:7" ht="35.1" customHeight="1" thickTop="1" thickBot="1" x14ac:dyDescent="0.3">
      <c r="A2331" s="28" t="str">
        <f t="shared" si="36"/>
        <v/>
      </c>
      <c r="B2331" s="171"/>
      <c r="C2331" s="184"/>
      <c r="D2331" s="170"/>
      <c r="E2331" s="170"/>
      <c r="F2331" s="132" t="str">
        <f>IFERROR(VLOOKUP(C2331,PG!$C$8:$M$1007,11,FALSE),"")</f>
        <v/>
      </c>
      <c r="G2331" s="133">
        <f>IFERROR(VLOOKUP(C2331,PG!$C$8:$N$1007,12,FALSE)*E2331,0)</f>
        <v>0</v>
      </c>
    </row>
    <row r="2332" spans="1:7" ht="35.1" customHeight="1" thickTop="1" thickBot="1" x14ac:dyDescent="0.3">
      <c r="A2332" s="28" t="str">
        <f t="shared" si="36"/>
        <v/>
      </c>
      <c r="B2332" s="171"/>
      <c r="C2332" s="184"/>
      <c r="D2332" s="170"/>
      <c r="E2332" s="170"/>
      <c r="F2332" s="132" t="str">
        <f>IFERROR(VLOOKUP(C2332,PG!$C$8:$M$1007,11,FALSE),"")</f>
        <v/>
      </c>
      <c r="G2332" s="133">
        <f>IFERROR(VLOOKUP(C2332,PG!$C$8:$N$1007,12,FALSE)*E2332,0)</f>
        <v>0</v>
      </c>
    </row>
    <row r="2333" spans="1:7" ht="35.1" customHeight="1" thickTop="1" thickBot="1" x14ac:dyDescent="0.3">
      <c r="A2333" s="28" t="str">
        <f t="shared" si="36"/>
        <v/>
      </c>
      <c r="B2333" s="171"/>
      <c r="C2333" s="184"/>
      <c r="D2333" s="170"/>
      <c r="E2333" s="170"/>
      <c r="F2333" s="132" t="str">
        <f>IFERROR(VLOOKUP(C2333,PG!$C$8:$M$1007,11,FALSE),"")</f>
        <v/>
      </c>
      <c r="G2333" s="133">
        <f>IFERROR(VLOOKUP(C2333,PG!$C$8:$N$1007,12,FALSE)*E2333,0)</f>
        <v>0</v>
      </c>
    </row>
    <row r="2334" spans="1:7" ht="35.1" customHeight="1" thickTop="1" thickBot="1" x14ac:dyDescent="0.3">
      <c r="A2334" s="28" t="str">
        <f t="shared" si="36"/>
        <v/>
      </c>
      <c r="B2334" s="171"/>
      <c r="C2334" s="184"/>
      <c r="D2334" s="170"/>
      <c r="E2334" s="170"/>
      <c r="F2334" s="132" t="str">
        <f>IFERROR(VLOOKUP(C2334,PG!$C$8:$M$1007,11,FALSE),"")</f>
        <v/>
      </c>
      <c r="G2334" s="133">
        <f>IFERROR(VLOOKUP(C2334,PG!$C$8:$N$1007,12,FALSE)*E2334,0)</f>
        <v>0</v>
      </c>
    </row>
    <row r="2335" spans="1:7" ht="35.1" customHeight="1" thickTop="1" thickBot="1" x14ac:dyDescent="0.3">
      <c r="A2335" s="28" t="str">
        <f t="shared" si="36"/>
        <v/>
      </c>
      <c r="B2335" s="171"/>
      <c r="C2335" s="184"/>
      <c r="D2335" s="170"/>
      <c r="E2335" s="170"/>
      <c r="F2335" s="132" t="str">
        <f>IFERROR(VLOOKUP(C2335,PG!$C$8:$M$1007,11,FALSE),"")</f>
        <v/>
      </c>
      <c r="G2335" s="133">
        <f>IFERROR(VLOOKUP(C2335,PG!$C$8:$N$1007,12,FALSE)*E2335,0)</f>
        <v>0</v>
      </c>
    </row>
    <row r="2336" spans="1:7" ht="35.1" customHeight="1" thickTop="1" thickBot="1" x14ac:dyDescent="0.3">
      <c r="A2336" s="28" t="str">
        <f t="shared" si="36"/>
        <v/>
      </c>
      <c r="B2336" s="171"/>
      <c r="C2336" s="184"/>
      <c r="D2336" s="170"/>
      <c r="E2336" s="170"/>
      <c r="F2336" s="132" t="str">
        <f>IFERROR(VLOOKUP(C2336,PG!$C$8:$M$1007,11,FALSE),"")</f>
        <v/>
      </c>
      <c r="G2336" s="133">
        <f>IFERROR(VLOOKUP(C2336,PG!$C$8:$N$1007,12,FALSE)*E2336,0)</f>
        <v>0</v>
      </c>
    </row>
    <row r="2337" spans="1:7" ht="35.1" customHeight="1" thickTop="1" thickBot="1" x14ac:dyDescent="0.3">
      <c r="A2337" s="28" t="str">
        <f t="shared" si="36"/>
        <v/>
      </c>
      <c r="B2337" s="171"/>
      <c r="C2337" s="184"/>
      <c r="D2337" s="170"/>
      <c r="E2337" s="170"/>
      <c r="F2337" s="132" t="str">
        <f>IFERROR(VLOOKUP(C2337,PG!$C$8:$M$1007,11,FALSE),"")</f>
        <v/>
      </c>
      <c r="G2337" s="133">
        <f>IFERROR(VLOOKUP(C2337,PG!$C$8:$N$1007,12,FALSE)*E2337,0)</f>
        <v>0</v>
      </c>
    </row>
    <row r="2338" spans="1:7" ht="35.1" customHeight="1" thickTop="1" thickBot="1" x14ac:dyDescent="0.3">
      <c r="A2338" s="28" t="str">
        <f t="shared" si="36"/>
        <v/>
      </c>
      <c r="B2338" s="171"/>
      <c r="C2338" s="184"/>
      <c r="D2338" s="170"/>
      <c r="E2338" s="170"/>
      <c r="F2338" s="132" t="str">
        <f>IFERROR(VLOOKUP(C2338,PG!$C$8:$M$1007,11,FALSE),"")</f>
        <v/>
      </c>
      <c r="G2338" s="133">
        <f>IFERROR(VLOOKUP(C2338,PG!$C$8:$N$1007,12,FALSE)*E2338,0)</f>
        <v>0</v>
      </c>
    </row>
    <row r="2339" spans="1:7" ht="35.1" customHeight="1" thickTop="1" thickBot="1" x14ac:dyDescent="0.3">
      <c r="A2339" s="28" t="str">
        <f t="shared" si="36"/>
        <v/>
      </c>
      <c r="B2339" s="171"/>
      <c r="C2339" s="184"/>
      <c r="D2339" s="170"/>
      <c r="E2339" s="170"/>
      <c r="F2339" s="132" t="str">
        <f>IFERROR(VLOOKUP(C2339,PG!$C$8:$M$1007,11,FALSE),"")</f>
        <v/>
      </c>
      <c r="G2339" s="133">
        <f>IFERROR(VLOOKUP(C2339,PG!$C$8:$N$1007,12,FALSE)*E2339,0)</f>
        <v>0</v>
      </c>
    </row>
    <row r="2340" spans="1:7" ht="35.1" customHeight="1" thickTop="1" thickBot="1" x14ac:dyDescent="0.3">
      <c r="A2340" s="28" t="str">
        <f t="shared" si="36"/>
        <v/>
      </c>
      <c r="B2340" s="171"/>
      <c r="C2340" s="184"/>
      <c r="D2340" s="170"/>
      <c r="E2340" s="170"/>
      <c r="F2340" s="132" t="str">
        <f>IFERROR(VLOOKUP(C2340,PG!$C$8:$M$1007,11,FALSE),"")</f>
        <v/>
      </c>
      <c r="G2340" s="133">
        <f>IFERROR(VLOOKUP(C2340,PG!$C$8:$N$1007,12,FALSE)*E2340,0)</f>
        <v>0</v>
      </c>
    </row>
    <row r="2341" spans="1:7" ht="35.1" customHeight="1" thickTop="1" thickBot="1" x14ac:dyDescent="0.3">
      <c r="A2341" s="28" t="str">
        <f t="shared" si="36"/>
        <v/>
      </c>
      <c r="B2341" s="171"/>
      <c r="C2341" s="184"/>
      <c r="D2341" s="170"/>
      <c r="E2341" s="170"/>
      <c r="F2341" s="132" t="str">
        <f>IFERROR(VLOOKUP(C2341,PG!$C$8:$M$1007,11,FALSE),"")</f>
        <v/>
      </c>
      <c r="G2341" s="133">
        <f>IFERROR(VLOOKUP(C2341,PG!$C$8:$N$1007,12,FALSE)*E2341,0)</f>
        <v>0</v>
      </c>
    </row>
    <row r="2342" spans="1:7" ht="35.1" customHeight="1" thickTop="1" thickBot="1" x14ac:dyDescent="0.3">
      <c r="A2342" s="28" t="str">
        <f t="shared" si="36"/>
        <v/>
      </c>
      <c r="B2342" s="171"/>
      <c r="C2342" s="184"/>
      <c r="D2342" s="170"/>
      <c r="E2342" s="170"/>
      <c r="F2342" s="132" t="str">
        <f>IFERROR(VLOOKUP(C2342,PG!$C$8:$M$1007,11,FALSE),"")</f>
        <v/>
      </c>
      <c r="G2342" s="133">
        <f>IFERROR(VLOOKUP(C2342,PG!$C$8:$N$1007,12,FALSE)*E2342,0)</f>
        <v>0</v>
      </c>
    </row>
    <row r="2343" spans="1:7" ht="35.1" customHeight="1" thickTop="1" thickBot="1" x14ac:dyDescent="0.3">
      <c r="A2343" s="28" t="str">
        <f t="shared" si="36"/>
        <v/>
      </c>
      <c r="B2343" s="171"/>
      <c r="C2343" s="184"/>
      <c r="D2343" s="170"/>
      <c r="E2343" s="170"/>
      <c r="F2343" s="132" t="str">
        <f>IFERROR(VLOOKUP(C2343,PG!$C$8:$M$1007,11,FALSE),"")</f>
        <v/>
      </c>
      <c r="G2343" s="133">
        <f>IFERROR(VLOOKUP(C2343,PG!$C$8:$N$1007,12,FALSE)*E2343,0)</f>
        <v>0</v>
      </c>
    </row>
    <row r="2344" spans="1:7" ht="35.1" customHeight="1" thickTop="1" thickBot="1" x14ac:dyDescent="0.3">
      <c r="A2344" s="28" t="str">
        <f t="shared" si="36"/>
        <v/>
      </c>
      <c r="B2344" s="171"/>
      <c r="C2344" s="184"/>
      <c r="D2344" s="170"/>
      <c r="E2344" s="170"/>
      <c r="F2344" s="132" t="str">
        <f>IFERROR(VLOOKUP(C2344,PG!$C$8:$M$1007,11,FALSE),"")</f>
        <v/>
      </c>
      <c r="G2344" s="133">
        <f>IFERROR(VLOOKUP(C2344,PG!$C$8:$N$1007,12,FALSE)*E2344,0)</f>
        <v>0</v>
      </c>
    </row>
    <row r="2345" spans="1:7" ht="35.1" customHeight="1" thickTop="1" thickBot="1" x14ac:dyDescent="0.3">
      <c r="A2345" s="28" t="str">
        <f t="shared" si="36"/>
        <v/>
      </c>
      <c r="B2345" s="171"/>
      <c r="C2345" s="184"/>
      <c r="D2345" s="170"/>
      <c r="E2345" s="170"/>
      <c r="F2345" s="132" t="str">
        <f>IFERROR(VLOOKUP(C2345,PG!$C$8:$M$1007,11,FALSE),"")</f>
        <v/>
      </c>
      <c r="G2345" s="133">
        <f>IFERROR(VLOOKUP(C2345,PG!$C$8:$N$1007,12,FALSE)*E2345,0)</f>
        <v>0</v>
      </c>
    </row>
    <row r="2346" spans="1:7" ht="35.1" customHeight="1" thickTop="1" thickBot="1" x14ac:dyDescent="0.3">
      <c r="A2346" s="28" t="str">
        <f t="shared" si="36"/>
        <v/>
      </c>
      <c r="B2346" s="171"/>
      <c r="C2346" s="184"/>
      <c r="D2346" s="170"/>
      <c r="E2346" s="170"/>
      <c r="F2346" s="132" t="str">
        <f>IFERROR(VLOOKUP(C2346,PG!$C$8:$M$1007,11,FALSE),"")</f>
        <v/>
      </c>
      <c r="G2346" s="133">
        <f>IFERROR(VLOOKUP(C2346,PG!$C$8:$N$1007,12,FALSE)*E2346,0)</f>
        <v>0</v>
      </c>
    </row>
    <row r="2347" spans="1:7" ht="35.1" customHeight="1" thickTop="1" thickBot="1" x14ac:dyDescent="0.3">
      <c r="A2347" s="28" t="str">
        <f t="shared" si="36"/>
        <v/>
      </c>
      <c r="B2347" s="171"/>
      <c r="C2347" s="184"/>
      <c r="D2347" s="170"/>
      <c r="E2347" s="170"/>
      <c r="F2347" s="132" t="str">
        <f>IFERROR(VLOOKUP(C2347,PG!$C$8:$M$1007,11,FALSE),"")</f>
        <v/>
      </c>
      <c r="G2347" s="133">
        <f>IFERROR(VLOOKUP(C2347,PG!$C$8:$N$1007,12,FALSE)*E2347,0)</f>
        <v>0</v>
      </c>
    </row>
    <row r="2348" spans="1:7" ht="35.1" customHeight="1" thickTop="1" thickBot="1" x14ac:dyDescent="0.3">
      <c r="A2348" s="28" t="str">
        <f t="shared" si="36"/>
        <v/>
      </c>
      <c r="B2348" s="171"/>
      <c r="C2348" s="184"/>
      <c r="D2348" s="170"/>
      <c r="E2348" s="170"/>
      <c r="F2348" s="132" t="str">
        <f>IFERROR(VLOOKUP(C2348,PG!$C$8:$M$1007,11,FALSE),"")</f>
        <v/>
      </c>
      <c r="G2348" s="133">
        <f>IFERROR(VLOOKUP(C2348,PG!$C$8:$N$1007,12,FALSE)*E2348,0)</f>
        <v>0</v>
      </c>
    </row>
    <row r="2349" spans="1:7" ht="35.1" customHeight="1" thickTop="1" thickBot="1" x14ac:dyDescent="0.3">
      <c r="A2349" s="28" t="str">
        <f t="shared" si="36"/>
        <v/>
      </c>
      <c r="B2349" s="171"/>
      <c r="C2349" s="184"/>
      <c r="D2349" s="170"/>
      <c r="E2349" s="170"/>
      <c r="F2349" s="132" t="str">
        <f>IFERROR(VLOOKUP(C2349,PG!$C$8:$M$1007,11,FALSE),"")</f>
        <v/>
      </c>
      <c r="G2349" s="133">
        <f>IFERROR(VLOOKUP(C2349,PG!$C$8:$N$1007,12,FALSE)*E2349,0)</f>
        <v>0</v>
      </c>
    </row>
    <row r="2350" spans="1:7" ht="35.1" customHeight="1" thickTop="1" thickBot="1" x14ac:dyDescent="0.3">
      <c r="A2350" s="28" t="str">
        <f t="shared" si="36"/>
        <v/>
      </c>
      <c r="B2350" s="171"/>
      <c r="C2350" s="184"/>
      <c r="D2350" s="170"/>
      <c r="E2350" s="170"/>
      <c r="F2350" s="132" t="str">
        <f>IFERROR(VLOOKUP(C2350,PG!$C$8:$M$1007,11,FALSE),"")</f>
        <v/>
      </c>
      <c r="G2350" s="133">
        <f>IFERROR(VLOOKUP(C2350,PG!$C$8:$N$1007,12,FALSE)*E2350,0)</f>
        <v>0</v>
      </c>
    </row>
    <row r="2351" spans="1:7" ht="35.1" customHeight="1" thickTop="1" thickBot="1" x14ac:dyDescent="0.3">
      <c r="A2351" s="28" t="str">
        <f t="shared" si="36"/>
        <v/>
      </c>
      <c r="B2351" s="171"/>
      <c r="C2351" s="184"/>
      <c r="D2351" s="170"/>
      <c r="E2351" s="170"/>
      <c r="F2351" s="132" t="str">
        <f>IFERROR(VLOOKUP(C2351,PG!$C$8:$M$1007,11,FALSE),"")</f>
        <v/>
      </c>
      <c r="G2351" s="133">
        <f>IFERROR(VLOOKUP(C2351,PG!$C$8:$N$1007,12,FALSE)*E2351,0)</f>
        <v>0</v>
      </c>
    </row>
    <row r="2352" spans="1:7" ht="35.1" customHeight="1" thickTop="1" thickBot="1" x14ac:dyDescent="0.3">
      <c r="A2352" s="28" t="str">
        <f t="shared" si="36"/>
        <v/>
      </c>
      <c r="B2352" s="171"/>
      <c r="C2352" s="184"/>
      <c r="D2352" s="170"/>
      <c r="E2352" s="170"/>
      <c r="F2352" s="132" t="str">
        <f>IFERROR(VLOOKUP(C2352,PG!$C$8:$M$1007,11,FALSE),"")</f>
        <v/>
      </c>
      <c r="G2352" s="133">
        <f>IFERROR(VLOOKUP(C2352,PG!$C$8:$N$1007,12,FALSE)*E2352,0)</f>
        <v>0</v>
      </c>
    </row>
    <row r="2353" spans="1:7" ht="35.1" customHeight="1" thickTop="1" thickBot="1" x14ac:dyDescent="0.3">
      <c r="A2353" s="28" t="str">
        <f t="shared" si="36"/>
        <v/>
      </c>
      <c r="B2353" s="171"/>
      <c r="C2353" s="184"/>
      <c r="D2353" s="170"/>
      <c r="E2353" s="170"/>
      <c r="F2353" s="132" t="str">
        <f>IFERROR(VLOOKUP(C2353,PG!$C$8:$M$1007,11,FALSE),"")</f>
        <v/>
      </c>
      <c r="G2353" s="133">
        <f>IFERROR(VLOOKUP(C2353,PG!$C$8:$N$1007,12,FALSE)*E2353,0)</f>
        <v>0</v>
      </c>
    </row>
    <row r="2354" spans="1:7" ht="35.1" customHeight="1" thickTop="1" thickBot="1" x14ac:dyDescent="0.3">
      <c r="A2354" s="28" t="str">
        <f t="shared" si="36"/>
        <v/>
      </c>
      <c r="B2354" s="171"/>
      <c r="C2354" s="184"/>
      <c r="D2354" s="170"/>
      <c r="E2354" s="170"/>
      <c r="F2354" s="132" t="str">
        <f>IFERROR(VLOOKUP(C2354,PG!$C$8:$M$1007,11,FALSE),"")</f>
        <v/>
      </c>
      <c r="G2354" s="133">
        <f>IFERROR(VLOOKUP(C2354,PG!$C$8:$N$1007,12,FALSE)*E2354,0)</f>
        <v>0</v>
      </c>
    </row>
    <row r="2355" spans="1:7" ht="35.1" customHeight="1" thickTop="1" thickBot="1" x14ac:dyDescent="0.3">
      <c r="A2355" s="28" t="str">
        <f t="shared" si="36"/>
        <v/>
      </c>
      <c r="B2355" s="171"/>
      <c r="C2355" s="184"/>
      <c r="D2355" s="170"/>
      <c r="E2355" s="170"/>
      <c r="F2355" s="132" t="str">
        <f>IFERROR(VLOOKUP(C2355,PG!$C$8:$M$1007,11,FALSE),"")</f>
        <v/>
      </c>
      <c r="G2355" s="133">
        <f>IFERROR(VLOOKUP(C2355,PG!$C$8:$N$1007,12,FALSE)*E2355,0)</f>
        <v>0</v>
      </c>
    </row>
    <row r="2356" spans="1:7" ht="35.1" customHeight="1" thickTop="1" thickBot="1" x14ac:dyDescent="0.3">
      <c r="A2356" s="28" t="str">
        <f t="shared" si="36"/>
        <v/>
      </c>
      <c r="B2356" s="171"/>
      <c r="C2356" s="184"/>
      <c r="D2356" s="170"/>
      <c r="E2356" s="170"/>
      <c r="F2356" s="132" t="str">
        <f>IFERROR(VLOOKUP(C2356,PG!$C$8:$M$1007,11,FALSE),"")</f>
        <v/>
      </c>
      <c r="G2356" s="133">
        <f>IFERROR(VLOOKUP(C2356,PG!$C$8:$N$1007,12,FALSE)*E2356,0)</f>
        <v>0</v>
      </c>
    </row>
    <row r="2357" spans="1:7" ht="35.1" customHeight="1" thickTop="1" thickBot="1" x14ac:dyDescent="0.3">
      <c r="A2357" s="28" t="str">
        <f t="shared" si="36"/>
        <v/>
      </c>
      <c r="B2357" s="171"/>
      <c r="C2357" s="184"/>
      <c r="D2357" s="170"/>
      <c r="E2357" s="170"/>
      <c r="F2357" s="132" t="str">
        <f>IFERROR(VLOOKUP(C2357,PG!$C$8:$M$1007,11,FALSE),"")</f>
        <v/>
      </c>
      <c r="G2357" s="133">
        <f>IFERROR(VLOOKUP(C2357,PG!$C$8:$N$1007,12,FALSE)*E2357,0)</f>
        <v>0</v>
      </c>
    </row>
    <row r="2358" spans="1:7" ht="35.1" customHeight="1" thickTop="1" thickBot="1" x14ac:dyDescent="0.3">
      <c r="A2358" s="28" t="str">
        <f t="shared" si="36"/>
        <v/>
      </c>
      <c r="B2358" s="171"/>
      <c r="C2358" s="184"/>
      <c r="D2358" s="170"/>
      <c r="E2358" s="170"/>
      <c r="F2358" s="132" t="str">
        <f>IFERROR(VLOOKUP(C2358,PG!$C$8:$M$1007,11,FALSE),"")</f>
        <v/>
      </c>
      <c r="G2358" s="133">
        <f>IFERROR(VLOOKUP(C2358,PG!$C$8:$N$1007,12,FALSE)*E2358,0)</f>
        <v>0</v>
      </c>
    </row>
    <row r="2359" spans="1:7" ht="35.1" customHeight="1" thickTop="1" thickBot="1" x14ac:dyDescent="0.3">
      <c r="A2359" s="28" t="str">
        <f t="shared" si="36"/>
        <v/>
      </c>
      <c r="B2359" s="171"/>
      <c r="C2359" s="184"/>
      <c r="D2359" s="170"/>
      <c r="E2359" s="170"/>
      <c r="F2359" s="132" t="str">
        <f>IFERROR(VLOOKUP(C2359,PG!$C$8:$M$1007,11,FALSE),"")</f>
        <v/>
      </c>
      <c r="G2359" s="133">
        <f>IFERROR(VLOOKUP(C2359,PG!$C$8:$N$1007,12,FALSE)*E2359,0)</f>
        <v>0</v>
      </c>
    </row>
    <row r="2360" spans="1:7" ht="35.1" customHeight="1" thickTop="1" thickBot="1" x14ac:dyDescent="0.3">
      <c r="A2360" s="28" t="str">
        <f t="shared" si="36"/>
        <v/>
      </c>
      <c r="B2360" s="171"/>
      <c r="C2360" s="184"/>
      <c r="D2360" s="170"/>
      <c r="E2360" s="170"/>
      <c r="F2360" s="132" t="str">
        <f>IFERROR(VLOOKUP(C2360,PG!$C$8:$M$1007,11,FALSE),"")</f>
        <v/>
      </c>
      <c r="G2360" s="133">
        <f>IFERROR(VLOOKUP(C2360,PG!$C$8:$N$1007,12,FALSE)*E2360,0)</f>
        <v>0</v>
      </c>
    </row>
    <row r="2361" spans="1:7" ht="35.1" customHeight="1" thickTop="1" thickBot="1" x14ac:dyDescent="0.3">
      <c r="A2361" s="28" t="str">
        <f t="shared" si="36"/>
        <v/>
      </c>
      <c r="B2361" s="171"/>
      <c r="C2361" s="184"/>
      <c r="D2361" s="170"/>
      <c r="E2361" s="170"/>
      <c r="F2361" s="132" t="str">
        <f>IFERROR(VLOOKUP(C2361,PG!$C$8:$M$1007,11,FALSE),"")</f>
        <v/>
      </c>
      <c r="G2361" s="133">
        <f>IFERROR(VLOOKUP(C2361,PG!$C$8:$N$1007,12,FALSE)*E2361,0)</f>
        <v>0</v>
      </c>
    </row>
    <row r="2362" spans="1:7" ht="35.1" customHeight="1" thickTop="1" thickBot="1" x14ac:dyDescent="0.3">
      <c r="A2362" s="28" t="str">
        <f t="shared" si="36"/>
        <v/>
      </c>
      <c r="B2362" s="171"/>
      <c r="C2362" s="184"/>
      <c r="D2362" s="170"/>
      <c r="E2362" s="170"/>
      <c r="F2362" s="132" t="str">
        <f>IFERROR(VLOOKUP(C2362,PG!$C$8:$M$1007,11,FALSE),"")</f>
        <v/>
      </c>
      <c r="G2362" s="133">
        <f>IFERROR(VLOOKUP(C2362,PG!$C$8:$N$1007,12,FALSE)*E2362,0)</f>
        <v>0</v>
      </c>
    </row>
    <row r="2363" spans="1:7" ht="35.1" customHeight="1" thickTop="1" thickBot="1" x14ac:dyDescent="0.3">
      <c r="A2363" s="28" t="str">
        <f t="shared" si="36"/>
        <v/>
      </c>
      <c r="B2363" s="171"/>
      <c r="C2363" s="184"/>
      <c r="D2363" s="170"/>
      <c r="E2363" s="170"/>
      <c r="F2363" s="132" t="str">
        <f>IFERROR(VLOOKUP(C2363,PG!$C$8:$M$1007,11,FALSE),"")</f>
        <v/>
      </c>
      <c r="G2363" s="133">
        <f>IFERROR(VLOOKUP(C2363,PG!$C$8:$N$1007,12,FALSE)*E2363,0)</f>
        <v>0</v>
      </c>
    </row>
    <row r="2364" spans="1:7" ht="35.1" customHeight="1" thickTop="1" thickBot="1" x14ac:dyDescent="0.3">
      <c r="A2364" s="28" t="str">
        <f t="shared" si="36"/>
        <v/>
      </c>
      <c r="B2364" s="171"/>
      <c r="C2364" s="184"/>
      <c r="D2364" s="170"/>
      <c r="E2364" s="170"/>
      <c r="F2364" s="132" t="str">
        <f>IFERROR(VLOOKUP(C2364,PG!$C$8:$M$1007,11,FALSE),"")</f>
        <v/>
      </c>
      <c r="G2364" s="133">
        <f>IFERROR(VLOOKUP(C2364,PG!$C$8:$N$1007,12,FALSE)*E2364,0)</f>
        <v>0</v>
      </c>
    </row>
    <row r="2365" spans="1:7" ht="35.1" customHeight="1" thickTop="1" thickBot="1" x14ac:dyDescent="0.3">
      <c r="A2365" s="28" t="str">
        <f t="shared" si="36"/>
        <v/>
      </c>
      <c r="B2365" s="171"/>
      <c r="C2365" s="184"/>
      <c r="D2365" s="170"/>
      <c r="E2365" s="170"/>
      <c r="F2365" s="132" t="str">
        <f>IFERROR(VLOOKUP(C2365,PG!$C$8:$M$1007,11,FALSE),"")</f>
        <v/>
      </c>
      <c r="G2365" s="133">
        <f>IFERROR(VLOOKUP(C2365,PG!$C$8:$N$1007,12,FALSE)*E2365,0)</f>
        <v>0</v>
      </c>
    </row>
    <row r="2366" spans="1:7" ht="35.1" customHeight="1" thickTop="1" thickBot="1" x14ac:dyDescent="0.3">
      <c r="A2366" s="28" t="str">
        <f t="shared" si="36"/>
        <v/>
      </c>
      <c r="B2366" s="171"/>
      <c r="C2366" s="184"/>
      <c r="D2366" s="170"/>
      <c r="E2366" s="170"/>
      <c r="F2366" s="132" t="str">
        <f>IFERROR(VLOOKUP(C2366,PG!$C$8:$M$1007,11,FALSE),"")</f>
        <v/>
      </c>
      <c r="G2366" s="133">
        <f>IFERROR(VLOOKUP(C2366,PG!$C$8:$N$1007,12,FALSE)*E2366,0)</f>
        <v>0</v>
      </c>
    </row>
    <row r="2367" spans="1:7" ht="35.1" customHeight="1" thickTop="1" thickBot="1" x14ac:dyDescent="0.3">
      <c r="A2367" s="28" t="str">
        <f t="shared" si="36"/>
        <v/>
      </c>
      <c r="B2367" s="171"/>
      <c r="C2367" s="184"/>
      <c r="D2367" s="170"/>
      <c r="E2367" s="170"/>
      <c r="F2367" s="132" t="str">
        <f>IFERROR(VLOOKUP(C2367,PG!$C$8:$M$1007,11,FALSE),"")</f>
        <v/>
      </c>
      <c r="G2367" s="133">
        <f>IFERROR(VLOOKUP(C2367,PG!$C$8:$N$1007,12,FALSE)*E2367,0)</f>
        <v>0</v>
      </c>
    </row>
    <row r="2368" spans="1:7" ht="35.1" customHeight="1" thickTop="1" thickBot="1" x14ac:dyDescent="0.3">
      <c r="A2368" s="28" t="str">
        <f t="shared" si="36"/>
        <v/>
      </c>
      <c r="B2368" s="171"/>
      <c r="C2368" s="184"/>
      <c r="D2368" s="170"/>
      <c r="E2368" s="170"/>
      <c r="F2368" s="132" t="str">
        <f>IFERROR(VLOOKUP(C2368,PG!$C$8:$M$1007,11,FALSE),"")</f>
        <v/>
      </c>
      <c r="G2368" s="133">
        <f>IFERROR(VLOOKUP(C2368,PG!$C$8:$N$1007,12,FALSE)*E2368,0)</f>
        <v>0</v>
      </c>
    </row>
    <row r="2369" spans="1:7" ht="35.1" customHeight="1" thickTop="1" thickBot="1" x14ac:dyDescent="0.3">
      <c r="A2369" s="28" t="str">
        <f t="shared" si="36"/>
        <v/>
      </c>
      <c r="B2369" s="171"/>
      <c r="C2369" s="184"/>
      <c r="D2369" s="170"/>
      <c r="E2369" s="170"/>
      <c r="F2369" s="132" t="str">
        <f>IFERROR(VLOOKUP(C2369,PG!$C$8:$M$1007,11,FALSE),"")</f>
        <v/>
      </c>
      <c r="G2369" s="133">
        <f>IFERROR(VLOOKUP(C2369,PG!$C$8:$N$1007,12,FALSE)*E2369,0)</f>
        <v>0</v>
      </c>
    </row>
    <row r="2370" spans="1:7" ht="35.1" customHeight="1" thickTop="1" thickBot="1" x14ac:dyDescent="0.3">
      <c r="A2370" s="28" t="str">
        <f t="shared" si="36"/>
        <v/>
      </c>
      <c r="B2370" s="171"/>
      <c r="C2370" s="184"/>
      <c r="D2370" s="170"/>
      <c r="E2370" s="170"/>
      <c r="F2370" s="132" t="str">
        <f>IFERROR(VLOOKUP(C2370,PG!$C$8:$M$1007,11,FALSE),"")</f>
        <v/>
      </c>
      <c r="G2370" s="133">
        <f>IFERROR(VLOOKUP(C2370,PG!$C$8:$N$1007,12,FALSE)*E2370,0)</f>
        <v>0</v>
      </c>
    </row>
    <row r="2371" spans="1:7" ht="35.1" customHeight="1" thickTop="1" thickBot="1" x14ac:dyDescent="0.3">
      <c r="A2371" s="28" t="str">
        <f t="shared" si="36"/>
        <v/>
      </c>
      <c r="B2371" s="171"/>
      <c r="C2371" s="184"/>
      <c r="D2371" s="170"/>
      <c r="E2371" s="170"/>
      <c r="F2371" s="132" t="str">
        <f>IFERROR(VLOOKUP(C2371,PG!$C$8:$M$1007,11,FALSE),"")</f>
        <v/>
      </c>
      <c r="G2371" s="133">
        <f>IFERROR(VLOOKUP(C2371,PG!$C$8:$N$1007,12,FALSE)*E2371,0)</f>
        <v>0</v>
      </c>
    </row>
    <row r="2372" spans="1:7" ht="35.1" customHeight="1" thickTop="1" thickBot="1" x14ac:dyDescent="0.3">
      <c r="A2372" s="28" t="str">
        <f t="shared" si="36"/>
        <v/>
      </c>
      <c r="B2372" s="171"/>
      <c r="C2372" s="184"/>
      <c r="D2372" s="170"/>
      <c r="E2372" s="170"/>
      <c r="F2372" s="132" t="str">
        <f>IFERROR(VLOOKUP(C2372,PG!$C$8:$M$1007,11,FALSE),"")</f>
        <v/>
      </c>
      <c r="G2372" s="133">
        <f>IFERROR(VLOOKUP(C2372,PG!$C$8:$N$1007,12,FALSE)*E2372,0)</f>
        <v>0</v>
      </c>
    </row>
    <row r="2373" spans="1:7" ht="35.1" customHeight="1" thickTop="1" thickBot="1" x14ac:dyDescent="0.3">
      <c r="A2373" s="28" t="str">
        <f t="shared" si="36"/>
        <v/>
      </c>
      <c r="B2373" s="171"/>
      <c r="C2373" s="184"/>
      <c r="D2373" s="170"/>
      <c r="E2373" s="170"/>
      <c r="F2373" s="132" t="str">
        <f>IFERROR(VLOOKUP(C2373,PG!$C$8:$M$1007,11,FALSE),"")</f>
        <v/>
      </c>
      <c r="G2373" s="133">
        <f>IFERROR(VLOOKUP(C2373,PG!$C$8:$N$1007,12,FALSE)*E2373,0)</f>
        <v>0</v>
      </c>
    </row>
    <row r="2374" spans="1:7" ht="35.1" customHeight="1" thickTop="1" thickBot="1" x14ac:dyDescent="0.3">
      <c r="A2374" s="28" t="str">
        <f t="shared" si="36"/>
        <v/>
      </c>
      <c r="B2374" s="171"/>
      <c r="C2374" s="184"/>
      <c r="D2374" s="170"/>
      <c r="E2374" s="170"/>
      <c r="F2374" s="132" t="str">
        <f>IFERROR(VLOOKUP(C2374,PG!$C$8:$M$1007,11,FALSE),"")</f>
        <v/>
      </c>
      <c r="G2374" s="133">
        <f>IFERROR(VLOOKUP(C2374,PG!$C$8:$N$1007,12,FALSE)*E2374,0)</f>
        <v>0</v>
      </c>
    </row>
    <row r="2375" spans="1:7" ht="35.1" customHeight="1" thickTop="1" thickBot="1" x14ac:dyDescent="0.3">
      <c r="A2375" s="28" t="str">
        <f t="shared" si="36"/>
        <v/>
      </c>
      <c r="B2375" s="171"/>
      <c r="C2375" s="184"/>
      <c r="D2375" s="170"/>
      <c r="E2375" s="170"/>
      <c r="F2375" s="132" t="str">
        <f>IFERROR(VLOOKUP(C2375,PG!$C$8:$M$1007,11,FALSE),"")</f>
        <v/>
      </c>
      <c r="G2375" s="133">
        <f>IFERROR(VLOOKUP(C2375,PG!$C$8:$N$1007,12,FALSE)*E2375,0)</f>
        <v>0</v>
      </c>
    </row>
    <row r="2376" spans="1:7" ht="35.1" customHeight="1" thickTop="1" thickBot="1" x14ac:dyDescent="0.3">
      <c r="A2376" s="28" t="str">
        <f t="shared" si="36"/>
        <v/>
      </c>
      <c r="B2376" s="171"/>
      <c r="C2376" s="184"/>
      <c r="D2376" s="170"/>
      <c r="E2376" s="170"/>
      <c r="F2376" s="132" t="str">
        <f>IFERROR(VLOOKUP(C2376,PG!$C$8:$M$1007,11,FALSE),"")</f>
        <v/>
      </c>
      <c r="G2376" s="133">
        <f>IFERROR(VLOOKUP(C2376,PG!$C$8:$N$1007,12,FALSE)*E2376,0)</f>
        <v>0</v>
      </c>
    </row>
    <row r="2377" spans="1:7" ht="35.1" customHeight="1" thickTop="1" thickBot="1" x14ac:dyDescent="0.3">
      <c r="A2377" s="28" t="str">
        <f t="shared" ref="A2377:A2440" si="37">IF(B2377="","",MONTH(B2377))</f>
        <v/>
      </c>
      <c r="B2377" s="171"/>
      <c r="C2377" s="184"/>
      <c r="D2377" s="170"/>
      <c r="E2377" s="170"/>
      <c r="F2377" s="132" t="str">
        <f>IFERROR(VLOOKUP(C2377,PG!$C$8:$M$1007,11,FALSE),"")</f>
        <v/>
      </c>
      <c r="G2377" s="133">
        <f>IFERROR(VLOOKUP(C2377,PG!$C$8:$N$1007,12,FALSE)*E2377,0)</f>
        <v>0</v>
      </c>
    </row>
    <row r="2378" spans="1:7" ht="35.1" customHeight="1" thickTop="1" thickBot="1" x14ac:dyDescent="0.3">
      <c r="A2378" s="28" t="str">
        <f t="shared" si="37"/>
        <v/>
      </c>
      <c r="B2378" s="171"/>
      <c r="C2378" s="184"/>
      <c r="D2378" s="170"/>
      <c r="E2378" s="170"/>
      <c r="F2378" s="132" t="str">
        <f>IFERROR(VLOOKUP(C2378,PG!$C$8:$M$1007,11,FALSE),"")</f>
        <v/>
      </c>
      <c r="G2378" s="133">
        <f>IFERROR(VLOOKUP(C2378,PG!$C$8:$N$1007,12,FALSE)*E2378,0)</f>
        <v>0</v>
      </c>
    </row>
    <row r="2379" spans="1:7" ht="35.1" customHeight="1" thickTop="1" thickBot="1" x14ac:dyDescent="0.3">
      <c r="A2379" s="28" t="str">
        <f t="shared" si="37"/>
        <v/>
      </c>
      <c r="B2379" s="171"/>
      <c r="C2379" s="184"/>
      <c r="D2379" s="170"/>
      <c r="E2379" s="170"/>
      <c r="F2379" s="132" t="str">
        <f>IFERROR(VLOOKUP(C2379,PG!$C$8:$M$1007,11,FALSE),"")</f>
        <v/>
      </c>
      <c r="G2379" s="133">
        <f>IFERROR(VLOOKUP(C2379,PG!$C$8:$N$1007,12,FALSE)*E2379,0)</f>
        <v>0</v>
      </c>
    </row>
    <row r="2380" spans="1:7" ht="35.1" customHeight="1" thickTop="1" thickBot="1" x14ac:dyDescent="0.3">
      <c r="A2380" s="28" t="str">
        <f t="shared" si="37"/>
        <v/>
      </c>
      <c r="B2380" s="171"/>
      <c r="C2380" s="184"/>
      <c r="D2380" s="170"/>
      <c r="E2380" s="170"/>
      <c r="F2380" s="132" t="str">
        <f>IFERROR(VLOOKUP(C2380,PG!$C$8:$M$1007,11,FALSE),"")</f>
        <v/>
      </c>
      <c r="G2380" s="133">
        <f>IFERROR(VLOOKUP(C2380,PG!$C$8:$N$1007,12,FALSE)*E2380,0)</f>
        <v>0</v>
      </c>
    </row>
    <row r="2381" spans="1:7" ht="35.1" customHeight="1" thickTop="1" thickBot="1" x14ac:dyDescent="0.3">
      <c r="A2381" s="28" t="str">
        <f t="shared" si="37"/>
        <v/>
      </c>
      <c r="B2381" s="171"/>
      <c r="C2381" s="184"/>
      <c r="D2381" s="170"/>
      <c r="E2381" s="170"/>
      <c r="F2381" s="132" t="str">
        <f>IFERROR(VLOOKUP(C2381,PG!$C$8:$M$1007,11,FALSE),"")</f>
        <v/>
      </c>
      <c r="G2381" s="133">
        <f>IFERROR(VLOOKUP(C2381,PG!$C$8:$N$1007,12,FALSE)*E2381,0)</f>
        <v>0</v>
      </c>
    </row>
    <row r="2382" spans="1:7" ht="35.1" customHeight="1" thickTop="1" thickBot="1" x14ac:dyDescent="0.3">
      <c r="A2382" s="28" t="str">
        <f t="shared" si="37"/>
        <v/>
      </c>
      <c r="B2382" s="171"/>
      <c r="C2382" s="184"/>
      <c r="D2382" s="170"/>
      <c r="E2382" s="170"/>
      <c r="F2382" s="132" t="str">
        <f>IFERROR(VLOOKUP(C2382,PG!$C$8:$M$1007,11,FALSE),"")</f>
        <v/>
      </c>
      <c r="G2382" s="133">
        <f>IFERROR(VLOOKUP(C2382,PG!$C$8:$N$1007,12,FALSE)*E2382,0)</f>
        <v>0</v>
      </c>
    </row>
    <row r="2383" spans="1:7" ht="35.1" customHeight="1" thickTop="1" thickBot="1" x14ac:dyDescent="0.3">
      <c r="A2383" s="28" t="str">
        <f t="shared" si="37"/>
        <v/>
      </c>
      <c r="B2383" s="171"/>
      <c r="C2383" s="184"/>
      <c r="D2383" s="170"/>
      <c r="E2383" s="170"/>
      <c r="F2383" s="132" t="str">
        <f>IFERROR(VLOOKUP(C2383,PG!$C$8:$M$1007,11,FALSE),"")</f>
        <v/>
      </c>
      <c r="G2383" s="133">
        <f>IFERROR(VLOOKUP(C2383,PG!$C$8:$N$1007,12,FALSE)*E2383,0)</f>
        <v>0</v>
      </c>
    </row>
    <row r="2384" spans="1:7" ht="35.1" customHeight="1" thickTop="1" thickBot="1" x14ac:dyDescent="0.3">
      <c r="A2384" s="28" t="str">
        <f t="shared" si="37"/>
        <v/>
      </c>
      <c r="B2384" s="171"/>
      <c r="C2384" s="184"/>
      <c r="D2384" s="170"/>
      <c r="E2384" s="170"/>
      <c r="F2384" s="132" t="str">
        <f>IFERROR(VLOOKUP(C2384,PG!$C$8:$M$1007,11,FALSE),"")</f>
        <v/>
      </c>
      <c r="G2384" s="133">
        <f>IFERROR(VLOOKUP(C2384,PG!$C$8:$N$1007,12,FALSE)*E2384,0)</f>
        <v>0</v>
      </c>
    </row>
    <row r="2385" spans="1:7" ht="35.1" customHeight="1" thickTop="1" thickBot="1" x14ac:dyDescent="0.3">
      <c r="A2385" s="28" t="str">
        <f t="shared" si="37"/>
        <v/>
      </c>
      <c r="B2385" s="171"/>
      <c r="C2385" s="184"/>
      <c r="D2385" s="170"/>
      <c r="E2385" s="170"/>
      <c r="F2385" s="132" t="str">
        <f>IFERROR(VLOOKUP(C2385,PG!$C$8:$M$1007,11,FALSE),"")</f>
        <v/>
      </c>
      <c r="G2385" s="133">
        <f>IFERROR(VLOOKUP(C2385,PG!$C$8:$N$1007,12,FALSE)*E2385,0)</f>
        <v>0</v>
      </c>
    </row>
    <row r="2386" spans="1:7" ht="35.1" customHeight="1" thickTop="1" thickBot="1" x14ac:dyDescent="0.3">
      <c r="A2386" s="28" t="str">
        <f t="shared" si="37"/>
        <v/>
      </c>
      <c r="B2386" s="171"/>
      <c r="C2386" s="184"/>
      <c r="D2386" s="170"/>
      <c r="E2386" s="170"/>
      <c r="F2386" s="132" t="str">
        <f>IFERROR(VLOOKUP(C2386,PG!$C$8:$M$1007,11,FALSE),"")</f>
        <v/>
      </c>
      <c r="G2386" s="133">
        <f>IFERROR(VLOOKUP(C2386,PG!$C$8:$N$1007,12,FALSE)*E2386,0)</f>
        <v>0</v>
      </c>
    </row>
    <row r="2387" spans="1:7" ht="35.1" customHeight="1" thickTop="1" thickBot="1" x14ac:dyDescent="0.3">
      <c r="A2387" s="28" t="str">
        <f t="shared" si="37"/>
        <v/>
      </c>
      <c r="B2387" s="171"/>
      <c r="C2387" s="184"/>
      <c r="D2387" s="170"/>
      <c r="E2387" s="170"/>
      <c r="F2387" s="132" t="str">
        <f>IFERROR(VLOOKUP(C2387,PG!$C$8:$M$1007,11,FALSE),"")</f>
        <v/>
      </c>
      <c r="G2387" s="133">
        <f>IFERROR(VLOOKUP(C2387,PG!$C$8:$N$1007,12,FALSE)*E2387,0)</f>
        <v>0</v>
      </c>
    </row>
    <row r="2388" spans="1:7" ht="35.1" customHeight="1" thickTop="1" thickBot="1" x14ac:dyDescent="0.3">
      <c r="A2388" s="28" t="str">
        <f t="shared" si="37"/>
        <v/>
      </c>
      <c r="B2388" s="171"/>
      <c r="C2388" s="184"/>
      <c r="D2388" s="170"/>
      <c r="E2388" s="170"/>
      <c r="F2388" s="132" t="str">
        <f>IFERROR(VLOOKUP(C2388,PG!$C$8:$M$1007,11,FALSE),"")</f>
        <v/>
      </c>
      <c r="G2388" s="133">
        <f>IFERROR(VLOOKUP(C2388,PG!$C$8:$N$1007,12,FALSE)*E2388,0)</f>
        <v>0</v>
      </c>
    </row>
    <row r="2389" spans="1:7" ht="35.1" customHeight="1" thickTop="1" thickBot="1" x14ac:dyDescent="0.3">
      <c r="A2389" s="28" t="str">
        <f t="shared" si="37"/>
        <v/>
      </c>
      <c r="B2389" s="171"/>
      <c r="C2389" s="184"/>
      <c r="D2389" s="170"/>
      <c r="E2389" s="170"/>
      <c r="F2389" s="132" t="str">
        <f>IFERROR(VLOOKUP(C2389,PG!$C$8:$M$1007,11,FALSE),"")</f>
        <v/>
      </c>
      <c r="G2389" s="133">
        <f>IFERROR(VLOOKUP(C2389,PG!$C$8:$N$1007,12,FALSE)*E2389,0)</f>
        <v>0</v>
      </c>
    </row>
    <row r="2390" spans="1:7" ht="35.1" customHeight="1" thickTop="1" thickBot="1" x14ac:dyDescent="0.3">
      <c r="A2390" s="28" t="str">
        <f t="shared" si="37"/>
        <v/>
      </c>
      <c r="B2390" s="171"/>
      <c r="C2390" s="184"/>
      <c r="D2390" s="170"/>
      <c r="E2390" s="170"/>
      <c r="F2390" s="132" t="str">
        <f>IFERROR(VLOOKUP(C2390,PG!$C$8:$M$1007,11,FALSE),"")</f>
        <v/>
      </c>
      <c r="G2390" s="133">
        <f>IFERROR(VLOOKUP(C2390,PG!$C$8:$N$1007,12,FALSE)*E2390,0)</f>
        <v>0</v>
      </c>
    </row>
    <row r="2391" spans="1:7" ht="35.1" customHeight="1" thickTop="1" thickBot="1" x14ac:dyDescent="0.3">
      <c r="A2391" s="28" t="str">
        <f t="shared" si="37"/>
        <v/>
      </c>
      <c r="B2391" s="171"/>
      <c r="C2391" s="184"/>
      <c r="D2391" s="170"/>
      <c r="E2391" s="170"/>
      <c r="F2391" s="132" t="str">
        <f>IFERROR(VLOOKUP(C2391,PG!$C$8:$M$1007,11,FALSE),"")</f>
        <v/>
      </c>
      <c r="G2391" s="133">
        <f>IFERROR(VLOOKUP(C2391,PG!$C$8:$N$1007,12,FALSE)*E2391,0)</f>
        <v>0</v>
      </c>
    </row>
    <row r="2392" spans="1:7" ht="35.1" customHeight="1" thickTop="1" thickBot="1" x14ac:dyDescent="0.3">
      <c r="A2392" s="28" t="str">
        <f t="shared" si="37"/>
        <v/>
      </c>
      <c r="B2392" s="171"/>
      <c r="C2392" s="184"/>
      <c r="D2392" s="170"/>
      <c r="E2392" s="170"/>
      <c r="F2392" s="132" t="str">
        <f>IFERROR(VLOOKUP(C2392,PG!$C$8:$M$1007,11,FALSE),"")</f>
        <v/>
      </c>
      <c r="G2392" s="133">
        <f>IFERROR(VLOOKUP(C2392,PG!$C$8:$N$1007,12,FALSE)*E2392,0)</f>
        <v>0</v>
      </c>
    </row>
    <row r="2393" spans="1:7" ht="35.1" customHeight="1" thickTop="1" thickBot="1" x14ac:dyDescent="0.3">
      <c r="A2393" s="28" t="str">
        <f t="shared" si="37"/>
        <v/>
      </c>
      <c r="B2393" s="171"/>
      <c r="C2393" s="184"/>
      <c r="D2393" s="170"/>
      <c r="E2393" s="170"/>
      <c r="F2393" s="132" t="str">
        <f>IFERROR(VLOOKUP(C2393,PG!$C$8:$M$1007,11,FALSE),"")</f>
        <v/>
      </c>
      <c r="G2393" s="133">
        <f>IFERROR(VLOOKUP(C2393,PG!$C$8:$N$1007,12,FALSE)*E2393,0)</f>
        <v>0</v>
      </c>
    </row>
    <row r="2394" spans="1:7" ht="35.1" customHeight="1" thickTop="1" thickBot="1" x14ac:dyDescent="0.3">
      <c r="A2394" s="28" t="str">
        <f t="shared" si="37"/>
        <v/>
      </c>
      <c r="B2394" s="171"/>
      <c r="C2394" s="184"/>
      <c r="D2394" s="170"/>
      <c r="E2394" s="170"/>
      <c r="F2394" s="132" t="str">
        <f>IFERROR(VLOOKUP(C2394,PG!$C$8:$M$1007,11,FALSE),"")</f>
        <v/>
      </c>
      <c r="G2394" s="133">
        <f>IFERROR(VLOOKUP(C2394,PG!$C$8:$N$1007,12,FALSE)*E2394,0)</f>
        <v>0</v>
      </c>
    </row>
    <row r="2395" spans="1:7" ht="35.1" customHeight="1" thickTop="1" thickBot="1" x14ac:dyDescent="0.3">
      <c r="A2395" s="28" t="str">
        <f t="shared" si="37"/>
        <v/>
      </c>
      <c r="B2395" s="171"/>
      <c r="C2395" s="184"/>
      <c r="D2395" s="170"/>
      <c r="E2395" s="170"/>
      <c r="F2395" s="132" t="str">
        <f>IFERROR(VLOOKUP(C2395,PG!$C$8:$M$1007,11,FALSE),"")</f>
        <v/>
      </c>
      <c r="G2395" s="133">
        <f>IFERROR(VLOOKUP(C2395,PG!$C$8:$N$1007,12,FALSE)*E2395,0)</f>
        <v>0</v>
      </c>
    </row>
    <row r="2396" spans="1:7" ht="35.1" customHeight="1" thickTop="1" thickBot="1" x14ac:dyDescent="0.3">
      <c r="A2396" s="28" t="str">
        <f t="shared" si="37"/>
        <v/>
      </c>
      <c r="B2396" s="171"/>
      <c r="C2396" s="184"/>
      <c r="D2396" s="170"/>
      <c r="E2396" s="170"/>
      <c r="F2396" s="132" t="str">
        <f>IFERROR(VLOOKUP(C2396,PG!$C$8:$M$1007,11,FALSE),"")</f>
        <v/>
      </c>
      <c r="G2396" s="133">
        <f>IFERROR(VLOOKUP(C2396,PG!$C$8:$N$1007,12,FALSE)*E2396,0)</f>
        <v>0</v>
      </c>
    </row>
    <row r="2397" spans="1:7" ht="35.1" customHeight="1" thickTop="1" thickBot="1" x14ac:dyDescent="0.3">
      <c r="A2397" s="28" t="str">
        <f t="shared" si="37"/>
        <v/>
      </c>
      <c r="B2397" s="171"/>
      <c r="C2397" s="184"/>
      <c r="D2397" s="170"/>
      <c r="E2397" s="170"/>
      <c r="F2397" s="132" t="str">
        <f>IFERROR(VLOOKUP(C2397,PG!$C$8:$M$1007,11,FALSE),"")</f>
        <v/>
      </c>
      <c r="G2397" s="133">
        <f>IFERROR(VLOOKUP(C2397,PG!$C$8:$N$1007,12,FALSE)*E2397,0)</f>
        <v>0</v>
      </c>
    </row>
    <row r="2398" spans="1:7" ht="35.1" customHeight="1" thickTop="1" thickBot="1" x14ac:dyDescent="0.3">
      <c r="A2398" s="28" t="str">
        <f t="shared" si="37"/>
        <v/>
      </c>
      <c r="B2398" s="171"/>
      <c r="C2398" s="184"/>
      <c r="D2398" s="170"/>
      <c r="E2398" s="170"/>
      <c r="F2398" s="132" t="str">
        <f>IFERROR(VLOOKUP(C2398,PG!$C$8:$M$1007,11,FALSE),"")</f>
        <v/>
      </c>
      <c r="G2398" s="133">
        <f>IFERROR(VLOOKUP(C2398,PG!$C$8:$N$1007,12,FALSE)*E2398,0)</f>
        <v>0</v>
      </c>
    </row>
    <row r="2399" spans="1:7" ht="35.1" customHeight="1" thickTop="1" thickBot="1" x14ac:dyDescent="0.3">
      <c r="A2399" s="28" t="str">
        <f t="shared" si="37"/>
        <v/>
      </c>
      <c r="B2399" s="171"/>
      <c r="C2399" s="184"/>
      <c r="D2399" s="170"/>
      <c r="E2399" s="170"/>
      <c r="F2399" s="132" t="str">
        <f>IFERROR(VLOOKUP(C2399,PG!$C$8:$M$1007,11,FALSE),"")</f>
        <v/>
      </c>
      <c r="G2399" s="133">
        <f>IFERROR(VLOOKUP(C2399,PG!$C$8:$N$1007,12,FALSE)*E2399,0)</f>
        <v>0</v>
      </c>
    </row>
    <row r="2400" spans="1:7" ht="35.1" customHeight="1" thickTop="1" thickBot="1" x14ac:dyDescent="0.3">
      <c r="A2400" s="28" t="str">
        <f t="shared" si="37"/>
        <v/>
      </c>
      <c r="B2400" s="171"/>
      <c r="C2400" s="184"/>
      <c r="D2400" s="170"/>
      <c r="E2400" s="170"/>
      <c r="F2400" s="132" t="str">
        <f>IFERROR(VLOOKUP(C2400,PG!$C$8:$M$1007,11,FALSE),"")</f>
        <v/>
      </c>
      <c r="G2400" s="133">
        <f>IFERROR(VLOOKUP(C2400,PG!$C$8:$N$1007,12,FALSE)*E2400,0)</f>
        <v>0</v>
      </c>
    </row>
    <row r="2401" spans="1:7" ht="35.1" customHeight="1" thickTop="1" thickBot="1" x14ac:dyDescent="0.3">
      <c r="A2401" s="28" t="str">
        <f t="shared" si="37"/>
        <v/>
      </c>
      <c r="B2401" s="171"/>
      <c r="C2401" s="184"/>
      <c r="D2401" s="170"/>
      <c r="E2401" s="170"/>
      <c r="F2401" s="132" t="str">
        <f>IFERROR(VLOOKUP(C2401,PG!$C$8:$M$1007,11,FALSE),"")</f>
        <v/>
      </c>
      <c r="G2401" s="133">
        <f>IFERROR(VLOOKUP(C2401,PG!$C$8:$N$1007,12,FALSE)*E2401,0)</f>
        <v>0</v>
      </c>
    </row>
    <row r="2402" spans="1:7" ht="35.1" customHeight="1" thickTop="1" thickBot="1" x14ac:dyDescent="0.3">
      <c r="A2402" s="28" t="str">
        <f t="shared" si="37"/>
        <v/>
      </c>
      <c r="B2402" s="171"/>
      <c r="C2402" s="184"/>
      <c r="D2402" s="170"/>
      <c r="E2402" s="170"/>
      <c r="F2402" s="132" t="str">
        <f>IFERROR(VLOOKUP(C2402,PG!$C$8:$M$1007,11,FALSE),"")</f>
        <v/>
      </c>
      <c r="G2402" s="133">
        <f>IFERROR(VLOOKUP(C2402,PG!$C$8:$N$1007,12,FALSE)*E2402,0)</f>
        <v>0</v>
      </c>
    </row>
    <row r="2403" spans="1:7" ht="35.1" customHeight="1" thickTop="1" thickBot="1" x14ac:dyDescent="0.3">
      <c r="A2403" s="28" t="str">
        <f t="shared" si="37"/>
        <v/>
      </c>
      <c r="B2403" s="171"/>
      <c r="C2403" s="184"/>
      <c r="D2403" s="170"/>
      <c r="E2403" s="170"/>
      <c r="F2403" s="132" t="str">
        <f>IFERROR(VLOOKUP(C2403,PG!$C$8:$M$1007,11,FALSE),"")</f>
        <v/>
      </c>
      <c r="G2403" s="133">
        <f>IFERROR(VLOOKUP(C2403,PG!$C$8:$N$1007,12,FALSE)*E2403,0)</f>
        <v>0</v>
      </c>
    </row>
    <row r="2404" spans="1:7" ht="35.1" customHeight="1" thickTop="1" thickBot="1" x14ac:dyDescent="0.3">
      <c r="A2404" s="28" t="str">
        <f t="shared" si="37"/>
        <v/>
      </c>
      <c r="B2404" s="171"/>
      <c r="C2404" s="184"/>
      <c r="D2404" s="170"/>
      <c r="E2404" s="170"/>
      <c r="F2404" s="132" t="str">
        <f>IFERROR(VLOOKUP(C2404,PG!$C$8:$M$1007,11,FALSE),"")</f>
        <v/>
      </c>
      <c r="G2404" s="133">
        <f>IFERROR(VLOOKUP(C2404,PG!$C$8:$N$1007,12,FALSE)*E2404,0)</f>
        <v>0</v>
      </c>
    </row>
    <row r="2405" spans="1:7" ht="35.1" customHeight="1" thickTop="1" thickBot="1" x14ac:dyDescent="0.3">
      <c r="A2405" s="28" t="str">
        <f t="shared" si="37"/>
        <v/>
      </c>
      <c r="B2405" s="171"/>
      <c r="C2405" s="184"/>
      <c r="D2405" s="170"/>
      <c r="E2405" s="170"/>
      <c r="F2405" s="132" t="str">
        <f>IFERROR(VLOOKUP(C2405,PG!$C$8:$M$1007,11,FALSE),"")</f>
        <v/>
      </c>
      <c r="G2405" s="133">
        <f>IFERROR(VLOOKUP(C2405,PG!$C$8:$N$1007,12,FALSE)*E2405,0)</f>
        <v>0</v>
      </c>
    </row>
    <row r="2406" spans="1:7" ht="35.1" customHeight="1" thickTop="1" thickBot="1" x14ac:dyDescent="0.3">
      <c r="A2406" s="28" t="str">
        <f t="shared" si="37"/>
        <v/>
      </c>
      <c r="B2406" s="171"/>
      <c r="C2406" s="184"/>
      <c r="D2406" s="170"/>
      <c r="E2406" s="170"/>
      <c r="F2406" s="132" t="str">
        <f>IFERROR(VLOOKUP(C2406,PG!$C$8:$M$1007,11,FALSE),"")</f>
        <v/>
      </c>
      <c r="G2406" s="133">
        <f>IFERROR(VLOOKUP(C2406,PG!$C$8:$N$1007,12,FALSE)*E2406,0)</f>
        <v>0</v>
      </c>
    </row>
    <row r="2407" spans="1:7" ht="35.1" customHeight="1" thickTop="1" thickBot="1" x14ac:dyDescent="0.3">
      <c r="A2407" s="28" t="str">
        <f t="shared" si="37"/>
        <v/>
      </c>
      <c r="B2407" s="171"/>
      <c r="C2407" s="184"/>
      <c r="D2407" s="170"/>
      <c r="E2407" s="170"/>
      <c r="F2407" s="132" t="str">
        <f>IFERROR(VLOOKUP(C2407,PG!$C$8:$M$1007,11,FALSE),"")</f>
        <v/>
      </c>
      <c r="G2407" s="133">
        <f>IFERROR(VLOOKUP(C2407,PG!$C$8:$N$1007,12,FALSE)*E2407,0)</f>
        <v>0</v>
      </c>
    </row>
    <row r="2408" spans="1:7" ht="35.1" customHeight="1" thickTop="1" thickBot="1" x14ac:dyDescent="0.3">
      <c r="A2408" s="28" t="str">
        <f t="shared" si="37"/>
        <v/>
      </c>
      <c r="B2408" s="171"/>
      <c r="C2408" s="184"/>
      <c r="D2408" s="170"/>
      <c r="E2408" s="170"/>
      <c r="F2408" s="132" t="str">
        <f>IFERROR(VLOOKUP(C2408,PG!$C$8:$M$1007,11,FALSE),"")</f>
        <v/>
      </c>
      <c r="G2408" s="133">
        <f>IFERROR(VLOOKUP(C2408,PG!$C$8:$N$1007,12,FALSE)*E2408,0)</f>
        <v>0</v>
      </c>
    </row>
    <row r="2409" spans="1:7" ht="35.1" customHeight="1" thickTop="1" thickBot="1" x14ac:dyDescent="0.3">
      <c r="A2409" s="28" t="str">
        <f t="shared" si="37"/>
        <v/>
      </c>
      <c r="B2409" s="171"/>
      <c r="C2409" s="184"/>
      <c r="D2409" s="170"/>
      <c r="E2409" s="170"/>
      <c r="F2409" s="132" t="str">
        <f>IFERROR(VLOOKUP(C2409,PG!$C$8:$M$1007,11,FALSE),"")</f>
        <v/>
      </c>
      <c r="G2409" s="133">
        <f>IFERROR(VLOOKUP(C2409,PG!$C$8:$N$1007,12,FALSE)*E2409,0)</f>
        <v>0</v>
      </c>
    </row>
    <row r="2410" spans="1:7" ht="35.1" customHeight="1" thickTop="1" thickBot="1" x14ac:dyDescent="0.3">
      <c r="A2410" s="28" t="str">
        <f t="shared" si="37"/>
        <v/>
      </c>
      <c r="B2410" s="171"/>
      <c r="C2410" s="184"/>
      <c r="D2410" s="170"/>
      <c r="E2410" s="170"/>
      <c r="F2410" s="132" t="str">
        <f>IFERROR(VLOOKUP(C2410,PG!$C$8:$M$1007,11,FALSE),"")</f>
        <v/>
      </c>
      <c r="G2410" s="133">
        <f>IFERROR(VLOOKUP(C2410,PG!$C$8:$N$1007,12,FALSE)*E2410,0)</f>
        <v>0</v>
      </c>
    </row>
    <row r="2411" spans="1:7" ht="35.1" customHeight="1" thickTop="1" thickBot="1" x14ac:dyDescent="0.3">
      <c r="A2411" s="28" t="str">
        <f t="shared" si="37"/>
        <v/>
      </c>
      <c r="B2411" s="171"/>
      <c r="C2411" s="184"/>
      <c r="D2411" s="170"/>
      <c r="E2411" s="170"/>
      <c r="F2411" s="132" t="str">
        <f>IFERROR(VLOOKUP(C2411,PG!$C$8:$M$1007,11,FALSE),"")</f>
        <v/>
      </c>
      <c r="G2411" s="133">
        <f>IFERROR(VLOOKUP(C2411,PG!$C$8:$N$1007,12,FALSE)*E2411,0)</f>
        <v>0</v>
      </c>
    </row>
    <row r="2412" spans="1:7" ht="35.1" customHeight="1" thickTop="1" thickBot="1" x14ac:dyDescent="0.3">
      <c r="A2412" s="28" t="str">
        <f t="shared" si="37"/>
        <v/>
      </c>
      <c r="B2412" s="171"/>
      <c r="C2412" s="184"/>
      <c r="D2412" s="170"/>
      <c r="E2412" s="170"/>
      <c r="F2412" s="132" t="str">
        <f>IFERROR(VLOOKUP(C2412,PG!$C$8:$M$1007,11,FALSE),"")</f>
        <v/>
      </c>
      <c r="G2412" s="133">
        <f>IFERROR(VLOOKUP(C2412,PG!$C$8:$N$1007,12,FALSE)*E2412,0)</f>
        <v>0</v>
      </c>
    </row>
    <row r="2413" spans="1:7" ht="35.1" customHeight="1" thickTop="1" thickBot="1" x14ac:dyDescent="0.3">
      <c r="A2413" s="28" t="str">
        <f t="shared" si="37"/>
        <v/>
      </c>
      <c r="B2413" s="171"/>
      <c r="C2413" s="184"/>
      <c r="D2413" s="170"/>
      <c r="E2413" s="170"/>
      <c r="F2413" s="132" t="str">
        <f>IFERROR(VLOOKUP(C2413,PG!$C$8:$M$1007,11,FALSE),"")</f>
        <v/>
      </c>
      <c r="G2413" s="133">
        <f>IFERROR(VLOOKUP(C2413,PG!$C$8:$N$1007,12,FALSE)*E2413,0)</f>
        <v>0</v>
      </c>
    </row>
    <row r="2414" spans="1:7" ht="35.1" customHeight="1" thickTop="1" thickBot="1" x14ac:dyDescent="0.3">
      <c r="A2414" s="28" t="str">
        <f t="shared" si="37"/>
        <v/>
      </c>
      <c r="B2414" s="171"/>
      <c r="C2414" s="184"/>
      <c r="D2414" s="170"/>
      <c r="E2414" s="170"/>
      <c r="F2414" s="132" t="str">
        <f>IFERROR(VLOOKUP(C2414,PG!$C$8:$M$1007,11,FALSE),"")</f>
        <v/>
      </c>
      <c r="G2414" s="133">
        <f>IFERROR(VLOOKUP(C2414,PG!$C$8:$N$1007,12,FALSE)*E2414,0)</f>
        <v>0</v>
      </c>
    </row>
    <row r="2415" spans="1:7" ht="35.1" customHeight="1" thickTop="1" thickBot="1" x14ac:dyDescent="0.3">
      <c r="A2415" s="28" t="str">
        <f t="shared" si="37"/>
        <v/>
      </c>
      <c r="B2415" s="171"/>
      <c r="C2415" s="184"/>
      <c r="D2415" s="170"/>
      <c r="E2415" s="170"/>
      <c r="F2415" s="132" t="str">
        <f>IFERROR(VLOOKUP(C2415,PG!$C$8:$M$1007,11,FALSE),"")</f>
        <v/>
      </c>
      <c r="G2415" s="133">
        <f>IFERROR(VLOOKUP(C2415,PG!$C$8:$N$1007,12,FALSE)*E2415,0)</f>
        <v>0</v>
      </c>
    </row>
    <row r="2416" spans="1:7" ht="35.1" customHeight="1" thickTop="1" thickBot="1" x14ac:dyDescent="0.3">
      <c r="A2416" s="28" t="str">
        <f t="shared" si="37"/>
        <v/>
      </c>
      <c r="B2416" s="171"/>
      <c r="C2416" s="184"/>
      <c r="D2416" s="170"/>
      <c r="E2416" s="170"/>
      <c r="F2416" s="132" t="str">
        <f>IFERROR(VLOOKUP(C2416,PG!$C$8:$M$1007,11,FALSE),"")</f>
        <v/>
      </c>
      <c r="G2416" s="133">
        <f>IFERROR(VLOOKUP(C2416,PG!$C$8:$N$1007,12,FALSE)*E2416,0)</f>
        <v>0</v>
      </c>
    </row>
    <row r="2417" spans="1:7" ht="35.1" customHeight="1" thickTop="1" thickBot="1" x14ac:dyDescent="0.3">
      <c r="A2417" s="28" t="str">
        <f t="shared" si="37"/>
        <v/>
      </c>
      <c r="B2417" s="171"/>
      <c r="C2417" s="184"/>
      <c r="D2417" s="170"/>
      <c r="E2417" s="170"/>
      <c r="F2417" s="132" t="str">
        <f>IFERROR(VLOOKUP(C2417,PG!$C$8:$M$1007,11,FALSE),"")</f>
        <v/>
      </c>
      <c r="G2417" s="133">
        <f>IFERROR(VLOOKUP(C2417,PG!$C$8:$N$1007,12,FALSE)*E2417,0)</f>
        <v>0</v>
      </c>
    </row>
    <row r="2418" spans="1:7" ht="35.1" customHeight="1" thickTop="1" thickBot="1" x14ac:dyDescent="0.3">
      <c r="A2418" s="28" t="str">
        <f t="shared" si="37"/>
        <v/>
      </c>
      <c r="B2418" s="171"/>
      <c r="C2418" s="184"/>
      <c r="D2418" s="170"/>
      <c r="E2418" s="170"/>
      <c r="F2418" s="132" t="str">
        <f>IFERROR(VLOOKUP(C2418,PG!$C$8:$M$1007,11,FALSE),"")</f>
        <v/>
      </c>
      <c r="G2418" s="133">
        <f>IFERROR(VLOOKUP(C2418,PG!$C$8:$N$1007,12,FALSE)*E2418,0)</f>
        <v>0</v>
      </c>
    </row>
    <row r="2419" spans="1:7" ht="35.1" customHeight="1" thickTop="1" thickBot="1" x14ac:dyDescent="0.3">
      <c r="A2419" s="28" t="str">
        <f t="shared" si="37"/>
        <v/>
      </c>
      <c r="B2419" s="171"/>
      <c r="C2419" s="184"/>
      <c r="D2419" s="170"/>
      <c r="E2419" s="170"/>
      <c r="F2419" s="132" t="str">
        <f>IFERROR(VLOOKUP(C2419,PG!$C$8:$M$1007,11,FALSE),"")</f>
        <v/>
      </c>
      <c r="G2419" s="133">
        <f>IFERROR(VLOOKUP(C2419,PG!$C$8:$N$1007,12,FALSE)*E2419,0)</f>
        <v>0</v>
      </c>
    </row>
    <row r="2420" spans="1:7" ht="35.1" customHeight="1" thickTop="1" thickBot="1" x14ac:dyDescent="0.3">
      <c r="A2420" s="28" t="str">
        <f t="shared" si="37"/>
        <v/>
      </c>
      <c r="B2420" s="171"/>
      <c r="C2420" s="184"/>
      <c r="D2420" s="170"/>
      <c r="E2420" s="170"/>
      <c r="F2420" s="132" t="str">
        <f>IFERROR(VLOOKUP(C2420,PG!$C$8:$M$1007,11,FALSE),"")</f>
        <v/>
      </c>
      <c r="G2420" s="133">
        <f>IFERROR(VLOOKUP(C2420,PG!$C$8:$N$1007,12,FALSE)*E2420,0)</f>
        <v>0</v>
      </c>
    </row>
    <row r="2421" spans="1:7" ht="35.1" customHeight="1" thickTop="1" thickBot="1" x14ac:dyDescent="0.3">
      <c r="A2421" s="28" t="str">
        <f t="shared" si="37"/>
        <v/>
      </c>
      <c r="B2421" s="171"/>
      <c r="C2421" s="184"/>
      <c r="D2421" s="170"/>
      <c r="E2421" s="170"/>
      <c r="F2421" s="132" t="str">
        <f>IFERROR(VLOOKUP(C2421,PG!$C$8:$M$1007,11,FALSE),"")</f>
        <v/>
      </c>
      <c r="G2421" s="133">
        <f>IFERROR(VLOOKUP(C2421,PG!$C$8:$N$1007,12,FALSE)*E2421,0)</f>
        <v>0</v>
      </c>
    </row>
    <row r="2422" spans="1:7" ht="35.1" customHeight="1" thickTop="1" thickBot="1" x14ac:dyDescent="0.3">
      <c r="A2422" s="28" t="str">
        <f t="shared" si="37"/>
        <v/>
      </c>
      <c r="B2422" s="171"/>
      <c r="C2422" s="184"/>
      <c r="D2422" s="170"/>
      <c r="E2422" s="170"/>
      <c r="F2422" s="132" t="str">
        <f>IFERROR(VLOOKUP(C2422,PG!$C$8:$M$1007,11,FALSE),"")</f>
        <v/>
      </c>
      <c r="G2422" s="133">
        <f>IFERROR(VLOOKUP(C2422,PG!$C$8:$N$1007,12,FALSE)*E2422,0)</f>
        <v>0</v>
      </c>
    </row>
    <row r="2423" spans="1:7" ht="35.1" customHeight="1" thickTop="1" thickBot="1" x14ac:dyDescent="0.3">
      <c r="A2423" s="28" t="str">
        <f t="shared" si="37"/>
        <v/>
      </c>
      <c r="B2423" s="171"/>
      <c r="C2423" s="184"/>
      <c r="D2423" s="170"/>
      <c r="E2423" s="170"/>
      <c r="F2423" s="132" t="str">
        <f>IFERROR(VLOOKUP(C2423,PG!$C$8:$M$1007,11,FALSE),"")</f>
        <v/>
      </c>
      <c r="G2423" s="133">
        <f>IFERROR(VLOOKUP(C2423,PG!$C$8:$N$1007,12,FALSE)*E2423,0)</f>
        <v>0</v>
      </c>
    </row>
    <row r="2424" spans="1:7" ht="35.1" customHeight="1" thickTop="1" thickBot="1" x14ac:dyDescent="0.3">
      <c r="A2424" s="28" t="str">
        <f t="shared" si="37"/>
        <v/>
      </c>
      <c r="B2424" s="171"/>
      <c r="C2424" s="184"/>
      <c r="D2424" s="170"/>
      <c r="E2424" s="170"/>
      <c r="F2424" s="132" t="str">
        <f>IFERROR(VLOOKUP(C2424,PG!$C$8:$M$1007,11,FALSE),"")</f>
        <v/>
      </c>
      <c r="G2424" s="133">
        <f>IFERROR(VLOOKUP(C2424,PG!$C$8:$N$1007,12,FALSE)*E2424,0)</f>
        <v>0</v>
      </c>
    </row>
    <row r="2425" spans="1:7" ht="35.1" customHeight="1" thickTop="1" thickBot="1" x14ac:dyDescent="0.3">
      <c r="A2425" s="28" t="str">
        <f t="shared" si="37"/>
        <v/>
      </c>
      <c r="B2425" s="171"/>
      <c r="C2425" s="184"/>
      <c r="D2425" s="170"/>
      <c r="E2425" s="170"/>
      <c r="F2425" s="132" t="str">
        <f>IFERROR(VLOOKUP(C2425,PG!$C$8:$M$1007,11,FALSE),"")</f>
        <v/>
      </c>
      <c r="G2425" s="133">
        <f>IFERROR(VLOOKUP(C2425,PG!$C$8:$N$1007,12,FALSE)*E2425,0)</f>
        <v>0</v>
      </c>
    </row>
    <row r="2426" spans="1:7" ht="35.1" customHeight="1" thickTop="1" thickBot="1" x14ac:dyDescent="0.3">
      <c r="A2426" s="28" t="str">
        <f t="shared" si="37"/>
        <v/>
      </c>
      <c r="B2426" s="171"/>
      <c r="C2426" s="184"/>
      <c r="D2426" s="170"/>
      <c r="E2426" s="170"/>
      <c r="F2426" s="132" t="str">
        <f>IFERROR(VLOOKUP(C2426,PG!$C$8:$M$1007,11,FALSE),"")</f>
        <v/>
      </c>
      <c r="G2426" s="133">
        <f>IFERROR(VLOOKUP(C2426,PG!$C$8:$N$1007,12,FALSE)*E2426,0)</f>
        <v>0</v>
      </c>
    </row>
    <row r="2427" spans="1:7" ht="35.1" customHeight="1" thickTop="1" thickBot="1" x14ac:dyDescent="0.3">
      <c r="A2427" s="28" t="str">
        <f t="shared" si="37"/>
        <v/>
      </c>
      <c r="B2427" s="171"/>
      <c r="C2427" s="184"/>
      <c r="D2427" s="170"/>
      <c r="E2427" s="170"/>
      <c r="F2427" s="132" t="str">
        <f>IFERROR(VLOOKUP(C2427,PG!$C$8:$M$1007,11,FALSE),"")</f>
        <v/>
      </c>
      <c r="G2427" s="133">
        <f>IFERROR(VLOOKUP(C2427,PG!$C$8:$N$1007,12,FALSE)*E2427,0)</f>
        <v>0</v>
      </c>
    </row>
    <row r="2428" spans="1:7" ht="35.1" customHeight="1" thickTop="1" thickBot="1" x14ac:dyDescent="0.3">
      <c r="A2428" s="28" t="str">
        <f t="shared" si="37"/>
        <v/>
      </c>
      <c r="B2428" s="171"/>
      <c r="C2428" s="184"/>
      <c r="D2428" s="170"/>
      <c r="E2428" s="170"/>
      <c r="F2428" s="132" t="str">
        <f>IFERROR(VLOOKUP(C2428,PG!$C$8:$M$1007,11,FALSE),"")</f>
        <v/>
      </c>
      <c r="G2428" s="133">
        <f>IFERROR(VLOOKUP(C2428,PG!$C$8:$N$1007,12,FALSE)*E2428,0)</f>
        <v>0</v>
      </c>
    </row>
    <row r="2429" spans="1:7" ht="35.1" customHeight="1" thickTop="1" thickBot="1" x14ac:dyDescent="0.3">
      <c r="A2429" s="28" t="str">
        <f t="shared" si="37"/>
        <v/>
      </c>
      <c r="B2429" s="171"/>
      <c r="C2429" s="184"/>
      <c r="D2429" s="170"/>
      <c r="E2429" s="170"/>
      <c r="F2429" s="132" t="str">
        <f>IFERROR(VLOOKUP(C2429,PG!$C$8:$M$1007,11,FALSE),"")</f>
        <v/>
      </c>
      <c r="G2429" s="133">
        <f>IFERROR(VLOOKUP(C2429,PG!$C$8:$N$1007,12,FALSE)*E2429,0)</f>
        <v>0</v>
      </c>
    </row>
    <row r="2430" spans="1:7" ht="35.1" customHeight="1" thickTop="1" thickBot="1" x14ac:dyDescent="0.3">
      <c r="A2430" s="28" t="str">
        <f t="shared" si="37"/>
        <v/>
      </c>
      <c r="B2430" s="171"/>
      <c r="C2430" s="184"/>
      <c r="D2430" s="170"/>
      <c r="E2430" s="170"/>
      <c r="F2430" s="132" t="str">
        <f>IFERROR(VLOOKUP(C2430,PG!$C$8:$M$1007,11,FALSE),"")</f>
        <v/>
      </c>
      <c r="G2430" s="133">
        <f>IFERROR(VLOOKUP(C2430,PG!$C$8:$N$1007,12,FALSE)*E2430,0)</f>
        <v>0</v>
      </c>
    </row>
    <row r="2431" spans="1:7" ht="35.1" customHeight="1" thickTop="1" thickBot="1" x14ac:dyDescent="0.3">
      <c r="A2431" s="28" t="str">
        <f t="shared" si="37"/>
        <v/>
      </c>
      <c r="B2431" s="171"/>
      <c r="C2431" s="184"/>
      <c r="D2431" s="170"/>
      <c r="E2431" s="170"/>
      <c r="F2431" s="132" t="str">
        <f>IFERROR(VLOOKUP(C2431,PG!$C$8:$M$1007,11,FALSE),"")</f>
        <v/>
      </c>
      <c r="G2431" s="133">
        <f>IFERROR(VLOOKUP(C2431,PG!$C$8:$N$1007,12,FALSE)*E2431,0)</f>
        <v>0</v>
      </c>
    </row>
    <row r="2432" spans="1:7" ht="35.1" customHeight="1" thickTop="1" thickBot="1" x14ac:dyDescent="0.3">
      <c r="A2432" s="28" t="str">
        <f t="shared" si="37"/>
        <v/>
      </c>
      <c r="B2432" s="171"/>
      <c r="C2432" s="184"/>
      <c r="D2432" s="170"/>
      <c r="E2432" s="170"/>
      <c r="F2432" s="132" t="str">
        <f>IFERROR(VLOOKUP(C2432,PG!$C$8:$M$1007,11,FALSE),"")</f>
        <v/>
      </c>
      <c r="G2432" s="133">
        <f>IFERROR(VLOOKUP(C2432,PG!$C$8:$N$1007,12,FALSE)*E2432,0)</f>
        <v>0</v>
      </c>
    </row>
    <row r="2433" spans="1:7" ht="35.1" customHeight="1" thickTop="1" thickBot="1" x14ac:dyDescent="0.3">
      <c r="A2433" s="28" t="str">
        <f t="shared" si="37"/>
        <v/>
      </c>
      <c r="B2433" s="171"/>
      <c r="C2433" s="184"/>
      <c r="D2433" s="170"/>
      <c r="E2433" s="170"/>
      <c r="F2433" s="132" t="str">
        <f>IFERROR(VLOOKUP(C2433,PG!$C$8:$M$1007,11,FALSE),"")</f>
        <v/>
      </c>
      <c r="G2433" s="133">
        <f>IFERROR(VLOOKUP(C2433,PG!$C$8:$N$1007,12,FALSE)*E2433,0)</f>
        <v>0</v>
      </c>
    </row>
    <row r="2434" spans="1:7" ht="35.1" customHeight="1" thickTop="1" thickBot="1" x14ac:dyDescent="0.3">
      <c r="A2434" s="28" t="str">
        <f t="shared" si="37"/>
        <v/>
      </c>
      <c r="B2434" s="171"/>
      <c r="C2434" s="184"/>
      <c r="D2434" s="170"/>
      <c r="E2434" s="170"/>
      <c r="F2434" s="132" t="str">
        <f>IFERROR(VLOOKUP(C2434,PG!$C$8:$M$1007,11,FALSE),"")</f>
        <v/>
      </c>
      <c r="G2434" s="133">
        <f>IFERROR(VLOOKUP(C2434,PG!$C$8:$N$1007,12,FALSE)*E2434,0)</f>
        <v>0</v>
      </c>
    </row>
    <row r="2435" spans="1:7" ht="35.1" customHeight="1" thickTop="1" thickBot="1" x14ac:dyDescent="0.3">
      <c r="A2435" s="28" t="str">
        <f t="shared" si="37"/>
        <v/>
      </c>
      <c r="B2435" s="171"/>
      <c r="C2435" s="184"/>
      <c r="D2435" s="170"/>
      <c r="E2435" s="170"/>
      <c r="F2435" s="132" t="str">
        <f>IFERROR(VLOOKUP(C2435,PG!$C$8:$M$1007,11,FALSE),"")</f>
        <v/>
      </c>
      <c r="G2435" s="133">
        <f>IFERROR(VLOOKUP(C2435,PG!$C$8:$N$1007,12,FALSE)*E2435,0)</f>
        <v>0</v>
      </c>
    </row>
    <row r="2436" spans="1:7" ht="35.1" customHeight="1" thickTop="1" thickBot="1" x14ac:dyDescent="0.3">
      <c r="A2436" s="28" t="str">
        <f t="shared" si="37"/>
        <v/>
      </c>
      <c r="B2436" s="171"/>
      <c r="C2436" s="184"/>
      <c r="D2436" s="170"/>
      <c r="E2436" s="170"/>
      <c r="F2436" s="132" t="str">
        <f>IFERROR(VLOOKUP(C2436,PG!$C$8:$M$1007,11,FALSE),"")</f>
        <v/>
      </c>
      <c r="G2436" s="133">
        <f>IFERROR(VLOOKUP(C2436,PG!$C$8:$N$1007,12,FALSE)*E2436,0)</f>
        <v>0</v>
      </c>
    </row>
    <row r="2437" spans="1:7" ht="35.1" customHeight="1" thickTop="1" thickBot="1" x14ac:dyDescent="0.3">
      <c r="A2437" s="28" t="str">
        <f t="shared" si="37"/>
        <v/>
      </c>
      <c r="B2437" s="171"/>
      <c r="C2437" s="184"/>
      <c r="D2437" s="170"/>
      <c r="E2437" s="170"/>
      <c r="F2437" s="132" t="str">
        <f>IFERROR(VLOOKUP(C2437,PG!$C$8:$M$1007,11,FALSE),"")</f>
        <v/>
      </c>
      <c r="G2437" s="133">
        <f>IFERROR(VLOOKUP(C2437,PG!$C$8:$N$1007,12,FALSE)*E2437,0)</f>
        <v>0</v>
      </c>
    </row>
    <row r="2438" spans="1:7" ht="35.1" customHeight="1" thickTop="1" thickBot="1" x14ac:dyDescent="0.3">
      <c r="A2438" s="28" t="str">
        <f t="shared" si="37"/>
        <v/>
      </c>
      <c r="B2438" s="171"/>
      <c r="C2438" s="184"/>
      <c r="D2438" s="170"/>
      <c r="E2438" s="170"/>
      <c r="F2438" s="132" t="str">
        <f>IFERROR(VLOOKUP(C2438,PG!$C$8:$M$1007,11,FALSE),"")</f>
        <v/>
      </c>
      <c r="G2438" s="133">
        <f>IFERROR(VLOOKUP(C2438,PG!$C$8:$N$1007,12,FALSE)*E2438,0)</f>
        <v>0</v>
      </c>
    </row>
    <row r="2439" spans="1:7" ht="35.1" customHeight="1" thickTop="1" thickBot="1" x14ac:dyDescent="0.3">
      <c r="A2439" s="28" t="str">
        <f t="shared" si="37"/>
        <v/>
      </c>
      <c r="B2439" s="171"/>
      <c r="C2439" s="184"/>
      <c r="D2439" s="170"/>
      <c r="E2439" s="170"/>
      <c r="F2439" s="132" t="str">
        <f>IFERROR(VLOOKUP(C2439,PG!$C$8:$M$1007,11,FALSE),"")</f>
        <v/>
      </c>
      <c r="G2439" s="133">
        <f>IFERROR(VLOOKUP(C2439,PG!$C$8:$N$1007,12,FALSE)*E2439,0)</f>
        <v>0</v>
      </c>
    </row>
    <row r="2440" spans="1:7" ht="35.1" customHeight="1" thickTop="1" thickBot="1" x14ac:dyDescent="0.3">
      <c r="A2440" s="28" t="str">
        <f t="shared" si="37"/>
        <v/>
      </c>
      <c r="B2440" s="171"/>
      <c r="C2440" s="184"/>
      <c r="D2440" s="170"/>
      <c r="E2440" s="170"/>
      <c r="F2440" s="132" t="str">
        <f>IFERROR(VLOOKUP(C2440,PG!$C$8:$M$1007,11,FALSE),"")</f>
        <v/>
      </c>
      <c r="G2440" s="133">
        <f>IFERROR(VLOOKUP(C2440,PG!$C$8:$N$1007,12,FALSE)*E2440,0)</f>
        <v>0</v>
      </c>
    </row>
    <row r="2441" spans="1:7" ht="35.1" customHeight="1" thickTop="1" thickBot="1" x14ac:dyDescent="0.3">
      <c r="A2441" s="28" t="str">
        <f t="shared" ref="A2441:A2504" si="38">IF(B2441="","",MONTH(B2441))</f>
        <v/>
      </c>
      <c r="B2441" s="171"/>
      <c r="C2441" s="184"/>
      <c r="D2441" s="170"/>
      <c r="E2441" s="170"/>
      <c r="F2441" s="132" t="str">
        <f>IFERROR(VLOOKUP(C2441,PG!$C$8:$M$1007,11,FALSE),"")</f>
        <v/>
      </c>
      <c r="G2441" s="133">
        <f>IFERROR(VLOOKUP(C2441,PG!$C$8:$N$1007,12,FALSE)*E2441,0)</f>
        <v>0</v>
      </c>
    </row>
    <row r="2442" spans="1:7" ht="35.1" customHeight="1" thickTop="1" thickBot="1" x14ac:dyDescent="0.3">
      <c r="A2442" s="28" t="str">
        <f t="shared" si="38"/>
        <v/>
      </c>
      <c r="B2442" s="171"/>
      <c r="C2442" s="184"/>
      <c r="D2442" s="170"/>
      <c r="E2442" s="170"/>
      <c r="F2442" s="132" t="str">
        <f>IFERROR(VLOOKUP(C2442,PG!$C$8:$M$1007,11,FALSE),"")</f>
        <v/>
      </c>
      <c r="G2442" s="133">
        <f>IFERROR(VLOOKUP(C2442,PG!$C$8:$N$1007,12,FALSE)*E2442,0)</f>
        <v>0</v>
      </c>
    </row>
    <row r="2443" spans="1:7" ht="35.1" customHeight="1" thickTop="1" thickBot="1" x14ac:dyDescent="0.3">
      <c r="A2443" s="28" t="str">
        <f t="shared" si="38"/>
        <v/>
      </c>
      <c r="B2443" s="171"/>
      <c r="C2443" s="184"/>
      <c r="D2443" s="170"/>
      <c r="E2443" s="170"/>
      <c r="F2443" s="132" t="str">
        <f>IFERROR(VLOOKUP(C2443,PG!$C$8:$M$1007,11,FALSE),"")</f>
        <v/>
      </c>
      <c r="G2443" s="133">
        <f>IFERROR(VLOOKUP(C2443,PG!$C$8:$N$1007,12,FALSE)*E2443,0)</f>
        <v>0</v>
      </c>
    </row>
    <row r="2444" spans="1:7" ht="35.1" customHeight="1" thickTop="1" thickBot="1" x14ac:dyDescent="0.3">
      <c r="A2444" s="28" t="str">
        <f t="shared" si="38"/>
        <v/>
      </c>
      <c r="B2444" s="171"/>
      <c r="C2444" s="184"/>
      <c r="D2444" s="170"/>
      <c r="E2444" s="170"/>
      <c r="F2444" s="132" t="str">
        <f>IFERROR(VLOOKUP(C2444,PG!$C$8:$M$1007,11,FALSE),"")</f>
        <v/>
      </c>
      <c r="G2444" s="133">
        <f>IFERROR(VLOOKUP(C2444,PG!$C$8:$N$1007,12,FALSE)*E2444,0)</f>
        <v>0</v>
      </c>
    </row>
    <row r="2445" spans="1:7" ht="35.1" customHeight="1" thickTop="1" thickBot="1" x14ac:dyDescent="0.3">
      <c r="A2445" s="28" t="str">
        <f t="shared" si="38"/>
        <v/>
      </c>
      <c r="B2445" s="171"/>
      <c r="C2445" s="184"/>
      <c r="D2445" s="170"/>
      <c r="E2445" s="170"/>
      <c r="F2445" s="132" t="str">
        <f>IFERROR(VLOOKUP(C2445,PG!$C$8:$M$1007,11,FALSE),"")</f>
        <v/>
      </c>
      <c r="G2445" s="133">
        <f>IFERROR(VLOOKUP(C2445,PG!$C$8:$N$1007,12,FALSE)*E2445,0)</f>
        <v>0</v>
      </c>
    </row>
    <row r="2446" spans="1:7" ht="35.1" customHeight="1" thickTop="1" thickBot="1" x14ac:dyDescent="0.3">
      <c r="A2446" s="28" t="str">
        <f t="shared" si="38"/>
        <v/>
      </c>
      <c r="B2446" s="171"/>
      <c r="C2446" s="184"/>
      <c r="D2446" s="170"/>
      <c r="E2446" s="170"/>
      <c r="F2446" s="132" t="str">
        <f>IFERROR(VLOOKUP(C2446,PG!$C$8:$M$1007,11,FALSE),"")</f>
        <v/>
      </c>
      <c r="G2446" s="133">
        <f>IFERROR(VLOOKUP(C2446,PG!$C$8:$N$1007,12,FALSE)*E2446,0)</f>
        <v>0</v>
      </c>
    </row>
    <row r="2447" spans="1:7" ht="35.1" customHeight="1" thickTop="1" thickBot="1" x14ac:dyDescent="0.3">
      <c r="A2447" s="28" t="str">
        <f t="shared" si="38"/>
        <v/>
      </c>
      <c r="B2447" s="171"/>
      <c r="C2447" s="184"/>
      <c r="D2447" s="170"/>
      <c r="E2447" s="170"/>
      <c r="F2447" s="132" t="str">
        <f>IFERROR(VLOOKUP(C2447,PG!$C$8:$M$1007,11,FALSE),"")</f>
        <v/>
      </c>
      <c r="G2447" s="133">
        <f>IFERROR(VLOOKUP(C2447,PG!$C$8:$N$1007,12,FALSE)*E2447,0)</f>
        <v>0</v>
      </c>
    </row>
    <row r="2448" spans="1:7" ht="35.1" customHeight="1" thickTop="1" thickBot="1" x14ac:dyDescent="0.3">
      <c r="A2448" s="28" t="str">
        <f t="shared" si="38"/>
        <v/>
      </c>
      <c r="B2448" s="171"/>
      <c r="C2448" s="184"/>
      <c r="D2448" s="170"/>
      <c r="E2448" s="170"/>
      <c r="F2448" s="132" t="str">
        <f>IFERROR(VLOOKUP(C2448,PG!$C$8:$M$1007,11,FALSE),"")</f>
        <v/>
      </c>
      <c r="G2448" s="133">
        <f>IFERROR(VLOOKUP(C2448,PG!$C$8:$N$1007,12,FALSE)*E2448,0)</f>
        <v>0</v>
      </c>
    </row>
    <row r="2449" spans="1:7" ht="35.1" customHeight="1" thickTop="1" thickBot="1" x14ac:dyDescent="0.3">
      <c r="A2449" s="28" t="str">
        <f t="shared" si="38"/>
        <v/>
      </c>
      <c r="B2449" s="171"/>
      <c r="C2449" s="184"/>
      <c r="D2449" s="170"/>
      <c r="E2449" s="170"/>
      <c r="F2449" s="132" t="str">
        <f>IFERROR(VLOOKUP(C2449,PG!$C$8:$M$1007,11,FALSE),"")</f>
        <v/>
      </c>
      <c r="G2449" s="133">
        <f>IFERROR(VLOOKUP(C2449,PG!$C$8:$N$1007,12,FALSE)*E2449,0)</f>
        <v>0</v>
      </c>
    </row>
    <row r="2450" spans="1:7" ht="35.1" customHeight="1" thickTop="1" thickBot="1" x14ac:dyDescent="0.3">
      <c r="A2450" s="28" t="str">
        <f t="shared" si="38"/>
        <v/>
      </c>
      <c r="B2450" s="171"/>
      <c r="C2450" s="184"/>
      <c r="D2450" s="170"/>
      <c r="E2450" s="170"/>
      <c r="F2450" s="132" t="str">
        <f>IFERROR(VLOOKUP(C2450,PG!$C$8:$M$1007,11,FALSE),"")</f>
        <v/>
      </c>
      <c r="G2450" s="133">
        <f>IFERROR(VLOOKUP(C2450,PG!$C$8:$N$1007,12,FALSE)*E2450,0)</f>
        <v>0</v>
      </c>
    </row>
    <row r="2451" spans="1:7" ht="35.1" customHeight="1" thickTop="1" thickBot="1" x14ac:dyDescent="0.3">
      <c r="A2451" s="28" t="str">
        <f t="shared" si="38"/>
        <v/>
      </c>
      <c r="B2451" s="171"/>
      <c r="C2451" s="184"/>
      <c r="D2451" s="170"/>
      <c r="E2451" s="170"/>
      <c r="F2451" s="132" t="str">
        <f>IFERROR(VLOOKUP(C2451,PG!$C$8:$M$1007,11,FALSE),"")</f>
        <v/>
      </c>
      <c r="G2451" s="133">
        <f>IFERROR(VLOOKUP(C2451,PG!$C$8:$N$1007,12,FALSE)*E2451,0)</f>
        <v>0</v>
      </c>
    </row>
    <row r="2452" spans="1:7" ht="35.1" customHeight="1" thickTop="1" thickBot="1" x14ac:dyDescent="0.3">
      <c r="A2452" s="28" t="str">
        <f t="shared" si="38"/>
        <v/>
      </c>
      <c r="B2452" s="171"/>
      <c r="C2452" s="184"/>
      <c r="D2452" s="170"/>
      <c r="E2452" s="170"/>
      <c r="F2452" s="132" t="str">
        <f>IFERROR(VLOOKUP(C2452,PG!$C$8:$M$1007,11,FALSE),"")</f>
        <v/>
      </c>
      <c r="G2452" s="133">
        <f>IFERROR(VLOOKUP(C2452,PG!$C$8:$N$1007,12,FALSE)*E2452,0)</f>
        <v>0</v>
      </c>
    </row>
    <row r="2453" spans="1:7" ht="35.1" customHeight="1" thickTop="1" thickBot="1" x14ac:dyDescent="0.3">
      <c r="A2453" s="28" t="str">
        <f t="shared" si="38"/>
        <v/>
      </c>
      <c r="B2453" s="171"/>
      <c r="C2453" s="184"/>
      <c r="D2453" s="170"/>
      <c r="E2453" s="170"/>
      <c r="F2453" s="132" t="str">
        <f>IFERROR(VLOOKUP(C2453,PG!$C$8:$M$1007,11,FALSE),"")</f>
        <v/>
      </c>
      <c r="G2453" s="133">
        <f>IFERROR(VLOOKUP(C2453,PG!$C$8:$N$1007,12,FALSE)*E2453,0)</f>
        <v>0</v>
      </c>
    </row>
    <row r="2454" spans="1:7" ht="35.1" customHeight="1" thickTop="1" thickBot="1" x14ac:dyDescent="0.3">
      <c r="A2454" s="28" t="str">
        <f t="shared" si="38"/>
        <v/>
      </c>
      <c r="B2454" s="171"/>
      <c r="C2454" s="184"/>
      <c r="D2454" s="170"/>
      <c r="E2454" s="170"/>
      <c r="F2454" s="132" t="str">
        <f>IFERROR(VLOOKUP(C2454,PG!$C$8:$M$1007,11,FALSE),"")</f>
        <v/>
      </c>
      <c r="G2454" s="133">
        <f>IFERROR(VLOOKUP(C2454,PG!$C$8:$N$1007,12,FALSE)*E2454,0)</f>
        <v>0</v>
      </c>
    </row>
    <row r="2455" spans="1:7" ht="35.1" customHeight="1" thickTop="1" thickBot="1" x14ac:dyDescent="0.3">
      <c r="A2455" s="28" t="str">
        <f t="shared" si="38"/>
        <v/>
      </c>
      <c r="B2455" s="171"/>
      <c r="C2455" s="184"/>
      <c r="D2455" s="170"/>
      <c r="E2455" s="170"/>
      <c r="F2455" s="132" t="str">
        <f>IFERROR(VLOOKUP(C2455,PG!$C$8:$M$1007,11,FALSE),"")</f>
        <v/>
      </c>
      <c r="G2455" s="133">
        <f>IFERROR(VLOOKUP(C2455,PG!$C$8:$N$1007,12,FALSE)*E2455,0)</f>
        <v>0</v>
      </c>
    </row>
    <row r="2456" spans="1:7" ht="35.1" customHeight="1" thickTop="1" thickBot="1" x14ac:dyDescent="0.3">
      <c r="A2456" s="28" t="str">
        <f t="shared" si="38"/>
        <v/>
      </c>
      <c r="B2456" s="171"/>
      <c r="C2456" s="184"/>
      <c r="D2456" s="170"/>
      <c r="E2456" s="170"/>
      <c r="F2456" s="132" t="str">
        <f>IFERROR(VLOOKUP(C2456,PG!$C$8:$M$1007,11,FALSE),"")</f>
        <v/>
      </c>
      <c r="G2456" s="133">
        <f>IFERROR(VLOOKUP(C2456,PG!$C$8:$N$1007,12,FALSE)*E2456,0)</f>
        <v>0</v>
      </c>
    </row>
    <row r="2457" spans="1:7" ht="35.1" customHeight="1" thickTop="1" thickBot="1" x14ac:dyDescent="0.3">
      <c r="A2457" s="28" t="str">
        <f t="shared" si="38"/>
        <v/>
      </c>
      <c r="B2457" s="171"/>
      <c r="C2457" s="184"/>
      <c r="D2457" s="170"/>
      <c r="E2457" s="170"/>
      <c r="F2457" s="132" t="str">
        <f>IFERROR(VLOOKUP(C2457,PG!$C$8:$M$1007,11,FALSE),"")</f>
        <v/>
      </c>
      <c r="G2457" s="133">
        <f>IFERROR(VLOOKUP(C2457,PG!$C$8:$N$1007,12,FALSE)*E2457,0)</f>
        <v>0</v>
      </c>
    </row>
    <row r="2458" spans="1:7" ht="35.1" customHeight="1" thickTop="1" thickBot="1" x14ac:dyDescent="0.3">
      <c r="A2458" s="28" t="str">
        <f t="shared" si="38"/>
        <v/>
      </c>
      <c r="B2458" s="171"/>
      <c r="C2458" s="184"/>
      <c r="D2458" s="170"/>
      <c r="E2458" s="170"/>
      <c r="F2458" s="132" t="str">
        <f>IFERROR(VLOOKUP(C2458,PG!$C$8:$M$1007,11,FALSE),"")</f>
        <v/>
      </c>
      <c r="G2458" s="133">
        <f>IFERROR(VLOOKUP(C2458,PG!$C$8:$N$1007,12,FALSE)*E2458,0)</f>
        <v>0</v>
      </c>
    </row>
    <row r="2459" spans="1:7" ht="35.1" customHeight="1" thickTop="1" thickBot="1" x14ac:dyDescent="0.3">
      <c r="A2459" s="28" t="str">
        <f t="shared" si="38"/>
        <v/>
      </c>
      <c r="B2459" s="171"/>
      <c r="C2459" s="184"/>
      <c r="D2459" s="170"/>
      <c r="E2459" s="170"/>
      <c r="F2459" s="132" t="str">
        <f>IFERROR(VLOOKUP(C2459,PG!$C$8:$M$1007,11,FALSE),"")</f>
        <v/>
      </c>
      <c r="G2459" s="133">
        <f>IFERROR(VLOOKUP(C2459,PG!$C$8:$N$1007,12,FALSE)*E2459,0)</f>
        <v>0</v>
      </c>
    </row>
    <row r="2460" spans="1:7" ht="35.1" customHeight="1" thickTop="1" thickBot="1" x14ac:dyDescent="0.3">
      <c r="A2460" s="28" t="str">
        <f t="shared" si="38"/>
        <v/>
      </c>
      <c r="B2460" s="171"/>
      <c r="C2460" s="184"/>
      <c r="D2460" s="170"/>
      <c r="E2460" s="170"/>
      <c r="F2460" s="132" t="str">
        <f>IFERROR(VLOOKUP(C2460,PG!$C$8:$M$1007,11,FALSE),"")</f>
        <v/>
      </c>
      <c r="G2460" s="133">
        <f>IFERROR(VLOOKUP(C2460,PG!$C$8:$N$1007,12,FALSE)*E2460,0)</f>
        <v>0</v>
      </c>
    </row>
    <row r="2461" spans="1:7" ht="35.1" customHeight="1" thickTop="1" thickBot="1" x14ac:dyDescent="0.3">
      <c r="A2461" s="28" t="str">
        <f t="shared" si="38"/>
        <v/>
      </c>
      <c r="B2461" s="171"/>
      <c r="C2461" s="184"/>
      <c r="D2461" s="170"/>
      <c r="E2461" s="170"/>
      <c r="F2461" s="132" t="str">
        <f>IFERROR(VLOOKUP(C2461,PG!$C$8:$M$1007,11,FALSE),"")</f>
        <v/>
      </c>
      <c r="G2461" s="133">
        <f>IFERROR(VLOOKUP(C2461,PG!$C$8:$N$1007,12,FALSE)*E2461,0)</f>
        <v>0</v>
      </c>
    </row>
    <row r="2462" spans="1:7" ht="35.1" customHeight="1" thickTop="1" thickBot="1" x14ac:dyDescent="0.3">
      <c r="A2462" s="28" t="str">
        <f t="shared" si="38"/>
        <v/>
      </c>
      <c r="B2462" s="171"/>
      <c r="C2462" s="184"/>
      <c r="D2462" s="170"/>
      <c r="E2462" s="170"/>
      <c r="F2462" s="132" t="str">
        <f>IFERROR(VLOOKUP(C2462,PG!$C$8:$M$1007,11,FALSE),"")</f>
        <v/>
      </c>
      <c r="G2462" s="133">
        <f>IFERROR(VLOOKUP(C2462,PG!$C$8:$N$1007,12,FALSE)*E2462,0)</f>
        <v>0</v>
      </c>
    </row>
    <row r="2463" spans="1:7" ht="35.1" customHeight="1" thickTop="1" thickBot="1" x14ac:dyDescent="0.3">
      <c r="A2463" s="28" t="str">
        <f t="shared" si="38"/>
        <v/>
      </c>
      <c r="B2463" s="171"/>
      <c r="C2463" s="184"/>
      <c r="D2463" s="170"/>
      <c r="E2463" s="170"/>
      <c r="F2463" s="132" t="str">
        <f>IFERROR(VLOOKUP(C2463,PG!$C$8:$M$1007,11,FALSE),"")</f>
        <v/>
      </c>
      <c r="G2463" s="133">
        <f>IFERROR(VLOOKUP(C2463,PG!$C$8:$N$1007,12,FALSE)*E2463,0)</f>
        <v>0</v>
      </c>
    </row>
    <row r="2464" spans="1:7" ht="35.1" customHeight="1" thickTop="1" thickBot="1" x14ac:dyDescent="0.3">
      <c r="A2464" s="28" t="str">
        <f t="shared" si="38"/>
        <v/>
      </c>
      <c r="B2464" s="171"/>
      <c r="C2464" s="184"/>
      <c r="D2464" s="170"/>
      <c r="E2464" s="170"/>
      <c r="F2464" s="132" t="str">
        <f>IFERROR(VLOOKUP(C2464,PG!$C$8:$M$1007,11,FALSE),"")</f>
        <v/>
      </c>
      <c r="G2464" s="133">
        <f>IFERROR(VLOOKUP(C2464,PG!$C$8:$N$1007,12,FALSE)*E2464,0)</f>
        <v>0</v>
      </c>
    </row>
    <row r="2465" spans="1:7" ht="35.1" customHeight="1" thickTop="1" thickBot="1" x14ac:dyDescent="0.3">
      <c r="A2465" s="28" t="str">
        <f t="shared" si="38"/>
        <v/>
      </c>
      <c r="B2465" s="171"/>
      <c r="C2465" s="184"/>
      <c r="D2465" s="170"/>
      <c r="E2465" s="170"/>
      <c r="F2465" s="132" t="str">
        <f>IFERROR(VLOOKUP(C2465,PG!$C$8:$M$1007,11,FALSE),"")</f>
        <v/>
      </c>
      <c r="G2465" s="133">
        <f>IFERROR(VLOOKUP(C2465,PG!$C$8:$N$1007,12,FALSE)*E2465,0)</f>
        <v>0</v>
      </c>
    </row>
    <row r="2466" spans="1:7" ht="35.1" customHeight="1" thickTop="1" thickBot="1" x14ac:dyDescent="0.3">
      <c r="A2466" s="28" t="str">
        <f t="shared" si="38"/>
        <v/>
      </c>
      <c r="B2466" s="171"/>
      <c r="C2466" s="184"/>
      <c r="D2466" s="170"/>
      <c r="E2466" s="170"/>
      <c r="F2466" s="132" t="str">
        <f>IFERROR(VLOOKUP(C2466,PG!$C$8:$M$1007,11,FALSE),"")</f>
        <v/>
      </c>
      <c r="G2466" s="133">
        <f>IFERROR(VLOOKUP(C2466,PG!$C$8:$N$1007,12,FALSE)*E2466,0)</f>
        <v>0</v>
      </c>
    </row>
    <row r="2467" spans="1:7" ht="35.1" customHeight="1" thickTop="1" thickBot="1" x14ac:dyDescent="0.3">
      <c r="A2467" s="28" t="str">
        <f t="shared" si="38"/>
        <v/>
      </c>
      <c r="B2467" s="171"/>
      <c r="C2467" s="184"/>
      <c r="D2467" s="170"/>
      <c r="E2467" s="170"/>
      <c r="F2467" s="132" t="str">
        <f>IFERROR(VLOOKUP(C2467,PG!$C$8:$M$1007,11,FALSE),"")</f>
        <v/>
      </c>
      <c r="G2467" s="133">
        <f>IFERROR(VLOOKUP(C2467,PG!$C$8:$N$1007,12,FALSE)*E2467,0)</f>
        <v>0</v>
      </c>
    </row>
    <row r="2468" spans="1:7" ht="35.1" customHeight="1" thickTop="1" thickBot="1" x14ac:dyDescent="0.3">
      <c r="A2468" s="28" t="str">
        <f t="shared" si="38"/>
        <v/>
      </c>
      <c r="B2468" s="171"/>
      <c r="C2468" s="184"/>
      <c r="D2468" s="170"/>
      <c r="E2468" s="170"/>
      <c r="F2468" s="132" t="str">
        <f>IFERROR(VLOOKUP(C2468,PG!$C$8:$M$1007,11,FALSE),"")</f>
        <v/>
      </c>
      <c r="G2468" s="133">
        <f>IFERROR(VLOOKUP(C2468,PG!$C$8:$N$1007,12,FALSE)*E2468,0)</f>
        <v>0</v>
      </c>
    </row>
    <row r="2469" spans="1:7" ht="35.1" customHeight="1" thickTop="1" thickBot="1" x14ac:dyDescent="0.3">
      <c r="A2469" s="28" t="str">
        <f t="shared" si="38"/>
        <v/>
      </c>
      <c r="B2469" s="171"/>
      <c r="C2469" s="184"/>
      <c r="D2469" s="170"/>
      <c r="E2469" s="170"/>
      <c r="F2469" s="132" t="str">
        <f>IFERROR(VLOOKUP(C2469,PG!$C$8:$M$1007,11,FALSE),"")</f>
        <v/>
      </c>
      <c r="G2469" s="133">
        <f>IFERROR(VLOOKUP(C2469,PG!$C$8:$N$1007,12,FALSE)*E2469,0)</f>
        <v>0</v>
      </c>
    </row>
    <row r="2470" spans="1:7" ht="35.1" customHeight="1" thickTop="1" thickBot="1" x14ac:dyDescent="0.3">
      <c r="A2470" s="28" t="str">
        <f t="shared" si="38"/>
        <v/>
      </c>
      <c r="B2470" s="171"/>
      <c r="C2470" s="184"/>
      <c r="D2470" s="170"/>
      <c r="E2470" s="170"/>
      <c r="F2470" s="132" t="str">
        <f>IFERROR(VLOOKUP(C2470,PG!$C$8:$M$1007,11,FALSE),"")</f>
        <v/>
      </c>
      <c r="G2470" s="133">
        <f>IFERROR(VLOOKUP(C2470,PG!$C$8:$N$1007,12,FALSE)*E2470,0)</f>
        <v>0</v>
      </c>
    </row>
    <row r="2471" spans="1:7" ht="35.1" customHeight="1" thickTop="1" thickBot="1" x14ac:dyDescent="0.3">
      <c r="A2471" s="28" t="str">
        <f t="shared" si="38"/>
        <v/>
      </c>
      <c r="B2471" s="171"/>
      <c r="C2471" s="184"/>
      <c r="D2471" s="170"/>
      <c r="E2471" s="170"/>
      <c r="F2471" s="132" t="str">
        <f>IFERROR(VLOOKUP(C2471,PG!$C$8:$M$1007,11,FALSE),"")</f>
        <v/>
      </c>
      <c r="G2471" s="133">
        <f>IFERROR(VLOOKUP(C2471,PG!$C$8:$N$1007,12,FALSE)*E2471,0)</f>
        <v>0</v>
      </c>
    </row>
    <row r="2472" spans="1:7" ht="35.1" customHeight="1" thickTop="1" thickBot="1" x14ac:dyDescent="0.3">
      <c r="A2472" s="28" t="str">
        <f t="shared" si="38"/>
        <v/>
      </c>
      <c r="B2472" s="171"/>
      <c r="C2472" s="184"/>
      <c r="D2472" s="170"/>
      <c r="E2472" s="170"/>
      <c r="F2472" s="132" t="str">
        <f>IFERROR(VLOOKUP(C2472,PG!$C$8:$M$1007,11,FALSE),"")</f>
        <v/>
      </c>
      <c r="G2472" s="133">
        <f>IFERROR(VLOOKUP(C2472,PG!$C$8:$N$1007,12,FALSE)*E2472,0)</f>
        <v>0</v>
      </c>
    </row>
    <row r="2473" spans="1:7" ht="35.1" customHeight="1" thickTop="1" thickBot="1" x14ac:dyDescent="0.3">
      <c r="A2473" s="28" t="str">
        <f t="shared" si="38"/>
        <v/>
      </c>
      <c r="B2473" s="171"/>
      <c r="C2473" s="184"/>
      <c r="D2473" s="170"/>
      <c r="E2473" s="170"/>
      <c r="F2473" s="132" t="str">
        <f>IFERROR(VLOOKUP(C2473,PG!$C$8:$M$1007,11,FALSE),"")</f>
        <v/>
      </c>
      <c r="G2473" s="133">
        <f>IFERROR(VLOOKUP(C2473,PG!$C$8:$N$1007,12,FALSE)*E2473,0)</f>
        <v>0</v>
      </c>
    </row>
    <row r="2474" spans="1:7" ht="35.1" customHeight="1" thickTop="1" thickBot="1" x14ac:dyDescent="0.3">
      <c r="A2474" s="28" t="str">
        <f t="shared" si="38"/>
        <v/>
      </c>
      <c r="B2474" s="171"/>
      <c r="C2474" s="184"/>
      <c r="D2474" s="170"/>
      <c r="E2474" s="170"/>
      <c r="F2474" s="132" t="str">
        <f>IFERROR(VLOOKUP(C2474,PG!$C$8:$M$1007,11,FALSE),"")</f>
        <v/>
      </c>
      <c r="G2474" s="133">
        <f>IFERROR(VLOOKUP(C2474,PG!$C$8:$N$1007,12,FALSE)*E2474,0)</f>
        <v>0</v>
      </c>
    </row>
    <row r="2475" spans="1:7" ht="35.1" customHeight="1" thickTop="1" thickBot="1" x14ac:dyDescent="0.3">
      <c r="A2475" s="28" t="str">
        <f t="shared" si="38"/>
        <v/>
      </c>
      <c r="B2475" s="171"/>
      <c r="C2475" s="184"/>
      <c r="D2475" s="170"/>
      <c r="E2475" s="170"/>
      <c r="F2475" s="132" t="str">
        <f>IFERROR(VLOOKUP(C2475,PG!$C$8:$M$1007,11,FALSE),"")</f>
        <v/>
      </c>
      <c r="G2475" s="133">
        <f>IFERROR(VLOOKUP(C2475,PG!$C$8:$N$1007,12,FALSE)*E2475,0)</f>
        <v>0</v>
      </c>
    </row>
    <row r="2476" spans="1:7" ht="35.1" customHeight="1" thickTop="1" thickBot="1" x14ac:dyDescent="0.3">
      <c r="A2476" s="28" t="str">
        <f t="shared" si="38"/>
        <v/>
      </c>
      <c r="B2476" s="171"/>
      <c r="C2476" s="184"/>
      <c r="D2476" s="170"/>
      <c r="E2476" s="170"/>
      <c r="F2476" s="132" t="str">
        <f>IFERROR(VLOOKUP(C2476,PG!$C$8:$M$1007,11,FALSE),"")</f>
        <v/>
      </c>
      <c r="G2476" s="133">
        <f>IFERROR(VLOOKUP(C2476,PG!$C$8:$N$1007,12,FALSE)*E2476,0)</f>
        <v>0</v>
      </c>
    </row>
    <row r="2477" spans="1:7" ht="35.1" customHeight="1" thickTop="1" thickBot="1" x14ac:dyDescent="0.3">
      <c r="A2477" s="28" t="str">
        <f t="shared" si="38"/>
        <v/>
      </c>
      <c r="B2477" s="171"/>
      <c r="C2477" s="184"/>
      <c r="D2477" s="170"/>
      <c r="E2477" s="170"/>
      <c r="F2477" s="132" t="str">
        <f>IFERROR(VLOOKUP(C2477,PG!$C$8:$M$1007,11,FALSE),"")</f>
        <v/>
      </c>
      <c r="G2477" s="133">
        <f>IFERROR(VLOOKUP(C2477,PG!$C$8:$N$1007,12,FALSE)*E2477,0)</f>
        <v>0</v>
      </c>
    </row>
    <row r="2478" spans="1:7" ht="35.1" customHeight="1" thickTop="1" thickBot="1" x14ac:dyDescent="0.3">
      <c r="A2478" s="28" t="str">
        <f t="shared" si="38"/>
        <v/>
      </c>
      <c r="B2478" s="171"/>
      <c r="C2478" s="184"/>
      <c r="D2478" s="170"/>
      <c r="E2478" s="170"/>
      <c r="F2478" s="132" t="str">
        <f>IFERROR(VLOOKUP(C2478,PG!$C$8:$M$1007,11,FALSE),"")</f>
        <v/>
      </c>
      <c r="G2478" s="133">
        <f>IFERROR(VLOOKUP(C2478,PG!$C$8:$N$1007,12,FALSE)*E2478,0)</f>
        <v>0</v>
      </c>
    </row>
    <row r="2479" spans="1:7" ht="35.1" customHeight="1" thickTop="1" thickBot="1" x14ac:dyDescent="0.3">
      <c r="A2479" s="28" t="str">
        <f t="shared" si="38"/>
        <v/>
      </c>
      <c r="B2479" s="171"/>
      <c r="C2479" s="184"/>
      <c r="D2479" s="170"/>
      <c r="E2479" s="170"/>
      <c r="F2479" s="132" t="str">
        <f>IFERROR(VLOOKUP(C2479,PG!$C$8:$M$1007,11,FALSE),"")</f>
        <v/>
      </c>
      <c r="G2479" s="133">
        <f>IFERROR(VLOOKUP(C2479,PG!$C$8:$N$1007,12,FALSE)*E2479,0)</f>
        <v>0</v>
      </c>
    </row>
    <row r="2480" spans="1:7" ht="35.1" customHeight="1" thickTop="1" thickBot="1" x14ac:dyDescent="0.3">
      <c r="A2480" s="28" t="str">
        <f t="shared" si="38"/>
        <v/>
      </c>
      <c r="B2480" s="171"/>
      <c r="C2480" s="184"/>
      <c r="D2480" s="170"/>
      <c r="E2480" s="170"/>
      <c r="F2480" s="132" t="str">
        <f>IFERROR(VLOOKUP(C2480,PG!$C$8:$M$1007,11,FALSE),"")</f>
        <v/>
      </c>
      <c r="G2480" s="133">
        <f>IFERROR(VLOOKUP(C2480,PG!$C$8:$N$1007,12,FALSE)*E2480,0)</f>
        <v>0</v>
      </c>
    </row>
    <row r="2481" spans="1:7" ht="35.1" customHeight="1" thickTop="1" thickBot="1" x14ac:dyDescent="0.3">
      <c r="A2481" s="28" t="str">
        <f t="shared" si="38"/>
        <v/>
      </c>
      <c r="B2481" s="171"/>
      <c r="C2481" s="184"/>
      <c r="D2481" s="170"/>
      <c r="E2481" s="170"/>
      <c r="F2481" s="132" t="str">
        <f>IFERROR(VLOOKUP(C2481,PG!$C$8:$M$1007,11,FALSE),"")</f>
        <v/>
      </c>
      <c r="G2481" s="133">
        <f>IFERROR(VLOOKUP(C2481,PG!$C$8:$N$1007,12,FALSE)*E2481,0)</f>
        <v>0</v>
      </c>
    </row>
    <row r="2482" spans="1:7" ht="35.1" customHeight="1" thickTop="1" thickBot="1" x14ac:dyDescent="0.3">
      <c r="A2482" s="28" t="str">
        <f t="shared" si="38"/>
        <v/>
      </c>
      <c r="B2482" s="171"/>
      <c r="C2482" s="184"/>
      <c r="D2482" s="170"/>
      <c r="E2482" s="170"/>
      <c r="F2482" s="132" t="str">
        <f>IFERROR(VLOOKUP(C2482,PG!$C$8:$M$1007,11,FALSE),"")</f>
        <v/>
      </c>
      <c r="G2482" s="133">
        <f>IFERROR(VLOOKUP(C2482,PG!$C$8:$N$1007,12,FALSE)*E2482,0)</f>
        <v>0</v>
      </c>
    </row>
    <row r="2483" spans="1:7" ht="35.1" customHeight="1" thickTop="1" thickBot="1" x14ac:dyDescent="0.3">
      <c r="A2483" s="28" t="str">
        <f t="shared" si="38"/>
        <v/>
      </c>
      <c r="B2483" s="171"/>
      <c r="C2483" s="184"/>
      <c r="D2483" s="170"/>
      <c r="E2483" s="170"/>
      <c r="F2483" s="132" t="str">
        <f>IFERROR(VLOOKUP(C2483,PG!$C$8:$M$1007,11,FALSE),"")</f>
        <v/>
      </c>
      <c r="G2483" s="133">
        <f>IFERROR(VLOOKUP(C2483,PG!$C$8:$N$1007,12,FALSE)*E2483,0)</f>
        <v>0</v>
      </c>
    </row>
    <row r="2484" spans="1:7" ht="35.1" customHeight="1" thickTop="1" thickBot="1" x14ac:dyDescent="0.3">
      <c r="A2484" s="28" t="str">
        <f t="shared" si="38"/>
        <v/>
      </c>
      <c r="B2484" s="171"/>
      <c r="C2484" s="184"/>
      <c r="D2484" s="170"/>
      <c r="E2484" s="170"/>
      <c r="F2484" s="132" t="str">
        <f>IFERROR(VLOOKUP(C2484,PG!$C$8:$M$1007,11,FALSE),"")</f>
        <v/>
      </c>
      <c r="G2484" s="133">
        <f>IFERROR(VLOOKUP(C2484,PG!$C$8:$N$1007,12,FALSE)*E2484,0)</f>
        <v>0</v>
      </c>
    </row>
    <row r="2485" spans="1:7" ht="35.1" customHeight="1" thickTop="1" thickBot="1" x14ac:dyDescent="0.3">
      <c r="A2485" s="28" t="str">
        <f t="shared" si="38"/>
        <v/>
      </c>
      <c r="B2485" s="171"/>
      <c r="C2485" s="184"/>
      <c r="D2485" s="170"/>
      <c r="E2485" s="170"/>
      <c r="F2485" s="132" t="str">
        <f>IFERROR(VLOOKUP(C2485,PG!$C$8:$M$1007,11,FALSE),"")</f>
        <v/>
      </c>
      <c r="G2485" s="133">
        <f>IFERROR(VLOOKUP(C2485,PG!$C$8:$N$1007,12,FALSE)*E2485,0)</f>
        <v>0</v>
      </c>
    </row>
    <row r="2486" spans="1:7" ht="35.1" customHeight="1" thickTop="1" thickBot="1" x14ac:dyDescent="0.3">
      <c r="A2486" s="28" t="str">
        <f t="shared" si="38"/>
        <v/>
      </c>
      <c r="B2486" s="171"/>
      <c r="C2486" s="184"/>
      <c r="D2486" s="170"/>
      <c r="E2486" s="170"/>
      <c r="F2486" s="132" t="str">
        <f>IFERROR(VLOOKUP(C2486,PG!$C$8:$M$1007,11,FALSE),"")</f>
        <v/>
      </c>
      <c r="G2486" s="133">
        <f>IFERROR(VLOOKUP(C2486,PG!$C$8:$N$1007,12,FALSE)*E2486,0)</f>
        <v>0</v>
      </c>
    </row>
    <row r="2487" spans="1:7" ht="35.1" customHeight="1" thickTop="1" thickBot="1" x14ac:dyDescent="0.3">
      <c r="A2487" s="28" t="str">
        <f t="shared" si="38"/>
        <v/>
      </c>
      <c r="B2487" s="171"/>
      <c r="C2487" s="184"/>
      <c r="D2487" s="170"/>
      <c r="E2487" s="170"/>
      <c r="F2487" s="132" t="str">
        <f>IFERROR(VLOOKUP(C2487,PG!$C$8:$M$1007,11,FALSE),"")</f>
        <v/>
      </c>
      <c r="G2487" s="133">
        <f>IFERROR(VLOOKUP(C2487,PG!$C$8:$N$1007,12,FALSE)*E2487,0)</f>
        <v>0</v>
      </c>
    </row>
    <row r="2488" spans="1:7" ht="35.1" customHeight="1" thickTop="1" thickBot="1" x14ac:dyDescent="0.3">
      <c r="A2488" s="28" t="str">
        <f t="shared" si="38"/>
        <v/>
      </c>
      <c r="B2488" s="171"/>
      <c r="C2488" s="184"/>
      <c r="D2488" s="170"/>
      <c r="E2488" s="170"/>
      <c r="F2488" s="132" t="str">
        <f>IFERROR(VLOOKUP(C2488,PG!$C$8:$M$1007,11,FALSE),"")</f>
        <v/>
      </c>
      <c r="G2488" s="133">
        <f>IFERROR(VLOOKUP(C2488,PG!$C$8:$N$1007,12,FALSE)*E2488,0)</f>
        <v>0</v>
      </c>
    </row>
    <row r="2489" spans="1:7" ht="35.1" customHeight="1" thickTop="1" thickBot="1" x14ac:dyDescent="0.3">
      <c r="A2489" s="28" t="str">
        <f t="shared" si="38"/>
        <v/>
      </c>
      <c r="B2489" s="171"/>
      <c r="C2489" s="184"/>
      <c r="D2489" s="170"/>
      <c r="E2489" s="170"/>
      <c r="F2489" s="132" t="str">
        <f>IFERROR(VLOOKUP(C2489,PG!$C$8:$M$1007,11,FALSE),"")</f>
        <v/>
      </c>
      <c r="G2489" s="133">
        <f>IFERROR(VLOOKUP(C2489,PG!$C$8:$N$1007,12,FALSE)*E2489,0)</f>
        <v>0</v>
      </c>
    </row>
    <row r="2490" spans="1:7" ht="35.1" customHeight="1" thickTop="1" thickBot="1" x14ac:dyDescent="0.3">
      <c r="A2490" s="28" t="str">
        <f t="shared" si="38"/>
        <v/>
      </c>
      <c r="B2490" s="171"/>
      <c r="C2490" s="184"/>
      <c r="D2490" s="170"/>
      <c r="E2490" s="170"/>
      <c r="F2490" s="132" t="str">
        <f>IFERROR(VLOOKUP(C2490,PG!$C$8:$M$1007,11,FALSE),"")</f>
        <v/>
      </c>
      <c r="G2490" s="133">
        <f>IFERROR(VLOOKUP(C2490,PG!$C$8:$N$1007,12,FALSE)*E2490,0)</f>
        <v>0</v>
      </c>
    </row>
    <row r="2491" spans="1:7" ht="35.1" customHeight="1" thickTop="1" thickBot="1" x14ac:dyDescent="0.3">
      <c r="A2491" s="28" t="str">
        <f t="shared" si="38"/>
        <v/>
      </c>
      <c r="B2491" s="171"/>
      <c r="C2491" s="184"/>
      <c r="D2491" s="170"/>
      <c r="E2491" s="170"/>
      <c r="F2491" s="132" t="str">
        <f>IFERROR(VLOOKUP(C2491,PG!$C$8:$M$1007,11,FALSE),"")</f>
        <v/>
      </c>
      <c r="G2491" s="133">
        <f>IFERROR(VLOOKUP(C2491,PG!$C$8:$N$1007,12,FALSE)*E2491,0)</f>
        <v>0</v>
      </c>
    </row>
    <row r="2492" spans="1:7" ht="35.1" customHeight="1" thickTop="1" thickBot="1" x14ac:dyDescent="0.3">
      <c r="A2492" s="28" t="str">
        <f t="shared" si="38"/>
        <v/>
      </c>
      <c r="B2492" s="171"/>
      <c r="C2492" s="184"/>
      <c r="D2492" s="170"/>
      <c r="E2492" s="170"/>
      <c r="F2492" s="132" t="str">
        <f>IFERROR(VLOOKUP(C2492,PG!$C$8:$M$1007,11,FALSE),"")</f>
        <v/>
      </c>
      <c r="G2492" s="133">
        <f>IFERROR(VLOOKUP(C2492,PG!$C$8:$N$1007,12,FALSE)*E2492,0)</f>
        <v>0</v>
      </c>
    </row>
    <row r="2493" spans="1:7" ht="35.1" customHeight="1" thickTop="1" thickBot="1" x14ac:dyDescent="0.3">
      <c r="A2493" s="28" t="str">
        <f t="shared" si="38"/>
        <v/>
      </c>
      <c r="B2493" s="171"/>
      <c r="C2493" s="184"/>
      <c r="D2493" s="170"/>
      <c r="E2493" s="170"/>
      <c r="F2493" s="132" t="str">
        <f>IFERROR(VLOOKUP(C2493,PG!$C$8:$M$1007,11,FALSE),"")</f>
        <v/>
      </c>
      <c r="G2493" s="133">
        <f>IFERROR(VLOOKUP(C2493,PG!$C$8:$N$1007,12,FALSE)*E2493,0)</f>
        <v>0</v>
      </c>
    </row>
    <row r="2494" spans="1:7" ht="35.1" customHeight="1" thickTop="1" thickBot="1" x14ac:dyDescent="0.3">
      <c r="A2494" s="28" t="str">
        <f t="shared" si="38"/>
        <v/>
      </c>
      <c r="B2494" s="171"/>
      <c r="C2494" s="184"/>
      <c r="D2494" s="170"/>
      <c r="E2494" s="170"/>
      <c r="F2494" s="132" t="str">
        <f>IFERROR(VLOOKUP(C2494,PG!$C$8:$M$1007,11,FALSE),"")</f>
        <v/>
      </c>
      <c r="G2494" s="133">
        <f>IFERROR(VLOOKUP(C2494,PG!$C$8:$N$1007,12,FALSE)*E2494,0)</f>
        <v>0</v>
      </c>
    </row>
    <row r="2495" spans="1:7" ht="35.1" customHeight="1" thickTop="1" thickBot="1" x14ac:dyDescent="0.3">
      <c r="A2495" s="28" t="str">
        <f t="shared" si="38"/>
        <v/>
      </c>
      <c r="B2495" s="171"/>
      <c r="C2495" s="184"/>
      <c r="D2495" s="170"/>
      <c r="E2495" s="170"/>
      <c r="F2495" s="132" t="str">
        <f>IFERROR(VLOOKUP(C2495,PG!$C$8:$M$1007,11,FALSE),"")</f>
        <v/>
      </c>
      <c r="G2495" s="133">
        <f>IFERROR(VLOOKUP(C2495,PG!$C$8:$N$1007,12,FALSE)*E2495,0)</f>
        <v>0</v>
      </c>
    </row>
    <row r="2496" spans="1:7" ht="35.1" customHeight="1" thickTop="1" thickBot="1" x14ac:dyDescent="0.3">
      <c r="A2496" s="28" t="str">
        <f t="shared" si="38"/>
        <v/>
      </c>
      <c r="B2496" s="171"/>
      <c r="C2496" s="184"/>
      <c r="D2496" s="170"/>
      <c r="E2496" s="170"/>
      <c r="F2496" s="132" t="str">
        <f>IFERROR(VLOOKUP(C2496,PG!$C$8:$M$1007,11,FALSE),"")</f>
        <v/>
      </c>
      <c r="G2496" s="133">
        <f>IFERROR(VLOOKUP(C2496,PG!$C$8:$N$1007,12,FALSE)*E2496,0)</f>
        <v>0</v>
      </c>
    </row>
    <row r="2497" spans="1:7" ht="35.1" customHeight="1" thickTop="1" thickBot="1" x14ac:dyDescent="0.3">
      <c r="A2497" s="28" t="str">
        <f t="shared" si="38"/>
        <v/>
      </c>
      <c r="B2497" s="171"/>
      <c r="C2497" s="184"/>
      <c r="D2497" s="170"/>
      <c r="E2497" s="170"/>
      <c r="F2497" s="132" t="str">
        <f>IFERROR(VLOOKUP(C2497,PG!$C$8:$M$1007,11,FALSE),"")</f>
        <v/>
      </c>
      <c r="G2497" s="133">
        <f>IFERROR(VLOOKUP(C2497,PG!$C$8:$N$1007,12,FALSE)*E2497,0)</f>
        <v>0</v>
      </c>
    </row>
    <row r="2498" spans="1:7" ht="35.1" customHeight="1" thickTop="1" thickBot="1" x14ac:dyDescent="0.3">
      <c r="A2498" s="28" t="str">
        <f t="shared" si="38"/>
        <v/>
      </c>
      <c r="B2498" s="171"/>
      <c r="C2498" s="184"/>
      <c r="D2498" s="170"/>
      <c r="E2498" s="170"/>
      <c r="F2498" s="132" t="str">
        <f>IFERROR(VLOOKUP(C2498,PG!$C$8:$M$1007,11,FALSE),"")</f>
        <v/>
      </c>
      <c r="G2498" s="133">
        <f>IFERROR(VLOOKUP(C2498,PG!$C$8:$N$1007,12,FALSE)*E2498,0)</f>
        <v>0</v>
      </c>
    </row>
    <row r="2499" spans="1:7" ht="35.1" customHeight="1" thickTop="1" thickBot="1" x14ac:dyDescent="0.3">
      <c r="A2499" s="28" t="str">
        <f t="shared" si="38"/>
        <v/>
      </c>
      <c r="B2499" s="171"/>
      <c r="C2499" s="184"/>
      <c r="D2499" s="170"/>
      <c r="E2499" s="170"/>
      <c r="F2499" s="132" t="str">
        <f>IFERROR(VLOOKUP(C2499,PG!$C$8:$M$1007,11,FALSE),"")</f>
        <v/>
      </c>
      <c r="G2499" s="133">
        <f>IFERROR(VLOOKUP(C2499,PG!$C$8:$N$1007,12,FALSE)*E2499,0)</f>
        <v>0</v>
      </c>
    </row>
    <row r="2500" spans="1:7" ht="35.1" customHeight="1" thickTop="1" thickBot="1" x14ac:dyDescent="0.3">
      <c r="A2500" s="28" t="str">
        <f t="shared" si="38"/>
        <v/>
      </c>
      <c r="B2500" s="171"/>
      <c r="C2500" s="184"/>
      <c r="D2500" s="170"/>
      <c r="E2500" s="170"/>
      <c r="F2500" s="132" t="str">
        <f>IFERROR(VLOOKUP(C2500,PG!$C$8:$M$1007,11,FALSE),"")</f>
        <v/>
      </c>
      <c r="G2500" s="133">
        <f>IFERROR(VLOOKUP(C2500,PG!$C$8:$N$1007,12,FALSE)*E2500,0)</f>
        <v>0</v>
      </c>
    </row>
    <row r="2501" spans="1:7" ht="35.1" customHeight="1" thickTop="1" thickBot="1" x14ac:dyDescent="0.3">
      <c r="A2501" s="28" t="str">
        <f t="shared" si="38"/>
        <v/>
      </c>
      <c r="B2501" s="171"/>
      <c r="C2501" s="184"/>
      <c r="D2501" s="170"/>
      <c r="E2501" s="170"/>
      <c r="F2501" s="132" t="str">
        <f>IFERROR(VLOOKUP(C2501,PG!$C$8:$M$1007,11,FALSE),"")</f>
        <v/>
      </c>
      <c r="G2501" s="133">
        <f>IFERROR(VLOOKUP(C2501,PG!$C$8:$N$1007,12,FALSE)*E2501,0)</f>
        <v>0</v>
      </c>
    </row>
    <row r="2502" spans="1:7" ht="35.1" customHeight="1" thickTop="1" thickBot="1" x14ac:dyDescent="0.3">
      <c r="A2502" s="28" t="str">
        <f t="shared" si="38"/>
        <v/>
      </c>
      <c r="B2502" s="171"/>
      <c r="C2502" s="184"/>
      <c r="D2502" s="170"/>
      <c r="E2502" s="170"/>
      <c r="F2502" s="132" t="str">
        <f>IFERROR(VLOOKUP(C2502,PG!$C$8:$M$1007,11,FALSE),"")</f>
        <v/>
      </c>
      <c r="G2502" s="133">
        <f>IFERROR(VLOOKUP(C2502,PG!$C$8:$N$1007,12,FALSE)*E2502,0)</f>
        <v>0</v>
      </c>
    </row>
    <row r="2503" spans="1:7" ht="35.1" customHeight="1" thickTop="1" thickBot="1" x14ac:dyDescent="0.3">
      <c r="A2503" s="28" t="str">
        <f t="shared" si="38"/>
        <v/>
      </c>
      <c r="B2503" s="171"/>
      <c r="C2503" s="184"/>
      <c r="D2503" s="170"/>
      <c r="E2503" s="170"/>
      <c r="F2503" s="132" t="str">
        <f>IFERROR(VLOOKUP(C2503,PG!$C$8:$M$1007,11,FALSE),"")</f>
        <v/>
      </c>
      <c r="G2503" s="133">
        <f>IFERROR(VLOOKUP(C2503,PG!$C$8:$N$1007,12,FALSE)*E2503,0)</f>
        <v>0</v>
      </c>
    </row>
    <row r="2504" spans="1:7" ht="35.1" customHeight="1" thickTop="1" thickBot="1" x14ac:dyDescent="0.3">
      <c r="A2504" s="28" t="str">
        <f t="shared" si="38"/>
        <v/>
      </c>
      <c r="B2504" s="171"/>
      <c r="C2504" s="184"/>
      <c r="D2504" s="170"/>
      <c r="E2504" s="170"/>
      <c r="F2504" s="132" t="str">
        <f>IFERROR(VLOOKUP(C2504,PG!$C$8:$M$1007,11,FALSE),"")</f>
        <v/>
      </c>
      <c r="G2504" s="133">
        <f>IFERROR(VLOOKUP(C2504,PG!$C$8:$N$1007,12,FALSE)*E2504,0)</f>
        <v>0</v>
      </c>
    </row>
    <row r="2505" spans="1:7" ht="35.1" customHeight="1" thickTop="1" thickBot="1" x14ac:dyDescent="0.3">
      <c r="A2505" s="28" t="str">
        <f t="shared" ref="A2505:A2568" si="39">IF(B2505="","",MONTH(B2505))</f>
        <v/>
      </c>
      <c r="B2505" s="171"/>
      <c r="C2505" s="184"/>
      <c r="D2505" s="170"/>
      <c r="E2505" s="170"/>
      <c r="F2505" s="132" t="str">
        <f>IFERROR(VLOOKUP(C2505,PG!$C$8:$M$1007,11,FALSE),"")</f>
        <v/>
      </c>
      <c r="G2505" s="133">
        <f>IFERROR(VLOOKUP(C2505,PG!$C$8:$N$1007,12,FALSE)*E2505,0)</f>
        <v>0</v>
      </c>
    </row>
    <row r="2506" spans="1:7" ht="35.1" customHeight="1" thickTop="1" thickBot="1" x14ac:dyDescent="0.3">
      <c r="A2506" s="28" t="str">
        <f t="shared" si="39"/>
        <v/>
      </c>
      <c r="B2506" s="171"/>
      <c r="C2506" s="184"/>
      <c r="D2506" s="170"/>
      <c r="E2506" s="170"/>
      <c r="F2506" s="132" t="str">
        <f>IFERROR(VLOOKUP(C2506,PG!$C$8:$M$1007,11,FALSE),"")</f>
        <v/>
      </c>
      <c r="G2506" s="133">
        <f>IFERROR(VLOOKUP(C2506,PG!$C$8:$N$1007,12,FALSE)*E2506,0)</f>
        <v>0</v>
      </c>
    </row>
    <row r="2507" spans="1:7" ht="35.1" customHeight="1" thickTop="1" thickBot="1" x14ac:dyDescent="0.3">
      <c r="A2507" s="28" t="str">
        <f t="shared" si="39"/>
        <v/>
      </c>
      <c r="B2507" s="171"/>
      <c r="C2507" s="184"/>
      <c r="D2507" s="170"/>
      <c r="E2507" s="170"/>
      <c r="F2507" s="132" t="str">
        <f>IFERROR(VLOOKUP(C2507,PG!$C$8:$M$1007,11,FALSE),"")</f>
        <v/>
      </c>
      <c r="G2507" s="133">
        <f>IFERROR(VLOOKUP(C2507,PG!$C$8:$N$1007,12,FALSE)*E2507,0)</f>
        <v>0</v>
      </c>
    </row>
    <row r="2508" spans="1:7" ht="35.1" customHeight="1" thickTop="1" thickBot="1" x14ac:dyDescent="0.3">
      <c r="A2508" s="28" t="str">
        <f t="shared" si="39"/>
        <v/>
      </c>
      <c r="B2508" s="171"/>
      <c r="C2508" s="184"/>
      <c r="D2508" s="170"/>
      <c r="E2508" s="170"/>
      <c r="F2508" s="132" t="str">
        <f>IFERROR(VLOOKUP(C2508,PG!$C$8:$M$1007,11,FALSE),"")</f>
        <v/>
      </c>
      <c r="G2508" s="133">
        <f>IFERROR(VLOOKUP(C2508,PG!$C$8:$N$1007,12,FALSE)*E2508,0)</f>
        <v>0</v>
      </c>
    </row>
    <row r="2509" spans="1:7" ht="35.1" customHeight="1" thickTop="1" thickBot="1" x14ac:dyDescent="0.3">
      <c r="A2509" s="28" t="str">
        <f t="shared" si="39"/>
        <v/>
      </c>
      <c r="B2509" s="171"/>
      <c r="C2509" s="184"/>
      <c r="D2509" s="170"/>
      <c r="E2509" s="170"/>
      <c r="F2509" s="132" t="str">
        <f>IFERROR(VLOOKUP(C2509,PG!$C$8:$M$1007,11,FALSE),"")</f>
        <v/>
      </c>
      <c r="G2509" s="133">
        <f>IFERROR(VLOOKUP(C2509,PG!$C$8:$N$1007,12,FALSE)*E2509,0)</f>
        <v>0</v>
      </c>
    </row>
    <row r="2510" spans="1:7" ht="35.1" customHeight="1" thickTop="1" thickBot="1" x14ac:dyDescent="0.3">
      <c r="A2510" s="28" t="str">
        <f t="shared" si="39"/>
        <v/>
      </c>
      <c r="B2510" s="171"/>
      <c r="C2510" s="184"/>
      <c r="D2510" s="170"/>
      <c r="E2510" s="170"/>
      <c r="F2510" s="132" t="str">
        <f>IFERROR(VLOOKUP(C2510,PG!$C$8:$M$1007,11,FALSE),"")</f>
        <v/>
      </c>
      <c r="G2510" s="133">
        <f>IFERROR(VLOOKUP(C2510,PG!$C$8:$N$1007,12,FALSE)*E2510,0)</f>
        <v>0</v>
      </c>
    </row>
    <row r="2511" spans="1:7" ht="35.1" customHeight="1" thickTop="1" thickBot="1" x14ac:dyDescent="0.3">
      <c r="A2511" s="28" t="str">
        <f t="shared" si="39"/>
        <v/>
      </c>
      <c r="B2511" s="171"/>
      <c r="C2511" s="184"/>
      <c r="D2511" s="170"/>
      <c r="E2511" s="170"/>
      <c r="F2511" s="132" t="str">
        <f>IFERROR(VLOOKUP(C2511,PG!$C$8:$M$1007,11,FALSE),"")</f>
        <v/>
      </c>
      <c r="G2511" s="133">
        <f>IFERROR(VLOOKUP(C2511,PG!$C$8:$N$1007,12,FALSE)*E2511,0)</f>
        <v>0</v>
      </c>
    </row>
    <row r="2512" spans="1:7" ht="35.1" customHeight="1" thickTop="1" thickBot="1" x14ac:dyDescent="0.3">
      <c r="A2512" s="28" t="str">
        <f t="shared" si="39"/>
        <v/>
      </c>
      <c r="B2512" s="171"/>
      <c r="C2512" s="184"/>
      <c r="D2512" s="170"/>
      <c r="E2512" s="170"/>
      <c r="F2512" s="132" t="str">
        <f>IFERROR(VLOOKUP(C2512,PG!$C$8:$M$1007,11,FALSE),"")</f>
        <v/>
      </c>
      <c r="G2512" s="133">
        <f>IFERROR(VLOOKUP(C2512,PG!$C$8:$N$1007,12,FALSE)*E2512,0)</f>
        <v>0</v>
      </c>
    </row>
    <row r="2513" spans="1:7" ht="35.1" customHeight="1" thickTop="1" thickBot="1" x14ac:dyDescent="0.3">
      <c r="A2513" s="28" t="str">
        <f t="shared" si="39"/>
        <v/>
      </c>
      <c r="B2513" s="171"/>
      <c r="C2513" s="184"/>
      <c r="D2513" s="170"/>
      <c r="E2513" s="170"/>
      <c r="F2513" s="132" t="str">
        <f>IFERROR(VLOOKUP(C2513,PG!$C$8:$M$1007,11,FALSE),"")</f>
        <v/>
      </c>
      <c r="G2513" s="133">
        <f>IFERROR(VLOOKUP(C2513,PG!$C$8:$N$1007,12,FALSE)*E2513,0)</f>
        <v>0</v>
      </c>
    </row>
    <row r="2514" spans="1:7" ht="35.1" customHeight="1" thickTop="1" thickBot="1" x14ac:dyDescent="0.3">
      <c r="A2514" s="28" t="str">
        <f t="shared" si="39"/>
        <v/>
      </c>
      <c r="B2514" s="171"/>
      <c r="C2514" s="184"/>
      <c r="D2514" s="170"/>
      <c r="E2514" s="170"/>
      <c r="F2514" s="132" t="str">
        <f>IFERROR(VLOOKUP(C2514,PG!$C$8:$M$1007,11,FALSE),"")</f>
        <v/>
      </c>
      <c r="G2514" s="133">
        <f>IFERROR(VLOOKUP(C2514,PG!$C$8:$N$1007,12,FALSE)*E2514,0)</f>
        <v>0</v>
      </c>
    </row>
    <row r="2515" spans="1:7" ht="35.1" customHeight="1" thickTop="1" thickBot="1" x14ac:dyDescent="0.3">
      <c r="A2515" s="28" t="str">
        <f t="shared" si="39"/>
        <v/>
      </c>
      <c r="B2515" s="171"/>
      <c r="C2515" s="184"/>
      <c r="D2515" s="170"/>
      <c r="E2515" s="170"/>
      <c r="F2515" s="132" t="str">
        <f>IFERROR(VLOOKUP(C2515,PG!$C$8:$M$1007,11,FALSE),"")</f>
        <v/>
      </c>
      <c r="G2515" s="133">
        <f>IFERROR(VLOOKUP(C2515,PG!$C$8:$N$1007,12,FALSE)*E2515,0)</f>
        <v>0</v>
      </c>
    </row>
    <row r="2516" spans="1:7" ht="35.1" customHeight="1" thickTop="1" thickBot="1" x14ac:dyDescent="0.3">
      <c r="A2516" s="28" t="str">
        <f t="shared" si="39"/>
        <v/>
      </c>
      <c r="B2516" s="171"/>
      <c r="C2516" s="184"/>
      <c r="D2516" s="170"/>
      <c r="E2516" s="170"/>
      <c r="F2516" s="132" t="str">
        <f>IFERROR(VLOOKUP(C2516,PG!$C$8:$M$1007,11,FALSE),"")</f>
        <v/>
      </c>
      <c r="G2516" s="133">
        <f>IFERROR(VLOOKUP(C2516,PG!$C$8:$N$1007,12,FALSE)*E2516,0)</f>
        <v>0</v>
      </c>
    </row>
    <row r="2517" spans="1:7" ht="35.1" customHeight="1" thickTop="1" thickBot="1" x14ac:dyDescent="0.3">
      <c r="A2517" s="28" t="str">
        <f t="shared" si="39"/>
        <v/>
      </c>
      <c r="B2517" s="171"/>
      <c r="C2517" s="184"/>
      <c r="D2517" s="170"/>
      <c r="E2517" s="170"/>
      <c r="F2517" s="132" t="str">
        <f>IFERROR(VLOOKUP(C2517,PG!$C$8:$M$1007,11,FALSE),"")</f>
        <v/>
      </c>
      <c r="G2517" s="133">
        <f>IFERROR(VLOOKUP(C2517,PG!$C$8:$N$1007,12,FALSE)*E2517,0)</f>
        <v>0</v>
      </c>
    </row>
    <row r="2518" spans="1:7" ht="35.1" customHeight="1" thickTop="1" thickBot="1" x14ac:dyDescent="0.3">
      <c r="A2518" s="28" t="str">
        <f t="shared" si="39"/>
        <v/>
      </c>
      <c r="B2518" s="171"/>
      <c r="C2518" s="184"/>
      <c r="D2518" s="170"/>
      <c r="E2518" s="170"/>
      <c r="F2518" s="132" t="str">
        <f>IFERROR(VLOOKUP(C2518,PG!$C$8:$M$1007,11,FALSE),"")</f>
        <v/>
      </c>
      <c r="G2518" s="133">
        <f>IFERROR(VLOOKUP(C2518,PG!$C$8:$N$1007,12,FALSE)*E2518,0)</f>
        <v>0</v>
      </c>
    </row>
    <row r="2519" spans="1:7" ht="35.1" customHeight="1" thickTop="1" thickBot="1" x14ac:dyDescent="0.3">
      <c r="A2519" s="28" t="str">
        <f t="shared" si="39"/>
        <v/>
      </c>
      <c r="B2519" s="171"/>
      <c r="C2519" s="184"/>
      <c r="D2519" s="170"/>
      <c r="E2519" s="170"/>
      <c r="F2519" s="132" t="str">
        <f>IFERROR(VLOOKUP(C2519,PG!$C$8:$M$1007,11,FALSE),"")</f>
        <v/>
      </c>
      <c r="G2519" s="133">
        <f>IFERROR(VLOOKUP(C2519,PG!$C$8:$N$1007,12,FALSE)*E2519,0)</f>
        <v>0</v>
      </c>
    </row>
    <row r="2520" spans="1:7" ht="35.1" customHeight="1" thickTop="1" thickBot="1" x14ac:dyDescent="0.3">
      <c r="A2520" s="28" t="str">
        <f t="shared" si="39"/>
        <v/>
      </c>
      <c r="B2520" s="171"/>
      <c r="C2520" s="184"/>
      <c r="D2520" s="170"/>
      <c r="E2520" s="170"/>
      <c r="F2520" s="132" t="str">
        <f>IFERROR(VLOOKUP(C2520,PG!$C$8:$M$1007,11,FALSE),"")</f>
        <v/>
      </c>
      <c r="G2520" s="133">
        <f>IFERROR(VLOOKUP(C2520,PG!$C$8:$N$1007,12,FALSE)*E2520,0)</f>
        <v>0</v>
      </c>
    </row>
    <row r="2521" spans="1:7" ht="35.1" customHeight="1" thickTop="1" thickBot="1" x14ac:dyDescent="0.3">
      <c r="A2521" s="28" t="str">
        <f t="shared" si="39"/>
        <v/>
      </c>
      <c r="B2521" s="171"/>
      <c r="C2521" s="184"/>
      <c r="D2521" s="170"/>
      <c r="E2521" s="170"/>
      <c r="F2521" s="132" t="str">
        <f>IFERROR(VLOOKUP(C2521,PG!$C$8:$M$1007,11,FALSE),"")</f>
        <v/>
      </c>
      <c r="G2521" s="133">
        <f>IFERROR(VLOOKUP(C2521,PG!$C$8:$N$1007,12,FALSE)*E2521,0)</f>
        <v>0</v>
      </c>
    </row>
    <row r="2522" spans="1:7" ht="35.1" customHeight="1" thickTop="1" thickBot="1" x14ac:dyDescent="0.3">
      <c r="A2522" s="28" t="str">
        <f t="shared" si="39"/>
        <v/>
      </c>
      <c r="B2522" s="171"/>
      <c r="C2522" s="184"/>
      <c r="D2522" s="170"/>
      <c r="E2522" s="170"/>
      <c r="F2522" s="132" t="str">
        <f>IFERROR(VLOOKUP(C2522,PG!$C$8:$M$1007,11,FALSE),"")</f>
        <v/>
      </c>
      <c r="G2522" s="133">
        <f>IFERROR(VLOOKUP(C2522,PG!$C$8:$N$1007,12,FALSE)*E2522,0)</f>
        <v>0</v>
      </c>
    </row>
    <row r="2523" spans="1:7" ht="35.1" customHeight="1" thickTop="1" thickBot="1" x14ac:dyDescent="0.3">
      <c r="A2523" s="28" t="str">
        <f t="shared" si="39"/>
        <v/>
      </c>
      <c r="B2523" s="171"/>
      <c r="C2523" s="184"/>
      <c r="D2523" s="170"/>
      <c r="E2523" s="170"/>
      <c r="F2523" s="132" t="str">
        <f>IFERROR(VLOOKUP(C2523,PG!$C$8:$M$1007,11,FALSE),"")</f>
        <v/>
      </c>
      <c r="G2523" s="133">
        <f>IFERROR(VLOOKUP(C2523,PG!$C$8:$N$1007,12,FALSE)*E2523,0)</f>
        <v>0</v>
      </c>
    </row>
    <row r="2524" spans="1:7" ht="35.1" customHeight="1" thickTop="1" thickBot="1" x14ac:dyDescent="0.3">
      <c r="A2524" s="28" t="str">
        <f t="shared" si="39"/>
        <v/>
      </c>
      <c r="B2524" s="171"/>
      <c r="C2524" s="184"/>
      <c r="D2524" s="170"/>
      <c r="E2524" s="170"/>
      <c r="F2524" s="132" t="str">
        <f>IFERROR(VLOOKUP(C2524,PG!$C$8:$M$1007,11,FALSE),"")</f>
        <v/>
      </c>
      <c r="G2524" s="133">
        <f>IFERROR(VLOOKUP(C2524,PG!$C$8:$N$1007,12,FALSE)*E2524,0)</f>
        <v>0</v>
      </c>
    </row>
    <row r="2525" spans="1:7" ht="35.1" customHeight="1" thickTop="1" thickBot="1" x14ac:dyDescent="0.3">
      <c r="A2525" s="28" t="str">
        <f t="shared" si="39"/>
        <v/>
      </c>
      <c r="B2525" s="171"/>
      <c r="C2525" s="184"/>
      <c r="D2525" s="170"/>
      <c r="E2525" s="170"/>
      <c r="F2525" s="132" t="str">
        <f>IFERROR(VLOOKUP(C2525,PG!$C$8:$M$1007,11,FALSE),"")</f>
        <v/>
      </c>
      <c r="G2525" s="133">
        <f>IFERROR(VLOOKUP(C2525,PG!$C$8:$N$1007,12,FALSE)*E2525,0)</f>
        <v>0</v>
      </c>
    </row>
    <row r="2526" spans="1:7" ht="35.1" customHeight="1" thickTop="1" thickBot="1" x14ac:dyDescent="0.3">
      <c r="A2526" s="28" t="str">
        <f t="shared" si="39"/>
        <v/>
      </c>
      <c r="B2526" s="171"/>
      <c r="C2526" s="184"/>
      <c r="D2526" s="170"/>
      <c r="E2526" s="170"/>
      <c r="F2526" s="132" t="str">
        <f>IFERROR(VLOOKUP(C2526,PG!$C$8:$M$1007,11,FALSE),"")</f>
        <v/>
      </c>
      <c r="G2526" s="133">
        <f>IFERROR(VLOOKUP(C2526,PG!$C$8:$N$1007,12,FALSE)*E2526,0)</f>
        <v>0</v>
      </c>
    </row>
    <row r="2527" spans="1:7" ht="35.1" customHeight="1" thickTop="1" thickBot="1" x14ac:dyDescent="0.3">
      <c r="A2527" s="28" t="str">
        <f t="shared" si="39"/>
        <v/>
      </c>
      <c r="B2527" s="171"/>
      <c r="C2527" s="184"/>
      <c r="D2527" s="170"/>
      <c r="E2527" s="170"/>
      <c r="F2527" s="132" t="str">
        <f>IFERROR(VLOOKUP(C2527,PG!$C$8:$M$1007,11,FALSE),"")</f>
        <v/>
      </c>
      <c r="G2527" s="133">
        <f>IFERROR(VLOOKUP(C2527,PG!$C$8:$N$1007,12,FALSE)*E2527,0)</f>
        <v>0</v>
      </c>
    </row>
    <row r="2528" spans="1:7" ht="35.1" customHeight="1" thickTop="1" thickBot="1" x14ac:dyDescent="0.3">
      <c r="A2528" s="28" t="str">
        <f t="shared" si="39"/>
        <v/>
      </c>
      <c r="B2528" s="171"/>
      <c r="C2528" s="184"/>
      <c r="D2528" s="170"/>
      <c r="E2528" s="170"/>
      <c r="F2528" s="132" t="str">
        <f>IFERROR(VLOOKUP(C2528,PG!$C$8:$M$1007,11,FALSE),"")</f>
        <v/>
      </c>
      <c r="G2528" s="133">
        <f>IFERROR(VLOOKUP(C2528,PG!$C$8:$N$1007,12,FALSE)*E2528,0)</f>
        <v>0</v>
      </c>
    </row>
    <row r="2529" spans="1:7" ht="35.1" customHeight="1" thickTop="1" thickBot="1" x14ac:dyDescent="0.3">
      <c r="A2529" s="28" t="str">
        <f t="shared" si="39"/>
        <v/>
      </c>
      <c r="B2529" s="171"/>
      <c r="C2529" s="184"/>
      <c r="D2529" s="170"/>
      <c r="E2529" s="170"/>
      <c r="F2529" s="132" t="str">
        <f>IFERROR(VLOOKUP(C2529,PG!$C$8:$M$1007,11,FALSE),"")</f>
        <v/>
      </c>
      <c r="G2529" s="133">
        <f>IFERROR(VLOOKUP(C2529,PG!$C$8:$N$1007,12,FALSE)*E2529,0)</f>
        <v>0</v>
      </c>
    </row>
    <row r="2530" spans="1:7" ht="35.1" customHeight="1" thickTop="1" thickBot="1" x14ac:dyDescent="0.3">
      <c r="A2530" s="28" t="str">
        <f t="shared" si="39"/>
        <v/>
      </c>
      <c r="B2530" s="171"/>
      <c r="C2530" s="184"/>
      <c r="D2530" s="170"/>
      <c r="E2530" s="170"/>
      <c r="F2530" s="132" t="str">
        <f>IFERROR(VLOOKUP(C2530,PG!$C$8:$M$1007,11,FALSE),"")</f>
        <v/>
      </c>
      <c r="G2530" s="133">
        <f>IFERROR(VLOOKUP(C2530,PG!$C$8:$N$1007,12,FALSE)*E2530,0)</f>
        <v>0</v>
      </c>
    </row>
    <row r="2531" spans="1:7" ht="35.1" customHeight="1" thickTop="1" thickBot="1" x14ac:dyDescent="0.3">
      <c r="A2531" s="28" t="str">
        <f t="shared" si="39"/>
        <v/>
      </c>
      <c r="B2531" s="171"/>
      <c r="C2531" s="184"/>
      <c r="D2531" s="170"/>
      <c r="E2531" s="170"/>
      <c r="F2531" s="132" t="str">
        <f>IFERROR(VLOOKUP(C2531,PG!$C$8:$M$1007,11,FALSE),"")</f>
        <v/>
      </c>
      <c r="G2531" s="133">
        <f>IFERROR(VLOOKUP(C2531,PG!$C$8:$N$1007,12,FALSE)*E2531,0)</f>
        <v>0</v>
      </c>
    </row>
    <row r="2532" spans="1:7" ht="35.1" customHeight="1" thickTop="1" thickBot="1" x14ac:dyDescent="0.3">
      <c r="A2532" s="28" t="str">
        <f t="shared" si="39"/>
        <v/>
      </c>
      <c r="B2532" s="171"/>
      <c r="C2532" s="184"/>
      <c r="D2532" s="170"/>
      <c r="E2532" s="170"/>
      <c r="F2532" s="132" t="str">
        <f>IFERROR(VLOOKUP(C2532,PG!$C$8:$M$1007,11,FALSE),"")</f>
        <v/>
      </c>
      <c r="G2532" s="133">
        <f>IFERROR(VLOOKUP(C2532,PG!$C$8:$N$1007,12,FALSE)*E2532,0)</f>
        <v>0</v>
      </c>
    </row>
    <row r="2533" spans="1:7" ht="35.1" customHeight="1" thickTop="1" thickBot="1" x14ac:dyDescent="0.3">
      <c r="A2533" s="28" t="str">
        <f t="shared" si="39"/>
        <v/>
      </c>
      <c r="B2533" s="171"/>
      <c r="C2533" s="184"/>
      <c r="D2533" s="170"/>
      <c r="E2533" s="170"/>
      <c r="F2533" s="132" t="str">
        <f>IFERROR(VLOOKUP(C2533,PG!$C$8:$M$1007,11,FALSE),"")</f>
        <v/>
      </c>
      <c r="G2533" s="133">
        <f>IFERROR(VLOOKUP(C2533,PG!$C$8:$N$1007,12,FALSE)*E2533,0)</f>
        <v>0</v>
      </c>
    </row>
    <row r="2534" spans="1:7" ht="35.1" customHeight="1" thickTop="1" thickBot="1" x14ac:dyDescent="0.3">
      <c r="A2534" s="28" t="str">
        <f t="shared" si="39"/>
        <v/>
      </c>
      <c r="B2534" s="171"/>
      <c r="C2534" s="184"/>
      <c r="D2534" s="170"/>
      <c r="E2534" s="170"/>
      <c r="F2534" s="132" t="str">
        <f>IFERROR(VLOOKUP(C2534,PG!$C$8:$M$1007,11,FALSE),"")</f>
        <v/>
      </c>
      <c r="G2534" s="133">
        <f>IFERROR(VLOOKUP(C2534,PG!$C$8:$N$1007,12,FALSE)*E2534,0)</f>
        <v>0</v>
      </c>
    </row>
    <row r="2535" spans="1:7" ht="35.1" customHeight="1" thickTop="1" thickBot="1" x14ac:dyDescent="0.3">
      <c r="A2535" s="28" t="str">
        <f t="shared" si="39"/>
        <v/>
      </c>
      <c r="B2535" s="171"/>
      <c r="C2535" s="184"/>
      <c r="D2535" s="170"/>
      <c r="E2535" s="170"/>
      <c r="F2535" s="132" t="str">
        <f>IFERROR(VLOOKUP(C2535,PG!$C$8:$M$1007,11,FALSE),"")</f>
        <v/>
      </c>
      <c r="G2535" s="133">
        <f>IFERROR(VLOOKUP(C2535,PG!$C$8:$N$1007,12,FALSE)*E2535,0)</f>
        <v>0</v>
      </c>
    </row>
    <row r="2536" spans="1:7" ht="35.1" customHeight="1" thickTop="1" thickBot="1" x14ac:dyDescent="0.3">
      <c r="A2536" s="28" t="str">
        <f t="shared" si="39"/>
        <v/>
      </c>
      <c r="B2536" s="171"/>
      <c r="C2536" s="184"/>
      <c r="D2536" s="170"/>
      <c r="E2536" s="170"/>
      <c r="F2536" s="132" t="str">
        <f>IFERROR(VLOOKUP(C2536,PG!$C$8:$M$1007,11,FALSE),"")</f>
        <v/>
      </c>
      <c r="G2536" s="133">
        <f>IFERROR(VLOOKUP(C2536,PG!$C$8:$N$1007,12,FALSE)*E2536,0)</f>
        <v>0</v>
      </c>
    </row>
    <row r="2537" spans="1:7" ht="35.1" customHeight="1" thickTop="1" thickBot="1" x14ac:dyDescent="0.3">
      <c r="A2537" s="28" t="str">
        <f t="shared" si="39"/>
        <v/>
      </c>
      <c r="B2537" s="171"/>
      <c r="C2537" s="184"/>
      <c r="D2537" s="170"/>
      <c r="E2537" s="170"/>
      <c r="F2537" s="132" t="str">
        <f>IFERROR(VLOOKUP(C2537,PG!$C$8:$M$1007,11,FALSE),"")</f>
        <v/>
      </c>
      <c r="G2537" s="133">
        <f>IFERROR(VLOOKUP(C2537,PG!$C$8:$N$1007,12,FALSE)*E2537,0)</f>
        <v>0</v>
      </c>
    </row>
    <row r="2538" spans="1:7" ht="35.1" customHeight="1" thickTop="1" thickBot="1" x14ac:dyDescent="0.3">
      <c r="A2538" s="28" t="str">
        <f t="shared" si="39"/>
        <v/>
      </c>
      <c r="B2538" s="171"/>
      <c r="C2538" s="184"/>
      <c r="D2538" s="170"/>
      <c r="E2538" s="170"/>
      <c r="F2538" s="132" t="str">
        <f>IFERROR(VLOOKUP(C2538,PG!$C$8:$M$1007,11,FALSE),"")</f>
        <v/>
      </c>
      <c r="G2538" s="133">
        <f>IFERROR(VLOOKUP(C2538,PG!$C$8:$N$1007,12,FALSE)*E2538,0)</f>
        <v>0</v>
      </c>
    </row>
    <row r="2539" spans="1:7" ht="35.1" customHeight="1" thickTop="1" thickBot="1" x14ac:dyDescent="0.3">
      <c r="A2539" s="28" t="str">
        <f t="shared" si="39"/>
        <v/>
      </c>
      <c r="B2539" s="171"/>
      <c r="C2539" s="184"/>
      <c r="D2539" s="170"/>
      <c r="E2539" s="170"/>
      <c r="F2539" s="132" t="str">
        <f>IFERROR(VLOOKUP(C2539,PG!$C$8:$M$1007,11,FALSE),"")</f>
        <v/>
      </c>
      <c r="G2539" s="133">
        <f>IFERROR(VLOOKUP(C2539,PG!$C$8:$N$1007,12,FALSE)*E2539,0)</f>
        <v>0</v>
      </c>
    </row>
    <row r="2540" spans="1:7" ht="35.1" customHeight="1" thickTop="1" thickBot="1" x14ac:dyDescent="0.3">
      <c r="A2540" s="28" t="str">
        <f t="shared" si="39"/>
        <v/>
      </c>
      <c r="B2540" s="171"/>
      <c r="C2540" s="184"/>
      <c r="D2540" s="170"/>
      <c r="E2540" s="170"/>
      <c r="F2540" s="132" t="str">
        <f>IFERROR(VLOOKUP(C2540,PG!$C$8:$M$1007,11,FALSE),"")</f>
        <v/>
      </c>
      <c r="G2540" s="133">
        <f>IFERROR(VLOOKUP(C2540,PG!$C$8:$N$1007,12,FALSE)*E2540,0)</f>
        <v>0</v>
      </c>
    </row>
    <row r="2541" spans="1:7" ht="35.1" customHeight="1" thickTop="1" thickBot="1" x14ac:dyDescent="0.3">
      <c r="A2541" s="28" t="str">
        <f t="shared" si="39"/>
        <v/>
      </c>
      <c r="B2541" s="171"/>
      <c r="C2541" s="184"/>
      <c r="D2541" s="170"/>
      <c r="E2541" s="170"/>
      <c r="F2541" s="132" t="str">
        <f>IFERROR(VLOOKUP(C2541,PG!$C$8:$M$1007,11,FALSE),"")</f>
        <v/>
      </c>
      <c r="G2541" s="133">
        <f>IFERROR(VLOOKUP(C2541,PG!$C$8:$N$1007,12,FALSE)*E2541,0)</f>
        <v>0</v>
      </c>
    </row>
    <row r="2542" spans="1:7" ht="35.1" customHeight="1" thickTop="1" thickBot="1" x14ac:dyDescent="0.3">
      <c r="A2542" s="28" t="str">
        <f t="shared" si="39"/>
        <v/>
      </c>
      <c r="B2542" s="171"/>
      <c r="C2542" s="184"/>
      <c r="D2542" s="170"/>
      <c r="E2542" s="170"/>
      <c r="F2542" s="132" t="str">
        <f>IFERROR(VLOOKUP(C2542,PG!$C$8:$M$1007,11,FALSE),"")</f>
        <v/>
      </c>
      <c r="G2542" s="133">
        <f>IFERROR(VLOOKUP(C2542,PG!$C$8:$N$1007,12,FALSE)*E2542,0)</f>
        <v>0</v>
      </c>
    </row>
    <row r="2543" spans="1:7" ht="35.1" customHeight="1" thickTop="1" thickBot="1" x14ac:dyDescent="0.3">
      <c r="A2543" s="28" t="str">
        <f t="shared" si="39"/>
        <v/>
      </c>
      <c r="B2543" s="171"/>
      <c r="C2543" s="184"/>
      <c r="D2543" s="170"/>
      <c r="E2543" s="170"/>
      <c r="F2543" s="132" t="str">
        <f>IFERROR(VLOOKUP(C2543,PG!$C$8:$M$1007,11,FALSE),"")</f>
        <v/>
      </c>
      <c r="G2543" s="133">
        <f>IFERROR(VLOOKUP(C2543,PG!$C$8:$N$1007,12,FALSE)*E2543,0)</f>
        <v>0</v>
      </c>
    </row>
    <row r="2544" spans="1:7" ht="35.1" customHeight="1" thickTop="1" thickBot="1" x14ac:dyDescent="0.3">
      <c r="A2544" s="28" t="str">
        <f t="shared" si="39"/>
        <v/>
      </c>
      <c r="B2544" s="171"/>
      <c r="C2544" s="184"/>
      <c r="D2544" s="170"/>
      <c r="E2544" s="170"/>
      <c r="F2544" s="132" t="str">
        <f>IFERROR(VLOOKUP(C2544,PG!$C$8:$M$1007,11,FALSE),"")</f>
        <v/>
      </c>
      <c r="G2544" s="133">
        <f>IFERROR(VLOOKUP(C2544,PG!$C$8:$N$1007,12,FALSE)*E2544,0)</f>
        <v>0</v>
      </c>
    </row>
    <row r="2545" spans="1:7" ht="35.1" customHeight="1" thickTop="1" thickBot="1" x14ac:dyDescent="0.3">
      <c r="A2545" s="28" t="str">
        <f t="shared" si="39"/>
        <v/>
      </c>
      <c r="B2545" s="171"/>
      <c r="C2545" s="184"/>
      <c r="D2545" s="170"/>
      <c r="E2545" s="170"/>
      <c r="F2545" s="132" t="str">
        <f>IFERROR(VLOOKUP(C2545,PG!$C$8:$M$1007,11,FALSE),"")</f>
        <v/>
      </c>
      <c r="G2545" s="133">
        <f>IFERROR(VLOOKUP(C2545,PG!$C$8:$N$1007,12,FALSE)*E2545,0)</f>
        <v>0</v>
      </c>
    </row>
    <row r="2546" spans="1:7" ht="35.1" customHeight="1" thickTop="1" thickBot="1" x14ac:dyDescent="0.3">
      <c r="A2546" s="28" t="str">
        <f t="shared" si="39"/>
        <v/>
      </c>
      <c r="B2546" s="171"/>
      <c r="C2546" s="184"/>
      <c r="D2546" s="170"/>
      <c r="E2546" s="170"/>
      <c r="F2546" s="132" t="str">
        <f>IFERROR(VLOOKUP(C2546,PG!$C$8:$M$1007,11,FALSE),"")</f>
        <v/>
      </c>
      <c r="G2546" s="133">
        <f>IFERROR(VLOOKUP(C2546,PG!$C$8:$N$1007,12,FALSE)*E2546,0)</f>
        <v>0</v>
      </c>
    </row>
    <row r="2547" spans="1:7" ht="35.1" customHeight="1" thickTop="1" thickBot="1" x14ac:dyDescent="0.3">
      <c r="A2547" s="28" t="str">
        <f t="shared" si="39"/>
        <v/>
      </c>
      <c r="B2547" s="171"/>
      <c r="C2547" s="184"/>
      <c r="D2547" s="170"/>
      <c r="E2547" s="170"/>
      <c r="F2547" s="132" t="str">
        <f>IFERROR(VLOOKUP(C2547,PG!$C$8:$M$1007,11,FALSE),"")</f>
        <v/>
      </c>
      <c r="G2547" s="133">
        <f>IFERROR(VLOOKUP(C2547,PG!$C$8:$N$1007,12,FALSE)*E2547,0)</f>
        <v>0</v>
      </c>
    </row>
    <row r="2548" spans="1:7" ht="35.1" customHeight="1" thickTop="1" thickBot="1" x14ac:dyDescent="0.3">
      <c r="A2548" s="28" t="str">
        <f t="shared" si="39"/>
        <v/>
      </c>
      <c r="B2548" s="171"/>
      <c r="C2548" s="184"/>
      <c r="D2548" s="170"/>
      <c r="E2548" s="170"/>
      <c r="F2548" s="132" t="str">
        <f>IFERROR(VLOOKUP(C2548,PG!$C$8:$M$1007,11,FALSE),"")</f>
        <v/>
      </c>
      <c r="G2548" s="133">
        <f>IFERROR(VLOOKUP(C2548,PG!$C$8:$N$1007,12,FALSE)*E2548,0)</f>
        <v>0</v>
      </c>
    </row>
    <row r="2549" spans="1:7" ht="35.1" customHeight="1" thickTop="1" thickBot="1" x14ac:dyDescent="0.3">
      <c r="A2549" s="28" t="str">
        <f t="shared" si="39"/>
        <v/>
      </c>
      <c r="B2549" s="171"/>
      <c r="C2549" s="184"/>
      <c r="D2549" s="170"/>
      <c r="E2549" s="170"/>
      <c r="F2549" s="132" t="str">
        <f>IFERROR(VLOOKUP(C2549,PG!$C$8:$M$1007,11,FALSE),"")</f>
        <v/>
      </c>
      <c r="G2549" s="133">
        <f>IFERROR(VLOOKUP(C2549,PG!$C$8:$N$1007,12,FALSE)*E2549,0)</f>
        <v>0</v>
      </c>
    </row>
    <row r="2550" spans="1:7" ht="35.1" customHeight="1" thickTop="1" thickBot="1" x14ac:dyDescent="0.3">
      <c r="A2550" s="28" t="str">
        <f t="shared" si="39"/>
        <v/>
      </c>
      <c r="B2550" s="171"/>
      <c r="C2550" s="184"/>
      <c r="D2550" s="170"/>
      <c r="E2550" s="170"/>
      <c r="F2550" s="132" t="str">
        <f>IFERROR(VLOOKUP(C2550,PG!$C$8:$M$1007,11,FALSE),"")</f>
        <v/>
      </c>
      <c r="G2550" s="133">
        <f>IFERROR(VLOOKUP(C2550,PG!$C$8:$N$1007,12,FALSE)*E2550,0)</f>
        <v>0</v>
      </c>
    </row>
    <row r="2551" spans="1:7" ht="35.1" customHeight="1" thickTop="1" thickBot="1" x14ac:dyDescent="0.3">
      <c r="A2551" s="28" t="str">
        <f t="shared" si="39"/>
        <v/>
      </c>
      <c r="B2551" s="171"/>
      <c r="C2551" s="184"/>
      <c r="D2551" s="170"/>
      <c r="E2551" s="170"/>
      <c r="F2551" s="132" t="str">
        <f>IFERROR(VLOOKUP(C2551,PG!$C$8:$M$1007,11,FALSE),"")</f>
        <v/>
      </c>
      <c r="G2551" s="133">
        <f>IFERROR(VLOOKUP(C2551,PG!$C$8:$N$1007,12,FALSE)*E2551,0)</f>
        <v>0</v>
      </c>
    </row>
    <row r="2552" spans="1:7" ht="35.1" customHeight="1" thickTop="1" thickBot="1" x14ac:dyDescent="0.3">
      <c r="A2552" s="28" t="str">
        <f t="shared" si="39"/>
        <v/>
      </c>
      <c r="B2552" s="171"/>
      <c r="C2552" s="184"/>
      <c r="D2552" s="170"/>
      <c r="E2552" s="170"/>
      <c r="F2552" s="132" t="str">
        <f>IFERROR(VLOOKUP(C2552,PG!$C$8:$M$1007,11,FALSE),"")</f>
        <v/>
      </c>
      <c r="G2552" s="133">
        <f>IFERROR(VLOOKUP(C2552,PG!$C$8:$N$1007,12,FALSE)*E2552,0)</f>
        <v>0</v>
      </c>
    </row>
    <row r="2553" spans="1:7" ht="35.1" customHeight="1" thickTop="1" thickBot="1" x14ac:dyDescent="0.3">
      <c r="A2553" s="28" t="str">
        <f t="shared" si="39"/>
        <v/>
      </c>
      <c r="B2553" s="171"/>
      <c r="C2553" s="184"/>
      <c r="D2553" s="170"/>
      <c r="E2553" s="170"/>
      <c r="F2553" s="132" t="str">
        <f>IFERROR(VLOOKUP(C2553,PG!$C$8:$M$1007,11,FALSE),"")</f>
        <v/>
      </c>
      <c r="G2553" s="133">
        <f>IFERROR(VLOOKUP(C2553,PG!$C$8:$N$1007,12,FALSE)*E2553,0)</f>
        <v>0</v>
      </c>
    </row>
    <row r="2554" spans="1:7" ht="35.1" customHeight="1" thickTop="1" thickBot="1" x14ac:dyDescent="0.3">
      <c r="A2554" s="28" t="str">
        <f t="shared" si="39"/>
        <v/>
      </c>
      <c r="B2554" s="171"/>
      <c r="C2554" s="184"/>
      <c r="D2554" s="170"/>
      <c r="E2554" s="170"/>
      <c r="F2554" s="132" t="str">
        <f>IFERROR(VLOOKUP(C2554,PG!$C$8:$M$1007,11,FALSE),"")</f>
        <v/>
      </c>
      <c r="G2554" s="133">
        <f>IFERROR(VLOOKUP(C2554,PG!$C$8:$N$1007,12,FALSE)*E2554,0)</f>
        <v>0</v>
      </c>
    </row>
    <row r="2555" spans="1:7" ht="35.1" customHeight="1" thickTop="1" thickBot="1" x14ac:dyDescent="0.3">
      <c r="A2555" s="28" t="str">
        <f t="shared" si="39"/>
        <v/>
      </c>
      <c r="B2555" s="171"/>
      <c r="C2555" s="184"/>
      <c r="D2555" s="170"/>
      <c r="E2555" s="170"/>
      <c r="F2555" s="132" t="str">
        <f>IFERROR(VLOOKUP(C2555,PG!$C$8:$M$1007,11,FALSE),"")</f>
        <v/>
      </c>
      <c r="G2555" s="133">
        <f>IFERROR(VLOOKUP(C2555,PG!$C$8:$N$1007,12,FALSE)*E2555,0)</f>
        <v>0</v>
      </c>
    </row>
    <row r="2556" spans="1:7" ht="35.1" customHeight="1" thickTop="1" thickBot="1" x14ac:dyDescent="0.3">
      <c r="A2556" s="28" t="str">
        <f t="shared" si="39"/>
        <v/>
      </c>
      <c r="B2556" s="171"/>
      <c r="C2556" s="184"/>
      <c r="D2556" s="170"/>
      <c r="E2556" s="170"/>
      <c r="F2556" s="132" t="str">
        <f>IFERROR(VLOOKUP(C2556,PG!$C$8:$M$1007,11,FALSE),"")</f>
        <v/>
      </c>
      <c r="G2556" s="133">
        <f>IFERROR(VLOOKUP(C2556,PG!$C$8:$N$1007,12,FALSE)*E2556,0)</f>
        <v>0</v>
      </c>
    </row>
    <row r="2557" spans="1:7" ht="35.1" customHeight="1" thickTop="1" thickBot="1" x14ac:dyDescent="0.3">
      <c r="A2557" s="28" t="str">
        <f t="shared" si="39"/>
        <v/>
      </c>
      <c r="B2557" s="171"/>
      <c r="C2557" s="184"/>
      <c r="D2557" s="170"/>
      <c r="E2557" s="170"/>
      <c r="F2557" s="132" t="str">
        <f>IFERROR(VLOOKUP(C2557,PG!$C$8:$M$1007,11,FALSE),"")</f>
        <v/>
      </c>
      <c r="G2557" s="133">
        <f>IFERROR(VLOOKUP(C2557,PG!$C$8:$N$1007,12,FALSE)*E2557,0)</f>
        <v>0</v>
      </c>
    </row>
    <row r="2558" spans="1:7" ht="35.1" customHeight="1" thickTop="1" thickBot="1" x14ac:dyDescent="0.3">
      <c r="A2558" s="28" t="str">
        <f t="shared" si="39"/>
        <v/>
      </c>
      <c r="B2558" s="171"/>
      <c r="C2558" s="184"/>
      <c r="D2558" s="170"/>
      <c r="E2558" s="170"/>
      <c r="F2558" s="132" t="str">
        <f>IFERROR(VLOOKUP(C2558,PG!$C$8:$M$1007,11,FALSE),"")</f>
        <v/>
      </c>
      <c r="G2558" s="133">
        <f>IFERROR(VLOOKUP(C2558,PG!$C$8:$N$1007,12,FALSE)*E2558,0)</f>
        <v>0</v>
      </c>
    </row>
    <row r="2559" spans="1:7" ht="35.1" customHeight="1" thickTop="1" thickBot="1" x14ac:dyDescent="0.3">
      <c r="A2559" s="28" t="str">
        <f t="shared" si="39"/>
        <v/>
      </c>
      <c r="B2559" s="171"/>
      <c r="C2559" s="184"/>
      <c r="D2559" s="170"/>
      <c r="E2559" s="170"/>
      <c r="F2559" s="132" t="str">
        <f>IFERROR(VLOOKUP(C2559,PG!$C$8:$M$1007,11,FALSE),"")</f>
        <v/>
      </c>
      <c r="G2559" s="133">
        <f>IFERROR(VLOOKUP(C2559,PG!$C$8:$N$1007,12,FALSE)*E2559,0)</f>
        <v>0</v>
      </c>
    </row>
    <row r="2560" spans="1:7" ht="35.1" customHeight="1" thickTop="1" thickBot="1" x14ac:dyDescent="0.3">
      <c r="A2560" s="28" t="str">
        <f t="shared" si="39"/>
        <v/>
      </c>
      <c r="B2560" s="171"/>
      <c r="C2560" s="184"/>
      <c r="D2560" s="170"/>
      <c r="E2560" s="170"/>
      <c r="F2560" s="132" t="str">
        <f>IFERROR(VLOOKUP(C2560,PG!$C$8:$M$1007,11,FALSE),"")</f>
        <v/>
      </c>
      <c r="G2560" s="133">
        <f>IFERROR(VLOOKUP(C2560,PG!$C$8:$N$1007,12,FALSE)*E2560,0)</f>
        <v>0</v>
      </c>
    </row>
    <row r="2561" spans="1:7" ht="35.1" customHeight="1" thickTop="1" thickBot="1" x14ac:dyDescent="0.3">
      <c r="A2561" s="28" t="str">
        <f t="shared" si="39"/>
        <v/>
      </c>
      <c r="B2561" s="171"/>
      <c r="C2561" s="184"/>
      <c r="D2561" s="170"/>
      <c r="E2561" s="170"/>
      <c r="F2561" s="132" t="str">
        <f>IFERROR(VLOOKUP(C2561,PG!$C$8:$M$1007,11,FALSE),"")</f>
        <v/>
      </c>
      <c r="G2561" s="133">
        <f>IFERROR(VLOOKUP(C2561,PG!$C$8:$N$1007,12,FALSE)*E2561,0)</f>
        <v>0</v>
      </c>
    </row>
    <row r="2562" spans="1:7" ht="35.1" customHeight="1" thickTop="1" thickBot="1" x14ac:dyDescent="0.3">
      <c r="A2562" s="28" t="str">
        <f t="shared" si="39"/>
        <v/>
      </c>
      <c r="B2562" s="171"/>
      <c r="C2562" s="184"/>
      <c r="D2562" s="170"/>
      <c r="E2562" s="170"/>
      <c r="F2562" s="132" t="str">
        <f>IFERROR(VLOOKUP(C2562,PG!$C$8:$M$1007,11,FALSE),"")</f>
        <v/>
      </c>
      <c r="G2562" s="133">
        <f>IFERROR(VLOOKUP(C2562,PG!$C$8:$N$1007,12,FALSE)*E2562,0)</f>
        <v>0</v>
      </c>
    </row>
    <row r="2563" spans="1:7" ht="35.1" customHeight="1" thickTop="1" thickBot="1" x14ac:dyDescent="0.3">
      <c r="A2563" s="28" t="str">
        <f t="shared" si="39"/>
        <v/>
      </c>
      <c r="B2563" s="171"/>
      <c r="C2563" s="184"/>
      <c r="D2563" s="170"/>
      <c r="E2563" s="170"/>
      <c r="F2563" s="132" t="str">
        <f>IFERROR(VLOOKUP(C2563,PG!$C$8:$M$1007,11,FALSE),"")</f>
        <v/>
      </c>
      <c r="G2563" s="133">
        <f>IFERROR(VLOOKUP(C2563,PG!$C$8:$N$1007,12,FALSE)*E2563,0)</f>
        <v>0</v>
      </c>
    </row>
    <row r="2564" spans="1:7" ht="35.1" customHeight="1" thickTop="1" thickBot="1" x14ac:dyDescent="0.3">
      <c r="A2564" s="28" t="str">
        <f t="shared" si="39"/>
        <v/>
      </c>
      <c r="B2564" s="171"/>
      <c r="C2564" s="184"/>
      <c r="D2564" s="170"/>
      <c r="E2564" s="170"/>
      <c r="F2564" s="132" t="str">
        <f>IFERROR(VLOOKUP(C2564,PG!$C$8:$M$1007,11,FALSE),"")</f>
        <v/>
      </c>
      <c r="G2564" s="133">
        <f>IFERROR(VLOOKUP(C2564,PG!$C$8:$N$1007,12,FALSE)*E2564,0)</f>
        <v>0</v>
      </c>
    </row>
    <row r="2565" spans="1:7" ht="35.1" customHeight="1" thickTop="1" thickBot="1" x14ac:dyDescent="0.3">
      <c r="A2565" s="28" t="str">
        <f t="shared" si="39"/>
        <v/>
      </c>
      <c r="B2565" s="171"/>
      <c r="C2565" s="184"/>
      <c r="D2565" s="170"/>
      <c r="E2565" s="170"/>
      <c r="F2565" s="132" t="str">
        <f>IFERROR(VLOOKUP(C2565,PG!$C$8:$M$1007,11,FALSE),"")</f>
        <v/>
      </c>
      <c r="G2565" s="133">
        <f>IFERROR(VLOOKUP(C2565,PG!$C$8:$N$1007,12,FALSE)*E2565,0)</f>
        <v>0</v>
      </c>
    </row>
    <row r="2566" spans="1:7" ht="35.1" customHeight="1" thickTop="1" thickBot="1" x14ac:dyDescent="0.3">
      <c r="A2566" s="28" t="str">
        <f t="shared" si="39"/>
        <v/>
      </c>
      <c r="B2566" s="171"/>
      <c r="C2566" s="184"/>
      <c r="D2566" s="170"/>
      <c r="E2566" s="170"/>
      <c r="F2566" s="132" t="str">
        <f>IFERROR(VLOOKUP(C2566,PG!$C$8:$M$1007,11,FALSE),"")</f>
        <v/>
      </c>
      <c r="G2566" s="133">
        <f>IFERROR(VLOOKUP(C2566,PG!$C$8:$N$1007,12,FALSE)*E2566,0)</f>
        <v>0</v>
      </c>
    </row>
    <row r="2567" spans="1:7" ht="35.1" customHeight="1" thickTop="1" thickBot="1" x14ac:dyDescent="0.3">
      <c r="A2567" s="28" t="str">
        <f t="shared" si="39"/>
        <v/>
      </c>
      <c r="B2567" s="171"/>
      <c r="C2567" s="184"/>
      <c r="D2567" s="170"/>
      <c r="E2567" s="170"/>
      <c r="F2567" s="132" t="str">
        <f>IFERROR(VLOOKUP(C2567,PG!$C$8:$M$1007,11,FALSE),"")</f>
        <v/>
      </c>
      <c r="G2567" s="133">
        <f>IFERROR(VLOOKUP(C2567,PG!$C$8:$N$1007,12,FALSE)*E2567,0)</f>
        <v>0</v>
      </c>
    </row>
    <row r="2568" spans="1:7" ht="35.1" customHeight="1" thickTop="1" thickBot="1" x14ac:dyDescent="0.3">
      <c r="A2568" s="28" t="str">
        <f t="shared" si="39"/>
        <v/>
      </c>
      <c r="B2568" s="171"/>
      <c r="C2568" s="184"/>
      <c r="D2568" s="170"/>
      <c r="E2568" s="170"/>
      <c r="F2568" s="132" t="str">
        <f>IFERROR(VLOOKUP(C2568,PG!$C$8:$M$1007,11,FALSE),"")</f>
        <v/>
      </c>
      <c r="G2568" s="133">
        <f>IFERROR(VLOOKUP(C2568,PG!$C$8:$N$1007,12,FALSE)*E2568,0)</f>
        <v>0</v>
      </c>
    </row>
    <row r="2569" spans="1:7" ht="35.1" customHeight="1" thickTop="1" thickBot="1" x14ac:dyDescent="0.3">
      <c r="A2569" s="28" t="str">
        <f t="shared" ref="A2569:A2632" si="40">IF(B2569="","",MONTH(B2569))</f>
        <v/>
      </c>
      <c r="B2569" s="171"/>
      <c r="C2569" s="184"/>
      <c r="D2569" s="170"/>
      <c r="E2569" s="170"/>
      <c r="F2569" s="132" t="str">
        <f>IFERROR(VLOOKUP(C2569,PG!$C$8:$M$1007,11,FALSE),"")</f>
        <v/>
      </c>
      <c r="G2569" s="133">
        <f>IFERROR(VLOOKUP(C2569,PG!$C$8:$N$1007,12,FALSE)*E2569,0)</f>
        <v>0</v>
      </c>
    </row>
    <row r="2570" spans="1:7" ht="35.1" customHeight="1" thickTop="1" thickBot="1" x14ac:dyDescent="0.3">
      <c r="A2570" s="28" t="str">
        <f t="shared" si="40"/>
        <v/>
      </c>
      <c r="B2570" s="171"/>
      <c r="C2570" s="184"/>
      <c r="D2570" s="170"/>
      <c r="E2570" s="170"/>
      <c r="F2570" s="132" t="str">
        <f>IFERROR(VLOOKUP(C2570,PG!$C$8:$M$1007,11,FALSE),"")</f>
        <v/>
      </c>
      <c r="G2570" s="133">
        <f>IFERROR(VLOOKUP(C2570,PG!$C$8:$N$1007,12,FALSE)*E2570,0)</f>
        <v>0</v>
      </c>
    </row>
    <row r="2571" spans="1:7" ht="35.1" customHeight="1" thickTop="1" thickBot="1" x14ac:dyDescent="0.3">
      <c r="A2571" s="28" t="str">
        <f t="shared" si="40"/>
        <v/>
      </c>
      <c r="B2571" s="171"/>
      <c r="C2571" s="184"/>
      <c r="D2571" s="170"/>
      <c r="E2571" s="170"/>
      <c r="F2571" s="132" t="str">
        <f>IFERROR(VLOOKUP(C2571,PG!$C$8:$M$1007,11,FALSE),"")</f>
        <v/>
      </c>
      <c r="G2571" s="133">
        <f>IFERROR(VLOOKUP(C2571,PG!$C$8:$N$1007,12,FALSE)*E2571,0)</f>
        <v>0</v>
      </c>
    </row>
    <row r="2572" spans="1:7" ht="35.1" customHeight="1" thickTop="1" thickBot="1" x14ac:dyDescent="0.3">
      <c r="A2572" s="28" t="str">
        <f t="shared" si="40"/>
        <v/>
      </c>
      <c r="B2572" s="171"/>
      <c r="C2572" s="184"/>
      <c r="D2572" s="170"/>
      <c r="E2572" s="170"/>
      <c r="F2572" s="132" t="str">
        <f>IFERROR(VLOOKUP(C2572,PG!$C$8:$M$1007,11,FALSE),"")</f>
        <v/>
      </c>
      <c r="G2572" s="133">
        <f>IFERROR(VLOOKUP(C2572,PG!$C$8:$N$1007,12,FALSE)*E2572,0)</f>
        <v>0</v>
      </c>
    </row>
    <row r="2573" spans="1:7" ht="35.1" customHeight="1" thickTop="1" thickBot="1" x14ac:dyDescent="0.3">
      <c r="A2573" s="28" t="str">
        <f t="shared" si="40"/>
        <v/>
      </c>
      <c r="B2573" s="171"/>
      <c r="C2573" s="184"/>
      <c r="D2573" s="170"/>
      <c r="E2573" s="170"/>
      <c r="F2573" s="132" t="str">
        <f>IFERROR(VLOOKUP(C2573,PG!$C$8:$M$1007,11,FALSE),"")</f>
        <v/>
      </c>
      <c r="G2573" s="133">
        <f>IFERROR(VLOOKUP(C2573,PG!$C$8:$N$1007,12,FALSE)*E2573,0)</f>
        <v>0</v>
      </c>
    </row>
    <row r="2574" spans="1:7" ht="35.1" customHeight="1" thickTop="1" thickBot="1" x14ac:dyDescent="0.3">
      <c r="A2574" s="28" t="str">
        <f t="shared" si="40"/>
        <v/>
      </c>
      <c r="B2574" s="171"/>
      <c r="C2574" s="184"/>
      <c r="D2574" s="170"/>
      <c r="E2574" s="170"/>
      <c r="F2574" s="132" t="str">
        <f>IFERROR(VLOOKUP(C2574,PG!$C$8:$M$1007,11,FALSE),"")</f>
        <v/>
      </c>
      <c r="G2574" s="133">
        <f>IFERROR(VLOOKUP(C2574,PG!$C$8:$N$1007,12,FALSE)*E2574,0)</f>
        <v>0</v>
      </c>
    </row>
    <row r="2575" spans="1:7" ht="35.1" customHeight="1" thickTop="1" thickBot="1" x14ac:dyDescent="0.3">
      <c r="A2575" s="28" t="str">
        <f t="shared" si="40"/>
        <v/>
      </c>
      <c r="B2575" s="171"/>
      <c r="C2575" s="184"/>
      <c r="D2575" s="170"/>
      <c r="E2575" s="170"/>
      <c r="F2575" s="132" t="str">
        <f>IFERROR(VLOOKUP(C2575,PG!$C$8:$M$1007,11,FALSE),"")</f>
        <v/>
      </c>
      <c r="G2575" s="133">
        <f>IFERROR(VLOOKUP(C2575,PG!$C$8:$N$1007,12,FALSE)*E2575,0)</f>
        <v>0</v>
      </c>
    </row>
    <row r="2576" spans="1:7" ht="35.1" customHeight="1" thickTop="1" thickBot="1" x14ac:dyDescent="0.3">
      <c r="A2576" s="28" t="str">
        <f t="shared" si="40"/>
        <v/>
      </c>
      <c r="B2576" s="171"/>
      <c r="C2576" s="184"/>
      <c r="D2576" s="170"/>
      <c r="E2576" s="170"/>
      <c r="F2576" s="132" t="str">
        <f>IFERROR(VLOOKUP(C2576,PG!$C$8:$M$1007,11,FALSE),"")</f>
        <v/>
      </c>
      <c r="G2576" s="133">
        <f>IFERROR(VLOOKUP(C2576,PG!$C$8:$N$1007,12,FALSE)*E2576,0)</f>
        <v>0</v>
      </c>
    </row>
    <row r="2577" spans="1:7" ht="35.1" customHeight="1" thickTop="1" thickBot="1" x14ac:dyDescent="0.3">
      <c r="A2577" s="28" t="str">
        <f t="shared" si="40"/>
        <v/>
      </c>
      <c r="B2577" s="171"/>
      <c r="C2577" s="184"/>
      <c r="D2577" s="170"/>
      <c r="E2577" s="170"/>
      <c r="F2577" s="132" t="str">
        <f>IFERROR(VLOOKUP(C2577,PG!$C$8:$M$1007,11,FALSE),"")</f>
        <v/>
      </c>
      <c r="G2577" s="133">
        <f>IFERROR(VLOOKUP(C2577,PG!$C$8:$N$1007,12,FALSE)*E2577,0)</f>
        <v>0</v>
      </c>
    </row>
    <row r="2578" spans="1:7" ht="35.1" customHeight="1" thickTop="1" thickBot="1" x14ac:dyDescent="0.3">
      <c r="A2578" s="28" t="str">
        <f t="shared" si="40"/>
        <v/>
      </c>
      <c r="B2578" s="171"/>
      <c r="C2578" s="184"/>
      <c r="D2578" s="170"/>
      <c r="E2578" s="170"/>
      <c r="F2578" s="132" t="str">
        <f>IFERROR(VLOOKUP(C2578,PG!$C$8:$M$1007,11,FALSE),"")</f>
        <v/>
      </c>
      <c r="G2578" s="133">
        <f>IFERROR(VLOOKUP(C2578,PG!$C$8:$N$1007,12,FALSE)*E2578,0)</f>
        <v>0</v>
      </c>
    </row>
    <row r="2579" spans="1:7" ht="35.1" customHeight="1" thickTop="1" thickBot="1" x14ac:dyDescent="0.3">
      <c r="A2579" s="28" t="str">
        <f t="shared" si="40"/>
        <v/>
      </c>
      <c r="B2579" s="171"/>
      <c r="C2579" s="184"/>
      <c r="D2579" s="170"/>
      <c r="E2579" s="170"/>
      <c r="F2579" s="132" t="str">
        <f>IFERROR(VLOOKUP(C2579,PG!$C$8:$M$1007,11,FALSE),"")</f>
        <v/>
      </c>
      <c r="G2579" s="133">
        <f>IFERROR(VLOOKUP(C2579,PG!$C$8:$N$1007,12,FALSE)*E2579,0)</f>
        <v>0</v>
      </c>
    </row>
    <row r="2580" spans="1:7" ht="35.1" customHeight="1" thickTop="1" thickBot="1" x14ac:dyDescent="0.3">
      <c r="A2580" s="28" t="str">
        <f t="shared" si="40"/>
        <v/>
      </c>
      <c r="B2580" s="171"/>
      <c r="C2580" s="184"/>
      <c r="D2580" s="170"/>
      <c r="E2580" s="170"/>
      <c r="F2580" s="132" t="str">
        <f>IFERROR(VLOOKUP(C2580,PG!$C$8:$M$1007,11,FALSE),"")</f>
        <v/>
      </c>
      <c r="G2580" s="133">
        <f>IFERROR(VLOOKUP(C2580,PG!$C$8:$N$1007,12,FALSE)*E2580,0)</f>
        <v>0</v>
      </c>
    </row>
    <row r="2581" spans="1:7" ht="35.1" customHeight="1" thickTop="1" thickBot="1" x14ac:dyDescent="0.3">
      <c r="A2581" s="28" t="str">
        <f t="shared" si="40"/>
        <v/>
      </c>
      <c r="B2581" s="171"/>
      <c r="C2581" s="184"/>
      <c r="D2581" s="170"/>
      <c r="E2581" s="170"/>
      <c r="F2581" s="132" t="str">
        <f>IFERROR(VLOOKUP(C2581,PG!$C$8:$M$1007,11,FALSE),"")</f>
        <v/>
      </c>
      <c r="G2581" s="133">
        <f>IFERROR(VLOOKUP(C2581,PG!$C$8:$N$1007,12,FALSE)*E2581,0)</f>
        <v>0</v>
      </c>
    </row>
    <row r="2582" spans="1:7" ht="35.1" customHeight="1" thickTop="1" thickBot="1" x14ac:dyDescent="0.3">
      <c r="A2582" s="28" t="str">
        <f t="shared" si="40"/>
        <v/>
      </c>
      <c r="B2582" s="171"/>
      <c r="C2582" s="184"/>
      <c r="D2582" s="170"/>
      <c r="E2582" s="170"/>
      <c r="F2582" s="132" t="str">
        <f>IFERROR(VLOOKUP(C2582,PG!$C$8:$M$1007,11,FALSE),"")</f>
        <v/>
      </c>
      <c r="G2582" s="133">
        <f>IFERROR(VLOOKUP(C2582,PG!$C$8:$N$1007,12,FALSE)*E2582,0)</f>
        <v>0</v>
      </c>
    </row>
    <row r="2583" spans="1:7" ht="35.1" customHeight="1" thickTop="1" thickBot="1" x14ac:dyDescent="0.3">
      <c r="A2583" s="28" t="str">
        <f t="shared" si="40"/>
        <v/>
      </c>
      <c r="B2583" s="171"/>
      <c r="C2583" s="184"/>
      <c r="D2583" s="170"/>
      <c r="E2583" s="170"/>
      <c r="F2583" s="132" t="str">
        <f>IFERROR(VLOOKUP(C2583,PG!$C$8:$M$1007,11,FALSE),"")</f>
        <v/>
      </c>
      <c r="G2583" s="133">
        <f>IFERROR(VLOOKUP(C2583,PG!$C$8:$N$1007,12,FALSE)*E2583,0)</f>
        <v>0</v>
      </c>
    </row>
    <row r="2584" spans="1:7" ht="35.1" customHeight="1" thickTop="1" thickBot="1" x14ac:dyDescent="0.3">
      <c r="A2584" s="28" t="str">
        <f t="shared" si="40"/>
        <v/>
      </c>
      <c r="B2584" s="171"/>
      <c r="C2584" s="184"/>
      <c r="D2584" s="170"/>
      <c r="E2584" s="170"/>
      <c r="F2584" s="132" t="str">
        <f>IFERROR(VLOOKUP(C2584,PG!$C$8:$M$1007,11,FALSE),"")</f>
        <v/>
      </c>
      <c r="G2584" s="133">
        <f>IFERROR(VLOOKUP(C2584,PG!$C$8:$N$1007,12,FALSE)*E2584,0)</f>
        <v>0</v>
      </c>
    </row>
    <row r="2585" spans="1:7" ht="35.1" customHeight="1" thickTop="1" thickBot="1" x14ac:dyDescent="0.3">
      <c r="A2585" s="28" t="str">
        <f t="shared" si="40"/>
        <v/>
      </c>
      <c r="B2585" s="171"/>
      <c r="C2585" s="184"/>
      <c r="D2585" s="170"/>
      <c r="E2585" s="170"/>
      <c r="F2585" s="132" t="str">
        <f>IFERROR(VLOOKUP(C2585,PG!$C$8:$M$1007,11,FALSE),"")</f>
        <v/>
      </c>
      <c r="G2585" s="133">
        <f>IFERROR(VLOOKUP(C2585,PG!$C$8:$N$1007,12,FALSE)*E2585,0)</f>
        <v>0</v>
      </c>
    </row>
    <row r="2586" spans="1:7" ht="35.1" customHeight="1" thickTop="1" thickBot="1" x14ac:dyDescent="0.3">
      <c r="A2586" s="28" t="str">
        <f t="shared" si="40"/>
        <v/>
      </c>
      <c r="B2586" s="171"/>
      <c r="C2586" s="184"/>
      <c r="D2586" s="170"/>
      <c r="E2586" s="170"/>
      <c r="F2586" s="132" t="str">
        <f>IFERROR(VLOOKUP(C2586,PG!$C$8:$M$1007,11,FALSE),"")</f>
        <v/>
      </c>
      <c r="G2586" s="133">
        <f>IFERROR(VLOOKUP(C2586,PG!$C$8:$N$1007,12,FALSE)*E2586,0)</f>
        <v>0</v>
      </c>
    </row>
    <row r="2587" spans="1:7" ht="35.1" customHeight="1" thickTop="1" thickBot="1" x14ac:dyDescent="0.3">
      <c r="A2587" s="28" t="str">
        <f t="shared" si="40"/>
        <v/>
      </c>
      <c r="B2587" s="171"/>
      <c r="C2587" s="184"/>
      <c r="D2587" s="170"/>
      <c r="E2587" s="170"/>
      <c r="F2587" s="132" t="str">
        <f>IFERROR(VLOOKUP(C2587,PG!$C$8:$M$1007,11,FALSE),"")</f>
        <v/>
      </c>
      <c r="G2587" s="133">
        <f>IFERROR(VLOOKUP(C2587,PG!$C$8:$N$1007,12,FALSE)*E2587,0)</f>
        <v>0</v>
      </c>
    </row>
    <row r="2588" spans="1:7" ht="35.1" customHeight="1" thickTop="1" thickBot="1" x14ac:dyDescent="0.3">
      <c r="A2588" s="28" t="str">
        <f t="shared" si="40"/>
        <v/>
      </c>
      <c r="B2588" s="171"/>
      <c r="C2588" s="184"/>
      <c r="D2588" s="170"/>
      <c r="E2588" s="170"/>
      <c r="F2588" s="132" t="str">
        <f>IFERROR(VLOOKUP(C2588,PG!$C$8:$M$1007,11,FALSE),"")</f>
        <v/>
      </c>
      <c r="G2588" s="133">
        <f>IFERROR(VLOOKUP(C2588,PG!$C$8:$N$1007,12,FALSE)*E2588,0)</f>
        <v>0</v>
      </c>
    </row>
    <row r="2589" spans="1:7" ht="35.1" customHeight="1" thickTop="1" thickBot="1" x14ac:dyDescent="0.3">
      <c r="A2589" s="28" t="str">
        <f t="shared" si="40"/>
        <v/>
      </c>
      <c r="B2589" s="171"/>
      <c r="C2589" s="184"/>
      <c r="D2589" s="170"/>
      <c r="E2589" s="170"/>
      <c r="F2589" s="132" t="str">
        <f>IFERROR(VLOOKUP(C2589,PG!$C$8:$M$1007,11,FALSE),"")</f>
        <v/>
      </c>
      <c r="G2589" s="133">
        <f>IFERROR(VLOOKUP(C2589,PG!$C$8:$N$1007,12,FALSE)*E2589,0)</f>
        <v>0</v>
      </c>
    </row>
    <row r="2590" spans="1:7" ht="35.1" customHeight="1" thickTop="1" thickBot="1" x14ac:dyDescent="0.3">
      <c r="A2590" s="28" t="str">
        <f t="shared" si="40"/>
        <v/>
      </c>
      <c r="B2590" s="171"/>
      <c r="C2590" s="184"/>
      <c r="D2590" s="170"/>
      <c r="E2590" s="170"/>
      <c r="F2590" s="132" t="str">
        <f>IFERROR(VLOOKUP(C2590,PG!$C$8:$M$1007,11,FALSE),"")</f>
        <v/>
      </c>
      <c r="G2590" s="133">
        <f>IFERROR(VLOOKUP(C2590,PG!$C$8:$N$1007,12,FALSE)*E2590,0)</f>
        <v>0</v>
      </c>
    </row>
    <row r="2591" spans="1:7" ht="35.1" customHeight="1" thickTop="1" thickBot="1" x14ac:dyDescent="0.3">
      <c r="A2591" s="28" t="str">
        <f t="shared" si="40"/>
        <v/>
      </c>
      <c r="B2591" s="171"/>
      <c r="C2591" s="184"/>
      <c r="D2591" s="170"/>
      <c r="E2591" s="170"/>
      <c r="F2591" s="132" t="str">
        <f>IFERROR(VLOOKUP(C2591,PG!$C$8:$M$1007,11,FALSE),"")</f>
        <v/>
      </c>
      <c r="G2591" s="133">
        <f>IFERROR(VLOOKUP(C2591,PG!$C$8:$N$1007,12,FALSE)*E2591,0)</f>
        <v>0</v>
      </c>
    </row>
    <row r="2592" spans="1:7" ht="35.1" customHeight="1" thickTop="1" thickBot="1" x14ac:dyDescent="0.3">
      <c r="A2592" s="28" t="str">
        <f t="shared" si="40"/>
        <v/>
      </c>
      <c r="B2592" s="171"/>
      <c r="C2592" s="184"/>
      <c r="D2592" s="170"/>
      <c r="E2592" s="170"/>
      <c r="F2592" s="132" t="str">
        <f>IFERROR(VLOOKUP(C2592,PG!$C$8:$M$1007,11,FALSE),"")</f>
        <v/>
      </c>
      <c r="G2592" s="133">
        <f>IFERROR(VLOOKUP(C2592,PG!$C$8:$N$1007,12,FALSE)*E2592,0)</f>
        <v>0</v>
      </c>
    </row>
    <row r="2593" spans="1:7" ht="35.1" customHeight="1" thickTop="1" thickBot="1" x14ac:dyDescent="0.3">
      <c r="A2593" s="28" t="str">
        <f t="shared" si="40"/>
        <v/>
      </c>
      <c r="B2593" s="171"/>
      <c r="C2593" s="184"/>
      <c r="D2593" s="170"/>
      <c r="E2593" s="170"/>
      <c r="F2593" s="132" t="str">
        <f>IFERROR(VLOOKUP(C2593,PG!$C$8:$M$1007,11,FALSE),"")</f>
        <v/>
      </c>
      <c r="G2593" s="133">
        <f>IFERROR(VLOOKUP(C2593,PG!$C$8:$N$1007,12,FALSE)*E2593,0)</f>
        <v>0</v>
      </c>
    </row>
    <row r="2594" spans="1:7" ht="35.1" customHeight="1" thickTop="1" thickBot="1" x14ac:dyDescent="0.3">
      <c r="A2594" s="28" t="str">
        <f t="shared" si="40"/>
        <v/>
      </c>
      <c r="B2594" s="171"/>
      <c r="C2594" s="184"/>
      <c r="D2594" s="170"/>
      <c r="E2594" s="170"/>
      <c r="F2594" s="132" t="str">
        <f>IFERROR(VLOOKUP(C2594,PG!$C$8:$M$1007,11,FALSE),"")</f>
        <v/>
      </c>
      <c r="G2594" s="133">
        <f>IFERROR(VLOOKUP(C2594,PG!$C$8:$N$1007,12,FALSE)*E2594,0)</f>
        <v>0</v>
      </c>
    </row>
    <row r="2595" spans="1:7" ht="35.1" customHeight="1" thickTop="1" thickBot="1" x14ac:dyDescent="0.3">
      <c r="A2595" s="28" t="str">
        <f t="shared" si="40"/>
        <v/>
      </c>
      <c r="B2595" s="171"/>
      <c r="C2595" s="184"/>
      <c r="D2595" s="170"/>
      <c r="E2595" s="170"/>
      <c r="F2595" s="132" t="str">
        <f>IFERROR(VLOOKUP(C2595,PG!$C$8:$M$1007,11,FALSE),"")</f>
        <v/>
      </c>
      <c r="G2595" s="133">
        <f>IFERROR(VLOOKUP(C2595,PG!$C$8:$N$1007,12,FALSE)*E2595,0)</f>
        <v>0</v>
      </c>
    </row>
    <row r="2596" spans="1:7" ht="35.1" customHeight="1" thickTop="1" thickBot="1" x14ac:dyDescent="0.3">
      <c r="A2596" s="28" t="str">
        <f t="shared" si="40"/>
        <v/>
      </c>
      <c r="B2596" s="171"/>
      <c r="C2596" s="184"/>
      <c r="D2596" s="170"/>
      <c r="E2596" s="170"/>
      <c r="F2596" s="132" t="str">
        <f>IFERROR(VLOOKUP(C2596,PG!$C$8:$M$1007,11,FALSE),"")</f>
        <v/>
      </c>
      <c r="G2596" s="133">
        <f>IFERROR(VLOOKUP(C2596,PG!$C$8:$N$1007,12,FALSE)*E2596,0)</f>
        <v>0</v>
      </c>
    </row>
    <row r="2597" spans="1:7" ht="35.1" customHeight="1" thickTop="1" thickBot="1" x14ac:dyDescent="0.3">
      <c r="A2597" s="28" t="str">
        <f t="shared" si="40"/>
        <v/>
      </c>
      <c r="B2597" s="171"/>
      <c r="C2597" s="184"/>
      <c r="D2597" s="170"/>
      <c r="E2597" s="170"/>
      <c r="F2597" s="132" t="str">
        <f>IFERROR(VLOOKUP(C2597,PG!$C$8:$M$1007,11,FALSE),"")</f>
        <v/>
      </c>
      <c r="G2597" s="133">
        <f>IFERROR(VLOOKUP(C2597,PG!$C$8:$N$1007,12,FALSE)*E2597,0)</f>
        <v>0</v>
      </c>
    </row>
    <row r="2598" spans="1:7" ht="35.1" customHeight="1" thickTop="1" thickBot="1" x14ac:dyDescent="0.3">
      <c r="A2598" s="28" t="str">
        <f t="shared" si="40"/>
        <v/>
      </c>
      <c r="B2598" s="171"/>
      <c r="C2598" s="184"/>
      <c r="D2598" s="170"/>
      <c r="E2598" s="170"/>
      <c r="F2598" s="132" t="str">
        <f>IFERROR(VLOOKUP(C2598,PG!$C$8:$M$1007,11,FALSE),"")</f>
        <v/>
      </c>
      <c r="G2598" s="133">
        <f>IFERROR(VLOOKUP(C2598,PG!$C$8:$N$1007,12,FALSE)*E2598,0)</f>
        <v>0</v>
      </c>
    </row>
    <row r="2599" spans="1:7" ht="35.1" customHeight="1" thickTop="1" thickBot="1" x14ac:dyDescent="0.3">
      <c r="A2599" s="28" t="str">
        <f t="shared" si="40"/>
        <v/>
      </c>
      <c r="B2599" s="171"/>
      <c r="C2599" s="184"/>
      <c r="D2599" s="170"/>
      <c r="E2599" s="170"/>
      <c r="F2599" s="132" t="str">
        <f>IFERROR(VLOOKUP(C2599,PG!$C$8:$M$1007,11,FALSE),"")</f>
        <v/>
      </c>
      <c r="G2599" s="133">
        <f>IFERROR(VLOOKUP(C2599,PG!$C$8:$N$1007,12,FALSE)*E2599,0)</f>
        <v>0</v>
      </c>
    </row>
    <row r="2600" spans="1:7" ht="35.1" customHeight="1" thickTop="1" thickBot="1" x14ac:dyDescent="0.3">
      <c r="A2600" s="28" t="str">
        <f t="shared" si="40"/>
        <v/>
      </c>
      <c r="B2600" s="171"/>
      <c r="C2600" s="184"/>
      <c r="D2600" s="170"/>
      <c r="E2600" s="170"/>
      <c r="F2600" s="132" t="str">
        <f>IFERROR(VLOOKUP(C2600,PG!$C$8:$M$1007,11,FALSE),"")</f>
        <v/>
      </c>
      <c r="G2600" s="133">
        <f>IFERROR(VLOOKUP(C2600,PG!$C$8:$N$1007,12,FALSE)*E2600,0)</f>
        <v>0</v>
      </c>
    </row>
    <row r="2601" spans="1:7" ht="35.1" customHeight="1" thickTop="1" thickBot="1" x14ac:dyDescent="0.3">
      <c r="A2601" s="28" t="str">
        <f t="shared" si="40"/>
        <v/>
      </c>
      <c r="B2601" s="171"/>
      <c r="C2601" s="184"/>
      <c r="D2601" s="170"/>
      <c r="E2601" s="170"/>
      <c r="F2601" s="132" t="str">
        <f>IFERROR(VLOOKUP(C2601,PG!$C$8:$M$1007,11,FALSE),"")</f>
        <v/>
      </c>
      <c r="G2601" s="133">
        <f>IFERROR(VLOOKUP(C2601,PG!$C$8:$N$1007,12,FALSE)*E2601,0)</f>
        <v>0</v>
      </c>
    </row>
    <row r="2602" spans="1:7" ht="35.1" customHeight="1" thickTop="1" thickBot="1" x14ac:dyDescent="0.3">
      <c r="A2602" s="28" t="str">
        <f t="shared" si="40"/>
        <v/>
      </c>
      <c r="B2602" s="171"/>
      <c r="C2602" s="184"/>
      <c r="D2602" s="170"/>
      <c r="E2602" s="170"/>
      <c r="F2602" s="132" t="str">
        <f>IFERROR(VLOOKUP(C2602,PG!$C$8:$M$1007,11,FALSE),"")</f>
        <v/>
      </c>
      <c r="G2602" s="133">
        <f>IFERROR(VLOOKUP(C2602,PG!$C$8:$N$1007,12,FALSE)*E2602,0)</f>
        <v>0</v>
      </c>
    </row>
    <row r="2603" spans="1:7" ht="35.1" customHeight="1" thickTop="1" thickBot="1" x14ac:dyDescent="0.3">
      <c r="A2603" s="28" t="str">
        <f t="shared" si="40"/>
        <v/>
      </c>
      <c r="B2603" s="171"/>
      <c r="C2603" s="184"/>
      <c r="D2603" s="170"/>
      <c r="E2603" s="170"/>
      <c r="F2603" s="132" t="str">
        <f>IFERROR(VLOOKUP(C2603,PG!$C$8:$M$1007,11,FALSE),"")</f>
        <v/>
      </c>
      <c r="G2603" s="133">
        <f>IFERROR(VLOOKUP(C2603,PG!$C$8:$N$1007,12,FALSE)*E2603,0)</f>
        <v>0</v>
      </c>
    </row>
    <row r="2604" spans="1:7" ht="35.1" customHeight="1" thickTop="1" thickBot="1" x14ac:dyDescent="0.3">
      <c r="A2604" s="28" t="str">
        <f t="shared" si="40"/>
        <v/>
      </c>
      <c r="B2604" s="171"/>
      <c r="C2604" s="184"/>
      <c r="D2604" s="170"/>
      <c r="E2604" s="170"/>
      <c r="F2604" s="132" t="str">
        <f>IFERROR(VLOOKUP(C2604,PG!$C$8:$M$1007,11,FALSE),"")</f>
        <v/>
      </c>
      <c r="G2604" s="133">
        <f>IFERROR(VLOOKUP(C2604,PG!$C$8:$N$1007,12,FALSE)*E2604,0)</f>
        <v>0</v>
      </c>
    </row>
    <row r="2605" spans="1:7" ht="35.1" customHeight="1" thickTop="1" thickBot="1" x14ac:dyDescent="0.3">
      <c r="A2605" s="28" t="str">
        <f t="shared" si="40"/>
        <v/>
      </c>
      <c r="B2605" s="171"/>
      <c r="C2605" s="184"/>
      <c r="D2605" s="170"/>
      <c r="E2605" s="170"/>
      <c r="F2605" s="132" t="str">
        <f>IFERROR(VLOOKUP(C2605,PG!$C$8:$M$1007,11,FALSE),"")</f>
        <v/>
      </c>
      <c r="G2605" s="133">
        <f>IFERROR(VLOOKUP(C2605,PG!$C$8:$N$1007,12,FALSE)*E2605,0)</f>
        <v>0</v>
      </c>
    </row>
    <row r="2606" spans="1:7" ht="35.1" customHeight="1" thickTop="1" thickBot="1" x14ac:dyDescent="0.3">
      <c r="A2606" s="28" t="str">
        <f t="shared" si="40"/>
        <v/>
      </c>
      <c r="B2606" s="171"/>
      <c r="C2606" s="184"/>
      <c r="D2606" s="170"/>
      <c r="E2606" s="170"/>
      <c r="F2606" s="132" t="str">
        <f>IFERROR(VLOOKUP(C2606,PG!$C$8:$M$1007,11,FALSE),"")</f>
        <v/>
      </c>
      <c r="G2606" s="133">
        <f>IFERROR(VLOOKUP(C2606,PG!$C$8:$N$1007,12,FALSE)*E2606,0)</f>
        <v>0</v>
      </c>
    </row>
    <row r="2607" spans="1:7" ht="35.1" customHeight="1" thickTop="1" thickBot="1" x14ac:dyDescent="0.3">
      <c r="A2607" s="28" t="str">
        <f t="shared" si="40"/>
        <v/>
      </c>
      <c r="B2607" s="171"/>
      <c r="C2607" s="184"/>
      <c r="D2607" s="170"/>
      <c r="E2607" s="170"/>
      <c r="F2607" s="132" t="str">
        <f>IFERROR(VLOOKUP(C2607,PG!$C$8:$M$1007,11,FALSE),"")</f>
        <v/>
      </c>
      <c r="G2607" s="133">
        <f>IFERROR(VLOOKUP(C2607,PG!$C$8:$N$1007,12,FALSE)*E2607,0)</f>
        <v>0</v>
      </c>
    </row>
    <row r="2608" spans="1:7" ht="35.1" customHeight="1" thickTop="1" thickBot="1" x14ac:dyDescent="0.3">
      <c r="A2608" s="28" t="str">
        <f t="shared" si="40"/>
        <v/>
      </c>
      <c r="B2608" s="171"/>
      <c r="C2608" s="184"/>
      <c r="D2608" s="170"/>
      <c r="E2608" s="170"/>
      <c r="F2608" s="132" t="str">
        <f>IFERROR(VLOOKUP(C2608,PG!$C$8:$M$1007,11,FALSE),"")</f>
        <v/>
      </c>
      <c r="G2608" s="133">
        <f>IFERROR(VLOOKUP(C2608,PG!$C$8:$N$1007,12,FALSE)*E2608,0)</f>
        <v>0</v>
      </c>
    </row>
    <row r="2609" spans="1:7" ht="35.1" customHeight="1" thickTop="1" thickBot="1" x14ac:dyDescent="0.3">
      <c r="A2609" s="28" t="str">
        <f t="shared" si="40"/>
        <v/>
      </c>
      <c r="B2609" s="171"/>
      <c r="C2609" s="184"/>
      <c r="D2609" s="170"/>
      <c r="E2609" s="170"/>
      <c r="F2609" s="132" t="str">
        <f>IFERROR(VLOOKUP(C2609,PG!$C$8:$M$1007,11,FALSE),"")</f>
        <v/>
      </c>
      <c r="G2609" s="133">
        <f>IFERROR(VLOOKUP(C2609,PG!$C$8:$N$1007,12,FALSE)*E2609,0)</f>
        <v>0</v>
      </c>
    </row>
    <row r="2610" spans="1:7" ht="35.1" customHeight="1" thickTop="1" thickBot="1" x14ac:dyDescent="0.3">
      <c r="A2610" s="28" t="str">
        <f t="shared" si="40"/>
        <v/>
      </c>
      <c r="B2610" s="171"/>
      <c r="C2610" s="184"/>
      <c r="D2610" s="170"/>
      <c r="E2610" s="170"/>
      <c r="F2610" s="132" t="str">
        <f>IFERROR(VLOOKUP(C2610,PG!$C$8:$M$1007,11,FALSE),"")</f>
        <v/>
      </c>
      <c r="G2610" s="133">
        <f>IFERROR(VLOOKUP(C2610,PG!$C$8:$N$1007,12,FALSE)*E2610,0)</f>
        <v>0</v>
      </c>
    </row>
    <row r="2611" spans="1:7" ht="35.1" customHeight="1" thickTop="1" thickBot="1" x14ac:dyDescent="0.3">
      <c r="A2611" s="28" t="str">
        <f t="shared" si="40"/>
        <v/>
      </c>
      <c r="B2611" s="171"/>
      <c r="C2611" s="184"/>
      <c r="D2611" s="170"/>
      <c r="E2611" s="170"/>
      <c r="F2611" s="132" t="str">
        <f>IFERROR(VLOOKUP(C2611,PG!$C$8:$M$1007,11,FALSE),"")</f>
        <v/>
      </c>
      <c r="G2611" s="133">
        <f>IFERROR(VLOOKUP(C2611,PG!$C$8:$N$1007,12,FALSE)*E2611,0)</f>
        <v>0</v>
      </c>
    </row>
    <row r="2612" spans="1:7" ht="35.1" customHeight="1" thickTop="1" thickBot="1" x14ac:dyDescent="0.3">
      <c r="A2612" s="28" t="str">
        <f t="shared" si="40"/>
        <v/>
      </c>
      <c r="B2612" s="171"/>
      <c r="C2612" s="184"/>
      <c r="D2612" s="170"/>
      <c r="E2612" s="170"/>
      <c r="F2612" s="132" t="str">
        <f>IFERROR(VLOOKUP(C2612,PG!$C$8:$M$1007,11,FALSE),"")</f>
        <v/>
      </c>
      <c r="G2612" s="133">
        <f>IFERROR(VLOOKUP(C2612,PG!$C$8:$N$1007,12,FALSE)*E2612,0)</f>
        <v>0</v>
      </c>
    </row>
    <row r="2613" spans="1:7" ht="35.1" customHeight="1" thickTop="1" thickBot="1" x14ac:dyDescent="0.3">
      <c r="A2613" s="28" t="str">
        <f t="shared" si="40"/>
        <v/>
      </c>
      <c r="B2613" s="171"/>
      <c r="C2613" s="184"/>
      <c r="D2613" s="170"/>
      <c r="E2613" s="170"/>
      <c r="F2613" s="132" t="str">
        <f>IFERROR(VLOOKUP(C2613,PG!$C$8:$M$1007,11,FALSE),"")</f>
        <v/>
      </c>
      <c r="G2613" s="133">
        <f>IFERROR(VLOOKUP(C2613,PG!$C$8:$N$1007,12,FALSE)*E2613,0)</f>
        <v>0</v>
      </c>
    </row>
    <row r="2614" spans="1:7" ht="35.1" customHeight="1" thickTop="1" thickBot="1" x14ac:dyDescent="0.3">
      <c r="A2614" s="28" t="str">
        <f t="shared" si="40"/>
        <v/>
      </c>
      <c r="B2614" s="171"/>
      <c r="C2614" s="184"/>
      <c r="D2614" s="170"/>
      <c r="E2614" s="170"/>
      <c r="F2614" s="132" t="str">
        <f>IFERROR(VLOOKUP(C2614,PG!$C$8:$M$1007,11,FALSE),"")</f>
        <v/>
      </c>
      <c r="G2614" s="133">
        <f>IFERROR(VLOOKUP(C2614,PG!$C$8:$N$1007,12,FALSE)*E2614,0)</f>
        <v>0</v>
      </c>
    </row>
    <row r="2615" spans="1:7" ht="35.1" customHeight="1" thickTop="1" thickBot="1" x14ac:dyDescent="0.3">
      <c r="A2615" s="28" t="str">
        <f t="shared" si="40"/>
        <v/>
      </c>
      <c r="B2615" s="171"/>
      <c r="C2615" s="184"/>
      <c r="D2615" s="170"/>
      <c r="E2615" s="170"/>
      <c r="F2615" s="132" t="str">
        <f>IFERROR(VLOOKUP(C2615,PG!$C$8:$M$1007,11,FALSE),"")</f>
        <v/>
      </c>
      <c r="G2615" s="133">
        <f>IFERROR(VLOOKUP(C2615,PG!$C$8:$N$1007,12,FALSE)*E2615,0)</f>
        <v>0</v>
      </c>
    </row>
    <row r="2616" spans="1:7" ht="35.1" customHeight="1" thickTop="1" thickBot="1" x14ac:dyDescent="0.3">
      <c r="A2616" s="28" t="str">
        <f t="shared" si="40"/>
        <v/>
      </c>
      <c r="B2616" s="171"/>
      <c r="C2616" s="184"/>
      <c r="D2616" s="170"/>
      <c r="E2616" s="170"/>
      <c r="F2616" s="132" t="str">
        <f>IFERROR(VLOOKUP(C2616,PG!$C$8:$M$1007,11,FALSE),"")</f>
        <v/>
      </c>
      <c r="G2616" s="133">
        <f>IFERROR(VLOOKUP(C2616,PG!$C$8:$N$1007,12,FALSE)*E2616,0)</f>
        <v>0</v>
      </c>
    </row>
    <row r="2617" spans="1:7" ht="35.1" customHeight="1" thickTop="1" thickBot="1" x14ac:dyDescent="0.3">
      <c r="A2617" s="28" t="str">
        <f t="shared" si="40"/>
        <v/>
      </c>
      <c r="B2617" s="171"/>
      <c r="C2617" s="184"/>
      <c r="D2617" s="170"/>
      <c r="E2617" s="170"/>
      <c r="F2617" s="132" t="str">
        <f>IFERROR(VLOOKUP(C2617,PG!$C$8:$M$1007,11,FALSE),"")</f>
        <v/>
      </c>
      <c r="G2617" s="133">
        <f>IFERROR(VLOOKUP(C2617,PG!$C$8:$N$1007,12,FALSE)*E2617,0)</f>
        <v>0</v>
      </c>
    </row>
    <row r="2618" spans="1:7" ht="35.1" customHeight="1" thickTop="1" thickBot="1" x14ac:dyDescent="0.3">
      <c r="A2618" s="28" t="str">
        <f t="shared" si="40"/>
        <v/>
      </c>
      <c r="B2618" s="171"/>
      <c r="C2618" s="184"/>
      <c r="D2618" s="170"/>
      <c r="E2618" s="170"/>
      <c r="F2618" s="132" t="str">
        <f>IFERROR(VLOOKUP(C2618,PG!$C$8:$M$1007,11,FALSE),"")</f>
        <v/>
      </c>
      <c r="G2618" s="133">
        <f>IFERROR(VLOOKUP(C2618,PG!$C$8:$N$1007,12,FALSE)*E2618,0)</f>
        <v>0</v>
      </c>
    </row>
    <row r="2619" spans="1:7" ht="35.1" customHeight="1" thickTop="1" thickBot="1" x14ac:dyDescent="0.3">
      <c r="A2619" s="28" t="str">
        <f t="shared" si="40"/>
        <v/>
      </c>
      <c r="B2619" s="171"/>
      <c r="C2619" s="184"/>
      <c r="D2619" s="170"/>
      <c r="E2619" s="170"/>
      <c r="F2619" s="132" t="str">
        <f>IFERROR(VLOOKUP(C2619,PG!$C$8:$M$1007,11,FALSE),"")</f>
        <v/>
      </c>
      <c r="G2619" s="133">
        <f>IFERROR(VLOOKUP(C2619,PG!$C$8:$N$1007,12,FALSE)*E2619,0)</f>
        <v>0</v>
      </c>
    </row>
    <row r="2620" spans="1:7" ht="35.1" customHeight="1" thickTop="1" thickBot="1" x14ac:dyDescent="0.3">
      <c r="A2620" s="28" t="str">
        <f t="shared" si="40"/>
        <v/>
      </c>
      <c r="B2620" s="171"/>
      <c r="C2620" s="184"/>
      <c r="D2620" s="170"/>
      <c r="E2620" s="170"/>
      <c r="F2620" s="132" t="str">
        <f>IFERROR(VLOOKUP(C2620,PG!$C$8:$M$1007,11,FALSE),"")</f>
        <v/>
      </c>
      <c r="G2620" s="133">
        <f>IFERROR(VLOOKUP(C2620,PG!$C$8:$N$1007,12,FALSE)*E2620,0)</f>
        <v>0</v>
      </c>
    </row>
    <row r="2621" spans="1:7" ht="35.1" customHeight="1" thickTop="1" thickBot="1" x14ac:dyDescent="0.3">
      <c r="A2621" s="28" t="str">
        <f t="shared" si="40"/>
        <v/>
      </c>
      <c r="B2621" s="171"/>
      <c r="C2621" s="184"/>
      <c r="D2621" s="170"/>
      <c r="E2621" s="170"/>
      <c r="F2621" s="132" t="str">
        <f>IFERROR(VLOOKUP(C2621,PG!$C$8:$M$1007,11,FALSE),"")</f>
        <v/>
      </c>
      <c r="G2621" s="133">
        <f>IFERROR(VLOOKUP(C2621,PG!$C$8:$N$1007,12,FALSE)*E2621,0)</f>
        <v>0</v>
      </c>
    </row>
    <row r="2622" spans="1:7" ht="35.1" customHeight="1" thickTop="1" thickBot="1" x14ac:dyDescent="0.3">
      <c r="A2622" s="28" t="str">
        <f t="shared" si="40"/>
        <v/>
      </c>
      <c r="B2622" s="171"/>
      <c r="C2622" s="184"/>
      <c r="D2622" s="170"/>
      <c r="E2622" s="170"/>
      <c r="F2622" s="132" t="str">
        <f>IFERROR(VLOOKUP(C2622,PG!$C$8:$M$1007,11,FALSE),"")</f>
        <v/>
      </c>
      <c r="G2622" s="133">
        <f>IFERROR(VLOOKUP(C2622,PG!$C$8:$N$1007,12,FALSE)*E2622,0)</f>
        <v>0</v>
      </c>
    </row>
    <row r="2623" spans="1:7" ht="35.1" customHeight="1" thickTop="1" thickBot="1" x14ac:dyDescent="0.3">
      <c r="A2623" s="28" t="str">
        <f t="shared" si="40"/>
        <v/>
      </c>
      <c r="B2623" s="171"/>
      <c r="C2623" s="184"/>
      <c r="D2623" s="170"/>
      <c r="E2623" s="170"/>
      <c r="F2623" s="132" t="str">
        <f>IFERROR(VLOOKUP(C2623,PG!$C$8:$M$1007,11,FALSE),"")</f>
        <v/>
      </c>
      <c r="G2623" s="133">
        <f>IFERROR(VLOOKUP(C2623,PG!$C$8:$N$1007,12,FALSE)*E2623,0)</f>
        <v>0</v>
      </c>
    </row>
    <row r="2624" spans="1:7" ht="35.1" customHeight="1" thickTop="1" thickBot="1" x14ac:dyDescent="0.3">
      <c r="A2624" s="28" t="str">
        <f t="shared" si="40"/>
        <v/>
      </c>
      <c r="B2624" s="171"/>
      <c r="C2624" s="184"/>
      <c r="D2624" s="170"/>
      <c r="E2624" s="170"/>
      <c r="F2624" s="132" t="str">
        <f>IFERROR(VLOOKUP(C2624,PG!$C$8:$M$1007,11,FALSE),"")</f>
        <v/>
      </c>
      <c r="G2624" s="133">
        <f>IFERROR(VLOOKUP(C2624,PG!$C$8:$N$1007,12,FALSE)*E2624,0)</f>
        <v>0</v>
      </c>
    </row>
    <row r="2625" spans="1:7" ht="35.1" customHeight="1" thickTop="1" thickBot="1" x14ac:dyDescent="0.3">
      <c r="A2625" s="28" t="str">
        <f t="shared" si="40"/>
        <v/>
      </c>
      <c r="B2625" s="171"/>
      <c r="C2625" s="184"/>
      <c r="D2625" s="170"/>
      <c r="E2625" s="170"/>
      <c r="F2625" s="132" t="str">
        <f>IFERROR(VLOOKUP(C2625,PG!$C$8:$M$1007,11,FALSE),"")</f>
        <v/>
      </c>
      <c r="G2625" s="133">
        <f>IFERROR(VLOOKUP(C2625,PG!$C$8:$N$1007,12,FALSE)*E2625,0)</f>
        <v>0</v>
      </c>
    </row>
    <row r="2626" spans="1:7" ht="35.1" customHeight="1" thickTop="1" thickBot="1" x14ac:dyDescent="0.3">
      <c r="A2626" s="28" t="str">
        <f t="shared" si="40"/>
        <v/>
      </c>
      <c r="B2626" s="171"/>
      <c r="C2626" s="184"/>
      <c r="D2626" s="170"/>
      <c r="E2626" s="170"/>
      <c r="F2626" s="132" t="str">
        <f>IFERROR(VLOOKUP(C2626,PG!$C$8:$M$1007,11,FALSE),"")</f>
        <v/>
      </c>
      <c r="G2626" s="133">
        <f>IFERROR(VLOOKUP(C2626,PG!$C$8:$N$1007,12,FALSE)*E2626,0)</f>
        <v>0</v>
      </c>
    </row>
    <row r="2627" spans="1:7" ht="35.1" customHeight="1" thickTop="1" thickBot="1" x14ac:dyDescent="0.3">
      <c r="A2627" s="28" t="str">
        <f t="shared" si="40"/>
        <v/>
      </c>
      <c r="B2627" s="171"/>
      <c r="C2627" s="184"/>
      <c r="D2627" s="170"/>
      <c r="E2627" s="170"/>
      <c r="F2627" s="132" t="str">
        <f>IFERROR(VLOOKUP(C2627,PG!$C$8:$M$1007,11,FALSE),"")</f>
        <v/>
      </c>
      <c r="G2627" s="133">
        <f>IFERROR(VLOOKUP(C2627,PG!$C$8:$N$1007,12,FALSE)*E2627,0)</f>
        <v>0</v>
      </c>
    </row>
    <row r="2628" spans="1:7" ht="35.1" customHeight="1" thickTop="1" thickBot="1" x14ac:dyDescent="0.3">
      <c r="A2628" s="28" t="str">
        <f t="shared" si="40"/>
        <v/>
      </c>
      <c r="B2628" s="171"/>
      <c r="C2628" s="184"/>
      <c r="D2628" s="170"/>
      <c r="E2628" s="170"/>
      <c r="F2628" s="132" t="str">
        <f>IFERROR(VLOOKUP(C2628,PG!$C$8:$M$1007,11,FALSE),"")</f>
        <v/>
      </c>
      <c r="G2628" s="133">
        <f>IFERROR(VLOOKUP(C2628,PG!$C$8:$N$1007,12,FALSE)*E2628,0)</f>
        <v>0</v>
      </c>
    </row>
    <row r="2629" spans="1:7" ht="35.1" customHeight="1" thickTop="1" thickBot="1" x14ac:dyDescent="0.3">
      <c r="A2629" s="28" t="str">
        <f t="shared" si="40"/>
        <v/>
      </c>
      <c r="B2629" s="171"/>
      <c r="C2629" s="184"/>
      <c r="D2629" s="170"/>
      <c r="E2629" s="170"/>
      <c r="F2629" s="132" t="str">
        <f>IFERROR(VLOOKUP(C2629,PG!$C$8:$M$1007,11,FALSE),"")</f>
        <v/>
      </c>
      <c r="G2629" s="133">
        <f>IFERROR(VLOOKUP(C2629,PG!$C$8:$N$1007,12,FALSE)*E2629,0)</f>
        <v>0</v>
      </c>
    </row>
    <row r="2630" spans="1:7" ht="35.1" customHeight="1" thickTop="1" thickBot="1" x14ac:dyDescent="0.3">
      <c r="A2630" s="28" t="str">
        <f t="shared" si="40"/>
        <v/>
      </c>
      <c r="B2630" s="171"/>
      <c r="C2630" s="184"/>
      <c r="D2630" s="170"/>
      <c r="E2630" s="170"/>
      <c r="F2630" s="132" t="str">
        <f>IFERROR(VLOOKUP(C2630,PG!$C$8:$M$1007,11,FALSE),"")</f>
        <v/>
      </c>
      <c r="G2630" s="133">
        <f>IFERROR(VLOOKUP(C2630,PG!$C$8:$N$1007,12,FALSE)*E2630,0)</f>
        <v>0</v>
      </c>
    </row>
    <row r="2631" spans="1:7" ht="35.1" customHeight="1" thickTop="1" thickBot="1" x14ac:dyDescent="0.3">
      <c r="A2631" s="28" t="str">
        <f t="shared" si="40"/>
        <v/>
      </c>
      <c r="B2631" s="171"/>
      <c r="C2631" s="184"/>
      <c r="D2631" s="170"/>
      <c r="E2631" s="170"/>
      <c r="F2631" s="132" t="str">
        <f>IFERROR(VLOOKUP(C2631,PG!$C$8:$M$1007,11,FALSE),"")</f>
        <v/>
      </c>
      <c r="G2631" s="133">
        <f>IFERROR(VLOOKUP(C2631,PG!$C$8:$N$1007,12,FALSE)*E2631,0)</f>
        <v>0</v>
      </c>
    </row>
    <row r="2632" spans="1:7" ht="35.1" customHeight="1" thickTop="1" thickBot="1" x14ac:dyDescent="0.3">
      <c r="A2632" s="28" t="str">
        <f t="shared" si="40"/>
        <v/>
      </c>
      <c r="B2632" s="171"/>
      <c r="C2632" s="184"/>
      <c r="D2632" s="170"/>
      <c r="E2632" s="170"/>
      <c r="F2632" s="132" t="str">
        <f>IFERROR(VLOOKUP(C2632,PG!$C$8:$M$1007,11,FALSE),"")</f>
        <v/>
      </c>
      <c r="G2632" s="133">
        <f>IFERROR(VLOOKUP(C2632,PG!$C$8:$N$1007,12,FALSE)*E2632,0)</f>
        <v>0</v>
      </c>
    </row>
    <row r="2633" spans="1:7" ht="35.1" customHeight="1" thickTop="1" thickBot="1" x14ac:dyDescent="0.3">
      <c r="A2633" s="28" t="str">
        <f t="shared" ref="A2633:A2696" si="41">IF(B2633="","",MONTH(B2633))</f>
        <v/>
      </c>
      <c r="B2633" s="171"/>
      <c r="C2633" s="184"/>
      <c r="D2633" s="170"/>
      <c r="E2633" s="170"/>
      <c r="F2633" s="132" t="str">
        <f>IFERROR(VLOOKUP(C2633,PG!$C$8:$M$1007,11,FALSE),"")</f>
        <v/>
      </c>
      <c r="G2633" s="133">
        <f>IFERROR(VLOOKUP(C2633,PG!$C$8:$N$1007,12,FALSE)*E2633,0)</f>
        <v>0</v>
      </c>
    </row>
    <row r="2634" spans="1:7" ht="35.1" customHeight="1" thickTop="1" thickBot="1" x14ac:dyDescent="0.3">
      <c r="A2634" s="28" t="str">
        <f t="shared" si="41"/>
        <v/>
      </c>
      <c r="B2634" s="171"/>
      <c r="C2634" s="184"/>
      <c r="D2634" s="170"/>
      <c r="E2634" s="170"/>
      <c r="F2634" s="132" t="str">
        <f>IFERROR(VLOOKUP(C2634,PG!$C$8:$M$1007,11,FALSE),"")</f>
        <v/>
      </c>
      <c r="G2634" s="133">
        <f>IFERROR(VLOOKUP(C2634,PG!$C$8:$N$1007,12,FALSE)*E2634,0)</f>
        <v>0</v>
      </c>
    </row>
    <row r="2635" spans="1:7" ht="35.1" customHeight="1" thickTop="1" thickBot="1" x14ac:dyDescent="0.3">
      <c r="A2635" s="28" t="str">
        <f t="shared" si="41"/>
        <v/>
      </c>
      <c r="B2635" s="171"/>
      <c r="C2635" s="184"/>
      <c r="D2635" s="170"/>
      <c r="E2635" s="170"/>
      <c r="F2635" s="132" t="str">
        <f>IFERROR(VLOOKUP(C2635,PG!$C$8:$M$1007,11,FALSE),"")</f>
        <v/>
      </c>
      <c r="G2635" s="133">
        <f>IFERROR(VLOOKUP(C2635,PG!$C$8:$N$1007,12,FALSE)*E2635,0)</f>
        <v>0</v>
      </c>
    </row>
    <row r="2636" spans="1:7" ht="35.1" customHeight="1" thickTop="1" thickBot="1" x14ac:dyDescent="0.3">
      <c r="A2636" s="28" t="str">
        <f t="shared" si="41"/>
        <v/>
      </c>
      <c r="B2636" s="171"/>
      <c r="C2636" s="184"/>
      <c r="D2636" s="170"/>
      <c r="E2636" s="170"/>
      <c r="F2636" s="132" t="str">
        <f>IFERROR(VLOOKUP(C2636,PG!$C$8:$M$1007,11,FALSE),"")</f>
        <v/>
      </c>
      <c r="G2636" s="133">
        <f>IFERROR(VLOOKUP(C2636,PG!$C$8:$N$1007,12,FALSE)*E2636,0)</f>
        <v>0</v>
      </c>
    </row>
    <row r="2637" spans="1:7" ht="35.1" customHeight="1" thickTop="1" thickBot="1" x14ac:dyDescent="0.3">
      <c r="A2637" s="28" t="str">
        <f t="shared" si="41"/>
        <v/>
      </c>
      <c r="B2637" s="171"/>
      <c r="C2637" s="184"/>
      <c r="D2637" s="170"/>
      <c r="E2637" s="170"/>
      <c r="F2637" s="132" t="str">
        <f>IFERROR(VLOOKUP(C2637,PG!$C$8:$M$1007,11,FALSE),"")</f>
        <v/>
      </c>
      <c r="G2637" s="133">
        <f>IFERROR(VLOOKUP(C2637,PG!$C$8:$N$1007,12,FALSE)*E2637,0)</f>
        <v>0</v>
      </c>
    </row>
    <row r="2638" spans="1:7" ht="35.1" customHeight="1" thickTop="1" thickBot="1" x14ac:dyDescent="0.3">
      <c r="A2638" s="28" t="str">
        <f t="shared" si="41"/>
        <v/>
      </c>
      <c r="B2638" s="171"/>
      <c r="C2638" s="184"/>
      <c r="D2638" s="170"/>
      <c r="E2638" s="170"/>
      <c r="F2638" s="132" t="str">
        <f>IFERROR(VLOOKUP(C2638,PG!$C$8:$M$1007,11,FALSE),"")</f>
        <v/>
      </c>
      <c r="G2638" s="133">
        <f>IFERROR(VLOOKUP(C2638,PG!$C$8:$N$1007,12,FALSE)*E2638,0)</f>
        <v>0</v>
      </c>
    </row>
    <row r="2639" spans="1:7" ht="35.1" customHeight="1" thickTop="1" thickBot="1" x14ac:dyDescent="0.3">
      <c r="A2639" s="28" t="str">
        <f t="shared" si="41"/>
        <v/>
      </c>
      <c r="B2639" s="171"/>
      <c r="C2639" s="184"/>
      <c r="D2639" s="170"/>
      <c r="E2639" s="170"/>
      <c r="F2639" s="132" t="str">
        <f>IFERROR(VLOOKUP(C2639,PG!$C$8:$M$1007,11,FALSE),"")</f>
        <v/>
      </c>
      <c r="G2639" s="133">
        <f>IFERROR(VLOOKUP(C2639,PG!$C$8:$N$1007,12,FALSE)*E2639,0)</f>
        <v>0</v>
      </c>
    </row>
    <row r="2640" spans="1:7" ht="35.1" customHeight="1" thickTop="1" thickBot="1" x14ac:dyDescent="0.3">
      <c r="A2640" s="28" t="str">
        <f t="shared" si="41"/>
        <v/>
      </c>
      <c r="B2640" s="171"/>
      <c r="C2640" s="184"/>
      <c r="D2640" s="170"/>
      <c r="E2640" s="170"/>
      <c r="F2640" s="132" t="str">
        <f>IFERROR(VLOOKUP(C2640,PG!$C$8:$M$1007,11,FALSE),"")</f>
        <v/>
      </c>
      <c r="G2640" s="133">
        <f>IFERROR(VLOOKUP(C2640,PG!$C$8:$N$1007,12,FALSE)*E2640,0)</f>
        <v>0</v>
      </c>
    </row>
    <row r="2641" spans="1:7" ht="35.1" customHeight="1" thickTop="1" thickBot="1" x14ac:dyDescent="0.3">
      <c r="A2641" s="28" t="str">
        <f t="shared" si="41"/>
        <v/>
      </c>
      <c r="B2641" s="171"/>
      <c r="C2641" s="184"/>
      <c r="D2641" s="170"/>
      <c r="E2641" s="170"/>
      <c r="F2641" s="132" t="str">
        <f>IFERROR(VLOOKUP(C2641,PG!$C$8:$M$1007,11,FALSE),"")</f>
        <v/>
      </c>
      <c r="G2641" s="133">
        <f>IFERROR(VLOOKUP(C2641,PG!$C$8:$N$1007,12,FALSE)*E2641,0)</f>
        <v>0</v>
      </c>
    </row>
    <row r="2642" spans="1:7" ht="35.1" customHeight="1" thickTop="1" thickBot="1" x14ac:dyDescent="0.3">
      <c r="A2642" s="28" t="str">
        <f t="shared" si="41"/>
        <v/>
      </c>
      <c r="B2642" s="171"/>
      <c r="C2642" s="184"/>
      <c r="D2642" s="170"/>
      <c r="E2642" s="170"/>
      <c r="F2642" s="132" t="str">
        <f>IFERROR(VLOOKUP(C2642,PG!$C$8:$M$1007,11,FALSE),"")</f>
        <v/>
      </c>
      <c r="G2642" s="133">
        <f>IFERROR(VLOOKUP(C2642,PG!$C$8:$N$1007,12,FALSE)*E2642,0)</f>
        <v>0</v>
      </c>
    </row>
    <row r="2643" spans="1:7" ht="35.1" customHeight="1" thickTop="1" thickBot="1" x14ac:dyDescent="0.3">
      <c r="A2643" s="28" t="str">
        <f t="shared" si="41"/>
        <v/>
      </c>
      <c r="B2643" s="171"/>
      <c r="C2643" s="184"/>
      <c r="D2643" s="170"/>
      <c r="E2643" s="170"/>
      <c r="F2643" s="132" t="str">
        <f>IFERROR(VLOOKUP(C2643,PG!$C$8:$M$1007,11,FALSE),"")</f>
        <v/>
      </c>
      <c r="G2643" s="133">
        <f>IFERROR(VLOOKUP(C2643,PG!$C$8:$N$1007,12,FALSE)*E2643,0)</f>
        <v>0</v>
      </c>
    </row>
    <row r="2644" spans="1:7" ht="35.1" customHeight="1" thickTop="1" thickBot="1" x14ac:dyDescent="0.3">
      <c r="A2644" s="28" t="str">
        <f t="shared" si="41"/>
        <v/>
      </c>
      <c r="B2644" s="171"/>
      <c r="C2644" s="184"/>
      <c r="D2644" s="170"/>
      <c r="E2644" s="170"/>
      <c r="F2644" s="132" t="str">
        <f>IFERROR(VLOOKUP(C2644,PG!$C$8:$M$1007,11,FALSE),"")</f>
        <v/>
      </c>
      <c r="G2644" s="133">
        <f>IFERROR(VLOOKUP(C2644,PG!$C$8:$N$1007,12,FALSE)*E2644,0)</f>
        <v>0</v>
      </c>
    </row>
    <row r="2645" spans="1:7" ht="35.1" customHeight="1" thickTop="1" thickBot="1" x14ac:dyDescent="0.3">
      <c r="A2645" s="28" t="str">
        <f t="shared" si="41"/>
        <v/>
      </c>
      <c r="B2645" s="171"/>
      <c r="C2645" s="184"/>
      <c r="D2645" s="170"/>
      <c r="E2645" s="170"/>
      <c r="F2645" s="132" t="str">
        <f>IFERROR(VLOOKUP(C2645,PG!$C$8:$M$1007,11,FALSE),"")</f>
        <v/>
      </c>
      <c r="G2645" s="133">
        <f>IFERROR(VLOOKUP(C2645,PG!$C$8:$N$1007,12,FALSE)*E2645,0)</f>
        <v>0</v>
      </c>
    </row>
    <row r="2646" spans="1:7" ht="35.1" customHeight="1" thickTop="1" thickBot="1" x14ac:dyDescent="0.3">
      <c r="A2646" s="28" t="str">
        <f t="shared" si="41"/>
        <v/>
      </c>
      <c r="B2646" s="171"/>
      <c r="C2646" s="184"/>
      <c r="D2646" s="170"/>
      <c r="E2646" s="170"/>
      <c r="F2646" s="132" t="str">
        <f>IFERROR(VLOOKUP(C2646,PG!$C$8:$M$1007,11,FALSE),"")</f>
        <v/>
      </c>
      <c r="G2646" s="133">
        <f>IFERROR(VLOOKUP(C2646,PG!$C$8:$N$1007,12,FALSE)*E2646,0)</f>
        <v>0</v>
      </c>
    </row>
    <row r="2647" spans="1:7" ht="35.1" customHeight="1" thickTop="1" thickBot="1" x14ac:dyDescent="0.3">
      <c r="A2647" s="28" t="str">
        <f t="shared" si="41"/>
        <v/>
      </c>
      <c r="B2647" s="171"/>
      <c r="C2647" s="184"/>
      <c r="D2647" s="170"/>
      <c r="E2647" s="170"/>
      <c r="F2647" s="132" t="str">
        <f>IFERROR(VLOOKUP(C2647,PG!$C$8:$M$1007,11,FALSE),"")</f>
        <v/>
      </c>
      <c r="G2647" s="133">
        <f>IFERROR(VLOOKUP(C2647,PG!$C$8:$N$1007,12,FALSE)*E2647,0)</f>
        <v>0</v>
      </c>
    </row>
    <row r="2648" spans="1:7" ht="35.1" customHeight="1" thickTop="1" thickBot="1" x14ac:dyDescent="0.3">
      <c r="A2648" s="28" t="str">
        <f t="shared" si="41"/>
        <v/>
      </c>
      <c r="B2648" s="171"/>
      <c r="C2648" s="184"/>
      <c r="D2648" s="170"/>
      <c r="E2648" s="170"/>
      <c r="F2648" s="132" t="str">
        <f>IFERROR(VLOOKUP(C2648,PG!$C$8:$M$1007,11,FALSE),"")</f>
        <v/>
      </c>
      <c r="G2648" s="133">
        <f>IFERROR(VLOOKUP(C2648,PG!$C$8:$N$1007,12,FALSE)*E2648,0)</f>
        <v>0</v>
      </c>
    </row>
    <row r="2649" spans="1:7" ht="35.1" customHeight="1" thickTop="1" thickBot="1" x14ac:dyDescent="0.3">
      <c r="A2649" s="28" t="str">
        <f t="shared" si="41"/>
        <v/>
      </c>
      <c r="B2649" s="171"/>
      <c r="C2649" s="184"/>
      <c r="D2649" s="170"/>
      <c r="E2649" s="170"/>
      <c r="F2649" s="132" t="str">
        <f>IFERROR(VLOOKUP(C2649,PG!$C$8:$M$1007,11,FALSE),"")</f>
        <v/>
      </c>
      <c r="G2649" s="133">
        <f>IFERROR(VLOOKUP(C2649,PG!$C$8:$N$1007,12,FALSE)*E2649,0)</f>
        <v>0</v>
      </c>
    </row>
    <row r="2650" spans="1:7" ht="35.1" customHeight="1" thickTop="1" thickBot="1" x14ac:dyDescent="0.3">
      <c r="A2650" s="28" t="str">
        <f t="shared" si="41"/>
        <v/>
      </c>
      <c r="B2650" s="171"/>
      <c r="C2650" s="184"/>
      <c r="D2650" s="170"/>
      <c r="E2650" s="170"/>
      <c r="F2650" s="132" t="str">
        <f>IFERROR(VLOOKUP(C2650,PG!$C$8:$M$1007,11,FALSE),"")</f>
        <v/>
      </c>
      <c r="G2650" s="133">
        <f>IFERROR(VLOOKUP(C2650,PG!$C$8:$N$1007,12,FALSE)*E2650,0)</f>
        <v>0</v>
      </c>
    </row>
    <row r="2651" spans="1:7" ht="35.1" customHeight="1" thickTop="1" thickBot="1" x14ac:dyDescent="0.3">
      <c r="A2651" s="28" t="str">
        <f t="shared" si="41"/>
        <v/>
      </c>
      <c r="B2651" s="171"/>
      <c r="C2651" s="184"/>
      <c r="D2651" s="170"/>
      <c r="E2651" s="170"/>
      <c r="F2651" s="132" t="str">
        <f>IFERROR(VLOOKUP(C2651,PG!$C$8:$M$1007,11,FALSE),"")</f>
        <v/>
      </c>
      <c r="G2651" s="133">
        <f>IFERROR(VLOOKUP(C2651,PG!$C$8:$N$1007,12,FALSE)*E2651,0)</f>
        <v>0</v>
      </c>
    </row>
    <row r="2652" spans="1:7" ht="35.1" customHeight="1" thickTop="1" thickBot="1" x14ac:dyDescent="0.3">
      <c r="A2652" s="28" t="str">
        <f t="shared" si="41"/>
        <v/>
      </c>
      <c r="B2652" s="171"/>
      <c r="C2652" s="184"/>
      <c r="D2652" s="170"/>
      <c r="E2652" s="170"/>
      <c r="F2652" s="132" t="str">
        <f>IFERROR(VLOOKUP(C2652,PG!$C$8:$M$1007,11,FALSE),"")</f>
        <v/>
      </c>
      <c r="G2652" s="133">
        <f>IFERROR(VLOOKUP(C2652,PG!$C$8:$N$1007,12,FALSE)*E2652,0)</f>
        <v>0</v>
      </c>
    </row>
    <row r="2653" spans="1:7" ht="35.1" customHeight="1" thickTop="1" thickBot="1" x14ac:dyDescent="0.3">
      <c r="A2653" s="28" t="str">
        <f t="shared" si="41"/>
        <v/>
      </c>
      <c r="B2653" s="171"/>
      <c r="C2653" s="184"/>
      <c r="D2653" s="170"/>
      <c r="E2653" s="170"/>
      <c r="F2653" s="132" t="str">
        <f>IFERROR(VLOOKUP(C2653,PG!$C$8:$M$1007,11,FALSE),"")</f>
        <v/>
      </c>
      <c r="G2653" s="133">
        <f>IFERROR(VLOOKUP(C2653,PG!$C$8:$N$1007,12,FALSE)*E2653,0)</f>
        <v>0</v>
      </c>
    </row>
    <row r="2654" spans="1:7" ht="35.1" customHeight="1" thickTop="1" thickBot="1" x14ac:dyDescent="0.3">
      <c r="A2654" s="28" t="str">
        <f t="shared" si="41"/>
        <v/>
      </c>
      <c r="B2654" s="171"/>
      <c r="C2654" s="184"/>
      <c r="D2654" s="170"/>
      <c r="E2654" s="170"/>
      <c r="F2654" s="132" t="str">
        <f>IFERROR(VLOOKUP(C2654,PG!$C$8:$M$1007,11,FALSE),"")</f>
        <v/>
      </c>
      <c r="G2654" s="133">
        <f>IFERROR(VLOOKUP(C2654,PG!$C$8:$N$1007,12,FALSE)*E2654,0)</f>
        <v>0</v>
      </c>
    </row>
    <row r="2655" spans="1:7" ht="35.1" customHeight="1" thickTop="1" thickBot="1" x14ac:dyDescent="0.3">
      <c r="A2655" s="28" t="str">
        <f t="shared" si="41"/>
        <v/>
      </c>
      <c r="B2655" s="171"/>
      <c r="C2655" s="184"/>
      <c r="D2655" s="170"/>
      <c r="E2655" s="170"/>
      <c r="F2655" s="132" t="str">
        <f>IFERROR(VLOOKUP(C2655,PG!$C$8:$M$1007,11,FALSE),"")</f>
        <v/>
      </c>
      <c r="G2655" s="133">
        <f>IFERROR(VLOOKUP(C2655,PG!$C$8:$N$1007,12,FALSE)*E2655,0)</f>
        <v>0</v>
      </c>
    </row>
    <row r="2656" spans="1:7" ht="35.1" customHeight="1" thickTop="1" thickBot="1" x14ac:dyDescent="0.3">
      <c r="A2656" s="28" t="str">
        <f t="shared" si="41"/>
        <v/>
      </c>
      <c r="B2656" s="171"/>
      <c r="C2656" s="184"/>
      <c r="D2656" s="170"/>
      <c r="E2656" s="170"/>
      <c r="F2656" s="132" t="str">
        <f>IFERROR(VLOOKUP(C2656,PG!$C$8:$M$1007,11,FALSE),"")</f>
        <v/>
      </c>
      <c r="G2656" s="133">
        <f>IFERROR(VLOOKUP(C2656,PG!$C$8:$N$1007,12,FALSE)*E2656,0)</f>
        <v>0</v>
      </c>
    </row>
    <row r="2657" spans="1:7" ht="35.1" customHeight="1" thickTop="1" thickBot="1" x14ac:dyDescent="0.3">
      <c r="A2657" s="28" t="str">
        <f t="shared" si="41"/>
        <v/>
      </c>
      <c r="B2657" s="171"/>
      <c r="C2657" s="184"/>
      <c r="D2657" s="170"/>
      <c r="E2657" s="170"/>
      <c r="F2657" s="132" t="str">
        <f>IFERROR(VLOOKUP(C2657,PG!$C$8:$M$1007,11,FALSE),"")</f>
        <v/>
      </c>
      <c r="G2657" s="133">
        <f>IFERROR(VLOOKUP(C2657,PG!$C$8:$N$1007,12,FALSE)*E2657,0)</f>
        <v>0</v>
      </c>
    </row>
    <row r="2658" spans="1:7" ht="35.1" customHeight="1" thickTop="1" thickBot="1" x14ac:dyDescent="0.3">
      <c r="A2658" s="28" t="str">
        <f t="shared" si="41"/>
        <v/>
      </c>
      <c r="B2658" s="171"/>
      <c r="C2658" s="184"/>
      <c r="D2658" s="170"/>
      <c r="E2658" s="170"/>
      <c r="F2658" s="132" t="str">
        <f>IFERROR(VLOOKUP(C2658,PG!$C$8:$M$1007,11,FALSE),"")</f>
        <v/>
      </c>
      <c r="G2658" s="133">
        <f>IFERROR(VLOOKUP(C2658,PG!$C$8:$N$1007,12,FALSE)*E2658,0)</f>
        <v>0</v>
      </c>
    </row>
    <row r="2659" spans="1:7" ht="35.1" customHeight="1" thickTop="1" thickBot="1" x14ac:dyDescent="0.3">
      <c r="A2659" s="28" t="str">
        <f t="shared" si="41"/>
        <v/>
      </c>
      <c r="B2659" s="171"/>
      <c r="C2659" s="184"/>
      <c r="D2659" s="170"/>
      <c r="E2659" s="170"/>
      <c r="F2659" s="132" t="str">
        <f>IFERROR(VLOOKUP(C2659,PG!$C$8:$M$1007,11,FALSE),"")</f>
        <v/>
      </c>
      <c r="G2659" s="133">
        <f>IFERROR(VLOOKUP(C2659,PG!$C$8:$N$1007,12,FALSE)*E2659,0)</f>
        <v>0</v>
      </c>
    </row>
    <row r="2660" spans="1:7" ht="35.1" customHeight="1" thickTop="1" thickBot="1" x14ac:dyDescent="0.3">
      <c r="A2660" s="28" t="str">
        <f t="shared" si="41"/>
        <v/>
      </c>
      <c r="B2660" s="171"/>
      <c r="C2660" s="184"/>
      <c r="D2660" s="170"/>
      <c r="E2660" s="170"/>
      <c r="F2660" s="132" t="str">
        <f>IFERROR(VLOOKUP(C2660,PG!$C$8:$M$1007,11,FALSE),"")</f>
        <v/>
      </c>
      <c r="G2660" s="133">
        <f>IFERROR(VLOOKUP(C2660,PG!$C$8:$N$1007,12,FALSE)*E2660,0)</f>
        <v>0</v>
      </c>
    </row>
    <row r="2661" spans="1:7" ht="35.1" customHeight="1" thickTop="1" thickBot="1" x14ac:dyDescent="0.3">
      <c r="A2661" s="28" t="str">
        <f t="shared" si="41"/>
        <v/>
      </c>
      <c r="B2661" s="171"/>
      <c r="C2661" s="184"/>
      <c r="D2661" s="170"/>
      <c r="E2661" s="170"/>
      <c r="F2661" s="132" t="str">
        <f>IFERROR(VLOOKUP(C2661,PG!$C$8:$M$1007,11,FALSE),"")</f>
        <v/>
      </c>
      <c r="G2661" s="133">
        <f>IFERROR(VLOOKUP(C2661,PG!$C$8:$N$1007,12,FALSE)*E2661,0)</f>
        <v>0</v>
      </c>
    </row>
    <row r="2662" spans="1:7" ht="35.1" customHeight="1" thickTop="1" thickBot="1" x14ac:dyDescent="0.3">
      <c r="A2662" s="28" t="str">
        <f t="shared" si="41"/>
        <v/>
      </c>
      <c r="B2662" s="171"/>
      <c r="C2662" s="184"/>
      <c r="D2662" s="170"/>
      <c r="E2662" s="170"/>
      <c r="F2662" s="132" t="str">
        <f>IFERROR(VLOOKUP(C2662,PG!$C$8:$M$1007,11,FALSE),"")</f>
        <v/>
      </c>
      <c r="G2662" s="133">
        <f>IFERROR(VLOOKUP(C2662,PG!$C$8:$N$1007,12,FALSE)*E2662,0)</f>
        <v>0</v>
      </c>
    </row>
    <row r="2663" spans="1:7" ht="35.1" customHeight="1" thickTop="1" thickBot="1" x14ac:dyDescent="0.3">
      <c r="A2663" s="28" t="str">
        <f t="shared" si="41"/>
        <v/>
      </c>
      <c r="B2663" s="171"/>
      <c r="C2663" s="184"/>
      <c r="D2663" s="170"/>
      <c r="E2663" s="170"/>
      <c r="F2663" s="132" t="str">
        <f>IFERROR(VLOOKUP(C2663,PG!$C$8:$M$1007,11,FALSE),"")</f>
        <v/>
      </c>
      <c r="G2663" s="133">
        <f>IFERROR(VLOOKUP(C2663,PG!$C$8:$N$1007,12,FALSE)*E2663,0)</f>
        <v>0</v>
      </c>
    </row>
    <row r="2664" spans="1:7" ht="35.1" customHeight="1" thickTop="1" thickBot="1" x14ac:dyDescent="0.3">
      <c r="A2664" s="28" t="str">
        <f t="shared" si="41"/>
        <v/>
      </c>
      <c r="B2664" s="171"/>
      <c r="C2664" s="184"/>
      <c r="D2664" s="170"/>
      <c r="E2664" s="170"/>
      <c r="F2664" s="132" t="str">
        <f>IFERROR(VLOOKUP(C2664,PG!$C$8:$M$1007,11,FALSE),"")</f>
        <v/>
      </c>
      <c r="G2664" s="133">
        <f>IFERROR(VLOOKUP(C2664,PG!$C$8:$N$1007,12,FALSE)*E2664,0)</f>
        <v>0</v>
      </c>
    </row>
    <row r="2665" spans="1:7" ht="35.1" customHeight="1" thickTop="1" thickBot="1" x14ac:dyDescent="0.3">
      <c r="A2665" s="28" t="str">
        <f t="shared" si="41"/>
        <v/>
      </c>
      <c r="B2665" s="171"/>
      <c r="C2665" s="184"/>
      <c r="D2665" s="170"/>
      <c r="E2665" s="170"/>
      <c r="F2665" s="132" t="str">
        <f>IFERROR(VLOOKUP(C2665,PG!$C$8:$M$1007,11,FALSE),"")</f>
        <v/>
      </c>
      <c r="G2665" s="133">
        <f>IFERROR(VLOOKUP(C2665,PG!$C$8:$N$1007,12,FALSE)*E2665,0)</f>
        <v>0</v>
      </c>
    </row>
    <row r="2666" spans="1:7" ht="35.1" customHeight="1" thickTop="1" thickBot="1" x14ac:dyDescent="0.3">
      <c r="A2666" s="28" t="str">
        <f t="shared" si="41"/>
        <v/>
      </c>
      <c r="B2666" s="171"/>
      <c r="C2666" s="184"/>
      <c r="D2666" s="170"/>
      <c r="E2666" s="170"/>
      <c r="F2666" s="132" t="str">
        <f>IFERROR(VLOOKUP(C2666,PG!$C$8:$M$1007,11,FALSE),"")</f>
        <v/>
      </c>
      <c r="G2666" s="133">
        <f>IFERROR(VLOOKUP(C2666,PG!$C$8:$N$1007,12,FALSE)*E2666,0)</f>
        <v>0</v>
      </c>
    </row>
    <row r="2667" spans="1:7" ht="35.1" customHeight="1" thickTop="1" thickBot="1" x14ac:dyDescent="0.3">
      <c r="A2667" s="28" t="str">
        <f t="shared" si="41"/>
        <v/>
      </c>
      <c r="B2667" s="171"/>
      <c r="C2667" s="184"/>
      <c r="D2667" s="170"/>
      <c r="E2667" s="170"/>
      <c r="F2667" s="132" t="str">
        <f>IFERROR(VLOOKUP(C2667,PG!$C$8:$M$1007,11,FALSE),"")</f>
        <v/>
      </c>
      <c r="G2667" s="133">
        <f>IFERROR(VLOOKUP(C2667,PG!$C$8:$N$1007,12,FALSE)*E2667,0)</f>
        <v>0</v>
      </c>
    </row>
    <row r="2668" spans="1:7" ht="35.1" customHeight="1" thickTop="1" thickBot="1" x14ac:dyDescent="0.3">
      <c r="A2668" s="28" t="str">
        <f t="shared" si="41"/>
        <v/>
      </c>
      <c r="B2668" s="171"/>
      <c r="C2668" s="184"/>
      <c r="D2668" s="170"/>
      <c r="E2668" s="170"/>
      <c r="F2668" s="132" t="str">
        <f>IFERROR(VLOOKUP(C2668,PG!$C$8:$M$1007,11,FALSE),"")</f>
        <v/>
      </c>
      <c r="G2668" s="133">
        <f>IFERROR(VLOOKUP(C2668,PG!$C$8:$N$1007,12,FALSE)*E2668,0)</f>
        <v>0</v>
      </c>
    </row>
    <row r="2669" spans="1:7" ht="35.1" customHeight="1" thickTop="1" thickBot="1" x14ac:dyDescent="0.3">
      <c r="A2669" s="28" t="str">
        <f t="shared" si="41"/>
        <v/>
      </c>
      <c r="B2669" s="171"/>
      <c r="C2669" s="184"/>
      <c r="D2669" s="170"/>
      <c r="E2669" s="170"/>
      <c r="F2669" s="132" t="str">
        <f>IFERROR(VLOOKUP(C2669,PG!$C$8:$M$1007,11,FALSE),"")</f>
        <v/>
      </c>
      <c r="G2669" s="133">
        <f>IFERROR(VLOOKUP(C2669,PG!$C$8:$N$1007,12,FALSE)*E2669,0)</f>
        <v>0</v>
      </c>
    </row>
    <row r="2670" spans="1:7" ht="35.1" customHeight="1" thickTop="1" thickBot="1" x14ac:dyDescent="0.3">
      <c r="A2670" s="28" t="str">
        <f t="shared" si="41"/>
        <v/>
      </c>
      <c r="B2670" s="171"/>
      <c r="C2670" s="184"/>
      <c r="D2670" s="170"/>
      <c r="E2670" s="170"/>
      <c r="F2670" s="132" t="str">
        <f>IFERROR(VLOOKUP(C2670,PG!$C$8:$M$1007,11,FALSE),"")</f>
        <v/>
      </c>
      <c r="G2670" s="133">
        <f>IFERROR(VLOOKUP(C2670,PG!$C$8:$N$1007,12,FALSE)*E2670,0)</f>
        <v>0</v>
      </c>
    </row>
    <row r="2671" spans="1:7" ht="35.1" customHeight="1" thickTop="1" thickBot="1" x14ac:dyDescent="0.3">
      <c r="A2671" s="28" t="str">
        <f t="shared" si="41"/>
        <v/>
      </c>
      <c r="B2671" s="171"/>
      <c r="C2671" s="184"/>
      <c r="D2671" s="170"/>
      <c r="E2671" s="170"/>
      <c r="F2671" s="132" t="str">
        <f>IFERROR(VLOOKUP(C2671,PG!$C$8:$M$1007,11,FALSE),"")</f>
        <v/>
      </c>
      <c r="G2671" s="133">
        <f>IFERROR(VLOOKUP(C2671,PG!$C$8:$N$1007,12,FALSE)*E2671,0)</f>
        <v>0</v>
      </c>
    </row>
    <row r="2672" spans="1:7" ht="35.1" customHeight="1" thickTop="1" thickBot="1" x14ac:dyDescent="0.3">
      <c r="A2672" s="28" t="str">
        <f t="shared" si="41"/>
        <v/>
      </c>
      <c r="B2672" s="171"/>
      <c r="C2672" s="184"/>
      <c r="D2672" s="170"/>
      <c r="E2672" s="170"/>
      <c r="F2672" s="132" t="str">
        <f>IFERROR(VLOOKUP(C2672,PG!$C$8:$M$1007,11,FALSE),"")</f>
        <v/>
      </c>
      <c r="G2672" s="133">
        <f>IFERROR(VLOOKUP(C2672,PG!$C$8:$N$1007,12,FALSE)*E2672,0)</f>
        <v>0</v>
      </c>
    </row>
    <row r="2673" spans="1:7" ht="35.1" customHeight="1" thickTop="1" thickBot="1" x14ac:dyDescent="0.3">
      <c r="A2673" s="28" t="str">
        <f t="shared" si="41"/>
        <v/>
      </c>
      <c r="B2673" s="171"/>
      <c r="C2673" s="184"/>
      <c r="D2673" s="170"/>
      <c r="E2673" s="170"/>
      <c r="F2673" s="132" t="str">
        <f>IFERROR(VLOOKUP(C2673,PG!$C$8:$M$1007,11,FALSE),"")</f>
        <v/>
      </c>
      <c r="G2673" s="133">
        <f>IFERROR(VLOOKUP(C2673,PG!$C$8:$N$1007,12,FALSE)*E2673,0)</f>
        <v>0</v>
      </c>
    </row>
    <row r="2674" spans="1:7" ht="35.1" customHeight="1" thickTop="1" thickBot="1" x14ac:dyDescent="0.3">
      <c r="A2674" s="28" t="str">
        <f t="shared" si="41"/>
        <v/>
      </c>
      <c r="B2674" s="171"/>
      <c r="C2674" s="184"/>
      <c r="D2674" s="170"/>
      <c r="E2674" s="170"/>
      <c r="F2674" s="132" t="str">
        <f>IFERROR(VLOOKUP(C2674,PG!$C$8:$M$1007,11,FALSE),"")</f>
        <v/>
      </c>
      <c r="G2674" s="133">
        <f>IFERROR(VLOOKUP(C2674,PG!$C$8:$N$1007,12,FALSE)*E2674,0)</f>
        <v>0</v>
      </c>
    </row>
    <row r="2675" spans="1:7" ht="35.1" customHeight="1" thickTop="1" thickBot="1" x14ac:dyDescent="0.3">
      <c r="A2675" s="28" t="str">
        <f t="shared" si="41"/>
        <v/>
      </c>
      <c r="B2675" s="171"/>
      <c r="C2675" s="184"/>
      <c r="D2675" s="170"/>
      <c r="E2675" s="170"/>
      <c r="F2675" s="132" t="str">
        <f>IFERROR(VLOOKUP(C2675,PG!$C$8:$M$1007,11,FALSE),"")</f>
        <v/>
      </c>
      <c r="G2675" s="133">
        <f>IFERROR(VLOOKUP(C2675,PG!$C$8:$N$1007,12,FALSE)*E2675,0)</f>
        <v>0</v>
      </c>
    </row>
    <row r="2676" spans="1:7" ht="35.1" customHeight="1" thickTop="1" thickBot="1" x14ac:dyDescent="0.3">
      <c r="A2676" s="28" t="str">
        <f t="shared" si="41"/>
        <v/>
      </c>
      <c r="B2676" s="171"/>
      <c r="C2676" s="184"/>
      <c r="D2676" s="170"/>
      <c r="E2676" s="170"/>
      <c r="F2676" s="132" t="str">
        <f>IFERROR(VLOOKUP(C2676,PG!$C$8:$M$1007,11,FALSE),"")</f>
        <v/>
      </c>
      <c r="G2676" s="133">
        <f>IFERROR(VLOOKUP(C2676,PG!$C$8:$N$1007,12,FALSE)*E2676,0)</f>
        <v>0</v>
      </c>
    </row>
    <row r="2677" spans="1:7" ht="35.1" customHeight="1" thickTop="1" thickBot="1" x14ac:dyDescent="0.3">
      <c r="A2677" s="28" t="str">
        <f t="shared" si="41"/>
        <v/>
      </c>
      <c r="B2677" s="171"/>
      <c r="C2677" s="184"/>
      <c r="D2677" s="170"/>
      <c r="E2677" s="170"/>
      <c r="F2677" s="132" t="str">
        <f>IFERROR(VLOOKUP(C2677,PG!$C$8:$M$1007,11,FALSE),"")</f>
        <v/>
      </c>
      <c r="G2677" s="133">
        <f>IFERROR(VLOOKUP(C2677,PG!$C$8:$N$1007,12,FALSE)*E2677,0)</f>
        <v>0</v>
      </c>
    </row>
    <row r="2678" spans="1:7" ht="35.1" customHeight="1" thickTop="1" thickBot="1" x14ac:dyDescent="0.3">
      <c r="A2678" s="28" t="str">
        <f t="shared" si="41"/>
        <v/>
      </c>
      <c r="B2678" s="171"/>
      <c r="C2678" s="184"/>
      <c r="D2678" s="170"/>
      <c r="E2678" s="170"/>
      <c r="F2678" s="132" t="str">
        <f>IFERROR(VLOOKUP(C2678,PG!$C$8:$M$1007,11,FALSE),"")</f>
        <v/>
      </c>
      <c r="G2678" s="133">
        <f>IFERROR(VLOOKUP(C2678,PG!$C$8:$N$1007,12,FALSE)*E2678,0)</f>
        <v>0</v>
      </c>
    </row>
    <row r="2679" spans="1:7" ht="35.1" customHeight="1" thickTop="1" thickBot="1" x14ac:dyDescent="0.3">
      <c r="A2679" s="28" t="str">
        <f t="shared" si="41"/>
        <v/>
      </c>
      <c r="B2679" s="171"/>
      <c r="C2679" s="184"/>
      <c r="D2679" s="170"/>
      <c r="E2679" s="170"/>
      <c r="F2679" s="132" t="str">
        <f>IFERROR(VLOOKUP(C2679,PG!$C$8:$M$1007,11,FALSE),"")</f>
        <v/>
      </c>
      <c r="G2679" s="133">
        <f>IFERROR(VLOOKUP(C2679,PG!$C$8:$N$1007,12,FALSE)*E2679,0)</f>
        <v>0</v>
      </c>
    </row>
    <row r="2680" spans="1:7" ht="35.1" customHeight="1" thickTop="1" thickBot="1" x14ac:dyDescent="0.3">
      <c r="A2680" s="28" t="str">
        <f t="shared" si="41"/>
        <v/>
      </c>
      <c r="B2680" s="171"/>
      <c r="C2680" s="184"/>
      <c r="D2680" s="170"/>
      <c r="E2680" s="170"/>
      <c r="F2680" s="132" t="str">
        <f>IFERROR(VLOOKUP(C2680,PG!$C$8:$M$1007,11,FALSE),"")</f>
        <v/>
      </c>
      <c r="G2680" s="133">
        <f>IFERROR(VLOOKUP(C2680,PG!$C$8:$N$1007,12,FALSE)*E2680,0)</f>
        <v>0</v>
      </c>
    </row>
    <row r="2681" spans="1:7" ht="35.1" customHeight="1" thickTop="1" thickBot="1" x14ac:dyDescent="0.3">
      <c r="A2681" s="28" t="str">
        <f t="shared" si="41"/>
        <v/>
      </c>
      <c r="B2681" s="171"/>
      <c r="C2681" s="184"/>
      <c r="D2681" s="170"/>
      <c r="E2681" s="170"/>
      <c r="F2681" s="132" t="str">
        <f>IFERROR(VLOOKUP(C2681,PG!$C$8:$M$1007,11,FALSE),"")</f>
        <v/>
      </c>
      <c r="G2681" s="133">
        <f>IFERROR(VLOOKUP(C2681,PG!$C$8:$N$1007,12,FALSE)*E2681,0)</f>
        <v>0</v>
      </c>
    </row>
    <row r="2682" spans="1:7" ht="35.1" customHeight="1" thickTop="1" thickBot="1" x14ac:dyDescent="0.3">
      <c r="A2682" s="28" t="str">
        <f t="shared" si="41"/>
        <v/>
      </c>
      <c r="B2682" s="171"/>
      <c r="C2682" s="184"/>
      <c r="D2682" s="170"/>
      <c r="E2682" s="170"/>
      <c r="F2682" s="132" t="str">
        <f>IFERROR(VLOOKUP(C2682,PG!$C$8:$M$1007,11,FALSE),"")</f>
        <v/>
      </c>
      <c r="G2682" s="133">
        <f>IFERROR(VLOOKUP(C2682,PG!$C$8:$N$1007,12,FALSE)*E2682,0)</f>
        <v>0</v>
      </c>
    </row>
    <row r="2683" spans="1:7" ht="35.1" customHeight="1" thickTop="1" thickBot="1" x14ac:dyDescent="0.3">
      <c r="A2683" s="28" t="str">
        <f t="shared" si="41"/>
        <v/>
      </c>
      <c r="B2683" s="171"/>
      <c r="C2683" s="184"/>
      <c r="D2683" s="170"/>
      <c r="E2683" s="170"/>
      <c r="F2683" s="132" t="str">
        <f>IFERROR(VLOOKUP(C2683,PG!$C$8:$M$1007,11,FALSE),"")</f>
        <v/>
      </c>
      <c r="G2683" s="133">
        <f>IFERROR(VLOOKUP(C2683,PG!$C$8:$N$1007,12,FALSE)*E2683,0)</f>
        <v>0</v>
      </c>
    </row>
    <row r="2684" spans="1:7" ht="35.1" customHeight="1" thickTop="1" thickBot="1" x14ac:dyDescent="0.3">
      <c r="A2684" s="28" t="str">
        <f t="shared" si="41"/>
        <v/>
      </c>
      <c r="B2684" s="171"/>
      <c r="C2684" s="184"/>
      <c r="D2684" s="170"/>
      <c r="E2684" s="170"/>
      <c r="F2684" s="132" t="str">
        <f>IFERROR(VLOOKUP(C2684,PG!$C$8:$M$1007,11,FALSE),"")</f>
        <v/>
      </c>
      <c r="G2684" s="133">
        <f>IFERROR(VLOOKUP(C2684,PG!$C$8:$N$1007,12,FALSE)*E2684,0)</f>
        <v>0</v>
      </c>
    </row>
    <row r="2685" spans="1:7" ht="35.1" customHeight="1" thickTop="1" thickBot="1" x14ac:dyDescent="0.3">
      <c r="A2685" s="28" t="str">
        <f t="shared" si="41"/>
        <v/>
      </c>
      <c r="B2685" s="171"/>
      <c r="C2685" s="184"/>
      <c r="D2685" s="170"/>
      <c r="E2685" s="170"/>
      <c r="F2685" s="132" t="str">
        <f>IFERROR(VLOOKUP(C2685,PG!$C$8:$M$1007,11,FALSE),"")</f>
        <v/>
      </c>
      <c r="G2685" s="133">
        <f>IFERROR(VLOOKUP(C2685,PG!$C$8:$N$1007,12,FALSE)*E2685,0)</f>
        <v>0</v>
      </c>
    </row>
    <row r="2686" spans="1:7" ht="35.1" customHeight="1" thickTop="1" thickBot="1" x14ac:dyDescent="0.3">
      <c r="A2686" s="28" t="str">
        <f t="shared" si="41"/>
        <v/>
      </c>
      <c r="B2686" s="171"/>
      <c r="C2686" s="184"/>
      <c r="D2686" s="170"/>
      <c r="E2686" s="170"/>
      <c r="F2686" s="132" t="str">
        <f>IFERROR(VLOOKUP(C2686,PG!$C$8:$M$1007,11,FALSE),"")</f>
        <v/>
      </c>
      <c r="G2686" s="133">
        <f>IFERROR(VLOOKUP(C2686,PG!$C$8:$N$1007,12,FALSE)*E2686,0)</f>
        <v>0</v>
      </c>
    </row>
    <row r="2687" spans="1:7" ht="35.1" customHeight="1" thickTop="1" thickBot="1" x14ac:dyDescent="0.3">
      <c r="A2687" s="28" t="str">
        <f t="shared" si="41"/>
        <v/>
      </c>
      <c r="B2687" s="171"/>
      <c r="C2687" s="184"/>
      <c r="D2687" s="170"/>
      <c r="E2687" s="170"/>
      <c r="F2687" s="132" t="str">
        <f>IFERROR(VLOOKUP(C2687,PG!$C$8:$M$1007,11,FALSE),"")</f>
        <v/>
      </c>
      <c r="G2687" s="133">
        <f>IFERROR(VLOOKUP(C2687,PG!$C$8:$N$1007,12,FALSE)*E2687,0)</f>
        <v>0</v>
      </c>
    </row>
    <row r="2688" spans="1:7" ht="35.1" customHeight="1" thickTop="1" thickBot="1" x14ac:dyDescent="0.3">
      <c r="A2688" s="28" t="str">
        <f t="shared" si="41"/>
        <v/>
      </c>
      <c r="B2688" s="171"/>
      <c r="C2688" s="184"/>
      <c r="D2688" s="170"/>
      <c r="E2688" s="170"/>
      <c r="F2688" s="132" t="str">
        <f>IFERROR(VLOOKUP(C2688,PG!$C$8:$M$1007,11,FALSE),"")</f>
        <v/>
      </c>
      <c r="G2688" s="133">
        <f>IFERROR(VLOOKUP(C2688,PG!$C$8:$N$1007,12,FALSE)*E2688,0)</f>
        <v>0</v>
      </c>
    </row>
    <row r="2689" spans="1:7" ht="35.1" customHeight="1" thickTop="1" thickBot="1" x14ac:dyDescent="0.3">
      <c r="A2689" s="28" t="str">
        <f t="shared" si="41"/>
        <v/>
      </c>
      <c r="B2689" s="171"/>
      <c r="C2689" s="184"/>
      <c r="D2689" s="170"/>
      <c r="E2689" s="170"/>
      <c r="F2689" s="132" t="str">
        <f>IFERROR(VLOOKUP(C2689,PG!$C$8:$M$1007,11,FALSE),"")</f>
        <v/>
      </c>
      <c r="G2689" s="133">
        <f>IFERROR(VLOOKUP(C2689,PG!$C$8:$N$1007,12,FALSE)*E2689,0)</f>
        <v>0</v>
      </c>
    </row>
    <row r="2690" spans="1:7" ht="35.1" customHeight="1" thickTop="1" thickBot="1" x14ac:dyDescent="0.3">
      <c r="A2690" s="28" t="str">
        <f t="shared" si="41"/>
        <v/>
      </c>
      <c r="B2690" s="171"/>
      <c r="C2690" s="184"/>
      <c r="D2690" s="170"/>
      <c r="E2690" s="170"/>
      <c r="F2690" s="132" t="str">
        <f>IFERROR(VLOOKUP(C2690,PG!$C$8:$M$1007,11,FALSE),"")</f>
        <v/>
      </c>
      <c r="G2690" s="133">
        <f>IFERROR(VLOOKUP(C2690,PG!$C$8:$N$1007,12,FALSE)*E2690,0)</f>
        <v>0</v>
      </c>
    </row>
    <row r="2691" spans="1:7" ht="35.1" customHeight="1" thickTop="1" thickBot="1" x14ac:dyDescent="0.3">
      <c r="A2691" s="28" t="str">
        <f t="shared" si="41"/>
        <v/>
      </c>
      <c r="B2691" s="171"/>
      <c r="C2691" s="184"/>
      <c r="D2691" s="170"/>
      <c r="E2691" s="170"/>
      <c r="F2691" s="132" t="str">
        <f>IFERROR(VLOOKUP(C2691,PG!$C$8:$M$1007,11,FALSE),"")</f>
        <v/>
      </c>
      <c r="G2691" s="133">
        <f>IFERROR(VLOOKUP(C2691,PG!$C$8:$N$1007,12,FALSE)*E2691,0)</f>
        <v>0</v>
      </c>
    </row>
    <row r="2692" spans="1:7" ht="35.1" customHeight="1" thickTop="1" thickBot="1" x14ac:dyDescent="0.3">
      <c r="A2692" s="28" t="str">
        <f t="shared" si="41"/>
        <v/>
      </c>
      <c r="B2692" s="171"/>
      <c r="C2692" s="184"/>
      <c r="D2692" s="170"/>
      <c r="E2692" s="170"/>
      <c r="F2692" s="132" t="str">
        <f>IFERROR(VLOOKUP(C2692,PG!$C$8:$M$1007,11,FALSE),"")</f>
        <v/>
      </c>
      <c r="G2692" s="133">
        <f>IFERROR(VLOOKUP(C2692,PG!$C$8:$N$1007,12,FALSE)*E2692,0)</f>
        <v>0</v>
      </c>
    </row>
    <row r="2693" spans="1:7" ht="35.1" customHeight="1" thickTop="1" thickBot="1" x14ac:dyDescent="0.3">
      <c r="A2693" s="28" t="str">
        <f t="shared" si="41"/>
        <v/>
      </c>
      <c r="B2693" s="171"/>
      <c r="C2693" s="184"/>
      <c r="D2693" s="170"/>
      <c r="E2693" s="170"/>
      <c r="F2693" s="132" t="str">
        <f>IFERROR(VLOOKUP(C2693,PG!$C$8:$M$1007,11,FALSE),"")</f>
        <v/>
      </c>
      <c r="G2693" s="133">
        <f>IFERROR(VLOOKUP(C2693,PG!$C$8:$N$1007,12,FALSE)*E2693,0)</f>
        <v>0</v>
      </c>
    </row>
    <row r="2694" spans="1:7" ht="35.1" customHeight="1" thickTop="1" thickBot="1" x14ac:dyDescent="0.3">
      <c r="A2694" s="28" t="str">
        <f t="shared" si="41"/>
        <v/>
      </c>
      <c r="B2694" s="171"/>
      <c r="C2694" s="184"/>
      <c r="D2694" s="170"/>
      <c r="E2694" s="170"/>
      <c r="F2694" s="132" t="str">
        <f>IFERROR(VLOOKUP(C2694,PG!$C$8:$M$1007,11,FALSE),"")</f>
        <v/>
      </c>
      <c r="G2694" s="133">
        <f>IFERROR(VLOOKUP(C2694,PG!$C$8:$N$1007,12,FALSE)*E2694,0)</f>
        <v>0</v>
      </c>
    </row>
    <row r="2695" spans="1:7" ht="35.1" customHeight="1" thickTop="1" thickBot="1" x14ac:dyDescent="0.3">
      <c r="A2695" s="28" t="str">
        <f t="shared" si="41"/>
        <v/>
      </c>
      <c r="B2695" s="171"/>
      <c r="C2695" s="184"/>
      <c r="D2695" s="170"/>
      <c r="E2695" s="170"/>
      <c r="F2695" s="132" t="str">
        <f>IFERROR(VLOOKUP(C2695,PG!$C$8:$M$1007,11,FALSE),"")</f>
        <v/>
      </c>
      <c r="G2695" s="133">
        <f>IFERROR(VLOOKUP(C2695,PG!$C$8:$N$1007,12,FALSE)*E2695,0)</f>
        <v>0</v>
      </c>
    </row>
    <row r="2696" spans="1:7" ht="35.1" customHeight="1" thickTop="1" thickBot="1" x14ac:dyDescent="0.3">
      <c r="A2696" s="28" t="str">
        <f t="shared" si="41"/>
        <v/>
      </c>
      <c r="B2696" s="171"/>
      <c r="C2696" s="184"/>
      <c r="D2696" s="170"/>
      <c r="E2696" s="170"/>
      <c r="F2696" s="132" t="str">
        <f>IFERROR(VLOOKUP(C2696,PG!$C$8:$M$1007,11,FALSE),"")</f>
        <v/>
      </c>
      <c r="G2696" s="133">
        <f>IFERROR(VLOOKUP(C2696,PG!$C$8:$N$1007,12,FALSE)*E2696,0)</f>
        <v>0</v>
      </c>
    </row>
    <row r="2697" spans="1:7" ht="35.1" customHeight="1" thickTop="1" thickBot="1" x14ac:dyDescent="0.3">
      <c r="A2697" s="28" t="str">
        <f t="shared" ref="A2697:A2760" si="42">IF(B2697="","",MONTH(B2697))</f>
        <v/>
      </c>
      <c r="B2697" s="171"/>
      <c r="C2697" s="184"/>
      <c r="D2697" s="170"/>
      <c r="E2697" s="170"/>
      <c r="F2697" s="132" t="str">
        <f>IFERROR(VLOOKUP(C2697,PG!$C$8:$M$1007,11,FALSE),"")</f>
        <v/>
      </c>
      <c r="G2697" s="133">
        <f>IFERROR(VLOOKUP(C2697,PG!$C$8:$N$1007,12,FALSE)*E2697,0)</f>
        <v>0</v>
      </c>
    </row>
    <row r="2698" spans="1:7" ht="35.1" customHeight="1" thickTop="1" thickBot="1" x14ac:dyDescent="0.3">
      <c r="A2698" s="28" t="str">
        <f t="shared" si="42"/>
        <v/>
      </c>
      <c r="B2698" s="171"/>
      <c r="C2698" s="184"/>
      <c r="D2698" s="170"/>
      <c r="E2698" s="170"/>
      <c r="F2698" s="132" t="str">
        <f>IFERROR(VLOOKUP(C2698,PG!$C$8:$M$1007,11,FALSE),"")</f>
        <v/>
      </c>
      <c r="G2698" s="133">
        <f>IFERROR(VLOOKUP(C2698,PG!$C$8:$N$1007,12,FALSE)*E2698,0)</f>
        <v>0</v>
      </c>
    </row>
    <row r="2699" spans="1:7" ht="35.1" customHeight="1" thickTop="1" thickBot="1" x14ac:dyDescent="0.3">
      <c r="A2699" s="28" t="str">
        <f t="shared" si="42"/>
        <v/>
      </c>
      <c r="B2699" s="171"/>
      <c r="C2699" s="184"/>
      <c r="D2699" s="170"/>
      <c r="E2699" s="170"/>
      <c r="F2699" s="132" t="str">
        <f>IFERROR(VLOOKUP(C2699,PG!$C$8:$M$1007,11,FALSE),"")</f>
        <v/>
      </c>
      <c r="G2699" s="133">
        <f>IFERROR(VLOOKUP(C2699,PG!$C$8:$N$1007,12,FALSE)*E2699,0)</f>
        <v>0</v>
      </c>
    </row>
    <row r="2700" spans="1:7" ht="35.1" customHeight="1" thickTop="1" thickBot="1" x14ac:dyDescent="0.3">
      <c r="A2700" s="28" t="str">
        <f t="shared" si="42"/>
        <v/>
      </c>
      <c r="B2700" s="171"/>
      <c r="C2700" s="184"/>
      <c r="D2700" s="170"/>
      <c r="E2700" s="170"/>
      <c r="F2700" s="132" t="str">
        <f>IFERROR(VLOOKUP(C2700,PG!$C$8:$M$1007,11,FALSE),"")</f>
        <v/>
      </c>
      <c r="G2700" s="133">
        <f>IFERROR(VLOOKUP(C2700,PG!$C$8:$N$1007,12,FALSE)*E2700,0)</f>
        <v>0</v>
      </c>
    </row>
    <row r="2701" spans="1:7" ht="35.1" customHeight="1" thickTop="1" thickBot="1" x14ac:dyDescent="0.3">
      <c r="A2701" s="28" t="str">
        <f t="shared" si="42"/>
        <v/>
      </c>
      <c r="B2701" s="171"/>
      <c r="C2701" s="184"/>
      <c r="D2701" s="170"/>
      <c r="E2701" s="170"/>
      <c r="F2701" s="132" t="str">
        <f>IFERROR(VLOOKUP(C2701,PG!$C$8:$M$1007,11,FALSE),"")</f>
        <v/>
      </c>
      <c r="G2701" s="133">
        <f>IFERROR(VLOOKUP(C2701,PG!$C$8:$N$1007,12,FALSE)*E2701,0)</f>
        <v>0</v>
      </c>
    </row>
    <row r="2702" spans="1:7" ht="35.1" customHeight="1" thickTop="1" thickBot="1" x14ac:dyDescent="0.3">
      <c r="A2702" s="28" t="str">
        <f t="shared" si="42"/>
        <v/>
      </c>
      <c r="B2702" s="171"/>
      <c r="C2702" s="184"/>
      <c r="D2702" s="170"/>
      <c r="E2702" s="170"/>
      <c r="F2702" s="132" t="str">
        <f>IFERROR(VLOOKUP(C2702,PG!$C$8:$M$1007,11,FALSE),"")</f>
        <v/>
      </c>
      <c r="G2702" s="133">
        <f>IFERROR(VLOOKUP(C2702,PG!$C$8:$N$1007,12,FALSE)*E2702,0)</f>
        <v>0</v>
      </c>
    </row>
    <row r="2703" spans="1:7" ht="35.1" customHeight="1" thickTop="1" thickBot="1" x14ac:dyDescent="0.3">
      <c r="A2703" s="28" t="str">
        <f t="shared" si="42"/>
        <v/>
      </c>
      <c r="B2703" s="171"/>
      <c r="C2703" s="184"/>
      <c r="D2703" s="170"/>
      <c r="E2703" s="170"/>
      <c r="F2703" s="132" t="str">
        <f>IFERROR(VLOOKUP(C2703,PG!$C$8:$M$1007,11,FALSE),"")</f>
        <v/>
      </c>
      <c r="G2703" s="133">
        <f>IFERROR(VLOOKUP(C2703,PG!$C$8:$N$1007,12,FALSE)*E2703,0)</f>
        <v>0</v>
      </c>
    </row>
    <row r="2704" spans="1:7" ht="35.1" customHeight="1" thickTop="1" thickBot="1" x14ac:dyDescent="0.3">
      <c r="A2704" s="28" t="str">
        <f t="shared" si="42"/>
        <v/>
      </c>
      <c r="B2704" s="171"/>
      <c r="C2704" s="184"/>
      <c r="D2704" s="170"/>
      <c r="E2704" s="170"/>
      <c r="F2704" s="132" t="str">
        <f>IFERROR(VLOOKUP(C2704,PG!$C$8:$M$1007,11,FALSE),"")</f>
        <v/>
      </c>
      <c r="G2704" s="133">
        <f>IFERROR(VLOOKUP(C2704,PG!$C$8:$N$1007,12,FALSE)*E2704,0)</f>
        <v>0</v>
      </c>
    </row>
    <row r="2705" spans="1:7" ht="35.1" customHeight="1" thickTop="1" thickBot="1" x14ac:dyDescent="0.3">
      <c r="A2705" s="28" t="str">
        <f t="shared" si="42"/>
        <v/>
      </c>
      <c r="B2705" s="171"/>
      <c r="C2705" s="184"/>
      <c r="D2705" s="170"/>
      <c r="E2705" s="170"/>
      <c r="F2705" s="132" t="str">
        <f>IFERROR(VLOOKUP(C2705,PG!$C$8:$M$1007,11,FALSE),"")</f>
        <v/>
      </c>
      <c r="G2705" s="133">
        <f>IFERROR(VLOOKUP(C2705,PG!$C$8:$N$1007,12,FALSE)*E2705,0)</f>
        <v>0</v>
      </c>
    </row>
    <row r="2706" spans="1:7" ht="35.1" customHeight="1" thickTop="1" thickBot="1" x14ac:dyDescent="0.3">
      <c r="A2706" s="28" t="str">
        <f t="shared" si="42"/>
        <v/>
      </c>
      <c r="B2706" s="171"/>
      <c r="C2706" s="184"/>
      <c r="D2706" s="170"/>
      <c r="E2706" s="170"/>
      <c r="F2706" s="132" t="str">
        <f>IFERROR(VLOOKUP(C2706,PG!$C$8:$M$1007,11,FALSE),"")</f>
        <v/>
      </c>
      <c r="G2706" s="133">
        <f>IFERROR(VLOOKUP(C2706,PG!$C$8:$N$1007,12,FALSE)*E2706,0)</f>
        <v>0</v>
      </c>
    </row>
    <row r="2707" spans="1:7" ht="35.1" customHeight="1" thickTop="1" thickBot="1" x14ac:dyDescent="0.3">
      <c r="A2707" s="28" t="str">
        <f t="shared" si="42"/>
        <v/>
      </c>
      <c r="B2707" s="171"/>
      <c r="C2707" s="184"/>
      <c r="D2707" s="170"/>
      <c r="E2707" s="170"/>
      <c r="F2707" s="132" t="str">
        <f>IFERROR(VLOOKUP(C2707,PG!$C$8:$M$1007,11,FALSE),"")</f>
        <v/>
      </c>
      <c r="G2707" s="133">
        <f>IFERROR(VLOOKUP(C2707,PG!$C$8:$N$1007,12,FALSE)*E2707,0)</f>
        <v>0</v>
      </c>
    </row>
    <row r="2708" spans="1:7" ht="35.1" customHeight="1" thickTop="1" thickBot="1" x14ac:dyDescent="0.3">
      <c r="A2708" s="28" t="str">
        <f t="shared" si="42"/>
        <v/>
      </c>
      <c r="B2708" s="171"/>
      <c r="C2708" s="184"/>
      <c r="D2708" s="170"/>
      <c r="E2708" s="170"/>
      <c r="F2708" s="132" t="str">
        <f>IFERROR(VLOOKUP(C2708,PG!$C$8:$M$1007,11,FALSE),"")</f>
        <v/>
      </c>
      <c r="G2708" s="133">
        <f>IFERROR(VLOOKUP(C2708,PG!$C$8:$N$1007,12,FALSE)*E2708,0)</f>
        <v>0</v>
      </c>
    </row>
    <row r="2709" spans="1:7" ht="35.1" customHeight="1" thickTop="1" thickBot="1" x14ac:dyDescent="0.3">
      <c r="A2709" s="28" t="str">
        <f t="shared" si="42"/>
        <v/>
      </c>
      <c r="B2709" s="171"/>
      <c r="C2709" s="184"/>
      <c r="D2709" s="170"/>
      <c r="E2709" s="170"/>
      <c r="F2709" s="132" t="str">
        <f>IFERROR(VLOOKUP(C2709,PG!$C$8:$M$1007,11,FALSE),"")</f>
        <v/>
      </c>
      <c r="G2709" s="133">
        <f>IFERROR(VLOOKUP(C2709,PG!$C$8:$N$1007,12,FALSE)*E2709,0)</f>
        <v>0</v>
      </c>
    </row>
    <row r="2710" spans="1:7" ht="35.1" customHeight="1" thickTop="1" thickBot="1" x14ac:dyDescent="0.3">
      <c r="A2710" s="28" t="str">
        <f t="shared" si="42"/>
        <v/>
      </c>
      <c r="B2710" s="171"/>
      <c r="C2710" s="184"/>
      <c r="D2710" s="170"/>
      <c r="E2710" s="170"/>
      <c r="F2710" s="132" t="str">
        <f>IFERROR(VLOOKUP(C2710,PG!$C$8:$M$1007,11,FALSE),"")</f>
        <v/>
      </c>
      <c r="G2710" s="133">
        <f>IFERROR(VLOOKUP(C2710,PG!$C$8:$N$1007,12,FALSE)*E2710,0)</f>
        <v>0</v>
      </c>
    </row>
    <row r="2711" spans="1:7" ht="35.1" customHeight="1" thickTop="1" thickBot="1" x14ac:dyDescent="0.3">
      <c r="A2711" s="28" t="str">
        <f t="shared" si="42"/>
        <v/>
      </c>
      <c r="B2711" s="171"/>
      <c r="C2711" s="184"/>
      <c r="D2711" s="170"/>
      <c r="E2711" s="170"/>
      <c r="F2711" s="132" t="str">
        <f>IFERROR(VLOOKUP(C2711,PG!$C$8:$M$1007,11,FALSE),"")</f>
        <v/>
      </c>
      <c r="G2711" s="133">
        <f>IFERROR(VLOOKUP(C2711,PG!$C$8:$N$1007,12,FALSE)*E2711,0)</f>
        <v>0</v>
      </c>
    </row>
    <row r="2712" spans="1:7" ht="35.1" customHeight="1" thickTop="1" thickBot="1" x14ac:dyDescent="0.3">
      <c r="A2712" s="28" t="str">
        <f t="shared" si="42"/>
        <v/>
      </c>
      <c r="B2712" s="171"/>
      <c r="C2712" s="184"/>
      <c r="D2712" s="170"/>
      <c r="E2712" s="170"/>
      <c r="F2712" s="132" t="str">
        <f>IFERROR(VLOOKUP(C2712,PG!$C$8:$M$1007,11,FALSE),"")</f>
        <v/>
      </c>
      <c r="G2712" s="133">
        <f>IFERROR(VLOOKUP(C2712,PG!$C$8:$N$1007,12,FALSE)*E2712,0)</f>
        <v>0</v>
      </c>
    </row>
    <row r="2713" spans="1:7" ht="35.1" customHeight="1" thickTop="1" thickBot="1" x14ac:dyDescent="0.3">
      <c r="A2713" s="28" t="str">
        <f t="shared" si="42"/>
        <v/>
      </c>
      <c r="B2713" s="171"/>
      <c r="C2713" s="184"/>
      <c r="D2713" s="170"/>
      <c r="E2713" s="170"/>
      <c r="F2713" s="132" t="str">
        <f>IFERROR(VLOOKUP(C2713,PG!$C$8:$M$1007,11,FALSE),"")</f>
        <v/>
      </c>
      <c r="G2713" s="133">
        <f>IFERROR(VLOOKUP(C2713,PG!$C$8:$N$1007,12,FALSE)*E2713,0)</f>
        <v>0</v>
      </c>
    </row>
    <row r="2714" spans="1:7" ht="35.1" customHeight="1" thickTop="1" thickBot="1" x14ac:dyDescent="0.3">
      <c r="A2714" s="28" t="str">
        <f t="shared" si="42"/>
        <v/>
      </c>
      <c r="B2714" s="171"/>
      <c r="C2714" s="184"/>
      <c r="D2714" s="170"/>
      <c r="E2714" s="170"/>
      <c r="F2714" s="132" t="str">
        <f>IFERROR(VLOOKUP(C2714,PG!$C$8:$M$1007,11,FALSE),"")</f>
        <v/>
      </c>
      <c r="G2714" s="133">
        <f>IFERROR(VLOOKUP(C2714,PG!$C$8:$N$1007,12,FALSE)*E2714,0)</f>
        <v>0</v>
      </c>
    </row>
    <row r="2715" spans="1:7" ht="35.1" customHeight="1" thickTop="1" thickBot="1" x14ac:dyDescent="0.3">
      <c r="A2715" s="28" t="str">
        <f t="shared" si="42"/>
        <v/>
      </c>
      <c r="B2715" s="171"/>
      <c r="C2715" s="184"/>
      <c r="D2715" s="170"/>
      <c r="E2715" s="170"/>
      <c r="F2715" s="132" t="str">
        <f>IFERROR(VLOOKUP(C2715,PG!$C$8:$M$1007,11,FALSE),"")</f>
        <v/>
      </c>
      <c r="G2715" s="133">
        <f>IFERROR(VLOOKUP(C2715,PG!$C$8:$N$1007,12,FALSE)*E2715,0)</f>
        <v>0</v>
      </c>
    </row>
    <row r="2716" spans="1:7" ht="35.1" customHeight="1" thickTop="1" thickBot="1" x14ac:dyDescent="0.3">
      <c r="A2716" s="28" t="str">
        <f t="shared" si="42"/>
        <v/>
      </c>
      <c r="B2716" s="171"/>
      <c r="C2716" s="184"/>
      <c r="D2716" s="170"/>
      <c r="E2716" s="170"/>
      <c r="F2716" s="132" t="str">
        <f>IFERROR(VLOOKUP(C2716,PG!$C$8:$M$1007,11,FALSE),"")</f>
        <v/>
      </c>
      <c r="G2716" s="133">
        <f>IFERROR(VLOOKUP(C2716,PG!$C$8:$N$1007,12,FALSE)*E2716,0)</f>
        <v>0</v>
      </c>
    </row>
    <row r="2717" spans="1:7" ht="35.1" customHeight="1" thickTop="1" thickBot="1" x14ac:dyDescent="0.3">
      <c r="A2717" s="28" t="str">
        <f t="shared" si="42"/>
        <v/>
      </c>
      <c r="B2717" s="171"/>
      <c r="C2717" s="184"/>
      <c r="D2717" s="170"/>
      <c r="E2717" s="170"/>
      <c r="F2717" s="132" t="str">
        <f>IFERROR(VLOOKUP(C2717,PG!$C$8:$M$1007,11,FALSE),"")</f>
        <v/>
      </c>
      <c r="G2717" s="133">
        <f>IFERROR(VLOOKUP(C2717,PG!$C$8:$N$1007,12,FALSE)*E2717,0)</f>
        <v>0</v>
      </c>
    </row>
    <row r="2718" spans="1:7" ht="35.1" customHeight="1" thickTop="1" thickBot="1" x14ac:dyDescent="0.3">
      <c r="A2718" s="28" t="str">
        <f t="shared" si="42"/>
        <v/>
      </c>
      <c r="B2718" s="171"/>
      <c r="C2718" s="184"/>
      <c r="D2718" s="170"/>
      <c r="E2718" s="170"/>
      <c r="F2718" s="132" t="str">
        <f>IFERROR(VLOOKUP(C2718,PG!$C$8:$M$1007,11,FALSE),"")</f>
        <v/>
      </c>
      <c r="G2718" s="133">
        <f>IFERROR(VLOOKUP(C2718,PG!$C$8:$N$1007,12,FALSE)*E2718,0)</f>
        <v>0</v>
      </c>
    </row>
    <row r="2719" spans="1:7" ht="35.1" customHeight="1" thickTop="1" thickBot="1" x14ac:dyDescent="0.3">
      <c r="A2719" s="28" t="str">
        <f t="shared" si="42"/>
        <v/>
      </c>
      <c r="B2719" s="171"/>
      <c r="C2719" s="184"/>
      <c r="D2719" s="170"/>
      <c r="E2719" s="170"/>
      <c r="F2719" s="132" t="str">
        <f>IFERROR(VLOOKUP(C2719,PG!$C$8:$M$1007,11,FALSE),"")</f>
        <v/>
      </c>
      <c r="G2719" s="133">
        <f>IFERROR(VLOOKUP(C2719,PG!$C$8:$N$1007,12,FALSE)*E2719,0)</f>
        <v>0</v>
      </c>
    </row>
    <row r="2720" spans="1:7" ht="35.1" customHeight="1" thickTop="1" thickBot="1" x14ac:dyDescent="0.3">
      <c r="A2720" s="28" t="str">
        <f t="shared" si="42"/>
        <v/>
      </c>
      <c r="B2720" s="171"/>
      <c r="C2720" s="184"/>
      <c r="D2720" s="170"/>
      <c r="E2720" s="170"/>
      <c r="F2720" s="132" t="str">
        <f>IFERROR(VLOOKUP(C2720,PG!$C$8:$M$1007,11,FALSE),"")</f>
        <v/>
      </c>
      <c r="G2720" s="133">
        <f>IFERROR(VLOOKUP(C2720,PG!$C$8:$N$1007,12,FALSE)*E2720,0)</f>
        <v>0</v>
      </c>
    </row>
    <row r="2721" spans="1:7" ht="35.1" customHeight="1" thickTop="1" thickBot="1" x14ac:dyDescent="0.3">
      <c r="A2721" s="28" t="str">
        <f t="shared" si="42"/>
        <v/>
      </c>
      <c r="B2721" s="171"/>
      <c r="C2721" s="184"/>
      <c r="D2721" s="170"/>
      <c r="E2721" s="170"/>
      <c r="F2721" s="132" t="str">
        <f>IFERROR(VLOOKUP(C2721,PG!$C$8:$M$1007,11,FALSE),"")</f>
        <v/>
      </c>
      <c r="G2721" s="133">
        <f>IFERROR(VLOOKUP(C2721,PG!$C$8:$N$1007,12,FALSE)*E2721,0)</f>
        <v>0</v>
      </c>
    </row>
    <row r="2722" spans="1:7" ht="35.1" customHeight="1" thickTop="1" thickBot="1" x14ac:dyDescent="0.3">
      <c r="A2722" s="28" t="str">
        <f t="shared" si="42"/>
        <v/>
      </c>
      <c r="B2722" s="171"/>
      <c r="C2722" s="184"/>
      <c r="D2722" s="170"/>
      <c r="E2722" s="170"/>
      <c r="F2722" s="132" t="str">
        <f>IFERROR(VLOOKUP(C2722,PG!$C$8:$M$1007,11,FALSE),"")</f>
        <v/>
      </c>
      <c r="G2722" s="133">
        <f>IFERROR(VLOOKUP(C2722,PG!$C$8:$N$1007,12,FALSE)*E2722,0)</f>
        <v>0</v>
      </c>
    </row>
    <row r="2723" spans="1:7" ht="35.1" customHeight="1" thickTop="1" thickBot="1" x14ac:dyDescent="0.3">
      <c r="A2723" s="28" t="str">
        <f t="shared" si="42"/>
        <v/>
      </c>
      <c r="B2723" s="171"/>
      <c r="C2723" s="184"/>
      <c r="D2723" s="170"/>
      <c r="E2723" s="170"/>
      <c r="F2723" s="132" t="str">
        <f>IFERROR(VLOOKUP(C2723,PG!$C$8:$M$1007,11,FALSE),"")</f>
        <v/>
      </c>
      <c r="G2723" s="133">
        <f>IFERROR(VLOOKUP(C2723,PG!$C$8:$N$1007,12,FALSE)*E2723,0)</f>
        <v>0</v>
      </c>
    </row>
    <row r="2724" spans="1:7" ht="35.1" customHeight="1" thickTop="1" thickBot="1" x14ac:dyDescent="0.3">
      <c r="A2724" s="28" t="str">
        <f t="shared" si="42"/>
        <v/>
      </c>
      <c r="B2724" s="171"/>
      <c r="C2724" s="184"/>
      <c r="D2724" s="170"/>
      <c r="E2724" s="170"/>
      <c r="F2724" s="132" t="str">
        <f>IFERROR(VLOOKUP(C2724,PG!$C$8:$M$1007,11,FALSE),"")</f>
        <v/>
      </c>
      <c r="G2724" s="133">
        <f>IFERROR(VLOOKUP(C2724,PG!$C$8:$N$1007,12,FALSE)*E2724,0)</f>
        <v>0</v>
      </c>
    </row>
    <row r="2725" spans="1:7" ht="35.1" customHeight="1" thickTop="1" thickBot="1" x14ac:dyDescent="0.3">
      <c r="A2725" s="28" t="str">
        <f t="shared" si="42"/>
        <v/>
      </c>
      <c r="B2725" s="171"/>
      <c r="C2725" s="184"/>
      <c r="D2725" s="170"/>
      <c r="E2725" s="170"/>
      <c r="F2725" s="132" t="str">
        <f>IFERROR(VLOOKUP(C2725,PG!$C$8:$M$1007,11,FALSE),"")</f>
        <v/>
      </c>
      <c r="G2725" s="133">
        <f>IFERROR(VLOOKUP(C2725,PG!$C$8:$N$1007,12,FALSE)*E2725,0)</f>
        <v>0</v>
      </c>
    </row>
    <row r="2726" spans="1:7" ht="35.1" customHeight="1" thickTop="1" thickBot="1" x14ac:dyDescent="0.3">
      <c r="A2726" s="28" t="str">
        <f t="shared" si="42"/>
        <v/>
      </c>
      <c r="B2726" s="171"/>
      <c r="C2726" s="184"/>
      <c r="D2726" s="170"/>
      <c r="E2726" s="170"/>
      <c r="F2726" s="132" t="str">
        <f>IFERROR(VLOOKUP(C2726,PG!$C$8:$M$1007,11,FALSE),"")</f>
        <v/>
      </c>
      <c r="G2726" s="133">
        <f>IFERROR(VLOOKUP(C2726,PG!$C$8:$N$1007,12,FALSE)*E2726,0)</f>
        <v>0</v>
      </c>
    </row>
    <row r="2727" spans="1:7" ht="35.1" customHeight="1" thickTop="1" thickBot="1" x14ac:dyDescent="0.3">
      <c r="A2727" s="28" t="str">
        <f t="shared" si="42"/>
        <v/>
      </c>
      <c r="B2727" s="171"/>
      <c r="C2727" s="184"/>
      <c r="D2727" s="170"/>
      <c r="E2727" s="170"/>
      <c r="F2727" s="132" t="str">
        <f>IFERROR(VLOOKUP(C2727,PG!$C$8:$M$1007,11,FALSE),"")</f>
        <v/>
      </c>
      <c r="G2727" s="133">
        <f>IFERROR(VLOOKUP(C2727,PG!$C$8:$N$1007,12,FALSE)*E2727,0)</f>
        <v>0</v>
      </c>
    </row>
    <row r="2728" spans="1:7" ht="35.1" customHeight="1" thickTop="1" thickBot="1" x14ac:dyDescent="0.3">
      <c r="A2728" s="28" t="str">
        <f t="shared" si="42"/>
        <v/>
      </c>
      <c r="B2728" s="171"/>
      <c r="C2728" s="184"/>
      <c r="D2728" s="170"/>
      <c r="E2728" s="170"/>
      <c r="F2728" s="132" t="str">
        <f>IFERROR(VLOOKUP(C2728,PG!$C$8:$M$1007,11,FALSE),"")</f>
        <v/>
      </c>
      <c r="G2728" s="133">
        <f>IFERROR(VLOOKUP(C2728,PG!$C$8:$N$1007,12,FALSE)*E2728,0)</f>
        <v>0</v>
      </c>
    </row>
    <row r="2729" spans="1:7" ht="35.1" customHeight="1" thickTop="1" thickBot="1" x14ac:dyDescent="0.3">
      <c r="A2729" s="28" t="str">
        <f t="shared" si="42"/>
        <v/>
      </c>
      <c r="B2729" s="171"/>
      <c r="C2729" s="184"/>
      <c r="D2729" s="170"/>
      <c r="E2729" s="170"/>
      <c r="F2729" s="132" t="str">
        <f>IFERROR(VLOOKUP(C2729,PG!$C$8:$M$1007,11,FALSE),"")</f>
        <v/>
      </c>
      <c r="G2729" s="133">
        <f>IFERROR(VLOOKUP(C2729,PG!$C$8:$N$1007,12,FALSE)*E2729,0)</f>
        <v>0</v>
      </c>
    </row>
    <row r="2730" spans="1:7" ht="35.1" customHeight="1" thickTop="1" thickBot="1" x14ac:dyDescent="0.3">
      <c r="A2730" s="28" t="str">
        <f t="shared" si="42"/>
        <v/>
      </c>
      <c r="B2730" s="171"/>
      <c r="C2730" s="184"/>
      <c r="D2730" s="170"/>
      <c r="E2730" s="170"/>
      <c r="F2730" s="132" t="str">
        <f>IFERROR(VLOOKUP(C2730,PG!$C$8:$M$1007,11,FALSE),"")</f>
        <v/>
      </c>
      <c r="G2730" s="133">
        <f>IFERROR(VLOOKUP(C2730,PG!$C$8:$N$1007,12,FALSE)*E2730,0)</f>
        <v>0</v>
      </c>
    </row>
    <row r="2731" spans="1:7" ht="35.1" customHeight="1" thickTop="1" thickBot="1" x14ac:dyDescent="0.3">
      <c r="A2731" s="28" t="str">
        <f t="shared" si="42"/>
        <v/>
      </c>
      <c r="B2731" s="171"/>
      <c r="C2731" s="184"/>
      <c r="D2731" s="170"/>
      <c r="E2731" s="170"/>
      <c r="F2731" s="132" t="str">
        <f>IFERROR(VLOOKUP(C2731,PG!$C$8:$M$1007,11,FALSE),"")</f>
        <v/>
      </c>
      <c r="G2731" s="133">
        <f>IFERROR(VLOOKUP(C2731,PG!$C$8:$N$1007,12,FALSE)*E2731,0)</f>
        <v>0</v>
      </c>
    </row>
    <row r="2732" spans="1:7" ht="35.1" customHeight="1" thickTop="1" thickBot="1" x14ac:dyDescent="0.3">
      <c r="A2732" s="28" t="str">
        <f t="shared" si="42"/>
        <v/>
      </c>
      <c r="B2732" s="171"/>
      <c r="C2732" s="184"/>
      <c r="D2732" s="170"/>
      <c r="E2732" s="170"/>
      <c r="F2732" s="132" t="str">
        <f>IFERROR(VLOOKUP(C2732,PG!$C$8:$M$1007,11,FALSE),"")</f>
        <v/>
      </c>
      <c r="G2732" s="133">
        <f>IFERROR(VLOOKUP(C2732,PG!$C$8:$N$1007,12,FALSE)*E2732,0)</f>
        <v>0</v>
      </c>
    </row>
    <row r="2733" spans="1:7" ht="35.1" customHeight="1" thickTop="1" thickBot="1" x14ac:dyDescent="0.3">
      <c r="A2733" s="28" t="str">
        <f t="shared" si="42"/>
        <v/>
      </c>
      <c r="B2733" s="171"/>
      <c r="C2733" s="184"/>
      <c r="D2733" s="170"/>
      <c r="E2733" s="170"/>
      <c r="F2733" s="132" t="str">
        <f>IFERROR(VLOOKUP(C2733,PG!$C$8:$M$1007,11,FALSE),"")</f>
        <v/>
      </c>
      <c r="G2733" s="133">
        <f>IFERROR(VLOOKUP(C2733,PG!$C$8:$N$1007,12,FALSE)*E2733,0)</f>
        <v>0</v>
      </c>
    </row>
    <row r="2734" spans="1:7" ht="35.1" customHeight="1" thickTop="1" thickBot="1" x14ac:dyDescent="0.3">
      <c r="A2734" s="28" t="str">
        <f t="shared" si="42"/>
        <v/>
      </c>
      <c r="B2734" s="171"/>
      <c r="C2734" s="184"/>
      <c r="D2734" s="170"/>
      <c r="E2734" s="170"/>
      <c r="F2734" s="132" t="str">
        <f>IFERROR(VLOOKUP(C2734,PG!$C$8:$M$1007,11,FALSE),"")</f>
        <v/>
      </c>
      <c r="G2734" s="133">
        <f>IFERROR(VLOOKUP(C2734,PG!$C$8:$N$1007,12,FALSE)*E2734,0)</f>
        <v>0</v>
      </c>
    </row>
    <row r="2735" spans="1:7" ht="35.1" customHeight="1" thickTop="1" thickBot="1" x14ac:dyDescent="0.3">
      <c r="A2735" s="28" t="str">
        <f t="shared" si="42"/>
        <v/>
      </c>
      <c r="B2735" s="171"/>
      <c r="C2735" s="184"/>
      <c r="D2735" s="170"/>
      <c r="E2735" s="170"/>
      <c r="F2735" s="132" t="str">
        <f>IFERROR(VLOOKUP(C2735,PG!$C$8:$M$1007,11,FALSE),"")</f>
        <v/>
      </c>
      <c r="G2735" s="133">
        <f>IFERROR(VLOOKUP(C2735,PG!$C$8:$N$1007,12,FALSE)*E2735,0)</f>
        <v>0</v>
      </c>
    </row>
    <row r="2736" spans="1:7" ht="35.1" customHeight="1" thickTop="1" thickBot="1" x14ac:dyDescent="0.3">
      <c r="A2736" s="28" t="str">
        <f t="shared" si="42"/>
        <v/>
      </c>
      <c r="B2736" s="171"/>
      <c r="C2736" s="184"/>
      <c r="D2736" s="170"/>
      <c r="E2736" s="170"/>
      <c r="F2736" s="132" t="str">
        <f>IFERROR(VLOOKUP(C2736,PG!$C$8:$M$1007,11,FALSE),"")</f>
        <v/>
      </c>
      <c r="G2736" s="133">
        <f>IFERROR(VLOOKUP(C2736,PG!$C$8:$N$1007,12,FALSE)*E2736,0)</f>
        <v>0</v>
      </c>
    </row>
    <row r="2737" spans="1:7" ht="35.1" customHeight="1" thickTop="1" thickBot="1" x14ac:dyDescent="0.3">
      <c r="A2737" s="28" t="str">
        <f t="shared" si="42"/>
        <v/>
      </c>
      <c r="B2737" s="171"/>
      <c r="C2737" s="184"/>
      <c r="D2737" s="170"/>
      <c r="E2737" s="170"/>
      <c r="F2737" s="132" t="str">
        <f>IFERROR(VLOOKUP(C2737,PG!$C$8:$M$1007,11,FALSE),"")</f>
        <v/>
      </c>
      <c r="G2737" s="133">
        <f>IFERROR(VLOOKUP(C2737,PG!$C$8:$N$1007,12,FALSE)*E2737,0)</f>
        <v>0</v>
      </c>
    </row>
    <row r="2738" spans="1:7" ht="35.1" customHeight="1" thickTop="1" thickBot="1" x14ac:dyDescent="0.3">
      <c r="A2738" s="28" t="str">
        <f t="shared" si="42"/>
        <v/>
      </c>
      <c r="B2738" s="171"/>
      <c r="C2738" s="184"/>
      <c r="D2738" s="170"/>
      <c r="E2738" s="170"/>
      <c r="F2738" s="132" t="str">
        <f>IFERROR(VLOOKUP(C2738,PG!$C$8:$M$1007,11,FALSE),"")</f>
        <v/>
      </c>
      <c r="G2738" s="133">
        <f>IFERROR(VLOOKUP(C2738,PG!$C$8:$N$1007,12,FALSE)*E2738,0)</f>
        <v>0</v>
      </c>
    </row>
    <row r="2739" spans="1:7" ht="35.1" customHeight="1" thickTop="1" thickBot="1" x14ac:dyDescent="0.3">
      <c r="A2739" s="28" t="str">
        <f t="shared" si="42"/>
        <v/>
      </c>
      <c r="B2739" s="171"/>
      <c r="C2739" s="184"/>
      <c r="D2739" s="170"/>
      <c r="E2739" s="170"/>
      <c r="F2739" s="132" t="str">
        <f>IFERROR(VLOOKUP(C2739,PG!$C$8:$M$1007,11,FALSE),"")</f>
        <v/>
      </c>
      <c r="G2739" s="133">
        <f>IFERROR(VLOOKUP(C2739,PG!$C$8:$N$1007,12,FALSE)*E2739,0)</f>
        <v>0</v>
      </c>
    </row>
    <row r="2740" spans="1:7" ht="35.1" customHeight="1" thickTop="1" thickBot="1" x14ac:dyDescent="0.3">
      <c r="A2740" s="28" t="str">
        <f t="shared" si="42"/>
        <v/>
      </c>
      <c r="B2740" s="171"/>
      <c r="C2740" s="184"/>
      <c r="D2740" s="170"/>
      <c r="E2740" s="170"/>
      <c r="F2740" s="132" t="str">
        <f>IFERROR(VLOOKUP(C2740,PG!$C$8:$M$1007,11,FALSE),"")</f>
        <v/>
      </c>
      <c r="G2740" s="133">
        <f>IFERROR(VLOOKUP(C2740,PG!$C$8:$N$1007,12,FALSE)*E2740,0)</f>
        <v>0</v>
      </c>
    </row>
    <row r="2741" spans="1:7" ht="35.1" customHeight="1" thickTop="1" thickBot="1" x14ac:dyDescent="0.3">
      <c r="A2741" s="28" t="str">
        <f t="shared" si="42"/>
        <v/>
      </c>
      <c r="B2741" s="171"/>
      <c r="C2741" s="184"/>
      <c r="D2741" s="170"/>
      <c r="E2741" s="170"/>
      <c r="F2741" s="132" t="str">
        <f>IFERROR(VLOOKUP(C2741,PG!$C$8:$M$1007,11,FALSE),"")</f>
        <v/>
      </c>
      <c r="G2741" s="133">
        <f>IFERROR(VLOOKUP(C2741,PG!$C$8:$N$1007,12,FALSE)*E2741,0)</f>
        <v>0</v>
      </c>
    </row>
    <row r="2742" spans="1:7" ht="35.1" customHeight="1" thickTop="1" thickBot="1" x14ac:dyDescent="0.3">
      <c r="A2742" s="28" t="str">
        <f t="shared" si="42"/>
        <v/>
      </c>
      <c r="B2742" s="171"/>
      <c r="C2742" s="184"/>
      <c r="D2742" s="170"/>
      <c r="E2742" s="170"/>
      <c r="F2742" s="132" t="str">
        <f>IFERROR(VLOOKUP(C2742,PG!$C$8:$M$1007,11,FALSE),"")</f>
        <v/>
      </c>
      <c r="G2742" s="133">
        <f>IFERROR(VLOOKUP(C2742,PG!$C$8:$N$1007,12,FALSE)*E2742,0)</f>
        <v>0</v>
      </c>
    </row>
    <row r="2743" spans="1:7" ht="35.1" customHeight="1" thickTop="1" thickBot="1" x14ac:dyDescent="0.3">
      <c r="A2743" s="28" t="str">
        <f t="shared" si="42"/>
        <v/>
      </c>
      <c r="B2743" s="171"/>
      <c r="C2743" s="184"/>
      <c r="D2743" s="170"/>
      <c r="E2743" s="170"/>
      <c r="F2743" s="132" t="str">
        <f>IFERROR(VLOOKUP(C2743,PG!$C$8:$M$1007,11,FALSE),"")</f>
        <v/>
      </c>
      <c r="G2743" s="133">
        <f>IFERROR(VLOOKUP(C2743,PG!$C$8:$N$1007,12,FALSE)*E2743,0)</f>
        <v>0</v>
      </c>
    </row>
    <row r="2744" spans="1:7" ht="35.1" customHeight="1" thickTop="1" thickBot="1" x14ac:dyDescent="0.3">
      <c r="A2744" s="28" t="str">
        <f t="shared" si="42"/>
        <v/>
      </c>
      <c r="B2744" s="171"/>
      <c r="C2744" s="184"/>
      <c r="D2744" s="170"/>
      <c r="E2744" s="170"/>
      <c r="F2744" s="132" t="str">
        <f>IFERROR(VLOOKUP(C2744,PG!$C$8:$M$1007,11,FALSE),"")</f>
        <v/>
      </c>
      <c r="G2744" s="133">
        <f>IFERROR(VLOOKUP(C2744,PG!$C$8:$N$1007,12,FALSE)*E2744,0)</f>
        <v>0</v>
      </c>
    </row>
    <row r="2745" spans="1:7" ht="35.1" customHeight="1" thickTop="1" thickBot="1" x14ac:dyDescent="0.3">
      <c r="A2745" s="28" t="str">
        <f t="shared" si="42"/>
        <v/>
      </c>
      <c r="B2745" s="171"/>
      <c r="C2745" s="184"/>
      <c r="D2745" s="170"/>
      <c r="E2745" s="170"/>
      <c r="F2745" s="132" t="str">
        <f>IFERROR(VLOOKUP(C2745,PG!$C$8:$M$1007,11,FALSE),"")</f>
        <v/>
      </c>
      <c r="G2745" s="133">
        <f>IFERROR(VLOOKUP(C2745,PG!$C$8:$N$1007,12,FALSE)*E2745,0)</f>
        <v>0</v>
      </c>
    </row>
    <row r="2746" spans="1:7" ht="35.1" customHeight="1" thickTop="1" thickBot="1" x14ac:dyDescent="0.3">
      <c r="A2746" s="28" t="str">
        <f t="shared" si="42"/>
        <v/>
      </c>
      <c r="B2746" s="171"/>
      <c r="C2746" s="184"/>
      <c r="D2746" s="170"/>
      <c r="E2746" s="170"/>
      <c r="F2746" s="132" t="str">
        <f>IFERROR(VLOOKUP(C2746,PG!$C$8:$M$1007,11,FALSE),"")</f>
        <v/>
      </c>
      <c r="G2746" s="133">
        <f>IFERROR(VLOOKUP(C2746,PG!$C$8:$N$1007,12,FALSE)*E2746,0)</f>
        <v>0</v>
      </c>
    </row>
    <row r="2747" spans="1:7" ht="35.1" customHeight="1" thickTop="1" thickBot="1" x14ac:dyDescent="0.3">
      <c r="A2747" s="28" t="str">
        <f t="shared" si="42"/>
        <v/>
      </c>
      <c r="B2747" s="171"/>
      <c r="C2747" s="184"/>
      <c r="D2747" s="170"/>
      <c r="E2747" s="170"/>
      <c r="F2747" s="132" t="str">
        <f>IFERROR(VLOOKUP(C2747,PG!$C$8:$M$1007,11,FALSE),"")</f>
        <v/>
      </c>
      <c r="G2747" s="133">
        <f>IFERROR(VLOOKUP(C2747,PG!$C$8:$N$1007,12,FALSE)*E2747,0)</f>
        <v>0</v>
      </c>
    </row>
    <row r="2748" spans="1:7" ht="35.1" customHeight="1" thickTop="1" thickBot="1" x14ac:dyDescent="0.3">
      <c r="A2748" s="28" t="str">
        <f t="shared" si="42"/>
        <v/>
      </c>
      <c r="B2748" s="171"/>
      <c r="C2748" s="184"/>
      <c r="D2748" s="170"/>
      <c r="E2748" s="170"/>
      <c r="F2748" s="132" t="str">
        <f>IFERROR(VLOOKUP(C2748,PG!$C$8:$M$1007,11,FALSE),"")</f>
        <v/>
      </c>
      <c r="G2748" s="133">
        <f>IFERROR(VLOOKUP(C2748,PG!$C$8:$N$1007,12,FALSE)*E2748,0)</f>
        <v>0</v>
      </c>
    </row>
    <row r="2749" spans="1:7" ht="35.1" customHeight="1" thickTop="1" thickBot="1" x14ac:dyDescent="0.3">
      <c r="A2749" s="28" t="str">
        <f t="shared" si="42"/>
        <v/>
      </c>
      <c r="B2749" s="171"/>
      <c r="C2749" s="184"/>
      <c r="D2749" s="170"/>
      <c r="E2749" s="170"/>
      <c r="F2749" s="132" t="str">
        <f>IFERROR(VLOOKUP(C2749,PG!$C$8:$M$1007,11,FALSE),"")</f>
        <v/>
      </c>
      <c r="G2749" s="133">
        <f>IFERROR(VLOOKUP(C2749,PG!$C$8:$N$1007,12,FALSE)*E2749,0)</f>
        <v>0</v>
      </c>
    </row>
    <row r="2750" spans="1:7" ht="35.1" customHeight="1" thickTop="1" thickBot="1" x14ac:dyDescent="0.3">
      <c r="A2750" s="28" t="str">
        <f t="shared" si="42"/>
        <v/>
      </c>
      <c r="B2750" s="171"/>
      <c r="C2750" s="184"/>
      <c r="D2750" s="170"/>
      <c r="E2750" s="170"/>
      <c r="F2750" s="132" t="str">
        <f>IFERROR(VLOOKUP(C2750,PG!$C$8:$M$1007,11,FALSE),"")</f>
        <v/>
      </c>
      <c r="G2750" s="133">
        <f>IFERROR(VLOOKUP(C2750,PG!$C$8:$N$1007,12,FALSE)*E2750,0)</f>
        <v>0</v>
      </c>
    </row>
    <row r="2751" spans="1:7" ht="35.1" customHeight="1" thickTop="1" thickBot="1" x14ac:dyDescent="0.3">
      <c r="A2751" s="28" t="str">
        <f t="shared" si="42"/>
        <v/>
      </c>
      <c r="B2751" s="171"/>
      <c r="C2751" s="184"/>
      <c r="D2751" s="170"/>
      <c r="E2751" s="170"/>
      <c r="F2751" s="132" t="str">
        <f>IFERROR(VLOOKUP(C2751,PG!$C$8:$M$1007,11,FALSE),"")</f>
        <v/>
      </c>
      <c r="G2751" s="133">
        <f>IFERROR(VLOOKUP(C2751,PG!$C$8:$N$1007,12,FALSE)*E2751,0)</f>
        <v>0</v>
      </c>
    </row>
    <row r="2752" spans="1:7" ht="35.1" customHeight="1" thickTop="1" thickBot="1" x14ac:dyDescent="0.3">
      <c r="A2752" s="28" t="str">
        <f t="shared" si="42"/>
        <v/>
      </c>
      <c r="B2752" s="171"/>
      <c r="C2752" s="184"/>
      <c r="D2752" s="170"/>
      <c r="E2752" s="170"/>
      <c r="F2752" s="132" t="str">
        <f>IFERROR(VLOOKUP(C2752,PG!$C$8:$M$1007,11,FALSE),"")</f>
        <v/>
      </c>
      <c r="G2752" s="133">
        <f>IFERROR(VLOOKUP(C2752,PG!$C$8:$N$1007,12,FALSE)*E2752,0)</f>
        <v>0</v>
      </c>
    </row>
    <row r="2753" spans="1:7" ht="35.1" customHeight="1" thickTop="1" thickBot="1" x14ac:dyDescent="0.3">
      <c r="A2753" s="28" t="str">
        <f t="shared" si="42"/>
        <v/>
      </c>
      <c r="B2753" s="171"/>
      <c r="C2753" s="184"/>
      <c r="D2753" s="170"/>
      <c r="E2753" s="170"/>
      <c r="F2753" s="132" t="str">
        <f>IFERROR(VLOOKUP(C2753,PG!$C$8:$M$1007,11,FALSE),"")</f>
        <v/>
      </c>
      <c r="G2753" s="133">
        <f>IFERROR(VLOOKUP(C2753,PG!$C$8:$N$1007,12,FALSE)*E2753,0)</f>
        <v>0</v>
      </c>
    </row>
    <row r="2754" spans="1:7" ht="35.1" customHeight="1" thickTop="1" thickBot="1" x14ac:dyDescent="0.3">
      <c r="A2754" s="28" t="str">
        <f t="shared" si="42"/>
        <v/>
      </c>
      <c r="B2754" s="171"/>
      <c r="C2754" s="184"/>
      <c r="D2754" s="170"/>
      <c r="E2754" s="170"/>
      <c r="F2754" s="132" t="str">
        <f>IFERROR(VLOOKUP(C2754,PG!$C$8:$M$1007,11,FALSE),"")</f>
        <v/>
      </c>
      <c r="G2754" s="133">
        <f>IFERROR(VLOOKUP(C2754,PG!$C$8:$N$1007,12,FALSE)*E2754,0)</f>
        <v>0</v>
      </c>
    </row>
    <row r="2755" spans="1:7" ht="35.1" customHeight="1" thickTop="1" thickBot="1" x14ac:dyDescent="0.3">
      <c r="A2755" s="28" t="str">
        <f t="shared" si="42"/>
        <v/>
      </c>
      <c r="B2755" s="171"/>
      <c r="C2755" s="184"/>
      <c r="D2755" s="170"/>
      <c r="E2755" s="170"/>
      <c r="F2755" s="132" t="str">
        <f>IFERROR(VLOOKUP(C2755,PG!$C$8:$M$1007,11,FALSE),"")</f>
        <v/>
      </c>
      <c r="G2755" s="133">
        <f>IFERROR(VLOOKUP(C2755,PG!$C$8:$N$1007,12,FALSE)*E2755,0)</f>
        <v>0</v>
      </c>
    </row>
    <row r="2756" spans="1:7" ht="35.1" customHeight="1" thickTop="1" thickBot="1" x14ac:dyDescent="0.3">
      <c r="A2756" s="28" t="str">
        <f t="shared" si="42"/>
        <v/>
      </c>
      <c r="B2756" s="171"/>
      <c r="C2756" s="184"/>
      <c r="D2756" s="170"/>
      <c r="E2756" s="170"/>
      <c r="F2756" s="132" t="str">
        <f>IFERROR(VLOOKUP(C2756,PG!$C$8:$M$1007,11,FALSE),"")</f>
        <v/>
      </c>
      <c r="G2756" s="133">
        <f>IFERROR(VLOOKUP(C2756,PG!$C$8:$N$1007,12,FALSE)*E2756,0)</f>
        <v>0</v>
      </c>
    </row>
    <row r="2757" spans="1:7" ht="35.1" customHeight="1" thickTop="1" thickBot="1" x14ac:dyDescent="0.3">
      <c r="A2757" s="28" t="str">
        <f t="shared" si="42"/>
        <v/>
      </c>
      <c r="B2757" s="171"/>
      <c r="C2757" s="184"/>
      <c r="D2757" s="170"/>
      <c r="E2757" s="170"/>
      <c r="F2757" s="132" t="str">
        <f>IFERROR(VLOOKUP(C2757,PG!$C$8:$M$1007,11,FALSE),"")</f>
        <v/>
      </c>
      <c r="G2757" s="133">
        <f>IFERROR(VLOOKUP(C2757,PG!$C$8:$N$1007,12,FALSE)*E2757,0)</f>
        <v>0</v>
      </c>
    </row>
    <row r="2758" spans="1:7" ht="35.1" customHeight="1" thickTop="1" thickBot="1" x14ac:dyDescent="0.3">
      <c r="A2758" s="28" t="str">
        <f t="shared" si="42"/>
        <v/>
      </c>
      <c r="B2758" s="171"/>
      <c r="C2758" s="184"/>
      <c r="D2758" s="170"/>
      <c r="E2758" s="170"/>
      <c r="F2758" s="132" t="str">
        <f>IFERROR(VLOOKUP(C2758,PG!$C$8:$M$1007,11,FALSE),"")</f>
        <v/>
      </c>
      <c r="G2758" s="133">
        <f>IFERROR(VLOOKUP(C2758,PG!$C$8:$N$1007,12,FALSE)*E2758,0)</f>
        <v>0</v>
      </c>
    </row>
    <row r="2759" spans="1:7" ht="35.1" customHeight="1" thickTop="1" thickBot="1" x14ac:dyDescent="0.3">
      <c r="A2759" s="28" t="str">
        <f t="shared" si="42"/>
        <v/>
      </c>
      <c r="B2759" s="171"/>
      <c r="C2759" s="184"/>
      <c r="D2759" s="170"/>
      <c r="E2759" s="170"/>
      <c r="F2759" s="132" t="str">
        <f>IFERROR(VLOOKUP(C2759,PG!$C$8:$M$1007,11,FALSE),"")</f>
        <v/>
      </c>
      <c r="G2759" s="133">
        <f>IFERROR(VLOOKUP(C2759,PG!$C$8:$N$1007,12,FALSE)*E2759,0)</f>
        <v>0</v>
      </c>
    </row>
    <row r="2760" spans="1:7" ht="35.1" customHeight="1" thickTop="1" thickBot="1" x14ac:dyDescent="0.3">
      <c r="A2760" s="28" t="str">
        <f t="shared" si="42"/>
        <v/>
      </c>
      <c r="B2760" s="171"/>
      <c r="C2760" s="184"/>
      <c r="D2760" s="170"/>
      <c r="E2760" s="170"/>
      <c r="F2760" s="132" t="str">
        <f>IFERROR(VLOOKUP(C2760,PG!$C$8:$M$1007,11,FALSE),"")</f>
        <v/>
      </c>
      <c r="G2760" s="133">
        <f>IFERROR(VLOOKUP(C2760,PG!$C$8:$N$1007,12,FALSE)*E2760,0)</f>
        <v>0</v>
      </c>
    </row>
    <row r="2761" spans="1:7" ht="35.1" customHeight="1" thickTop="1" thickBot="1" x14ac:dyDescent="0.3">
      <c r="A2761" s="28" t="str">
        <f t="shared" ref="A2761:A2824" si="43">IF(B2761="","",MONTH(B2761))</f>
        <v/>
      </c>
      <c r="B2761" s="171"/>
      <c r="C2761" s="184"/>
      <c r="D2761" s="170"/>
      <c r="E2761" s="170"/>
      <c r="F2761" s="132" t="str">
        <f>IFERROR(VLOOKUP(C2761,PG!$C$8:$M$1007,11,FALSE),"")</f>
        <v/>
      </c>
      <c r="G2761" s="133">
        <f>IFERROR(VLOOKUP(C2761,PG!$C$8:$N$1007,12,FALSE)*E2761,0)</f>
        <v>0</v>
      </c>
    </row>
    <row r="2762" spans="1:7" ht="35.1" customHeight="1" thickTop="1" thickBot="1" x14ac:dyDescent="0.3">
      <c r="A2762" s="28" t="str">
        <f t="shared" si="43"/>
        <v/>
      </c>
      <c r="B2762" s="171"/>
      <c r="C2762" s="184"/>
      <c r="D2762" s="170"/>
      <c r="E2762" s="170"/>
      <c r="F2762" s="132" t="str">
        <f>IFERROR(VLOOKUP(C2762,PG!$C$8:$M$1007,11,FALSE),"")</f>
        <v/>
      </c>
      <c r="G2762" s="133">
        <f>IFERROR(VLOOKUP(C2762,PG!$C$8:$N$1007,12,FALSE)*E2762,0)</f>
        <v>0</v>
      </c>
    </row>
    <row r="2763" spans="1:7" ht="35.1" customHeight="1" thickTop="1" thickBot="1" x14ac:dyDescent="0.3">
      <c r="A2763" s="28" t="str">
        <f t="shared" si="43"/>
        <v/>
      </c>
      <c r="B2763" s="171"/>
      <c r="C2763" s="184"/>
      <c r="D2763" s="170"/>
      <c r="E2763" s="170"/>
      <c r="F2763" s="132" t="str">
        <f>IFERROR(VLOOKUP(C2763,PG!$C$8:$M$1007,11,FALSE),"")</f>
        <v/>
      </c>
      <c r="G2763" s="133">
        <f>IFERROR(VLOOKUP(C2763,PG!$C$8:$N$1007,12,FALSE)*E2763,0)</f>
        <v>0</v>
      </c>
    </row>
    <row r="2764" spans="1:7" ht="35.1" customHeight="1" thickTop="1" thickBot="1" x14ac:dyDescent="0.3">
      <c r="A2764" s="28" t="str">
        <f t="shared" si="43"/>
        <v/>
      </c>
      <c r="B2764" s="171"/>
      <c r="C2764" s="184"/>
      <c r="D2764" s="170"/>
      <c r="E2764" s="170"/>
      <c r="F2764" s="132" t="str">
        <f>IFERROR(VLOOKUP(C2764,PG!$C$8:$M$1007,11,FALSE),"")</f>
        <v/>
      </c>
      <c r="G2764" s="133">
        <f>IFERROR(VLOOKUP(C2764,PG!$C$8:$N$1007,12,FALSE)*E2764,0)</f>
        <v>0</v>
      </c>
    </row>
    <row r="2765" spans="1:7" ht="35.1" customHeight="1" thickTop="1" thickBot="1" x14ac:dyDescent="0.3">
      <c r="A2765" s="28" t="str">
        <f t="shared" si="43"/>
        <v/>
      </c>
      <c r="B2765" s="171"/>
      <c r="C2765" s="184"/>
      <c r="D2765" s="170"/>
      <c r="E2765" s="170"/>
      <c r="F2765" s="132" t="str">
        <f>IFERROR(VLOOKUP(C2765,PG!$C$8:$M$1007,11,FALSE),"")</f>
        <v/>
      </c>
      <c r="G2765" s="133">
        <f>IFERROR(VLOOKUP(C2765,PG!$C$8:$N$1007,12,FALSE)*E2765,0)</f>
        <v>0</v>
      </c>
    </row>
    <row r="2766" spans="1:7" ht="35.1" customHeight="1" thickTop="1" thickBot="1" x14ac:dyDescent="0.3">
      <c r="A2766" s="28" t="str">
        <f t="shared" si="43"/>
        <v/>
      </c>
      <c r="B2766" s="171"/>
      <c r="C2766" s="184"/>
      <c r="D2766" s="170"/>
      <c r="E2766" s="170"/>
      <c r="F2766" s="132" t="str">
        <f>IFERROR(VLOOKUP(C2766,PG!$C$8:$M$1007,11,FALSE),"")</f>
        <v/>
      </c>
      <c r="G2766" s="133">
        <f>IFERROR(VLOOKUP(C2766,PG!$C$8:$N$1007,12,FALSE)*E2766,0)</f>
        <v>0</v>
      </c>
    </row>
    <row r="2767" spans="1:7" ht="35.1" customHeight="1" thickTop="1" thickBot="1" x14ac:dyDescent="0.3">
      <c r="A2767" s="28" t="str">
        <f t="shared" si="43"/>
        <v/>
      </c>
      <c r="B2767" s="171"/>
      <c r="C2767" s="184"/>
      <c r="D2767" s="170"/>
      <c r="E2767" s="170"/>
      <c r="F2767" s="132" t="str">
        <f>IFERROR(VLOOKUP(C2767,PG!$C$8:$M$1007,11,FALSE),"")</f>
        <v/>
      </c>
      <c r="G2767" s="133">
        <f>IFERROR(VLOOKUP(C2767,PG!$C$8:$N$1007,12,FALSE)*E2767,0)</f>
        <v>0</v>
      </c>
    </row>
    <row r="2768" spans="1:7" ht="35.1" customHeight="1" thickTop="1" thickBot="1" x14ac:dyDescent="0.3">
      <c r="A2768" s="28" t="str">
        <f t="shared" si="43"/>
        <v/>
      </c>
      <c r="B2768" s="171"/>
      <c r="C2768" s="184"/>
      <c r="D2768" s="170"/>
      <c r="E2768" s="170"/>
      <c r="F2768" s="132" t="str">
        <f>IFERROR(VLOOKUP(C2768,PG!$C$8:$M$1007,11,FALSE),"")</f>
        <v/>
      </c>
      <c r="G2768" s="133">
        <f>IFERROR(VLOOKUP(C2768,PG!$C$8:$N$1007,12,FALSE)*E2768,0)</f>
        <v>0</v>
      </c>
    </row>
    <row r="2769" spans="1:7" ht="35.1" customHeight="1" thickTop="1" thickBot="1" x14ac:dyDescent="0.3">
      <c r="A2769" s="28" t="str">
        <f t="shared" si="43"/>
        <v/>
      </c>
      <c r="B2769" s="171"/>
      <c r="C2769" s="184"/>
      <c r="D2769" s="170"/>
      <c r="E2769" s="170"/>
      <c r="F2769" s="132" t="str">
        <f>IFERROR(VLOOKUP(C2769,PG!$C$8:$M$1007,11,FALSE),"")</f>
        <v/>
      </c>
      <c r="G2769" s="133">
        <f>IFERROR(VLOOKUP(C2769,PG!$C$8:$N$1007,12,FALSE)*E2769,0)</f>
        <v>0</v>
      </c>
    </row>
    <row r="2770" spans="1:7" ht="35.1" customHeight="1" thickTop="1" thickBot="1" x14ac:dyDescent="0.3">
      <c r="A2770" s="28" t="str">
        <f t="shared" si="43"/>
        <v/>
      </c>
      <c r="B2770" s="171"/>
      <c r="C2770" s="184"/>
      <c r="D2770" s="170"/>
      <c r="E2770" s="170"/>
      <c r="F2770" s="132" t="str">
        <f>IFERROR(VLOOKUP(C2770,PG!$C$8:$M$1007,11,FALSE),"")</f>
        <v/>
      </c>
      <c r="G2770" s="133">
        <f>IFERROR(VLOOKUP(C2770,PG!$C$8:$N$1007,12,FALSE)*E2770,0)</f>
        <v>0</v>
      </c>
    </row>
    <row r="2771" spans="1:7" ht="35.1" customHeight="1" thickTop="1" thickBot="1" x14ac:dyDescent="0.3">
      <c r="A2771" s="28" t="str">
        <f t="shared" si="43"/>
        <v/>
      </c>
      <c r="B2771" s="171"/>
      <c r="C2771" s="184"/>
      <c r="D2771" s="170"/>
      <c r="E2771" s="170"/>
      <c r="F2771" s="132" t="str">
        <f>IFERROR(VLOOKUP(C2771,PG!$C$8:$M$1007,11,FALSE),"")</f>
        <v/>
      </c>
      <c r="G2771" s="133">
        <f>IFERROR(VLOOKUP(C2771,PG!$C$8:$N$1007,12,FALSE)*E2771,0)</f>
        <v>0</v>
      </c>
    </row>
    <row r="2772" spans="1:7" ht="35.1" customHeight="1" thickTop="1" thickBot="1" x14ac:dyDescent="0.3">
      <c r="A2772" s="28" t="str">
        <f t="shared" si="43"/>
        <v/>
      </c>
      <c r="B2772" s="171"/>
      <c r="C2772" s="184"/>
      <c r="D2772" s="170"/>
      <c r="E2772" s="170"/>
      <c r="F2772" s="132" t="str">
        <f>IFERROR(VLOOKUP(C2772,PG!$C$8:$M$1007,11,FALSE),"")</f>
        <v/>
      </c>
      <c r="G2772" s="133">
        <f>IFERROR(VLOOKUP(C2772,PG!$C$8:$N$1007,12,FALSE)*E2772,0)</f>
        <v>0</v>
      </c>
    </row>
    <row r="2773" spans="1:7" ht="35.1" customHeight="1" thickTop="1" thickBot="1" x14ac:dyDescent="0.3">
      <c r="A2773" s="28" t="str">
        <f t="shared" si="43"/>
        <v/>
      </c>
      <c r="B2773" s="171"/>
      <c r="C2773" s="184"/>
      <c r="D2773" s="170"/>
      <c r="E2773" s="170"/>
      <c r="F2773" s="132" t="str">
        <f>IFERROR(VLOOKUP(C2773,PG!$C$8:$M$1007,11,FALSE),"")</f>
        <v/>
      </c>
      <c r="G2773" s="133">
        <f>IFERROR(VLOOKUP(C2773,PG!$C$8:$N$1007,12,FALSE)*E2773,0)</f>
        <v>0</v>
      </c>
    </row>
    <row r="2774" spans="1:7" ht="35.1" customHeight="1" thickTop="1" thickBot="1" x14ac:dyDescent="0.3">
      <c r="A2774" s="28" t="str">
        <f t="shared" si="43"/>
        <v/>
      </c>
      <c r="B2774" s="171"/>
      <c r="C2774" s="184"/>
      <c r="D2774" s="170"/>
      <c r="E2774" s="170"/>
      <c r="F2774" s="132" t="str">
        <f>IFERROR(VLOOKUP(C2774,PG!$C$8:$M$1007,11,FALSE),"")</f>
        <v/>
      </c>
      <c r="G2774" s="133">
        <f>IFERROR(VLOOKUP(C2774,PG!$C$8:$N$1007,12,FALSE)*E2774,0)</f>
        <v>0</v>
      </c>
    </row>
    <row r="2775" spans="1:7" ht="35.1" customHeight="1" thickTop="1" thickBot="1" x14ac:dyDescent="0.3">
      <c r="A2775" s="28" t="str">
        <f t="shared" si="43"/>
        <v/>
      </c>
      <c r="B2775" s="171"/>
      <c r="C2775" s="184"/>
      <c r="D2775" s="170"/>
      <c r="E2775" s="170"/>
      <c r="F2775" s="132" t="str">
        <f>IFERROR(VLOOKUP(C2775,PG!$C$8:$M$1007,11,FALSE),"")</f>
        <v/>
      </c>
      <c r="G2775" s="133">
        <f>IFERROR(VLOOKUP(C2775,PG!$C$8:$N$1007,12,FALSE)*E2775,0)</f>
        <v>0</v>
      </c>
    </row>
    <row r="2776" spans="1:7" ht="35.1" customHeight="1" thickTop="1" thickBot="1" x14ac:dyDescent="0.3">
      <c r="A2776" s="28" t="str">
        <f t="shared" si="43"/>
        <v/>
      </c>
      <c r="B2776" s="171"/>
      <c r="C2776" s="184"/>
      <c r="D2776" s="170"/>
      <c r="E2776" s="170"/>
      <c r="F2776" s="132" t="str">
        <f>IFERROR(VLOOKUP(C2776,PG!$C$8:$M$1007,11,FALSE),"")</f>
        <v/>
      </c>
      <c r="G2776" s="133">
        <f>IFERROR(VLOOKUP(C2776,PG!$C$8:$N$1007,12,FALSE)*E2776,0)</f>
        <v>0</v>
      </c>
    </row>
    <row r="2777" spans="1:7" ht="35.1" customHeight="1" thickTop="1" thickBot="1" x14ac:dyDescent="0.3">
      <c r="A2777" s="28" t="str">
        <f t="shared" si="43"/>
        <v/>
      </c>
      <c r="B2777" s="171"/>
      <c r="C2777" s="184"/>
      <c r="D2777" s="170"/>
      <c r="E2777" s="170"/>
      <c r="F2777" s="132" t="str">
        <f>IFERROR(VLOOKUP(C2777,PG!$C$8:$M$1007,11,FALSE),"")</f>
        <v/>
      </c>
      <c r="G2777" s="133">
        <f>IFERROR(VLOOKUP(C2777,PG!$C$8:$N$1007,12,FALSE)*E2777,0)</f>
        <v>0</v>
      </c>
    </row>
    <row r="2778" spans="1:7" ht="35.1" customHeight="1" thickTop="1" thickBot="1" x14ac:dyDescent="0.3">
      <c r="A2778" s="28" t="str">
        <f t="shared" si="43"/>
        <v/>
      </c>
      <c r="B2778" s="171"/>
      <c r="C2778" s="184"/>
      <c r="D2778" s="170"/>
      <c r="E2778" s="170"/>
      <c r="F2778" s="132" t="str">
        <f>IFERROR(VLOOKUP(C2778,PG!$C$8:$M$1007,11,FALSE),"")</f>
        <v/>
      </c>
      <c r="G2778" s="133">
        <f>IFERROR(VLOOKUP(C2778,PG!$C$8:$N$1007,12,FALSE)*E2778,0)</f>
        <v>0</v>
      </c>
    </row>
    <row r="2779" spans="1:7" ht="35.1" customHeight="1" thickTop="1" thickBot="1" x14ac:dyDescent="0.3">
      <c r="A2779" s="28" t="str">
        <f t="shared" si="43"/>
        <v/>
      </c>
      <c r="B2779" s="171"/>
      <c r="C2779" s="184"/>
      <c r="D2779" s="170"/>
      <c r="E2779" s="170"/>
      <c r="F2779" s="132" t="str">
        <f>IFERROR(VLOOKUP(C2779,PG!$C$8:$M$1007,11,FALSE),"")</f>
        <v/>
      </c>
      <c r="G2779" s="133">
        <f>IFERROR(VLOOKUP(C2779,PG!$C$8:$N$1007,12,FALSE)*E2779,0)</f>
        <v>0</v>
      </c>
    </row>
    <row r="2780" spans="1:7" ht="35.1" customHeight="1" thickTop="1" thickBot="1" x14ac:dyDescent="0.3">
      <c r="A2780" s="28" t="str">
        <f t="shared" si="43"/>
        <v/>
      </c>
      <c r="B2780" s="171"/>
      <c r="C2780" s="184"/>
      <c r="D2780" s="170"/>
      <c r="E2780" s="170"/>
      <c r="F2780" s="132" t="str">
        <f>IFERROR(VLOOKUP(C2780,PG!$C$8:$M$1007,11,FALSE),"")</f>
        <v/>
      </c>
      <c r="G2780" s="133">
        <f>IFERROR(VLOOKUP(C2780,PG!$C$8:$N$1007,12,FALSE)*E2780,0)</f>
        <v>0</v>
      </c>
    </row>
    <row r="2781" spans="1:7" ht="35.1" customHeight="1" thickTop="1" thickBot="1" x14ac:dyDescent="0.3">
      <c r="A2781" s="28" t="str">
        <f t="shared" si="43"/>
        <v/>
      </c>
      <c r="B2781" s="171"/>
      <c r="C2781" s="184"/>
      <c r="D2781" s="170"/>
      <c r="E2781" s="170"/>
      <c r="F2781" s="132" t="str">
        <f>IFERROR(VLOOKUP(C2781,PG!$C$8:$M$1007,11,FALSE),"")</f>
        <v/>
      </c>
      <c r="G2781" s="133">
        <f>IFERROR(VLOOKUP(C2781,PG!$C$8:$N$1007,12,FALSE)*E2781,0)</f>
        <v>0</v>
      </c>
    </row>
    <row r="2782" spans="1:7" ht="35.1" customHeight="1" thickTop="1" thickBot="1" x14ac:dyDescent="0.3">
      <c r="A2782" s="28" t="str">
        <f t="shared" si="43"/>
        <v/>
      </c>
      <c r="B2782" s="171"/>
      <c r="C2782" s="184"/>
      <c r="D2782" s="170"/>
      <c r="E2782" s="170"/>
      <c r="F2782" s="132" t="str">
        <f>IFERROR(VLOOKUP(C2782,PG!$C$8:$M$1007,11,FALSE),"")</f>
        <v/>
      </c>
      <c r="G2782" s="133">
        <f>IFERROR(VLOOKUP(C2782,PG!$C$8:$N$1007,12,FALSE)*E2782,0)</f>
        <v>0</v>
      </c>
    </row>
    <row r="2783" spans="1:7" ht="35.1" customHeight="1" thickTop="1" thickBot="1" x14ac:dyDescent="0.3">
      <c r="A2783" s="28" t="str">
        <f t="shared" si="43"/>
        <v/>
      </c>
      <c r="B2783" s="171"/>
      <c r="C2783" s="184"/>
      <c r="D2783" s="170"/>
      <c r="E2783" s="170"/>
      <c r="F2783" s="132" t="str">
        <f>IFERROR(VLOOKUP(C2783,PG!$C$8:$M$1007,11,FALSE),"")</f>
        <v/>
      </c>
      <c r="G2783" s="133">
        <f>IFERROR(VLOOKUP(C2783,PG!$C$8:$N$1007,12,FALSE)*E2783,0)</f>
        <v>0</v>
      </c>
    </row>
    <row r="2784" spans="1:7" ht="35.1" customHeight="1" thickTop="1" thickBot="1" x14ac:dyDescent="0.3">
      <c r="A2784" s="28" t="str">
        <f t="shared" si="43"/>
        <v/>
      </c>
      <c r="B2784" s="171"/>
      <c r="C2784" s="184"/>
      <c r="D2784" s="170"/>
      <c r="E2784" s="170"/>
      <c r="F2784" s="132" t="str">
        <f>IFERROR(VLOOKUP(C2784,PG!$C$8:$M$1007,11,FALSE),"")</f>
        <v/>
      </c>
      <c r="G2784" s="133">
        <f>IFERROR(VLOOKUP(C2784,PG!$C$8:$N$1007,12,FALSE)*E2784,0)</f>
        <v>0</v>
      </c>
    </row>
    <row r="2785" spans="1:7" ht="35.1" customHeight="1" thickTop="1" thickBot="1" x14ac:dyDescent="0.3">
      <c r="A2785" s="28" t="str">
        <f t="shared" si="43"/>
        <v/>
      </c>
      <c r="B2785" s="171"/>
      <c r="C2785" s="184"/>
      <c r="D2785" s="170"/>
      <c r="E2785" s="170"/>
      <c r="F2785" s="132" t="str">
        <f>IFERROR(VLOOKUP(C2785,PG!$C$8:$M$1007,11,FALSE),"")</f>
        <v/>
      </c>
      <c r="G2785" s="133">
        <f>IFERROR(VLOOKUP(C2785,PG!$C$8:$N$1007,12,FALSE)*E2785,0)</f>
        <v>0</v>
      </c>
    </row>
    <row r="2786" spans="1:7" ht="35.1" customHeight="1" thickTop="1" thickBot="1" x14ac:dyDescent="0.3">
      <c r="A2786" s="28" t="str">
        <f t="shared" si="43"/>
        <v/>
      </c>
      <c r="B2786" s="171"/>
      <c r="C2786" s="184"/>
      <c r="D2786" s="170"/>
      <c r="E2786" s="170"/>
      <c r="F2786" s="132" t="str">
        <f>IFERROR(VLOOKUP(C2786,PG!$C$8:$M$1007,11,FALSE),"")</f>
        <v/>
      </c>
      <c r="G2786" s="133">
        <f>IFERROR(VLOOKUP(C2786,PG!$C$8:$N$1007,12,FALSE)*E2786,0)</f>
        <v>0</v>
      </c>
    </row>
    <row r="2787" spans="1:7" ht="35.1" customHeight="1" thickTop="1" thickBot="1" x14ac:dyDescent="0.3">
      <c r="A2787" s="28" t="str">
        <f t="shared" si="43"/>
        <v/>
      </c>
      <c r="B2787" s="171"/>
      <c r="C2787" s="184"/>
      <c r="D2787" s="170"/>
      <c r="E2787" s="170"/>
      <c r="F2787" s="132" t="str">
        <f>IFERROR(VLOOKUP(C2787,PG!$C$8:$M$1007,11,FALSE),"")</f>
        <v/>
      </c>
      <c r="G2787" s="133">
        <f>IFERROR(VLOOKUP(C2787,PG!$C$8:$N$1007,12,FALSE)*E2787,0)</f>
        <v>0</v>
      </c>
    </row>
    <row r="2788" spans="1:7" ht="35.1" customHeight="1" thickTop="1" thickBot="1" x14ac:dyDescent="0.3">
      <c r="A2788" s="28" t="str">
        <f t="shared" si="43"/>
        <v/>
      </c>
      <c r="B2788" s="171"/>
      <c r="C2788" s="184"/>
      <c r="D2788" s="170"/>
      <c r="E2788" s="170"/>
      <c r="F2788" s="132" t="str">
        <f>IFERROR(VLOOKUP(C2788,PG!$C$8:$M$1007,11,FALSE),"")</f>
        <v/>
      </c>
      <c r="G2788" s="133">
        <f>IFERROR(VLOOKUP(C2788,PG!$C$8:$N$1007,12,FALSE)*E2788,0)</f>
        <v>0</v>
      </c>
    </row>
    <row r="2789" spans="1:7" ht="35.1" customHeight="1" thickTop="1" thickBot="1" x14ac:dyDescent="0.3">
      <c r="A2789" s="28" t="str">
        <f t="shared" si="43"/>
        <v/>
      </c>
      <c r="B2789" s="171"/>
      <c r="C2789" s="184"/>
      <c r="D2789" s="170"/>
      <c r="E2789" s="170"/>
      <c r="F2789" s="132" t="str">
        <f>IFERROR(VLOOKUP(C2789,PG!$C$8:$M$1007,11,FALSE),"")</f>
        <v/>
      </c>
      <c r="G2789" s="133">
        <f>IFERROR(VLOOKUP(C2789,PG!$C$8:$N$1007,12,FALSE)*E2789,0)</f>
        <v>0</v>
      </c>
    </row>
    <row r="2790" spans="1:7" ht="35.1" customHeight="1" thickTop="1" thickBot="1" x14ac:dyDescent="0.3">
      <c r="A2790" s="28" t="str">
        <f t="shared" si="43"/>
        <v/>
      </c>
      <c r="B2790" s="171"/>
      <c r="C2790" s="184"/>
      <c r="D2790" s="170"/>
      <c r="E2790" s="170"/>
      <c r="F2790" s="132" t="str">
        <f>IFERROR(VLOOKUP(C2790,PG!$C$8:$M$1007,11,FALSE),"")</f>
        <v/>
      </c>
      <c r="G2790" s="133">
        <f>IFERROR(VLOOKUP(C2790,PG!$C$8:$N$1007,12,FALSE)*E2790,0)</f>
        <v>0</v>
      </c>
    </row>
    <row r="2791" spans="1:7" ht="35.1" customHeight="1" thickTop="1" thickBot="1" x14ac:dyDescent="0.3">
      <c r="A2791" s="28" t="str">
        <f t="shared" si="43"/>
        <v/>
      </c>
      <c r="B2791" s="171"/>
      <c r="C2791" s="184"/>
      <c r="D2791" s="170"/>
      <c r="E2791" s="170"/>
      <c r="F2791" s="132" t="str">
        <f>IFERROR(VLOOKUP(C2791,PG!$C$8:$M$1007,11,FALSE),"")</f>
        <v/>
      </c>
      <c r="G2791" s="133">
        <f>IFERROR(VLOOKUP(C2791,PG!$C$8:$N$1007,12,FALSE)*E2791,0)</f>
        <v>0</v>
      </c>
    </row>
    <row r="2792" spans="1:7" ht="35.1" customHeight="1" thickTop="1" thickBot="1" x14ac:dyDescent="0.3">
      <c r="A2792" s="28" t="str">
        <f t="shared" si="43"/>
        <v/>
      </c>
      <c r="B2792" s="171"/>
      <c r="C2792" s="184"/>
      <c r="D2792" s="170"/>
      <c r="E2792" s="170"/>
      <c r="F2792" s="132" t="str">
        <f>IFERROR(VLOOKUP(C2792,PG!$C$8:$M$1007,11,FALSE),"")</f>
        <v/>
      </c>
      <c r="G2792" s="133">
        <f>IFERROR(VLOOKUP(C2792,PG!$C$8:$N$1007,12,FALSE)*E2792,0)</f>
        <v>0</v>
      </c>
    </row>
    <row r="2793" spans="1:7" ht="35.1" customHeight="1" thickTop="1" thickBot="1" x14ac:dyDescent="0.3">
      <c r="A2793" s="28" t="str">
        <f t="shared" si="43"/>
        <v/>
      </c>
      <c r="B2793" s="171"/>
      <c r="C2793" s="184"/>
      <c r="D2793" s="170"/>
      <c r="E2793" s="170"/>
      <c r="F2793" s="132" t="str">
        <f>IFERROR(VLOOKUP(C2793,PG!$C$8:$M$1007,11,FALSE),"")</f>
        <v/>
      </c>
      <c r="G2793" s="133">
        <f>IFERROR(VLOOKUP(C2793,PG!$C$8:$N$1007,12,FALSE)*E2793,0)</f>
        <v>0</v>
      </c>
    </row>
    <row r="2794" spans="1:7" ht="35.1" customHeight="1" thickTop="1" thickBot="1" x14ac:dyDescent="0.3">
      <c r="A2794" s="28" t="str">
        <f t="shared" si="43"/>
        <v/>
      </c>
      <c r="B2794" s="171"/>
      <c r="C2794" s="184"/>
      <c r="D2794" s="170"/>
      <c r="E2794" s="170"/>
      <c r="F2794" s="132" t="str">
        <f>IFERROR(VLOOKUP(C2794,PG!$C$8:$M$1007,11,FALSE),"")</f>
        <v/>
      </c>
      <c r="G2794" s="133">
        <f>IFERROR(VLOOKUP(C2794,PG!$C$8:$N$1007,12,FALSE)*E2794,0)</f>
        <v>0</v>
      </c>
    </row>
    <row r="2795" spans="1:7" ht="35.1" customHeight="1" thickTop="1" thickBot="1" x14ac:dyDescent="0.3">
      <c r="A2795" s="28" t="str">
        <f t="shared" si="43"/>
        <v/>
      </c>
      <c r="B2795" s="171"/>
      <c r="C2795" s="184"/>
      <c r="D2795" s="170"/>
      <c r="E2795" s="170"/>
      <c r="F2795" s="132" t="str">
        <f>IFERROR(VLOOKUP(C2795,PG!$C$8:$M$1007,11,FALSE),"")</f>
        <v/>
      </c>
      <c r="G2795" s="133">
        <f>IFERROR(VLOOKUP(C2795,PG!$C$8:$N$1007,12,FALSE)*E2795,0)</f>
        <v>0</v>
      </c>
    </row>
    <row r="2796" spans="1:7" ht="35.1" customHeight="1" thickTop="1" thickBot="1" x14ac:dyDescent="0.3">
      <c r="A2796" s="28" t="str">
        <f t="shared" si="43"/>
        <v/>
      </c>
      <c r="B2796" s="171"/>
      <c r="C2796" s="184"/>
      <c r="D2796" s="170"/>
      <c r="E2796" s="170"/>
      <c r="F2796" s="132" t="str">
        <f>IFERROR(VLOOKUP(C2796,PG!$C$8:$M$1007,11,FALSE),"")</f>
        <v/>
      </c>
      <c r="G2796" s="133">
        <f>IFERROR(VLOOKUP(C2796,PG!$C$8:$N$1007,12,FALSE)*E2796,0)</f>
        <v>0</v>
      </c>
    </row>
    <row r="2797" spans="1:7" ht="35.1" customHeight="1" thickTop="1" thickBot="1" x14ac:dyDescent="0.3">
      <c r="A2797" s="28" t="str">
        <f t="shared" si="43"/>
        <v/>
      </c>
      <c r="B2797" s="171"/>
      <c r="C2797" s="184"/>
      <c r="D2797" s="170"/>
      <c r="E2797" s="170"/>
      <c r="F2797" s="132" t="str">
        <f>IFERROR(VLOOKUP(C2797,PG!$C$8:$M$1007,11,FALSE),"")</f>
        <v/>
      </c>
      <c r="G2797" s="133">
        <f>IFERROR(VLOOKUP(C2797,PG!$C$8:$N$1007,12,FALSE)*E2797,0)</f>
        <v>0</v>
      </c>
    </row>
    <row r="2798" spans="1:7" ht="35.1" customHeight="1" thickTop="1" thickBot="1" x14ac:dyDescent="0.3">
      <c r="A2798" s="28" t="str">
        <f t="shared" si="43"/>
        <v/>
      </c>
      <c r="B2798" s="171"/>
      <c r="C2798" s="184"/>
      <c r="D2798" s="170"/>
      <c r="E2798" s="170"/>
      <c r="F2798" s="132" t="str">
        <f>IFERROR(VLOOKUP(C2798,PG!$C$8:$M$1007,11,FALSE),"")</f>
        <v/>
      </c>
      <c r="G2798" s="133">
        <f>IFERROR(VLOOKUP(C2798,PG!$C$8:$N$1007,12,FALSE)*E2798,0)</f>
        <v>0</v>
      </c>
    </row>
    <row r="2799" spans="1:7" ht="35.1" customHeight="1" thickTop="1" thickBot="1" x14ac:dyDescent="0.3">
      <c r="A2799" s="28" t="str">
        <f t="shared" si="43"/>
        <v/>
      </c>
      <c r="B2799" s="171"/>
      <c r="C2799" s="184"/>
      <c r="D2799" s="170"/>
      <c r="E2799" s="170"/>
      <c r="F2799" s="132" t="str">
        <f>IFERROR(VLOOKUP(C2799,PG!$C$8:$M$1007,11,FALSE),"")</f>
        <v/>
      </c>
      <c r="G2799" s="133">
        <f>IFERROR(VLOOKUP(C2799,PG!$C$8:$N$1007,12,FALSE)*E2799,0)</f>
        <v>0</v>
      </c>
    </row>
    <row r="2800" spans="1:7" ht="35.1" customHeight="1" thickTop="1" thickBot="1" x14ac:dyDescent="0.3">
      <c r="A2800" s="28" t="str">
        <f t="shared" si="43"/>
        <v/>
      </c>
      <c r="B2800" s="171"/>
      <c r="C2800" s="184"/>
      <c r="D2800" s="170"/>
      <c r="E2800" s="170"/>
      <c r="F2800" s="132" t="str">
        <f>IFERROR(VLOOKUP(C2800,PG!$C$8:$M$1007,11,FALSE),"")</f>
        <v/>
      </c>
      <c r="G2800" s="133">
        <f>IFERROR(VLOOKUP(C2800,PG!$C$8:$N$1007,12,FALSE)*E2800,0)</f>
        <v>0</v>
      </c>
    </row>
    <row r="2801" spans="1:7" ht="35.1" customHeight="1" thickTop="1" thickBot="1" x14ac:dyDescent="0.3">
      <c r="A2801" s="28" t="str">
        <f t="shared" si="43"/>
        <v/>
      </c>
      <c r="B2801" s="171"/>
      <c r="C2801" s="184"/>
      <c r="D2801" s="170"/>
      <c r="E2801" s="170"/>
      <c r="F2801" s="132" t="str">
        <f>IFERROR(VLOOKUP(C2801,PG!$C$8:$M$1007,11,FALSE),"")</f>
        <v/>
      </c>
      <c r="G2801" s="133">
        <f>IFERROR(VLOOKUP(C2801,PG!$C$8:$N$1007,12,FALSE)*E2801,0)</f>
        <v>0</v>
      </c>
    </row>
    <row r="2802" spans="1:7" ht="35.1" customHeight="1" thickTop="1" thickBot="1" x14ac:dyDescent="0.3">
      <c r="A2802" s="28" t="str">
        <f t="shared" si="43"/>
        <v/>
      </c>
      <c r="B2802" s="171"/>
      <c r="C2802" s="184"/>
      <c r="D2802" s="170"/>
      <c r="E2802" s="170"/>
      <c r="F2802" s="132" t="str">
        <f>IFERROR(VLOOKUP(C2802,PG!$C$8:$M$1007,11,FALSE),"")</f>
        <v/>
      </c>
      <c r="G2802" s="133">
        <f>IFERROR(VLOOKUP(C2802,PG!$C$8:$N$1007,12,FALSE)*E2802,0)</f>
        <v>0</v>
      </c>
    </row>
    <row r="2803" spans="1:7" ht="35.1" customHeight="1" thickTop="1" thickBot="1" x14ac:dyDescent="0.3">
      <c r="A2803" s="28" t="str">
        <f t="shared" si="43"/>
        <v/>
      </c>
      <c r="B2803" s="171"/>
      <c r="C2803" s="184"/>
      <c r="D2803" s="170"/>
      <c r="E2803" s="170"/>
      <c r="F2803" s="132" t="str">
        <f>IFERROR(VLOOKUP(C2803,PG!$C$8:$M$1007,11,FALSE),"")</f>
        <v/>
      </c>
      <c r="G2803" s="133">
        <f>IFERROR(VLOOKUP(C2803,PG!$C$8:$N$1007,12,FALSE)*E2803,0)</f>
        <v>0</v>
      </c>
    </row>
    <row r="2804" spans="1:7" ht="35.1" customHeight="1" thickTop="1" thickBot="1" x14ac:dyDescent="0.3">
      <c r="A2804" s="28" t="str">
        <f t="shared" si="43"/>
        <v/>
      </c>
      <c r="B2804" s="171"/>
      <c r="C2804" s="184"/>
      <c r="D2804" s="170"/>
      <c r="E2804" s="170"/>
      <c r="F2804" s="132" t="str">
        <f>IFERROR(VLOOKUP(C2804,PG!$C$8:$M$1007,11,FALSE),"")</f>
        <v/>
      </c>
      <c r="G2804" s="133">
        <f>IFERROR(VLOOKUP(C2804,PG!$C$8:$N$1007,12,FALSE)*E2804,0)</f>
        <v>0</v>
      </c>
    </row>
    <row r="2805" spans="1:7" ht="35.1" customHeight="1" thickTop="1" thickBot="1" x14ac:dyDescent="0.3">
      <c r="A2805" s="28" t="str">
        <f t="shared" si="43"/>
        <v/>
      </c>
      <c r="B2805" s="171"/>
      <c r="C2805" s="184"/>
      <c r="D2805" s="170"/>
      <c r="E2805" s="170"/>
      <c r="F2805" s="132" t="str">
        <f>IFERROR(VLOOKUP(C2805,PG!$C$8:$M$1007,11,FALSE),"")</f>
        <v/>
      </c>
      <c r="G2805" s="133">
        <f>IFERROR(VLOOKUP(C2805,PG!$C$8:$N$1007,12,FALSE)*E2805,0)</f>
        <v>0</v>
      </c>
    </row>
    <row r="2806" spans="1:7" ht="35.1" customHeight="1" thickTop="1" thickBot="1" x14ac:dyDescent="0.3">
      <c r="A2806" s="28" t="str">
        <f t="shared" si="43"/>
        <v/>
      </c>
      <c r="B2806" s="171"/>
      <c r="C2806" s="184"/>
      <c r="D2806" s="170"/>
      <c r="E2806" s="170"/>
      <c r="F2806" s="132" t="str">
        <f>IFERROR(VLOOKUP(C2806,PG!$C$8:$M$1007,11,FALSE),"")</f>
        <v/>
      </c>
      <c r="G2806" s="133">
        <f>IFERROR(VLOOKUP(C2806,PG!$C$8:$N$1007,12,FALSE)*E2806,0)</f>
        <v>0</v>
      </c>
    </row>
    <row r="2807" spans="1:7" ht="35.1" customHeight="1" thickTop="1" thickBot="1" x14ac:dyDescent="0.3">
      <c r="A2807" s="28" t="str">
        <f t="shared" si="43"/>
        <v/>
      </c>
      <c r="B2807" s="171"/>
      <c r="C2807" s="184"/>
      <c r="D2807" s="170"/>
      <c r="E2807" s="170"/>
      <c r="F2807" s="132" t="str">
        <f>IFERROR(VLOOKUP(C2807,PG!$C$8:$M$1007,11,FALSE),"")</f>
        <v/>
      </c>
      <c r="G2807" s="133">
        <f>IFERROR(VLOOKUP(C2807,PG!$C$8:$N$1007,12,FALSE)*E2807,0)</f>
        <v>0</v>
      </c>
    </row>
    <row r="2808" spans="1:7" ht="35.1" customHeight="1" thickTop="1" thickBot="1" x14ac:dyDescent="0.3">
      <c r="A2808" s="28" t="str">
        <f t="shared" si="43"/>
        <v/>
      </c>
      <c r="B2808" s="171"/>
      <c r="C2808" s="184"/>
      <c r="D2808" s="170"/>
      <c r="E2808" s="170"/>
      <c r="F2808" s="132" t="str">
        <f>IFERROR(VLOOKUP(C2808,PG!$C$8:$M$1007,11,FALSE),"")</f>
        <v/>
      </c>
      <c r="G2808" s="133">
        <f>IFERROR(VLOOKUP(C2808,PG!$C$8:$N$1007,12,FALSE)*E2808,0)</f>
        <v>0</v>
      </c>
    </row>
    <row r="2809" spans="1:7" ht="35.1" customHeight="1" thickTop="1" thickBot="1" x14ac:dyDescent="0.3">
      <c r="A2809" s="28" t="str">
        <f t="shared" si="43"/>
        <v/>
      </c>
      <c r="B2809" s="171"/>
      <c r="C2809" s="184"/>
      <c r="D2809" s="170"/>
      <c r="E2809" s="170"/>
      <c r="F2809" s="132" t="str">
        <f>IFERROR(VLOOKUP(C2809,PG!$C$8:$M$1007,11,FALSE),"")</f>
        <v/>
      </c>
      <c r="G2809" s="133">
        <f>IFERROR(VLOOKUP(C2809,PG!$C$8:$N$1007,12,FALSE)*E2809,0)</f>
        <v>0</v>
      </c>
    </row>
    <row r="2810" spans="1:7" ht="35.1" customHeight="1" thickTop="1" thickBot="1" x14ac:dyDescent="0.3">
      <c r="A2810" s="28" t="str">
        <f t="shared" si="43"/>
        <v/>
      </c>
      <c r="B2810" s="171"/>
      <c r="C2810" s="184"/>
      <c r="D2810" s="170"/>
      <c r="E2810" s="170"/>
      <c r="F2810" s="132" t="str">
        <f>IFERROR(VLOOKUP(C2810,PG!$C$8:$M$1007,11,FALSE),"")</f>
        <v/>
      </c>
      <c r="G2810" s="133">
        <f>IFERROR(VLOOKUP(C2810,PG!$C$8:$N$1007,12,FALSE)*E2810,0)</f>
        <v>0</v>
      </c>
    </row>
    <row r="2811" spans="1:7" ht="35.1" customHeight="1" thickTop="1" thickBot="1" x14ac:dyDescent="0.3">
      <c r="A2811" s="28" t="str">
        <f t="shared" si="43"/>
        <v/>
      </c>
      <c r="B2811" s="171"/>
      <c r="C2811" s="184"/>
      <c r="D2811" s="170"/>
      <c r="E2811" s="170"/>
      <c r="F2811" s="132" t="str">
        <f>IFERROR(VLOOKUP(C2811,PG!$C$8:$M$1007,11,FALSE),"")</f>
        <v/>
      </c>
      <c r="G2811" s="133">
        <f>IFERROR(VLOOKUP(C2811,PG!$C$8:$N$1007,12,FALSE)*E2811,0)</f>
        <v>0</v>
      </c>
    </row>
    <row r="2812" spans="1:7" ht="35.1" customHeight="1" thickTop="1" thickBot="1" x14ac:dyDescent="0.3">
      <c r="A2812" s="28" t="str">
        <f t="shared" si="43"/>
        <v/>
      </c>
      <c r="B2812" s="171"/>
      <c r="C2812" s="184"/>
      <c r="D2812" s="170"/>
      <c r="E2812" s="170"/>
      <c r="F2812" s="132" t="str">
        <f>IFERROR(VLOOKUP(C2812,PG!$C$8:$M$1007,11,FALSE),"")</f>
        <v/>
      </c>
      <c r="G2812" s="133">
        <f>IFERROR(VLOOKUP(C2812,PG!$C$8:$N$1007,12,FALSE)*E2812,0)</f>
        <v>0</v>
      </c>
    </row>
    <row r="2813" spans="1:7" ht="35.1" customHeight="1" thickTop="1" thickBot="1" x14ac:dyDescent="0.3">
      <c r="A2813" s="28" t="str">
        <f t="shared" si="43"/>
        <v/>
      </c>
      <c r="B2813" s="171"/>
      <c r="C2813" s="184"/>
      <c r="D2813" s="170"/>
      <c r="E2813" s="170"/>
      <c r="F2813" s="132" t="str">
        <f>IFERROR(VLOOKUP(C2813,PG!$C$8:$M$1007,11,FALSE),"")</f>
        <v/>
      </c>
      <c r="G2813" s="133">
        <f>IFERROR(VLOOKUP(C2813,PG!$C$8:$N$1007,12,FALSE)*E2813,0)</f>
        <v>0</v>
      </c>
    </row>
    <row r="2814" spans="1:7" ht="35.1" customHeight="1" thickTop="1" thickBot="1" x14ac:dyDescent="0.3">
      <c r="A2814" s="28" t="str">
        <f t="shared" si="43"/>
        <v/>
      </c>
      <c r="B2814" s="171"/>
      <c r="C2814" s="184"/>
      <c r="D2814" s="170"/>
      <c r="E2814" s="170"/>
      <c r="F2814" s="132" t="str">
        <f>IFERROR(VLOOKUP(C2814,PG!$C$8:$M$1007,11,FALSE),"")</f>
        <v/>
      </c>
      <c r="G2814" s="133">
        <f>IFERROR(VLOOKUP(C2814,PG!$C$8:$N$1007,12,FALSE)*E2814,0)</f>
        <v>0</v>
      </c>
    </row>
    <row r="2815" spans="1:7" ht="35.1" customHeight="1" thickTop="1" thickBot="1" x14ac:dyDescent="0.3">
      <c r="A2815" s="28" t="str">
        <f t="shared" si="43"/>
        <v/>
      </c>
      <c r="B2815" s="171"/>
      <c r="C2815" s="184"/>
      <c r="D2815" s="170"/>
      <c r="E2815" s="170"/>
      <c r="F2815" s="132" t="str">
        <f>IFERROR(VLOOKUP(C2815,PG!$C$8:$M$1007,11,FALSE),"")</f>
        <v/>
      </c>
      <c r="G2815" s="133">
        <f>IFERROR(VLOOKUP(C2815,PG!$C$8:$N$1007,12,FALSE)*E2815,0)</f>
        <v>0</v>
      </c>
    </row>
    <row r="2816" spans="1:7" ht="35.1" customHeight="1" thickTop="1" thickBot="1" x14ac:dyDescent="0.3">
      <c r="A2816" s="28" t="str">
        <f t="shared" si="43"/>
        <v/>
      </c>
      <c r="B2816" s="171"/>
      <c r="C2816" s="184"/>
      <c r="D2816" s="170"/>
      <c r="E2816" s="170"/>
      <c r="F2816" s="132" t="str">
        <f>IFERROR(VLOOKUP(C2816,PG!$C$8:$M$1007,11,FALSE),"")</f>
        <v/>
      </c>
      <c r="G2816" s="133">
        <f>IFERROR(VLOOKUP(C2816,PG!$C$8:$N$1007,12,FALSE)*E2816,0)</f>
        <v>0</v>
      </c>
    </row>
    <row r="2817" spans="1:7" ht="35.1" customHeight="1" thickTop="1" thickBot="1" x14ac:dyDescent="0.3">
      <c r="A2817" s="28" t="str">
        <f t="shared" si="43"/>
        <v/>
      </c>
      <c r="B2817" s="171"/>
      <c r="C2817" s="184"/>
      <c r="D2817" s="170"/>
      <c r="E2817" s="170"/>
      <c r="F2817" s="132" t="str">
        <f>IFERROR(VLOOKUP(C2817,PG!$C$8:$M$1007,11,FALSE),"")</f>
        <v/>
      </c>
      <c r="G2817" s="133">
        <f>IFERROR(VLOOKUP(C2817,PG!$C$8:$N$1007,12,FALSE)*E2817,0)</f>
        <v>0</v>
      </c>
    </row>
    <row r="2818" spans="1:7" ht="35.1" customHeight="1" thickTop="1" thickBot="1" x14ac:dyDescent="0.3">
      <c r="A2818" s="28" t="str">
        <f t="shared" si="43"/>
        <v/>
      </c>
      <c r="B2818" s="171"/>
      <c r="C2818" s="184"/>
      <c r="D2818" s="170"/>
      <c r="E2818" s="170"/>
      <c r="F2818" s="132" t="str">
        <f>IFERROR(VLOOKUP(C2818,PG!$C$8:$M$1007,11,FALSE),"")</f>
        <v/>
      </c>
      <c r="G2818" s="133">
        <f>IFERROR(VLOOKUP(C2818,PG!$C$8:$N$1007,12,FALSE)*E2818,0)</f>
        <v>0</v>
      </c>
    </row>
    <row r="2819" spans="1:7" ht="35.1" customHeight="1" thickTop="1" thickBot="1" x14ac:dyDescent="0.3">
      <c r="A2819" s="28" t="str">
        <f t="shared" si="43"/>
        <v/>
      </c>
      <c r="B2819" s="171"/>
      <c r="C2819" s="184"/>
      <c r="D2819" s="170"/>
      <c r="E2819" s="170"/>
      <c r="F2819" s="132" t="str">
        <f>IFERROR(VLOOKUP(C2819,PG!$C$8:$M$1007,11,FALSE),"")</f>
        <v/>
      </c>
      <c r="G2819" s="133">
        <f>IFERROR(VLOOKUP(C2819,PG!$C$8:$N$1007,12,FALSE)*E2819,0)</f>
        <v>0</v>
      </c>
    </row>
    <row r="2820" spans="1:7" ht="35.1" customHeight="1" thickTop="1" thickBot="1" x14ac:dyDescent="0.3">
      <c r="A2820" s="28" t="str">
        <f t="shared" si="43"/>
        <v/>
      </c>
      <c r="B2820" s="171"/>
      <c r="C2820" s="184"/>
      <c r="D2820" s="170"/>
      <c r="E2820" s="170"/>
      <c r="F2820" s="132" t="str">
        <f>IFERROR(VLOOKUP(C2820,PG!$C$8:$M$1007,11,FALSE),"")</f>
        <v/>
      </c>
      <c r="G2820" s="133">
        <f>IFERROR(VLOOKUP(C2820,PG!$C$8:$N$1007,12,FALSE)*E2820,0)</f>
        <v>0</v>
      </c>
    </row>
    <row r="2821" spans="1:7" ht="35.1" customHeight="1" thickTop="1" thickBot="1" x14ac:dyDescent="0.3">
      <c r="A2821" s="28" t="str">
        <f t="shared" si="43"/>
        <v/>
      </c>
      <c r="B2821" s="171"/>
      <c r="C2821" s="184"/>
      <c r="D2821" s="170"/>
      <c r="E2821" s="170"/>
      <c r="F2821" s="132" t="str">
        <f>IFERROR(VLOOKUP(C2821,PG!$C$8:$M$1007,11,FALSE),"")</f>
        <v/>
      </c>
      <c r="G2821" s="133">
        <f>IFERROR(VLOOKUP(C2821,PG!$C$8:$N$1007,12,FALSE)*E2821,0)</f>
        <v>0</v>
      </c>
    </row>
    <row r="2822" spans="1:7" ht="35.1" customHeight="1" thickTop="1" thickBot="1" x14ac:dyDescent="0.3">
      <c r="A2822" s="28" t="str">
        <f t="shared" si="43"/>
        <v/>
      </c>
      <c r="B2822" s="171"/>
      <c r="C2822" s="184"/>
      <c r="D2822" s="170"/>
      <c r="E2822" s="170"/>
      <c r="F2822" s="132" t="str">
        <f>IFERROR(VLOOKUP(C2822,PG!$C$8:$M$1007,11,FALSE),"")</f>
        <v/>
      </c>
      <c r="G2822" s="133">
        <f>IFERROR(VLOOKUP(C2822,PG!$C$8:$N$1007,12,FALSE)*E2822,0)</f>
        <v>0</v>
      </c>
    </row>
    <row r="2823" spans="1:7" ht="35.1" customHeight="1" thickTop="1" thickBot="1" x14ac:dyDescent="0.3">
      <c r="A2823" s="28" t="str">
        <f t="shared" si="43"/>
        <v/>
      </c>
      <c r="B2823" s="171"/>
      <c r="C2823" s="184"/>
      <c r="D2823" s="170"/>
      <c r="E2823" s="170"/>
      <c r="F2823" s="132" t="str">
        <f>IFERROR(VLOOKUP(C2823,PG!$C$8:$M$1007,11,FALSE),"")</f>
        <v/>
      </c>
      <c r="G2823" s="133">
        <f>IFERROR(VLOOKUP(C2823,PG!$C$8:$N$1007,12,FALSE)*E2823,0)</f>
        <v>0</v>
      </c>
    </row>
    <row r="2824" spans="1:7" ht="35.1" customHeight="1" thickTop="1" thickBot="1" x14ac:dyDescent="0.3">
      <c r="A2824" s="28" t="str">
        <f t="shared" si="43"/>
        <v/>
      </c>
      <c r="B2824" s="171"/>
      <c r="C2824" s="184"/>
      <c r="D2824" s="170"/>
      <c r="E2824" s="170"/>
      <c r="F2824" s="132" t="str">
        <f>IFERROR(VLOOKUP(C2824,PG!$C$8:$M$1007,11,FALSE),"")</f>
        <v/>
      </c>
      <c r="G2824" s="133">
        <f>IFERROR(VLOOKUP(C2824,PG!$C$8:$N$1007,12,FALSE)*E2824,0)</f>
        <v>0</v>
      </c>
    </row>
    <row r="2825" spans="1:7" ht="35.1" customHeight="1" thickTop="1" thickBot="1" x14ac:dyDescent="0.3">
      <c r="A2825" s="28" t="str">
        <f t="shared" ref="A2825:A2888" si="44">IF(B2825="","",MONTH(B2825))</f>
        <v/>
      </c>
      <c r="B2825" s="171"/>
      <c r="C2825" s="184"/>
      <c r="D2825" s="170"/>
      <c r="E2825" s="170"/>
      <c r="F2825" s="132" t="str">
        <f>IFERROR(VLOOKUP(C2825,PG!$C$8:$M$1007,11,FALSE),"")</f>
        <v/>
      </c>
      <c r="G2825" s="133">
        <f>IFERROR(VLOOKUP(C2825,PG!$C$8:$N$1007,12,FALSE)*E2825,0)</f>
        <v>0</v>
      </c>
    </row>
    <row r="2826" spans="1:7" ht="35.1" customHeight="1" thickTop="1" thickBot="1" x14ac:dyDescent="0.3">
      <c r="A2826" s="28" t="str">
        <f t="shared" si="44"/>
        <v/>
      </c>
      <c r="B2826" s="171"/>
      <c r="C2826" s="184"/>
      <c r="D2826" s="170"/>
      <c r="E2826" s="170"/>
      <c r="F2826" s="132" t="str">
        <f>IFERROR(VLOOKUP(C2826,PG!$C$8:$M$1007,11,FALSE),"")</f>
        <v/>
      </c>
      <c r="G2826" s="133">
        <f>IFERROR(VLOOKUP(C2826,PG!$C$8:$N$1007,12,FALSE)*E2826,0)</f>
        <v>0</v>
      </c>
    </row>
    <row r="2827" spans="1:7" ht="35.1" customHeight="1" thickTop="1" thickBot="1" x14ac:dyDescent="0.3">
      <c r="A2827" s="28" t="str">
        <f t="shared" si="44"/>
        <v/>
      </c>
      <c r="B2827" s="171"/>
      <c r="C2827" s="184"/>
      <c r="D2827" s="170"/>
      <c r="E2827" s="170"/>
      <c r="F2827" s="132" t="str">
        <f>IFERROR(VLOOKUP(C2827,PG!$C$8:$M$1007,11,FALSE),"")</f>
        <v/>
      </c>
      <c r="G2827" s="133">
        <f>IFERROR(VLOOKUP(C2827,PG!$C$8:$N$1007,12,FALSE)*E2827,0)</f>
        <v>0</v>
      </c>
    </row>
    <row r="2828" spans="1:7" ht="35.1" customHeight="1" thickTop="1" thickBot="1" x14ac:dyDescent="0.3">
      <c r="A2828" s="28" t="str">
        <f t="shared" si="44"/>
        <v/>
      </c>
      <c r="B2828" s="171"/>
      <c r="C2828" s="184"/>
      <c r="D2828" s="170"/>
      <c r="E2828" s="170"/>
      <c r="F2828" s="132" t="str">
        <f>IFERROR(VLOOKUP(C2828,PG!$C$8:$M$1007,11,FALSE),"")</f>
        <v/>
      </c>
      <c r="G2828" s="133">
        <f>IFERROR(VLOOKUP(C2828,PG!$C$8:$N$1007,12,FALSE)*E2828,0)</f>
        <v>0</v>
      </c>
    </row>
    <row r="2829" spans="1:7" ht="35.1" customHeight="1" thickTop="1" thickBot="1" x14ac:dyDescent="0.3">
      <c r="A2829" s="28" t="str">
        <f t="shared" si="44"/>
        <v/>
      </c>
      <c r="B2829" s="171"/>
      <c r="C2829" s="184"/>
      <c r="D2829" s="170"/>
      <c r="E2829" s="170"/>
      <c r="F2829" s="132" t="str">
        <f>IFERROR(VLOOKUP(C2829,PG!$C$8:$M$1007,11,FALSE),"")</f>
        <v/>
      </c>
      <c r="G2829" s="133">
        <f>IFERROR(VLOOKUP(C2829,PG!$C$8:$N$1007,12,FALSE)*E2829,0)</f>
        <v>0</v>
      </c>
    </row>
    <row r="2830" spans="1:7" ht="35.1" customHeight="1" thickTop="1" thickBot="1" x14ac:dyDescent="0.3">
      <c r="A2830" s="28" t="str">
        <f t="shared" si="44"/>
        <v/>
      </c>
      <c r="B2830" s="171"/>
      <c r="C2830" s="184"/>
      <c r="D2830" s="170"/>
      <c r="E2830" s="170"/>
      <c r="F2830" s="132" t="str">
        <f>IFERROR(VLOOKUP(C2830,PG!$C$8:$M$1007,11,FALSE),"")</f>
        <v/>
      </c>
      <c r="G2830" s="133">
        <f>IFERROR(VLOOKUP(C2830,PG!$C$8:$N$1007,12,FALSE)*E2830,0)</f>
        <v>0</v>
      </c>
    </row>
    <row r="2831" spans="1:7" ht="35.1" customHeight="1" thickTop="1" thickBot="1" x14ac:dyDescent="0.3">
      <c r="A2831" s="28" t="str">
        <f t="shared" si="44"/>
        <v/>
      </c>
      <c r="B2831" s="171"/>
      <c r="C2831" s="184"/>
      <c r="D2831" s="170"/>
      <c r="E2831" s="170"/>
      <c r="F2831" s="132" t="str">
        <f>IFERROR(VLOOKUP(C2831,PG!$C$8:$M$1007,11,FALSE),"")</f>
        <v/>
      </c>
      <c r="G2831" s="133">
        <f>IFERROR(VLOOKUP(C2831,PG!$C$8:$N$1007,12,FALSE)*E2831,0)</f>
        <v>0</v>
      </c>
    </row>
    <row r="2832" spans="1:7" ht="35.1" customHeight="1" thickTop="1" thickBot="1" x14ac:dyDescent="0.3">
      <c r="A2832" s="28" t="str">
        <f t="shared" si="44"/>
        <v/>
      </c>
      <c r="B2832" s="171"/>
      <c r="C2832" s="184"/>
      <c r="D2832" s="170"/>
      <c r="E2832" s="170"/>
      <c r="F2832" s="132" t="str">
        <f>IFERROR(VLOOKUP(C2832,PG!$C$8:$M$1007,11,FALSE),"")</f>
        <v/>
      </c>
      <c r="G2832" s="133">
        <f>IFERROR(VLOOKUP(C2832,PG!$C$8:$N$1007,12,FALSE)*E2832,0)</f>
        <v>0</v>
      </c>
    </row>
    <row r="2833" spans="1:7" ht="35.1" customHeight="1" thickTop="1" thickBot="1" x14ac:dyDescent="0.3">
      <c r="A2833" s="28" t="str">
        <f t="shared" si="44"/>
        <v/>
      </c>
      <c r="B2833" s="171"/>
      <c r="C2833" s="184"/>
      <c r="D2833" s="170"/>
      <c r="E2833" s="170"/>
      <c r="F2833" s="132" t="str">
        <f>IFERROR(VLOOKUP(C2833,PG!$C$8:$M$1007,11,FALSE),"")</f>
        <v/>
      </c>
      <c r="G2833" s="133">
        <f>IFERROR(VLOOKUP(C2833,PG!$C$8:$N$1007,12,FALSE)*E2833,0)</f>
        <v>0</v>
      </c>
    </row>
    <row r="2834" spans="1:7" ht="35.1" customHeight="1" thickTop="1" thickBot="1" x14ac:dyDescent="0.3">
      <c r="A2834" s="28" t="str">
        <f t="shared" si="44"/>
        <v/>
      </c>
      <c r="B2834" s="171"/>
      <c r="C2834" s="184"/>
      <c r="D2834" s="170"/>
      <c r="E2834" s="170"/>
      <c r="F2834" s="132" t="str">
        <f>IFERROR(VLOOKUP(C2834,PG!$C$8:$M$1007,11,FALSE),"")</f>
        <v/>
      </c>
      <c r="G2834" s="133">
        <f>IFERROR(VLOOKUP(C2834,PG!$C$8:$N$1007,12,FALSE)*E2834,0)</f>
        <v>0</v>
      </c>
    </row>
    <row r="2835" spans="1:7" ht="35.1" customHeight="1" thickTop="1" thickBot="1" x14ac:dyDescent="0.3">
      <c r="A2835" s="28" t="str">
        <f t="shared" si="44"/>
        <v/>
      </c>
      <c r="B2835" s="171"/>
      <c r="C2835" s="184"/>
      <c r="D2835" s="170"/>
      <c r="E2835" s="170"/>
      <c r="F2835" s="132" t="str">
        <f>IFERROR(VLOOKUP(C2835,PG!$C$8:$M$1007,11,FALSE),"")</f>
        <v/>
      </c>
      <c r="G2835" s="133">
        <f>IFERROR(VLOOKUP(C2835,PG!$C$8:$N$1007,12,FALSE)*E2835,0)</f>
        <v>0</v>
      </c>
    </row>
    <row r="2836" spans="1:7" ht="35.1" customHeight="1" thickTop="1" thickBot="1" x14ac:dyDescent="0.3">
      <c r="A2836" s="28" t="str">
        <f t="shared" si="44"/>
        <v/>
      </c>
      <c r="B2836" s="171"/>
      <c r="C2836" s="184"/>
      <c r="D2836" s="170"/>
      <c r="E2836" s="170"/>
      <c r="F2836" s="132" t="str">
        <f>IFERROR(VLOOKUP(C2836,PG!$C$8:$M$1007,11,FALSE),"")</f>
        <v/>
      </c>
      <c r="G2836" s="133">
        <f>IFERROR(VLOOKUP(C2836,PG!$C$8:$N$1007,12,FALSE)*E2836,0)</f>
        <v>0</v>
      </c>
    </row>
    <row r="2837" spans="1:7" ht="35.1" customHeight="1" thickTop="1" thickBot="1" x14ac:dyDescent="0.3">
      <c r="A2837" s="28" t="str">
        <f t="shared" si="44"/>
        <v/>
      </c>
      <c r="B2837" s="171"/>
      <c r="C2837" s="184"/>
      <c r="D2837" s="170"/>
      <c r="E2837" s="170"/>
      <c r="F2837" s="132" t="str">
        <f>IFERROR(VLOOKUP(C2837,PG!$C$8:$M$1007,11,FALSE),"")</f>
        <v/>
      </c>
      <c r="G2837" s="133">
        <f>IFERROR(VLOOKUP(C2837,PG!$C$8:$N$1007,12,FALSE)*E2837,0)</f>
        <v>0</v>
      </c>
    </row>
    <row r="2838" spans="1:7" ht="35.1" customHeight="1" thickTop="1" thickBot="1" x14ac:dyDescent="0.3">
      <c r="A2838" s="28" t="str">
        <f t="shared" si="44"/>
        <v/>
      </c>
      <c r="B2838" s="171"/>
      <c r="C2838" s="184"/>
      <c r="D2838" s="170"/>
      <c r="E2838" s="170"/>
      <c r="F2838" s="132" t="str">
        <f>IFERROR(VLOOKUP(C2838,PG!$C$8:$M$1007,11,FALSE),"")</f>
        <v/>
      </c>
      <c r="G2838" s="133">
        <f>IFERROR(VLOOKUP(C2838,PG!$C$8:$N$1007,12,FALSE)*E2838,0)</f>
        <v>0</v>
      </c>
    </row>
    <row r="2839" spans="1:7" ht="35.1" customHeight="1" thickTop="1" thickBot="1" x14ac:dyDescent="0.3">
      <c r="A2839" s="28" t="str">
        <f t="shared" si="44"/>
        <v/>
      </c>
      <c r="B2839" s="171"/>
      <c r="C2839" s="184"/>
      <c r="D2839" s="170"/>
      <c r="E2839" s="170"/>
      <c r="F2839" s="132" t="str">
        <f>IFERROR(VLOOKUP(C2839,PG!$C$8:$M$1007,11,FALSE),"")</f>
        <v/>
      </c>
      <c r="G2839" s="133">
        <f>IFERROR(VLOOKUP(C2839,PG!$C$8:$N$1007,12,FALSE)*E2839,0)</f>
        <v>0</v>
      </c>
    </row>
    <row r="2840" spans="1:7" ht="35.1" customHeight="1" thickTop="1" thickBot="1" x14ac:dyDescent="0.3">
      <c r="A2840" s="28" t="str">
        <f t="shared" si="44"/>
        <v/>
      </c>
      <c r="B2840" s="171"/>
      <c r="C2840" s="184"/>
      <c r="D2840" s="170"/>
      <c r="E2840" s="170"/>
      <c r="F2840" s="132" t="str">
        <f>IFERROR(VLOOKUP(C2840,PG!$C$8:$M$1007,11,FALSE),"")</f>
        <v/>
      </c>
      <c r="G2840" s="133">
        <f>IFERROR(VLOOKUP(C2840,PG!$C$8:$N$1007,12,FALSE)*E2840,0)</f>
        <v>0</v>
      </c>
    </row>
    <row r="2841" spans="1:7" ht="35.1" customHeight="1" thickTop="1" thickBot="1" x14ac:dyDescent="0.3">
      <c r="A2841" s="28" t="str">
        <f t="shared" si="44"/>
        <v/>
      </c>
      <c r="B2841" s="171"/>
      <c r="C2841" s="184"/>
      <c r="D2841" s="170"/>
      <c r="E2841" s="170"/>
      <c r="F2841" s="132" t="str">
        <f>IFERROR(VLOOKUP(C2841,PG!$C$8:$M$1007,11,FALSE),"")</f>
        <v/>
      </c>
      <c r="G2841" s="133">
        <f>IFERROR(VLOOKUP(C2841,PG!$C$8:$N$1007,12,FALSE)*E2841,0)</f>
        <v>0</v>
      </c>
    </row>
    <row r="2842" spans="1:7" ht="35.1" customHeight="1" thickTop="1" thickBot="1" x14ac:dyDescent="0.3">
      <c r="A2842" s="28" t="str">
        <f t="shared" si="44"/>
        <v/>
      </c>
      <c r="B2842" s="171"/>
      <c r="C2842" s="184"/>
      <c r="D2842" s="170"/>
      <c r="E2842" s="170"/>
      <c r="F2842" s="132" t="str">
        <f>IFERROR(VLOOKUP(C2842,PG!$C$8:$M$1007,11,FALSE),"")</f>
        <v/>
      </c>
      <c r="G2842" s="133">
        <f>IFERROR(VLOOKUP(C2842,PG!$C$8:$N$1007,12,FALSE)*E2842,0)</f>
        <v>0</v>
      </c>
    </row>
    <row r="2843" spans="1:7" ht="35.1" customHeight="1" thickTop="1" thickBot="1" x14ac:dyDescent="0.3">
      <c r="A2843" s="28" t="str">
        <f t="shared" si="44"/>
        <v/>
      </c>
      <c r="B2843" s="171"/>
      <c r="C2843" s="184"/>
      <c r="D2843" s="170"/>
      <c r="E2843" s="170"/>
      <c r="F2843" s="132" t="str">
        <f>IFERROR(VLOOKUP(C2843,PG!$C$8:$M$1007,11,FALSE),"")</f>
        <v/>
      </c>
      <c r="G2843" s="133">
        <f>IFERROR(VLOOKUP(C2843,PG!$C$8:$N$1007,12,FALSE)*E2843,0)</f>
        <v>0</v>
      </c>
    </row>
    <row r="2844" spans="1:7" ht="35.1" customHeight="1" thickTop="1" thickBot="1" x14ac:dyDescent="0.3">
      <c r="A2844" s="28" t="str">
        <f t="shared" si="44"/>
        <v/>
      </c>
      <c r="B2844" s="171"/>
      <c r="C2844" s="184"/>
      <c r="D2844" s="170"/>
      <c r="E2844" s="170"/>
      <c r="F2844" s="132" t="str">
        <f>IFERROR(VLOOKUP(C2844,PG!$C$8:$M$1007,11,FALSE),"")</f>
        <v/>
      </c>
      <c r="G2844" s="133">
        <f>IFERROR(VLOOKUP(C2844,PG!$C$8:$N$1007,12,FALSE)*E2844,0)</f>
        <v>0</v>
      </c>
    </row>
    <row r="2845" spans="1:7" ht="35.1" customHeight="1" thickTop="1" thickBot="1" x14ac:dyDescent="0.3">
      <c r="A2845" s="28" t="str">
        <f t="shared" si="44"/>
        <v/>
      </c>
      <c r="B2845" s="171"/>
      <c r="C2845" s="184"/>
      <c r="D2845" s="170"/>
      <c r="E2845" s="170"/>
      <c r="F2845" s="132" t="str">
        <f>IFERROR(VLOOKUP(C2845,PG!$C$8:$M$1007,11,FALSE),"")</f>
        <v/>
      </c>
      <c r="G2845" s="133">
        <f>IFERROR(VLOOKUP(C2845,PG!$C$8:$N$1007,12,FALSE)*E2845,0)</f>
        <v>0</v>
      </c>
    </row>
    <row r="2846" spans="1:7" ht="35.1" customHeight="1" thickTop="1" thickBot="1" x14ac:dyDescent="0.3">
      <c r="A2846" s="28" t="str">
        <f t="shared" si="44"/>
        <v/>
      </c>
      <c r="B2846" s="171"/>
      <c r="C2846" s="184"/>
      <c r="D2846" s="170"/>
      <c r="E2846" s="170"/>
      <c r="F2846" s="132" t="str">
        <f>IFERROR(VLOOKUP(C2846,PG!$C$8:$M$1007,11,FALSE),"")</f>
        <v/>
      </c>
      <c r="G2846" s="133">
        <f>IFERROR(VLOOKUP(C2846,PG!$C$8:$N$1007,12,FALSE)*E2846,0)</f>
        <v>0</v>
      </c>
    </row>
    <row r="2847" spans="1:7" ht="35.1" customHeight="1" thickTop="1" thickBot="1" x14ac:dyDescent="0.3">
      <c r="A2847" s="28" t="str">
        <f t="shared" si="44"/>
        <v/>
      </c>
      <c r="B2847" s="171"/>
      <c r="C2847" s="184"/>
      <c r="D2847" s="170"/>
      <c r="E2847" s="170"/>
      <c r="F2847" s="132" t="str">
        <f>IFERROR(VLOOKUP(C2847,PG!$C$8:$M$1007,11,FALSE),"")</f>
        <v/>
      </c>
      <c r="G2847" s="133">
        <f>IFERROR(VLOOKUP(C2847,PG!$C$8:$N$1007,12,FALSE)*E2847,0)</f>
        <v>0</v>
      </c>
    </row>
    <row r="2848" spans="1:7" ht="35.1" customHeight="1" thickTop="1" thickBot="1" x14ac:dyDescent="0.3">
      <c r="A2848" s="28" t="str">
        <f t="shared" si="44"/>
        <v/>
      </c>
      <c r="B2848" s="171"/>
      <c r="C2848" s="184"/>
      <c r="D2848" s="170"/>
      <c r="E2848" s="170"/>
      <c r="F2848" s="132" t="str">
        <f>IFERROR(VLOOKUP(C2848,PG!$C$8:$M$1007,11,FALSE),"")</f>
        <v/>
      </c>
      <c r="G2848" s="133">
        <f>IFERROR(VLOOKUP(C2848,PG!$C$8:$N$1007,12,FALSE)*E2848,0)</f>
        <v>0</v>
      </c>
    </row>
    <row r="2849" spans="1:7" ht="35.1" customHeight="1" thickTop="1" thickBot="1" x14ac:dyDescent="0.3">
      <c r="A2849" s="28" t="str">
        <f t="shared" si="44"/>
        <v/>
      </c>
      <c r="B2849" s="171"/>
      <c r="C2849" s="184"/>
      <c r="D2849" s="170"/>
      <c r="E2849" s="170"/>
      <c r="F2849" s="132" t="str">
        <f>IFERROR(VLOOKUP(C2849,PG!$C$8:$M$1007,11,FALSE),"")</f>
        <v/>
      </c>
      <c r="G2849" s="133">
        <f>IFERROR(VLOOKUP(C2849,PG!$C$8:$N$1007,12,FALSE)*E2849,0)</f>
        <v>0</v>
      </c>
    </row>
    <row r="2850" spans="1:7" ht="35.1" customHeight="1" thickTop="1" thickBot="1" x14ac:dyDescent="0.3">
      <c r="A2850" s="28" t="str">
        <f t="shared" si="44"/>
        <v/>
      </c>
      <c r="B2850" s="171"/>
      <c r="C2850" s="184"/>
      <c r="D2850" s="170"/>
      <c r="E2850" s="170"/>
      <c r="F2850" s="132" t="str">
        <f>IFERROR(VLOOKUP(C2850,PG!$C$8:$M$1007,11,FALSE),"")</f>
        <v/>
      </c>
      <c r="G2850" s="133">
        <f>IFERROR(VLOOKUP(C2850,PG!$C$8:$N$1007,12,FALSE)*E2850,0)</f>
        <v>0</v>
      </c>
    </row>
    <row r="2851" spans="1:7" ht="35.1" customHeight="1" thickTop="1" thickBot="1" x14ac:dyDescent="0.3">
      <c r="A2851" s="28" t="str">
        <f t="shared" si="44"/>
        <v/>
      </c>
      <c r="B2851" s="171"/>
      <c r="C2851" s="184"/>
      <c r="D2851" s="170"/>
      <c r="E2851" s="170"/>
      <c r="F2851" s="132" t="str">
        <f>IFERROR(VLOOKUP(C2851,PG!$C$8:$M$1007,11,FALSE),"")</f>
        <v/>
      </c>
      <c r="G2851" s="133">
        <f>IFERROR(VLOOKUP(C2851,PG!$C$8:$N$1007,12,FALSE)*E2851,0)</f>
        <v>0</v>
      </c>
    </row>
    <row r="2852" spans="1:7" ht="35.1" customHeight="1" thickTop="1" thickBot="1" x14ac:dyDescent="0.3">
      <c r="A2852" s="28" t="str">
        <f t="shared" si="44"/>
        <v/>
      </c>
      <c r="B2852" s="171"/>
      <c r="C2852" s="184"/>
      <c r="D2852" s="170"/>
      <c r="E2852" s="170"/>
      <c r="F2852" s="132" t="str">
        <f>IFERROR(VLOOKUP(C2852,PG!$C$8:$M$1007,11,FALSE),"")</f>
        <v/>
      </c>
      <c r="G2852" s="133">
        <f>IFERROR(VLOOKUP(C2852,PG!$C$8:$N$1007,12,FALSE)*E2852,0)</f>
        <v>0</v>
      </c>
    </row>
    <row r="2853" spans="1:7" ht="35.1" customHeight="1" thickTop="1" thickBot="1" x14ac:dyDescent="0.3">
      <c r="A2853" s="28" t="str">
        <f t="shared" si="44"/>
        <v/>
      </c>
      <c r="B2853" s="171"/>
      <c r="C2853" s="184"/>
      <c r="D2853" s="170"/>
      <c r="E2853" s="170"/>
      <c r="F2853" s="132" t="str">
        <f>IFERROR(VLOOKUP(C2853,PG!$C$8:$M$1007,11,FALSE),"")</f>
        <v/>
      </c>
      <c r="G2853" s="133">
        <f>IFERROR(VLOOKUP(C2853,PG!$C$8:$N$1007,12,FALSE)*E2853,0)</f>
        <v>0</v>
      </c>
    </row>
    <row r="2854" spans="1:7" ht="35.1" customHeight="1" thickTop="1" thickBot="1" x14ac:dyDescent="0.3">
      <c r="A2854" s="28" t="str">
        <f t="shared" si="44"/>
        <v/>
      </c>
      <c r="B2854" s="171"/>
      <c r="C2854" s="184"/>
      <c r="D2854" s="170"/>
      <c r="E2854" s="170"/>
      <c r="F2854" s="132" t="str">
        <f>IFERROR(VLOOKUP(C2854,PG!$C$8:$M$1007,11,FALSE),"")</f>
        <v/>
      </c>
      <c r="G2854" s="133">
        <f>IFERROR(VLOOKUP(C2854,PG!$C$8:$N$1007,12,FALSE)*E2854,0)</f>
        <v>0</v>
      </c>
    </row>
    <row r="2855" spans="1:7" ht="35.1" customHeight="1" thickTop="1" thickBot="1" x14ac:dyDescent="0.3">
      <c r="A2855" s="28" t="str">
        <f t="shared" si="44"/>
        <v/>
      </c>
      <c r="B2855" s="171"/>
      <c r="C2855" s="184"/>
      <c r="D2855" s="170"/>
      <c r="E2855" s="170"/>
      <c r="F2855" s="132" t="str">
        <f>IFERROR(VLOOKUP(C2855,PG!$C$8:$M$1007,11,FALSE),"")</f>
        <v/>
      </c>
      <c r="G2855" s="133">
        <f>IFERROR(VLOOKUP(C2855,PG!$C$8:$N$1007,12,FALSE)*E2855,0)</f>
        <v>0</v>
      </c>
    </row>
    <row r="2856" spans="1:7" ht="35.1" customHeight="1" thickTop="1" thickBot="1" x14ac:dyDescent="0.3">
      <c r="A2856" s="28" t="str">
        <f t="shared" si="44"/>
        <v/>
      </c>
      <c r="B2856" s="171"/>
      <c r="C2856" s="184"/>
      <c r="D2856" s="170"/>
      <c r="E2856" s="170"/>
      <c r="F2856" s="132" t="str">
        <f>IFERROR(VLOOKUP(C2856,PG!$C$8:$M$1007,11,FALSE),"")</f>
        <v/>
      </c>
      <c r="G2856" s="133">
        <f>IFERROR(VLOOKUP(C2856,PG!$C$8:$N$1007,12,FALSE)*E2856,0)</f>
        <v>0</v>
      </c>
    </row>
    <row r="2857" spans="1:7" ht="35.1" customHeight="1" thickTop="1" thickBot="1" x14ac:dyDescent="0.3">
      <c r="A2857" s="28" t="str">
        <f t="shared" si="44"/>
        <v/>
      </c>
      <c r="B2857" s="171"/>
      <c r="C2857" s="184"/>
      <c r="D2857" s="170"/>
      <c r="E2857" s="170"/>
      <c r="F2857" s="132" t="str">
        <f>IFERROR(VLOOKUP(C2857,PG!$C$8:$M$1007,11,FALSE),"")</f>
        <v/>
      </c>
      <c r="G2857" s="133">
        <f>IFERROR(VLOOKUP(C2857,PG!$C$8:$N$1007,12,FALSE)*E2857,0)</f>
        <v>0</v>
      </c>
    </row>
    <row r="2858" spans="1:7" ht="35.1" customHeight="1" thickTop="1" thickBot="1" x14ac:dyDescent="0.3">
      <c r="A2858" s="28" t="str">
        <f t="shared" si="44"/>
        <v/>
      </c>
      <c r="B2858" s="171"/>
      <c r="C2858" s="184"/>
      <c r="D2858" s="170"/>
      <c r="E2858" s="170"/>
      <c r="F2858" s="132" t="str">
        <f>IFERROR(VLOOKUP(C2858,PG!$C$8:$M$1007,11,FALSE),"")</f>
        <v/>
      </c>
      <c r="G2858" s="133">
        <f>IFERROR(VLOOKUP(C2858,PG!$C$8:$N$1007,12,FALSE)*E2858,0)</f>
        <v>0</v>
      </c>
    </row>
    <row r="2859" spans="1:7" ht="35.1" customHeight="1" thickTop="1" thickBot="1" x14ac:dyDescent="0.3">
      <c r="A2859" s="28" t="str">
        <f t="shared" si="44"/>
        <v/>
      </c>
      <c r="B2859" s="171"/>
      <c r="C2859" s="184"/>
      <c r="D2859" s="170"/>
      <c r="E2859" s="170"/>
      <c r="F2859" s="132" t="str">
        <f>IFERROR(VLOOKUP(C2859,PG!$C$8:$M$1007,11,FALSE),"")</f>
        <v/>
      </c>
      <c r="G2859" s="133">
        <f>IFERROR(VLOOKUP(C2859,PG!$C$8:$N$1007,12,FALSE)*E2859,0)</f>
        <v>0</v>
      </c>
    </row>
    <row r="2860" spans="1:7" ht="35.1" customHeight="1" thickTop="1" thickBot="1" x14ac:dyDescent="0.3">
      <c r="A2860" s="28" t="str">
        <f t="shared" si="44"/>
        <v/>
      </c>
      <c r="B2860" s="171"/>
      <c r="C2860" s="184"/>
      <c r="D2860" s="170"/>
      <c r="E2860" s="170"/>
      <c r="F2860" s="132" t="str">
        <f>IFERROR(VLOOKUP(C2860,PG!$C$8:$M$1007,11,FALSE),"")</f>
        <v/>
      </c>
      <c r="G2860" s="133">
        <f>IFERROR(VLOOKUP(C2860,PG!$C$8:$N$1007,12,FALSE)*E2860,0)</f>
        <v>0</v>
      </c>
    </row>
    <row r="2861" spans="1:7" ht="35.1" customHeight="1" thickTop="1" thickBot="1" x14ac:dyDescent="0.3">
      <c r="A2861" s="28" t="str">
        <f t="shared" si="44"/>
        <v/>
      </c>
      <c r="B2861" s="171"/>
      <c r="C2861" s="184"/>
      <c r="D2861" s="170"/>
      <c r="E2861" s="170"/>
      <c r="F2861" s="132" t="str">
        <f>IFERROR(VLOOKUP(C2861,PG!$C$8:$M$1007,11,FALSE),"")</f>
        <v/>
      </c>
      <c r="G2861" s="133">
        <f>IFERROR(VLOOKUP(C2861,PG!$C$8:$N$1007,12,FALSE)*E2861,0)</f>
        <v>0</v>
      </c>
    </row>
    <row r="2862" spans="1:7" ht="35.1" customHeight="1" thickTop="1" thickBot="1" x14ac:dyDescent="0.3">
      <c r="A2862" s="28" t="str">
        <f t="shared" si="44"/>
        <v/>
      </c>
      <c r="B2862" s="171"/>
      <c r="C2862" s="184"/>
      <c r="D2862" s="170"/>
      <c r="E2862" s="170"/>
      <c r="F2862" s="132" t="str">
        <f>IFERROR(VLOOKUP(C2862,PG!$C$8:$M$1007,11,FALSE),"")</f>
        <v/>
      </c>
      <c r="G2862" s="133">
        <f>IFERROR(VLOOKUP(C2862,PG!$C$8:$N$1007,12,FALSE)*E2862,0)</f>
        <v>0</v>
      </c>
    </row>
    <row r="2863" spans="1:7" ht="35.1" customHeight="1" thickTop="1" thickBot="1" x14ac:dyDescent="0.3">
      <c r="A2863" s="28" t="str">
        <f t="shared" si="44"/>
        <v/>
      </c>
      <c r="B2863" s="171"/>
      <c r="C2863" s="184"/>
      <c r="D2863" s="170"/>
      <c r="E2863" s="170"/>
      <c r="F2863" s="132" t="str">
        <f>IFERROR(VLOOKUP(C2863,PG!$C$8:$M$1007,11,FALSE),"")</f>
        <v/>
      </c>
      <c r="G2863" s="133">
        <f>IFERROR(VLOOKUP(C2863,PG!$C$8:$N$1007,12,FALSE)*E2863,0)</f>
        <v>0</v>
      </c>
    </row>
    <row r="2864" spans="1:7" ht="35.1" customHeight="1" thickTop="1" thickBot="1" x14ac:dyDescent="0.3">
      <c r="A2864" s="28" t="str">
        <f t="shared" si="44"/>
        <v/>
      </c>
      <c r="B2864" s="171"/>
      <c r="C2864" s="184"/>
      <c r="D2864" s="170"/>
      <c r="E2864" s="170"/>
      <c r="F2864" s="132" t="str">
        <f>IFERROR(VLOOKUP(C2864,PG!$C$8:$M$1007,11,FALSE),"")</f>
        <v/>
      </c>
      <c r="G2864" s="133">
        <f>IFERROR(VLOOKUP(C2864,PG!$C$8:$N$1007,12,FALSE)*E2864,0)</f>
        <v>0</v>
      </c>
    </row>
    <row r="2865" spans="1:7" ht="35.1" customHeight="1" thickTop="1" thickBot="1" x14ac:dyDescent="0.3">
      <c r="A2865" s="28" t="str">
        <f t="shared" si="44"/>
        <v/>
      </c>
      <c r="B2865" s="171"/>
      <c r="C2865" s="184"/>
      <c r="D2865" s="170"/>
      <c r="E2865" s="170"/>
      <c r="F2865" s="132" t="str">
        <f>IFERROR(VLOOKUP(C2865,PG!$C$8:$M$1007,11,FALSE),"")</f>
        <v/>
      </c>
      <c r="G2865" s="133">
        <f>IFERROR(VLOOKUP(C2865,PG!$C$8:$N$1007,12,FALSE)*E2865,0)</f>
        <v>0</v>
      </c>
    </row>
    <row r="2866" spans="1:7" ht="35.1" customHeight="1" thickTop="1" thickBot="1" x14ac:dyDescent="0.3">
      <c r="A2866" s="28" t="str">
        <f t="shared" si="44"/>
        <v/>
      </c>
      <c r="B2866" s="171"/>
      <c r="C2866" s="184"/>
      <c r="D2866" s="170"/>
      <c r="E2866" s="170"/>
      <c r="F2866" s="132" t="str">
        <f>IFERROR(VLOOKUP(C2866,PG!$C$8:$M$1007,11,FALSE),"")</f>
        <v/>
      </c>
      <c r="G2866" s="133">
        <f>IFERROR(VLOOKUP(C2866,PG!$C$8:$N$1007,12,FALSE)*E2866,0)</f>
        <v>0</v>
      </c>
    </row>
    <row r="2867" spans="1:7" ht="35.1" customHeight="1" thickTop="1" thickBot="1" x14ac:dyDescent="0.3">
      <c r="A2867" s="28" t="str">
        <f t="shared" si="44"/>
        <v/>
      </c>
      <c r="B2867" s="171"/>
      <c r="C2867" s="184"/>
      <c r="D2867" s="170"/>
      <c r="E2867" s="170"/>
      <c r="F2867" s="132" t="str">
        <f>IFERROR(VLOOKUP(C2867,PG!$C$8:$M$1007,11,FALSE),"")</f>
        <v/>
      </c>
      <c r="G2867" s="133">
        <f>IFERROR(VLOOKUP(C2867,PG!$C$8:$N$1007,12,FALSE)*E2867,0)</f>
        <v>0</v>
      </c>
    </row>
    <row r="2868" spans="1:7" ht="35.1" customHeight="1" thickTop="1" thickBot="1" x14ac:dyDescent="0.3">
      <c r="A2868" s="28" t="str">
        <f t="shared" si="44"/>
        <v/>
      </c>
      <c r="B2868" s="171"/>
      <c r="C2868" s="184"/>
      <c r="D2868" s="170"/>
      <c r="E2868" s="170"/>
      <c r="F2868" s="132" t="str">
        <f>IFERROR(VLOOKUP(C2868,PG!$C$8:$M$1007,11,FALSE),"")</f>
        <v/>
      </c>
      <c r="G2868" s="133">
        <f>IFERROR(VLOOKUP(C2868,PG!$C$8:$N$1007,12,FALSE)*E2868,0)</f>
        <v>0</v>
      </c>
    </row>
    <row r="2869" spans="1:7" ht="35.1" customHeight="1" thickTop="1" thickBot="1" x14ac:dyDescent="0.3">
      <c r="A2869" s="28" t="str">
        <f t="shared" si="44"/>
        <v/>
      </c>
      <c r="B2869" s="171"/>
      <c r="C2869" s="184"/>
      <c r="D2869" s="170"/>
      <c r="E2869" s="170"/>
      <c r="F2869" s="132" t="str">
        <f>IFERROR(VLOOKUP(C2869,PG!$C$8:$M$1007,11,FALSE),"")</f>
        <v/>
      </c>
      <c r="G2869" s="133">
        <f>IFERROR(VLOOKUP(C2869,PG!$C$8:$N$1007,12,FALSE)*E2869,0)</f>
        <v>0</v>
      </c>
    </row>
    <row r="2870" spans="1:7" ht="35.1" customHeight="1" thickTop="1" thickBot="1" x14ac:dyDescent="0.3">
      <c r="A2870" s="28" t="str">
        <f t="shared" si="44"/>
        <v/>
      </c>
      <c r="B2870" s="171"/>
      <c r="C2870" s="184"/>
      <c r="D2870" s="170"/>
      <c r="E2870" s="170"/>
      <c r="F2870" s="132" t="str">
        <f>IFERROR(VLOOKUP(C2870,PG!$C$8:$M$1007,11,FALSE),"")</f>
        <v/>
      </c>
      <c r="G2870" s="133">
        <f>IFERROR(VLOOKUP(C2870,PG!$C$8:$N$1007,12,FALSE)*E2870,0)</f>
        <v>0</v>
      </c>
    </row>
    <row r="2871" spans="1:7" ht="35.1" customHeight="1" thickTop="1" thickBot="1" x14ac:dyDescent="0.3">
      <c r="A2871" s="28" t="str">
        <f t="shared" si="44"/>
        <v/>
      </c>
      <c r="B2871" s="171"/>
      <c r="C2871" s="184"/>
      <c r="D2871" s="170"/>
      <c r="E2871" s="170"/>
      <c r="F2871" s="132" t="str">
        <f>IFERROR(VLOOKUP(C2871,PG!$C$8:$M$1007,11,FALSE),"")</f>
        <v/>
      </c>
      <c r="G2871" s="133">
        <f>IFERROR(VLOOKUP(C2871,PG!$C$8:$N$1007,12,FALSE)*E2871,0)</f>
        <v>0</v>
      </c>
    </row>
    <row r="2872" spans="1:7" ht="35.1" customHeight="1" thickTop="1" thickBot="1" x14ac:dyDescent="0.3">
      <c r="A2872" s="28" t="str">
        <f t="shared" si="44"/>
        <v/>
      </c>
      <c r="B2872" s="171"/>
      <c r="C2872" s="184"/>
      <c r="D2872" s="170"/>
      <c r="E2872" s="170"/>
      <c r="F2872" s="132" t="str">
        <f>IFERROR(VLOOKUP(C2872,PG!$C$8:$M$1007,11,FALSE),"")</f>
        <v/>
      </c>
      <c r="G2872" s="133">
        <f>IFERROR(VLOOKUP(C2872,PG!$C$8:$N$1007,12,FALSE)*E2872,0)</f>
        <v>0</v>
      </c>
    </row>
    <row r="2873" spans="1:7" ht="35.1" customHeight="1" thickTop="1" thickBot="1" x14ac:dyDescent="0.3">
      <c r="A2873" s="28" t="str">
        <f t="shared" si="44"/>
        <v/>
      </c>
      <c r="B2873" s="171"/>
      <c r="C2873" s="184"/>
      <c r="D2873" s="170"/>
      <c r="E2873" s="170"/>
      <c r="F2873" s="132" t="str">
        <f>IFERROR(VLOOKUP(C2873,PG!$C$8:$M$1007,11,FALSE),"")</f>
        <v/>
      </c>
      <c r="G2873" s="133">
        <f>IFERROR(VLOOKUP(C2873,PG!$C$8:$N$1007,12,FALSE)*E2873,0)</f>
        <v>0</v>
      </c>
    </row>
    <row r="2874" spans="1:7" ht="35.1" customHeight="1" thickTop="1" thickBot="1" x14ac:dyDescent="0.3">
      <c r="A2874" s="28" t="str">
        <f t="shared" si="44"/>
        <v/>
      </c>
      <c r="B2874" s="171"/>
      <c r="C2874" s="184"/>
      <c r="D2874" s="170"/>
      <c r="E2874" s="170"/>
      <c r="F2874" s="132" t="str">
        <f>IFERROR(VLOOKUP(C2874,PG!$C$8:$M$1007,11,FALSE),"")</f>
        <v/>
      </c>
      <c r="G2874" s="133">
        <f>IFERROR(VLOOKUP(C2874,PG!$C$8:$N$1007,12,FALSE)*E2874,0)</f>
        <v>0</v>
      </c>
    </row>
    <row r="2875" spans="1:7" ht="35.1" customHeight="1" thickTop="1" thickBot="1" x14ac:dyDescent="0.3">
      <c r="A2875" s="28" t="str">
        <f t="shared" si="44"/>
        <v/>
      </c>
      <c r="B2875" s="171"/>
      <c r="C2875" s="184"/>
      <c r="D2875" s="170"/>
      <c r="E2875" s="170"/>
      <c r="F2875" s="132" t="str">
        <f>IFERROR(VLOOKUP(C2875,PG!$C$8:$M$1007,11,FALSE),"")</f>
        <v/>
      </c>
      <c r="G2875" s="133">
        <f>IFERROR(VLOOKUP(C2875,PG!$C$8:$N$1007,12,FALSE)*E2875,0)</f>
        <v>0</v>
      </c>
    </row>
    <row r="2876" spans="1:7" ht="35.1" customHeight="1" thickTop="1" thickBot="1" x14ac:dyDescent="0.3">
      <c r="A2876" s="28" t="str">
        <f t="shared" si="44"/>
        <v/>
      </c>
      <c r="B2876" s="171"/>
      <c r="C2876" s="184"/>
      <c r="D2876" s="170"/>
      <c r="E2876" s="170"/>
      <c r="F2876" s="132" t="str">
        <f>IFERROR(VLOOKUP(C2876,PG!$C$8:$M$1007,11,FALSE),"")</f>
        <v/>
      </c>
      <c r="G2876" s="133">
        <f>IFERROR(VLOOKUP(C2876,PG!$C$8:$N$1007,12,FALSE)*E2876,0)</f>
        <v>0</v>
      </c>
    </row>
    <row r="2877" spans="1:7" ht="35.1" customHeight="1" thickTop="1" thickBot="1" x14ac:dyDescent="0.3">
      <c r="A2877" s="28" t="str">
        <f t="shared" si="44"/>
        <v/>
      </c>
      <c r="B2877" s="171"/>
      <c r="C2877" s="184"/>
      <c r="D2877" s="170"/>
      <c r="E2877" s="170"/>
      <c r="F2877" s="132" t="str">
        <f>IFERROR(VLOOKUP(C2877,PG!$C$8:$M$1007,11,FALSE),"")</f>
        <v/>
      </c>
      <c r="G2877" s="133">
        <f>IFERROR(VLOOKUP(C2877,PG!$C$8:$N$1007,12,FALSE)*E2877,0)</f>
        <v>0</v>
      </c>
    </row>
    <row r="2878" spans="1:7" ht="35.1" customHeight="1" thickTop="1" thickBot="1" x14ac:dyDescent="0.3">
      <c r="A2878" s="28" t="str">
        <f t="shared" si="44"/>
        <v/>
      </c>
      <c r="B2878" s="171"/>
      <c r="C2878" s="184"/>
      <c r="D2878" s="170"/>
      <c r="E2878" s="170"/>
      <c r="F2878" s="132" t="str">
        <f>IFERROR(VLOOKUP(C2878,PG!$C$8:$M$1007,11,FALSE),"")</f>
        <v/>
      </c>
      <c r="G2878" s="133">
        <f>IFERROR(VLOOKUP(C2878,PG!$C$8:$N$1007,12,FALSE)*E2878,0)</f>
        <v>0</v>
      </c>
    </row>
    <row r="2879" spans="1:7" ht="35.1" customHeight="1" thickTop="1" thickBot="1" x14ac:dyDescent="0.3">
      <c r="A2879" s="28" t="str">
        <f t="shared" si="44"/>
        <v/>
      </c>
      <c r="B2879" s="171"/>
      <c r="C2879" s="184"/>
      <c r="D2879" s="170"/>
      <c r="E2879" s="170"/>
      <c r="F2879" s="132" t="str">
        <f>IFERROR(VLOOKUP(C2879,PG!$C$8:$M$1007,11,FALSE),"")</f>
        <v/>
      </c>
      <c r="G2879" s="133">
        <f>IFERROR(VLOOKUP(C2879,PG!$C$8:$N$1007,12,FALSE)*E2879,0)</f>
        <v>0</v>
      </c>
    </row>
    <row r="2880" spans="1:7" ht="35.1" customHeight="1" thickTop="1" thickBot="1" x14ac:dyDescent="0.3">
      <c r="A2880" s="28" t="str">
        <f t="shared" si="44"/>
        <v/>
      </c>
      <c r="B2880" s="171"/>
      <c r="C2880" s="184"/>
      <c r="D2880" s="170"/>
      <c r="E2880" s="170"/>
      <c r="F2880" s="132" t="str">
        <f>IFERROR(VLOOKUP(C2880,PG!$C$8:$M$1007,11,FALSE),"")</f>
        <v/>
      </c>
      <c r="G2880" s="133">
        <f>IFERROR(VLOOKUP(C2880,PG!$C$8:$N$1007,12,FALSE)*E2880,0)</f>
        <v>0</v>
      </c>
    </row>
    <row r="2881" spans="1:7" ht="35.1" customHeight="1" thickTop="1" thickBot="1" x14ac:dyDescent="0.3">
      <c r="A2881" s="28" t="str">
        <f t="shared" si="44"/>
        <v/>
      </c>
      <c r="B2881" s="171"/>
      <c r="C2881" s="184"/>
      <c r="D2881" s="170"/>
      <c r="E2881" s="170"/>
      <c r="F2881" s="132" t="str">
        <f>IFERROR(VLOOKUP(C2881,PG!$C$8:$M$1007,11,FALSE),"")</f>
        <v/>
      </c>
      <c r="G2881" s="133">
        <f>IFERROR(VLOOKUP(C2881,PG!$C$8:$N$1007,12,FALSE)*E2881,0)</f>
        <v>0</v>
      </c>
    </row>
    <row r="2882" spans="1:7" ht="35.1" customHeight="1" thickTop="1" thickBot="1" x14ac:dyDescent="0.3">
      <c r="A2882" s="28" t="str">
        <f t="shared" si="44"/>
        <v/>
      </c>
      <c r="B2882" s="171"/>
      <c r="C2882" s="184"/>
      <c r="D2882" s="170"/>
      <c r="E2882" s="170"/>
      <c r="F2882" s="132" t="str">
        <f>IFERROR(VLOOKUP(C2882,PG!$C$8:$M$1007,11,FALSE),"")</f>
        <v/>
      </c>
      <c r="G2882" s="133">
        <f>IFERROR(VLOOKUP(C2882,PG!$C$8:$N$1007,12,FALSE)*E2882,0)</f>
        <v>0</v>
      </c>
    </row>
    <row r="2883" spans="1:7" ht="35.1" customHeight="1" thickTop="1" thickBot="1" x14ac:dyDescent="0.3">
      <c r="A2883" s="28" t="str">
        <f t="shared" si="44"/>
        <v/>
      </c>
      <c r="B2883" s="171"/>
      <c r="C2883" s="184"/>
      <c r="D2883" s="170"/>
      <c r="E2883" s="170"/>
      <c r="F2883" s="132" t="str">
        <f>IFERROR(VLOOKUP(C2883,PG!$C$8:$M$1007,11,FALSE),"")</f>
        <v/>
      </c>
      <c r="G2883" s="133">
        <f>IFERROR(VLOOKUP(C2883,PG!$C$8:$N$1007,12,FALSE)*E2883,0)</f>
        <v>0</v>
      </c>
    </row>
    <row r="2884" spans="1:7" ht="35.1" customHeight="1" thickTop="1" thickBot="1" x14ac:dyDescent="0.3">
      <c r="A2884" s="28" t="str">
        <f t="shared" si="44"/>
        <v/>
      </c>
      <c r="B2884" s="171"/>
      <c r="C2884" s="184"/>
      <c r="D2884" s="170"/>
      <c r="E2884" s="170"/>
      <c r="F2884" s="132" t="str">
        <f>IFERROR(VLOOKUP(C2884,PG!$C$8:$M$1007,11,FALSE),"")</f>
        <v/>
      </c>
      <c r="G2884" s="133">
        <f>IFERROR(VLOOKUP(C2884,PG!$C$8:$N$1007,12,FALSE)*E2884,0)</f>
        <v>0</v>
      </c>
    </row>
    <row r="2885" spans="1:7" ht="35.1" customHeight="1" thickTop="1" thickBot="1" x14ac:dyDescent="0.3">
      <c r="A2885" s="28" t="str">
        <f t="shared" si="44"/>
        <v/>
      </c>
      <c r="B2885" s="171"/>
      <c r="C2885" s="184"/>
      <c r="D2885" s="170"/>
      <c r="E2885" s="170"/>
      <c r="F2885" s="132" t="str">
        <f>IFERROR(VLOOKUP(C2885,PG!$C$8:$M$1007,11,FALSE),"")</f>
        <v/>
      </c>
      <c r="G2885" s="133">
        <f>IFERROR(VLOOKUP(C2885,PG!$C$8:$N$1007,12,FALSE)*E2885,0)</f>
        <v>0</v>
      </c>
    </row>
    <row r="2886" spans="1:7" ht="35.1" customHeight="1" thickTop="1" thickBot="1" x14ac:dyDescent="0.3">
      <c r="A2886" s="28" t="str">
        <f t="shared" si="44"/>
        <v/>
      </c>
      <c r="B2886" s="171"/>
      <c r="C2886" s="184"/>
      <c r="D2886" s="170"/>
      <c r="E2886" s="170"/>
      <c r="F2886" s="132" t="str">
        <f>IFERROR(VLOOKUP(C2886,PG!$C$8:$M$1007,11,FALSE),"")</f>
        <v/>
      </c>
      <c r="G2886" s="133">
        <f>IFERROR(VLOOKUP(C2886,PG!$C$8:$N$1007,12,FALSE)*E2886,0)</f>
        <v>0</v>
      </c>
    </row>
    <row r="2887" spans="1:7" ht="35.1" customHeight="1" thickTop="1" thickBot="1" x14ac:dyDescent="0.3">
      <c r="A2887" s="28" t="str">
        <f t="shared" si="44"/>
        <v/>
      </c>
      <c r="B2887" s="171"/>
      <c r="C2887" s="184"/>
      <c r="D2887" s="170"/>
      <c r="E2887" s="170"/>
      <c r="F2887" s="132" t="str">
        <f>IFERROR(VLOOKUP(C2887,PG!$C$8:$M$1007,11,FALSE),"")</f>
        <v/>
      </c>
      <c r="G2887" s="133">
        <f>IFERROR(VLOOKUP(C2887,PG!$C$8:$N$1007,12,FALSE)*E2887,0)</f>
        <v>0</v>
      </c>
    </row>
    <row r="2888" spans="1:7" ht="35.1" customHeight="1" thickTop="1" thickBot="1" x14ac:dyDescent="0.3">
      <c r="A2888" s="28" t="str">
        <f t="shared" si="44"/>
        <v/>
      </c>
      <c r="B2888" s="171"/>
      <c r="C2888" s="184"/>
      <c r="D2888" s="170"/>
      <c r="E2888" s="170"/>
      <c r="F2888" s="132" t="str">
        <f>IFERROR(VLOOKUP(C2888,PG!$C$8:$M$1007,11,FALSE),"")</f>
        <v/>
      </c>
      <c r="G2888" s="133">
        <f>IFERROR(VLOOKUP(C2888,PG!$C$8:$N$1007,12,FALSE)*E2888,0)</f>
        <v>0</v>
      </c>
    </row>
    <row r="2889" spans="1:7" ht="35.1" customHeight="1" thickTop="1" thickBot="1" x14ac:dyDescent="0.3">
      <c r="A2889" s="28" t="str">
        <f t="shared" ref="A2889:A2952" si="45">IF(B2889="","",MONTH(B2889))</f>
        <v/>
      </c>
      <c r="B2889" s="171"/>
      <c r="C2889" s="184"/>
      <c r="D2889" s="170"/>
      <c r="E2889" s="170"/>
      <c r="F2889" s="132" t="str">
        <f>IFERROR(VLOOKUP(C2889,PG!$C$8:$M$1007,11,FALSE),"")</f>
        <v/>
      </c>
      <c r="G2889" s="133">
        <f>IFERROR(VLOOKUP(C2889,PG!$C$8:$N$1007,12,FALSE)*E2889,0)</f>
        <v>0</v>
      </c>
    </row>
    <row r="2890" spans="1:7" ht="35.1" customHeight="1" thickTop="1" thickBot="1" x14ac:dyDescent="0.3">
      <c r="A2890" s="28" t="str">
        <f t="shared" si="45"/>
        <v/>
      </c>
      <c r="B2890" s="171"/>
      <c r="C2890" s="184"/>
      <c r="D2890" s="170"/>
      <c r="E2890" s="170"/>
      <c r="F2890" s="132" t="str">
        <f>IFERROR(VLOOKUP(C2890,PG!$C$8:$M$1007,11,FALSE),"")</f>
        <v/>
      </c>
      <c r="G2890" s="133">
        <f>IFERROR(VLOOKUP(C2890,PG!$C$8:$N$1007,12,FALSE)*E2890,0)</f>
        <v>0</v>
      </c>
    </row>
    <row r="2891" spans="1:7" ht="35.1" customHeight="1" thickTop="1" thickBot="1" x14ac:dyDescent="0.3">
      <c r="A2891" s="28" t="str">
        <f t="shared" si="45"/>
        <v/>
      </c>
      <c r="B2891" s="171"/>
      <c r="C2891" s="184"/>
      <c r="D2891" s="170"/>
      <c r="E2891" s="170"/>
      <c r="F2891" s="132" t="str">
        <f>IFERROR(VLOOKUP(C2891,PG!$C$8:$M$1007,11,FALSE),"")</f>
        <v/>
      </c>
      <c r="G2891" s="133">
        <f>IFERROR(VLOOKUP(C2891,PG!$C$8:$N$1007,12,FALSE)*E2891,0)</f>
        <v>0</v>
      </c>
    </row>
    <row r="2892" spans="1:7" ht="35.1" customHeight="1" thickTop="1" thickBot="1" x14ac:dyDescent="0.3">
      <c r="A2892" s="28" t="str">
        <f t="shared" si="45"/>
        <v/>
      </c>
      <c r="B2892" s="171"/>
      <c r="C2892" s="184"/>
      <c r="D2892" s="170"/>
      <c r="E2892" s="170"/>
      <c r="F2892" s="132" t="str">
        <f>IFERROR(VLOOKUP(C2892,PG!$C$8:$M$1007,11,FALSE),"")</f>
        <v/>
      </c>
      <c r="G2892" s="133">
        <f>IFERROR(VLOOKUP(C2892,PG!$C$8:$N$1007,12,FALSE)*E2892,0)</f>
        <v>0</v>
      </c>
    </row>
    <row r="2893" spans="1:7" ht="35.1" customHeight="1" thickTop="1" thickBot="1" x14ac:dyDescent="0.3">
      <c r="A2893" s="28" t="str">
        <f t="shared" si="45"/>
        <v/>
      </c>
      <c r="B2893" s="171"/>
      <c r="C2893" s="184"/>
      <c r="D2893" s="170"/>
      <c r="E2893" s="170"/>
      <c r="F2893" s="132" t="str">
        <f>IFERROR(VLOOKUP(C2893,PG!$C$8:$M$1007,11,FALSE),"")</f>
        <v/>
      </c>
      <c r="G2893" s="133">
        <f>IFERROR(VLOOKUP(C2893,PG!$C$8:$N$1007,12,FALSE)*E2893,0)</f>
        <v>0</v>
      </c>
    </row>
    <row r="2894" spans="1:7" ht="35.1" customHeight="1" thickTop="1" thickBot="1" x14ac:dyDescent="0.3">
      <c r="A2894" s="28" t="str">
        <f t="shared" si="45"/>
        <v/>
      </c>
      <c r="B2894" s="171"/>
      <c r="C2894" s="184"/>
      <c r="D2894" s="170"/>
      <c r="E2894" s="170"/>
      <c r="F2894" s="132" t="str">
        <f>IFERROR(VLOOKUP(C2894,PG!$C$8:$M$1007,11,FALSE),"")</f>
        <v/>
      </c>
      <c r="G2894" s="133">
        <f>IFERROR(VLOOKUP(C2894,PG!$C$8:$N$1007,12,FALSE)*E2894,0)</f>
        <v>0</v>
      </c>
    </row>
    <row r="2895" spans="1:7" ht="35.1" customHeight="1" thickTop="1" thickBot="1" x14ac:dyDescent="0.3">
      <c r="A2895" s="28" t="str">
        <f t="shared" si="45"/>
        <v/>
      </c>
      <c r="B2895" s="171"/>
      <c r="C2895" s="184"/>
      <c r="D2895" s="170"/>
      <c r="E2895" s="170"/>
      <c r="F2895" s="132" t="str">
        <f>IFERROR(VLOOKUP(C2895,PG!$C$8:$M$1007,11,FALSE),"")</f>
        <v/>
      </c>
      <c r="G2895" s="133">
        <f>IFERROR(VLOOKUP(C2895,PG!$C$8:$N$1007,12,FALSE)*E2895,0)</f>
        <v>0</v>
      </c>
    </row>
    <row r="2896" spans="1:7" ht="35.1" customHeight="1" thickTop="1" thickBot="1" x14ac:dyDescent="0.3">
      <c r="A2896" s="28" t="str">
        <f t="shared" si="45"/>
        <v/>
      </c>
      <c r="B2896" s="171"/>
      <c r="C2896" s="184"/>
      <c r="D2896" s="170"/>
      <c r="E2896" s="170"/>
      <c r="F2896" s="132" t="str">
        <f>IFERROR(VLOOKUP(C2896,PG!$C$8:$M$1007,11,FALSE),"")</f>
        <v/>
      </c>
      <c r="G2896" s="133">
        <f>IFERROR(VLOOKUP(C2896,PG!$C$8:$N$1007,12,FALSE)*E2896,0)</f>
        <v>0</v>
      </c>
    </row>
    <row r="2897" spans="1:7" ht="35.1" customHeight="1" thickTop="1" thickBot="1" x14ac:dyDescent="0.3">
      <c r="A2897" s="28" t="str">
        <f t="shared" si="45"/>
        <v/>
      </c>
      <c r="B2897" s="171"/>
      <c r="C2897" s="184"/>
      <c r="D2897" s="170"/>
      <c r="E2897" s="170"/>
      <c r="F2897" s="132" t="str">
        <f>IFERROR(VLOOKUP(C2897,PG!$C$8:$M$1007,11,FALSE),"")</f>
        <v/>
      </c>
      <c r="G2897" s="133">
        <f>IFERROR(VLOOKUP(C2897,PG!$C$8:$N$1007,12,FALSE)*E2897,0)</f>
        <v>0</v>
      </c>
    </row>
    <row r="2898" spans="1:7" ht="35.1" customHeight="1" thickTop="1" thickBot="1" x14ac:dyDescent="0.3">
      <c r="A2898" s="28" t="str">
        <f t="shared" si="45"/>
        <v/>
      </c>
      <c r="B2898" s="171"/>
      <c r="C2898" s="184"/>
      <c r="D2898" s="170"/>
      <c r="E2898" s="170"/>
      <c r="F2898" s="132" t="str">
        <f>IFERROR(VLOOKUP(C2898,PG!$C$8:$M$1007,11,FALSE),"")</f>
        <v/>
      </c>
      <c r="G2898" s="133">
        <f>IFERROR(VLOOKUP(C2898,PG!$C$8:$N$1007,12,FALSE)*E2898,0)</f>
        <v>0</v>
      </c>
    </row>
    <row r="2899" spans="1:7" ht="35.1" customHeight="1" thickTop="1" thickBot="1" x14ac:dyDescent="0.3">
      <c r="A2899" s="28" t="str">
        <f t="shared" si="45"/>
        <v/>
      </c>
      <c r="B2899" s="171"/>
      <c r="C2899" s="184"/>
      <c r="D2899" s="170"/>
      <c r="E2899" s="170"/>
      <c r="F2899" s="132" t="str">
        <f>IFERROR(VLOOKUP(C2899,PG!$C$8:$M$1007,11,FALSE),"")</f>
        <v/>
      </c>
      <c r="G2899" s="133">
        <f>IFERROR(VLOOKUP(C2899,PG!$C$8:$N$1007,12,FALSE)*E2899,0)</f>
        <v>0</v>
      </c>
    </row>
    <row r="2900" spans="1:7" ht="35.1" customHeight="1" thickTop="1" thickBot="1" x14ac:dyDescent="0.3">
      <c r="A2900" s="28" t="str">
        <f t="shared" si="45"/>
        <v/>
      </c>
      <c r="B2900" s="171"/>
      <c r="C2900" s="184"/>
      <c r="D2900" s="170"/>
      <c r="E2900" s="170"/>
      <c r="F2900" s="132" t="str">
        <f>IFERROR(VLOOKUP(C2900,PG!$C$8:$M$1007,11,FALSE),"")</f>
        <v/>
      </c>
      <c r="G2900" s="133">
        <f>IFERROR(VLOOKUP(C2900,PG!$C$8:$N$1007,12,FALSE)*E2900,0)</f>
        <v>0</v>
      </c>
    </row>
    <row r="2901" spans="1:7" ht="35.1" customHeight="1" thickTop="1" thickBot="1" x14ac:dyDescent="0.3">
      <c r="A2901" s="28" t="str">
        <f t="shared" si="45"/>
        <v/>
      </c>
      <c r="B2901" s="171"/>
      <c r="C2901" s="184"/>
      <c r="D2901" s="170"/>
      <c r="E2901" s="170"/>
      <c r="F2901" s="132" t="str">
        <f>IFERROR(VLOOKUP(C2901,PG!$C$8:$M$1007,11,FALSE),"")</f>
        <v/>
      </c>
      <c r="G2901" s="133">
        <f>IFERROR(VLOOKUP(C2901,PG!$C$8:$N$1007,12,FALSE)*E2901,0)</f>
        <v>0</v>
      </c>
    </row>
    <row r="2902" spans="1:7" ht="35.1" customHeight="1" thickTop="1" thickBot="1" x14ac:dyDescent="0.3">
      <c r="A2902" s="28" t="str">
        <f t="shared" si="45"/>
        <v/>
      </c>
      <c r="B2902" s="171"/>
      <c r="C2902" s="184"/>
      <c r="D2902" s="170"/>
      <c r="E2902" s="170"/>
      <c r="F2902" s="132" t="str">
        <f>IFERROR(VLOOKUP(C2902,PG!$C$8:$M$1007,11,FALSE),"")</f>
        <v/>
      </c>
      <c r="G2902" s="133">
        <f>IFERROR(VLOOKUP(C2902,PG!$C$8:$N$1007,12,FALSE)*E2902,0)</f>
        <v>0</v>
      </c>
    </row>
    <row r="2903" spans="1:7" ht="35.1" customHeight="1" thickTop="1" thickBot="1" x14ac:dyDescent="0.3">
      <c r="A2903" s="28" t="str">
        <f t="shared" si="45"/>
        <v/>
      </c>
      <c r="B2903" s="171"/>
      <c r="C2903" s="184"/>
      <c r="D2903" s="170"/>
      <c r="E2903" s="170"/>
      <c r="F2903" s="132" t="str">
        <f>IFERROR(VLOOKUP(C2903,PG!$C$8:$M$1007,11,FALSE),"")</f>
        <v/>
      </c>
      <c r="G2903" s="133">
        <f>IFERROR(VLOOKUP(C2903,PG!$C$8:$N$1007,12,FALSE)*E2903,0)</f>
        <v>0</v>
      </c>
    </row>
    <row r="2904" spans="1:7" ht="35.1" customHeight="1" thickTop="1" thickBot="1" x14ac:dyDescent="0.3">
      <c r="A2904" s="28" t="str">
        <f t="shared" si="45"/>
        <v/>
      </c>
      <c r="B2904" s="171"/>
      <c r="C2904" s="184"/>
      <c r="D2904" s="170"/>
      <c r="E2904" s="170"/>
      <c r="F2904" s="132" t="str">
        <f>IFERROR(VLOOKUP(C2904,PG!$C$8:$M$1007,11,FALSE),"")</f>
        <v/>
      </c>
      <c r="G2904" s="133">
        <f>IFERROR(VLOOKUP(C2904,PG!$C$8:$N$1007,12,FALSE)*E2904,0)</f>
        <v>0</v>
      </c>
    </row>
    <row r="2905" spans="1:7" ht="35.1" customHeight="1" thickTop="1" thickBot="1" x14ac:dyDescent="0.3">
      <c r="A2905" s="28" t="str">
        <f t="shared" si="45"/>
        <v/>
      </c>
      <c r="B2905" s="171"/>
      <c r="C2905" s="184"/>
      <c r="D2905" s="170"/>
      <c r="E2905" s="170"/>
      <c r="F2905" s="132" t="str">
        <f>IFERROR(VLOOKUP(C2905,PG!$C$8:$M$1007,11,FALSE),"")</f>
        <v/>
      </c>
      <c r="G2905" s="133">
        <f>IFERROR(VLOOKUP(C2905,PG!$C$8:$N$1007,12,FALSE)*E2905,0)</f>
        <v>0</v>
      </c>
    </row>
    <row r="2906" spans="1:7" ht="35.1" customHeight="1" thickTop="1" thickBot="1" x14ac:dyDescent="0.3">
      <c r="A2906" s="28" t="str">
        <f t="shared" si="45"/>
        <v/>
      </c>
      <c r="B2906" s="171"/>
      <c r="C2906" s="184"/>
      <c r="D2906" s="170"/>
      <c r="E2906" s="170"/>
      <c r="F2906" s="132" t="str">
        <f>IFERROR(VLOOKUP(C2906,PG!$C$8:$M$1007,11,FALSE),"")</f>
        <v/>
      </c>
      <c r="G2906" s="133">
        <f>IFERROR(VLOOKUP(C2906,PG!$C$8:$N$1007,12,FALSE)*E2906,0)</f>
        <v>0</v>
      </c>
    </row>
    <row r="2907" spans="1:7" ht="35.1" customHeight="1" thickTop="1" thickBot="1" x14ac:dyDescent="0.3">
      <c r="A2907" s="28" t="str">
        <f t="shared" si="45"/>
        <v/>
      </c>
      <c r="B2907" s="171"/>
      <c r="C2907" s="184"/>
      <c r="D2907" s="170"/>
      <c r="E2907" s="170"/>
      <c r="F2907" s="132" t="str">
        <f>IFERROR(VLOOKUP(C2907,PG!$C$8:$M$1007,11,FALSE),"")</f>
        <v/>
      </c>
      <c r="G2907" s="133">
        <f>IFERROR(VLOOKUP(C2907,PG!$C$8:$N$1007,12,FALSE)*E2907,0)</f>
        <v>0</v>
      </c>
    </row>
    <row r="2908" spans="1:7" ht="35.1" customHeight="1" thickTop="1" thickBot="1" x14ac:dyDescent="0.3">
      <c r="A2908" s="28" t="str">
        <f t="shared" si="45"/>
        <v/>
      </c>
      <c r="B2908" s="171"/>
      <c r="C2908" s="184"/>
      <c r="D2908" s="170"/>
      <c r="E2908" s="170"/>
      <c r="F2908" s="132" t="str">
        <f>IFERROR(VLOOKUP(C2908,PG!$C$8:$M$1007,11,FALSE),"")</f>
        <v/>
      </c>
      <c r="G2908" s="133">
        <f>IFERROR(VLOOKUP(C2908,PG!$C$8:$N$1007,12,FALSE)*E2908,0)</f>
        <v>0</v>
      </c>
    </row>
    <row r="2909" spans="1:7" ht="35.1" customHeight="1" thickTop="1" thickBot="1" x14ac:dyDescent="0.3">
      <c r="A2909" s="28" t="str">
        <f t="shared" si="45"/>
        <v/>
      </c>
      <c r="B2909" s="171"/>
      <c r="C2909" s="184"/>
      <c r="D2909" s="170"/>
      <c r="E2909" s="170"/>
      <c r="F2909" s="132" t="str">
        <f>IFERROR(VLOOKUP(C2909,PG!$C$8:$M$1007,11,FALSE),"")</f>
        <v/>
      </c>
      <c r="G2909" s="133">
        <f>IFERROR(VLOOKUP(C2909,PG!$C$8:$N$1007,12,FALSE)*E2909,0)</f>
        <v>0</v>
      </c>
    </row>
    <row r="2910" spans="1:7" ht="35.1" customHeight="1" thickTop="1" thickBot="1" x14ac:dyDescent="0.3">
      <c r="A2910" s="28" t="str">
        <f t="shared" si="45"/>
        <v/>
      </c>
      <c r="B2910" s="171"/>
      <c r="C2910" s="184"/>
      <c r="D2910" s="170"/>
      <c r="E2910" s="170"/>
      <c r="F2910" s="132" t="str">
        <f>IFERROR(VLOOKUP(C2910,PG!$C$8:$M$1007,11,FALSE),"")</f>
        <v/>
      </c>
      <c r="G2910" s="133">
        <f>IFERROR(VLOOKUP(C2910,PG!$C$8:$N$1007,12,FALSE)*E2910,0)</f>
        <v>0</v>
      </c>
    </row>
    <row r="2911" spans="1:7" ht="35.1" customHeight="1" thickTop="1" thickBot="1" x14ac:dyDescent="0.3">
      <c r="A2911" s="28" t="str">
        <f t="shared" si="45"/>
        <v/>
      </c>
      <c r="B2911" s="171"/>
      <c r="C2911" s="184"/>
      <c r="D2911" s="170"/>
      <c r="E2911" s="170"/>
      <c r="F2911" s="132" t="str">
        <f>IFERROR(VLOOKUP(C2911,PG!$C$8:$M$1007,11,FALSE),"")</f>
        <v/>
      </c>
      <c r="G2911" s="133">
        <f>IFERROR(VLOOKUP(C2911,PG!$C$8:$N$1007,12,FALSE)*E2911,0)</f>
        <v>0</v>
      </c>
    </row>
    <row r="2912" spans="1:7" ht="35.1" customHeight="1" thickTop="1" thickBot="1" x14ac:dyDescent="0.3">
      <c r="A2912" s="28" t="str">
        <f t="shared" si="45"/>
        <v/>
      </c>
      <c r="B2912" s="171"/>
      <c r="C2912" s="184"/>
      <c r="D2912" s="170"/>
      <c r="E2912" s="170"/>
      <c r="F2912" s="132" t="str">
        <f>IFERROR(VLOOKUP(C2912,PG!$C$8:$M$1007,11,FALSE),"")</f>
        <v/>
      </c>
      <c r="G2912" s="133">
        <f>IFERROR(VLOOKUP(C2912,PG!$C$8:$N$1007,12,FALSE)*E2912,0)</f>
        <v>0</v>
      </c>
    </row>
    <row r="2913" spans="1:7" ht="35.1" customHeight="1" thickTop="1" thickBot="1" x14ac:dyDescent="0.3">
      <c r="A2913" s="28" t="str">
        <f t="shared" si="45"/>
        <v/>
      </c>
      <c r="B2913" s="171"/>
      <c r="C2913" s="184"/>
      <c r="D2913" s="170"/>
      <c r="E2913" s="170"/>
      <c r="F2913" s="132" t="str">
        <f>IFERROR(VLOOKUP(C2913,PG!$C$8:$M$1007,11,FALSE),"")</f>
        <v/>
      </c>
      <c r="G2913" s="133">
        <f>IFERROR(VLOOKUP(C2913,PG!$C$8:$N$1007,12,FALSE)*E2913,0)</f>
        <v>0</v>
      </c>
    </row>
    <row r="2914" spans="1:7" ht="35.1" customHeight="1" thickTop="1" thickBot="1" x14ac:dyDescent="0.3">
      <c r="A2914" s="28" t="str">
        <f t="shared" si="45"/>
        <v/>
      </c>
      <c r="B2914" s="171"/>
      <c r="C2914" s="184"/>
      <c r="D2914" s="170"/>
      <c r="E2914" s="170"/>
      <c r="F2914" s="132" t="str">
        <f>IFERROR(VLOOKUP(C2914,PG!$C$8:$M$1007,11,FALSE),"")</f>
        <v/>
      </c>
      <c r="G2914" s="133">
        <f>IFERROR(VLOOKUP(C2914,PG!$C$8:$N$1007,12,FALSE)*E2914,0)</f>
        <v>0</v>
      </c>
    </row>
    <row r="2915" spans="1:7" ht="35.1" customHeight="1" thickTop="1" thickBot="1" x14ac:dyDescent="0.3">
      <c r="A2915" s="28" t="str">
        <f t="shared" si="45"/>
        <v/>
      </c>
      <c r="B2915" s="171"/>
      <c r="C2915" s="184"/>
      <c r="D2915" s="170"/>
      <c r="E2915" s="170"/>
      <c r="F2915" s="132" t="str">
        <f>IFERROR(VLOOKUP(C2915,PG!$C$8:$M$1007,11,FALSE),"")</f>
        <v/>
      </c>
      <c r="G2915" s="133">
        <f>IFERROR(VLOOKUP(C2915,PG!$C$8:$N$1007,12,FALSE)*E2915,0)</f>
        <v>0</v>
      </c>
    </row>
    <row r="2916" spans="1:7" ht="35.1" customHeight="1" thickTop="1" thickBot="1" x14ac:dyDescent="0.3">
      <c r="A2916" s="28" t="str">
        <f t="shared" si="45"/>
        <v/>
      </c>
      <c r="B2916" s="171"/>
      <c r="C2916" s="184"/>
      <c r="D2916" s="170"/>
      <c r="E2916" s="170"/>
      <c r="F2916" s="132" t="str">
        <f>IFERROR(VLOOKUP(C2916,PG!$C$8:$M$1007,11,FALSE),"")</f>
        <v/>
      </c>
      <c r="G2916" s="133">
        <f>IFERROR(VLOOKUP(C2916,PG!$C$8:$N$1007,12,FALSE)*E2916,0)</f>
        <v>0</v>
      </c>
    </row>
    <row r="2917" spans="1:7" ht="35.1" customHeight="1" thickTop="1" thickBot="1" x14ac:dyDescent="0.3">
      <c r="A2917" s="28" t="str">
        <f t="shared" si="45"/>
        <v/>
      </c>
      <c r="B2917" s="171"/>
      <c r="C2917" s="184"/>
      <c r="D2917" s="170"/>
      <c r="E2917" s="170"/>
      <c r="F2917" s="132" t="str">
        <f>IFERROR(VLOOKUP(C2917,PG!$C$8:$M$1007,11,FALSE),"")</f>
        <v/>
      </c>
      <c r="G2917" s="133">
        <f>IFERROR(VLOOKUP(C2917,PG!$C$8:$N$1007,12,FALSE)*E2917,0)</f>
        <v>0</v>
      </c>
    </row>
    <row r="2918" spans="1:7" ht="35.1" customHeight="1" thickTop="1" thickBot="1" x14ac:dyDescent="0.3">
      <c r="A2918" s="28" t="str">
        <f t="shared" si="45"/>
        <v/>
      </c>
      <c r="B2918" s="171"/>
      <c r="C2918" s="184"/>
      <c r="D2918" s="170"/>
      <c r="E2918" s="170"/>
      <c r="F2918" s="132" t="str">
        <f>IFERROR(VLOOKUP(C2918,PG!$C$8:$M$1007,11,FALSE),"")</f>
        <v/>
      </c>
      <c r="G2918" s="133">
        <f>IFERROR(VLOOKUP(C2918,PG!$C$8:$N$1007,12,FALSE)*E2918,0)</f>
        <v>0</v>
      </c>
    </row>
    <row r="2919" spans="1:7" ht="35.1" customHeight="1" thickTop="1" thickBot="1" x14ac:dyDescent="0.3">
      <c r="A2919" s="28" t="str">
        <f t="shared" si="45"/>
        <v/>
      </c>
      <c r="B2919" s="171"/>
      <c r="C2919" s="184"/>
      <c r="D2919" s="170"/>
      <c r="E2919" s="170"/>
      <c r="F2919" s="132" t="str">
        <f>IFERROR(VLOOKUP(C2919,PG!$C$8:$M$1007,11,FALSE),"")</f>
        <v/>
      </c>
      <c r="G2919" s="133">
        <f>IFERROR(VLOOKUP(C2919,PG!$C$8:$N$1007,12,FALSE)*E2919,0)</f>
        <v>0</v>
      </c>
    </row>
    <row r="2920" spans="1:7" ht="35.1" customHeight="1" thickTop="1" thickBot="1" x14ac:dyDescent="0.3">
      <c r="A2920" s="28" t="str">
        <f t="shared" si="45"/>
        <v/>
      </c>
      <c r="B2920" s="171"/>
      <c r="C2920" s="184"/>
      <c r="D2920" s="170"/>
      <c r="E2920" s="170"/>
      <c r="F2920" s="132" t="str">
        <f>IFERROR(VLOOKUP(C2920,PG!$C$8:$M$1007,11,FALSE),"")</f>
        <v/>
      </c>
      <c r="G2920" s="133">
        <f>IFERROR(VLOOKUP(C2920,PG!$C$8:$N$1007,12,FALSE)*E2920,0)</f>
        <v>0</v>
      </c>
    </row>
    <row r="2921" spans="1:7" ht="35.1" customHeight="1" thickTop="1" thickBot="1" x14ac:dyDescent="0.3">
      <c r="A2921" s="28" t="str">
        <f t="shared" si="45"/>
        <v/>
      </c>
      <c r="B2921" s="171"/>
      <c r="C2921" s="184"/>
      <c r="D2921" s="170"/>
      <c r="E2921" s="170"/>
      <c r="F2921" s="132" t="str">
        <f>IFERROR(VLOOKUP(C2921,PG!$C$8:$M$1007,11,FALSE),"")</f>
        <v/>
      </c>
      <c r="G2921" s="133">
        <f>IFERROR(VLOOKUP(C2921,PG!$C$8:$N$1007,12,FALSE)*E2921,0)</f>
        <v>0</v>
      </c>
    </row>
    <row r="2922" spans="1:7" ht="35.1" customHeight="1" thickTop="1" thickBot="1" x14ac:dyDescent="0.3">
      <c r="A2922" s="28" t="str">
        <f t="shared" si="45"/>
        <v/>
      </c>
      <c r="B2922" s="171"/>
      <c r="C2922" s="184"/>
      <c r="D2922" s="170"/>
      <c r="E2922" s="170"/>
      <c r="F2922" s="132" t="str">
        <f>IFERROR(VLOOKUP(C2922,PG!$C$8:$M$1007,11,FALSE),"")</f>
        <v/>
      </c>
      <c r="G2922" s="133">
        <f>IFERROR(VLOOKUP(C2922,PG!$C$8:$N$1007,12,FALSE)*E2922,0)</f>
        <v>0</v>
      </c>
    </row>
    <row r="2923" spans="1:7" ht="35.1" customHeight="1" thickTop="1" thickBot="1" x14ac:dyDescent="0.3">
      <c r="A2923" s="28" t="str">
        <f t="shared" si="45"/>
        <v/>
      </c>
      <c r="B2923" s="171"/>
      <c r="C2923" s="184"/>
      <c r="D2923" s="170"/>
      <c r="E2923" s="170"/>
      <c r="F2923" s="132" t="str">
        <f>IFERROR(VLOOKUP(C2923,PG!$C$8:$M$1007,11,FALSE),"")</f>
        <v/>
      </c>
      <c r="G2923" s="133">
        <f>IFERROR(VLOOKUP(C2923,PG!$C$8:$N$1007,12,FALSE)*E2923,0)</f>
        <v>0</v>
      </c>
    </row>
    <row r="2924" spans="1:7" ht="35.1" customHeight="1" thickTop="1" thickBot="1" x14ac:dyDescent="0.3">
      <c r="A2924" s="28" t="str">
        <f t="shared" si="45"/>
        <v/>
      </c>
      <c r="B2924" s="171"/>
      <c r="C2924" s="184"/>
      <c r="D2924" s="170"/>
      <c r="E2924" s="170"/>
      <c r="F2924" s="132" t="str">
        <f>IFERROR(VLOOKUP(C2924,PG!$C$8:$M$1007,11,FALSE),"")</f>
        <v/>
      </c>
      <c r="G2924" s="133">
        <f>IFERROR(VLOOKUP(C2924,PG!$C$8:$N$1007,12,FALSE)*E2924,0)</f>
        <v>0</v>
      </c>
    </row>
    <row r="2925" spans="1:7" ht="35.1" customHeight="1" thickTop="1" thickBot="1" x14ac:dyDescent="0.3">
      <c r="A2925" s="28" t="str">
        <f t="shared" si="45"/>
        <v/>
      </c>
      <c r="B2925" s="171"/>
      <c r="C2925" s="184"/>
      <c r="D2925" s="170"/>
      <c r="E2925" s="170"/>
      <c r="F2925" s="132" t="str">
        <f>IFERROR(VLOOKUP(C2925,PG!$C$8:$M$1007,11,FALSE),"")</f>
        <v/>
      </c>
      <c r="G2925" s="133">
        <f>IFERROR(VLOOKUP(C2925,PG!$C$8:$N$1007,12,FALSE)*E2925,0)</f>
        <v>0</v>
      </c>
    </row>
    <row r="2926" spans="1:7" ht="35.1" customHeight="1" thickTop="1" thickBot="1" x14ac:dyDescent="0.3">
      <c r="A2926" s="28" t="str">
        <f t="shared" si="45"/>
        <v/>
      </c>
      <c r="B2926" s="171"/>
      <c r="C2926" s="184"/>
      <c r="D2926" s="170"/>
      <c r="E2926" s="170"/>
      <c r="F2926" s="132" t="str">
        <f>IFERROR(VLOOKUP(C2926,PG!$C$8:$M$1007,11,FALSE),"")</f>
        <v/>
      </c>
      <c r="G2926" s="133">
        <f>IFERROR(VLOOKUP(C2926,PG!$C$8:$N$1007,12,FALSE)*E2926,0)</f>
        <v>0</v>
      </c>
    </row>
    <row r="2927" spans="1:7" ht="35.1" customHeight="1" thickTop="1" thickBot="1" x14ac:dyDescent="0.3">
      <c r="A2927" s="28" t="str">
        <f t="shared" si="45"/>
        <v/>
      </c>
      <c r="B2927" s="171"/>
      <c r="C2927" s="184"/>
      <c r="D2927" s="170"/>
      <c r="E2927" s="170"/>
      <c r="F2927" s="132" t="str">
        <f>IFERROR(VLOOKUP(C2927,PG!$C$8:$M$1007,11,FALSE),"")</f>
        <v/>
      </c>
      <c r="G2927" s="133">
        <f>IFERROR(VLOOKUP(C2927,PG!$C$8:$N$1007,12,FALSE)*E2927,0)</f>
        <v>0</v>
      </c>
    </row>
    <row r="2928" spans="1:7" ht="35.1" customHeight="1" thickTop="1" thickBot="1" x14ac:dyDescent="0.3">
      <c r="A2928" s="28" t="str">
        <f t="shared" si="45"/>
        <v/>
      </c>
      <c r="B2928" s="171"/>
      <c r="C2928" s="184"/>
      <c r="D2928" s="170"/>
      <c r="E2928" s="170"/>
      <c r="F2928" s="132" t="str">
        <f>IFERROR(VLOOKUP(C2928,PG!$C$8:$M$1007,11,FALSE),"")</f>
        <v/>
      </c>
      <c r="G2928" s="133">
        <f>IFERROR(VLOOKUP(C2928,PG!$C$8:$N$1007,12,FALSE)*E2928,0)</f>
        <v>0</v>
      </c>
    </row>
    <row r="2929" spans="1:7" ht="35.1" customHeight="1" thickTop="1" thickBot="1" x14ac:dyDescent="0.3">
      <c r="A2929" s="28" t="str">
        <f t="shared" si="45"/>
        <v/>
      </c>
      <c r="B2929" s="171"/>
      <c r="C2929" s="184"/>
      <c r="D2929" s="170"/>
      <c r="E2929" s="170"/>
      <c r="F2929" s="132" t="str">
        <f>IFERROR(VLOOKUP(C2929,PG!$C$8:$M$1007,11,FALSE),"")</f>
        <v/>
      </c>
      <c r="G2929" s="133">
        <f>IFERROR(VLOOKUP(C2929,PG!$C$8:$N$1007,12,FALSE)*E2929,0)</f>
        <v>0</v>
      </c>
    </row>
    <row r="2930" spans="1:7" ht="35.1" customHeight="1" thickTop="1" thickBot="1" x14ac:dyDescent="0.3">
      <c r="A2930" s="28" t="str">
        <f t="shared" si="45"/>
        <v/>
      </c>
      <c r="B2930" s="171"/>
      <c r="C2930" s="184"/>
      <c r="D2930" s="170"/>
      <c r="E2930" s="170"/>
      <c r="F2930" s="132" t="str">
        <f>IFERROR(VLOOKUP(C2930,PG!$C$8:$M$1007,11,FALSE),"")</f>
        <v/>
      </c>
      <c r="G2930" s="133">
        <f>IFERROR(VLOOKUP(C2930,PG!$C$8:$N$1007,12,FALSE)*E2930,0)</f>
        <v>0</v>
      </c>
    </row>
    <row r="2931" spans="1:7" ht="35.1" customHeight="1" thickTop="1" thickBot="1" x14ac:dyDescent="0.3">
      <c r="A2931" s="28" t="str">
        <f t="shared" si="45"/>
        <v/>
      </c>
      <c r="B2931" s="171"/>
      <c r="C2931" s="184"/>
      <c r="D2931" s="170"/>
      <c r="E2931" s="170"/>
      <c r="F2931" s="132" t="str">
        <f>IFERROR(VLOOKUP(C2931,PG!$C$8:$M$1007,11,FALSE),"")</f>
        <v/>
      </c>
      <c r="G2931" s="133">
        <f>IFERROR(VLOOKUP(C2931,PG!$C$8:$N$1007,12,FALSE)*E2931,0)</f>
        <v>0</v>
      </c>
    </row>
    <row r="2932" spans="1:7" ht="35.1" customHeight="1" thickTop="1" thickBot="1" x14ac:dyDescent="0.3">
      <c r="A2932" s="28" t="str">
        <f t="shared" si="45"/>
        <v/>
      </c>
      <c r="B2932" s="171"/>
      <c r="C2932" s="184"/>
      <c r="D2932" s="170"/>
      <c r="E2932" s="170"/>
      <c r="F2932" s="132" t="str">
        <f>IFERROR(VLOOKUP(C2932,PG!$C$8:$M$1007,11,FALSE),"")</f>
        <v/>
      </c>
      <c r="G2932" s="133">
        <f>IFERROR(VLOOKUP(C2932,PG!$C$8:$N$1007,12,FALSE)*E2932,0)</f>
        <v>0</v>
      </c>
    </row>
    <row r="2933" spans="1:7" ht="35.1" customHeight="1" thickTop="1" thickBot="1" x14ac:dyDescent="0.3">
      <c r="A2933" s="28" t="str">
        <f t="shared" si="45"/>
        <v/>
      </c>
      <c r="B2933" s="171"/>
      <c r="C2933" s="184"/>
      <c r="D2933" s="170"/>
      <c r="E2933" s="170"/>
      <c r="F2933" s="132" t="str">
        <f>IFERROR(VLOOKUP(C2933,PG!$C$8:$M$1007,11,FALSE),"")</f>
        <v/>
      </c>
      <c r="G2933" s="133">
        <f>IFERROR(VLOOKUP(C2933,PG!$C$8:$N$1007,12,FALSE)*E2933,0)</f>
        <v>0</v>
      </c>
    </row>
    <row r="2934" spans="1:7" ht="35.1" customHeight="1" thickTop="1" thickBot="1" x14ac:dyDescent="0.3">
      <c r="A2934" s="28" t="str">
        <f t="shared" si="45"/>
        <v/>
      </c>
      <c r="B2934" s="171"/>
      <c r="C2934" s="184"/>
      <c r="D2934" s="170"/>
      <c r="E2934" s="170"/>
      <c r="F2934" s="132" t="str">
        <f>IFERROR(VLOOKUP(C2934,PG!$C$8:$M$1007,11,FALSE),"")</f>
        <v/>
      </c>
      <c r="G2934" s="133">
        <f>IFERROR(VLOOKUP(C2934,PG!$C$8:$N$1007,12,FALSE)*E2934,0)</f>
        <v>0</v>
      </c>
    </row>
    <row r="2935" spans="1:7" ht="35.1" customHeight="1" thickTop="1" thickBot="1" x14ac:dyDescent="0.3">
      <c r="A2935" s="28" t="str">
        <f t="shared" si="45"/>
        <v/>
      </c>
      <c r="B2935" s="171"/>
      <c r="C2935" s="184"/>
      <c r="D2935" s="170"/>
      <c r="E2935" s="170"/>
      <c r="F2935" s="132" t="str">
        <f>IFERROR(VLOOKUP(C2935,PG!$C$8:$M$1007,11,FALSE),"")</f>
        <v/>
      </c>
      <c r="G2935" s="133">
        <f>IFERROR(VLOOKUP(C2935,PG!$C$8:$N$1007,12,FALSE)*E2935,0)</f>
        <v>0</v>
      </c>
    </row>
    <row r="2936" spans="1:7" ht="35.1" customHeight="1" thickTop="1" thickBot="1" x14ac:dyDescent="0.3">
      <c r="A2936" s="28" t="str">
        <f t="shared" si="45"/>
        <v/>
      </c>
      <c r="B2936" s="171"/>
      <c r="C2936" s="184"/>
      <c r="D2936" s="170"/>
      <c r="E2936" s="170"/>
      <c r="F2936" s="132" t="str">
        <f>IFERROR(VLOOKUP(C2936,PG!$C$8:$M$1007,11,FALSE),"")</f>
        <v/>
      </c>
      <c r="G2936" s="133">
        <f>IFERROR(VLOOKUP(C2936,PG!$C$8:$N$1007,12,FALSE)*E2936,0)</f>
        <v>0</v>
      </c>
    </row>
    <row r="2937" spans="1:7" ht="35.1" customHeight="1" thickTop="1" thickBot="1" x14ac:dyDescent="0.3">
      <c r="A2937" s="28" t="str">
        <f t="shared" si="45"/>
        <v/>
      </c>
      <c r="B2937" s="171"/>
      <c r="C2937" s="184"/>
      <c r="D2937" s="170"/>
      <c r="E2937" s="170"/>
      <c r="F2937" s="132" t="str">
        <f>IFERROR(VLOOKUP(C2937,PG!$C$8:$M$1007,11,FALSE),"")</f>
        <v/>
      </c>
      <c r="G2937" s="133">
        <f>IFERROR(VLOOKUP(C2937,PG!$C$8:$N$1007,12,FALSE)*E2937,0)</f>
        <v>0</v>
      </c>
    </row>
    <row r="2938" spans="1:7" ht="35.1" customHeight="1" thickTop="1" thickBot="1" x14ac:dyDescent="0.3">
      <c r="A2938" s="28" t="str">
        <f t="shared" si="45"/>
        <v/>
      </c>
      <c r="B2938" s="171"/>
      <c r="C2938" s="184"/>
      <c r="D2938" s="170"/>
      <c r="E2938" s="170"/>
      <c r="F2938" s="132" t="str">
        <f>IFERROR(VLOOKUP(C2938,PG!$C$8:$M$1007,11,FALSE),"")</f>
        <v/>
      </c>
      <c r="G2938" s="133">
        <f>IFERROR(VLOOKUP(C2938,PG!$C$8:$N$1007,12,FALSE)*E2938,0)</f>
        <v>0</v>
      </c>
    </row>
    <row r="2939" spans="1:7" ht="35.1" customHeight="1" thickTop="1" thickBot="1" x14ac:dyDescent="0.3">
      <c r="A2939" s="28" t="str">
        <f t="shared" si="45"/>
        <v/>
      </c>
      <c r="B2939" s="171"/>
      <c r="C2939" s="184"/>
      <c r="D2939" s="170"/>
      <c r="E2939" s="170"/>
      <c r="F2939" s="132" t="str">
        <f>IFERROR(VLOOKUP(C2939,PG!$C$8:$M$1007,11,FALSE),"")</f>
        <v/>
      </c>
      <c r="G2939" s="133">
        <f>IFERROR(VLOOKUP(C2939,PG!$C$8:$N$1007,12,FALSE)*E2939,0)</f>
        <v>0</v>
      </c>
    </row>
    <row r="2940" spans="1:7" ht="35.1" customHeight="1" thickTop="1" thickBot="1" x14ac:dyDescent="0.3">
      <c r="A2940" s="28" t="str">
        <f t="shared" si="45"/>
        <v/>
      </c>
      <c r="B2940" s="171"/>
      <c r="C2940" s="184"/>
      <c r="D2940" s="170"/>
      <c r="E2940" s="170"/>
      <c r="F2940" s="132" t="str">
        <f>IFERROR(VLOOKUP(C2940,PG!$C$8:$M$1007,11,FALSE),"")</f>
        <v/>
      </c>
      <c r="G2940" s="133">
        <f>IFERROR(VLOOKUP(C2940,PG!$C$8:$N$1007,12,FALSE)*E2940,0)</f>
        <v>0</v>
      </c>
    </row>
    <row r="2941" spans="1:7" ht="35.1" customHeight="1" thickTop="1" thickBot="1" x14ac:dyDescent="0.3">
      <c r="A2941" s="28" t="str">
        <f t="shared" si="45"/>
        <v/>
      </c>
      <c r="B2941" s="171"/>
      <c r="C2941" s="184"/>
      <c r="D2941" s="170"/>
      <c r="E2941" s="170"/>
      <c r="F2941" s="132" t="str">
        <f>IFERROR(VLOOKUP(C2941,PG!$C$8:$M$1007,11,FALSE),"")</f>
        <v/>
      </c>
      <c r="G2941" s="133">
        <f>IFERROR(VLOOKUP(C2941,PG!$C$8:$N$1007,12,FALSE)*E2941,0)</f>
        <v>0</v>
      </c>
    </row>
    <row r="2942" spans="1:7" ht="35.1" customHeight="1" thickTop="1" thickBot="1" x14ac:dyDescent="0.3">
      <c r="A2942" s="28" t="str">
        <f t="shared" si="45"/>
        <v/>
      </c>
      <c r="B2942" s="171"/>
      <c r="C2942" s="184"/>
      <c r="D2942" s="170"/>
      <c r="E2942" s="170"/>
      <c r="F2942" s="132" t="str">
        <f>IFERROR(VLOOKUP(C2942,PG!$C$8:$M$1007,11,FALSE),"")</f>
        <v/>
      </c>
      <c r="G2942" s="133">
        <f>IFERROR(VLOOKUP(C2942,PG!$C$8:$N$1007,12,FALSE)*E2942,0)</f>
        <v>0</v>
      </c>
    </row>
    <row r="2943" spans="1:7" ht="35.1" customHeight="1" thickTop="1" thickBot="1" x14ac:dyDescent="0.3">
      <c r="A2943" s="28" t="str">
        <f t="shared" si="45"/>
        <v/>
      </c>
      <c r="B2943" s="171"/>
      <c r="C2943" s="184"/>
      <c r="D2943" s="170"/>
      <c r="E2943" s="170"/>
      <c r="F2943" s="132" t="str">
        <f>IFERROR(VLOOKUP(C2943,PG!$C$8:$M$1007,11,FALSE),"")</f>
        <v/>
      </c>
      <c r="G2943" s="133">
        <f>IFERROR(VLOOKUP(C2943,PG!$C$8:$N$1007,12,FALSE)*E2943,0)</f>
        <v>0</v>
      </c>
    </row>
    <row r="2944" spans="1:7" ht="35.1" customHeight="1" thickTop="1" thickBot="1" x14ac:dyDescent="0.3">
      <c r="A2944" s="28" t="str">
        <f t="shared" si="45"/>
        <v/>
      </c>
      <c r="B2944" s="171"/>
      <c r="C2944" s="184"/>
      <c r="D2944" s="170"/>
      <c r="E2944" s="170"/>
      <c r="F2944" s="132" t="str">
        <f>IFERROR(VLOOKUP(C2944,PG!$C$8:$M$1007,11,FALSE),"")</f>
        <v/>
      </c>
      <c r="G2944" s="133">
        <f>IFERROR(VLOOKUP(C2944,PG!$C$8:$N$1007,12,FALSE)*E2944,0)</f>
        <v>0</v>
      </c>
    </row>
    <row r="2945" spans="1:7" ht="35.1" customHeight="1" thickTop="1" thickBot="1" x14ac:dyDescent="0.3">
      <c r="A2945" s="28" t="str">
        <f t="shared" si="45"/>
        <v/>
      </c>
      <c r="B2945" s="171"/>
      <c r="C2945" s="184"/>
      <c r="D2945" s="170"/>
      <c r="E2945" s="170"/>
      <c r="F2945" s="132" t="str">
        <f>IFERROR(VLOOKUP(C2945,PG!$C$8:$M$1007,11,FALSE),"")</f>
        <v/>
      </c>
      <c r="G2945" s="133">
        <f>IFERROR(VLOOKUP(C2945,PG!$C$8:$N$1007,12,FALSE)*E2945,0)</f>
        <v>0</v>
      </c>
    </row>
    <row r="2946" spans="1:7" ht="35.1" customHeight="1" thickTop="1" thickBot="1" x14ac:dyDescent="0.3">
      <c r="A2946" s="28" t="str">
        <f t="shared" si="45"/>
        <v/>
      </c>
      <c r="B2946" s="171"/>
      <c r="C2946" s="184"/>
      <c r="D2946" s="170"/>
      <c r="E2946" s="170"/>
      <c r="F2946" s="132" t="str">
        <f>IFERROR(VLOOKUP(C2946,PG!$C$8:$M$1007,11,FALSE),"")</f>
        <v/>
      </c>
      <c r="G2946" s="133">
        <f>IFERROR(VLOOKUP(C2946,PG!$C$8:$N$1007,12,FALSE)*E2946,0)</f>
        <v>0</v>
      </c>
    </row>
    <row r="2947" spans="1:7" ht="35.1" customHeight="1" thickTop="1" thickBot="1" x14ac:dyDescent="0.3">
      <c r="A2947" s="28" t="str">
        <f t="shared" si="45"/>
        <v/>
      </c>
      <c r="B2947" s="171"/>
      <c r="C2947" s="184"/>
      <c r="D2947" s="170"/>
      <c r="E2947" s="170"/>
      <c r="F2947" s="132" t="str">
        <f>IFERROR(VLOOKUP(C2947,PG!$C$8:$M$1007,11,FALSE),"")</f>
        <v/>
      </c>
      <c r="G2947" s="133">
        <f>IFERROR(VLOOKUP(C2947,PG!$C$8:$N$1007,12,FALSE)*E2947,0)</f>
        <v>0</v>
      </c>
    </row>
    <row r="2948" spans="1:7" ht="35.1" customHeight="1" thickTop="1" thickBot="1" x14ac:dyDescent="0.3">
      <c r="A2948" s="28" t="str">
        <f t="shared" si="45"/>
        <v/>
      </c>
      <c r="B2948" s="171"/>
      <c r="C2948" s="184"/>
      <c r="D2948" s="170"/>
      <c r="E2948" s="170"/>
      <c r="F2948" s="132" t="str">
        <f>IFERROR(VLOOKUP(C2948,PG!$C$8:$M$1007,11,FALSE),"")</f>
        <v/>
      </c>
      <c r="G2948" s="133">
        <f>IFERROR(VLOOKUP(C2948,PG!$C$8:$N$1007,12,FALSE)*E2948,0)</f>
        <v>0</v>
      </c>
    </row>
    <row r="2949" spans="1:7" ht="35.1" customHeight="1" thickTop="1" thickBot="1" x14ac:dyDescent="0.3">
      <c r="A2949" s="28" t="str">
        <f t="shared" si="45"/>
        <v/>
      </c>
      <c r="B2949" s="171"/>
      <c r="C2949" s="184"/>
      <c r="D2949" s="170"/>
      <c r="E2949" s="170"/>
      <c r="F2949" s="132" t="str">
        <f>IFERROR(VLOOKUP(C2949,PG!$C$8:$M$1007,11,FALSE),"")</f>
        <v/>
      </c>
      <c r="G2949" s="133">
        <f>IFERROR(VLOOKUP(C2949,PG!$C$8:$N$1007,12,FALSE)*E2949,0)</f>
        <v>0</v>
      </c>
    </row>
    <row r="2950" spans="1:7" ht="35.1" customHeight="1" thickTop="1" thickBot="1" x14ac:dyDescent="0.3">
      <c r="A2950" s="28" t="str">
        <f t="shared" si="45"/>
        <v/>
      </c>
      <c r="B2950" s="171"/>
      <c r="C2950" s="184"/>
      <c r="D2950" s="170"/>
      <c r="E2950" s="170"/>
      <c r="F2950" s="132" t="str">
        <f>IFERROR(VLOOKUP(C2950,PG!$C$8:$M$1007,11,FALSE),"")</f>
        <v/>
      </c>
      <c r="G2950" s="133">
        <f>IFERROR(VLOOKUP(C2950,PG!$C$8:$N$1007,12,FALSE)*E2950,0)</f>
        <v>0</v>
      </c>
    </row>
    <row r="2951" spans="1:7" ht="35.1" customHeight="1" thickTop="1" thickBot="1" x14ac:dyDescent="0.3">
      <c r="A2951" s="28" t="str">
        <f t="shared" si="45"/>
        <v/>
      </c>
      <c r="B2951" s="171"/>
      <c r="C2951" s="184"/>
      <c r="D2951" s="170"/>
      <c r="E2951" s="170"/>
      <c r="F2951" s="132" t="str">
        <f>IFERROR(VLOOKUP(C2951,PG!$C$8:$M$1007,11,FALSE),"")</f>
        <v/>
      </c>
      <c r="G2951" s="133">
        <f>IFERROR(VLOOKUP(C2951,PG!$C$8:$N$1007,12,FALSE)*E2951,0)</f>
        <v>0</v>
      </c>
    </row>
    <row r="2952" spans="1:7" ht="35.1" customHeight="1" thickTop="1" thickBot="1" x14ac:dyDescent="0.3">
      <c r="A2952" s="28" t="str">
        <f t="shared" si="45"/>
        <v/>
      </c>
      <c r="B2952" s="171"/>
      <c r="C2952" s="184"/>
      <c r="D2952" s="170"/>
      <c r="E2952" s="170"/>
      <c r="F2952" s="132" t="str">
        <f>IFERROR(VLOOKUP(C2952,PG!$C$8:$M$1007,11,FALSE),"")</f>
        <v/>
      </c>
      <c r="G2952" s="133">
        <f>IFERROR(VLOOKUP(C2952,PG!$C$8:$N$1007,12,FALSE)*E2952,0)</f>
        <v>0</v>
      </c>
    </row>
    <row r="2953" spans="1:7" ht="35.1" customHeight="1" thickTop="1" thickBot="1" x14ac:dyDescent="0.3">
      <c r="A2953" s="28" t="str">
        <f t="shared" ref="A2953:A3007" si="46">IF(B2953="","",MONTH(B2953))</f>
        <v/>
      </c>
      <c r="B2953" s="171"/>
      <c r="C2953" s="184"/>
      <c r="D2953" s="170"/>
      <c r="E2953" s="170"/>
      <c r="F2953" s="132" t="str">
        <f>IFERROR(VLOOKUP(C2953,PG!$C$8:$M$1007,11,FALSE),"")</f>
        <v/>
      </c>
      <c r="G2953" s="133">
        <f>IFERROR(VLOOKUP(C2953,PG!$C$8:$N$1007,12,FALSE)*E2953,0)</f>
        <v>0</v>
      </c>
    </row>
    <row r="2954" spans="1:7" ht="35.1" customHeight="1" thickTop="1" thickBot="1" x14ac:dyDescent="0.3">
      <c r="A2954" s="28" t="str">
        <f t="shared" si="46"/>
        <v/>
      </c>
      <c r="B2954" s="171"/>
      <c r="C2954" s="184"/>
      <c r="D2954" s="170"/>
      <c r="E2954" s="170"/>
      <c r="F2954" s="132" t="str">
        <f>IFERROR(VLOOKUP(C2954,PG!$C$8:$M$1007,11,FALSE),"")</f>
        <v/>
      </c>
      <c r="G2954" s="133">
        <f>IFERROR(VLOOKUP(C2954,PG!$C$8:$N$1007,12,FALSE)*E2954,0)</f>
        <v>0</v>
      </c>
    </row>
    <row r="2955" spans="1:7" ht="35.1" customHeight="1" thickTop="1" thickBot="1" x14ac:dyDescent="0.3">
      <c r="A2955" s="28" t="str">
        <f t="shared" si="46"/>
        <v/>
      </c>
      <c r="B2955" s="171"/>
      <c r="C2955" s="184"/>
      <c r="D2955" s="170"/>
      <c r="E2955" s="170"/>
      <c r="F2955" s="132" t="str">
        <f>IFERROR(VLOOKUP(C2955,PG!$C$8:$M$1007,11,FALSE),"")</f>
        <v/>
      </c>
      <c r="G2955" s="133">
        <f>IFERROR(VLOOKUP(C2955,PG!$C$8:$N$1007,12,FALSE)*E2955,0)</f>
        <v>0</v>
      </c>
    </row>
    <row r="2956" spans="1:7" ht="35.1" customHeight="1" thickTop="1" thickBot="1" x14ac:dyDescent="0.3">
      <c r="A2956" s="28" t="str">
        <f t="shared" si="46"/>
        <v/>
      </c>
      <c r="B2956" s="171"/>
      <c r="C2956" s="184"/>
      <c r="D2956" s="170"/>
      <c r="E2956" s="170"/>
      <c r="F2956" s="132" t="str">
        <f>IFERROR(VLOOKUP(C2956,PG!$C$8:$M$1007,11,FALSE),"")</f>
        <v/>
      </c>
      <c r="G2956" s="133">
        <f>IFERROR(VLOOKUP(C2956,PG!$C$8:$N$1007,12,FALSE)*E2956,0)</f>
        <v>0</v>
      </c>
    </row>
    <row r="2957" spans="1:7" ht="35.1" customHeight="1" thickTop="1" thickBot="1" x14ac:dyDescent="0.3">
      <c r="A2957" s="28" t="str">
        <f t="shared" si="46"/>
        <v/>
      </c>
      <c r="B2957" s="171"/>
      <c r="C2957" s="184"/>
      <c r="D2957" s="170"/>
      <c r="E2957" s="170"/>
      <c r="F2957" s="132" t="str">
        <f>IFERROR(VLOOKUP(C2957,PG!$C$8:$M$1007,11,FALSE),"")</f>
        <v/>
      </c>
      <c r="G2957" s="133">
        <f>IFERROR(VLOOKUP(C2957,PG!$C$8:$N$1007,12,FALSE)*E2957,0)</f>
        <v>0</v>
      </c>
    </row>
    <row r="2958" spans="1:7" ht="35.1" customHeight="1" thickTop="1" thickBot="1" x14ac:dyDescent="0.3">
      <c r="A2958" s="28" t="str">
        <f t="shared" si="46"/>
        <v/>
      </c>
      <c r="B2958" s="171"/>
      <c r="C2958" s="184"/>
      <c r="D2958" s="170"/>
      <c r="E2958" s="170"/>
      <c r="F2958" s="132" t="str">
        <f>IFERROR(VLOOKUP(C2958,PG!$C$8:$M$1007,11,FALSE),"")</f>
        <v/>
      </c>
      <c r="G2958" s="133">
        <f>IFERROR(VLOOKUP(C2958,PG!$C$8:$N$1007,12,FALSE)*E2958,0)</f>
        <v>0</v>
      </c>
    </row>
    <row r="2959" spans="1:7" ht="35.1" customHeight="1" thickTop="1" thickBot="1" x14ac:dyDescent="0.3">
      <c r="A2959" s="28" t="str">
        <f t="shared" si="46"/>
        <v/>
      </c>
      <c r="B2959" s="171"/>
      <c r="C2959" s="184"/>
      <c r="D2959" s="170"/>
      <c r="E2959" s="170"/>
      <c r="F2959" s="132" t="str">
        <f>IFERROR(VLOOKUP(C2959,PG!$C$8:$M$1007,11,FALSE),"")</f>
        <v/>
      </c>
      <c r="G2959" s="133">
        <f>IFERROR(VLOOKUP(C2959,PG!$C$8:$N$1007,12,FALSE)*E2959,0)</f>
        <v>0</v>
      </c>
    </row>
    <row r="2960" spans="1:7" ht="35.1" customHeight="1" thickTop="1" thickBot="1" x14ac:dyDescent="0.3">
      <c r="A2960" s="28" t="str">
        <f t="shared" si="46"/>
        <v/>
      </c>
      <c r="B2960" s="171"/>
      <c r="C2960" s="184"/>
      <c r="D2960" s="170"/>
      <c r="E2960" s="170"/>
      <c r="F2960" s="132" t="str">
        <f>IFERROR(VLOOKUP(C2960,PG!$C$8:$M$1007,11,FALSE),"")</f>
        <v/>
      </c>
      <c r="G2960" s="133">
        <f>IFERROR(VLOOKUP(C2960,PG!$C$8:$N$1007,12,FALSE)*E2960,0)</f>
        <v>0</v>
      </c>
    </row>
    <row r="2961" spans="1:7" ht="35.1" customHeight="1" thickTop="1" thickBot="1" x14ac:dyDescent="0.3">
      <c r="A2961" s="28" t="str">
        <f t="shared" si="46"/>
        <v/>
      </c>
      <c r="B2961" s="171"/>
      <c r="C2961" s="184"/>
      <c r="D2961" s="170"/>
      <c r="E2961" s="170"/>
      <c r="F2961" s="132" t="str">
        <f>IFERROR(VLOOKUP(C2961,PG!$C$8:$M$1007,11,FALSE),"")</f>
        <v/>
      </c>
      <c r="G2961" s="133">
        <f>IFERROR(VLOOKUP(C2961,PG!$C$8:$N$1007,12,FALSE)*E2961,0)</f>
        <v>0</v>
      </c>
    </row>
    <row r="2962" spans="1:7" ht="35.1" customHeight="1" thickTop="1" thickBot="1" x14ac:dyDescent="0.3">
      <c r="A2962" s="28" t="str">
        <f t="shared" si="46"/>
        <v/>
      </c>
      <c r="B2962" s="171"/>
      <c r="C2962" s="184"/>
      <c r="D2962" s="170"/>
      <c r="E2962" s="170"/>
      <c r="F2962" s="132" t="str">
        <f>IFERROR(VLOOKUP(C2962,PG!$C$8:$M$1007,11,FALSE),"")</f>
        <v/>
      </c>
      <c r="G2962" s="133">
        <f>IFERROR(VLOOKUP(C2962,PG!$C$8:$N$1007,12,FALSE)*E2962,0)</f>
        <v>0</v>
      </c>
    </row>
    <row r="2963" spans="1:7" ht="35.1" customHeight="1" thickTop="1" thickBot="1" x14ac:dyDescent="0.3">
      <c r="A2963" s="28" t="str">
        <f t="shared" si="46"/>
        <v/>
      </c>
      <c r="B2963" s="171"/>
      <c r="C2963" s="184"/>
      <c r="D2963" s="170"/>
      <c r="E2963" s="170"/>
      <c r="F2963" s="132" t="str">
        <f>IFERROR(VLOOKUP(C2963,PG!$C$8:$M$1007,11,FALSE),"")</f>
        <v/>
      </c>
      <c r="G2963" s="133">
        <f>IFERROR(VLOOKUP(C2963,PG!$C$8:$N$1007,12,FALSE)*E2963,0)</f>
        <v>0</v>
      </c>
    </row>
    <row r="2964" spans="1:7" ht="35.1" customHeight="1" thickTop="1" thickBot="1" x14ac:dyDescent="0.3">
      <c r="A2964" s="28" t="str">
        <f t="shared" si="46"/>
        <v/>
      </c>
      <c r="B2964" s="171"/>
      <c r="C2964" s="184"/>
      <c r="D2964" s="170"/>
      <c r="E2964" s="170"/>
      <c r="F2964" s="132" t="str">
        <f>IFERROR(VLOOKUP(C2964,PG!$C$8:$M$1007,11,FALSE),"")</f>
        <v/>
      </c>
      <c r="G2964" s="133">
        <f>IFERROR(VLOOKUP(C2964,PG!$C$8:$N$1007,12,FALSE)*E2964,0)</f>
        <v>0</v>
      </c>
    </row>
    <row r="2965" spans="1:7" ht="35.1" customHeight="1" thickTop="1" thickBot="1" x14ac:dyDescent="0.3">
      <c r="A2965" s="28" t="str">
        <f t="shared" si="46"/>
        <v/>
      </c>
      <c r="B2965" s="171"/>
      <c r="C2965" s="184"/>
      <c r="D2965" s="170"/>
      <c r="E2965" s="170"/>
      <c r="F2965" s="132" t="str">
        <f>IFERROR(VLOOKUP(C2965,PG!$C$8:$M$1007,11,FALSE),"")</f>
        <v/>
      </c>
      <c r="G2965" s="133">
        <f>IFERROR(VLOOKUP(C2965,PG!$C$8:$N$1007,12,FALSE)*E2965,0)</f>
        <v>0</v>
      </c>
    </row>
    <row r="2966" spans="1:7" ht="35.1" customHeight="1" thickTop="1" thickBot="1" x14ac:dyDescent="0.3">
      <c r="A2966" s="28" t="str">
        <f t="shared" si="46"/>
        <v/>
      </c>
      <c r="B2966" s="171"/>
      <c r="C2966" s="184"/>
      <c r="D2966" s="170"/>
      <c r="E2966" s="170"/>
      <c r="F2966" s="132" t="str">
        <f>IFERROR(VLOOKUP(C2966,PG!$C$8:$M$1007,11,FALSE),"")</f>
        <v/>
      </c>
      <c r="G2966" s="133">
        <f>IFERROR(VLOOKUP(C2966,PG!$C$8:$N$1007,12,FALSE)*E2966,0)</f>
        <v>0</v>
      </c>
    </row>
    <row r="2967" spans="1:7" ht="35.1" customHeight="1" thickTop="1" thickBot="1" x14ac:dyDescent="0.3">
      <c r="A2967" s="28" t="str">
        <f t="shared" si="46"/>
        <v/>
      </c>
      <c r="B2967" s="171"/>
      <c r="C2967" s="184"/>
      <c r="D2967" s="170"/>
      <c r="E2967" s="170"/>
      <c r="F2967" s="132" t="str">
        <f>IFERROR(VLOOKUP(C2967,PG!$C$8:$M$1007,11,FALSE),"")</f>
        <v/>
      </c>
      <c r="G2967" s="133">
        <f>IFERROR(VLOOKUP(C2967,PG!$C$8:$N$1007,12,FALSE)*E2967,0)</f>
        <v>0</v>
      </c>
    </row>
    <row r="2968" spans="1:7" ht="35.1" customHeight="1" thickTop="1" thickBot="1" x14ac:dyDescent="0.3">
      <c r="A2968" s="28" t="str">
        <f t="shared" si="46"/>
        <v/>
      </c>
      <c r="B2968" s="171"/>
      <c r="C2968" s="184"/>
      <c r="D2968" s="170"/>
      <c r="E2968" s="170"/>
      <c r="F2968" s="132" t="str">
        <f>IFERROR(VLOOKUP(C2968,PG!$C$8:$M$1007,11,FALSE),"")</f>
        <v/>
      </c>
      <c r="G2968" s="133">
        <f>IFERROR(VLOOKUP(C2968,PG!$C$8:$N$1007,12,FALSE)*E2968,0)</f>
        <v>0</v>
      </c>
    </row>
    <row r="2969" spans="1:7" ht="35.1" customHeight="1" thickTop="1" thickBot="1" x14ac:dyDescent="0.3">
      <c r="A2969" s="28" t="str">
        <f t="shared" si="46"/>
        <v/>
      </c>
      <c r="B2969" s="171"/>
      <c r="C2969" s="184"/>
      <c r="D2969" s="170"/>
      <c r="E2969" s="170"/>
      <c r="F2969" s="132" t="str">
        <f>IFERROR(VLOOKUP(C2969,PG!$C$8:$M$1007,11,FALSE),"")</f>
        <v/>
      </c>
      <c r="G2969" s="133">
        <f>IFERROR(VLOOKUP(C2969,PG!$C$8:$N$1007,12,FALSE)*E2969,0)</f>
        <v>0</v>
      </c>
    </row>
    <row r="2970" spans="1:7" ht="35.1" customHeight="1" thickTop="1" thickBot="1" x14ac:dyDescent="0.3">
      <c r="A2970" s="28" t="str">
        <f t="shared" si="46"/>
        <v/>
      </c>
      <c r="B2970" s="171"/>
      <c r="C2970" s="184"/>
      <c r="D2970" s="170"/>
      <c r="E2970" s="170"/>
      <c r="F2970" s="132" t="str">
        <f>IFERROR(VLOOKUP(C2970,PG!$C$8:$M$1007,11,FALSE),"")</f>
        <v/>
      </c>
      <c r="G2970" s="133">
        <f>IFERROR(VLOOKUP(C2970,PG!$C$8:$N$1007,12,FALSE)*E2970,0)</f>
        <v>0</v>
      </c>
    </row>
    <row r="2971" spans="1:7" ht="35.1" customHeight="1" thickTop="1" thickBot="1" x14ac:dyDescent="0.3">
      <c r="A2971" s="28" t="str">
        <f t="shared" si="46"/>
        <v/>
      </c>
      <c r="B2971" s="171"/>
      <c r="C2971" s="184"/>
      <c r="D2971" s="170"/>
      <c r="E2971" s="170"/>
      <c r="F2971" s="132" t="str">
        <f>IFERROR(VLOOKUP(C2971,PG!$C$8:$M$1007,11,FALSE),"")</f>
        <v/>
      </c>
      <c r="G2971" s="133">
        <f>IFERROR(VLOOKUP(C2971,PG!$C$8:$N$1007,12,FALSE)*E2971,0)</f>
        <v>0</v>
      </c>
    </row>
    <row r="2972" spans="1:7" ht="35.1" customHeight="1" thickTop="1" thickBot="1" x14ac:dyDescent="0.3">
      <c r="A2972" s="28" t="str">
        <f t="shared" si="46"/>
        <v/>
      </c>
      <c r="B2972" s="171"/>
      <c r="C2972" s="184"/>
      <c r="D2972" s="170"/>
      <c r="E2972" s="170"/>
      <c r="F2972" s="132" t="str">
        <f>IFERROR(VLOOKUP(C2972,PG!$C$8:$M$1007,11,FALSE),"")</f>
        <v/>
      </c>
      <c r="G2972" s="133">
        <f>IFERROR(VLOOKUP(C2972,PG!$C$8:$N$1007,12,FALSE)*E2972,0)</f>
        <v>0</v>
      </c>
    </row>
    <row r="2973" spans="1:7" ht="35.1" customHeight="1" thickTop="1" thickBot="1" x14ac:dyDescent="0.3">
      <c r="A2973" s="28" t="str">
        <f t="shared" si="46"/>
        <v/>
      </c>
      <c r="B2973" s="171"/>
      <c r="C2973" s="184"/>
      <c r="D2973" s="170"/>
      <c r="E2973" s="170"/>
      <c r="F2973" s="132" t="str">
        <f>IFERROR(VLOOKUP(C2973,PG!$C$8:$M$1007,11,FALSE),"")</f>
        <v/>
      </c>
      <c r="G2973" s="133">
        <f>IFERROR(VLOOKUP(C2973,PG!$C$8:$N$1007,12,FALSE)*E2973,0)</f>
        <v>0</v>
      </c>
    </row>
    <row r="2974" spans="1:7" ht="35.1" customHeight="1" thickTop="1" thickBot="1" x14ac:dyDescent="0.3">
      <c r="A2974" s="28" t="str">
        <f t="shared" si="46"/>
        <v/>
      </c>
      <c r="B2974" s="171"/>
      <c r="C2974" s="184"/>
      <c r="D2974" s="170"/>
      <c r="E2974" s="170"/>
      <c r="F2974" s="132" t="str">
        <f>IFERROR(VLOOKUP(C2974,PG!$C$8:$M$1007,11,FALSE),"")</f>
        <v/>
      </c>
      <c r="G2974" s="133">
        <f>IFERROR(VLOOKUP(C2974,PG!$C$8:$N$1007,12,FALSE)*E2974,0)</f>
        <v>0</v>
      </c>
    </row>
    <row r="2975" spans="1:7" ht="35.1" customHeight="1" thickTop="1" thickBot="1" x14ac:dyDescent="0.3">
      <c r="A2975" s="28" t="str">
        <f t="shared" si="46"/>
        <v/>
      </c>
      <c r="B2975" s="171"/>
      <c r="C2975" s="184"/>
      <c r="D2975" s="170"/>
      <c r="E2975" s="170"/>
      <c r="F2975" s="132" t="str">
        <f>IFERROR(VLOOKUP(C2975,PG!$C$8:$M$1007,11,FALSE),"")</f>
        <v/>
      </c>
      <c r="G2975" s="133">
        <f>IFERROR(VLOOKUP(C2975,PG!$C$8:$N$1007,12,FALSE)*E2975,0)</f>
        <v>0</v>
      </c>
    </row>
    <row r="2976" spans="1:7" ht="35.1" customHeight="1" thickTop="1" thickBot="1" x14ac:dyDescent="0.3">
      <c r="A2976" s="28" t="str">
        <f t="shared" si="46"/>
        <v/>
      </c>
      <c r="B2976" s="171"/>
      <c r="C2976" s="184"/>
      <c r="D2976" s="170"/>
      <c r="E2976" s="170"/>
      <c r="F2976" s="132" t="str">
        <f>IFERROR(VLOOKUP(C2976,PG!$C$8:$M$1007,11,FALSE),"")</f>
        <v/>
      </c>
      <c r="G2976" s="133">
        <f>IFERROR(VLOOKUP(C2976,PG!$C$8:$N$1007,12,FALSE)*E2976,0)</f>
        <v>0</v>
      </c>
    </row>
    <row r="2977" spans="1:7" ht="35.1" customHeight="1" thickTop="1" thickBot="1" x14ac:dyDescent="0.3">
      <c r="A2977" s="28" t="str">
        <f t="shared" si="46"/>
        <v/>
      </c>
      <c r="B2977" s="171"/>
      <c r="C2977" s="184"/>
      <c r="D2977" s="170"/>
      <c r="E2977" s="170"/>
      <c r="F2977" s="132" t="str">
        <f>IFERROR(VLOOKUP(C2977,PG!$C$8:$M$1007,11,FALSE),"")</f>
        <v/>
      </c>
      <c r="G2977" s="133">
        <f>IFERROR(VLOOKUP(C2977,PG!$C$8:$N$1007,12,FALSE)*E2977,0)</f>
        <v>0</v>
      </c>
    </row>
    <row r="2978" spans="1:7" ht="35.1" customHeight="1" thickTop="1" thickBot="1" x14ac:dyDescent="0.3">
      <c r="A2978" s="28" t="str">
        <f t="shared" si="46"/>
        <v/>
      </c>
      <c r="B2978" s="171"/>
      <c r="C2978" s="184"/>
      <c r="D2978" s="170"/>
      <c r="E2978" s="170"/>
      <c r="F2978" s="132" t="str">
        <f>IFERROR(VLOOKUP(C2978,PG!$C$8:$M$1007,11,FALSE),"")</f>
        <v/>
      </c>
      <c r="G2978" s="133">
        <f>IFERROR(VLOOKUP(C2978,PG!$C$8:$N$1007,12,FALSE)*E2978,0)</f>
        <v>0</v>
      </c>
    </row>
    <row r="2979" spans="1:7" ht="35.1" customHeight="1" thickTop="1" thickBot="1" x14ac:dyDescent="0.3">
      <c r="A2979" s="28" t="str">
        <f t="shared" si="46"/>
        <v/>
      </c>
      <c r="B2979" s="171"/>
      <c r="C2979" s="184"/>
      <c r="D2979" s="170"/>
      <c r="E2979" s="170"/>
      <c r="F2979" s="132" t="str">
        <f>IFERROR(VLOOKUP(C2979,PG!$C$8:$M$1007,11,FALSE),"")</f>
        <v/>
      </c>
      <c r="G2979" s="133">
        <f>IFERROR(VLOOKUP(C2979,PG!$C$8:$N$1007,12,FALSE)*E2979,0)</f>
        <v>0</v>
      </c>
    </row>
    <row r="2980" spans="1:7" ht="35.1" customHeight="1" thickTop="1" thickBot="1" x14ac:dyDescent="0.3">
      <c r="A2980" s="28" t="str">
        <f t="shared" si="46"/>
        <v/>
      </c>
      <c r="B2980" s="171"/>
      <c r="C2980" s="184"/>
      <c r="D2980" s="170"/>
      <c r="E2980" s="170"/>
      <c r="F2980" s="132" t="str">
        <f>IFERROR(VLOOKUP(C2980,PG!$C$8:$M$1007,11,FALSE),"")</f>
        <v/>
      </c>
      <c r="G2980" s="133">
        <f>IFERROR(VLOOKUP(C2980,PG!$C$8:$N$1007,12,FALSE)*E2980,0)</f>
        <v>0</v>
      </c>
    </row>
    <row r="2981" spans="1:7" ht="35.1" customHeight="1" thickTop="1" thickBot="1" x14ac:dyDescent="0.3">
      <c r="A2981" s="28" t="str">
        <f t="shared" si="46"/>
        <v/>
      </c>
      <c r="B2981" s="171"/>
      <c r="C2981" s="184"/>
      <c r="D2981" s="170"/>
      <c r="E2981" s="170"/>
      <c r="F2981" s="132" t="str">
        <f>IFERROR(VLOOKUP(C2981,PG!$C$8:$M$1007,11,FALSE),"")</f>
        <v/>
      </c>
      <c r="G2981" s="133">
        <f>IFERROR(VLOOKUP(C2981,PG!$C$8:$N$1007,12,FALSE)*E2981,0)</f>
        <v>0</v>
      </c>
    </row>
    <row r="2982" spans="1:7" ht="35.1" customHeight="1" thickTop="1" thickBot="1" x14ac:dyDescent="0.3">
      <c r="A2982" s="28" t="str">
        <f t="shared" si="46"/>
        <v/>
      </c>
      <c r="B2982" s="171"/>
      <c r="C2982" s="184"/>
      <c r="D2982" s="170"/>
      <c r="E2982" s="170"/>
      <c r="F2982" s="132" t="str">
        <f>IFERROR(VLOOKUP(C2982,PG!$C$8:$M$1007,11,FALSE),"")</f>
        <v/>
      </c>
      <c r="G2982" s="133">
        <f>IFERROR(VLOOKUP(C2982,PG!$C$8:$N$1007,12,FALSE)*E2982,0)</f>
        <v>0</v>
      </c>
    </row>
    <row r="2983" spans="1:7" ht="35.1" customHeight="1" thickTop="1" thickBot="1" x14ac:dyDescent="0.3">
      <c r="A2983" s="28" t="str">
        <f t="shared" si="46"/>
        <v/>
      </c>
      <c r="B2983" s="171"/>
      <c r="C2983" s="184"/>
      <c r="D2983" s="170"/>
      <c r="E2983" s="170"/>
      <c r="F2983" s="132" t="str">
        <f>IFERROR(VLOOKUP(C2983,PG!$C$8:$M$1007,11,FALSE),"")</f>
        <v/>
      </c>
      <c r="G2983" s="133">
        <f>IFERROR(VLOOKUP(C2983,PG!$C$8:$N$1007,12,FALSE)*E2983,0)</f>
        <v>0</v>
      </c>
    </row>
    <row r="2984" spans="1:7" ht="35.1" customHeight="1" thickTop="1" thickBot="1" x14ac:dyDescent="0.3">
      <c r="A2984" s="28" t="str">
        <f t="shared" si="46"/>
        <v/>
      </c>
      <c r="B2984" s="171"/>
      <c r="C2984" s="184"/>
      <c r="D2984" s="170"/>
      <c r="E2984" s="170"/>
      <c r="F2984" s="132" t="str">
        <f>IFERROR(VLOOKUP(C2984,PG!$C$8:$M$1007,11,FALSE),"")</f>
        <v/>
      </c>
      <c r="G2984" s="133">
        <f>IFERROR(VLOOKUP(C2984,PG!$C$8:$N$1007,12,FALSE)*E2984,0)</f>
        <v>0</v>
      </c>
    </row>
    <row r="2985" spans="1:7" ht="35.1" customHeight="1" thickTop="1" thickBot="1" x14ac:dyDescent="0.3">
      <c r="A2985" s="28" t="str">
        <f t="shared" si="46"/>
        <v/>
      </c>
      <c r="B2985" s="171"/>
      <c r="C2985" s="184"/>
      <c r="D2985" s="170"/>
      <c r="E2985" s="170"/>
      <c r="F2985" s="132" t="str">
        <f>IFERROR(VLOOKUP(C2985,PG!$C$8:$M$1007,11,FALSE),"")</f>
        <v/>
      </c>
      <c r="G2985" s="133">
        <f>IFERROR(VLOOKUP(C2985,PG!$C$8:$N$1007,12,FALSE)*E2985,0)</f>
        <v>0</v>
      </c>
    </row>
    <row r="2986" spans="1:7" ht="35.1" customHeight="1" thickTop="1" thickBot="1" x14ac:dyDescent="0.3">
      <c r="A2986" s="28" t="str">
        <f t="shared" si="46"/>
        <v/>
      </c>
      <c r="B2986" s="171"/>
      <c r="C2986" s="184"/>
      <c r="D2986" s="170"/>
      <c r="E2986" s="170"/>
      <c r="F2986" s="132" t="str">
        <f>IFERROR(VLOOKUP(C2986,PG!$C$8:$M$1007,11,FALSE),"")</f>
        <v/>
      </c>
      <c r="G2986" s="133">
        <f>IFERROR(VLOOKUP(C2986,PG!$C$8:$N$1007,12,FALSE)*E2986,0)</f>
        <v>0</v>
      </c>
    </row>
    <row r="2987" spans="1:7" ht="35.1" customHeight="1" thickTop="1" thickBot="1" x14ac:dyDescent="0.3">
      <c r="A2987" s="28" t="str">
        <f t="shared" si="46"/>
        <v/>
      </c>
      <c r="B2987" s="171"/>
      <c r="C2987" s="184"/>
      <c r="D2987" s="170"/>
      <c r="E2987" s="170"/>
      <c r="F2987" s="132" t="str">
        <f>IFERROR(VLOOKUP(C2987,PG!$C$8:$M$1007,11,FALSE),"")</f>
        <v/>
      </c>
      <c r="G2987" s="133">
        <f>IFERROR(VLOOKUP(C2987,PG!$C$8:$N$1007,12,FALSE)*E2987,0)</f>
        <v>0</v>
      </c>
    </row>
    <row r="2988" spans="1:7" ht="35.1" customHeight="1" thickTop="1" thickBot="1" x14ac:dyDescent="0.3">
      <c r="A2988" s="28" t="str">
        <f t="shared" si="46"/>
        <v/>
      </c>
      <c r="B2988" s="171"/>
      <c r="C2988" s="184"/>
      <c r="D2988" s="170"/>
      <c r="E2988" s="170"/>
      <c r="F2988" s="132" t="str">
        <f>IFERROR(VLOOKUP(C2988,PG!$C$8:$M$1007,11,FALSE),"")</f>
        <v/>
      </c>
      <c r="G2988" s="133">
        <f>IFERROR(VLOOKUP(C2988,PG!$C$8:$N$1007,12,FALSE)*E2988,0)</f>
        <v>0</v>
      </c>
    </row>
    <row r="2989" spans="1:7" ht="35.1" customHeight="1" thickTop="1" thickBot="1" x14ac:dyDescent="0.3">
      <c r="A2989" s="28" t="str">
        <f t="shared" si="46"/>
        <v/>
      </c>
      <c r="B2989" s="171"/>
      <c r="C2989" s="184"/>
      <c r="D2989" s="170"/>
      <c r="E2989" s="170"/>
      <c r="F2989" s="132" t="str">
        <f>IFERROR(VLOOKUP(C2989,PG!$C$8:$M$1007,11,FALSE),"")</f>
        <v/>
      </c>
      <c r="G2989" s="133">
        <f>IFERROR(VLOOKUP(C2989,PG!$C$8:$N$1007,12,FALSE)*E2989,0)</f>
        <v>0</v>
      </c>
    </row>
    <row r="2990" spans="1:7" ht="35.1" customHeight="1" thickTop="1" thickBot="1" x14ac:dyDescent="0.3">
      <c r="A2990" s="28" t="str">
        <f t="shared" si="46"/>
        <v/>
      </c>
      <c r="B2990" s="171"/>
      <c r="C2990" s="184"/>
      <c r="D2990" s="170"/>
      <c r="E2990" s="170"/>
      <c r="F2990" s="132" t="str">
        <f>IFERROR(VLOOKUP(C2990,PG!$C$8:$M$1007,11,FALSE),"")</f>
        <v/>
      </c>
      <c r="G2990" s="133">
        <f>IFERROR(VLOOKUP(C2990,PG!$C$8:$N$1007,12,FALSE)*E2990,0)</f>
        <v>0</v>
      </c>
    </row>
    <row r="2991" spans="1:7" ht="35.1" customHeight="1" thickTop="1" thickBot="1" x14ac:dyDescent="0.3">
      <c r="A2991" s="28" t="str">
        <f t="shared" si="46"/>
        <v/>
      </c>
      <c r="B2991" s="171"/>
      <c r="C2991" s="184"/>
      <c r="D2991" s="170"/>
      <c r="E2991" s="170"/>
      <c r="F2991" s="132" t="str">
        <f>IFERROR(VLOOKUP(C2991,PG!$C$8:$M$1007,11,FALSE),"")</f>
        <v/>
      </c>
      <c r="G2991" s="133">
        <f>IFERROR(VLOOKUP(C2991,PG!$C$8:$N$1007,12,FALSE)*E2991,0)</f>
        <v>0</v>
      </c>
    </row>
    <row r="2992" spans="1:7" ht="35.1" customHeight="1" thickTop="1" thickBot="1" x14ac:dyDescent="0.3">
      <c r="A2992" s="28" t="str">
        <f t="shared" si="46"/>
        <v/>
      </c>
      <c r="B2992" s="171"/>
      <c r="C2992" s="184"/>
      <c r="D2992" s="170"/>
      <c r="E2992" s="170"/>
      <c r="F2992" s="132" t="str">
        <f>IFERROR(VLOOKUP(C2992,PG!$C$8:$M$1007,11,FALSE),"")</f>
        <v/>
      </c>
      <c r="G2992" s="133">
        <f>IFERROR(VLOOKUP(C2992,PG!$C$8:$N$1007,12,FALSE)*E2992,0)</f>
        <v>0</v>
      </c>
    </row>
    <row r="2993" spans="1:7" ht="35.1" customHeight="1" thickTop="1" thickBot="1" x14ac:dyDescent="0.3">
      <c r="A2993" s="28" t="str">
        <f t="shared" si="46"/>
        <v/>
      </c>
      <c r="B2993" s="171"/>
      <c r="C2993" s="184"/>
      <c r="D2993" s="170"/>
      <c r="E2993" s="170"/>
      <c r="F2993" s="132" t="str">
        <f>IFERROR(VLOOKUP(C2993,PG!$C$8:$M$1007,11,FALSE),"")</f>
        <v/>
      </c>
      <c r="G2993" s="133">
        <f>IFERROR(VLOOKUP(C2993,PG!$C$8:$N$1007,12,FALSE)*E2993,0)</f>
        <v>0</v>
      </c>
    </row>
    <row r="2994" spans="1:7" ht="35.1" customHeight="1" thickTop="1" thickBot="1" x14ac:dyDescent="0.3">
      <c r="A2994" s="28" t="str">
        <f t="shared" si="46"/>
        <v/>
      </c>
      <c r="B2994" s="171"/>
      <c r="C2994" s="184"/>
      <c r="D2994" s="170"/>
      <c r="E2994" s="170"/>
      <c r="F2994" s="132" t="str">
        <f>IFERROR(VLOOKUP(C2994,PG!$C$8:$M$1007,11,FALSE),"")</f>
        <v/>
      </c>
      <c r="G2994" s="133">
        <f>IFERROR(VLOOKUP(C2994,PG!$C$8:$N$1007,12,FALSE)*E2994,0)</f>
        <v>0</v>
      </c>
    </row>
    <row r="2995" spans="1:7" ht="35.1" customHeight="1" thickTop="1" thickBot="1" x14ac:dyDescent="0.3">
      <c r="A2995" s="28" t="str">
        <f t="shared" si="46"/>
        <v/>
      </c>
      <c r="B2995" s="171"/>
      <c r="C2995" s="184"/>
      <c r="D2995" s="170"/>
      <c r="E2995" s="170"/>
      <c r="F2995" s="132" t="str">
        <f>IFERROR(VLOOKUP(C2995,PG!$C$8:$M$1007,11,FALSE),"")</f>
        <v/>
      </c>
      <c r="G2995" s="133">
        <f>IFERROR(VLOOKUP(C2995,PG!$C$8:$N$1007,12,FALSE)*E2995,0)</f>
        <v>0</v>
      </c>
    </row>
    <row r="2996" spans="1:7" ht="35.1" customHeight="1" thickTop="1" thickBot="1" x14ac:dyDescent="0.3">
      <c r="A2996" s="28" t="str">
        <f t="shared" si="46"/>
        <v/>
      </c>
      <c r="B2996" s="171"/>
      <c r="C2996" s="184"/>
      <c r="D2996" s="170"/>
      <c r="E2996" s="170"/>
      <c r="F2996" s="132" t="str">
        <f>IFERROR(VLOOKUP(C2996,PG!$C$8:$M$1007,11,FALSE),"")</f>
        <v/>
      </c>
      <c r="G2996" s="133">
        <f>IFERROR(VLOOKUP(C2996,PG!$C$8:$N$1007,12,FALSE)*E2996,0)</f>
        <v>0</v>
      </c>
    </row>
    <row r="2997" spans="1:7" ht="35.1" customHeight="1" thickTop="1" thickBot="1" x14ac:dyDescent="0.3">
      <c r="A2997" s="28" t="str">
        <f t="shared" si="46"/>
        <v/>
      </c>
      <c r="B2997" s="171"/>
      <c r="C2997" s="184"/>
      <c r="D2997" s="170"/>
      <c r="E2997" s="170"/>
      <c r="F2997" s="132" t="str">
        <f>IFERROR(VLOOKUP(C2997,PG!$C$8:$M$1007,11,FALSE),"")</f>
        <v/>
      </c>
      <c r="G2997" s="133">
        <f>IFERROR(VLOOKUP(C2997,PG!$C$8:$N$1007,12,FALSE)*E2997,0)</f>
        <v>0</v>
      </c>
    </row>
    <row r="2998" spans="1:7" ht="35.1" customHeight="1" thickTop="1" thickBot="1" x14ac:dyDescent="0.3">
      <c r="A2998" s="28" t="str">
        <f t="shared" si="46"/>
        <v/>
      </c>
      <c r="B2998" s="171"/>
      <c r="C2998" s="184"/>
      <c r="D2998" s="170"/>
      <c r="E2998" s="170"/>
      <c r="F2998" s="132" t="str">
        <f>IFERROR(VLOOKUP(C2998,PG!$C$8:$M$1007,11,FALSE),"")</f>
        <v/>
      </c>
      <c r="G2998" s="133">
        <f>IFERROR(VLOOKUP(C2998,PG!$C$8:$N$1007,12,FALSE)*E2998,0)</f>
        <v>0</v>
      </c>
    </row>
    <row r="2999" spans="1:7" ht="35.1" customHeight="1" thickTop="1" thickBot="1" x14ac:dyDescent="0.3">
      <c r="A2999" s="28" t="str">
        <f t="shared" si="46"/>
        <v/>
      </c>
      <c r="B2999" s="171"/>
      <c r="C2999" s="184"/>
      <c r="D2999" s="170"/>
      <c r="E2999" s="170"/>
      <c r="F2999" s="132" t="str">
        <f>IFERROR(VLOOKUP(C2999,PG!$C$8:$M$1007,11,FALSE),"")</f>
        <v/>
      </c>
      <c r="G2999" s="133">
        <f>IFERROR(VLOOKUP(C2999,PG!$C$8:$N$1007,12,FALSE)*E2999,0)</f>
        <v>0</v>
      </c>
    </row>
    <row r="3000" spans="1:7" ht="35.1" customHeight="1" thickTop="1" thickBot="1" x14ac:dyDescent="0.3">
      <c r="A3000" s="28" t="str">
        <f t="shared" si="46"/>
        <v/>
      </c>
      <c r="B3000" s="171"/>
      <c r="C3000" s="184"/>
      <c r="D3000" s="170"/>
      <c r="E3000" s="170"/>
      <c r="F3000" s="132" t="str">
        <f>IFERROR(VLOOKUP(C3000,PG!$C$8:$M$1007,11,FALSE),"")</f>
        <v/>
      </c>
      <c r="G3000" s="133">
        <f>IFERROR(VLOOKUP(C3000,PG!$C$8:$N$1007,12,FALSE)*E3000,0)</f>
        <v>0</v>
      </c>
    </row>
    <row r="3001" spans="1:7" ht="35.1" customHeight="1" thickTop="1" thickBot="1" x14ac:dyDescent="0.3">
      <c r="A3001" s="28" t="str">
        <f t="shared" si="46"/>
        <v/>
      </c>
      <c r="B3001" s="171"/>
      <c r="C3001" s="184"/>
      <c r="D3001" s="170"/>
      <c r="E3001" s="170"/>
      <c r="F3001" s="132" t="str">
        <f>IFERROR(VLOOKUP(C3001,PG!$C$8:$M$1007,11,FALSE),"")</f>
        <v/>
      </c>
      <c r="G3001" s="133">
        <f>IFERROR(VLOOKUP(C3001,PG!$C$8:$N$1007,12,FALSE)*E3001,0)</f>
        <v>0</v>
      </c>
    </row>
    <row r="3002" spans="1:7" ht="35.1" customHeight="1" thickTop="1" thickBot="1" x14ac:dyDescent="0.3">
      <c r="A3002" s="28" t="str">
        <f t="shared" si="46"/>
        <v/>
      </c>
      <c r="B3002" s="171"/>
      <c r="C3002" s="184"/>
      <c r="D3002" s="170"/>
      <c r="E3002" s="170"/>
      <c r="F3002" s="132" t="str">
        <f>IFERROR(VLOOKUP(C3002,PG!$C$8:$M$1007,11,FALSE),"")</f>
        <v/>
      </c>
      <c r="G3002" s="133">
        <f>IFERROR(VLOOKUP(C3002,PG!$C$8:$N$1007,12,FALSE)*E3002,0)</f>
        <v>0</v>
      </c>
    </row>
    <row r="3003" spans="1:7" ht="35.1" customHeight="1" thickTop="1" thickBot="1" x14ac:dyDescent="0.3">
      <c r="A3003" s="28" t="str">
        <f t="shared" si="46"/>
        <v/>
      </c>
      <c r="B3003" s="171"/>
      <c r="C3003" s="184"/>
      <c r="D3003" s="170"/>
      <c r="E3003" s="170"/>
      <c r="F3003" s="132" t="str">
        <f>IFERROR(VLOOKUP(C3003,PG!$C$8:$M$1007,11,FALSE),"")</f>
        <v/>
      </c>
      <c r="G3003" s="133">
        <f>IFERROR(VLOOKUP(C3003,PG!$C$8:$N$1007,12,FALSE)*E3003,0)</f>
        <v>0</v>
      </c>
    </row>
    <row r="3004" spans="1:7" ht="35.1" customHeight="1" thickTop="1" thickBot="1" x14ac:dyDescent="0.3">
      <c r="A3004" s="28" t="str">
        <f t="shared" si="46"/>
        <v/>
      </c>
      <c r="B3004" s="171"/>
      <c r="C3004" s="184"/>
      <c r="D3004" s="170"/>
      <c r="E3004" s="170"/>
      <c r="F3004" s="132" t="str">
        <f>IFERROR(VLOOKUP(C3004,PG!$C$8:$M$1007,11,FALSE),"")</f>
        <v/>
      </c>
      <c r="G3004" s="133">
        <f>IFERROR(VLOOKUP(C3004,PG!$C$8:$N$1007,12,FALSE)*E3004,0)</f>
        <v>0</v>
      </c>
    </row>
    <row r="3005" spans="1:7" ht="35.1" customHeight="1" thickTop="1" thickBot="1" x14ac:dyDescent="0.3">
      <c r="A3005" s="28" t="str">
        <f t="shared" si="46"/>
        <v/>
      </c>
      <c r="B3005" s="171"/>
      <c r="C3005" s="184"/>
      <c r="D3005" s="170"/>
      <c r="E3005" s="170"/>
      <c r="F3005" s="132" t="str">
        <f>IFERROR(VLOOKUP(C3005,PG!$C$8:$M$1007,11,FALSE),"")</f>
        <v/>
      </c>
      <c r="G3005" s="133">
        <f>IFERROR(VLOOKUP(C3005,PG!$C$8:$N$1007,12,FALSE)*E3005,0)</f>
        <v>0</v>
      </c>
    </row>
    <row r="3006" spans="1:7" ht="35.1" customHeight="1" thickTop="1" thickBot="1" x14ac:dyDescent="0.3">
      <c r="A3006" s="28" t="str">
        <f t="shared" si="46"/>
        <v/>
      </c>
      <c r="B3006" s="171"/>
      <c r="C3006" s="184"/>
      <c r="D3006" s="170"/>
      <c r="E3006" s="170"/>
      <c r="F3006" s="132" t="str">
        <f>IFERROR(VLOOKUP(C3006,PG!$C$8:$M$1007,11,FALSE),"")</f>
        <v/>
      </c>
      <c r="G3006" s="133">
        <f>IFERROR(VLOOKUP(C3006,PG!$C$8:$N$1007,12,FALSE)*E3006,0)</f>
        <v>0</v>
      </c>
    </row>
    <row r="3007" spans="1:7" ht="35.1" customHeight="1" thickTop="1" thickBot="1" x14ac:dyDescent="0.3">
      <c r="A3007" s="28" t="str">
        <f t="shared" si="46"/>
        <v/>
      </c>
      <c r="B3007" s="171"/>
      <c r="C3007" s="184"/>
      <c r="D3007" s="170"/>
      <c r="E3007" s="170"/>
      <c r="F3007" s="132" t="str">
        <f>IFERROR(VLOOKUP(C3007,PG!$C$8:$M$1007,11,FALSE),"")</f>
        <v/>
      </c>
      <c r="G3007" s="133">
        <f>IFERROR(VLOOKUP(C3007,PG!$C$8:$N$1007,12,FALSE)*E3007,0)</f>
        <v>0</v>
      </c>
    </row>
    <row r="3008" spans="1:7" ht="15.75" thickTop="1" x14ac:dyDescent="0.25"/>
  </sheetData>
  <sheetProtection password="9004" sheet="1" objects="1" scenarios="1" selectLockedCells="1"/>
  <mergeCells count="2">
    <mergeCell ref="B6:G6"/>
    <mergeCell ref="I6:J6"/>
  </mergeCells>
  <conditionalFormatting sqref="B8:G3007">
    <cfRule type="expression" dxfId="34" priority="1">
      <formula>$B8=""</formula>
    </cfRule>
  </conditionalFormatting>
  <dataValidations count="2">
    <dataValidation type="list" allowBlank="1" showInputMessage="1" showErrorMessage="1" sqref="C8:C3007">
      <formula1>_Produto</formula1>
    </dataValidation>
    <dataValidation type="list" allowBlank="1" showInputMessage="1" showErrorMessage="1" sqref="D8:D3007">
      <formula1>_Funcionario</formula1>
    </dataValidation>
  </dataValidations>
  <pageMargins left="0.25" right="0.25" top="0.75" bottom="0.75" header="0.3" footer="0.3"/>
  <pageSetup paperSize="9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3</vt:i4>
      </vt:variant>
    </vt:vector>
  </HeadingPairs>
  <TitlesOfParts>
    <vt:vector size="18" baseType="lpstr">
      <vt:lpstr>Ini</vt:lpstr>
      <vt:lpstr>Duv</vt:lpstr>
      <vt:lpstr>Sug</vt:lpstr>
      <vt:lpstr>Sou</vt:lpstr>
      <vt:lpstr>PG</vt:lpstr>
      <vt:lpstr>PI_For</vt:lpstr>
      <vt:lpstr>PI_Pro</vt:lpstr>
      <vt:lpstr>Entrada</vt:lpstr>
      <vt:lpstr>Saída</vt:lpstr>
      <vt:lpstr>Inv</vt:lpstr>
      <vt:lpstr>RC</vt:lpstr>
      <vt:lpstr>RC_atual</vt:lpstr>
      <vt:lpstr>RC_ind</vt:lpstr>
      <vt:lpstr>Graf</vt:lpstr>
      <vt:lpstr>RI</vt:lpstr>
      <vt:lpstr>RC_atual!Area_de_impressao</vt:lpstr>
      <vt:lpstr>RC_ind!Area_de_impressao</vt:lpstr>
      <vt:lpstr>RI!Area_de_impressao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Fernand6</dc:creator>
  <cp:lastModifiedBy>Flavio Dias de Souza</cp:lastModifiedBy>
  <cp:lastPrinted>2018-10-19T14:07:07Z</cp:lastPrinted>
  <dcterms:created xsi:type="dcterms:W3CDTF">2014-08-23T07:21:08Z</dcterms:created>
  <dcterms:modified xsi:type="dcterms:W3CDTF">2021-09-02T16:42:36Z</dcterms:modified>
</cp:coreProperties>
</file>